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7"/>
  <workbookPr date1904="1" codeName="ThisWorkbook" autoCompressPictures="0"/>
  <mc:AlternateContent xmlns:mc="http://schemas.openxmlformats.org/markup-compatibility/2006">
    <mc:Choice Requires="x15">
      <x15ac:absPath xmlns:x15ac="http://schemas.microsoft.com/office/spreadsheetml/2010/11/ac" url="Z:\INE Proposal Office\FY25 working files\Budget Sheets FY25\"/>
    </mc:Choice>
  </mc:AlternateContent>
  <xr:revisionPtr revIDLastSave="0" documentId="13_ncr:1_{20208F47-63C5-41FA-A67F-B60149BE501D}" xr6:coauthVersionLast="36" xr6:coauthVersionMax="47" xr10:uidLastSave="{00000000-0000-0000-0000-000000000000}"/>
  <bookViews>
    <workbookView xWindow="0" yWindow="495" windowWidth="21735" windowHeight="15240" tabRatio="922" xr2:uid="{00000000-000D-0000-FFFF-FFFF00000000}"/>
  </bookViews>
  <sheets>
    <sheet name="MTDC" sheetId="22" r:id="rId1"/>
    <sheet name="TDC" sheetId="30" r:id="rId2"/>
    <sheet name="NIH" sheetId="29" r:id="rId3"/>
    <sheet name="Multi-Unit" sheetId="38" r:id="rId4"/>
    <sheet name="CS-Match" sheetId="39" r:id="rId5"/>
    <sheet name="CS-Match Form PRINT" sheetId="42" r:id="rId6"/>
    <sheet name="Small Business Contracting Plan" sheetId="40" r:id="rId7"/>
    <sheet name="ACCT Codes" sheetId="15" r:id="rId8"/>
    <sheet name="Benefits and F&amp;A-DO NOT DELETE" sheetId="35" r:id="rId9"/>
    <sheet name="List selections - DO NOT DELETE" sheetId="20" r:id="rId10"/>
    <sheet name="Tuition and Fees" sheetId="43" r:id="rId11"/>
    <sheet name="OPD students" sheetId="45" r:id="rId12"/>
  </sheets>
  <externalReferences>
    <externalReference r:id="rId13"/>
  </externalReferences>
  <definedNames>
    <definedName name="_xlnm._FilterDatabase" localSheetId="8" hidden="1">'Benefits and F&amp;A-DO NOT DELETE'!$A$7:$N$27</definedName>
    <definedName name="_YR1" localSheetId="4">#REF!</definedName>
    <definedName name="_YR1" localSheetId="10">#REF!</definedName>
    <definedName name="_YR1">#REF!</definedName>
    <definedName name="_YR2" localSheetId="4">#REF!</definedName>
    <definedName name="_YR2" localSheetId="10">#REF!</definedName>
    <definedName name="_YR2">#REF!</definedName>
    <definedName name="_YR3" localSheetId="4">#REF!</definedName>
    <definedName name="_YR3" localSheetId="10">#REF!</definedName>
    <definedName name="_YR3">#REF!</definedName>
    <definedName name="_YR4" localSheetId="4">#REF!</definedName>
    <definedName name="_YR4" localSheetId="10">#REF!</definedName>
    <definedName name="_YR4">#REF!</definedName>
    <definedName name="_YR5" localSheetId="4">#REF!</definedName>
    <definedName name="_YR5" localSheetId="10">#REF!</definedName>
    <definedName name="_YR5">#REF!</definedName>
    <definedName name="Activity" localSheetId="10">'[1]Benefits and F&amp;A-DO NOT DELETE'!$A$33:$A$45</definedName>
    <definedName name="Activity">'Benefits and F&amp;A-DO NOT DELETE'!$A$30:$A$43</definedName>
    <definedName name="arrayTop" localSheetId="4">#REF!</definedName>
    <definedName name="arrayTop" localSheetId="10">#REF!</definedName>
    <definedName name="arrayTop">#REF!</definedName>
    <definedName name="CAL" localSheetId="4">#REF!</definedName>
    <definedName name="CAL" localSheetId="10">#REF!</definedName>
    <definedName name="CAL">#REF!</definedName>
    <definedName name="Commodity" localSheetId="10">'[1]List selections - DO NOT DELETE'!$A$86:$A$98</definedName>
    <definedName name="Commodity">'List selections - DO NOT DELETE'!$A$80:$A$95</definedName>
    <definedName name="Contractual" localSheetId="10">'[1]List selections - DO NOT DELETE'!$A$101:$A$124</definedName>
    <definedName name="Contractual">'List selections - DO NOT DELETE'!$A$98:$A$119</definedName>
    <definedName name="E_Class">'Benefits and F&amp;A-DO NOT DELETE'!$A$8:$A$24</definedName>
    <definedName name="F_A" localSheetId="10">'[1]Benefits and F&amp;A-DO NOT DELETE'!$A$33:$B$45</definedName>
    <definedName name="F_A">'Benefits and F&amp;A-DO NOT DELETE'!$A$30:$B$43</definedName>
    <definedName name="Fabrication" localSheetId="10">'[1]List selections - DO NOT DELETE'!$A$71:$A$74</definedName>
    <definedName name="Fabrication">'List selections - DO NOT DELETE'!$A$65:$A$67</definedName>
    <definedName name="FAC" localSheetId="4">#REF!</definedName>
    <definedName name="FAC" localSheetId="10">#REF!</definedName>
    <definedName name="FAC">#REF!</definedName>
    <definedName name="GRAD" localSheetId="4">#REF!</definedName>
    <definedName name="GRAD" localSheetId="10">#REF!</definedName>
    <definedName name="GRAD">#REF!</definedName>
    <definedName name="grad1" localSheetId="10">#REF!</definedName>
    <definedName name="grad1">#REF!</definedName>
    <definedName name="grad2" localSheetId="10">#REF!</definedName>
    <definedName name="grad2">#REF!</definedName>
    <definedName name="grad3" localSheetId="10">#REF!</definedName>
    <definedName name="grad3">#REF!</definedName>
    <definedName name="grad4" localSheetId="10">#REF!</definedName>
    <definedName name="grad4">#REF!</definedName>
    <definedName name="grad5" localSheetId="10">#REF!</definedName>
    <definedName name="grad5">#REF!</definedName>
    <definedName name="HOUR" localSheetId="4">#REF!</definedName>
    <definedName name="HOUR" localSheetId="10">#REF!</definedName>
    <definedName name="HOUR">#REF!</definedName>
    <definedName name="Leave_Benefits" localSheetId="10">'[1]Benefits and F&amp;A-DO NOT DELETE'!$A$8:$D$30</definedName>
    <definedName name="Leave_Benefits">'Benefits and F&amp;A-DO NOT DELETE'!$A$8:$D$27</definedName>
    <definedName name="MERIT" localSheetId="4">#REF!</definedName>
    <definedName name="MERIT" localSheetId="10">#REF!</definedName>
    <definedName name="MERIT">#REF!</definedName>
    <definedName name="OtherPersonnel" localSheetId="10">'[1]List selections - DO NOT DELETE'!$A$39:$A$61</definedName>
    <definedName name="OtherPersonnel">'List selections - DO NOT DELETE'!$A$36:$A$55</definedName>
    <definedName name="Others" localSheetId="4">#REF!</definedName>
    <definedName name="Others" localSheetId="10">#REF!</definedName>
    <definedName name="Others">#REF!</definedName>
    <definedName name="persDiff" localSheetId="4">#REF!</definedName>
    <definedName name="persDiff" localSheetId="10">#REF!</definedName>
    <definedName name="persDiff">#REF!</definedName>
    <definedName name="PersonMos1" localSheetId="4">#REF!</definedName>
    <definedName name="PersonMos1" localSheetId="10">#REF!</definedName>
    <definedName name="PersonMos1">#REF!</definedName>
    <definedName name="PersonMos2" localSheetId="4">#REF!</definedName>
    <definedName name="PersonMos2" localSheetId="10">#REF!</definedName>
    <definedName name="PersonMos2">#REF!</definedName>
    <definedName name="POST" localSheetId="4">#REF!</definedName>
    <definedName name="POST" localSheetId="10">#REF!</definedName>
    <definedName name="POST">#REF!</definedName>
    <definedName name="_xlnm.Print_Area" localSheetId="4">'CS-Match'!$A$1:$AI$720</definedName>
    <definedName name="_xlnm.Print_Area" localSheetId="5">'CS-Match Form PRINT'!$A$1:$J$330</definedName>
    <definedName name="_xlnm.Print_Area" localSheetId="0">MTDC!$C$1:$X$263</definedName>
    <definedName name="_xlnm.Print_Area" localSheetId="3">'Multi-Unit'!$A$1:$AI$497</definedName>
    <definedName name="_xlnm.Print_Area" localSheetId="2">NIH!$C$1:$X$299</definedName>
    <definedName name="_xlnm.Print_Area" localSheetId="1">TDC!$C$1:$X$281</definedName>
    <definedName name="PS" localSheetId="4">#REF!</definedName>
    <definedName name="PS" localSheetId="10">#REF!</definedName>
    <definedName name="PS">#REF!</definedName>
    <definedName name="Rate">'List selections - DO NOT DELETE'!$A$122:$A$122</definedName>
    <definedName name="Select_E_Class">'List selections - DO NOT DELETE'!$A$36:$A$51</definedName>
    <definedName name="SeniorPersonnel">'List selections - DO NOT DELETE'!$A$14:$A$26</definedName>
    <definedName name="SeniorPersonnel1" localSheetId="10">'[1]List selections - DO NOT DELETE'!$A$14:$A$36</definedName>
    <definedName name="SeniorPersonnel1">'List selections - DO NOT DELETE'!$A$14:$A$33</definedName>
    <definedName name="Staff_Benefits">'Benefits and F&amp;A-DO NOT DELETE'!$C$7:$D$24</definedName>
    <definedName name="Student" localSheetId="10">'[1]List selections - DO NOT DELETE'!$A$64:$A$68</definedName>
    <definedName name="Student">'List selections - DO NOT DELETE'!$A$58:$A$62</definedName>
    <definedName name="Summary_Array" localSheetId="4">#REF!</definedName>
    <definedName name="Summary_Array" localSheetId="10">#REF!</definedName>
    <definedName name="Summary_Array">#REF!</definedName>
    <definedName name="Travel" localSheetId="10">'[1]List selections - DO NOT DELETE'!$A$77:$A$83</definedName>
    <definedName name="Travel">'List selections - DO NOT DELETE'!$A$70:$A$77</definedName>
    <definedName name="TravelIncrease" localSheetId="10">'[1]List selections - DO NOT DELETE'!$A$77:$B$83</definedName>
    <definedName name="TravelIncrease">'List selections - DO NOT DELETE'!$A$70:$B$77</definedName>
    <definedName name="ug" localSheetId="4">#REF!</definedName>
    <definedName name="ug" localSheetId="10">#REF!</definedName>
    <definedName name="ug">#REF!</definedName>
    <definedName name="Value___Student_Rates____Note__List_selections_must_match_same_names_on__Benefits_and_F_A__spreadsheet">'List selections - DO NOT DELETE'!$A$139:$A$145</definedName>
    <definedName name="years" localSheetId="4">#REF!</definedName>
    <definedName name="years" localSheetId="10">#REF!</definedName>
    <definedName name="years">#REF!</definedName>
  </definedNames>
  <calcPr calcId="191029"/>
</workbook>
</file>

<file path=xl/calcChain.xml><?xml version="1.0" encoding="utf-8"?>
<calcChain xmlns="http://schemas.openxmlformats.org/spreadsheetml/2006/main">
  <c r="E9" i="43" l="1"/>
  <c r="E8" i="43"/>
  <c r="K91" i="45" l="1"/>
  <c r="K90" i="45"/>
  <c r="K89" i="45"/>
  <c r="J85" i="45"/>
  <c r="J84" i="45"/>
  <c r="J83" i="45"/>
  <c r="K34" i="45"/>
  <c r="K33" i="45"/>
  <c r="K32" i="45"/>
  <c r="J28" i="45"/>
  <c r="J27" i="45"/>
  <c r="J26" i="45"/>
  <c r="C236" i="22"/>
  <c r="C240" i="30"/>
  <c r="C234" i="29"/>
  <c r="C479" i="38"/>
  <c r="C702" i="39"/>
  <c r="L134" i="39"/>
  <c r="DX134" i="39" s="1"/>
  <c r="L135" i="39"/>
  <c r="CF135" i="39" s="1"/>
  <c r="L136" i="39"/>
  <c r="L137" i="39"/>
  <c r="AH137" i="39" s="1"/>
  <c r="L138" i="39"/>
  <c r="DX138" i="39" s="1"/>
  <c r="L139" i="39"/>
  <c r="AH139" i="39" s="1"/>
  <c r="L140" i="39"/>
  <c r="DX140" i="39" s="1"/>
  <c r="L141" i="39"/>
  <c r="AH141" i="39" s="1"/>
  <c r="L142" i="39"/>
  <c r="DX142" i="39" s="1"/>
  <c r="L143" i="39"/>
  <c r="DG143" i="39" s="1"/>
  <c r="I110" i="22"/>
  <c r="H110" i="22"/>
  <c r="G110" i="22"/>
  <c r="C739" i="39"/>
  <c r="C498" i="38"/>
  <c r="C301" i="29"/>
  <c r="C283" i="30"/>
  <c r="ED706" i="39"/>
  <c r="EC706" i="39"/>
  <c r="EB706" i="39"/>
  <c r="EA706" i="39"/>
  <c r="DZ706" i="39"/>
  <c r="ED699" i="39"/>
  <c r="EC699" i="39"/>
  <c r="EB699" i="39"/>
  <c r="EA699" i="39"/>
  <c r="DZ699" i="39"/>
  <c r="ED698" i="39"/>
  <c r="EC698" i="39"/>
  <c r="EB698" i="39"/>
  <c r="EA698" i="39"/>
  <c r="DZ698" i="39"/>
  <c r="ED697" i="39"/>
  <c r="EC697" i="39"/>
  <c r="EB697" i="39"/>
  <c r="EA697" i="39"/>
  <c r="DZ697" i="39"/>
  <c r="ED696" i="39"/>
  <c r="EC696" i="39"/>
  <c r="EB696" i="39"/>
  <c r="EA696" i="39"/>
  <c r="DZ696" i="39"/>
  <c r="ED695" i="39"/>
  <c r="EC695" i="39"/>
  <c r="EB695" i="39"/>
  <c r="EA695" i="39"/>
  <c r="DZ695" i="39"/>
  <c r="ED694" i="39"/>
  <c r="EC694" i="39"/>
  <c r="EB694" i="39"/>
  <c r="EA694" i="39"/>
  <c r="DZ694" i="39"/>
  <c r="ED693" i="39"/>
  <c r="EC693" i="39"/>
  <c r="EB693" i="39"/>
  <c r="EA693" i="39"/>
  <c r="DZ693" i="39"/>
  <c r="ED692" i="39"/>
  <c r="EC692" i="39"/>
  <c r="EB692" i="39"/>
  <c r="EA692" i="39"/>
  <c r="DZ692" i="39"/>
  <c r="ED691" i="39"/>
  <c r="EC691" i="39"/>
  <c r="EB691" i="39"/>
  <c r="EA691" i="39"/>
  <c r="DZ691" i="39"/>
  <c r="ED690" i="39"/>
  <c r="EC690" i="39"/>
  <c r="EB690" i="39"/>
  <c r="EA690" i="39"/>
  <c r="DZ690" i="39"/>
  <c r="ED687" i="39"/>
  <c r="EC687" i="39"/>
  <c r="EB687" i="39"/>
  <c r="EA687" i="39"/>
  <c r="DZ687" i="39"/>
  <c r="ED686" i="39"/>
  <c r="EC686" i="39"/>
  <c r="EB686" i="39"/>
  <c r="EA686" i="39"/>
  <c r="DZ686" i="39"/>
  <c r="ED685" i="39"/>
  <c r="EC685" i="39"/>
  <c r="EB685" i="39"/>
  <c r="EA685" i="39"/>
  <c r="DZ685" i="39"/>
  <c r="ED684" i="39"/>
  <c r="EC684" i="39"/>
  <c r="EB684" i="39"/>
  <c r="EA684" i="39"/>
  <c r="DZ684" i="39"/>
  <c r="ED683" i="39"/>
  <c r="EC683" i="39"/>
  <c r="EB683" i="39"/>
  <c r="EA683" i="39"/>
  <c r="DZ683" i="39"/>
  <c r="ED682" i="39"/>
  <c r="EC682" i="39"/>
  <c r="EB682" i="39"/>
  <c r="EA682" i="39"/>
  <c r="DZ682" i="39"/>
  <c r="ED681" i="39"/>
  <c r="EC681" i="39"/>
  <c r="EB681" i="39"/>
  <c r="EA681" i="39"/>
  <c r="DZ681" i="39"/>
  <c r="ED680" i="39"/>
  <c r="EC680" i="39"/>
  <c r="EB680" i="39"/>
  <c r="EA680" i="39"/>
  <c r="DZ680" i="39"/>
  <c r="ED679" i="39"/>
  <c r="EC679" i="39"/>
  <c r="EB679" i="39"/>
  <c r="EA679" i="39"/>
  <c r="DZ679" i="39"/>
  <c r="ED678" i="39"/>
  <c r="EC678" i="39"/>
  <c r="EB678" i="39"/>
  <c r="EA678" i="39"/>
  <c r="DZ678" i="39"/>
  <c r="ED675" i="39"/>
  <c r="EC675" i="39"/>
  <c r="EB675" i="39"/>
  <c r="EA675" i="39"/>
  <c r="DZ675" i="39"/>
  <c r="ED674" i="39"/>
  <c r="EC674" i="39"/>
  <c r="EB674" i="39"/>
  <c r="EA674" i="39"/>
  <c r="DZ674" i="39"/>
  <c r="ED673" i="39"/>
  <c r="EC673" i="39"/>
  <c r="EB673" i="39"/>
  <c r="EA673" i="39"/>
  <c r="DZ673" i="39"/>
  <c r="ED672" i="39"/>
  <c r="EC672" i="39"/>
  <c r="EB672" i="39"/>
  <c r="EA672" i="39"/>
  <c r="DZ672" i="39"/>
  <c r="ED671" i="39"/>
  <c r="EC671" i="39"/>
  <c r="EB671" i="39"/>
  <c r="EA671" i="39"/>
  <c r="DZ671" i="39"/>
  <c r="ED670" i="39"/>
  <c r="EC670" i="39"/>
  <c r="EB670" i="39"/>
  <c r="EA670" i="39"/>
  <c r="DZ670" i="39"/>
  <c r="ED669" i="39"/>
  <c r="EC669" i="39"/>
  <c r="EB669" i="39"/>
  <c r="EA669" i="39"/>
  <c r="DZ669" i="39"/>
  <c r="ED668" i="39"/>
  <c r="EC668" i="39"/>
  <c r="EB668" i="39"/>
  <c r="EA668" i="39"/>
  <c r="DZ668" i="39"/>
  <c r="ED667" i="39"/>
  <c r="EC667" i="39"/>
  <c r="EB667" i="39"/>
  <c r="EA667" i="39"/>
  <c r="DZ667" i="39"/>
  <c r="ED666" i="39"/>
  <c r="EC666" i="39"/>
  <c r="EB666" i="39"/>
  <c r="EA666" i="39"/>
  <c r="DZ666" i="39"/>
  <c r="ED663" i="39"/>
  <c r="EC663" i="39"/>
  <c r="EB663" i="39"/>
  <c r="EA663" i="39"/>
  <c r="DZ663" i="39"/>
  <c r="ED662" i="39"/>
  <c r="EC662" i="39"/>
  <c r="EB662" i="39"/>
  <c r="EA662" i="39"/>
  <c r="DZ662" i="39"/>
  <c r="ED661" i="39"/>
  <c r="EC661" i="39"/>
  <c r="EB661" i="39"/>
  <c r="EA661" i="39"/>
  <c r="DZ661" i="39"/>
  <c r="ED660" i="39"/>
  <c r="EC660" i="39"/>
  <c r="EB660" i="39"/>
  <c r="EA660" i="39"/>
  <c r="DZ660" i="39"/>
  <c r="ED659" i="39"/>
  <c r="EC659" i="39"/>
  <c r="EB659" i="39"/>
  <c r="EA659" i="39"/>
  <c r="DZ659" i="39"/>
  <c r="ED658" i="39"/>
  <c r="EC658" i="39"/>
  <c r="EB658" i="39"/>
  <c r="EA658" i="39"/>
  <c r="DZ658" i="39"/>
  <c r="ED657" i="39"/>
  <c r="EC657" i="39"/>
  <c r="EB657" i="39"/>
  <c r="EA657" i="39"/>
  <c r="DZ657" i="39"/>
  <c r="ED656" i="39"/>
  <c r="EC656" i="39"/>
  <c r="EB656" i="39"/>
  <c r="EA656" i="39"/>
  <c r="DZ656" i="39"/>
  <c r="ED655" i="39"/>
  <c r="EC655" i="39"/>
  <c r="EB655" i="39"/>
  <c r="EA655" i="39"/>
  <c r="DZ655" i="39"/>
  <c r="ED654" i="39"/>
  <c r="EC654" i="39"/>
  <c r="EB654" i="39"/>
  <c r="EA654" i="39"/>
  <c r="DZ654" i="39"/>
  <c r="ED651" i="39"/>
  <c r="EC651" i="39"/>
  <c r="EB651" i="39"/>
  <c r="EA651" i="39"/>
  <c r="DZ651" i="39"/>
  <c r="ED650" i="39"/>
  <c r="EC650" i="39"/>
  <c r="EB650" i="39"/>
  <c r="EA650" i="39"/>
  <c r="DZ650" i="39"/>
  <c r="ED649" i="39"/>
  <c r="EC649" i="39"/>
  <c r="EB649" i="39"/>
  <c r="EA649" i="39"/>
  <c r="DZ649" i="39"/>
  <c r="ED648" i="39"/>
  <c r="EC648" i="39"/>
  <c r="EB648" i="39"/>
  <c r="EA648" i="39"/>
  <c r="DZ648" i="39"/>
  <c r="ED647" i="39"/>
  <c r="EC647" i="39"/>
  <c r="EB647" i="39"/>
  <c r="EA647" i="39"/>
  <c r="DZ647" i="39"/>
  <c r="ED646" i="39"/>
  <c r="EC646" i="39"/>
  <c r="EB646" i="39"/>
  <c r="EA646" i="39"/>
  <c r="DZ646" i="39"/>
  <c r="ED645" i="39"/>
  <c r="EC645" i="39"/>
  <c r="EB645" i="39"/>
  <c r="EA645" i="39"/>
  <c r="DZ645" i="39"/>
  <c r="ED644" i="39"/>
  <c r="EC644" i="39"/>
  <c r="EB644" i="39"/>
  <c r="EA644" i="39"/>
  <c r="DZ644" i="39"/>
  <c r="ED643" i="39"/>
  <c r="EC643" i="39"/>
  <c r="EB643" i="39"/>
  <c r="EA643" i="39"/>
  <c r="DZ643" i="39"/>
  <c r="ED642" i="39"/>
  <c r="EC642" i="39"/>
  <c r="EB642" i="39"/>
  <c r="EA642" i="39"/>
  <c r="DZ642" i="39"/>
  <c r="ED641" i="39"/>
  <c r="EC641" i="39"/>
  <c r="EB641" i="39"/>
  <c r="EA641" i="39"/>
  <c r="DZ641" i="39"/>
  <c r="ED640" i="39"/>
  <c r="EC640" i="39"/>
  <c r="EB640" i="39"/>
  <c r="EA640" i="39"/>
  <c r="DZ640" i="39"/>
  <c r="ED639" i="39"/>
  <c r="EC639" i="39"/>
  <c r="EB639" i="39"/>
  <c r="EA639" i="39"/>
  <c r="DZ639" i="39"/>
  <c r="ED638" i="39"/>
  <c r="EC638" i="39"/>
  <c r="EB638" i="39"/>
  <c r="EA638" i="39"/>
  <c r="DZ638" i="39"/>
  <c r="ED637" i="39"/>
  <c r="EC637" i="39"/>
  <c r="EB637" i="39"/>
  <c r="EA637" i="39"/>
  <c r="DZ637" i="39"/>
  <c r="ED636" i="39"/>
  <c r="EC636" i="39"/>
  <c r="EB636" i="39"/>
  <c r="EA636" i="39"/>
  <c r="DZ636" i="39"/>
  <c r="ED635" i="39"/>
  <c r="EC635" i="39"/>
  <c r="EB635" i="39"/>
  <c r="EA635" i="39"/>
  <c r="DZ635" i="39"/>
  <c r="ED634" i="39"/>
  <c r="EC634" i="39"/>
  <c r="EB634" i="39"/>
  <c r="EA634" i="39"/>
  <c r="DZ634" i="39"/>
  <c r="ED633" i="39"/>
  <c r="EC633" i="39"/>
  <c r="EB633" i="39"/>
  <c r="EA633" i="39"/>
  <c r="DZ633" i="39"/>
  <c r="ED632" i="39"/>
  <c r="EC632" i="39"/>
  <c r="EB632" i="39"/>
  <c r="EA632" i="39"/>
  <c r="DZ632" i="39"/>
  <c r="ED628" i="39"/>
  <c r="EC628" i="39"/>
  <c r="EB628" i="39"/>
  <c r="EA628" i="39"/>
  <c r="DZ628" i="39"/>
  <c r="ED627" i="39"/>
  <c r="EC627" i="39"/>
  <c r="EB627" i="39"/>
  <c r="EA627" i="39"/>
  <c r="DZ627" i="39"/>
  <c r="ED626" i="39"/>
  <c r="EC626" i="39"/>
  <c r="EB626" i="39"/>
  <c r="EA626" i="39"/>
  <c r="DZ626" i="39"/>
  <c r="ED625" i="39"/>
  <c r="EC625" i="39"/>
  <c r="EB625" i="39"/>
  <c r="EA625" i="39"/>
  <c r="DZ625" i="39"/>
  <c r="ED624" i="39"/>
  <c r="EC624" i="39"/>
  <c r="EB624" i="39"/>
  <c r="EA624" i="39"/>
  <c r="DZ624" i="39"/>
  <c r="ED623" i="39"/>
  <c r="EC623" i="39"/>
  <c r="EB623" i="39"/>
  <c r="EA623" i="39"/>
  <c r="DZ623" i="39"/>
  <c r="ED585" i="39"/>
  <c r="EC585" i="39"/>
  <c r="EB585" i="39"/>
  <c r="EA585" i="39"/>
  <c r="DZ585" i="39"/>
  <c r="ED584" i="39"/>
  <c r="EC584" i="39"/>
  <c r="EB584" i="39"/>
  <c r="EA584" i="39"/>
  <c r="DZ584" i="39"/>
  <c r="ED583" i="39"/>
  <c r="EC583" i="39"/>
  <c r="EB583" i="39"/>
  <c r="EA583" i="39"/>
  <c r="DZ583" i="39"/>
  <c r="ED582" i="39"/>
  <c r="EC582" i="39"/>
  <c r="EB582" i="39"/>
  <c r="EA582" i="39"/>
  <c r="DZ582" i="39"/>
  <c r="ED581" i="39"/>
  <c r="EC581" i="39"/>
  <c r="EB581" i="39"/>
  <c r="EA581" i="39"/>
  <c r="DZ581" i="39"/>
  <c r="ED580" i="39"/>
  <c r="EC580" i="39"/>
  <c r="EB580" i="39"/>
  <c r="EA580" i="39"/>
  <c r="DZ580" i="39"/>
  <c r="ED579" i="39"/>
  <c r="EC579" i="39"/>
  <c r="EB579" i="39"/>
  <c r="EA579" i="39"/>
  <c r="DZ579" i="39"/>
  <c r="ED578" i="39"/>
  <c r="EC578" i="39"/>
  <c r="EB578" i="39"/>
  <c r="EA578" i="39"/>
  <c r="DZ578" i="39"/>
  <c r="ED577" i="39"/>
  <c r="EC577" i="39"/>
  <c r="EB577" i="39"/>
  <c r="EA577" i="39"/>
  <c r="DZ577" i="39"/>
  <c r="ED576" i="39"/>
  <c r="EC576" i="39"/>
  <c r="EB576" i="39"/>
  <c r="EA576" i="39"/>
  <c r="DZ576" i="39"/>
  <c r="ED575" i="39"/>
  <c r="EC575" i="39"/>
  <c r="EB575" i="39"/>
  <c r="EA575" i="39"/>
  <c r="DZ575" i="39"/>
  <c r="ED574" i="39"/>
  <c r="EC574" i="39"/>
  <c r="EB574" i="39"/>
  <c r="EA574" i="39"/>
  <c r="DZ574" i="39"/>
  <c r="ED573" i="39"/>
  <c r="EC573" i="39"/>
  <c r="EB573" i="39"/>
  <c r="EA573" i="39"/>
  <c r="DZ573" i="39"/>
  <c r="ED572" i="39"/>
  <c r="EC572" i="39"/>
  <c r="EB572" i="39"/>
  <c r="EA572" i="39"/>
  <c r="DZ572" i="39"/>
  <c r="ED571" i="39"/>
  <c r="EC571" i="39"/>
  <c r="EB571" i="39"/>
  <c r="EA571" i="39"/>
  <c r="DZ571" i="39"/>
  <c r="ED570" i="39"/>
  <c r="EC570" i="39"/>
  <c r="EB570" i="39"/>
  <c r="EA570" i="39"/>
  <c r="DZ570" i="39"/>
  <c r="ED569" i="39"/>
  <c r="EC569" i="39"/>
  <c r="EB569" i="39"/>
  <c r="EA569" i="39"/>
  <c r="DZ569" i="39"/>
  <c r="ED568" i="39"/>
  <c r="EC568" i="39"/>
  <c r="EB568" i="39"/>
  <c r="EA568" i="39"/>
  <c r="DZ568" i="39"/>
  <c r="ED567" i="39"/>
  <c r="EC567" i="39"/>
  <c r="EB567" i="39"/>
  <c r="EA567" i="39"/>
  <c r="DZ567" i="39"/>
  <c r="ED566" i="39"/>
  <c r="EC566" i="39"/>
  <c r="EB566" i="39"/>
  <c r="EA566" i="39"/>
  <c r="DZ566" i="39"/>
  <c r="ED562" i="39"/>
  <c r="EC562" i="39"/>
  <c r="EB562" i="39"/>
  <c r="EA562" i="39"/>
  <c r="DZ562" i="39"/>
  <c r="ED561" i="39"/>
  <c r="EC561" i="39"/>
  <c r="EB561" i="39"/>
  <c r="EA561" i="39"/>
  <c r="DZ561" i="39"/>
  <c r="ED560" i="39"/>
  <c r="EC560" i="39"/>
  <c r="EB560" i="39"/>
  <c r="EA560" i="39"/>
  <c r="DZ560" i="39"/>
  <c r="ED559" i="39"/>
  <c r="EC559" i="39"/>
  <c r="EB559" i="39"/>
  <c r="EA559" i="39"/>
  <c r="DZ559" i="39"/>
  <c r="ED558" i="39"/>
  <c r="EC558" i="39"/>
  <c r="EB558" i="39"/>
  <c r="EA558" i="39"/>
  <c r="DZ558" i="39"/>
  <c r="ED557" i="39"/>
  <c r="EC557" i="39"/>
  <c r="EB557" i="39"/>
  <c r="EA557" i="39"/>
  <c r="DZ557" i="39"/>
  <c r="ED556" i="39"/>
  <c r="EC556" i="39"/>
  <c r="EB556" i="39"/>
  <c r="EA556" i="39"/>
  <c r="DZ556" i="39"/>
  <c r="ED555" i="39"/>
  <c r="EC555" i="39"/>
  <c r="EB555" i="39"/>
  <c r="EA555" i="39"/>
  <c r="EE555" i="39" s="1"/>
  <c r="DZ555" i="39"/>
  <c r="ED554" i="39"/>
  <c r="EC554" i="39"/>
  <c r="EB554" i="39"/>
  <c r="EA554" i="39"/>
  <c r="DZ554" i="39"/>
  <c r="ED553" i="39"/>
  <c r="EC553" i="39"/>
  <c r="EB553" i="39"/>
  <c r="EA553" i="39"/>
  <c r="DZ553" i="39"/>
  <c r="ED550" i="39"/>
  <c r="EC550" i="39"/>
  <c r="EB550" i="39"/>
  <c r="EA550" i="39"/>
  <c r="DZ550" i="39"/>
  <c r="ED549" i="39"/>
  <c r="EC549" i="39"/>
  <c r="EB549" i="39"/>
  <c r="EA549" i="39"/>
  <c r="DZ549" i="39"/>
  <c r="ED548" i="39"/>
  <c r="EC548" i="39"/>
  <c r="EB548" i="39"/>
  <c r="EA548" i="39"/>
  <c r="DZ548" i="39"/>
  <c r="ED547" i="39"/>
  <c r="EC547" i="39"/>
  <c r="EB547" i="39"/>
  <c r="EA547" i="39"/>
  <c r="DZ547" i="39"/>
  <c r="ED546" i="39"/>
  <c r="EC546" i="39"/>
  <c r="EB546" i="39"/>
  <c r="EA546" i="39"/>
  <c r="DZ546" i="39"/>
  <c r="ED545" i="39"/>
  <c r="EC545" i="39"/>
  <c r="EB545" i="39"/>
  <c r="EA545" i="39"/>
  <c r="DZ545" i="39"/>
  <c r="ED544" i="39"/>
  <c r="EC544" i="39"/>
  <c r="EB544" i="39"/>
  <c r="EA544" i="39"/>
  <c r="DZ544" i="39"/>
  <c r="ED543" i="39"/>
  <c r="EC543" i="39"/>
  <c r="EB543" i="39"/>
  <c r="EA543" i="39"/>
  <c r="DZ543" i="39"/>
  <c r="ED542" i="39"/>
  <c r="EC542" i="39"/>
  <c r="EB542" i="39"/>
  <c r="EA542" i="39"/>
  <c r="DZ542" i="39"/>
  <c r="ED541" i="39"/>
  <c r="EC541" i="39"/>
  <c r="EB541" i="39"/>
  <c r="EA541" i="39"/>
  <c r="DZ541" i="39"/>
  <c r="ED540" i="39"/>
  <c r="EC540" i="39"/>
  <c r="EB540" i="39"/>
  <c r="EA540" i="39"/>
  <c r="DZ540" i="39"/>
  <c r="ED539" i="39"/>
  <c r="EC539" i="39"/>
  <c r="EB539" i="39"/>
  <c r="EA539" i="39"/>
  <c r="DZ539" i="39"/>
  <c r="ED538" i="39"/>
  <c r="EC538" i="39"/>
  <c r="EB538" i="39"/>
  <c r="EA538" i="39"/>
  <c r="DZ538" i="39"/>
  <c r="ED537" i="39"/>
  <c r="EC537" i="39"/>
  <c r="EB537" i="39"/>
  <c r="EA537" i="39"/>
  <c r="DZ537" i="39"/>
  <c r="ED536" i="39"/>
  <c r="EC536" i="39"/>
  <c r="EB536" i="39"/>
  <c r="EA536" i="39"/>
  <c r="DZ536" i="39"/>
  <c r="ED535" i="39"/>
  <c r="EC535" i="39"/>
  <c r="EB535" i="39"/>
  <c r="EA535" i="39"/>
  <c r="DZ535" i="39"/>
  <c r="ED534" i="39"/>
  <c r="EC534" i="39"/>
  <c r="EB534" i="39"/>
  <c r="EA534" i="39"/>
  <c r="DZ534" i="39"/>
  <c r="ED533" i="39"/>
  <c r="EC533" i="39"/>
  <c r="EB533" i="39"/>
  <c r="EA533" i="39"/>
  <c r="DZ533" i="39"/>
  <c r="ED532" i="39"/>
  <c r="EC532" i="39"/>
  <c r="EB532" i="39"/>
  <c r="EA532" i="39"/>
  <c r="DZ532" i="39"/>
  <c r="ED531" i="39"/>
  <c r="EC531" i="39"/>
  <c r="EB531" i="39"/>
  <c r="EA531" i="39"/>
  <c r="DZ531" i="39"/>
  <c r="BU706" i="39"/>
  <c r="BT706" i="39"/>
  <c r="BS706" i="39"/>
  <c r="BR706" i="39"/>
  <c r="BQ706" i="39"/>
  <c r="BU699" i="39"/>
  <c r="BT699" i="39"/>
  <c r="BS699" i="39"/>
  <c r="BR699" i="39"/>
  <c r="BQ699" i="39"/>
  <c r="BU698" i="39"/>
  <c r="BT698" i="39"/>
  <c r="BS698" i="39"/>
  <c r="BR698" i="39"/>
  <c r="BQ698" i="39"/>
  <c r="BU697" i="39"/>
  <c r="BT697" i="39"/>
  <c r="BS697" i="39"/>
  <c r="BR697" i="39"/>
  <c r="BQ697" i="39"/>
  <c r="BU696" i="39"/>
  <c r="BT696" i="39"/>
  <c r="BS696" i="39"/>
  <c r="BR696" i="39"/>
  <c r="BQ696" i="39"/>
  <c r="BU695" i="39"/>
  <c r="BT695" i="39"/>
  <c r="BS695" i="39"/>
  <c r="BR695" i="39"/>
  <c r="BQ695" i="39"/>
  <c r="BU694" i="39"/>
  <c r="BT694" i="39"/>
  <c r="BS694" i="39"/>
  <c r="BR694" i="39"/>
  <c r="BQ694" i="39"/>
  <c r="BU693" i="39"/>
  <c r="BT693" i="39"/>
  <c r="BS693" i="39"/>
  <c r="BR693" i="39"/>
  <c r="BQ693" i="39"/>
  <c r="BU692" i="39"/>
  <c r="BT692" i="39"/>
  <c r="BS692" i="39"/>
  <c r="BR692" i="39"/>
  <c r="BQ692" i="39"/>
  <c r="BU691" i="39"/>
  <c r="BT691" i="39"/>
  <c r="BS691" i="39"/>
  <c r="BR691" i="39"/>
  <c r="BQ691" i="39"/>
  <c r="BU690" i="39"/>
  <c r="BT690" i="39"/>
  <c r="BS690" i="39"/>
  <c r="BR690" i="39"/>
  <c r="BQ690" i="39"/>
  <c r="BU687" i="39"/>
  <c r="BT687" i="39"/>
  <c r="BS687" i="39"/>
  <c r="BR687" i="39"/>
  <c r="BQ687" i="39"/>
  <c r="BU686" i="39"/>
  <c r="BT686" i="39"/>
  <c r="BS686" i="39"/>
  <c r="BR686" i="39"/>
  <c r="BQ686" i="39"/>
  <c r="BU685" i="39"/>
  <c r="BT685" i="39"/>
  <c r="BS685" i="39"/>
  <c r="BR685" i="39"/>
  <c r="BQ685" i="39"/>
  <c r="BU684" i="39"/>
  <c r="BT684" i="39"/>
  <c r="BS684" i="39"/>
  <c r="BR684" i="39"/>
  <c r="BQ684" i="39"/>
  <c r="BU683" i="39"/>
  <c r="BT683" i="39"/>
  <c r="BS683" i="39"/>
  <c r="BR683" i="39"/>
  <c r="BQ683" i="39"/>
  <c r="BU682" i="39"/>
  <c r="BT682" i="39"/>
  <c r="BS682" i="39"/>
  <c r="BR682" i="39"/>
  <c r="BQ682" i="39"/>
  <c r="BU681" i="39"/>
  <c r="BT681" i="39"/>
  <c r="BS681" i="39"/>
  <c r="BR681" i="39"/>
  <c r="BQ681" i="39"/>
  <c r="BU680" i="39"/>
  <c r="BT680" i="39"/>
  <c r="BS680" i="39"/>
  <c r="BR680" i="39"/>
  <c r="BQ680" i="39"/>
  <c r="BU679" i="39"/>
  <c r="BT679" i="39"/>
  <c r="BS679" i="39"/>
  <c r="BR679" i="39"/>
  <c r="BQ679" i="39"/>
  <c r="BU678" i="39"/>
  <c r="BT678" i="39"/>
  <c r="BS678" i="39"/>
  <c r="BR678" i="39"/>
  <c r="BQ678" i="39"/>
  <c r="BU675" i="39"/>
  <c r="BT675" i="39"/>
  <c r="BS675" i="39"/>
  <c r="BR675" i="39"/>
  <c r="BQ675" i="39"/>
  <c r="BU674" i="39"/>
  <c r="BT674" i="39"/>
  <c r="BS674" i="39"/>
  <c r="BR674" i="39"/>
  <c r="BQ674" i="39"/>
  <c r="BU673" i="39"/>
  <c r="BT673" i="39"/>
  <c r="BS673" i="39"/>
  <c r="BR673" i="39"/>
  <c r="BQ673" i="39"/>
  <c r="BU672" i="39"/>
  <c r="BT672" i="39"/>
  <c r="BS672" i="39"/>
  <c r="BR672" i="39"/>
  <c r="BQ672" i="39"/>
  <c r="BU671" i="39"/>
  <c r="BT671" i="39"/>
  <c r="BS671" i="39"/>
  <c r="BR671" i="39"/>
  <c r="BQ671" i="39"/>
  <c r="BU670" i="39"/>
  <c r="BT670" i="39"/>
  <c r="BS670" i="39"/>
  <c r="BR670" i="39"/>
  <c r="BQ670" i="39"/>
  <c r="BU669" i="39"/>
  <c r="BT669" i="39"/>
  <c r="BS669" i="39"/>
  <c r="BR669" i="39"/>
  <c r="BQ669" i="39"/>
  <c r="BU668" i="39"/>
  <c r="BT668" i="39"/>
  <c r="BS668" i="39"/>
  <c r="BR668" i="39"/>
  <c r="BQ668" i="39"/>
  <c r="BU667" i="39"/>
  <c r="BT667" i="39"/>
  <c r="BS667" i="39"/>
  <c r="BR667" i="39"/>
  <c r="BQ667" i="39"/>
  <c r="BU666" i="39"/>
  <c r="BT666" i="39"/>
  <c r="BS666" i="39"/>
  <c r="BR666" i="39"/>
  <c r="BQ666" i="39"/>
  <c r="BU663" i="39"/>
  <c r="BT663" i="39"/>
  <c r="BS663" i="39"/>
  <c r="BR663" i="39"/>
  <c r="BQ663" i="39"/>
  <c r="BU662" i="39"/>
  <c r="BT662" i="39"/>
  <c r="BS662" i="39"/>
  <c r="BR662" i="39"/>
  <c r="BQ662" i="39"/>
  <c r="BU661" i="39"/>
  <c r="BT661" i="39"/>
  <c r="BS661" i="39"/>
  <c r="BR661" i="39"/>
  <c r="BQ661" i="39"/>
  <c r="BU660" i="39"/>
  <c r="BT660" i="39"/>
  <c r="BS660" i="39"/>
  <c r="BR660" i="39"/>
  <c r="BQ660" i="39"/>
  <c r="BU659" i="39"/>
  <c r="BT659" i="39"/>
  <c r="BS659" i="39"/>
  <c r="BR659" i="39"/>
  <c r="BQ659" i="39"/>
  <c r="BU658" i="39"/>
  <c r="BT658" i="39"/>
  <c r="BS658" i="39"/>
  <c r="BR658" i="39"/>
  <c r="BQ658" i="39"/>
  <c r="BU657" i="39"/>
  <c r="BT657" i="39"/>
  <c r="BS657" i="39"/>
  <c r="BR657" i="39"/>
  <c r="BQ657" i="39"/>
  <c r="BU656" i="39"/>
  <c r="BT656" i="39"/>
  <c r="BS656" i="39"/>
  <c r="BR656" i="39"/>
  <c r="BQ656" i="39"/>
  <c r="BU655" i="39"/>
  <c r="BT655" i="39"/>
  <c r="BS655" i="39"/>
  <c r="BR655" i="39"/>
  <c r="BQ655" i="39"/>
  <c r="BU654" i="39"/>
  <c r="BT654" i="39"/>
  <c r="BS654" i="39"/>
  <c r="BR654" i="39"/>
  <c r="BQ654" i="39"/>
  <c r="BU651" i="39"/>
  <c r="BT651" i="39"/>
  <c r="BS651" i="39"/>
  <c r="BR651" i="39"/>
  <c r="BQ651" i="39"/>
  <c r="BU650" i="39"/>
  <c r="BT650" i="39"/>
  <c r="BS650" i="39"/>
  <c r="BR650" i="39"/>
  <c r="BQ650" i="39"/>
  <c r="BU649" i="39"/>
  <c r="BT649" i="39"/>
  <c r="BS649" i="39"/>
  <c r="BR649" i="39"/>
  <c r="BQ649" i="39"/>
  <c r="BU648" i="39"/>
  <c r="BT648" i="39"/>
  <c r="BS648" i="39"/>
  <c r="BR648" i="39"/>
  <c r="BQ648" i="39"/>
  <c r="BU647" i="39"/>
  <c r="BT647" i="39"/>
  <c r="BS647" i="39"/>
  <c r="BR647" i="39"/>
  <c r="BQ647" i="39"/>
  <c r="BU646" i="39"/>
  <c r="BT646" i="39"/>
  <c r="BS646" i="39"/>
  <c r="BR646" i="39"/>
  <c r="BQ646" i="39"/>
  <c r="BU645" i="39"/>
  <c r="BT645" i="39"/>
  <c r="BS645" i="39"/>
  <c r="BR645" i="39"/>
  <c r="BQ645" i="39"/>
  <c r="BU644" i="39"/>
  <c r="BT644" i="39"/>
  <c r="BS644" i="39"/>
  <c r="BR644" i="39"/>
  <c r="BQ644" i="39"/>
  <c r="BU643" i="39"/>
  <c r="BT643" i="39"/>
  <c r="BS643" i="39"/>
  <c r="BR643" i="39"/>
  <c r="BV643" i="39" s="1"/>
  <c r="BQ643" i="39"/>
  <c r="BU642" i="39"/>
  <c r="BT642" i="39"/>
  <c r="BS642" i="39"/>
  <c r="BR642" i="39"/>
  <c r="BQ642" i="39"/>
  <c r="BU641" i="39"/>
  <c r="BT641" i="39"/>
  <c r="BS641" i="39"/>
  <c r="BR641" i="39"/>
  <c r="BQ641" i="39"/>
  <c r="BU640" i="39"/>
  <c r="BT640" i="39"/>
  <c r="BS640" i="39"/>
  <c r="BR640" i="39"/>
  <c r="BQ640" i="39"/>
  <c r="BU639" i="39"/>
  <c r="BT639" i="39"/>
  <c r="BS639" i="39"/>
  <c r="BR639" i="39"/>
  <c r="BQ639" i="39"/>
  <c r="BU638" i="39"/>
  <c r="BT638" i="39"/>
  <c r="BS638" i="39"/>
  <c r="BR638" i="39"/>
  <c r="BQ638" i="39"/>
  <c r="BU637" i="39"/>
  <c r="BT637" i="39"/>
  <c r="BS637" i="39"/>
  <c r="BR637" i="39"/>
  <c r="BQ637" i="39"/>
  <c r="BU636" i="39"/>
  <c r="BT636" i="39"/>
  <c r="BS636" i="39"/>
  <c r="BR636" i="39"/>
  <c r="BQ636" i="39"/>
  <c r="BU635" i="39"/>
  <c r="BT635" i="39"/>
  <c r="BS635" i="39"/>
  <c r="BR635" i="39"/>
  <c r="BQ635" i="39"/>
  <c r="BU634" i="39"/>
  <c r="BT634" i="39"/>
  <c r="BS634" i="39"/>
  <c r="BR634" i="39"/>
  <c r="BQ634" i="39"/>
  <c r="BU633" i="39"/>
  <c r="BT633" i="39"/>
  <c r="BS633" i="39"/>
  <c r="BR633" i="39"/>
  <c r="BQ633" i="39"/>
  <c r="BU632" i="39"/>
  <c r="BT632" i="39"/>
  <c r="BS632" i="39"/>
  <c r="BR632" i="39"/>
  <c r="BQ632" i="39"/>
  <c r="BU628" i="39"/>
  <c r="BT628" i="39"/>
  <c r="BS628" i="39"/>
  <c r="BR628" i="39"/>
  <c r="BQ628" i="39"/>
  <c r="BU627" i="39"/>
  <c r="BT627" i="39"/>
  <c r="BS627" i="39"/>
  <c r="BR627" i="39"/>
  <c r="BQ627" i="39"/>
  <c r="BU626" i="39"/>
  <c r="BT626" i="39"/>
  <c r="BS626" i="39"/>
  <c r="BR626" i="39"/>
  <c r="BQ626" i="39"/>
  <c r="BU625" i="39"/>
  <c r="BT625" i="39"/>
  <c r="BS625" i="39"/>
  <c r="BR625" i="39"/>
  <c r="BQ625" i="39"/>
  <c r="BU624" i="39"/>
  <c r="BT624" i="39"/>
  <c r="BS624" i="39"/>
  <c r="BR624" i="39"/>
  <c r="BQ624" i="39"/>
  <c r="BU623" i="39"/>
  <c r="BT623" i="39"/>
  <c r="BS623" i="39"/>
  <c r="BR623" i="39"/>
  <c r="BQ623" i="39"/>
  <c r="BU585" i="39"/>
  <c r="BT585" i="39"/>
  <c r="BS585" i="39"/>
  <c r="BR585" i="39"/>
  <c r="BQ585" i="39"/>
  <c r="BU584" i="39"/>
  <c r="BT584" i="39"/>
  <c r="BS584" i="39"/>
  <c r="BR584" i="39"/>
  <c r="BQ584" i="39"/>
  <c r="BU583" i="39"/>
  <c r="BT583" i="39"/>
  <c r="BS583" i="39"/>
  <c r="BR583" i="39"/>
  <c r="BQ583" i="39"/>
  <c r="BU582" i="39"/>
  <c r="BT582" i="39"/>
  <c r="BS582" i="39"/>
  <c r="BR582" i="39"/>
  <c r="BQ582" i="39"/>
  <c r="BU581" i="39"/>
  <c r="BT581" i="39"/>
  <c r="BS581" i="39"/>
  <c r="BR581" i="39"/>
  <c r="BQ581" i="39"/>
  <c r="BU580" i="39"/>
  <c r="BT580" i="39"/>
  <c r="BS580" i="39"/>
  <c r="BR580" i="39"/>
  <c r="BQ580" i="39"/>
  <c r="BU579" i="39"/>
  <c r="BT579" i="39"/>
  <c r="BS579" i="39"/>
  <c r="BR579" i="39"/>
  <c r="BQ579" i="39"/>
  <c r="BU578" i="39"/>
  <c r="BT578" i="39"/>
  <c r="BS578" i="39"/>
  <c r="BR578" i="39"/>
  <c r="BQ578" i="39"/>
  <c r="BU577" i="39"/>
  <c r="BT577" i="39"/>
  <c r="BS577" i="39"/>
  <c r="BR577" i="39"/>
  <c r="BQ577" i="39"/>
  <c r="BU576" i="39"/>
  <c r="BT576" i="39"/>
  <c r="BS576" i="39"/>
  <c r="BR576" i="39"/>
  <c r="BQ576" i="39"/>
  <c r="BU575" i="39"/>
  <c r="BT575" i="39"/>
  <c r="BS575" i="39"/>
  <c r="BR575" i="39"/>
  <c r="BQ575" i="39"/>
  <c r="BU574" i="39"/>
  <c r="BT574" i="39"/>
  <c r="BS574" i="39"/>
  <c r="BR574" i="39"/>
  <c r="BQ574" i="39"/>
  <c r="BU573" i="39"/>
  <c r="BT573" i="39"/>
  <c r="BS573" i="39"/>
  <c r="BR573" i="39"/>
  <c r="BQ573" i="39"/>
  <c r="BU572" i="39"/>
  <c r="BT572" i="39"/>
  <c r="BS572" i="39"/>
  <c r="BR572" i="39"/>
  <c r="BQ572" i="39"/>
  <c r="BU571" i="39"/>
  <c r="BT571" i="39"/>
  <c r="BS571" i="39"/>
  <c r="BR571" i="39"/>
  <c r="BQ571" i="39"/>
  <c r="BU570" i="39"/>
  <c r="BT570" i="39"/>
  <c r="BS570" i="39"/>
  <c r="BR570" i="39"/>
  <c r="BQ570" i="39"/>
  <c r="BU569" i="39"/>
  <c r="BT569" i="39"/>
  <c r="BS569" i="39"/>
  <c r="BR569" i="39"/>
  <c r="BQ569" i="39"/>
  <c r="BU568" i="39"/>
  <c r="BT568" i="39"/>
  <c r="BS568" i="39"/>
  <c r="BR568" i="39"/>
  <c r="BQ568" i="39"/>
  <c r="BU567" i="39"/>
  <c r="BT567" i="39"/>
  <c r="BS567" i="39"/>
  <c r="BR567" i="39"/>
  <c r="BQ567" i="39"/>
  <c r="BU566" i="39"/>
  <c r="BT566" i="39"/>
  <c r="BS566" i="39"/>
  <c r="BR566" i="39"/>
  <c r="BQ566" i="39"/>
  <c r="BU562" i="39"/>
  <c r="BT562" i="39"/>
  <c r="BS562" i="39"/>
  <c r="BR562" i="39"/>
  <c r="BQ562" i="39"/>
  <c r="BU561" i="39"/>
  <c r="BT561" i="39"/>
  <c r="BS561" i="39"/>
  <c r="BR561" i="39"/>
  <c r="BQ561" i="39"/>
  <c r="BU560" i="39"/>
  <c r="BT560" i="39"/>
  <c r="BS560" i="39"/>
  <c r="BR560" i="39"/>
  <c r="BQ560" i="39"/>
  <c r="BU559" i="39"/>
  <c r="BT559" i="39"/>
  <c r="BS559" i="39"/>
  <c r="BR559" i="39"/>
  <c r="BQ559" i="39"/>
  <c r="BU558" i="39"/>
  <c r="BT558" i="39"/>
  <c r="BS558" i="39"/>
  <c r="BR558" i="39"/>
  <c r="BQ558" i="39"/>
  <c r="BU557" i="39"/>
  <c r="BT557" i="39"/>
  <c r="BS557" i="39"/>
  <c r="BR557" i="39"/>
  <c r="BQ557" i="39"/>
  <c r="BU556" i="39"/>
  <c r="BT556" i="39"/>
  <c r="BS556" i="39"/>
  <c r="BR556" i="39"/>
  <c r="BQ556" i="39"/>
  <c r="BU555" i="39"/>
  <c r="BT555" i="39"/>
  <c r="BS555" i="39"/>
  <c r="BR555" i="39"/>
  <c r="BQ555" i="39"/>
  <c r="BU554" i="39"/>
  <c r="BT554" i="39"/>
  <c r="BS554" i="39"/>
  <c r="BR554" i="39"/>
  <c r="BQ554" i="39"/>
  <c r="BU553" i="39"/>
  <c r="BT553" i="39"/>
  <c r="BS553" i="39"/>
  <c r="BR553" i="39"/>
  <c r="BQ553" i="39"/>
  <c r="BU550" i="39"/>
  <c r="BT550" i="39"/>
  <c r="BS550" i="39"/>
  <c r="BR550" i="39"/>
  <c r="BQ550" i="39"/>
  <c r="BU549" i="39"/>
  <c r="BT549" i="39"/>
  <c r="BS549" i="39"/>
  <c r="BR549" i="39"/>
  <c r="BQ549" i="39"/>
  <c r="BU548" i="39"/>
  <c r="BT548" i="39"/>
  <c r="BS548" i="39"/>
  <c r="BR548" i="39"/>
  <c r="BQ548" i="39"/>
  <c r="BU547" i="39"/>
  <c r="BT547" i="39"/>
  <c r="BS547" i="39"/>
  <c r="BR547" i="39"/>
  <c r="BQ547" i="39"/>
  <c r="BU546" i="39"/>
  <c r="BT546" i="39"/>
  <c r="BS546" i="39"/>
  <c r="BR546" i="39"/>
  <c r="BQ546" i="39"/>
  <c r="BU545" i="39"/>
  <c r="BT545" i="39"/>
  <c r="BS545" i="39"/>
  <c r="BR545" i="39"/>
  <c r="BQ545" i="39"/>
  <c r="BU544" i="39"/>
  <c r="BT544" i="39"/>
  <c r="BS544" i="39"/>
  <c r="BR544" i="39"/>
  <c r="BQ544" i="39"/>
  <c r="BU543" i="39"/>
  <c r="BT543" i="39"/>
  <c r="BS543" i="39"/>
  <c r="BR543" i="39"/>
  <c r="BQ543" i="39"/>
  <c r="BU542" i="39"/>
  <c r="BT542" i="39"/>
  <c r="BS542" i="39"/>
  <c r="BR542" i="39"/>
  <c r="BQ542" i="39"/>
  <c r="BU541" i="39"/>
  <c r="BT541" i="39"/>
  <c r="BS541" i="39"/>
  <c r="BR541" i="39"/>
  <c r="BQ541" i="39"/>
  <c r="BU540" i="39"/>
  <c r="BT540" i="39"/>
  <c r="BS540" i="39"/>
  <c r="BR540" i="39"/>
  <c r="BQ540" i="39"/>
  <c r="BU539" i="39"/>
  <c r="BT539" i="39"/>
  <c r="BS539" i="39"/>
  <c r="BR539" i="39"/>
  <c r="BQ539" i="39"/>
  <c r="BU538" i="39"/>
  <c r="BT538" i="39"/>
  <c r="BS538" i="39"/>
  <c r="BR538" i="39"/>
  <c r="BQ538" i="39"/>
  <c r="BU537" i="39"/>
  <c r="BT537" i="39"/>
  <c r="BS537" i="39"/>
  <c r="BR537" i="39"/>
  <c r="BQ537" i="39"/>
  <c r="BU536" i="39"/>
  <c r="BT536" i="39"/>
  <c r="BS536" i="39"/>
  <c r="BR536" i="39"/>
  <c r="BQ536" i="39"/>
  <c r="BU535" i="39"/>
  <c r="BT535" i="39"/>
  <c r="BS535" i="39"/>
  <c r="BR535" i="39"/>
  <c r="BQ535" i="39"/>
  <c r="BU534" i="39"/>
  <c r="BT534" i="39"/>
  <c r="BS534" i="39"/>
  <c r="BR534" i="39"/>
  <c r="BQ534" i="39"/>
  <c r="BU533" i="39"/>
  <c r="BT533" i="39"/>
  <c r="BS533" i="39"/>
  <c r="BR533" i="39"/>
  <c r="BQ533" i="39"/>
  <c r="BU532" i="39"/>
  <c r="BT532" i="39"/>
  <c r="BU531" i="39"/>
  <c r="BT531" i="39"/>
  <c r="BS532" i="39"/>
  <c r="BS531" i="39"/>
  <c r="BR532" i="39"/>
  <c r="BR531" i="39"/>
  <c r="BQ532" i="39"/>
  <c r="BQ531" i="39"/>
  <c r="BF528" i="39"/>
  <c r="M12" i="29"/>
  <c r="D9" i="43"/>
  <c r="D8" i="43"/>
  <c r="D11" i="43" s="1"/>
  <c r="C3" i="43"/>
  <c r="C4" i="43" s="1"/>
  <c r="B312" i="42"/>
  <c r="B246" i="42"/>
  <c r="B180" i="42"/>
  <c r="B114" i="42"/>
  <c r="B309" i="42"/>
  <c r="B243" i="42"/>
  <c r="B177" i="42"/>
  <c r="B111" i="42"/>
  <c r="B148" i="42"/>
  <c r="B162" i="42"/>
  <c r="B228" i="42"/>
  <c r="B214" i="42"/>
  <c r="B96" i="42"/>
  <c r="B280" i="42"/>
  <c r="B82" i="42"/>
  <c r="B275" i="42"/>
  <c r="B276" i="42"/>
  <c r="B209" i="42"/>
  <c r="B210" i="42"/>
  <c r="B143" i="42"/>
  <c r="B144" i="42"/>
  <c r="B77" i="42"/>
  <c r="B78" i="42"/>
  <c r="B278" i="42"/>
  <c r="B212" i="42"/>
  <c r="B146" i="42"/>
  <c r="B80" i="42"/>
  <c r="E266" i="42"/>
  <c r="E200" i="42"/>
  <c r="E134" i="42"/>
  <c r="E68" i="42"/>
  <c r="I267" i="42"/>
  <c r="I201" i="42"/>
  <c r="I135" i="42"/>
  <c r="I69" i="42"/>
  <c r="G297" i="42"/>
  <c r="G298" i="42"/>
  <c r="G299" i="42"/>
  <c r="G300" i="42"/>
  <c r="G301" i="42"/>
  <c r="G302" i="42"/>
  <c r="G303" i="42"/>
  <c r="C303" i="42"/>
  <c r="D303" i="42"/>
  <c r="E303" i="42"/>
  <c r="F303" i="42"/>
  <c r="G304" i="42"/>
  <c r="G305" i="42"/>
  <c r="G296" i="42"/>
  <c r="F297" i="42"/>
  <c r="F298" i="42"/>
  <c r="F299" i="42"/>
  <c r="F300" i="42"/>
  <c r="F301" i="42"/>
  <c r="F302" i="42"/>
  <c r="F304" i="42"/>
  <c r="F305" i="42"/>
  <c r="F296" i="42"/>
  <c r="E297" i="42"/>
  <c r="E298" i="42"/>
  <c r="E299" i="42"/>
  <c r="E300" i="42"/>
  <c r="E301" i="42"/>
  <c r="E302" i="42"/>
  <c r="E304" i="42"/>
  <c r="E305" i="42"/>
  <c r="E296" i="42"/>
  <c r="D297" i="42"/>
  <c r="D298" i="42"/>
  <c r="D299" i="42"/>
  <c r="D300" i="42"/>
  <c r="D301" i="42"/>
  <c r="D302" i="42"/>
  <c r="D304" i="42"/>
  <c r="D305" i="42"/>
  <c r="D296" i="42"/>
  <c r="C297" i="42"/>
  <c r="H297" i="42" s="1"/>
  <c r="C298" i="42"/>
  <c r="C299" i="42"/>
  <c r="C300" i="42"/>
  <c r="C301" i="42"/>
  <c r="C302" i="42"/>
  <c r="C304" i="42"/>
  <c r="C305" i="42"/>
  <c r="C296" i="42"/>
  <c r="B297" i="42"/>
  <c r="B298" i="42"/>
  <c r="B299" i="42"/>
  <c r="B300" i="42"/>
  <c r="B301" i="42"/>
  <c r="B302" i="42"/>
  <c r="B303" i="42"/>
  <c r="B304" i="42"/>
  <c r="B305" i="42"/>
  <c r="B296" i="42"/>
  <c r="DW700" i="39"/>
  <c r="G290" i="42" s="1"/>
  <c r="DU700" i="39"/>
  <c r="F290" i="42" s="1"/>
  <c r="DS700" i="39"/>
  <c r="E290" i="42" s="1"/>
  <c r="DQ700" i="39"/>
  <c r="D290" i="42" s="1"/>
  <c r="DO700" i="39"/>
  <c r="L615" i="39"/>
  <c r="M615" i="39"/>
  <c r="L616" i="39"/>
  <c r="M616" i="39"/>
  <c r="L617" i="39"/>
  <c r="M617" i="39"/>
  <c r="L618" i="39"/>
  <c r="AZ618" i="39" s="1"/>
  <c r="M618" i="39"/>
  <c r="L619" i="39"/>
  <c r="M619" i="39"/>
  <c r="L620" i="39"/>
  <c r="M620" i="39"/>
  <c r="L623" i="39"/>
  <c r="L624" i="39"/>
  <c r="L625" i="39"/>
  <c r="L626" i="39"/>
  <c r="L627" i="39"/>
  <c r="L628" i="39"/>
  <c r="DW652" i="39"/>
  <c r="DW664" i="39"/>
  <c r="DW676" i="39"/>
  <c r="DU652" i="39"/>
  <c r="DU664" i="39"/>
  <c r="DU676" i="39"/>
  <c r="DS652" i="39"/>
  <c r="DS664" i="39"/>
  <c r="DS676" i="39"/>
  <c r="DQ652" i="39"/>
  <c r="DQ664" i="39"/>
  <c r="DQ676" i="39"/>
  <c r="DO652" i="39"/>
  <c r="DO664" i="39"/>
  <c r="DO676" i="39"/>
  <c r="BN586" i="39"/>
  <c r="BN551" i="39"/>
  <c r="BN563" i="39"/>
  <c r="M301" i="39"/>
  <c r="M302" i="39"/>
  <c r="M303" i="39"/>
  <c r="BL303" i="39" s="1"/>
  <c r="BT303" i="39" s="1"/>
  <c r="M304" i="39"/>
  <c r="M305" i="39"/>
  <c r="M306" i="39"/>
  <c r="BH306" i="39" s="1"/>
  <c r="BR306" i="39" s="1"/>
  <c r="M307" i="39"/>
  <c r="BJ307" i="39" s="1"/>
  <c r="BS307" i="39" s="1"/>
  <c r="M308" i="39"/>
  <c r="M309" i="39"/>
  <c r="M310" i="39"/>
  <c r="M311" i="39"/>
  <c r="M312" i="39"/>
  <c r="M313" i="39"/>
  <c r="M314" i="39"/>
  <c r="BJ314" i="39" s="1"/>
  <c r="M315" i="39"/>
  <c r="BF315" i="39" s="1"/>
  <c r="M316" i="39"/>
  <c r="M317" i="39"/>
  <c r="M318" i="39"/>
  <c r="M319" i="39"/>
  <c r="BL319" i="39" s="1"/>
  <c r="BT319" i="39" s="1"/>
  <c r="M320" i="39"/>
  <c r="BN528" i="39"/>
  <c r="L13" i="39"/>
  <c r="M13" i="39"/>
  <c r="BZ13" i="39" s="1"/>
  <c r="L14" i="39"/>
  <c r="M14" i="39"/>
  <c r="L15" i="39"/>
  <c r="M15" i="39"/>
  <c r="L16" i="39"/>
  <c r="M16" i="39"/>
  <c r="L17" i="39"/>
  <c r="M17" i="39"/>
  <c r="CM17" i="39" s="1"/>
  <c r="L18" i="39"/>
  <c r="M18" i="39"/>
  <c r="L19" i="39"/>
  <c r="M19" i="39"/>
  <c r="L20" i="39"/>
  <c r="M20" i="39"/>
  <c r="L21" i="39"/>
  <c r="M21" i="39"/>
  <c r="L22" i="39"/>
  <c r="M22" i="39"/>
  <c r="L23" i="39"/>
  <c r="M23" i="39"/>
  <c r="L24" i="39"/>
  <c r="M24" i="39"/>
  <c r="L25" i="39"/>
  <c r="M25" i="39"/>
  <c r="BM25" i="39" s="1"/>
  <c r="L26" i="39"/>
  <c r="M26" i="39"/>
  <c r="L27" i="39"/>
  <c r="M27" i="39"/>
  <c r="L31" i="39"/>
  <c r="M31" i="39"/>
  <c r="L32" i="39"/>
  <c r="M32" i="39"/>
  <c r="BZ32" i="39" s="1"/>
  <c r="L33" i="39"/>
  <c r="M33" i="39"/>
  <c r="L34" i="39"/>
  <c r="DK34" i="39" s="1"/>
  <c r="M34" i="39"/>
  <c r="L35" i="39"/>
  <c r="M35" i="39"/>
  <c r="L36" i="39"/>
  <c r="M36" i="39"/>
  <c r="BK36" i="39" s="1"/>
  <c r="L37" i="39"/>
  <c r="M37" i="39"/>
  <c r="L38" i="39"/>
  <c r="DM38" i="39" s="1"/>
  <c r="M38" i="39"/>
  <c r="L39" i="39"/>
  <c r="M39" i="39"/>
  <c r="L40" i="39"/>
  <c r="M40" i="39"/>
  <c r="L41" i="39"/>
  <c r="M41" i="39"/>
  <c r="L42" i="39"/>
  <c r="CV42" i="39" s="1"/>
  <c r="M42" i="39"/>
  <c r="L43" i="39"/>
  <c r="M43" i="39"/>
  <c r="L44" i="39"/>
  <c r="M44" i="39"/>
  <c r="L45" i="39"/>
  <c r="M45" i="39"/>
  <c r="L46" i="39"/>
  <c r="DT46" i="39" s="1"/>
  <c r="M46" i="39"/>
  <c r="L47" i="39"/>
  <c r="M47" i="39"/>
  <c r="L48" i="39"/>
  <c r="M48" i="39"/>
  <c r="L49" i="39"/>
  <c r="M49" i="39"/>
  <c r="L50" i="39"/>
  <c r="DI50" i="39" s="1"/>
  <c r="M50" i="39"/>
  <c r="L51" i="39"/>
  <c r="M51" i="39"/>
  <c r="L52" i="39"/>
  <c r="M52" i="39"/>
  <c r="AM52" i="39" s="1"/>
  <c r="L53" i="39"/>
  <c r="M53" i="39"/>
  <c r="L54" i="39"/>
  <c r="DM54" i="39" s="1"/>
  <c r="M54" i="39"/>
  <c r="L55" i="39"/>
  <c r="M55" i="39"/>
  <c r="L58" i="39"/>
  <c r="M58" i="39"/>
  <c r="AZ58" i="39" s="1"/>
  <c r="L59" i="39"/>
  <c r="M59" i="39"/>
  <c r="L60" i="39"/>
  <c r="CF60" i="39" s="1"/>
  <c r="M60" i="39"/>
  <c r="L61" i="39"/>
  <c r="M61" i="39"/>
  <c r="L62" i="39"/>
  <c r="M62" i="39"/>
  <c r="L63" i="39"/>
  <c r="M63" i="39"/>
  <c r="L64" i="39"/>
  <c r="CX64" i="39" s="1"/>
  <c r="M64" i="39"/>
  <c r="L65" i="39"/>
  <c r="M65" i="39"/>
  <c r="L66" i="39"/>
  <c r="M66" i="39"/>
  <c r="L67" i="39"/>
  <c r="M67" i="39"/>
  <c r="L68" i="39"/>
  <c r="AO68" i="39" s="1"/>
  <c r="M68" i="39"/>
  <c r="L69" i="39"/>
  <c r="M69" i="39"/>
  <c r="DX69" i="39" s="1"/>
  <c r="L70" i="39"/>
  <c r="M70" i="39"/>
  <c r="CT70" i="39" s="1"/>
  <c r="L71" i="39"/>
  <c r="M71" i="39"/>
  <c r="L72" i="39"/>
  <c r="DR72" i="39" s="1"/>
  <c r="M72" i="39"/>
  <c r="E76" i="39"/>
  <c r="L76" i="39" s="1"/>
  <c r="E77" i="39"/>
  <c r="L77" i="39" s="1"/>
  <c r="E78" i="39"/>
  <c r="L78" i="39" s="1"/>
  <c r="E79" i="39"/>
  <c r="L79" i="39" s="1"/>
  <c r="E80" i="39"/>
  <c r="L80" i="39" s="1"/>
  <c r="E81" i="39"/>
  <c r="L81" i="39" s="1"/>
  <c r="E82" i="39"/>
  <c r="L82" i="39" s="1"/>
  <c r="E83" i="39"/>
  <c r="L83" i="39" s="1"/>
  <c r="E84" i="39"/>
  <c r="L84" i="39" s="1"/>
  <c r="E85" i="39"/>
  <c r="L85" i="39" s="1"/>
  <c r="E86" i="39"/>
  <c r="L86" i="39" s="1"/>
  <c r="E87" i="39"/>
  <c r="L87" i="39" s="1"/>
  <c r="E88" i="39"/>
  <c r="L88" i="39" s="1"/>
  <c r="E89" i="39"/>
  <c r="L89" i="39" s="1"/>
  <c r="E90" i="39"/>
  <c r="L90" i="39" s="1"/>
  <c r="E93" i="39"/>
  <c r="L93" i="39" s="1"/>
  <c r="E94" i="39"/>
  <c r="L94" i="39" s="1"/>
  <c r="E95" i="39"/>
  <c r="L95" i="39" s="1"/>
  <c r="E96" i="39"/>
  <c r="L96" i="39" s="1"/>
  <c r="E97" i="39"/>
  <c r="L97" i="39" s="1"/>
  <c r="E98" i="39"/>
  <c r="L98" i="39" s="1"/>
  <c r="E99" i="39"/>
  <c r="L99" i="39" s="1"/>
  <c r="E100" i="39"/>
  <c r="L100" i="39" s="1"/>
  <c r="E101" i="39"/>
  <c r="L101" i="39" s="1"/>
  <c r="E102" i="39"/>
  <c r="L102" i="39" s="1"/>
  <c r="E103" i="39"/>
  <c r="L103" i="39" s="1"/>
  <c r="E104" i="39"/>
  <c r="L104" i="39" s="1"/>
  <c r="E105" i="39"/>
  <c r="L105" i="39" s="1"/>
  <c r="E106" i="39"/>
  <c r="L106" i="39" s="1"/>
  <c r="E107" i="39"/>
  <c r="L107" i="39" s="1"/>
  <c r="E108" i="39"/>
  <c r="L108" i="39" s="1"/>
  <c r="E109" i="39"/>
  <c r="L109" i="39" s="1"/>
  <c r="E110" i="39"/>
  <c r="L110" i="39" s="1"/>
  <c r="E111" i="39"/>
  <c r="L111" i="39" s="1"/>
  <c r="E112" i="39"/>
  <c r="L112" i="39" s="1"/>
  <c r="E113" i="39"/>
  <c r="L113" i="39" s="1"/>
  <c r="E114" i="39"/>
  <c r="L114" i="39" s="1"/>
  <c r="E115" i="39"/>
  <c r="L115" i="39" s="1"/>
  <c r="E116" i="39"/>
  <c r="L116" i="39" s="1"/>
  <c r="E117" i="39"/>
  <c r="L117" i="39" s="1"/>
  <c r="E119" i="39"/>
  <c r="L119" i="39" s="1"/>
  <c r="E120" i="39"/>
  <c r="L120" i="39" s="1"/>
  <c r="E121" i="39"/>
  <c r="L121" i="39" s="1"/>
  <c r="E122" i="39"/>
  <c r="L122" i="39" s="1"/>
  <c r="E123" i="39"/>
  <c r="L123" i="39" s="1"/>
  <c r="E124" i="39"/>
  <c r="L124" i="39" s="1"/>
  <c r="E125" i="39"/>
  <c r="L125" i="39" s="1"/>
  <c r="E126" i="39"/>
  <c r="L126" i="39" s="1"/>
  <c r="E127" i="39"/>
  <c r="L127" i="39" s="1"/>
  <c r="E128" i="39"/>
  <c r="L128" i="39" s="1"/>
  <c r="E129" i="39"/>
  <c r="L129" i="39" s="1"/>
  <c r="E130" i="39"/>
  <c r="L130" i="39" s="1"/>
  <c r="E131" i="39"/>
  <c r="L131" i="39" s="1"/>
  <c r="E132" i="39"/>
  <c r="L132" i="39" s="1"/>
  <c r="E133" i="39"/>
  <c r="L133" i="39" s="1"/>
  <c r="BL586" i="39"/>
  <c r="BL551" i="39"/>
  <c r="BL563" i="39"/>
  <c r="BL528" i="39"/>
  <c r="BJ586" i="39"/>
  <c r="BJ551" i="39"/>
  <c r="BJ563" i="39"/>
  <c r="BJ528" i="39"/>
  <c r="BH586" i="39"/>
  <c r="BH551" i="39"/>
  <c r="BH563" i="39"/>
  <c r="BH528" i="39"/>
  <c r="BF586" i="39"/>
  <c r="BF551" i="39"/>
  <c r="BF563" i="39"/>
  <c r="DW586" i="39"/>
  <c r="G292" i="42" s="1"/>
  <c r="DW551" i="39"/>
  <c r="DW563" i="39"/>
  <c r="M491" i="39"/>
  <c r="M492" i="39"/>
  <c r="M493" i="39"/>
  <c r="DW493" i="39" s="1"/>
  <c r="ED493" i="39" s="1"/>
  <c r="M494" i="39"/>
  <c r="M495" i="39"/>
  <c r="M496" i="39"/>
  <c r="M497" i="39"/>
  <c r="M498" i="39"/>
  <c r="M499" i="39"/>
  <c r="M500" i="39"/>
  <c r="DU500" i="39" s="1"/>
  <c r="EC500" i="39" s="1"/>
  <c r="M501" i="39"/>
  <c r="DU501" i="39" s="1"/>
  <c r="EC501" i="39" s="1"/>
  <c r="M502" i="39"/>
  <c r="M503" i="39"/>
  <c r="M504" i="39"/>
  <c r="M505" i="39"/>
  <c r="M506" i="39"/>
  <c r="M507" i="39"/>
  <c r="M508" i="39"/>
  <c r="DW508" i="39" s="1"/>
  <c r="ED508" i="39" s="1"/>
  <c r="M509" i="39"/>
  <c r="DU509" i="39" s="1"/>
  <c r="EC509" i="39" s="1"/>
  <c r="M510" i="39"/>
  <c r="M514" i="39"/>
  <c r="M515" i="39"/>
  <c r="M516" i="39"/>
  <c r="M517" i="39"/>
  <c r="M518" i="39"/>
  <c r="M519" i="39"/>
  <c r="M520" i="39"/>
  <c r="DW520" i="39" s="1"/>
  <c r="ED520" i="39" s="1"/>
  <c r="M521" i="39"/>
  <c r="M522" i="39"/>
  <c r="M523" i="39"/>
  <c r="M524" i="39"/>
  <c r="M525" i="39"/>
  <c r="M608" i="39"/>
  <c r="DU586" i="39"/>
  <c r="F292" i="42" s="1"/>
  <c r="DU551" i="39"/>
  <c r="DU563" i="39"/>
  <c r="DS586" i="39"/>
  <c r="E292" i="42" s="1"/>
  <c r="DS551" i="39"/>
  <c r="DS563" i="39"/>
  <c r="DQ586" i="39"/>
  <c r="DQ551" i="39"/>
  <c r="DQ563" i="39"/>
  <c r="DO586" i="39"/>
  <c r="C286" i="42" s="1"/>
  <c r="DO551" i="39"/>
  <c r="DO563" i="39"/>
  <c r="E286" i="42"/>
  <c r="F286" i="42"/>
  <c r="G286" i="42"/>
  <c r="BW586" i="39"/>
  <c r="C22" i="42" s="1"/>
  <c r="BW551" i="39"/>
  <c r="BW563" i="39"/>
  <c r="M600" i="39"/>
  <c r="N586" i="39"/>
  <c r="N551" i="39"/>
  <c r="N563" i="39"/>
  <c r="BW652" i="39"/>
  <c r="BW676" i="39"/>
  <c r="BW688" i="39"/>
  <c r="BW700" i="39"/>
  <c r="C26" i="42" s="1"/>
  <c r="BW713" i="39"/>
  <c r="BW664" i="39"/>
  <c r="BY586" i="39"/>
  <c r="BY551" i="39"/>
  <c r="BY563" i="39"/>
  <c r="M339" i="39"/>
  <c r="CE339" i="39" s="1"/>
  <c r="EJ339" i="39" s="1"/>
  <c r="M340" i="39"/>
  <c r="M341" i="39"/>
  <c r="BW341" i="39" s="1"/>
  <c r="M342" i="39"/>
  <c r="M343" i="39"/>
  <c r="M344" i="39"/>
  <c r="M345" i="39"/>
  <c r="M346" i="39"/>
  <c r="M347" i="39"/>
  <c r="M348" i="39"/>
  <c r="M349" i="39"/>
  <c r="CE349" i="39" s="1"/>
  <c r="ED349" i="39" s="1"/>
  <c r="M350" i="39"/>
  <c r="M351" i="39"/>
  <c r="M352" i="39"/>
  <c r="M353" i="39"/>
  <c r="M354" i="39"/>
  <c r="M355" i="39"/>
  <c r="M356" i="39"/>
  <c r="M357" i="39"/>
  <c r="CA357" i="39" s="1"/>
  <c r="EB357" i="39" s="1"/>
  <c r="M358" i="39"/>
  <c r="M362" i="39"/>
  <c r="M363" i="39"/>
  <c r="M364" i="39"/>
  <c r="M365" i="39"/>
  <c r="M366" i="39"/>
  <c r="CA366" i="39" s="1"/>
  <c r="EB366" i="39" s="1"/>
  <c r="M367" i="39"/>
  <c r="M368" i="39"/>
  <c r="CE368" i="39" s="1"/>
  <c r="ED368" i="39" s="1"/>
  <c r="M369" i="39"/>
  <c r="M370" i="39"/>
  <c r="M371" i="39"/>
  <c r="M372" i="39"/>
  <c r="M373" i="39"/>
  <c r="P586" i="39"/>
  <c r="P551" i="39"/>
  <c r="P563" i="39"/>
  <c r="M149" i="39"/>
  <c r="M150" i="39"/>
  <c r="M151" i="39"/>
  <c r="T151" i="39" s="1"/>
  <c r="BT151" i="39" s="1"/>
  <c r="M152" i="39"/>
  <c r="M153" i="39"/>
  <c r="M154" i="39"/>
  <c r="M155" i="39"/>
  <c r="R155" i="39" s="1"/>
  <c r="BS155" i="39" s="1"/>
  <c r="M156" i="39"/>
  <c r="T156" i="39" s="1"/>
  <c r="M157" i="39"/>
  <c r="M158" i="39"/>
  <c r="M159" i="39"/>
  <c r="M160" i="39"/>
  <c r="T160" i="39" s="1"/>
  <c r="M161" i="39"/>
  <c r="M162" i="39"/>
  <c r="M163" i="39"/>
  <c r="N163" i="39" s="1"/>
  <c r="BQ163" i="39" s="1"/>
  <c r="M164" i="39"/>
  <c r="N164" i="39" s="1"/>
  <c r="BQ164" i="39" s="1"/>
  <c r="M165" i="39"/>
  <c r="M166" i="39"/>
  <c r="M167" i="39"/>
  <c r="R167" i="39" s="1"/>
  <c r="BS167" i="39" s="1"/>
  <c r="M168" i="39"/>
  <c r="M172" i="39"/>
  <c r="M173" i="39"/>
  <c r="M174" i="39"/>
  <c r="R174" i="39" s="1"/>
  <c r="BS174" i="39" s="1"/>
  <c r="M175" i="39"/>
  <c r="P175" i="39" s="1"/>
  <c r="BR175" i="39" s="1"/>
  <c r="M176" i="39"/>
  <c r="M177" i="39"/>
  <c r="M178" i="39"/>
  <c r="M179" i="39"/>
  <c r="M180" i="39"/>
  <c r="M181" i="39"/>
  <c r="M182" i="39"/>
  <c r="N182" i="39" s="1"/>
  <c r="BQ182" i="39" s="1"/>
  <c r="M183" i="39"/>
  <c r="R183" i="39" s="1"/>
  <c r="BY652" i="39"/>
  <c r="BY676" i="39"/>
  <c r="BY688" i="39"/>
  <c r="BY700" i="39"/>
  <c r="BY713" i="39"/>
  <c r="BY664" i="39"/>
  <c r="CA586" i="39"/>
  <c r="E22" i="42" s="1"/>
  <c r="CA551" i="39"/>
  <c r="CA563" i="39"/>
  <c r="R586" i="39"/>
  <c r="R551" i="39"/>
  <c r="R563" i="39"/>
  <c r="R564" i="39" s="1"/>
  <c r="CA652" i="39"/>
  <c r="CA676" i="39"/>
  <c r="CA688" i="39"/>
  <c r="CA700" i="39"/>
  <c r="E26" i="42" s="1"/>
  <c r="CA713" i="39"/>
  <c r="CA664" i="39"/>
  <c r="CC586" i="39"/>
  <c r="F22" i="42" s="1"/>
  <c r="CC551" i="39"/>
  <c r="CC563" i="39"/>
  <c r="T586" i="39"/>
  <c r="T551" i="39"/>
  <c r="T563" i="39"/>
  <c r="CC652" i="39"/>
  <c r="CC676" i="39"/>
  <c r="CC688" i="39"/>
  <c r="CC700" i="39"/>
  <c r="F26" i="42" s="1"/>
  <c r="CC713" i="39"/>
  <c r="CC664" i="39"/>
  <c r="CE586" i="39"/>
  <c r="G22" i="42" s="1"/>
  <c r="CE551" i="39"/>
  <c r="CE563" i="39"/>
  <c r="V586" i="39"/>
  <c r="V551" i="39"/>
  <c r="V563" i="39"/>
  <c r="CE652" i="39"/>
  <c r="CE676" i="39"/>
  <c r="CE688" i="39"/>
  <c r="CE700" i="39"/>
  <c r="G26" i="42" s="1"/>
  <c r="CE713" i="39"/>
  <c r="CE664" i="39"/>
  <c r="CH586" i="39"/>
  <c r="C88" i="42" s="1"/>
  <c r="CH551" i="39"/>
  <c r="CH563" i="39"/>
  <c r="M602" i="39"/>
  <c r="Y586" i="39"/>
  <c r="Y551" i="39"/>
  <c r="Y563" i="39"/>
  <c r="CH652" i="39"/>
  <c r="CH676" i="39"/>
  <c r="CH688" i="39"/>
  <c r="CH700" i="39"/>
  <c r="CH713" i="39"/>
  <c r="CH664" i="39"/>
  <c r="CJ586" i="39"/>
  <c r="D88" i="42" s="1"/>
  <c r="CJ551" i="39"/>
  <c r="CJ563" i="39"/>
  <c r="M377" i="39"/>
  <c r="M378" i="39"/>
  <c r="M379" i="39"/>
  <c r="CN379" i="39" s="1"/>
  <c r="M380" i="39"/>
  <c r="CN380" i="39" s="1"/>
  <c r="EC380" i="39" s="1"/>
  <c r="M381" i="39"/>
  <c r="CL381" i="39" s="1"/>
  <c r="EB381" i="39" s="1"/>
  <c r="M382" i="39"/>
  <c r="CJ382" i="39" s="1"/>
  <c r="EA382" i="39" s="1"/>
  <c r="M383" i="39"/>
  <c r="M384" i="39"/>
  <c r="M385" i="39"/>
  <c r="M386" i="39"/>
  <c r="CN386" i="39" s="1"/>
  <c r="M387" i="39"/>
  <c r="M388" i="39"/>
  <c r="M389" i="39"/>
  <c r="CL389" i="39" s="1"/>
  <c r="M390" i="39"/>
  <c r="CJ390" i="39" s="1"/>
  <c r="EA390" i="39" s="1"/>
  <c r="M391" i="39"/>
  <c r="M392" i="39"/>
  <c r="M393" i="39"/>
  <c r="M394" i="39"/>
  <c r="M395" i="39"/>
  <c r="CN395" i="39" s="1"/>
  <c r="M396" i="39"/>
  <c r="M400" i="39"/>
  <c r="CL400" i="39" s="1"/>
  <c r="M401" i="39"/>
  <c r="CL401" i="39" s="1"/>
  <c r="EB401" i="39" s="1"/>
  <c r="M402" i="39"/>
  <c r="M403" i="39"/>
  <c r="M404" i="39"/>
  <c r="M405" i="39"/>
  <c r="M406" i="39"/>
  <c r="CN406" i="39" s="1"/>
  <c r="M407" i="39"/>
  <c r="M408" i="39"/>
  <c r="CJ408" i="39" s="1"/>
  <c r="EA408" i="39" s="1"/>
  <c r="M409" i="39"/>
  <c r="CJ409" i="39" s="1"/>
  <c r="EA409" i="39" s="1"/>
  <c r="M410" i="39"/>
  <c r="M411" i="39"/>
  <c r="AA586" i="39"/>
  <c r="AA551" i="39"/>
  <c r="AA563" i="39"/>
  <c r="M187" i="39"/>
  <c r="AE187" i="39" s="1"/>
  <c r="M188" i="39"/>
  <c r="AC188" i="39" s="1"/>
  <c r="BS188" i="39" s="1"/>
  <c r="M189" i="39"/>
  <c r="Y189" i="39" s="1"/>
  <c r="BQ189" i="39" s="1"/>
  <c r="M190" i="39"/>
  <c r="M191" i="39"/>
  <c r="M192" i="39"/>
  <c r="M193" i="39"/>
  <c r="M194" i="39"/>
  <c r="M195" i="39"/>
  <c r="M196" i="39"/>
  <c r="AA196" i="39" s="1"/>
  <c r="BR196" i="39" s="1"/>
  <c r="M197" i="39"/>
  <c r="Y197" i="39" s="1"/>
  <c r="M198" i="39"/>
  <c r="M199" i="39"/>
  <c r="M200" i="39"/>
  <c r="M201" i="39"/>
  <c r="Y201" i="39" s="1"/>
  <c r="BQ201" i="39" s="1"/>
  <c r="M202" i="39"/>
  <c r="AA202" i="39" s="1"/>
  <c r="M203" i="39"/>
  <c r="AC203" i="39" s="1"/>
  <c r="BS203" i="39" s="1"/>
  <c r="M204" i="39"/>
  <c r="AA204" i="39" s="1"/>
  <c r="BR204" i="39" s="1"/>
  <c r="M205" i="39"/>
  <c r="AE205" i="39" s="1"/>
  <c r="BT205" i="39" s="1"/>
  <c r="M206" i="39"/>
  <c r="M210" i="39"/>
  <c r="M211" i="39"/>
  <c r="M212" i="39"/>
  <c r="AE212" i="39" s="1"/>
  <c r="BT212" i="39" s="1"/>
  <c r="M213" i="39"/>
  <c r="AC213" i="39" s="1"/>
  <c r="M214" i="39"/>
  <c r="AA214" i="39" s="1"/>
  <c r="BR214" i="39" s="1"/>
  <c r="M215" i="39"/>
  <c r="AG215" i="39" s="1"/>
  <c r="M216" i="39"/>
  <c r="Y216" i="39" s="1"/>
  <c r="M217" i="39"/>
  <c r="M218" i="39"/>
  <c r="M219" i="39"/>
  <c r="M220" i="39"/>
  <c r="M221" i="39"/>
  <c r="CJ652" i="39"/>
  <c r="CJ676" i="39"/>
  <c r="CJ688" i="39"/>
  <c r="CJ700" i="39"/>
  <c r="D92" i="42" s="1"/>
  <c r="CJ713" i="39"/>
  <c r="CJ664" i="39"/>
  <c r="CL586" i="39"/>
  <c r="CL551" i="39"/>
  <c r="CL564" i="39" s="1"/>
  <c r="E87" i="42" s="1"/>
  <c r="CL563" i="39"/>
  <c r="AC586" i="39"/>
  <c r="AC551" i="39"/>
  <c r="AC563" i="39"/>
  <c r="CL652" i="39"/>
  <c r="CL676" i="39"/>
  <c r="CL688" i="39"/>
  <c r="CL700" i="39"/>
  <c r="E92" i="42" s="1"/>
  <c r="CL713" i="39"/>
  <c r="CL664" i="39"/>
  <c r="CN586" i="39"/>
  <c r="F88" i="42" s="1"/>
  <c r="CN551" i="39"/>
  <c r="CN563" i="39"/>
  <c r="AE586" i="39"/>
  <c r="AE551" i="39"/>
  <c r="AE563" i="39"/>
  <c r="CN652" i="39"/>
  <c r="CN676" i="39"/>
  <c r="CN688" i="39"/>
  <c r="CN700" i="39"/>
  <c r="F92" i="42" s="1"/>
  <c r="CN713" i="39"/>
  <c r="CN664" i="39"/>
  <c r="CP586" i="39"/>
  <c r="G88" i="42" s="1"/>
  <c r="CP551" i="39"/>
  <c r="CP564" i="39" s="1"/>
  <c r="G87" i="42" s="1"/>
  <c r="CP563" i="39"/>
  <c r="AG586" i="39"/>
  <c r="AG551" i="39"/>
  <c r="AG563" i="39"/>
  <c r="CP652" i="39"/>
  <c r="CP676" i="39"/>
  <c r="CP688" i="39"/>
  <c r="CP700" i="39"/>
  <c r="G92" i="42" s="1"/>
  <c r="CP713" i="39"/>
  <c r="CP664" i="39"/>
  <c r="CS586" i="39"/>
  <c r="C154" i="42" s="1"/>
  <c r="CS551" i="39"/>
  <c r="CS563" i="39"/>
  <c r="M604" i="39"/>
  <c r="AJ586" i="39"/>
  <c r="AJ551" i="39"/>
  <c r="AJ563" i="39"/>
  <c r="CS652" i="39"/>
  <c r="CS676" i="39"/>
  <c r="CS688" i="39"/>
  <c r="CS700" i="39"/>
  <c r="CS713" i="39"/>
  <c r="CS664" i="39"/>
  <c r="CU586" i="39"/>
  <c r="CU551" i="39"/>
  <c r="CU563" i="39"/>
  <c r="M415" i="39"/>
  <c r="DA415" i="39" s="1"/>
  <c r="EJ415" i="39" s="1"/>
  <c r="M416" i="39"/>
  <c r="M417" i="39"/>
  <c r="CS417" i="39" s="1"/>
  <c r="M418" i="39"/>
  <c r="M419" i="39"/>
  <c r="M420" i="39"/>
  <c r="M421" i="39"/>
  <c r="CS421" i="39" s="1"/>
  <c r="M422" i="39"/>
  <c r="CY422" i="39" s="1"/>
  <c r="EC422" i="39" s="1"/>
  <c r="M423" i="39"/>
  <c r="DA423" i="39" s="1"/>
  <c r="ED423" i="39" s="1"/>
  <c r="M424" i="39"/>
  <c r="M425" i="39"/>
  <c r="M426" i="39"/>
  <c r="M427" i="39"/>
  <c r="M428" i="39"/>
  <c r="M429" i="39"/>
  <c r="CS429" i="39" s="1"/>
  <c r="M430" i="39"/>
  <c r="CS430" i="39" s="1"/>
  <c r="EF430" i="39" s="1"/>
  <c r="M431" i="39"/>
  <c r="CU431" i="39" s="1"/>
  <c r="EA431" i="39" s="1"/>
  <c r="M432" i="39"/>
  <c r="M433" i="39"/>
  <c r="M434" i="39"/>
  <c r="M438" i="39"/>
  <c r="M439" i="39"/>
  <c r="M440" i="39"/>
  <c r="DA440" i="39" s="1"/>
  <c r="ED440" i="39" s="1"/>
  <c r="M441" i="39"/>
  <c r="CW441" i="39" s="1"/>
  <c r="EB441" i="39" s="1"/>
  <c r="M442" i="39"/>
  <c r="CY442" i="39" s="1"/>
  <c r="M443" i="39"/>
  <c r="M444" i="39"/>
  <c r="M445" i="39"/>
  <c r="M446" i="39"/>
  <c r="CU446" i="39" s="1"/>
  <c r="M447" i="39"/>
  <c r="M448" i="39"/>
  <c r="M449" i="39"/>
  <c r="CW449" i="39" s="1"/>
  <c r="EB449" i="39" s="1"/>
  <c r="AL586" i="39"/>
  <c r="AL551" i="39"/>
  <c r="AL563" i="39"/>
  <c r="M225" i="39"/>
  <c r="M226" i="39"/>
  <c r="M227" i="39"/>
  <c r="M228" i="39"/>
  <c r="AJ228" i="39" s="1"/>
  <c r="M229" i="39"/>
  <c r="AP229" i="39" s="1"/>
  <c r="BT229" i="39" s="1"/>
  <c r="M230" i="39"/>
  <c r="AL230" i="39" s="1"/>
  <c r="M231" i="39"/>
  <c r="M232" i="39"/>
  <c r="M233" i="39"/>
  <c r="M234" i="39"/>
  <c r="M235" i="39"/>
  <c r="M236" i="39"/>
  <c r="AJ236" i="39" s="1"/>
  <c r="M237" i="39"/>
  <c r="AN237" i="39" s="1"/>
  <c r="M238" i="39"/>
  <c r="AL238" i="39" s="1"/>
  <c r="EG238" i="39" s="1"/>
  <c r="M239" i="39"/>
  <c r="M240" i="39"/>
  <c r="M241" i="39"/>
  <c r="M242" i="39"/>
  <c r="M243" i="39"/>
  <c r="M244" i="39"/>
  <c r="AP244" i="39" s="1"/>
  <c r="BT244" i="39" s="1"/>
  <c r="M248" i="39"/>
  <c r="AL248" i="39" s="1"/>
  <c r="M249" i="39"/>
  <c r="AP249" i="39" s="1"/>
  <c r="M250" i="39"/>
  <c r="M251" i="39"/>
  <c r="M252" i="39"/>
  <c r="M253" i="39"/>
  <c r="M254" i="39"/>
  <c r="M255" i="39"/>
  <c r="AP255" i="39" s="1"/>
  <c r="M256" i="39"/>
  <c r="AL256" i="39" s="1"/>
  <c r="M257" i="39"/>
  <c r="M258" i="39"/>
  <c r="M259" i="39"/>
  <c r="CU652" i="39"/>
  <c r="CU676" i="39"/>
  <c r="CU688" i="39"/>
  <c r="CU700" i="39"/>
  <c r="D158" i="42" s="1"/>
  <c r="CU713" i="39"/>
  <c r="CU664" i="39"/>
  <c r="CW586" i="39"/>
  <c r="E154" i="42" s="1"/>
  <c r="CW551" i="39"/>
  <c r="CW563" i="39"/>
  <c r="AN586" i="39"/>
  <c r="AN551" i="39"/>
  <c r="AN564" i="39" s="1"/>
  <c r="AN563" i="39"/>
  <c r="CW652" i="39"/>
  <c r="CW676" i="39"/>
  <c r="CW688" i="39"/>
  <c r="CW700" i="39"/>
  <c r="E158" i="42" s="1"/>
  <c r="CW713" i="39"/>
  <c r="CW664" i="39"/>
  <c r="CY586" i="39"/>
  <c r="F154" i="42" s="1"/>
  <c r="CY551" i="39"/>
  <c r="CY563" i="39"/>
  <c r="AP586" i="39"/>
  <c r="AP551" i="39"/>
  <c r="AP563" i="39"/>
  <c r="AP564" i="39" s="1"/>
  <c r="CY652" i="39"/>
  <c r="CY676" i="39"/>
  <c r="CY688" i="39"/>
  <c r="CY700" i="39"/>
  <c r="F158" i="42" s="1"/>
  <c r="CY713" i="39"/>
  <c r="CY664" i="39"/>
  <c r="DA586" i="39"/>
  <c r="DA551" i="39"/>
  <c r="DA563" i="39"/>
  <c r="AR586" i="39"/>
  <c r="AR551" i="39"/>
  <c r="AR564" i="39" s="1"/>
  <c r="AR563" i="39"/>
  <c r="DA652" i="39"/>
  <c r="DA676" i="39"/>
  <c r="DA688" i="39"/>
  <c r="DA700" i="39"/>
  <c r="G158" i="42" s="1"/>
  <c r="DA713" i="39"/>
  <c r="DA664" i="39"/>
  <c r="DD586" i="39"/>
  <c r="DD551" i="39"/>
  <c r="DD563" i="39"/>
  <c r="M606" i="39"/>
  <c r="AU586" i="39"/>
  <c r="AU551" i="39"/>
  <c r="AU563" i="39"/>
  <c r="DD652" i="39"/>
  <c r="DD676" i="39"/>
  <c r="DD688" i="39"/>
  <c r="DD700" i="39"/>
  <c r="C224" i="42" s="1"/>
  <c r="DD713" i="39"/>
  <c r="DD664" i="39"/>
  <c r="DF586" i="39"/>
  <c r="D220" i="42" s="1"/>
  <c r="DF551" i="39"/>
  <c r="DF563" i="39"/>
  <c r="DF564" i="39" s="1"/>
  <c r="M453" i="39"/>
  <c r="M454" i="39"/>
  <c r="M455" i="39"/>
  <c r="DJ455" i="39" s="1"/>
  <c r="M456" i="39"/>
  <c r="M457" i="39"/>
  <c r="M458" i="39"/>
  <c r="M459" i="39"/>
  <c r="M460" i="39"/>
  <c r="M461" i="39"/>
  <c r="M462" i="39"/>
  <c r="M463" i="39"/>
  <c r="M464" i="39"/>
  <c r="M465" i="39"/>
  <c r="M466" i="39"/>
  <c r="M467" i="39"/>
  <c r="M468" i="39"/>
  <c r="M469" i="39"/>
  <c r="M470" i="39"/>
  <c r="M471" i="39"/>
  <c r="M472" i="39"/>
  <c r="M476" i="39"/>
  <c r="M477" i="39"/>
  <c r="M478" i="39"/>
  <c r="M479" i="39"/>
  <c r="M480" i="39"/>
  <c r="M481" i="39"/>
  <c r="DH481" i="39" s="1"/>
  <c r="EB481" i="39" s="1"/>
  <c r="M482" i="39"/>
  <c r="DL482" i="39" s="1"/>
  <c r="ED482" i="39" s="1"/>
  <c r="M483" i="39"/>
  <c r="M484" i="39"/>
  <c r="M485" i="39"/>
  <c r="M486" i="39"/>
  <c r="M487" i="39"/>
  <c r="AW586" i="39"/>
  <c r="AW551" i="39"/>
  <c r="AW563" i="39"/>
  <c r="M263" i="39"/>
  <c r="BA263" i="39" s="1"/>
  <c r="EI263" i="39" s="1"/>
  <c r="M264" i="39"/>
  <c r="M265" i="39"/>
  <c r="M266" i="39"/>
  <c r="M267" i="39"/>
  <c r="AY267" i="39" s="1"/>
  <c r="M268" i="39"/>
  <c r="M269" i="39"/>
  <c r="AY269" i="39" s="1"/>
  <c r="M270" i="39"/>
  <c r="M271" i="39"/>
  <c r="M272" i="39"/>
  <c r="M273" i="39"/>
  <c r="M274" i="39"/>
  <c r="M275" i="39"/>
  <c r="AW275" i="39" s="1"/>
  <c r="M276" i="39"/>
  <c r="M277" i="39"/>
  <c r="BC277" i="39" s="1"/>
  <c r="M278" i="39"/>
  <c r="BC278" i="39" s="1"/>
  <c r="BU278" i="39" s="1"/>
  <c r="M279" i="39"/>
  <c r="AY279" i="39" s="1"/>
  <c r="M280" i="39"/>
  <c r="M281" i="39"/>
  <c r="M282" i="39"/>
  <c r="M286" i="39"/>
  <c r="M287" i="39"/>
  <c r="M288" i="39"/>
  <c r="BC288" i="39" s="1"/>
  <c r="M289" i="39"/>
  <c r="BA289" i="39" s="1"/>
  <c r="BT289" i="39" s="1"/>
  <c r="M290" i="39"/>
  <c r="M291" i="39"/>
  <c r="M292" i="39"/>
  <c r="M293" i="39"/>
  <c r="M294" i="39"/>
  <c r="M295" i="39"/>
  <c r="M296" i="39"/>
  <c r="BA296" i="39" s="1"/>
  <c r="M297" i="39"/>
  <c r="DF652" i="39"/>
  <c r="DF676" i="39"/>
  <c r="DF688" i="39"/>
  <c r="DF700" i="39"/>
  <c r="D224" i="42" s="1"/>
  <c r="DF713" i="39"/>
  <c r="DF664" i="39"/>
  <c r="DH586" i="39"/>
  <c r="DH551" i="39"/>
  <c r="DH563" i="39"/>
  <c r="AY586" i="39"/>
  <c r="AY551" i="39"/>
  <c r="AY563" i="39"/>
  <c r="DH652" i="39"/>
  <c r="DH676" i="39"/>
  <c r="DH688" i="39"/>
  <c r="DH700" i="39"/>
  <c r="E224" i="42" s="1"/>
  <c r="DH713" i="39"/>
  <c r="DH664" i="39"/>
  <c r="DJ586" i="39"/>
  <c r="F220" i="42" s="1"/>
  <c r="DJ551" i="39"/>
  <c r="DJ563" i="39"/>
  <c r="DJ564" i="39" s="1"/>
  <c r="F219" i="42" s="1"/>
  <c r="BA586" i="39"/>
  <c r="BA551" i="39"/>
  <c r="BA563" i="39"/>
  <c r="DJ652" i="39"/>
  <c r="DJ676" i="39"/>
  <c r="DJ688" i="39"/>
  <c r="DJ700" i="39"/>
  <c r="DJ713" i="39"/>
  <c r="DJ664" i="39"/>
  <c r="DL586" i="39"/>
  <c r="G220" i="42" s="1"/>
  <c r="DL551" i="39"/>
  <c r="DL563" i="39"/>
  <c r="BC586" i="39"/>
  <c r="BC551" i="39"/>
  <c r="BC563" i="39"/>
  <c r="DL652" i="39"/>
  <c r="DL676" i="39"/>
  <c r="DL688" i="39"/>
  <c r="DL700" i="39"/>
  <c r="G224" i="42" s="1"/>
  <c r="DL713" i="39"/>
  <c r="DL664" i="39"/>
  <c r="DO688" i="39"/>
  <c r="DO713" i="39"/>
  <c r="DQ688" i="39"/>
  <c r="DY688" i="39" s="1"/>
  <c r="DQ713" i="39"/>
  <c r="DS688" i="39"/>
  <c r="DS713" i="39"/>
  <c r="DU688" i="39"/>
  <c r="DU713" i="39"/>
  <c r="DW688" i="39"/>
  <c r="DW713" i="39"/>
  <c r="C274" i="42"/>
  <c r="C273" i="42"/>
  <c r="C272" i="42"/>
  <c r="C271" i="42"/>
  <c r="C270" i="42"/>
  <c r="C269" i="42"/>
  <c r="C268" i="42"/>
  <c r="G231" i="42"/>
  <c r="G232" i="42"/>
  <c r="G233" i="42"/>
  <c r="G234" i="42"/>
  <c r="G235" i="42"/>
  <c r="G236" i="42"/>
  <c r="G237" i="42"/>
  <c r="G238" i="42"/>
  <c r="G239" i="42"/>
  <c r="G230" i="42"/>
  <c r="F231" i="42"/>
  <c r="F232" i="42"/>
  <c r="F233" i="42"/>
  <c r="F234" i="42"/>
  <c r="F235" i="42"/>
  <c r="F236" i="42"/>
  <c r="F237" i="42"/>
  <c r="F238" i="42"/>
  <c r="H238" i="42" s="1"/>
  <c r="F239" i="42"/>
  <c r="F230" i="42"/>
  <c r="E231" i="42"/>
  <c r="E232" i="42"/>
  <c r="E233" i="42"/>
  <c r="E234" i="42"/>
  <c r="E235" i="42"/>
  <c r="E236" i="42"/>
  <c r="E237" i="42"/>
  <c r="E238" i="42"/>
  <c r="E239" i="42"/>
  <c r="E230" i="42"/>
  <c r="D231" i="42"/>
  <c r="D232" i="42"/>
  <c r="D233" i="42"/>
  <c r="D234" i="42"/>
  <c r="D235" i="42"/>
  <c r="D236" i="42"/>
  <c r="D237" i="42"/>
  <c r="D238" i="42"/>
  <c r="D239" i="42"/>
  <c r="D230" i="42"/>
  <c r="C231" i="42"/>
  <c r="C232" i="42"/>
  <c r="C233" i="42"/>
  <c r="C234" i="42"/>
  <c r="C235" i="42"/>
  <c r="C236" i="42"/>
  <c r="C237" i="42"/>
  <c r="C238" i="42"/>
  <c r="C239" i="42"/>
  <c r="C230" i="42"/>
  <c r="B231" i="42"/>
  <c r="B232" i="42"/>
  <c r="B233" i="42"/>
  <c r="B234" i="42"/>
  <c r="B235" i="42"/>
  <c r="B236" i="42"/>
  <c r="B237" i="42"/>
  <c r="B238" i="42"/>
  <c r="B239" i="42"/>
  <c r="B230" i="42"/>
  <c r="C208" i="42"/>
  <c r="C207" i="42"/>
  <c r="C206" i="42"/>
  <c r="C205" i="42"/>
  <c r="C204" i="42"/>
  <c r="C203" i="42"/>
  <c r="C202" i="42"/>
  <c r="G165" i="42"/>
  <c r="G166" i="42"/>
  <c r="G164" i="42"/>
  <c r="G167" i="42"/>
  <c r="G168" i="42"/>
  <c r="G169" i="42"/>
  <c r="G170" i="42"/>
  <c r="G171" i="42"/>
  <c r="G172" i="42"/>
  <c r="G173" i="42"/>
  <c r="F165" i="42"/>
  <c r="F166" i="42"/>
  <c r="F167" i="42"/>
  <c r="F168" i="42"/>
  <c r="F169" i="42"/>
  <c r="F170" i="42"/>
  <c r="F171" i="42"/>
  <c r="F164" i="42"/>
  <c r="F172" i="42"/>
  <c r="F173" i="42"/>
  <c r="E165" i="42"/>
  <c r="E166" i="42"/>
  <c r="E167" i="42"/>
  <c r="E168" i="42"/>
  <c r="E169" i="42"/>
  <c r="E170" i="42"/>
  <c r="E171" i="42"/>
  <c r="E172" i="42"/>
  <c r="E173" i="42"/>
  <c r="E164" i="42"/>
  <c r="D165" i="42"/>
  <c r="H165" i="42" s="1"/>
  <c r="D164" i="42"/>
  <c r="D166" i="42"/>
  <c r="D167" i="42"/>
  <c r="D168" i="42"/>
  <c r="D169" i="42"/>
  <c r="D170" i="42"/>
  <c r="D171" i="42"/>
  <c r="D172" i="42"/>
  <c r="D173" i="42"/>
  <c r="C168" i="42"/>
  <c r="C170" i="42"/>
  <c r="C165" i="42"/>
  <c r="C166" i="42"/>
  <c r="C167" i="42"/>
  <c r="C169" i="42"/>
  <c r="C171" i="42"/>
  <c r="C172" i="42"/>
  <c r="C173" i="42"/>
  <c r="C164" i="42"/>
  <c r="B165" i="42"/>
  <c r="B166" i="42"/>
  <c r="B167" i="42"/>
  <c r="B168" i="42"/>
  <c r="B169" i="42"/>
  <c r="B170" i="42"/>
  <c r="B171" i="42"/>
  <c r="B172" i="42"/>
  <c r="B173" i="42"/>
  <c r="B164" i="42"/>
  <c r="C9" i="42"/>
  <c r="C142" i="42"/>
  <c r="C141" i="42"/>
  <c r="C140" i="42"/>
  <c r="C139" i="42"/>
  <c r="C138" i="42"/>
  <c r="C137" i="42"/>
  <c r="C136" i="42"/>
  <c r="G99" i="42"/>
  <c r="G100" i="42"/>
  <c r="G101" i="42"/>
  <c r="G102" i="42"/>
  <c r="G103" i="42"/>
  <c r="G104" i="42"/>
  <c r="G105" i="42"/>
  <c r="G106" i="42"/>
  <c r="G107" i="42"/>
  <c r="F99" i="42"/>
  <c r="F100" i="42"/>
  <c r="F101" i="42"/>
  <c r="F102" i="42"/>
  <c r="F103" i="42"/>
  <c r="F104" i="42"/>
  <c r="F105" i="42"/>
  <c r="F106" i="42"/>
  <c r="F107" i="42"/>
  <c r="E99" i="42"/>
  <c r="E100" i="42"/>
  <c r="E101" i="42"/>
  <c r="E102" i="42"/>
  <c r="E103" i="42"/>
  <c r="E104" i="42"/>
  <c r="E105" i="42"/>
  <c r="E106" i="42"/>
  <c r="E107" i="42"/>
  <c r="D99" i="42"/>
  <c r="D100" i="42"/>
  <c r="D101" i="42"/>
  <c r="D102" i="42"/>
  <c r="D103" i="42"/>
  <c r="D104" i="42"/>
  <c r="D105" i="42"/>
  <c r="D106" i="42"/>
  <c r="D107" i="42"/>
  <c r="C99" i="42"/>
  <c r="C100" i="42"/>
  <c r="C101" i="42"/>
  <c r="C102" i="42"/>
  <c r="C103" i="42"/>
  <c r="C104" i="42"/>
  <c r="C105" i="42"/>
  <c r="C106" i="42"/>
  <c r="C107" i="42"/>
  <c r="G98" i="42"/>
  <c r="F98" i="42"/>
  <c r="E98" i="42"/>
  <c r="D98" i="42"/>
  <c r="C98" i="42"/>
  <c r="B99" i="42"/>
  <c r="B100" i="42"/>
  <c r="B101" i="42"/>
  <c r="B102" i="42"/>
  <c r="B103" i="42"/>
  <c r="B104" i="42"/>
  <c r="B105" i="42"/>
  <c r="B106" i="42"/>
  <c r="B107" i="42"/>
  <c r="B98" i="42"/>
  <c r="C76" i="42"/>
  <c r="C75" i="42"/>
  <c r="C74" i="42"/>
  <c r="C73" i="42"/>
  <c r="C72" i="42"/>
  <c r="C71" i="42"/>
  <c r="C70" i="42"/>
  <c r="M590" i="39"/>
  <c r="L415" i="38"/>
  <c r="M415" i="38"/>
  <c r="L416" i="38"/>
  <c r="M416" i="38"/>
  <c r="L417" i="38"/>
  <c r="M417" i="38"/>
  <c r="L418" i="38"/>
  <c r="M418" i="38"/>
  <c r="L419" i="38"/>
  <c r="M419" i="38"/>
  <c r="L414" i="38"/>
  <c r="M414" i="38"/>
  <c r="L32" i="38"/>
  <c r="M32" i="38"/>
  <c r="L33" i="38"/>
  <c r="M33" i="38"/>
  <c r="L34" i="38"/>
  <c r="M34" i="38"/>
  <c r="L35" i="38"/>
  <c r="AM35" i="38" s="1"/>
  <c r="M35" i="38"/>
  <c r="L36" i="38"/>
  <c r="M36" i="38"/>
  <c r="L37" i="38"/>
  <c r="M37" i="38"/>
  <c r="L38" i="38"/>
  <c r="M38" i="38"/>
  <c r="L39" i="38"/>
  <c r="M39" i="38"/>
  <c r="L40" i="38"/>
  <c r="M40" i="38"/>
  <c r="L41" i="38"/>
  <c r="M41" i="38"/>
  <c r="L42" i="38"/>
  <c r="M42" i="38"/>
  <c r="L43" i="38"/>
  <c r="AD43" i="38" s="1"/>
  <c r="M43" i="38"/>
  <c r="L44" i="38"/>
  <c r="M44" i="38"/>
  <c r="L45" i="38"/>
  <c r="M45" i="38"/>
  <c r="L46" i="38"/>
  <c r="M46" i="38"/>
  <c r="L47" i="38"/>
  <c r="M47" i="38"/>
  <c r="L48" i="38"/>
  <c r="M48" i="38"/>
  <c r="L49" i="38"/>
  <c r="M49" i="38"/>
  <c r="L50" i="38"/>
  <c r="M50" i="38"/>
  <c r="L51" i="38"/>
  <c r="M51" i="38"/>
  <c r="L52" i="38"/>
  <c r="M52" i="38"/>
  <c r="L53" i="38"/>
  <c r="M53" i="38"/>
  <c r="L54" i="38"/>
  <c r="M54" i="38"/>
  <c r="L55" i="38"/>
  <c r="AD55" i="38" s="1"/>
  <c r="M55" i="38"/>
  <c r="L58" i="38"/>
  <c r="M58" i="38"/>
  <c r="L59" i="38"/>
  <c r="M59" i="38"/>
  <c r="L60" i="38"/>
  <c r="M60" i="38"/>
  <c r="L61" i="38"/>
  <c r="AB61" i="38" s="1"/>
  <c r="M61" i="38"/>
  <c r="L62" i="38"/>
  <c r="M62" i="38"/>
  <c r="L63" i="38"/>
  <c r="M63" i="38"/>
  <c r="L64" i="38"/>
  <c r="M64" i="38"/>
  <c r="L65" i="38"/>
  <c r="Q65" i="38" s="1"/>
  <c r="M65" i="38"/>
  <c r="L66" i="38"/>
  <c r="M66" i="38"/>
  <c r="L67" i="38"/>
  <c r="M67" i="38"/>
  <c r="L68" i="38"/>
  <c r="M68" i="38"/>
  <c r="L69" i="38"/>
  <c r="M69" i="38"/>
  <c r="L70" i="38"/>
  <c r="M70" i="38"/>
  <c r="L71" i="38"/>
  <c r="M71" i="38"/>
  <c r="L72" i="38"/>
  <c r="M72" i="38"/>
  <c r="L31" i="38"/>
  <c r="M31" i="38"/>
  <c r="L14" i="38"/>
  <c r="M14" i="38"/>
  <c r="L15" i="38"/>
  <c r="M15" i="38"/>
  <c r="L16" i="38"/>
  <c r="M16" i="38"/>
  <c r="L17" i="38"/>
  <c r="AM17" i="38" s="1"/>
  <c r="M17" i="38"/>
  <c r="L18" i="38"/>
  <c r="M18" i="38"/>
  <c r="L19" i="38"/>
  <c r="M19" i="38"/>
  <c r="L20" i="38"/>
  <c r="M20" i="38"/>
  <c r="L21" i="38"/>
  <c r="M21" i="38"/>
  <c r="L22" i="38"/>
  <c r="M22" i="38"/>
  <c r="L23" i="38"/>
  <c r="M23" i="38"/>
  <c r="L24" i="38"/>
  <c r="M24" i="38"/>
  <c r="L25" i="38"/>
  <c r="M25" i="38"/>
  <c r="L26" i="38"/>
  <c r="M26" i="38"/>
  <c r="L27" i="38"/>
  <c r="M27" i="38"/>
  <c r="L13" i="38"/>
  <c r="M13" i="38"/>
  <c r="L112" i="29"/>
  <c r="O112" i="29" s="1"/>
  <c r="M112" i="29"/>
  <c r="L113" i="29"/>
  <c r="M113" i="29"/>
  <c r="L114" i="29"/>
  <c r="M114" i="29"/>
  <c r="L115" i="29"/>
  <c r="M115" i="29"/>
  <c r="L111" i="29"/>
  <c r="M111" i="29"/>
  <c r="M48" i="29"/>
  <c r="M49" i="29"/>
  <c r="M50" i="29"/>
  <c r="M51" i="29"/>
  <c r="M52" i="29"/>
  <c r="M53" i="29"/>
  <c r="M54" i="29"/>
  <c r="M55" i="29"/>
  <c r="M47" i="29"/>
  <c r="L31" i="29"/>
  <c r="M31" i="29"/>
  <c r="L32" i="29"/>
  <c r="M32" i="29"/>
  <c r="L33" i="29"/>
  <c r="M33" i="29"/>
  <c r="U33" i="29" s="1"/>
  <c r="L34" i="29"/>
  <c r="M34" i="29"/>
  <c r="L35" i="29"/>
  <c r="M35" i="29"/>
  <c r="L36" i="29"/>
  <c r="M36" i="29"/>
  <c r="L37" i="29"/>
  <c r="M37" i="29"/>
  <c r="L38" i="29"/>
  <c r="M38" i="29"/>
  <c r="L39" i="29"/>
  <c r="M39" i="29"/>
  <c r="L40" i="29"/>
  <c r="M40" i="29"/>
  <c r="L41" i="29"/>
  <c r="M41" i="29"/>
  <c r="L42" i="29"/>
  <c r="M42" i="29"/>
  <c r="L43" i="29"/>
  <c r="M43" i="29"/>
  <c r="L44" i="29"/>
  <c r="M44" i="29"/>
  <c r="L30" i="29"/>
  <c r="M30" i="29"/>
  <c r="U30" i="29" s="1"/>
  <c r="L13" i="29"/>
  <c r="M13" i="29"/>
  <c r="L14" i="29"/>
  <c r="M14" i="29"/>
  <c r="L15" i="29"/>
  <c r="M15" i="29"/>
  <c r="L16" i="29"/>
  <c r="M16" i="29"/>
  <c r="L17" i="29"/>
  <c r="M17" i="29"/>
  <c r="L18" i="29"/>
  <c r="M18" i="29"/>
  <c r="L19" i="29"/>
  <c r="M19" i="29"/>
  <c r="L20" i="29"/>
  <c r="M20" i="29"/>
  <c r="L21" i="29"/>
  <c r="M21" i="29"/>
  <c r="L22" i="29"/>
  <c r="M22" i="29"/>
  <c r="L23" i="29"/>
  <c r="M23" i="29"/>
  <c r="L24" i="29"/>
  <c r="M24" i="29"/>
  <c r="L25" i="29"/>
  <c r="M25" i="29"/>
  <c r="L26" i="29"/>
  <c r="M26" i="29"/>
  <c r="L12" i="29"/>
  <c r="L112" i="30"/>
  <c r="M112" i="30"/>
  <c r="L113" i="30"/>
  <c r="M113" i="30"/>
  <c r="L114" i="30"/>
  <c r="M114" i="30"/>
  <c r="L115" i="30"/>
  <c r="M115" i="30"/>
  <c r="L116" i="30"/>
  <c r="M116" i="30"/>
  <c r="L117" i="30"/>
  <c r="M117" i="30"/>
  <c r="L118" i="30"/>
  <c r="M118" i="30"/>
  <c r="L111" i="30"/>
  <c r="M111" i="30"/>
  <c r="M48" i="30"/>
  <c r="M49" i="30"/>
  <c r="M50" i="30"/>
  <c r="M51" i="30"/>
  <c r="M52" i="30"/>
  <c r="M53" i="30"/>
  <c r="M54" i="30"/>
  <c r="M55" i="30"/>
  <c r="M47" i="30"/>
  <c r="L31" i="30"/>
  <c r="M31" i="30"/>
  <c r="L32" i="30"/>
  <c r="M32" i="30"/>
  <c r="L33" i="30"/>
  <c r="M33" i="30"/>
  <c r="L34" i="30"/>
  <c r="M34" i="30"/>
  <c r="L35" i="30"/>
  <c r="M35" i="30"/>
  <c r="L36" i="30"/>
  <c r="M36" i="30"/>
  <c r="L37" i="30"/>
  <c r="M37" i="30"/>
  <c r="L38" i="30"/>
  <c r="M38" i="30"/>
  <c r="L39" i="30"/>
  <c r="M39" i="30"/>
  <c r="Q39" i="30" s="1"/>
  <c r="L40" i="30"/>
  <c r="M40" i="30"/>
  <c r="L41" i="30"/>
  <c r="M41" i="30"/>
  <c r="L42" i="30"/>
  <c r="M42" i="30"/>
  <c r="L43" i="30"/>
  <c r="M43" i="30"/>
  <c r="L44" i="30"/>
  <c r="M44" i="30"/>
  <c r="L30" i="30"/>
  <c r="M30" i="30"/>
  <c r="L13" i="30"/>
  <c r="M13" i="30"/>
  <c r="L14" i="30"/>
  <c r="M14" i="30"/>
  <c r="L15" i="30"/>
  <c r="M15" i="30"/>
  <c r="L16" i="30"/>
  <c r="M16" i="30"/>
  <c r="L17" i="30"/>
  <c r="M17" i="30"/>
  <c r="L18" i="30"/>
  <c r="M18" i="30"/>
  <c r="U18" i="30" s="1"/>
  <c r="L19" i="30"/>
  <c r="M19" i="30"/>
  <c r="L20" i="30"/>
  <c r="M20" i="30"/>
  <c r="L21" i="30"/>
  <c r="M21" i="30"/>
  <c r="L22" i="30"/>
  <c r="M22" i="30"/>
  <c r="L23" i="30"/>
  <c r="M23" i="30"/>
  <c r="L24" i="30"/>
  <c r="M24" i="30"/>
  <c r="L25" i="30"/>
  <c r="M25" i="30"/>
  <c r="L26" i="30"/>
  <c r="M26" i="30"/>
  <c r="L12" i="30"/>
  <c r="M12" i="30"/>
  <c r="L208" i="22"/>
  <c r="M208" i="22"/>
  <c r="L207" i="22"/>
  <c r="M207" i="22"/>
  <c r="M48" i="22"/>
  <c r="M49" i="22"/>
  <c r="M50" i="22"/>
  <c r="M51" i="22"/>
  <c r="M52" i="22"/>
  <c r="M53" i="22"/>
  <c r="M54" i="22"/>
  <c r="M55" i="22"/>
  <c r="M47" i="22"/>
  <c r="L31" i="22"/>
  <c r="M31" i="22"/>
  <c r="L32" i="22"/>
  <c r="M32" i="22"/>
  <c r="L33" i="22"/>
  <c r="M33" i="22"/>
  <c r="L34" i="22"/>
  <c r="M34" i="22"/>
  <c r="L35" i="22"/>
  <c r="M35" i="22"/>
  <c r="L36" i="22"/>
  <c r="M36" i="22"/>
  <c r="L37" i="22"/>
  <c r="M37" i="22"/>
  <c r="L38" i="22"/>
  <c r="M38" i="22"/>
  <c r="L39" i="22"/>
  <c r="W39" i="22" s="1"/>
  <c r="M39" i="22"/>
  <c r="L40" i="22"/>
  <c r="M40" i="22"/>
  <c r="L41" i="22"/>
  <c r="M41" i="22"/>
  <c r="L42" i="22"/>
  <c r="M42" i="22"/>
  <c r="L43" i="22"/>
  <c r="M43" i="22"/>
  <c r="L44" i="22"/>
  <c r="M44" i="22"/>
  <c r="L13" i="22"/>
  <c r="M13" i="22"/>
  <c r="L14" i="22"/>
  <c r="M14" i="22"/>
  <c r="L15" i="22"/>
  <c r="M15" i="22"/>
  <c r="L16" i="22"/>
  <c r="M16" i="22"/>
  <c r="L17" i="22"/>
  <c r="M17" i="22"/>
  <c r="L18" i="22"/>
  <c r="M18" i="22"/>
  <c r="L19" i="22"/>
  <c r="M19" i="22"/>
  <c r="L20" i="22"/>
  <c r="M20" i="22"/>
  <c r="L21" i="22"/>
  <c r="M21" i="22"/>
  <c r="L22" i="22"/>
  <c r="M22" i="22"/>
  <c r="L23" i="22"/>
  <c r="M23" i="22"/>
  <c r="L24" i="22"/>
  <c r="M24" i="22"/>
  <c r="L25" i="22"/>
  <c r="M25" i="22"/>
  <c r="L26" i="22"/>
  <c r="M26" i="22"/>
  <c r="G41" i="42"/>
  <c r="G40" i="42"/>
  <c r="G39" i="42"/>
  <c r="G38" i="42"/>
  <c r="G37" i="42"/>
  <c r="G36" i="42"/>
  <c r="G35" i="42"/>
  <c r="G34" i="42"/>
  <c r="G33" i="42"/>
  <c r="G32" i="42"/>
  <c r="F41" i="42"/>
  <c r="F40" i="42"/>
  <c r="F39" i="42"/>
  <c r="F38" i="42"/>
  <c r="F37" i="42"/>
  <c r="F36" i="42"/>
  <c r="F35" i="42"/>
  <c r="F34" i="42"/>
  <c r="F33" i="42"/>
  <c r="F32" i="42"/>
  <c r="E41" i="42"/>
  <c r="E40" i="42"/>
  <c r="E39" i="42"/>
  <c r="E38" i="42"/>
  <c r="E37" i="42"/>
  <c r="E36" i="42"/>
  <c r="E35" i="42"/>
  <c r="E34" i="42"/>
  <c r="E33" i="42"/>
  <c r="E32" i="42"/>
  <c r="D41" i="42"/>
  <c r="D40" i="42"/>
  <c r="D39" i="42"/>
  <c r="D38" i="42"/>
  <c r="D37" i="42"/>
  <c r="D36" i="42"/>
  <c r="D35" i="42"/>
  <c r="D34" i="42"/>
  <c r="D33" i="42"/>
  <c r="D32" i="42"/>
  <c r="BW2" i="39"/>
  <c r="C34" i="42"/>
  <c r="C35" i="42"/>
  <c r="C36" i="42"/>
  <c r="C37" i="42"/>
  <c r="C38" i="42"/>
  <c r="C39" i="42"/>
  <c r="C40" i="42"/>
  <c r="C41" i="42"/>
  <c r="C33" i="42"/>
  <c r="C32" i="42"/>
  <c r="B33" i="42"/>
  <c r="B34" i="42"/>
  <c r="B35" i="42"/>
  <c r="B36" i="42"/>
  <c r="B37" i="42"/>
  <c r="B38" i="42"/>
  <c r="B39" i="42"/>
  <c r="B40" i="42"/>
  <c r="B41" i="42"/>
  <c r="B32" i="42"/>
  <c r="C10" i="42"/>
  <c r="C7" i="42"/>
  <c r="C6" i="42"/>
  <c r="C5" i="42"/>
  <c r="C4" i="42"/>
  <c r="E92" i="22"/>
  <c r="L92" i="22" s="1"/>
  <c r="D95" i="22"/>
  <c r="D92" i="22"/>
  <c r="L55" i="30"/>
  <c r="C22" i="22"/>
  <c r="C23" i="22"/>
  <c r="C24" i="22"/>
  <c r="C25" i="22"/>
  <c r="C26" i="22"/>
  <c r="Y2" i="39"/>
  <c r="N2" i="39"/>
  <c r="C8" i="42" s="1"/>
  <c r="C31" i="39"/>
  <c r="AI709" i="39"/>
  <c r="AI706" i="39"/>
  <c r="AI690" i="39"/>
  <c r="AI678" i="39"/>
  <c r="AI666" i="39"/>
  <c r="AI654" i="39"/>
  <c r="AI648" i="39"/>
  <c r="C13" i="39"/>
  <c r="AG713" i="39"/>
  <c r="AE713" i="39"/>
  <c r="AC713" i="39"/>
  <c r="AA713" i="39"/>
  <c r="Y713" i="39"/>
  <c r="AG700" i="39"/>
  <c r="AE700" i="39"/>
  <c r="AC700" i="39"/>
  <c r="AA700" i="39"/>
  <c r="Y700" i="39"/>
  <c r="AG688" i="39"/>
  <c r="AE688" i="39"/>
  <c r="AC688" i="39"/>
  <c r="AA688" i="39"/>
  <c r="Y688" i="39"/>
  <c r="AG676" i="39"/>
  <c r="AE676" i="39"/>
  <c r="AC676" i="39"/>
  <c r="AA676" i="39"/>
  <c r="Y676" i="39"/>
  <c r="AG664" i="39"/>
  <c r="AE664" i="39"/>
  <c r="AC664" i="39"/>
  <c r="AA664" i="39"/>
  <c r="Y664" i="39"/>
  <c r="AG652" i="39"/>
  <c r="AE652" i="39"/>
  <c r="AC652" i="39"/>
  <c r="AA652" i="39"/>
  <c r="Y652" i="39"/>
  <c r="DY712" i="39"/>
  <c r="DN712" i="39"/>
  <c r="DC712" i="39"/>
  <c r="CR712" i="39"/>
  <c r="CG712" i="39"/>
  <c r="BP712" i="39"/>
  <c r="BE712" i="39"/>
  <c r="AT712" i="39"/>
  <c r="AI712" i="39"/>
  <c r="X712" i="39"/>
  <c r="DY711" i="39"/>
  <c r="DN711" i="39"/>
  <c r="DC711" i="39"/>
  <c r="CR711" i="39"/>
  <c r="CG711" i="39"/>
  <c r="BP711" i="39"/>
  <c r="BE711" i="39"/>
  <c r="AT711" i="39"/>
  <c r="AI711" i="39"/>
  <c r="X711" i="39"/>
  <c r="DY710" i="39"/>
  <c r="DN710" i="39"/>
  <c r="DC710" i="39"/>
  <c r="CR710" i="39"/>
  <c r="CG710" i="39"/>
  <c r="BP710" i="39"/>
  <c r="BE710" i="39"/>
  <c r="AT710" i="39"/>
  <c r="AI710" i="39"/>
  <c r="X710" i="39"/>
  <c r="DY709" i="39"/>
  <c r="DN709" i="39"/>
  <c r="DC709" i="39"/>
  <c r="CR709" i="39"/>
  <c r="CG709" i="39"/>
  <c r="BP709" i="39"/>
  <c r="BE709" i="39"/>
  <c r="AT709" i="39"/>
  <c r="X709" i="39"/>
  <c r="EJ706" i="39"/>
  <c r="DY706" i="39"/>
  <c r="DN706" i="39"/>
  <c r="DC706" i="39"/>
  <c r="CR706" i="39"/>
  <c r="CG706" i="39"/>
  <c r="BP706" i="39"/>
  <c r="BE706" i="39"/>
  <c r="AT706" i="39"/>
  <c r="X706" i="39"/>
  <c r="DY699" i="39"/>
  <c r="DN699" i="39"/>
  <c r="DC699" i="39"/>
  <c r="CR699" i="39"/>
  <c r="CG699" i="39"/>
  <c r="BP699" i="39"/>
  <c r="BE699" i="39"/>
  <c r="AT699" i="39"/>
  <c r="AI699" i="39"/>
  <c r="X699" i="39"/>
  <c r="DY698" i="39"/>
  <c r="DN698" i="39"/>
  <c r="DC698" i="39"/>
  <c r="CR698" i="39"/>
  <c r="CG698" i="39"/>
  <c r="BP698" i="39"/>
  <c r="BE698" i="39"/>
  <c r="AT698" i="39"/>
  <c r="AI698" i="39"/>
  <c r="X698" i="39"/>
  <c r="DY697" i="39"/>
  <c r="DN697" i="39"/>
  <c r="DC697" i="39"/>
  <c r="CR697" i="39"/>
  <c r="CG697" i="39"/>
  <c r="BP697" i="39"/>
  <c r="BE697" i="39"/>
  <c r="AT697" i="39"/>
  <c r="AI697" i="39"/>
  <c r="X697" i="39"/>
  <c r="DY696" i="39"/>
  <c r="DN696" i="39"/>
  <c r="DC696" i="39"/>
  <c r="CR696" i="39"/>
  <c r="CG696" i="39"/>
  <c r="BP696" i="39"/>
  <c r="BE696" i="39"/>
  <c r="AT696" i="39"/>
  <c r="AI696" i="39"/>
  <c r="X696" i="39"/>
  <c r="DY695" i="39"/>
  <c r="DN695" i="39"/>
  <c r="DC695" i="39"/>
  <c r="CR695" i="39"/>
  <c r="CG695" i="39"/>
  <c r="BP695" i="39"/>
  <c r="BE695" i="39"/>
  <c r="AT695" i="39"/>
  <c r="AI695" i="39"/>
  <c r="X695" i="39"/>
  <c r="DY694" i="39"/>
  <c r="DN694" i="39"/>
  <c r="DC694" i="39"/>
  <c r="CR694" i="39"/>
  <c r="CG694" i="39"/>
  <c r="BP694" i="39"/>
  <c r="BE694" i="39"/>
  <c r="AT694" i="39"/>
  <c r="AI694" i="39"/>
  <c r="X694" i="39"/>
  <c r="DY693" i="39"/>
  <c r="DN693" i="39"/>
  <c r="DC693" i="39"/>
  <c r="CR693" i="39"/>
  <c r="CG693" i="39"/>
  <c r="BP693" i="39"/>
  <c r="BE693" i="39"/>
  <c r="AT693" i="39"/>
  <c r="AI693" i="39"/>
  <c r="X693" i="39"/>
  <c r="DY692" i="39"/>
  <c r="DN692" i="39"/>
  <c r="DC692" i="39"/>
  <c r="CR692" i="39"/>
  <c r="CG692" i="39"/>
  <c r="BP692" i="39"/>
  <c r="BE692" i="39"/>
  <c r="AT692" i="39"/>
  <c r="AI692" i="39"/>
  <c r="X692" i="39"/>
  <c r="DY691" i="39"/>
  <c r="DN691" i="39"/>
  <c r="DC691" i="39"/>
  <c r="CR691" i="39"/>
  <c r="CG691" i="39"/>
  <c r="BP691" i="39"/>
  <c r="BE691" i="39"/>
  <c r="AT691" i="39"/>
  <c r="AI691" i="39"/>
  <c r="X691" i="39"/>
  <c r="DY690" i="39"/>
  <c r="DN690" i="39"/>
  <c r="DC690" i="39"/>
  <c r="CR690" i="39"/>
  <c r="CG690" i="39"/>
  <c r="BP690" i="39"/>
  <c r="BE690" i="39"/>
  <c r="AT690" i="39"/>
  <c r="X690" i="39"/>
  <c r="DY687" i="39"/>
  <c r="DN687" i="39"/>
  <c r="DC687" i="39"/>
  <c r="CR687" i="39"/>
  <c r="CG687" i="39"/>
  <c r="BP687" i="39"/>
  <c r="BE687" i="39"/>
  <c r="AT687" i="39"/>
  <c r="AI687" i="39"/>
  <c r="X687" i="39"/>
  <c r="DY686" i="39"/>
  <c r="DN686" i="39"/>
  <c r="DC686" i="39"/>
  <c r="CR686" i="39"/>
  <c r="CG686" i="39"/>
  <c r="BP686" i="39"/>
  <c r="BE686" i="39"/>
  <c r="AT686" i="39"/>
  <c r="AI686" i="39"/>
  <c r="X686" i="39"/>
  <c r="DY685" i="39"/>
  <c r="DN685" i="39"/>
  <c r="DC685" i="39"/>
  <c r="CR685" i="39"/>
  <c r="CG685" i="39"/>
  <c r="BP685" i="39"/>
  <c r="BE685" i="39"/>
  <c r="AT685" i="39"/>
  <c r="AI685" i="39"/>
  <c r="X685" i="39"/>
  <c r="DY684" i="39"/>
  <c r="DN684" i="39"/>
  <c r="DC684" i="39"/>
  <c r="CR684" i="39"/>
  <c r="CG684" i="39"/>
  <c r="BP684" i="39"/>
  <c r="BE684" i="39"/>
  <c r="AT684" i="39"/>
  <c r="AI684" i="39"/>
  <c r="X684" i="39"/>
  <c r="DY683" i="39"/>
  <c r="DN683" i="39"/>
  <c r="DC683" i="39"/>
  <c r="CR683" i="39"/>
  <c r="CG683" i="39"/>
  <c r="BP683" i="39"/>
  <c r="BE683" i="39"/>
  <c r="AT683" i="39"/>
  <c r="AI683" i="39"/>
  <c r="X683" i="39"/>
  <c r="DY682" i="39"/>
  <c r="DN682" i="39"/>
  <c r="DC682" i="39"/>
  <c r="CR682" i="39"/>
  <c r="CG682" i="39"/>
  <c r="BP682" i="39"/>
  <c r="BE682" i="39"/>
  <c r="AT682" i="39"/>
  <c r="AI682" i="39"/>
  <c r="X682" i="39"/>
  <c r="DY681" i="39"/>
  <c r="DN681" i="39"/>
  <c r="DC681" i="39"/>
  <c r="CR681" i="39"/>
  <c r="CG681" i="39"/>
  <c r="BP681" i="39"/>
  <c r="BE681" i="39"/>
  <c r="AT681" i="39"/>
  <c r="AI681" i="39"/>
  <c r="X681" i="39"/>
  <c r="DY680" i="39"/>
  <c r="DN680" i="39"/>
  <c r="DC680" i="39"/>
  <c r="CR680" i="39"/>
  <c r="CG680" i="39"/>
  <c r="BP680" i="39"/>
  <c r="BE680" i="39"/>
  <c r="AT680" i="39"/>
  <c r="AI680" i="39"/>
  <c r="X680" i="39"/>
  <c r="DY679" i="39"/>
  <c r="DN679" i="39"/>
  <c r="DC679" i="39"/>
  <c r="CR679" i="39"/>
  <c r="CG679" i="39"/>
  <c r="BP679" i="39"/>
  <c r="BE679" i="39"/>
  <c r="AT679" i="39"/>
  <c r="AI679" i="39"/>
  <c r="X679" i="39"/>
  <c r="DY678" i="39"/>
  <c r="DN678" i="39"/>
  <c r="DC678" i="39"/>
  <c r="CR678" i="39"/>
  <c r="CG678" i="39"/>
  <c r="BP678" i="39"/>
  <c r="BE678" i="39"/>
  <c r="AT678" i="39"/>
  <c r="X678" i="39"/>
  <c r="DY675" i="39"/>
  <c r="DN675" i="39"/>
  <c r="DC675" i="39"/>
  <c r="CR675" i="39"/>
  <c r="CG675" i="39"/>
  <c r="BP675" i="39"/>
  <c r="BE675" i="39"/>
  <c r="AT675" i="39"/>
  <c r="AI675" i="39"/>
  <c r="X675" i="39"/>
  <c r="DY674" i="39"/>
  <c r="DN674" i="39"/>
  <c r="DC674" i="39"/>
  <c r="CR674" i="39"/>
  <c r="CG674" i="39"/>
  <c r="BP674" i="39"/>
  <c r="BE674" i="39"/>
  <c r="AT674" i="39"/>
  <c r="AI674" i="39"/>
  <c r="X674" i="39"/>
  <c r="DY673" i="39"/>
  <c r="DN673" i="39"/>
  <c r="DC673" i="39"/>
  <c r="CR673" i="39"/>
  <c r="CG673" i="39"/>
  <c r="BP673" i="39"/>
  <c r="BE673" i="39"/>
  <c r="AT673" i="39"/>
  <c r="AI673" i="39"/>
  <c r="X673" i="39"/>
  <c r="DY672" i="39"/>
  <c r="DN672" i="39"/>
  <c r="DC672" i="39"/>
  <c r="CR672" i="39"/>
  <c r="CG672" i="39"/>
  <c r="BP672" i="39"/>
  <c r="BE672" i="39"/>
  <c r="AT672" i="39"/>
  <c r="AI672" i="39"/>
  <c r="X672" i="39"/>
  <c r="DY671" i="39"/>
  <c r="DN671" i="39"/>
  <c r="DC671" i="39"/>
  <c r="CR671" i="39"/>
  <c r="CG671" i="39"/>
  <c r="BP671" i="39"/>
  <c r="BE671" i="39"/>
  <c r="AT671" i="39"/>
  <c r="AI671" i="39"/>
  <c r="X671" i="39"/>
  <c r="DY670" i="39"/>
  <c r="DN670" i="39"/>
  <c r="DC670" i="39"/>
  <c r="CR670" i="39"/>
  <c r="CG670" i="39"/>
  <c r="BP670" i="39"/>
  <c r="BE670" i="39"/>
  <c r="AT670" i="39"/>
  <c r="AI670" i="39"/>
  <c r="X670" i="39"/>
  <c r="DY669" i="39"/>
  <c r="DN669" i="39"/>
  <c r="DC669" i="39"/>
  <c r="CR669" i="39"/>
  <c r="CG669" i="39"/>
  <c r="BP669" i="39"/>
  <c r="BE669" i="39"/>
  <c r="AT669" i="39"/>
  <c r="AI669" i="39"/>
  <c r="X669" i="39"/>
  <c r="DY668" i="39"/>
  <c r="DN668" i="39"/>
  <c r="DC668" i="39"/>
  <c r="CR668" i="39"/>
  <c r="CG668" i="39"/>
  <c r="BP668" i="39"/>
  <c r="BE668" i="39"/>
  <c r="AT668" i="39"/>
  <c r="AI668" i="39"/>
  <c r="X668" i="39"/>
  <c r="DY667" i="39"/>
  <c r="DN667" i="39"/>
  <c r="DC667" i="39"/>
  <c r="CR667" i="39"/>
  <c r="CG667" i="39"/>
  <c r="BP667" i="39"/>
  <c r="BE667" i="39"/>
  <c r="AT667" i="39"/>
  <c r="AI667" i="39"/>
  <c r="X667" i="39"/>
  <c r="DY666" i="39"/>
  <c r="DN666" i="39"/>
  <c r="DC666" i="39"/>
  <c r="CR666" i="39"/>
  <c r="CG666" i="39"/>
  <c r="BP666" i="39"/>
  <c r="BE666" i="39"/>
  <c r="AT666" i="39"/>
  <c r="X666" i="39"/>
  <c r="DY663" i="39"/>
  <c r="DN663" i="39"/>
  <c r="DC663" i="39"/>
  <c r="CR663" i="39"/>
  <c r="CG663" i="39"/>
  <c r="BP663" i="39"/>
  <c r="BE663" i="39"/>
  <c r="AT663" i="39"/>
  <c r="AI663" i="39"/>
  <c r="X663" i="39"/>
  <c r="DY662" i="39"/>
  <c r="DN662" i="39"/>
  <c r="DC662" i="39"/>
  <c r="CR662" i="39"/>
  <c r="CG662" i="39"/>
  <c r="BP662" i="39"/>
  <c r="BE662" i="39"/>
  <c r="AT662" i="39"/>
  <c r="AI662" i="39"/>
  <c r="X662" i="39"/>
  <c r="DY661" i="39"/>
  <c r="DN661" i="39"/>
  <c r="DC661" i="39"/>
  <c r="CR661" i="39"/>
  <c r="CG661" i="39"/>
  <c r="BP661" i="39"/>
  <c r="BE661" i="39"/>
  <c r="AT661" i="39"/>
  <c r="AI661" i="39"/>
  <c r="X661" i="39"/>
  <c r="DY660" i="39"/>
  <c r="DN660" i="39"/>
  <c r="DC660" i="39"/>
  <c r="CR660" i="39"/>
  <c r="CG660" i="39"/>
  <c r="BP660" i="39"/>
  <c r="BE660" i="39"/>
  <c r="AT660" i="39"/>
  <c r="AI660" i="39"/>
  <c r="X660" i="39"/>
  <c r="DY659" i="39"/>
  <c r="DN659" i="39"/>
  <c r="DC659" i="39"/>
  <c r="CR659" i="39"/>
  <c r="CG659" i="39"/>
  <c r="BP659" i="39"/>
  <c r="BE659" i="39"/>
  <c r="AT659" i="39"/>
  <c r="AI659" i="39"/>
  <c r="X659" i="39"/>
  <c r="DY658" i="39"/>
  <c r="DN658" i="39"/>
  <c r="DC658" i="39"/>
  <c r="CR658" i="39"/>
  <c r="CG658" i="39"/>
  <c r="BP658" i="39"/>
  <c r="BE658" i="39"/>
  <c r="AT658" i="39"/>
  <c r="AI658" i="39"/>
  <c r="X658" i="39"/>
  <c r="DY657" i="39"/>
  <c r="DN657" i="39"/>
  <c r="DC657" i="39"/>
  <c r="CR657" i="39"/>
  <c r="CG657" i="39"/>
  <c r="BP657" i="39"/>
  <c r="BE657" i="39"/>
  <c r="AT657" i="39"/>
  <c r="AI657" i="39"/>
  <c r="X657" i="39"/>
  <c r="DY656" i="39"/>
  <c r="DN656" i="39"/>
  <c r="DC656" i="39"/>
  <c r="CR656" i="39"/>
  <c r="CG656" i="39"/>
  <c r="BP656" i="39"/>
  <c r="BE656" i="39"/>
  <c r="AT656" i="39"/>
  <c r="AI656" i="39"/>
  <c r="X656" i="39"/>
  <c r="DY655" i="39"/>
  <c r="DN655" i="39"/>
  <c r="DC655" i="39"/>
  <c r="CR655" i="39"/>
  <c r="CG655" i="39"/>
  <c r="BP655" i="39"/>
  <c r="BE655" i="39"/>
  <c r="AT655" i="39"/>
  <c r="AI655" i="39"/>
  <c r="X655" i="39"/>
  <c r="DY654" i="39"/>
  <c r="DN654" i="39"/>
  <c r="DC654" i="39"/>
  <c r="CR654" i="39"/>
  <c r="CG654" i="39"/>
  <c r="BP654" i="39"/>
  <c r="BE654" i="39"/>
  <c r="AT654" i="39"/>
  <c r="X654" i="39"/>
  <c r="DY651" i="39"/>
  <c r="DN651" i="39"/>
  <c r="DC651" i="39"/>
  <c r="CR651" i="39"/>
  <c r="CG651" i="39"/>
  <c r="BP651" i="39"/>
  <c r="BE651" i="39"/>
  <c r="AT651" i="39"/>
  <c r="AI651" i="39"/>
  <c r="X651" i="39"/>
  <c r="DY650" i="39"/>
  <c r="DN650" i="39"/>
  <c r="DC650" i="39"/>
  <c r="CR650" i="39"/>
  <c r="CG650" i="39"/>
  <c r="BP650" i="39"/>
  <c r="BE650" i="39"/>
  <c r="AT650" i="39"/>
  <c r="AI650" i="39"/>
  <c r="X650" i="39"/>
  <c r="DY649" i="39"/>
  <c r="DN649" i="39"/>
  <c r="DC649" i="39"/>
  <c r="CR649" i="39"/>
  <c r="CG649" i="39"/>
  <c r="BP649" i="39"/>
  <c r="BE649" i="39"/>
  <c r="AT649" i="39"/>
  <c r="AI649" i="39"/>
  <c r="X649" i="39"/>
  <c r="DY648" i="39"/>
  <c r="DN648" i="39"/>
  <c r="DC648" i="39"/>
  <c r="CR648" i="39"/>
  <c r="CG648" i="39"/>
  <c r="BP648" i="39"/>
  <c r="BE648" i="39"/>
  <c r="AT648" i="39"/>
  <c r="X648" i="39"/>
  <c r="DY647" i="39"/>
  <c r="DN647" i="39"/>
  <c r="DC647" i="39"/>
  <c r="CR647" i="39"/>
  <c r="CG647" i="39"/>
  <c r="BP647" i="39"/>
  <c r="BE647" i="39"/>
  <c r="AT647" i="39"/>
  <c r="AI647" i="39"/>
  <c r="X647" i="39"/>
  <c r="DY646" i="39"/>
  <c r="DN646" i="39"/>
  <c r="DC646" i="39"/>
  <c r="CR646" i="39"/>
  <c r="CG646" i="39"/>
  <c r="BP646" i="39"/>
  <c r="BE646" i="39"/>
  <c r="AT646" i="39"/>
  <c r="AI646" i="39"/>
  <c r="X646" i="39"/>
  <c r="DY645" i="39"/>
  <c r="DN645" i="39"/>
  <c r="DC645" i="39"/>
  <c r="CR645" i="39"/>
  <c r="CG645" i="39"/>
  <c r="BP645" i="39"/>
  <c r="BE645" i="39"/>
  <c r="AT645" i="39"/>
  <c r="AI645" i="39"/>
  <c r="X645" i="39"/>
  <c r="DY644" i="39"/>
  <c r="DN644" i="39"/>
  <c r="DC644" i="39"/>
  <c r="CR644" i="39"/>
  <c r="CG644" i="39"/>
  <c r="BP644" i="39"/>
  <c r="BE644" i="39"/>
  <c r="AT644" i="39"/>
  <c r="AI644" i="39"/>
  <c r="X644" i="39"/>
  <c r="DY643" i="39"/>
  <c r="DN643" i="39"/>
  <c r="DC643" i="39"/>
  <c r="CR643" i="39"/>
  <c r="CG643" i="39"/>
  <c r="BP643" i="39"/>
  <c r="BE643" i="39"/>
  <c r="AT643" i="39"/>
  <c r="AI643" i="39"/>
  <c r="X643" i="39"/>
  <c r="DY642" i="39"/>
  <c r="DN642" i="39"/>
  <c r="DC642" i="39"/>
  <c r="CR642" i="39"/>
  <c r="CG642" i="39"/>
  <c r="BP642" i="39"/>
  <c r="BE642" i="39"/>
  <c r="AT642" i="39"/>
  <c r="AI642" i="39"/>
  <c r="X642" i="39"/>
  <c r="DY641" i="39"/>
  <c r="DN641" i="39"/>
  <c r="DC641" i="39"/>
  <c r="CR641" i="39"/>
  <c r="CG641" i="39"/>
  <c r="BP641" i="39"/>
  <c r="BE641" i="39"/>
  <c r="AT641" i="39"/>
  <c r="AI641" i="39"/>
  <c r="X641" i="39"/>
  <c r="DY640" i="39"/>
  <c r="DN640" i="39"/>
  <c r="DC640" i="39"/>
  <c r="CR640" i="39"/>
  <c r="CG640" i="39"/>
  <c r="BP640" i="39"/>
  <c r="BE640" i="39"/>
  <c r="AT640" i="39"/>
  <c r="AI640" i="39"/>
  <c r="X640" i="39"/>
  <c r="DY639" i="39"/>
  <c r="DN639" i="39"/>
  <c r="DC639" i="39"/>
  <c r="CR639" i="39"/>
  <c r="CG639" i="39"/>
  <c r="BP639" i="39"/>
  <c r="BE639" i="39"/>
  <c r="AT639" i="39"/>
  <c r="AI639" i="39"/>
  <c r="X639" i="39"/>
  <c r="DY638" i="39"/>
  <c r="DN638" i="39"/>
  <c r="DC638" i="39"/>
  <c r="CR638" i="39"/>
  <c r="CG638" i="39"/>
  <c r="BP638" i="39"/>
  <c r="BE638" i="39"/>
  <c r="AT638" i="39"/>
  <c r="AI638" i="39"/>
  <c r="X638" i="39"/>
  <c r="DY637" i="39"/>
  <c r="DN637" i="39"/>
  <c r="DC637" i="39"/>
  <c r="CR637" i="39"/>
  <c r="CG637" i="39"/>
  <c r="BP637" i="39"/>
  <c r="BE637" i="39"/>
  <c r="AT637" i="39"/>
  <c r="AI637" i="39"/>
  <c r="X637" i="39"/>
  <c r="DY636" i="39"/>
  <c r="DN636" i="39"/>
  <c r="DC636" i="39"/>
  <c r="CR636" i="39"/>
  <c r="CG636" i="39"/>
  <c r="BP636" i="39"/>
  <c r="BE636" i="39"/>
  <c r="AT636" i="39"/>
  <c r="AI636" i="39"/>
  <c r="X636" i="39"/>
  <c r="DY635" i="39"/>
  <c r="DN635" i="39"/>
  <c r="DC635" i="39"/>
  <c r="CR635" i="39"/>
  <c r="CG635" i="39"/>
  <c r="BP635" i="39"/>
  <c r="BE635" i="39"/>
  <c r="AT635" i="39"/>
  <c r="AI635" i="39"/>
  <c r="X635" i="39"/>
  <c r="DY634" i="39"/>
  <c r="DN634" i="39"/>
  <c r="DC634" i="39"/>
  <c r="CR634" i="39"/>
  <c r="CG634" i="39"/>
  <c r="BP634" i="39"/>
  <c r="BE634" i="39"/>
  <c r="AT634" i="39"/>
  <c r="AI634" i="39"/>
  <c r="X634" i="39"/>
  <c r="DY633" i="39"/>
  <c r="DN633" i="39"/>
  <c r="DC633" i="39"/>
  <c r="CR633" i="39"/>
  <c r="CG633" i="39"/>
  <c r="BP633" i="39"/>
  <c r="BE633" i="39"/>
  <c r="AT633" i="39"/>
  <c r="AI633" i="39"/>
  <c r="X633" i="39"/>
  <c r="DY632" i="39"/>
  <c r="DN632" i="39"/>
  <c r="DC632" i="39"/>
  <c r="CR632" i="39"/>
  <c r="CG632" i="39"/>
  <c r="BP632" i="39"/>
  <c r="BE632" i="39"/>
  <c r="AT632" i="39"/>
  <c r="AI632" i="39"/>
  <c r="X632" i="39"/>
  <c r="EJ628" i="39"/>
  <c r="EJ627" i="39"/>
  <c r="EJ626" i="39"/>
  <c r="EJ625" i="39"/>
  <c r="EJ624" i="39"/>
  <c r="C620" i="39"/>
  <c r="C619" i="39"/>
  <c r="C618" i="39"/>
  <c r="C617" i="39"/>
  <c r="C616" i="39"/>
  <c r="C615" i="39"/>
  <c r="DY585" i="39"/>
  <c r="DN585" i="39"/>
  <c r="DC585" i="39"/>
  <c r="CR585" i="39"/>
  <c r="CG585" i="39"/>
  <c r="BP585" i="39"/>
  <c r="BE585" i="39"/>
  <c r="AT585" i="39"/>
  <c r="AI585" i="39"/>
  <c r="X585" i="39"/>
  <c r="DY584" i="39"/>
  <c r="DN584" i="39"/>
  <c r="DC584" i="39"/>
  <c r="CR584" i="39"/>
  <c r="CG584" i="39"/>
  <c r="BP584" i="39"/>
  <c r="BE584" i="39"/>
  <c r="AT584" i="39"/>
  <c r="AI584" i="39"/>
  <c r="X584" i="39"/>
  <c r="DY583" i="39"/>
  <c r="DN583" i="39"/>
  <c r="DC583" i="39"/>
  <c r="CR583" i="39"/>
  <c r="CG583" i="39"/>
  <c r="BP583" i="39"/>
  <c r="BE583" i="39"/>
  <c r="AT583" i="39"/>
  <c r="AI583" i="39"/>
  <c r="X583" i="39"/>
  <c r="DY582" i="39"/>
  <c r="DN582" i="39"/>
  <c r="DC582" i="39"/>
  <c r="CR582" i="39"/>
  <c r="CG582" i="39"/>
  <c r="BP582" i="39"/>
  <c r="BE582" i="39"/>
  <c r="AT582" i="39"/>
  <c r="AI582" i="39"/>
  <c r="X582" i="39"/>
  <c r="DY581" i="39"/>
  <c r="DN581" i="39"/>
  <c r="DC581" i="39"/>
  <c r="CR581" i="39"/>
  <c r="CG581" i="39"/>
  <c r="BP581" i="39"/>
  <c r="BE581" i="39"/>
  <c r="AT581" i="39"/>
  <c r="AI581" i="39"/>
  <c r="X581" i="39"/>
  <c r="DY580" i="39"/>
  <c r="DN580" i="39"/>
  <c r="DC580" i="39"/>
  <c r="CR580" i="39"/>
  <c r="CG580" i="39"/>
  <c r="BP580" i="39"/>
  <c r="BE580" i="39"/>
  <c r="AT580" i="39"/>
  <c r="AI580" i="39"/>
  <c r="X580" i="39"/>
  <c r="DY579" i="39"/>
  <c r="DN579" i="39"/>
  <c r="DC579" i="39"/>
  <c r="CR579" i="39"/>
  <c r="CG579" i="39"/>
  <c r="BP579" i="39"/>
  <c r="BE579" i="39"/>
  <c r="AT579" i="39"/>
  <c r="AI579" i="39"/>
  <c r="X579" i="39"/>
  <c r="DY578" i="39"/>
  <c r="DN578" i="39"/>
  <c r="DC578" i="39"/>
  <c r="CR578" i="39"/>
  <c r="CG578" i="39"/>
  <c r="BP578" i="39"/>
  <c r="BE578" i="39"/>
  <c r="AT578" i="39"/>
  <c r="AI578" i="39"/>
  <c r="X578" i="39"/>
  <c r="DY577" i="39"/>
  <c r="DN577" i="39"/>
  <c r="DC577" i="39"/>
  <c r="CR577" i="39"/>
  <c r="CG577" i="39"/>
  <c r="BP577" i="39"/>
  <c r="BE577" i="39"/>
  <c r="AT577" i="39"/>
  <c r="AI577" i="39"/>
  <c r="X577" i="39"/>
  <c r="DY576" i="39"/>
  <c r="DN576" i="39"/>
  <c r="DC576" i="39"/>
  <c r="CR576" i="39"/>
  <c r="CG576" i="39"/>
  <c r="BP576" i="39"/>
  <c r="BE576" i="39"/>
  <c r="AT576" i="39"/>
  <c r="AI576" i="39"/>
  <c r="X576" i="39"/>
  <c r="DY575" i="39"/>
  <c r="DN575" i="39"/>
  <c r="DC575" i="39"/>
  <c r="CR575" i="39"/>
  <c r="CG575" i="39"/>
  <c r="BP575" i="39"/>
  <c r="BE575" i="39"/>
  <c r="AT575" i="39"/>
  <c r="AI575" i="39"/>
  <c r="X575" i="39"/>
  <c r="DY574" i="39"/>
  <c r="DN574" i="39"/>
  <c r="DC574" i="39"/>
  <c r="CR574" i="39"/>
  <c r="CG574" i="39"/>
  <c r="BP574" i="39"/>
  <c r="BE574" i="39"/>
  <c r="AT574" i="39"/>
  <c r="AI574" i="39"/>
  <c r="X574" i="39"/>
  <c r="DY573" i="39"/>
  <c r="DN573" i="39"/>
  <c r="DC573" i="39"/>
  <c r="CR573" i="39"/>
  <c r="CG573" i="39"/>
  <c r="BP573" i="39"/>
  <c r="BE573" i="39"/>
  <c r="AT573" i="39"/>
  <c r="AI573" i="39"/>
  <c r="X573" i="39"/>
  <c r="DY572" i="39"/>
  <c r="DN572" i="39"/>
  <c r="DC572" i="39"/>
  <c r="CR572" i="39"/>
  <c r="CG572" i="39"/>
  <c r="BP572" i="39"/>
  <c r="BE572" i="39"/>
  <c r="AT572" i="39"/>
  <c r="AI572" i="39"/>
  <c r="X572" i="39"/>
  <c r="DY571" i="39"/>
  <c r="DN571" i="39"/>
  <c r="DC571" i="39"/>
  <c r="CR571" i="39"/>
  <c r="CG571" i="39"/>
  <c r="BP571" i="39"/>
  <c r="BE571" i="39"/>
  <c r="AT571" i="39"/>
  <c r="AI571" i="39"/>
  <c r="X571" i="39"/>
  <c r="DY570" i="39"/>
  <c r="DN570" i="39"/>
  <c r="DC570" i="39"/>
  <c r="CR570" i="39"/>
  <c r="CG570" i="39"/>
  <c r="BP570" i="39"/>
  <c r="BE570" i="39"/>
  <c r="AT570" i="39"/>
  <c r="AI570" i="39"/>
  <c r="X570" i="39"/>
  <c r="DY569" i="39"/>
  <c r="DN569" i="39"/>
  <c r="DC569" i="39"/>
  <c r="CR569" i="39"/>
  <c r="CG569" i="39"/>
  <c r="BP569" i="39"/>
  <c r="BE569" i="39"/>
  <c r="AT569" i="39"/>
  <c r="AI569" i="39"/>
  <c r="X569" i="39"/>
  <c r="DY568" i="39"/>
  <c r="DN568" i="39"/>
  <c r="DC568" i="39"/>
  <c r="CR568" i="39"/>
  <c r="CG568" i="39"/>
  <c r="BP568" i="39"/>
  <c r="BE568" i="39"/>
  <c r="AT568" i="39"/>
  <c r="AI568" i="39"/>
  <c r="X568" i="39"/>
  <c r="DY567" i="39"/>
  <c r="DN567" i="39"/>
  <c r="DC567" i="39"/>
  <c r="CR567" i="39"/>
  <c r="CG567" i="39"/>
  <c r="BP567" i="39"/>
  <c r="BE567" i="39"/>
  <c r="AT567" i="39"/>
  <c r="AI567" i="39"/>
  <c r="X567" i="39"/>
  <c r="DY566" i="39"/>
  <c r="DN566" i="39"/>
  <c r="DC566" i="39"/>
  <c r="CR566" i="39"/>
  <c r="CG566" i="39"/>
  <c r="BP566" i="39"/>
  <c r="BE566" i="39"/>
  <c r="AT566" i="39"/>
  <c r="AI566" i="39"/>
  <c r="X566" i="39"/>
  <c r="DY562" i="39"/>
  <c r="DN562" i="39"/>
  <c r="DC562" i="39"/>
  <c r="CR562" i="39"/>
  <c r="CG562" i="39"/>
  <c r="BP562" i="39"/>
  <c r="BE562" i="39"/>
  <c r="AT562" i="39"/>
  <c r="AI562" i="39"/>
  <c r="X562" i="39"/>
  <c r="DY561" i="39"/>
  <c r="DN561" i="39"/>
  <c r="DC561" i="39"/>
  <c r="CR561" i="39"/>
  <c r="CG561" i="39"/>
  <c r="BP561" i="39"/>
  <c r="BE561" i="39"/>
  <c r="AT561" i="39"/>
  <c r="AI561" i="39"/>
  <c r="X561" i="39"/>
  <c r="DY560" i="39"/>
  <c r="DN560" i="39"/>
  <c r="DC560" i="39"/>
  <c r="CR560" i="39"/>
  <c r="CG560" i="39"/>
  <c r="BP560" i="39"/>
  <c r="BE560" i="39"/>
  <c r="AT560" i="39"/>
  <c r="AI560" i="39"/>
  <c r="X560" i="39"/>
  <c r="DY559" i="39"/>
  <c r="DN559" i="39"/>
  <c r="DC559" i="39"/>
  <c r="CR559" i="39"/>
  <c r="CG559" i="39"/>
  <c r="BP559" i="39"/>
  <c r="BE559" i="39"/>
  <c r="AT559" i="39"/>
  <c r="AI559" i="39"/>
  <c r="X559" i="39"/>
  <c r="DY558" i="39"/>
  <c r="DN558" i="39"/>
  <c r="DC558" i="39"/>
  <c r="CR558" i="39"/>
  <c r="CG558" i="39"/>
  <c r="BP558" i="39"/>
  <c r="BE558" i="39"/>
  <c r="AT558" i="39"/>
  <c r="AI558" i="39"/>
  <c r="X558" i="39"/>
  <c r="DY557" i="39"/>
  <c r="DN557" i="39"/>
  <c r="DC557" i="39"/>
  <c r="CR557" i="39"/>
  <c r="CG557" i="39"/>
  <c r="BP557" i="39"/>
  <c r="BE557" i="39"/>
  <c r="AT557" i="39"/>
  <c r="AI557" i="39"/>
  <c r="X557" i="39"/>
  <c r="DY556" i="39"/>
  <c r="DN556" i="39"/>
  <c r="DC556" i="39"/>
  <c r="CR556" i="39"/>
  <c r="CG556" i="39"/>
  <c r="BP556" i="39"/>
  <c r="BE556" i="39"/>
  <c r="AT556" i="39"/>
  <c r="AI556" i="39"/>
  <c r="X556" i="39"/>
  <c r="DY555" i="39"/>
  <c r="DN555" i="39"/>
  <c r="DC555" i="39"/>
  <c r="CR555" i="39"/>
  <c r="CG555" i="39"/>
  <c r="BP555" i="39"/>
  <c r="BE555" i="39"/>
  <c r="AT555" i="39"/>
  <c r="AI555" i="39"/>
  <c r="X555" i="39"/>
  <c r="DY554" i="39"/>
  <c r="DN554" i="39"/>
  <c r="DC554" i="39"/>
  <c r="CR554" i="39"/>
  <c r="CG554" i="39"/>
  <c r="BP554" i="39"/>
  <c r="BE554" i="39"/>
  <c r="AT554" i="39"/>
  <c r="AI554" i="39"/>
  <c r="X554" i="39"/>
  <c r="DY553" i="39"/>
  <c r="DN553" i="39"/>
  <c r="DC553" i="39"/>
  <c r="CR553" i="39"/>
  <c r="CG553" i="39"/>
  <c r="BP553" i="39"/>
  <c r="BE553" i="39"/>
  <c r="AT553" i="39"/>
  <c r="AI553" i="39"/>
  <c r="X553" i="39"/>
  <c r="DY550" i="39"/>
  <c r="DN550" i="39"/>
  <c r="DC550" i="39"/>
  <c r="CR550" i="39"/>
  <c r="CG550" i="39"/>
  <c r="BP550" i="39"/>
  <c r="BE550" i="39"/>
  <c r="AT550" i="39"/>
  <c r="AI550" i="39"/>
  <c r="X550" i="39"/>
  <c r="DY549" i="39"/>
  <c r="DN549" i="39"/>
  <c r="DC549" i="39"/>
  <c r="CR549" i="39"/>
  <c r="CG549" i="39"/>
  <c r="BP549" i="39"/>
  <c r="BE549" i="39"/>
  <c r="AT549" i="39"/>
  <c r="AI549" i="39"/>
  <c r="X549" i="39"/>
  <c r="DY548" i="39"/>
  <c r="DN548" i="39"/>
  <c r="DC548" i="39"/>
  <c r="CR548" i="39"/>
  <c r="CG548" i="39"/>
  <c r="BP548" i="39"/>
  <c r="BE548" i="39"/>
  <c r="AT548" i="39"/>
  <c r="AI548" i="39"/>
  <c r="X548" i="39"/>
  <c r="DY547" i="39"/>
  <c r="DN547" i="39"/>
  <c r="DC547" i="39"/>
  <c r="CR547" i="39"/>
  <c r="CG547" i="39"/>
  <c r="BP547" i="39"/>
  <c r="BE547" i="39"/>
  <c r="AT547" i="39"/>
  <c r="AI547" i="39"/>
  <c r="X547" i="39"/>
  <c r="DY546" i="39"/>
  <c r="DN546" i="39"/>
  <c r="DC546" i="39"/>
  <c r="CR546" i="39"/>
  <c r="CG546" i="39"/>
  <c r="BP546" i="39"/>
  <c r="BE546" i="39"/>
  <c r="AT546" i="39"/>
  <c r="AI546" i="39"/>
  <c r="X546" i="39"/>
  <c r="DY545" i="39"/>
  <c r="DN545" i="39"/>
  <c r="DC545" i="39"/>
  <c r="CR545" i="39"/>
  <c r="CG545" i="39"/>
  <c r="BP545" i="39"/>
  <c r="BE545" i="39"/>
  <c r="AT545" i="39"/>
  <c r="AI545" i="39"/>
  <c r="X545" i="39"/>
  <c r="DY544" i="39"/>
  <c r="DN544" i="39"/>
  <c r="DC544" i="39"/>
  <c r="CR544" i="39"/>
  <c r="CG544" i="39"/>
  <c r="BP544" i="39"/>
  <c r="BE544" i="39"/>
  <c r="AT544" i="39"/>
  <c r="AI544" i="39"/>
  <c r="X544" i="39"/>
  <c r="DY543" i="39"/>
  <c r="DN543" i="39"/>
  <c r="DC543" i="39"/>
  <c r="CR543" i="39"/>
  <c r="CG543" i="39"/>
  <c r="BP543" i="39"/>
  <c r="BE543" i="39"/>
  <c r="AT543" i="39"/>
  <c r="AI543" i="39"/>
  <c r="X543" i="39"/>
  <c r="DY542" i="39"/>
  <c r="DN542" i="39"/>
  <c r="DC542" i="39"/>
  <c r="CR542" i="39"/>
  <c r="CG542" i="39"/>
  <c r="BP542" i="39"/>
  <c r="BE542" i="39"/>
  <c r="AT542" i="39"/>
  <c r="AI542" i="39"/>
  <c r="X542" i="39"/>
  <c r="DY541" i="39"/>
  <c r="DN541" i="39"/>
  <c r="DC541" i="39"/>
  <c r="CR541" i="39"/>
  <c r="CG541" i="39"/>
  <c r="BP541" i="39"/>
  <c r="BE541" i="39"/>
  <c r="AT541" i="39"/>
  <c r="AI541" i="39"/>
  <c r="X541" i="39"/>
  <c r="DY540" i="39"/>
  <c r="DN540" i="39"/>
  <c r="DC540" i="39"/>
  <c r="CR540" i="39"/>
  <c r="CG540" i="39"/>
  <c r="BP540" i="39"/>
  <c r="BE540" i="39"/>
  <c r="AT540" i="39"/>
  <c r="AI540" i="39"/>
  <c r="X540" i="39"/>
  <c r="DY539" i="39"/>
  <c r="DN539" i="39"/>
  <c r="DC539" i="39"/>
  <c r="CR539" i="39"/>
  <c r="CG539" i="39"/>
  <c r="BP539" i="39"/>
  <c r="BE539" i="39"/>
  <c r="AT539" i="39"/>
  <c r="AI539" i="39"/>
  <c r="X539" i="39"/>
  <c r="DY538" i="39"/>
  <c r="DN538" i="39"/>
  <c r="DC538" i="39"/>
  <c r="CR538" i="39"/>
  <c r="CG538" i="39"/>
  <c r="BP538" i="39"/>
  <c r="BE538" i="39"/>
  <c r="AT538" i="39"/>
  <c r="AI538" i="39"/>
  <c r="X538" i="39"/>
  <c r="DY537" i="39"/>
  <c r="DN537" i="39"/>
  <c r="DC537" i="39"/>
  <c r="CR537" i="39"/>
  <c r="CG537" i="39"/>
  <c r="BP537" i="39"/>
  <c r="BE537" i="39"/>
  <c r="AT537" i="39"/>
  <c r="AI537" i="39"/>
  <c r="X537" i="39"/>
  <c r="DY536" i="39"/>
  <c r="DN536" i="39"/>
  <c r="DC536" i="39"/>
  <c r="CR536" i="39"/>
  <c r="CG536" i="39"/>
  <c r="BP536" i="39"/>
  <c r="BE536" i="39"/>
  <c r="AT536" i="39"/>
  <c r="AI536" i="39"/>
  <c r="X536" i="39"/>
  <c r="DY535" i="39"/>
  <c r="DN535" i="39"/>
  <c r="DC535" i="39"/>
  <c r="CR535" i="39"/>
  <c r="CG535" i="39"/>
  <c r="BP535" i="39"/>
  <c r="BE535" i="39"/>
  <c r="AT535" i="39"/>
  <c r="AI535" i="39"/>
  <c r="X535" i="39"/>
  <c r="DY534" i="39"/>
  <c r="DN534" i="39"/>
  <c r="DC534" i="39"/>
  <c r="CR534" i="39"/>
  <c r="CG534" i="39"/>
  <c r="BP534" i="39"/>
  <c r="BE534" i="39"/>
  <c r="AT534" i="39"/>
  <c r="AI534" i="39"/>
  <c r="X534" i="39"/>
  <c r="DY533" i="39"/>
  <c r="DN533" i="39"/>
  <c r="DC533" i="39"/>
  <c r="CR533" i="39"/>
  <c r="CG533" i="39"/>
  <c r="BP533" i="39"/>
  <c r="BE533" i="39"/>
  <c r="AT533" i="39"/>
  <c r="AI533" i="39"/>
  <c r="X533" i="39"/>
  <c r="DY532" i="39"/>
  <c r="DN532" i="39"/>
  <c r="DC532" i="39"/>
  <c r="CR532" i="39"/>
  <c r="CG532" i="39"/>
  <c r="BP532" i="39"/>
  <c r="BE532" i="39"/>
  <c r="AT532" i="39"/>
  <c r="AI532" i="39"/>
  <c r="X532" i="39"/>
  <c r="DY531" i="39"/>
  <c r="DN531" i="39"/>
  <c r="DC531" i="39"/>
  <c r="CR531" i="39"/>
  <c r="CG531" i="39"/>
  <c r="BP531" i="39"/>
  <c r="BE531" i="39"/>
  <c r="AT531" i="39"/>
  <c r="AI531" i="39"/>
  <c r="X531" i="39"/>
  <c r="C55" i="39"/>
  <c r="C54" i="39"/>
  <c r="C53" i="39"/>
  <c r="C52" i="39"/>
  <c r="C51" i="39"/>
  <c r="C50" i="39"/>
  <c r="C49" i="39"/>
  <c r="C48" i="39"/>
  <c r="C47" i="39"/>
  <c r="C46" i="39"/>
  <c r="C45" i="39"/>
  <c r="C44" i="39"/>
  <c r="C43" i="39"/>
  <c r="C42" i="39"/>
  <c r="C41" i="39"/>
  <c r="C40" i="39"/>
  <c r="C39" i="39"/>
  <c r="C38" i="39"/>
  <c r="C37" i="39"/>
  <c r="C36" i="39"/>
  <c r="C35" i="39"/>
  <c r="C34" i="39"/>
  <c r="C33" i="39"/>
  <c r="C32" i="39"/>
  <c r="C27" i="39"/>
  <c r="C26" i="39"/>
  <c r="C25" i="39"/>
  <c r="C24" i="39"/>
  <c r="C23" i="39"/>
  <c r="C22" i="39"/>
  <c r="C21" i="39"/>
  <c r="C20" i="39"/>
  <c r="C19" i="39"/>
  <c r="C18" i="39"/>
  <c r="C17" i="39"/>
  <c r="C16" i="39"/>
  <c r="C15" i="39"/>
  <c r="C14" i="39"/>
  <c r="BQ455" i="38"/>
  <c r="BU489" i="38"/>
  <c r="BT489" i="38"/>
  <c r="BS489" i="38"/>
  <c r="BR489" i="38"/>
  <c r="BQ489" i="38"/>
  <c r="BU488" i="38"/>
  <c r="BT488" i="38"/>
  <c r="BS488" i="38"/>
  <c r="BR488" i="38"/>
  <c r="BQ488" i="38"/>
  <c r="BU487" i="38"/>
  <c r="BT487" i="38"/>
  <c r="BS487" i="38"/>
  <c r="BR487" i="38"/>
  <c r="BQ487" i="38"/>
  <c r="BU486" i="38"/>
  <c r="BT486" i="38"/>
  <c r="BS486" i="38"/>
  <c r="BR486" i="38"/>
  <c r="BQ486" i="38"/>
  <c r="BU483" i="38"/>
  <c r="BT483" i="38"/>
  <c r="BS483" i="38"/>
  <c r="BR483" i="38"/>
  <c r="BQ483" i="38"/>
  <c r="BU476" i="38"/>
  <c r="BT476" i="38"/>
  <c r="BS476" i="38"/>
  <c r="BR476" i="38"/>
  <c r="BQ476" i="38"/>
  <c r="BU475" i="38"/>
  <c r="BT475" i="38"/>
  <c r="BS475" i="38"/>
  <c r="BR475" i="38"/>
  <c r="BQ475" i="38"/>
  <c r="BU474" i="38"/>
  <c r="BT474" i="38"/>
  <c r="BS474" i="38"/>
  <c r="BR474" i="38"/>
  <c r="BQ474" i="38"/>
  <c r="BU473" i="38"/>
  <c r="BT473" i="38"/>
  <c r="BS473" i="38"/>
  <c r="BR473" i="38"/>
  <c r="BQ473" i="38"/>
  <c r="BU472" i="38"/>
  <c r="BT472" i="38"/>
  <c r="BS472" i="38"/>
  <c r="BR472" i="38"/>
  <c r="BQ472" i="38"/>
  <c r="BU471" i="38"/>
  <c r="BT471" i="38"/>
  <c r="BS471" i="38"/>
  <c r="BR471" i="38"/>
  <c r="BQ471" i="38"/>
  <c r="BU470" i="38"/>
  <c r="BT470" i="38"/>
  <c r="BS470" i="38"/>
  <c r="BR470" i="38"/>
  <c r="BQ470" i="38"/>
  <c r="BU469" i="38"/>
  <c r="BT469" i="38"/>
  <c r="BS469" i="38"/>
  <c r="BR469" i="38"/>
  <c r="BQ469" i="38"/>
  <c r="BU468" i="38"/>
  <c r="BT468" i="38"/>
  <c r="BS468" i="38"/>
  <c r="BR468" i="38"/>
  <c r="BQ468" i="38"/>
  <c r="BU467" i="38"/>
  <c r="BT467" i="38"/>
  <c r="BS467" i="38"/>
  <c r="BR467" i="38"/>
  <c r="BQ467" i="38"/>
  <c r="BU464" i="38"/>
  <c r="BT464" i="38"/>
  <c r="BS464" i="38"/>
  <c r="BR464" i="38"/>
  <c r="BQ464" i="38"/>
  <c r="BU463" i="38"/>
  <c r="BT463" i="38"/>
  <c r="BS463" i="38"/>
  <c r="BR463" i="38"/>
  <c r="BQ463" i="38"/>
  <c r="BU462" i="38"/>
  <c r="BT462" i="38"/>
  <c r="BS462" i="38"/>
  <c r="BR462" i="38"/>
  <c r="BQ462" i="38"/>
  <c r="BU461" i="38"/>
  <c r="BT461" i="38"/>
  <c r="BS461" i="38"/>
  <c r="BR461" i="38"/>
  <c r="BQ461" i="38"/>
  <c r="BU460" i="38"/>
  <c r="BT460" i="38"/>
  <c r="BS460" i="38"/>
  <c r="BR460" i="38"/>
  <c r="BQ460" i="38"/>
  <c r="BU459" i="38"/>
  <c r="BT459" i="38"/>
  <c r="BS459" i="38"/>
  <c r="BR459" i="38"/>
  <c r="BQ459" i="38"/>
  <c r="BU458" i="38"/>
  <c r="BT458" i="38"/>
  <c r="BS458" i="38"/>
  <c r="BR458" i="38"/>
  <c r="BQ458" i="38"/>
  <c r="BU457" i="38"/>
  <c r="BT457" i="38"/>
  <c r="BS457" i="38"/>
  <c r="BR457" i="38"/>
  <c r="BQ457" i="38"/>
  <c r="BU456" i="38"/>
  <c r="BT456" i="38"/>
  <c r="BS456" i="38"/>
  <c r="BR456" i="38"/>
  <c r="BQ456" i="38"/>
  <c r="BU455" i="38"/>
  <c r="BT455" i="38"/>
  <c r="BS455" i="38"/>
  <c r="BR455" i="38"/>
  <c r="BU452" i="38"/>
  <c r="BT452" i="38"/>
  <c r="BS452" i="38"/>
  <c r="BR452" i="38"/>
  <c r="BQ452" i="38"/>
  <c r="BU451" i="38"/>
  <c r="BT451" i="38"/>
  <c r="BS451" i="38"/>
  <c r="BR451" i="38"/>
  <c r="BQ451" i="38"/>
  <c r="BU450" i="38"/>
  <c r="BT450" i="38"/>
  <c r="BS450" i="38"/>
  <c r="BR450" i="38"/>
  <c r="BQ450" i="38"/>
  <c r="BU449" i="38"/>
  <c r="BT449" i="38"/>
  <c r="BS449" i="38"/>
  <c r="BR449" i="38"/>
  <c r="BQ449" i="38"/>
  <c r="BU448" i="38"/>
  <c r="BT448" i="38"/>
  <c r="BS448" i="38"/>
  <c r="BR448" i="38"/>
  <c r="BQ448" i="38"/>
  <c r="BU447" i="38"/>
  <c r="BT447" i="38"/>
  <c r="BS447" i="38"/>
  <c r="BR447" i="38"/>
  <c r="BQ447" i="38"/>
  <c r="BU446" i="38"/>
  <c r="BT446" i="38"/>
  <c r="BS446" i="38"/>
  <c r="BR446" i="38"/>
  <c r="BQ446" i="38"/>
  <c r="BU445" i="38"/>
  <c r="BT445" i="38"/>
  <c r="BS445" i="38"/>
  <c r="BR445" i="38"/>
  <c r="BQ445" i="38"/>
  <c r="BU444" i="38"/>
  <c r="BT444" i="38"/>
  <c r="BS444" i="38"/>
  <c r="BR444" i="38"/>
  <c r="BQ444" i="38"/>
  <c r="BU443" i="38"/>
  <c r="BT443" i="38"/>
  <c r="BS443" i="38"/>
  <c r="BR443" i="38"/>
  <c r="BQ443" i="38"/>
  <c r="BU440" i="38"/>
  <c r="BT440" i="38"/>
  <c r="BS440" i="38"/>
  <c r="BR440" i="38"/>
  <c r="BQ440" i="38"/>
  <c r="BU439" i="38"/>
  <c r="BT439" i="38"/>
  <c r="BS439" i="38"/>
  <c r="BR439" i="38"/>
  <c r="BQ439" i="38"/>
  <c r="BU438" i="38"/>
  <c r="BT438" i="38"/>
  <c r="BS438" i="38"/>
  <c r="BR438" i="38"/>
  <c r="BQ438" i="38"/>
  <c r="BU437" i="38"/>
  <c r="BT437" i="38"/>
  <c r="BS437" i="38"/>
  <c r="BR437" i="38"/>
  <c r="BQ437" i="38"/>
  <c r="BU436" i="38"/>
  <c r="BT436" i="38"/>
  <c r="BS436" i="38"/>
  <c r="BR436" i="38"/>
  <c r="BQ436" i="38"/>
  <c r="BU435" i="38"/>
  <c r="BT435" i="38"/>
  <c r="BS435" i="38"/>
  <c r="BR435" i="38"/>
  <c r="BQ435" i="38"/>
  <c r="BU434" i="38"/>
  <c r="BT434" i="38"/>
  <c r="BS434" i="38"/>
  <c r="BR434" i="38"/>
  <c r="BQ434" i="38"/>
  <c r="BU433" i="38"/>
  <c r="BT433" i="38"/>
  <c r="BS433" i="38"/>
  <c r="BR433" i="38"/>
  <c r="BQ433" i="38"/>
  <c r="BU432" i="38"/>
  <c r="BT432" i="38"/>
  <c r="BS432" i="38"/>
  <c r="BR432" i="38"/>
  <c r="BQ432" i="38"/>
  <c r="BU431" i="38"/>
  <c r="BT431" i="38"/>
  <c r="BS431" i="38"/>
  <c r="BR431" i="38"/>
  <c r="BQ431" i="38"/>
  <c r="C419" i="38"/>
  <c r="C418" i="38"/>
  <c r="C417" i="38"/>
  <c r="C416" i="38"/>
  <c r="C415" i="38"/>
  <c r="C414" i="38"/>
  <c r="BU377" i="38"/>
  <c r="BU378" i="38"/>
  <c r="BU379" i="38"/>
  <c r="BU380" i="38"/>
  <c r="BU381" i="38"/>
  <c r="BU382" i="38"/>
  <c r="BU383" i="38"/>
  <c r="BU384" i="38"/>
  <c r="BU385" i="38"/>
  <c r="BU386" i="38"/>
  <c r="BU387" i="38"/>
  <c r="BU388" i="38"/>
  <c r="BU389" i="38"/>
  <c r="BU390" i="38"/>
  <c r="BU391" i="38"/>
  <c r="BU392" i="38"/>
  <c r="BU393" i="38"/>
  <c r="BU394" i="38"/>
  <c r="BU395" i="38"/>
  <c r="BU376" i="38"/>
  <c r="BT377" i="38"/>
  <c r="BT378" i="38"/>
  <c r="BT379" i="38"/>
  <c r="BT380" i="38"/>
  <c r="BT381" i="38"/>
  <c r="BT382" i="38"/>
  <c r="BT383" i="38"/>
  <c r="BT384" i="38"/>
  <c r="BT385" i="38"/>
  <c r="BT386" i="38"/>
  <c r="BT387" i="38"/>
  <c r="BT388" i="38"/>
  <c r="BT389" i="38"/>
  <c r="BT390" i="38"/>
  <c r="BT391" i="38"/>
  <c r="BT392" i="38"/>
  <c r="BT393" i="38"/>
  <c r="BT394" i="38"/>
  <c r="BT395" i="38"/>
  <c r="BT376" i="38"/>
  <c r="BS377" i="38"/>
  <c r="BS378" i="38"/>
  <c r="BS379" i="38"/>
  <c r="BS380" i="38"/>
  <c r="BS381" i="38"/>
  <c r="BS382" i="38"/>
  <c r="BS383" i="38"/>
  <c r="BS384" i="38"/>
  <c r="BS385" i="38"/>
  <c r="BS386" i="38"/>
  <c r="BS387" i="38"/>
  <c r="BS388" i="38"/>
  <c r="BS389" i="38"/>
  <c r="BS390" i="38"/>
  <c r="BS391" i="38"/>
  <c r="BS392" i="38"/>
  <c r="BS393" i="38"/>
  <c r="BS394" i="38"/>
  <c r="BS395" i="38"/>
  <c r="BS376" i="38"/>
  <c r="BR377" i="38"/>
  <c r="BR378" i="38"/>
  <c r="BR379" i="38"/>
  <c r="BR380" i="38"/>
  <c r="BR381" i="38"/>
  <c r="BR382" i="38"/>
  <c r="BR383" i="38"/>
  <c r="BR384" i="38"/>
  <c r="BR385" i="38"/>
  <c r="BR386" i="38"/>
  <c r="BR387" i="38"/>
  <c r="BR388" i="38"/>
  <c r="BR389" i="38"/>
  <c r="BR390" i="38"/>
  <c r="BQ390" i="38"/>
  <c r="BR391" i="38"/>
  <c r="BR392" i="38"/>
  <c r="BR393" i="38"/>
  <c r="BR394" i="38"/>
  <c r="BR395" i="38"/>
  <c r="BR376" i="38"/>
  <c r="BV376" i="38" s="1"/>
  <c r="BQ377" i="38"/>
  <c r="BQ378" i="38"/>
  <c r="BQ379" i="38"/>
  <c r="BQ380" i="38"/>
  <c r="BQ381" i="38"/>
  <c r="BQ382" i="38"/>
  <c r="BQ383" i="38"/>
  <c r="BQ384" i="38"/>
  <c r="BV384" i="38" s="1"/>
  <c r="BQ385" i="38"/>
  <c r="BQ386" i="38"/>
  <c r="BQ387" i="38"/>
  <c r="BQ388" i="38"/>
  <c r="BV388" i="38" s="1"/>
  <c r="BQ389" i="38"/>
  <c r="BQ391" i="38"/>
  <c r="BQ392" i="38"/>
  <c r="BQ393" i="38"/>
  <c r="BQ394" i="38"/>
  <c r="BQ395" i="38"/>
  <c r="BV395" i="38" s="1"/>
  <c r="BQ376" i="38"/>
  <c r="BU364" i="38"/>
  <c r="BU365" i="38"/>
  <c r="BU366" i="38"/>
  <c r="BU367" i="38"/>
  <c r="BU368" i="38"/>
  <c r="BU369" i="38"/>
  <c r="BU370" i="38"/>
  <c r="BU371" i="38"/>
  <c r="BU372" i="38"/>
  <c r="BU363" i="38"/>
  <c r="BT364" i="38"/>
  <c r="BT365" i="38"/>
  <c r="BT366" i="38"/>
  <c r="BT367" i="38"/>
  <c r="BT368" i="38"/>
  <c r="BT369" i="38"/>
  <c r="BT370" i="38"/>
  <c r="BT371" i="38"/>
  <c r="BT372" i="38"/>
  <c r="BT363" i="38"/>
  <c r="BS364" i="38"/>
  <c r="BS365" i="38"/>
  <c r="BS366" i="38"/>
  <c r="BS367" i="38"/>
  <c r="BS368" i="38"/>
  <c r="BS369" i="38"/>
  <c r="BS370" i="38"/>
  <c r="BS371" i="38"/>
  <c r="BS372" i="38"/>
  <c r="BS363" i="38"/>
  <c r="BR364" i="38"/>
  <c r="BR365" i="38"/>
  <c r="BR366" i="38"/>
  <c r="BR367" i="38"/>
  <c r="BR368" i="38"/>
  <c r="BR369" i="38"/>
  <c r="BR370" i="38"/>
  <c r="BR371" i="38"/>
  <c r="BR372" i="38"/>
  <c r="BQ364" i="38"/>
  <c r="BQ365" i="38"/>
  <c r="BQ366" i="38"/>
  <c r="BQ367" i="38"/>
  <c r="BQ368" i="38"/>
  <c r="BQ369" i="38"/>
  <c r="BQ370" i="38"/>
  <c r="BQ371" i="38"/>
  <c r="BQ372" i="38"/>
  <c r="BQ363" i="38"/>
  <c r="BU342" i="38"/>
  <c r="BU343" i="38"/>
  <c r="BU344" i="38"/>
  <c r="BU345" i="38"/>
  <c r="BU346" i="38"/>
  <c r="BU347" i="38"/>
  <c r="BU348" i="38"/>
  <c r="BU349" i="38"/>
  <c r="BU350" i="38"/>
  <c r="BU351" i="38"/>
  <c r="BU352" i="38"/>
  <c r="BU353" i="38"/>
  <c r="BU354" i="38"/>
  <c r="BU355" i="38"/>
  <c r="BU356" i="38"/>
  <c r="BU357" i="38"/>
  <c r="BU358" i="38"/>
  <c r="BU359" i="38"/>
  <c r="BU360" i="38"/>
  <c r="BU341" i="38"/>
  <c r="BT342" i="38"/>
  <c r="BT343" i="38"/>
  <c r="BT344" i="38"/>
  <c r="BT345" i="38"/>
  <c r="BT346" i="38"/>
  <c r="BT347" i="38"/>
  <c r="BT348" i="38"/>
  <c r="BT349" i="38"/>
  <c r="BT350" i="38"/>
  <c r="BT351" i="38"/>
  <c r="BT352" i="38"/>
  <c r="BT353" i="38"/>
  <c r="BT354" i="38"/>
  <c r="BT355" i="38"/>
  <c r="BT356" i="38"/>
  <c r="BT357" i="38"/>
  <c r="BT358" i="38"/>
  <c r="BT359" i="38"/>
  <c r="BT360" i="38"/>
  <c r="BT341" i="38"/>
  <c r="BS342" i="38"/>
  <c r="BS343" i="38"/>
  <c r="BS344" i="38"/>
  <c r="BS345" i="38"/>
  <c r="BS346" i="38"/>
  <c r="BS347" i="38"/>
  <c r="BS348" i="38"/>
  <c r="BS349" i="38"/>
  <c r="BS350" i="38"/>
  <c r="BS351" i="38"/>
  <c r="BS352" i="38"/>
  <c r="BS353" i="38"/>
  <c r="BS354" i="38"/>
  <c r="BS355" i="38"/>
  <c r="BS356" i="38"/>
  <c r="BS357" i="38"/>
  <c r="BS358" i="38"/>
  <c r="BS359" i="38"/>
  <c r="BS360" i="38"/>
  <c r="BS341" i="38"/>
  <c r="BR363" i="38"/>
  <c r="BR342" i="38"/>
  <c r="BR343" i="38"/>
  <c r="BR344" i="38"/>
  <c r="BR345" i="38"/>
  <c r="BR346" i="38"/>
  <c r="BR347" i="38"/>
  <c r="BR348" i="38"/>
  <c r="BR349" i="38"/>
  <c r="BR350" i="38"/>
  <c r="BR351" i="38"/>
  <c r="BR352" i="38"/>
  <c r="BR353" i="38"/>
  <c r="BR354" i="38"/>
  <c r="BR355" i="38"/>
  <c r="BR356" i="38"/>
  <c r="BR357" i="38"/>
  <c r="BR358" i="38"/>
  <c r="BR359" i="38"/>
  <c r="BR360" i="38"/>
  <c r="BR341" i="38"/>
  <c r="BQ342" i="38"/>
  <c r="BQ343" i="38"/>
  <c r="BQ344" i="38"/>
  <c r="BQ345" i="38"/>
  <c r="BQ346" i="38"/>
  <c r="BQ347" i="38"/>
  <c r="BQ348" i="38"/>
  <c r="BQ349" i="38"/>
  <c r="BQ350" i="38"/>
  <c r="BQ351" i="38"/>
  <c r="BQ352" i="38"/>
  <c r="BQ353" i="38"/>
  <c r="BQ354" i="38"/>
  <c r="BQ355" i="38"/>
  <c r="BQ356" i="38"/>
  <c r="BQ357" i="38"/>
  <c r="BQ358" i="38"/>
  <c r="BQ359" i="38"/>
  <c r="BQ360" i="38"/>
  <c r="BQ341" i="38"/>
  <c r="BP487" i="38"/>
  <c r="BP488" i="38"/>
  <c r="BP489" i="38"/>
  <c r="BP486" i="38"/>
  <c r="BP483" i="38"/>
  <c r="BP468" i="38"/>
  <c r="BP469" i="38"/>
  <c r="BP470" i="38"/>
  <c r="BP471" i="38"/>
  <c r="BP472" i="38"/>
  <c r="BP473" i="38"/>
  <c r="BP474" i="38"/>
  <c r="BP475" i="38"/>
  <c r="BP476" i="38"/>
  <c r="BP467" i="38"/>
  <c r="BP456" i="38"/>
  <c r="BP457" i="38"/>
  <c r="BP458" i="38"/>
  <c r="BP459" i="38"/>
  <c r="BP460" i="38"/>
  <c r="BP461" i="38"/>
  <c r="BP462" i="38"/>
  <c r="BP463" i="38"/>
  <c r="BP464" i="38"/>
  <c r="BP455" i="38"/>
  <c r="BP444" i="38"/>
  <c r="BP445" i="38"/>
  <c r="BP446" i="38"/>
  <c r="BP447" i="38"/>
  <c r="BP448" i="38"/>
  <c r="BP449" i="38"/>
  <c r="BP450" i="38"/>
  <c r="BP451" i="38"/>
  <c r="BP452" i="38"/>
  <c r="BP443" i="38"/>
  <c r="BP432" i="38"/>
  <c r="BP433" i="38"/>
  <c r="BP434" i="38"/>
  <c r="BP435" i="38"/>
  <c r="BP436" i="38"/>
  <c r="BP437" i="38"/>
  <c r="BP438" i="38"/>
  <c r="BP439" i="38"/>
  <c r="BP440" i="38"/>
  <c r="BP431" i="38"/>
  <c r="BP377" i="38"/>
  <c r="BP378" i="38"/>
  <c r="BP379" i="38"/>
  <c r="BP380" i="38"/>
  <c r="BP381" i="38"/>
  <c r="BP382" i="38"/>
  <c r="BP383" i="38"/>
  <c r="BP384" i="38"/>
  <c r="BP385" i="38"/>
  <c r="BP386" i="38"/>
  <c r="BP387" i="38"/>
  <c r="BP388" i="38"/>
  <c r="BP389" i="38"/>
  <c r="BP390" i="38"/>
  <c r="BP391" i="38"/>
  <c r="BP392" i="38"/>
  <c r="BP393" i="38"/>
  <c r="BP394" i="38"/>
  <c r="BP395" i="38"/>
  <c r="BP376" i="38"/>
  <c r="BP364" i="38"/>
  <c r="BP365" i="38"/>
  <c r="BP366" i="38"/>
  <c r="BP367" i="38"/>
  <c r="BP368" i="38"/>
  <c r="BP369" i="38"/>
  <c r="BP370" i="38"/>
  <c r="BP371" i="38"/>
  <c r="BP372" i="38"/>
  <c r="BP363" i="38"/>
  <c r="BP342" i="38"/>
  <c r="BP343" i="38"/>
  <c r="BP344" i="38"/>
  <c r="BP345" i="38"/>
  <c r="BP346" i="38"/>
  <c r="BP347" i="38"/>
  <c r="BP348" i="38"/>
  <c r="BP349" i="38"/>
  <c r="BP350" i="38"/>
  <c r="BP351" i="38"/>
  <c r="BP352" i="38"/>
  <c r="BP353" i="38"/>
  <c r="BP354" i="38"/>
  <c r="BP355" i="38"/>
  <c r="BP356" i="38"/>
  <c r="BP357" i="38"/>
  <c r="BP358" i="38"/>
  <c r="BP359" i="38"/>
  <c r="BP360" i="38"/>
  <c r="BP341" i="38"/>
  <c r="BE487" i="38"/>
  <c r="BE488" i="38"/>
  <c r="BE489" i="38"/>
  <c r="BE486" i="38"/>
  <c r="BE483" i="38"/>
  <c r="BE468" i="38"/>
  <c r="BE469" i="38"/>
  <c r="BE470" i="38"/>
  <c r="BE471" i="38"/>
  <c r="BE472" i="38"/>
  <c r="BE473" i="38"/>
  <c r="BE474" i="38"/>
  <c r="BE475" i="38"/>
  <c r="BE476" i="38"/>
  <c r="BE467" i="38"/>
  <c r="BE456" i="38"/>
  <c r="BE457" i="38"/>
  <c r="BE458" i="38"/>
  <c r="BE459" i="38"/>
  <c r="BE460" i="38"/>
  <c r="BE461" i="38"/>
  <c r="BE462" i="38"/>
  <c r="BE463" i="38"/>
  <c r="BE464" i="38"/>
  <c r="BE455" i="38"/>
  <c r="BE444" i="38"/>
  <c r="BE445" i="38"/>
  <c r="BE446" i="38"/>
  <c r="BE447" i="38"/>
  <c r="BE448" i="38"/>
  <c r="BE449" i="38"/>
  <c r="BE450" i="38"/>
  <c r="BE451" i="38"/>
  <c r="BE452" i="38"/>
  <c r="BE443" i="38"/>
  <c r="BE432" i="38"/>
  <c r="BE433" i="38"/>
  <c r="BE434" i="38"/>
  <c r="BE435" i="38"/>
  <c r="BE436" i="38"/>
  <c r="BE437" i="38"/>
  <c r="BE438" i="38"/>
  <c r="BE439" i="38"/>
  <c r="BE440" i="38"/>
  <c r="BE431" i="38"/>
  <c r="BE377" i="38"/>
  <c r="BE378" i="38"/>
  <c r="BE379" i="38"/>
  <c r="BE380" i="38"/>
  <c r="BE381" i="38"/>
  <c r="BE382" i="38"/>
  <c r="BE383" i="38"/>
  <c r="BE384" i="38"/>
  <c r="BE385" i="38"/>
  <c r="BE386" i="38"/>
  <c r="BE387" i="38"/>
  <c r="BE388" i="38"/>
  <c r="BE389" i="38"/>
  <c r="BE390" i="38"/>
  <c r="BE391" i="38"/>
  <c r="BE392" i="38"/>
  <c r="BE393" i="38"/>
  <c r="BE394" i="38"/>
  <c r="BE395" i="38"/>
  <c r="BE376" i="38"/>
  <c r="BE364" i="38"/>
  <c r="BE365" i="38"/>
  <c r="BE366" i="38"/>
  <c r="BE367" i="38"/>
  <c r="BE368" i="38"/>
  <c r="BE369" i="38"/>
  <c r="BE370" i="38"/>
  <c r="BE371" i="38"/>
  <c r="BE372" i="38"/>
  <c r="BE363" i="38"/>
  <c r="AT487" i="38"/>
  <c r="AT488" i="38"/>
  <c r="AT489" i="38"/>
  <c r="AT486" i="38"/>
  <c r="AT483" i="38"/>
  <c r="AT468" i="38"/>
  <c r="AT469" i="38"/>
  <c r="AT470" i="38"/>
  <c r="AT471" i="38"/>
  <c r="AT472" i="38"/>
  <c r="AT473" i="38"/>
  <c r="AT474" i="38"/>
  <c r="AT475" i="38"/>
  <c r="AT476" i="38"/>
  <c r="AT467" i="38"/>
  <c r="AT456" i="38"/>
  <c r="AT457" i="38"/>
  <c r="AT458" i="38"/>
  <c r="AT459" i="38"/>
  <c r="AT460" i="38"/>
  <c r="AT461" i="38"/>
  <c r="AT462" i="38"/>
  <c r="AT463" i="38"/>
  <c r="AT464" i="38"/>
  <c r="AT455" i="38"/>
  <c r="AT444" i="38"/>
  <c r="AT445" i="38"/>
  <c r="AT446" i="38"/>
  <c r="AT447" i="38"/>
  <c r="AT448" i="38"/>
  <c r="AT449" i="38"/>
  <c r="AT450" i="38"/>
  <c r="AT451" i="38"/>
  <c r="AT452" i="38"/>
  <c r="AT443" i="38"/>
  <c r="AT432" i="38"/>
  <c r="AT433" i="38"/>
  <c r="AT434" i="38"/>
  <c r="AT435" i="38"/>
  <c r="AT436" i="38"/>
  <c r="AT437" i="38"/>
  <c r="AT438" i="38"/>
  <c r="AT439" i="38"/>
  <c r="AT440" i="38"/>
  <c r="AT431" i="38"/>
  <c r="AT377" i="38"/>
  <c r="AT378" i="38"/>
  <c r="AT379" i="38"/>
  <c r="AT380" i="38"/>
  <c r="AT381" i="38"/>
  <c r="AT382" i="38"/>
  <c r="AT383" i="38"/>
  <c r="AT384" i="38"/>
  <c r="AT385" i="38"/>
  <c r="AT386" i="38"/>
  <c r="AT387" i="38"/>
  <c r="AT388" i="38"/>
  <c r="AT389" i="38"/>
  <c r="AT390" i="38"/>
  <c r="AT391" i="38"/>
  <c r="AT392" i="38"/>
  <c r="AT393" i="38"/>
  <c r="AT394" i="38"/>
  <c r="AT395" i="38"/>
  <c r="AT376" i="38"/>
  <c r="AT364" i="38"/>
  <c r="AT365" i="38"/>
  <c r="AT366" i="38"/>
  <c r="AT367" i="38"/>
  <c r="AT368" i="38"/>
  <c r="AT369" i="38"/>
  <c r="AT370" i="38"/>
  <c r="AT371" i="38"/>
  <c r="AT372" i="38"/>
  <c r="AT363" i="38"/>
  <c r="AI487" i="38"/>
  <c r="AI488" i="38"/>
  <c r="AI489" i="38"/>
  <c r="AI486" i="38"/>
  <c r="AI483" i="38"/>
  <c r="AI468" i="38"/>
  <c r="AI469" i="38"/>
  <c r="AI470" i="38"/>
  <c r="AI471" i="38"/>
  <c r="AI472" i="38"/>
  <c r="AI473" i="38"/>
  <c r="AI474" i="38"/>
  <c r="AI475" i="38"/>
  <c r="AI476" i="38"/>
  <c r="AI467" i="38"/>
  <c r="AI456" i="38"/>
  <c r="AI457" i="38"/>
  <c r="AI458" i="38"/>
  <c r="AI459" i="38"/>
  <c r="AI460" i="38"/>
  <c r="AI461" i="38"/>
  <c r="AI462" i="38"/>
  <c r="AI463" i="38"/>
  <c r="AI464" i="38"/>
  <c r="AI455" i="38"/>
  <c r="AI444" i="38"/>
  <c r="AI445" i="38"/>
  <c r="AI446" i="38"/>
  <c r="AI447" i="38"/>
  <c r="AI448" i="38"/>
  <c r="AI449" i="38"/>
  <c r="AI450" i="38"/>
  <c r="AI451" i="38"/>
  <c r="AI452" i="38"/>
  <c r="AI443" i="38"/>
  <c r="AI432" i="38"/>
  <c r="AI433" i="38"/>
  <c r="AI434" i="38"/>
  <c r="AI435" i="38"/>
  <c r="AI436" i="38"/>
  <c r="AI437" i="38"/>
  <c r="AI438" i="38"/>
  <c r="AI439" i="38"/>
  <c r="AI440" i="38"/>
  <c r="AI431" i="38"/>
  <c r="AI377" i="38"/>
  <c r="AI378" i="38"/>
  <c r="AI379" i="38"/>
  <c r="AI380" i="38"/>
  <c r="AI381" i="38"/>
  <c r="AI382" i="38"/>
  <c r="AI383" i="38"/>
  <c r="AI384" i="38"/>
  <c r="AI385" i="38"/>
  <c r="AI386" i="38"/>
  <c r="AI387" i="38"/>
  <c r="AI388" i="38"/>
  <c r="AI389" i="38"/>
  <c r="AI390" i="38"/>
  <c r="AI391" i="38"/>
  <c r="AI392" i="38"/>
  <c r="AI393" i="38"/>
  <c r="AI394" i="38"/>
  <c r="AI395" i="38"/>
  <c r="AI376" i="38"/>
  <c r="AI364" i="38"/>
  <c r="AI365" i="38"/>
  <c r="AI366" i="38"/>
  <c r="AI367" i="38"/>
  <c r="AI368" i="38"/>
  <c r="AI369" i="38"/>
  <c r="AI370" i="38"/>
  <c r="AI371" i="38"/>
  <c r="AI372" i="38"/>
  <c r="AI363" i="38"/>
  <c r="BE342" i="38"/>
  <c r="BE343" i="38"/>
  <c r="BE344" i="38"/>
  <c r="BE345" i="38"/>
  <c r="BE346" i="38"/>
  <c r="BE347" i="38"/>
  <c r="BE348" i="38"/>
  <c r="BE349" i="38"/>
  <c r="BE350" i="38"/>
  <c r="BE351" i="38"/>
  <c r="BE352" i="38"/>
  <c r="BE353" i="38"/>
  <c r="BE354" i="38"/>
  <c r="BE355" i="38"/>
  <c r="BE356" i="38"/>
  <c r="BE357" i="38"/>
  <c r="BE358" i="38"/>
  <c r="BE359" i="38"/>
  <c r="BE360" i="38"/>
  <c r="BE341" i="38"/>
  <c r="AT342" i="38"/>
  <c r="AT343" i="38"/>
  <c r="AT344" i="38"/>
  <c r="AT345" i="38"/>
  <c r="AT346" i="38"/>
  <c r="AT347" i="38"/>
  <c r="AT348" i="38"/>
  <c r="AT349" i="38"/>
  <c r="AT350" i="38"/>
  <c r="AT351" i="38"/>
  <c r="AT352" i="38"/>
  <c r="AT353" i="38"/>
  <c r="AT354" i="38"/>
  <c r="AT355" i="38"/>
  <c r="AT356" i="38"/>
  <c r="AT357" i="38"/>
  <c r="AT358" i="38"/>
  <c r="AT359" i="38"/>
  <c r="AT360" i="38"/>
  <c r="AT341" i="38"/>
  <c r="AI342" i="38"/>
  <c r="AI343" i="38"/>
  <c r="AI344" i="38"/>
  <c r="AI345" i="38"/>
  <c r="AI346" i="38"/>
  <c r="AI347" i="38"/>
  <c r="AI348" i="38"/>
  <c r="AI349" i="38"/>
  <c r="AI350" i="38"/>
  <c r="AI351" i="38"/>
  <c r="AI352" i="38"/>
  <c r="AI353" i="38"/>
  <c r="AI354" i="38"/>
  <c r="AI355" i="38"/>
  <c r="AI356" i="38"/>
  <c r="AI357" i="38"/>
  <c r="AI358" i="38"/>
  <c r="AI359" i="38"/>
  <c r="AI360" i="38"/>
  <c r="AI341" i="38"/>
  <c r="C32" i="38"/>
  <c r="C33" i="38"/>
  <c r="C34" i="38"/>
  <c r="C35" i="38"/>
  <c r="C36" i="38"/>
  <c r="C37" i="38"/>
  <c r="C38" i="38"/>
  <c r="C39" i="38"/>
  <c r="C40" i="38"/>
  <c r="C41" i="38"/>
  <c r="C42" i="38"/>
  <c r="C43" i="38"/>
  <c r="C44" i="38"/>
  <c r="C45" i="38"/>
  <c r="C46" i="38"/>
  <c r="C47" i="38"/>
  <c r="C48" i="38"/>
  <c r="C49" i="38"/>
  <c r="C50" i="38"/>
  <c r="C51" i="38"/>
  <c r="C52" i="38"/>
  <c r="C53" i="38"/>
  <c r="C54" i="38"/>
  <c r="C55" i="38"/>
  <c r="C31" i="38"/>
  <c r="C14" i="38"/>
  <c r="C15" i="38"/>
  <c r="C16" i="38"/>
  <c r="C17" i="38"/>
  <c r="C18" i="38"/>
  <c r="C19" i="38"/>
  <c r="C20" i="38"/>
  <c r="C21" i="38"/>
  <c r="C22" i="38"/>
  <c r="C23" i="38"/>
  <c r="C24" i="38"/>
  <c r="C25" i="38"/>
  <c r="C26" i="38"/>
  <c r="C27" i="38"/>
  <c r="C13" i="38"/>
  <c r="X487" i="38"/>
  <c r="X488" i="38"/>
  <c r="X489" i="38"/>
  <c r="X486" i="38"/>
  <c r="X483" i="38"/>
  <c r="X468" i="38"/>
  <c r="X469" i="38"/>
  <c r="X470" i="38"/>
  <c r="X471" i="38"/>
  <c r="X472" i="38"/>
  <c r="X473" i="38"/>
  <c r="X474" i="38"/>
  <c r="X475" i="38"/>
  <c r="X476" i="38"/>
  <c r="X467" i="38"/>
  <c r="X456" i="38"/>
  <c r="X457" i="38"/>
  <c r="X458" i="38"/>
  <c r="X459" i="38"/>
  <c r="X460" i="38"/>
  <c r="X461" i="38"/>
  <c r="X462" i="38"/>
  <c r="X463" i="38"/>
  <c r="X464" i="38"/>
  <c r="X455" i="38"/>
  <c r="X444" i="38"/>
  <c r="X445" i="38"/>
  <c r="X446" i="38"/>
  <c r="X447" i="38"/>
  <c r="X448" i="38"/>
  <c r="X449" i="38"/>
  <c r="X450" i="38"/>
  <c r="X451" i="38"/>
  <c r="X452" i="38"/>
  <c r="X443" i="38"/>
  <c r="X432" i="38"/>
  <c r="X433" i="38"/>
  <c r="X434" i="38"/>
  <c r="X435" i="38"/>
  <c r="X436" i="38"/>
  <c r="X437" i="38"/>
  <c r="X438" i="38"/>
  <c r="X439" i="38"/>
  <c r="X440" i="38"/>
  <c r="X431" i="38"/>
  <c r="X377" i="38"/>
  <c r="X378" i="38"/>
  <c r="X379" i="38"/>
  <c r="X380" i="38"/>
  <c r="X381" i="38"/>
  <c r="X382" i="38"/>
  <c r="X383" i="38"/>
  <c r="X384" i="38"/>
  <c r="X385" i="38"/>
  <c r="X386" i="38"/>
  <c r="X387" i="38"/>
  <c r="X388" i="38"/>
  <c r="X389" i="38"/>
  <c r="X390" i="38"/>
  <c r="X391" i="38"/>
  <c r="X392" i="38"/>
  <c r="X393" i="38"/>
  <c r="X394" i="38"/>
  <c r="X395" i="38"/>
  <c r="X376" i="38"/>
  <c r="X364" i="38"/>
  <c r="X365" i="38"/>
  <c r="X366" i="38"/>
  <c r="X367" i="38"/>
  <c r="X368" i="38"/>
  <c r="X369" i="38"/>
  <c r="X370" i="38"/>
  <c r="X371" i="38"/>
  <c r="X372" i="38"/>
  <c r="X363" i="38"/>
  <c r="X342" i="38"/>
  <c r="X343" i="38"/>
  <c r="X344" i="38"/>
  <c r="X345" i="38"/>
  <c r="X346" i="38"/>
  <c r="X347" i="38"/>
  <c r="X348" i="38"/>
  <c r="X349" i="38"/>
  <c r="X350" i="38"/>
  <c r="X351" i="38"/>
  <c r="X352" i="38"/>
  <c r="X353" i="38"/>
  <c r="X354" i="38"/>
  <c r="X355" i="38"/>
  <c r="X356" i="38"/>
  <c r="X357" i="38"/>
  <c r="X358" i="38"/>
  <c r="X359" i="38"/>
  <c r="X360" i="38"/>
  <c r="X341" i="38"/>
  <c r="Y2" i="38"/>
  <c r="AI9" i="38"/>
  <c r="Y361" i="38"/>
  <c r="AA361" i="38"/>
  <c r="AC361" i="38"/>
  <c r="AE361" i="38"/>
  <c r="AG361" i="38"/>
  <c r="Y373" i="38"/>
  <c r="AA373" i="38"/>
  <c r="AC373" i="38"/>
  <c r="AE373" i="38"/>
  <c r="AG373" i="38"/>
  <c r="Y396" i="38"/>
  <c r="AA396" i="38"/>
  <c r="AC396" i="38"/>
  <c r="AE396" i="38"/>
  <c r="AG396" i="38"/>
  <c r="Y441" i="38"/>
  <c r="AA441" i="38"/>
  <c r="AC441" i="38"/>
  <c r="AE441" i="38"/>
  <c r="AG441" i="38"/>
  <c r="Y453" i="38"/>
  <c r="AA453" i="38"/>
  <c r="AC453" i="38"/>
  <c r="AE453" i="38"/>
  <c r="AG453" i="38"/>
  <c r="Y465" i="38"/>
  <c r="AA465" i="38"/>
  <c r="AC465" i="38"/>
  <c r="AE465" i="38"/>
  <c r="AG465" i="38"/>
  <c r="Y477" i="38"/>
  <c r="AA477" i="38"/>
  <c r="AC477" i="38"/>
  <c r="AE477" i="38"/>
  <c r="AG477" i="38"/>
  <c r="Y490" i="38"/>
  <c r="AA490" i="38"/>
  <c r="AC490" i="38"/>
  <c r="AE490" i="38"/>
  <c r="AG490" i="38"/>
  <c r="C13" i="29"/>
  <c r="C14" i="29"/>
  <c r="C15" i="29"/>
  <c r="C16" i="29"/>
  <c r="C17" i="29"/>
  <c r="C18" i="29"/>
  <c r="C19" i="29"/>
  <c r="C20" i="29"/>
  <c r="C21" i="29"/>
  <c r="C22" i="29"/>
  <c r="C23" i="29"/>
  <c r="C24" i="29"/>
  <c r="C25" i="29"/>
  <c r="C26" i="29"/>
  <c r="C12" i="29"/>
  <c r="C31" i="29"/>
  <c r="C32" i="29"/>
  <c r="C33" i="29"/>
  <c r="C34" i="29"/>
  <c r="C35" i="29"/>
  <c r="C36" i="29"/>
  <c r="C37" i="29"/>
  <c r="C38" i="29"/>
  <c r="C39" i="29"/>
  <c r="C40" i="29"/>
  <c r="C41" i="29"/>
  <c r="C42" i="29"/>
  <c r="C43" i="29"/>
  <c r="C44" i="29"/>
  <c r="C30" i="29"/>
  <c r="C112" i="29"/>
  <c r="C113" i="29"/>
  <c r="C114" i="29"/>
  <c r="C115" i="29"/>
  <c r="C111" i="29"/>
  <c r="X280" i="29"/>
  <c r="X281" i="29"/>
  <c r="X282" i="29"/>
  <c r="X279" i="29"/>
  <c r="X268" i="29"/>
  <c r="X269" i="29"/>
  <c r="X270" i="29"/>
  <c r="X271" i="29"/>
  <c r="X272" i="29"/>
  <c r="X273" i="29"/>
  <c r="X274" i="29"/>
  <c r="X275" i="29"/>
  <c r="X276" i="29"/>
  <c r="X267" i="29"/>
  <c r="X254" i="29"/>
  <c r="X255" i="29"/>
  <c r="X256" i="29"/>
  <c r="X257" i="29"/>
  <c r="X258" i="29"/>
  <c r="X259" i="29"/>
  <c r="X260" i="29"/>
  <c r="X261" i="29"/>
  <c r="X262" i="29"/>
  <c r="X253" i="29"/>
  <c r="X242" i="29"/>
  <c r="X243" i="29"/>
  <c r="X244" i="29"/>
  <c r="X245" i="29"/>
  <c r="X246" i="29"/>
  <c r="X247" i="29"/>
  <c r="X248" i="29"/>
  <c r="X249" i="29"/>
  <c r="X250" i="29"/>
  <c r="X241" i="29"/>
  <c r="X238" i="29"/>
  <c r="X223" i="29"/>
  <c r="X224" i="29"/>
  <c r="X225" i="29"/>
  <c r="X226" i="29"/>
  <c r="X227" i="29"/>
  <c r="X228" i="29"/>
  <c r="X229" i="29"/>
  <c r="X230" i="29"/>
  <c r="X231" i="29"/>
  <c r="X222" i="29"/>
  <c r="X201" i="29"/>
  <c r="X202" i="29"/>
  <c r="X203" i="29"/>
  <c r="X204" i="29"/>
  <c r="X205" i="29"/>
  <c r="X206" i="29"/>
  <c r="X207" i="29"/>
  <c r="X208" i="29"/>
  <c r="X209" i="29"/>
  <c r="X210" i="29"/>
  <c r="X211" i="29"/>
  <c r="X212" i="29"/>
  <c r="X213" i="29"/>
  <c r="X214" i="29"/>
  <c r="X215" i="29"/>
  <c r="X216" i="29"/>
  <c r="X217" i="29"/>
  <c r="X218" i="29"/>
  <c r="X219" i="29"/>
  <c r="X200" i="29"/>
  <c r="X188" i="29"/>
  <c r="X189" i="29"/>
  <c r="X190" i="29"/>
  <c r="X191" i="29"/>
  <c r="X192" i="29"/>
  <c r="X193" i="29"/>
  <c r="X194" i="29"/>
  <c r="X195" i="29"/>
  <c r="X196" i="29"/>
  <c r="X187" i="29"/>
  <c r="X166" i="29"/>
  <c r="X167" i="29"/>
  <c r="X168" i="29"/>
  <c r="X169" i="29"/>
  <c r="X170" i="29"/>
  <c r="X171" i="29"/>
  <c r="X172" i="29"/>
  <c r="X173" i="29"/>
  <c r="X174" i="29"/>
  <c r="X175" i="29"/>
  <c r="X176" i="29"/>
  <c r="X177" i="29"/>
  <c r="X178" i="29"/>
  <c r="X179" i="29"/>
  <c r="X180" i="29"/>
  <c r="X181" i="29"/>
  <c r="X182" i="29"/>
  <c r="X183" i="29"/>
  <c r="X184" i="29"/>
  <c r="X165" i="29"/>
  <c r="C112" i="30"/>
  <c r="C113" i="30"/>
  <c r="C114" i="30"/>
  <c r="C115" i="30"/>
  <c r="C116" i="30"/>
  <c r="C117" i="30"/>
  <c r="C118" i="30"/>
  <c r="C111" i="30"/>
  <c r="X266" i="30"/>
  <c r="X267" i="30"/>
  <c r="X268" i="30"/>
  <c r="X269" i="30"/>
  <c r="X270" i="30"/>
  <c r="X271" i="30"/>
  <c r="X272" i="30"/>
  <c r="X273" i="30"/>
  <c r="X274" i="30"/>
  <c r="X265" i="30"/>
  <c r="X254" i="30"/>
  <c r="X255" i="30"/>
  <c r="X256" i="30"/>
  <c r="X257" i="30"/>
  <c r="X258" i="30"/>
  <c r="X259" i="30"/>
  <c r="X260" i="30"/>
  <c r="X261" i="30"/>
  <c r="X262" i="30"/>
  <c r="X253" i="30"/>
  <c r="X248" i="30"/>
  <c r="X249" i="30"/>
  <c r="X250" i="30"/>
  <c r="X247" i="30"/>
  <c r="X244" i="30"/>
  <c r="X229" i="30"/>
  <c r="X230" i="30"/>
  <c r="X231" i="30"/>
  <c r="X232" i="30"/>
  <c r="X233" i="30"/>
  <c r="X234" i="30"/>
  <c r="X235" i="30"/>
  <c r="X236" i="30"/>
  <c r="X237" i="30"/>
  <c r="X228" i="30"/>
  <c r="X207" i="30"/>
  <c r="X208" i="30"/>
  <c r="X209" i="30"/>
  <c r="X210" i="30"/>
  <c r="X211" i="30"/>
  <c r="X212" i="30"/>
  <c r="X213" i="30"/>
  <c r="X214" i="30"/>
  <c r="X215" i="30"/>
  <c r="X216" i="30"/>
  <c r="X217" i="30"/>
  <c r="X218" i="30"/>
  <c r="X219" i="30"/>
  <c r="X220" i="30"/>
  <c r="X221" i="30"/>
  <c r="X222" i="30"/>
  <c r="X223" i="30"/>
  <c r="X224" i="30"/>
  <c r="X225" i="30"/>
  <c r="X206" i="30"/>
  <c r="X194" i="30"/>
  <c r="X195" i="30"/>
  <c r="X196" i="30"/>
  <c r="X197" i="30"/>
  <c r="X198" i="30"/>
  <c r="X199" i="30"/>
  <c r="X200" i="30"/>
  <c r="X201" i="30"/>
  <c r="X202" i="30"/>
  <c r="X193" i="30"/>
  <c r="X172" i="30"/>
  <c r="X173" i="30"/>
  <c r="X174" i="30"/>
  <c r="X175" i="30"/>
  <c r="X176" i="30"/>
  <c r="X177" i="30"/>
  <c r="X178" i="30"/>
  <c r="X179" i="30"/>
  <c r="X180" i="30"/>
  <c r="X181" i="30"/>
  <c r="X182" i="30"/>
  <c r="X183" i="30"/>
  <c r="X184" i="30"/>
  <c r="X185" i="30"/>
  <c r="X186" i="30"/>
  <c r="X187" i="30"/>
  <c r="X188" i="30"/>
  <c r="X189" i="30"/>
  <c r="X190" i="30"/>
  <c r="X171" i="30"/>
  <c r="C37" i="30"/>
  <c r="C31" i="30"/>
  <c r="C32" i="30"/>
  <c r="C33" i="30"/>
  <c r="C34" i="30"/>
  <c r="C35" i="30"/>
  <c r="C36" i="30"/>
  <c r="C38" i="30"/>
  <c r="C39" i="30"/>
  <c r="C40" i="30"/>
  <c r="C41" i="30"/>
  <c r="C42" i="30"/>
  <c r="C43" i="30"/>
  <c r="C44" i="30"/>
  <c r="C30" i="30"/>
  <c r="C13" i="30"/>
  <c r="C14" i="30"/>
  <c r="C15" i="30"/>
  <c r="C16" i="30"/>
  <c r="C17" i="30"/>
  <c r="C18" i="30"/>
  <c r="C19" i="30"/>
  <c r="C20" i="30"/>
  <c r="C21" i="30"/>
  <c r="C22" i="30"/>
  <c r="C23" i="30"/>
  <c r="C24" i="30"/>
  <c r="C25" i="30"/>
  <c r="C26" i="30"/>
  <c r="C12" i="30"/>
  <c r="X250" i="22"/>
  <c r="X248" i="22"/>
  <c r="X249" i="22"/>
  <c r="X251" i="22"/>
  <c r="X252" i="22"/>
  <c r="X253" i="22"/>
  <c r="X254" i="22"/>
  <c r="X255" i="22"/>
  <c r="X256" i="22"/>
  <c r="X247" i="22"/>
  <c r="X244" i="22"/>
  <c r="X243" i="22"/>
  <c r="X240" i="22"/>
  <c r="X232" i="22"/>
  <c r="X233" i="22"/>
  <c r="X221" i="22"/>
  <c r="X222" i="22"/>
  <c r="X223" i="22"/>
  <c r="X224" i="22"/>
  <c r="X225" i="22"/>
  <c r="X226" i="22"/>
  <c r="X227" i="22"/>
  <c r="X228" i="22"/>
  <c r="X229" i="22"/>
  <c r="X220" i="22"/>
  <c r="X217" i="22"/>
  <c r="X216" i="22"/>
  <c r="C208" i="22"/>
  <c r="C207" i="22"/>
  <c r="X182" i="22"/>
  <c r="X183" i="22"/>
  <c r="X184" i="22"/>
  <c r="X185" i="22"/>
  <c r="X186" i="22"/>
  <c r="X187" i="22"/>
  <c r="X188" i="22"/>
  <c r="X189" i="22"/>
  <c r="X190" i="22"/>
  <c r="X191" i="22"/>
  <c r="X192" i="22"/>
  <c r="X193" i="22"/>
  <c r="X194" i="22"/>
  <c r="X195" i="22"/>
  <c r="X196" i="22"/>
  <c r="X197" i="22"/>
  <c r="X198" i="22"/>
  <c r="X199" i="22"/>
  <c r="E66" i="22"/>
  <c r="L66" i="22" s="1"/>
  <c r="D94" i="22"/>
  <c r="E95" i="22"/>
  <c r="L95" i="22" s="1"/>
  <c r="X170" i="22"/>
  <c r="X171" i="22"/>
  <c r="X172" i="22"/>
  <c r="X173" i="22"/>
  <c r="X174" i="22"/>
  <c r="X175" i="22"/>
  <c r="X176" i="22"/>
  <c r="X177" i="22"/>
  <c r="X178" i="22"/>
  <c r="X169" i="22"/>
  <c r="T167" i="22"/>
  <c r="X150" i="22"/>
  <c r="X151" i="22"/>
  <c r="X152" i="22"/>
  <c r="X153" i="22"/>
  <c r="X154" i="22"/>
  <c r="X155" i="22"/>
  <c r="X156" i="22"/>
  <c r="X157" i="22"/>
  <c r="X158" i="22"/>
  <c r="X159" i="22"/>
  <c r="X160" i="22"/>
  <c r="X161" i="22"/>
  <c r="X162" i="22"/>
  <c r="X163" i="22"/>
  <c r="X164" i="22"/>
  <c r="X165" i="22"/>
  <c r="X166" i="22"/>
  <c r="X149" i="22"/>
  <c r="L101" i="22"/>
  <c r="Q101" i="22" s="1"/>
  <c r="C31" i="22"/>
  <c r="C32" i="22"/>
  <c r="C33" i="22"/>
  <c r="C34" i="22"/>
  <c r="C35" i="22"/>
  <c r="C36" i="22"/>
  <c r="C37" i="22"/>
  <c r="C38" i="22"/>
  <c r="C39" i="22"/>
  <c r="C40" i="22"/>
  <c r="C41" i="22"/>
  <c r="C42" i="22"/>
  <c r="C43" i="22"/>
  <c r="C44" i="22"/>
  <c r="C30" i="22"/>
  <c r="C13" i="22"/>
  <c r="C14" i="22"/>
  <c r="C15" i="22"/>
  <c r="C16" i="22"/>
  <c r="C17" i="22"/>
  <c r="C18" i="22"/>
  <c r="C19" i="22"/>
  <c r="C20" i="22"/>
  <c r="C21" i="22"/>
  <c r="C12" i="22"/>
  <c r="V167" i="22"/>
  <c r="V179" i="22"/>
  <c r="V200" i="22"/>
  <c r="V218" i="22"/>
  <c r="V230" i="22"/>
  <c r="V234" i="22"/>
  <c r="V245" i="22"/>
  <c r="V257" i="22"/>
  <c r="L143" i="38"/>
  <c r="L142" i="38"/>
  <c r="AX142" i="38" s="1"/>
  <c r="L141" i="38"/>
  <c r="BM141" i="38" s="1"/>
  <c r="L140" i="38"/>
  <c r="BI140" i="38" s="1"/>
  <c r="L139" i="38"/>
  <c r="BK139" i="38" s="1"/>
  <c r="L138" i="38"/>
  <c r="L137" i="38"/>
  <c r="Z137" i="38" s="1"/>
  <c r="L136" i="38"/>
  <c r="AS136" i="38" s="1"/>
  <c r="L135" i="38"/>
  <c r="L134" i="38"/>
  <c r="L105" i="29"/>
  <c r="W105" i="29" s="1"/>
  <c r="L104" i="29"/>
  <c r="O104" i="29" s="1"/>
  <c r="L103" i="29"/>
  <c r="U103" i="29" s="1"/>
  <c r="L102" i="29"/>
  <c r="U102" i="29" s="1"/>
  <c r="L101" i="29"/>
  <c r="Q101" i="29" s="1"/>
  <c r="L105" i="30"/>
  <c r="W105" i="30" s="1"/>
  <c r="L104" i="30"/>
  <c r="L103" i="30"/>
  <c r="S103" i="30" s="1"/>
  <c r="L102" i="30"/>
  <c r="O102" i="30" s="1"/>
  <c r="L101" i="30"/>
  <c r="O101" i="30" s="1"/>
  <c r="L105" i="22"/>
  <c r="Q105" i="22" s="1"/>
  <c r="L104" i="22"/>
  <c r="L103" i="22"/>
  <c r="O103" i="22" s="1"/>
  <c r="L102" i="22"/>
  <c r="Q102" i="22" s="1"/>
  <c r="N167" i="22"/>
  <c r="N179" i="22"/>
  <c r="N200" i="22"/>
  <c r="N218" i="22"/>
  <c r="N230" i="22"/>
  <c r="N234" i="22"/>
  <c r="N245" i="22"/>
  <c r="N257" i="22"/>
  <c r="BH676" i="39"/>
  <c r="BH688" i="39"/>
  <c r="BH700" i="39"/>
  <c r="BH713" i="39"/>
  <c r="BJ676" i="39"/>
  <c r="BJ688" i="39"/>
  <c r="BJ700" i="39"/>
  <c r="BJ713" i="39"/>
  <c r="BL676" i="39"/>
  <c r="BL688" i="39"/>
  <c r="BL700" i="39"/>
  <c r="BL713" i="39"/>
  <c r="BN676" i="39"/>
  <c r="BN688" i="39"/>
  <c r="BN700" i="39"/>
  <c r="BN713" i="39"/>
  <c r="BF676" i="39"/>
  <c r="BF688" i="39"/>
  <c r="BF700" i="39"/>
  <c r="BF713" i="39"/>
  <c r="AW676" i="39"/>
  <c r="AW688" i="39"/>
  <c r="AW700" i="39"/>
  <c r="AW713" i="39"/>
  <c r="AY676" i="39"/>
  <c r="AY688" i="39"/>
  <c r="AY700" i="39"/>
  <c r="AY713" i="39"/>
  <c r="BA676" i="39"/>
  <c r="BA688" i="39"/>
  <c r="BA700" i="39"/>
  <c r="BA713" i="39"/>
  <c r="BC676" i="39"/>
  <c r="BC688" i="39"/>
  <c r="BC700" i="39"/>
  <c r="BC713" i="39"/>
  <c r="AU676" i="39"/>
  <c r="AU688" i="39"/>
  <c r="AU700" i="39"/>
  <c r="AU713" i="39"/>
  <c r="AL676" i="39"/>
  <c r="AL688" i="39"/>
  <c r="AL700" i="39"/>
  <c r="AL713" i="39"/>
  <c r="AN676" i="39"/>
  <c r="AN688" i="39"/>
  <c r="AN700" i="39"/>
  <c r="AN713" i="39"/>
  <c r="AP676" i="39"/>
  <c r="AP688" i="39"/>
  <c r="AP700" i="39"/>
  <c r="AP713" i="39"/>
  <c r="AR676" i="39"/>
  <c r="AR688" i="39"/>
  <c r="AR700" i="39"/>
  <c r="AR713" i="39"/>
  <c r="AJ676" i="39"/>
  <c r="AJ688" i="39"/>
  <c r="AJ700" i="39"/>
  <c r="AJ713" i="39"/>
  <c r="P676" i="39"/>
  <c r="P688" i="39"/>
  <c r="P700" i="39"/>
  <c r="P713" i="39"/>
  <c r="R676" i="39"/>
  <c r="N676" i="39"/>
  <c r="T676" i="39"/>
  <c r="V676" i="39"/>
  <c r="R688" i="39"/>
  <c r="R700" i="39"/>
  <c r="R713" i="39"/>
  <c r="T688" i="39"/>
  <c r="T700" i="39"/>
  <c r="T713" i="39"/>
  <c r="V688" i="39"/>
  <c r="V700" i="39"/>
  <c r="V713" i="39"/>
  <c r="N688" i="39"/>
  <c r="N700" i="39"/>
  <c r="N713" i="39"/>
  <c r="EF654" i="39"/>
  <c r="EF655" i="39"/>
  <c r="EF656" i="39"/>
  <c r="EF657" i="39"/>
  <c r="EF658" i="39"/>
  <c r="EF659" i="39"/>
  <c r="EF660" i="39"/>
  <c r="EF661" i="39"/>
  <c r="EF662" i="39"/>
  <c r="EF663" i="39"/>
  <c r="EG654" i="39"/>
  <c r="EG655" i="39"/>
  <c r="EG656" i="39"/>
  <c r="EG657" i="39"/>
  <c r="EG658" i="39"/>
  <c r="EG659" i="39"/>
  <c r="EG660" i="39"/>
  <c r="EG661" i="39"/>
  <c r="EG662" i="39"/>
  <c r="EG663" i="39"/>
  <c r="EH654" i="39"/>
  <c r="EH655" i="39"/>
  <c r="EH656" i="39"/>
  <c r="EH657" i="39"/>
  <c r="EH658" i="39"/>
  <c r="EH659" i="39"/>
  <c r="EH660" i="39"/>
  <c r="EH661" i="39"/>
  <c r="EH662" i="39"/>
  <c r="EH663" i="39"/>
  <c r="EI654" i="39"/>
  <c r="EI655" i="39"/>
  <c r="EI656" i="39"/>
  <c r="EI657" i="39"/>
  <c r="EI658" i="39"/>
  <c r="EI659" i="39"/>
  <c r="EI660" i="39"/>
  <c r="EI661" i="39"/>
  <c r="EI662" i="39"/>
  <c r="EI663" i="39"/>
  <c r="EJ654" i="39"/>
  <c r="EJ655" i="39"/>
  <c r="EJ656" i="39"/>
  <c r="EJ657" i="39"/>
  <c r="EJ658" i="39"/>
  <c r="EJ659" i="39"/>
  <c r="EJ660" i="39"/>
  <c r="EJ661" i="39"/>
  <c r="EJ662" i="39"/>
  <c r="EJ663" i="39"/>
  <c r="BF664" i="39"/>
  <c r="BH664" i="39"/>
  <c r="BJ664" i="39"/>
  <c r="BL664" i="39"/>
  <c r="BN664" i="39"/>
  <c r="AU664" i="39"/>
  <c r="AW664" i="39"/>
  <c r="AY664" i="39"/>
  <c r="BA664" i="39"/>
  <c r="BC664" i="39"/>
  <c r="AJ664" i="39"/>
  <c r="AL664" i="39"/>
  <c r="AN664" i="39"/>
  <c r="AP664" i="39"/>
  <c r="AR664" i="39"/>
  <c r="N664" i="39"/>
  <c r="P664" i="39"/>
  <c r="R664" i="39"/>
  <c r="T664" i="39"/>
  <c r="V664" i="39"/>
  <c r="L422" i="38"/>
  <c r="L423" i="38"/>
  <c r="L424" i="38"/>
  <c r="L425" i="38"/>
  <c r="L426" i="38"/>
  <c r="L427" i="38"/>
  <c r="BH465" i="38"/>
  <c r="BH477" i="38"/>
  <c r="BH490" i="38"/>
  <c r="BJ465" i="38"/>
  <c r="BJ477" i="38"/>
  <c r="BJ490" i="38"/>
  <c r="BL465" i="38"/>
  <c r="BL477" i="38"/>
  <c r="BL490" i="38"/>
  <c r="BN465" i="38"/>
  <c r="BN477" i="38"/>
  <c r="BN490" i="38"/>
  <c r="BF465" i="38"/>
  <c r="BF477" i="38"/>
  <c r="BF490" i="38"/>
  <c r="AW465" i="38"/>
  <c r="AW477" i="38"/>
  <c r="AW490" i="38"/>
  <c r="AY465" i="38"/>
  <c r="AY477" i="38"/>
  <c r="AY490" i="38"/>
  <c r="BA465" i="38"/>
  <c r="BA477" i="38"/>
  <c r="BA490" i="38"/>
  <c r="BC465" i="38"/>
  <c r="BC477" i="38"/>
  <c r="BC490" i="38"/>
  <c r="AU465" i="38"/>
  <c r="AU477" i="38"/>
  <c r="AU490" i="38"/>
  <c r="AL465" i="38"/>
  <c r="AL477" i="38"/>
  <c r="AL490" i="38"/>
  <c r="AN465" i="38"/>
  <c r="AN477" i="38"/>
  <c r="AN490" i="38"/>
  <c r="AP465" i="38"/>
  <c r="AP477" i="38"/>
  <c r="AP490" i="38"/>
  <c r="AR465" i="38"/>
  <c r="AR477" i="38"/>
  <c r="AR490" i="38"/>
  <c r="AJ465" i="38"/>
  <c r="AJ477" i="38"/>
  <c r="AJ490" i="38"/>
  <c r="P465" i="38"/>
  <c r="P477" i="38"/>
  <c r="P490" i="38"/>
  <c r="R465" i="38"/>
  <c r="R477" i="38"/>
  <c r="R490" i="38"/>
  <c r="T465" i="38"/>
  <c r="T477" i="38"/>
  <c r="T490" i="38"/>
  <c r="V465" i="38"/>
  <c r="V477" i="38"/>
  <c r="V490" i="38"/>
  <c r="N465" i="38"/>
  <c r="N477" i="38"/>
  <c r="N490" i="38"/>
  <c r="BF453" i="38"/>
  <c r="BH453" i="38"/>
  <c r="BJ453" i="38"/>
  <c r="BL453" i="38"/>
  <c r="BN453" i="38"/>
  <c r="AU453" i="38"/>
  <c r="AW453" i="38"/>
  <c r="AY453" i="38"/>
  <c r="BA453" i="38"/>
  <c r="BC453" i="38"/>
  <c r="AJ453" i="38"/>
  <c r="AL453" i="38"/>
  <c r="AN453" i="38"/>
  <c r="AP453" i="38"/>
  <c r="AR453" i="38"/>
  <c r="N453" i="38"/>
  <c r="P453" i="38"/>
  <c r="R453" i="38"/>
  <c r="T453" i="38"/>
  <c r="V453" i="38"/>
  <c r="P283" i="29"/>
  <c r="P290" i="29" s="1"/>
  <c r="R283" i="29"/>
  <c r="R290" i="29" s="1"/>
  <c r="T283" i="29"/>
  <c r="T290" i="29" s="1"/>
  <c r="V283" i="29"/>
  <c r="V290" i="29" s="1"/>
  <c r="N283" i="29"/>
  <c r="N290" i="29" s="1"/>
  <c r="C290" i="29"/>
  <c r="E59" i="29"/>
  <c r="L59" i="29" s="1"/>
  <c r="E60" i="29"/>
  <c r="L60" i="29" s="1"/>
  <c r="E61" i="29"/>
  <c r="L61" i="29" s="1"/>
  <c r="E62" i="29"/>
  <c r="L62" i="29" s="1"/>
  <c r="E63" i="29"/>
  <c r="L63" i="29" s="1"/>
  <c r="E64" i="29"/>
  <c r="L64" i="29" s="1"/>
  <c r="E65" i="29"/>
  <c r="L65" i="29" s="1"/>
  <c r="E66" i="29"/>
  <c r="L66" i="29" s="1"/>
  <c r="E67" i="29"/>
  <c r="L67" i="29" s="1"/>
  <c r="E68" i="29"/>
  <c r="L68" i="29" s="1"/>
  <c r="E69" i="29"/>
  <c r="L69" i="29" s="1"/>
  <c r="E70" i="29"/>
  <c r="L70" i="29" s="1"/>
  <c r="E71" i="29"/>
  <c r="L71" i="29" s="1"/>
  <c r="E72" i="29"/>
  <c r="L72" i="29" s="1"/>
  <c r="E73" i="29"/>
  <c r="L73" i="29" s="1"/>
  <c r="E76" i="29"/>
  <c r="L76" i="29" s="1"/>
  <c r="E77" i="29"/>
  <c r="L77" i="29" s="1"/>
  <c r="E78" i="29"/>
  <c r="L78" i="29" s="1"/>
  <c r="E79" i="29"/>
  <c r="L79" i="29" s="1"/>
  <c r="E80" i="29"/>
  <c r="L80" i="29" s="1"/>
  <c r="E81" i="29"/>
  <c r="L81" i="29" s="1"/>
  <c r="E82" i="29"/>
  <c r="L82" i="29" s="1"/>
  <c r="E83" i="29"/>
  <c r="L83" i="29" s="1"/>
  <c r="E84" i="29"/>
  <c r="L84" i="29" s="1"/>
  <c r="E85" i="29"/>
  <c r="L85" i="29" s="1"/>
  <c r="E86" i="29"/>
  <c r="L86" i="29" s="1"/>
  <c r="E87" i="29"/>
  <c r="L87" i="29" s="1"/>
  <c r="E88" i="29"/>
  <c r="L88" i="29" s="1"/>
  <c r="E89" i="29"/>
  <c r="L89" i="29" s="1"/>
  <c r="E90" i="29"/>
  <c r="L90" i="29" s="1"/>
  <c r="E92" i="29"/>
  <c r="L92" i="29" s="1"/>
  <c r="E93" i="29"/>
  <c r="L93" i="29" s="1"/>
  <c r="E94" i="29"/>
  <c r="L94" i="29" s="1"/>
  <c r="E95" i="29"/>
  <c r="L95" i="29" s="1"/>
  <c r="E96" i="29"/>
  <c r="L96" i="29" s="1"/>
  <c r="E97" i="29"/>
  <c r="L97" i="29" s="1"/>
  <c r="E98" i="29"/>
  <c r="L98" i="29" s="1"/>
  <c r="E99" i="29"/>
  <c r="L99" i="29" s="1"/>
  <c r="E100" i="29"/>
  <c r="L100" i="29" s="1"/>
  <c r="L118" i="29"/>
  <c r="L119" i="29"/>
  <c r="L120" i="29"/>
  <c r="L121" i="29"/>
  <c r="L122" i="29"/>
  <c r="M127" i="29"/>
  <c r="M128" i="29"/>
  <c r="M129" i="29"/>
  <c r="R129" i="29" s="1"/>
  <c r="M130" i="29"/>
  <c r="M131" i="29"/>
  <c r="M132" i="29"/>
  <c r="M133" i="29"/>
  <c r="M134" i="29"/>
  <c r="M135" i="29"/>
  <c r="M136" i="29"/>
  <c r="M137" i="29"/>
  <c r="N137" i="29" s="1"/>
  <c r="M138" i="29"/>
  <c r="M139" i="29"/>
  <c r="M140" i="29"/>
  <c r="M141" i="29"/>
  <c r="M142" i="29"/>
  <c r="M143" i="29"/>
  <c r="M144" i="29"/>
  <c r="M145" i="29"/>
  <c r="R145" i="29" s="1"/>
  <c r="M146" i="29"/>
  <c r="M150" i="29"/>
  <c r="M151" i="29"/>
  <c r="M152" i="29"/>
  <c r="M153" i="29"/>
  <c r="M154" i="29"/>
  <c r="M155" i="29"/>
  <c r="M156" i="29"/>
  <c r="N156" i="29" s="1"/>
  <c r="M157" i="29"/>
  <c r="M158" i="29"/>
  <c r="M159" i="29"/>
  <c r="M160" i="29"/>
  <c r="M161" i="29"/>
  <c r="P185" i="29"/>
  <c r="P197" i="29"/>
  <c r="P220" i="29"/>
  <c r="P232" i="29"/>
  <c r="P291" i="29" s="1"/>
  <c r="P251" i="29"/>
  <c r="P293" i="29" s="1"/>
  <c r="P263" i="29"/>
  <c r="P294" i="29" s="1"/>
  <c r="R185" i="29"/>
  <c r="R197" i="29"/>
  <c r="R220" i="29"/>
  <c r="R232" i="29"/>
  <c r="R291" i="29" s="1"/>
  <c r="R251" i="29"/>
  <c r="R293" i="29" s="1"/>
  <c r="R263" i="29"/>
  <c r="R294" i="29" s="1"/>
  <c r="T185" i="29"/>
  <c r="T197" i="29"/>
  <c r="T220" i="29"/>
  <c r="T232" i="29"/>
  <c r="T251" i="29"/>
  <c r="T293" i="29" s="1"/>
  <c r="T263" i="29"/>
  <c r="T294" i="29" s="1"/>
  <c r="V185" i="29"/>
  <c r="V197" i="29"/>
  <c r="V220" i="29"/>
  <c r="V232" i="29"/>
  <c r="V291" i="29" s="1"/>
  <c r="V251" i="29"/>
  <c r="V293" i="29" s="1"/>
  <c r="V263" i="29"/>
  <c r="V294" i="29" s="1"/>
  <c r="N185" i="29"/>
  <c r="N197" i="29"/>
  <c r="N220" i="29"/>
  <c r="N232" i="29"/>
  <c r="N291" i="29" s="1"/>
  <c r="N251" i="29"/>
  <c r="N293" i="29" s="1"/>
  <c r="N263" i="29"/>
  <c r="N294" i="29" s="1"/>
  <c r="P277" i="29"/>
  <c r="P289" i="29" s="1"/>
  <c r="R277" i="29"/>
  <c r="R289" i="29" s="1"/>
  <c r="T277" i="29"/>
  <c r="T289" i="29" s="1"/>
  <c r="V277" i="29"/>
  <c r="V289" i="29" s="1"/>
  <c r="N277" i="29"/>
  <c r="N289" i="29" s="1"/>
  <c r="C283" i="29"/>
  <c r="P218" i="22"/>
  <c r="R218" i="22"/>
  <c r="T218" i="22"/>
  <c r="M133" i="30"/>
  <c r="M134" i="30"/>
  <c r="M135" i="30"/>
  <c r="M136" i="30"/>
  <c r="M137" i="30"/>
  <c r="M138" i="30"/>
  <c r="M139" i="30"/>
  <c r="M140" i="30"/>
  <c r="M141" i="30"/>
  <c r="M142" i="30"/>
  <c r="M143" i="30"/>
  <c r="M144" i="30"/>
  <c r="M145" i="30"/>
  <c r="M146" i="30"/>
  <c r="M147" i="30"/>
  <c r="M148" i="30"/>
  <c r="M149" i="30"/>
  <c r="M150" i="30"/>
  <c r="M151" i="30"/>
  <c r="M152" i="30"/>
  <c r="M156" i="30"/>
  <c r="M157" i="30"/>
  <c r="M158" i="30"/>
  <c r="M159" i="30"/>
  <c r="M160" i="30"/>
  <c r="M161" i="30"/>
  <c r="M162" i="30"/>
  <c r="M163" i="30"/>
  <c r="M164" i="30"/>
  <c r="M165" i="30"/>
  <c r="M166" i="30"/>
  <c r="M167" i="30"/>
  <c r="L121" i="30"/>
  <c r="L122" i="30"/>
  <c r="L123" i="30"/>
  <c r="L124" i="30"/>
  <c r="L125" i="30"/>
  <c r="L126" i="30"/>
  <c r="L127" i="30"/>
  <c r="L128" i="30"/>
  <c r="P275" i="30"/>
  <c r="R275" i="30"/>
  <c r="T275" i="30"/>
  <c r="V275" i="30"/>
  <c r="N275" i="30"/>
  <c r="E59" i="30"/>
  <c r="L59" i="30" s="1"/>
  <c r="E60" i="30"/>
  <c r="L60" i="30" s="1"/>
  <c r="E61" i="30"/>
  <c r="L61" i="30" s="1"/>
  <c r="E62" i="30"/>
  <c r="L62" i="30" s="1"/>
  <c r="E63" i="30"/>
  <c r="L63" i="30" s="1"/>
  <c r="E64" i="30"/>
  <c r="L64" i="30" s="1"/>
  <c r="E65" i="30"/>
  <c r="L65" i="30" s="1"/>
  <c r="E66" i="30"/>
  <c r="L66" i="30" s="1"/>
  <c r="E67" i="30"/>
  <c r="L67" i="30" s="1"/>
  <c r="E68" i="30"/>
  <c r="L68" i="30" s="1"/>
  <c r="E69" i="30"/>
  <c r="L69" i="30" s="1"/>
  <c r="E70" i="30"/>
  <c r="L70" i="30" s="1"/>
  <c r="E71" i="30"/>
  <c r="L71" i="30" s="1"/>
  <c r="E72" i="30"/>
  <c r="L72" i="30" s="1"/>
  <c r="E73" i="30"/>
  <c r="L73" i="30" s="1"/>
  <c r="E76" i="30"/>
  <c r="L76" i="30" s="1"/>
  <c r="E77" i="30"/>
  <c r="L77" i="30" s="1"/>
  <c r="E78" i="30"/>
  <c r="L78" i="30" s="1"/>
  <c r="E79" i="30"/>
  <c r="L79" i="30" s="1"/>
  <c r="E80" i="30"/>
  <c r="L80" i="30" s="1"/>
  <c r="E81" i="30"/>
  <c r="L81" i="30" s="1"/>
  <c r="E82" i="30"/>
  <c r="L82" i="30" s="1"/>
  <c r="E83" i="30"/>
  <c r="L83" i="30" s="1"/>
  <c r="E84" i="30"/>
  <c r="L84" i="30" s="1"/>
  <c r="E85" i="30"/>
  <c r="L85" i="30" s="1"/>
  <c r="E86" i="30"/>
  <c r="L86" i="30" s="1"/>
  <c r="E87" i="30"/>
  <c r="L87" i="30" s="1"/>
  <c r="E88" i="30"/>
  <c r="L88" i="30" s="1"/>
  <c r="E89" i="30"/>
  <c r="L89" i="30" s="1"/>
  <c r="E90" i="30"/>
  <c r="L90" i="30" s="1"/>
  <c r="E92" i="30"/>
  <c r="L92" i="30" s="1"/>
  <c r="E93" i="30"/>
  <c r="L93" i="30" s="1"/>
  <c r="E94" i="30"/>
  <c r="L94" i="30" s="1"/>
  <c r="E95" i="30"/>
  <c r="L95" i="30" s="1"/>
  <c r="E96" i="30"/>
  <c r="L96" i="30" s="1"/>
  <c r="E97" i="30"/>
  <c r="L97" i="30" s="1"/>
  <c r="E98" i="30"/>
  <c r="L98" i="30" s="1"/>
  <c r="E99" i="30"/>
  <c r="L99" i="30" s="1"/>
  <c r="E100" i="30"/>
  <c r="L100" i="30" s="1"/>
  <c r="P191" i="30"/>
  <c r="P203" i="30"/>
  <c r="P226" i="30"/>
  <c r="P238" i="30"/>
  <c r="P263" i="30"/>
  <c r="R191" i="30"/>
  <c r="R203" i="30"/>
  <c r="R204" i="30" s="1"/>
  <c r="R226" i="30"/>
  <c r="R238" i="30"/>
  <c r="R263" i="30"/>
  <c r="T191" i="30"/>
  <c r="T203" i="30"/>
  <c r="T226" i="30"/>
  <c r="T238" i="30"/>
  <c r="T263" i="30"/>
  <c r="V191" i="30"/>
  <c r="V203" i="30"/>
  <c r="V226" i="30"/>
  <c r="V238" i="30"/>
  <c r="V263" i="30"/>
  <c r="N191" i="30"/>
  <c r="N203" i="30"/>
  <c r="N226" i="30"/>
  <c r="N238" i="30"/>
  <c r="N263" i="30"/>
  <c r="L211" i="22"/>
  <c r="L212" i="22"/>
  <c r="P257" i="22"/>
  <c r="R257" i="22"/>
  <c r="T257" i="22"/>
  <c r="M324" i="39"/>
  <c r="M325" i="39"/>
  <c r="M326" i="39"/>
  <c r="BF326" i="39" s="1"/>
  <c r="M327" i="39"/>
  <c r="M328" i="39"/>
  <c r="M329" i="39"/>
  <c r="M330" i="39"/>
  <c r="M331" i="39"/>
  <c r="M332" i="39"/>
  <c r="M333" i="39"/>
  <c r="M334" i="39"/>
  <c r="BL334" i="39" s="1"/>
  <c r="BT334" i="39" s="1"/>
  <c r="M335" i="39"/>
  <c r="DO2" i="39"/>
  <c r="DD2" i="39"/>
  <c r="CS2" i="39"/>
  <c r="CH2" i="39"/>
  <c r="M598" i="39"/>
  <c r="BF2" i="39"/>
  <c r="AU2" i="39"/>
  <c r="AJ2" i="39"/>
  <c r="M594" i="39"/>
  <c r="M592" i="39"/>
  <c r="E76" i="38"/>
  <c r="L76" i="38" s="1"/>
  <c r="E77" i="38"/>
  <c r="L77" i="38" s="1"/>
  <c r="E78" i="38"/>
  <c r="L78" i="38" s="1"/>
  <c r="E79" i="38"/>
  <c r="L79" i="38" s="1"/>
  <c r="E80" i="38"/>
  <c r="L80" i="38" s="1"/>
  <c r="E81" i="38"/>
  <c r="L81" i="38" s="1"/>
  <c r="E82" i="38"/>
  <c r="L82" i="38" s="1"/>
  <c r="E83" i="38"/>
  <c r="L83" i="38" s="1"/>
  <c r="E84" i="38"/>
  <c r="L84" i="38" s="1"/>
  <c r="E85" i="38"/>
  <c r="L85" i="38" s="1"/>
  <c r="E86" i="38"/>
  <c r="L86" i="38" s="1"/>
  <c r="E87" i="38"/>
  <c r="L87" i="38" s="1"/>
  <c r="E88" i="38"/>
  <c r="L88" i="38" s="1"/>
  <c r="E89" i="38"/>
  <c r="L89" i="38" s="1"/>
  <c r="E90" i="38"/>
  <c r="L90" i="38" s="1"/>
  <c r="E93" i="38"/>
  <c r="L93" i="38" s="1"/>
  <c r="E94" i="38"/>
  <c r="L94" i="38" s="1"/>
  <c r="E95" i="38"/>
  <c r="L95" i="38" s="1"/>
  <c r="E96" i="38"/>
  <c r="L96" i="38" s="1"/>
  <c r="E97" i="38"/>
  <c r="L97" i="38" s="1"/>
  <c r="E98" i="38"/>
  <c r="L98" i="38" s="1"/>
  <c r="E99" i="38"/>
  <c r="L99" i="38" s="1"/>
  <c r="E100" i="38"/>
  <c r="L100" i="38" s="1"/>
  <c r="E101" i="38"/>
  <c r="L101" i="38" s="1"/>
  <c r="E102" i="38"/>
  <c r="L102" i="38" s="1"/>
  <c r="E103" i="38"/>
  <c r="L103" i="38" s="1"/>
  <c r="E104" i="38"/>
  <c r="L104" i="38" s="1"/>
  <c r="E105" i="38"/>
  <c r="L105" i="38" s="1"/>
  <c r="E106" i="38"/>
  <c r="L106" i="38" s="1"/>
  <c r="E107" i="38"/>
  <c r="L107" i="38" s="1"/>
  <c r="E108" i="38"/>
  <c r="L108" i="38" s="1"/>
  <c r="E109" i="38"/>
  <c r="L109" i="38" s="1"/>
  <c r="E110" i="38"/>
  <c r="L110" i="38" s="1"/>
  <c r="E111" i="38"/>
  <c r="L111" i="38" s="1"/>
  <c r="E112" i="38"/>
  <c r="L112" i="38" s="1"/>
  <c r="E113" i="38"/>
  <c r="L113" i="38" s="1"/>
  <c r="E114" i="38"/>
  <c r="L114" i="38" s="1"/>
  <c r="E115" i="38"/>
  <c r="L115" i="38" s="1"/>
  <c r="E116" i="38"/>
  <c r="L116" i="38" s="1"/>
  <c r="E117" i="38"/>
  <c r="L117" i="38" s="1"/>
  <c r="E119" i="38"/>
  <c r="L119" i="38" s="1"/>
  <c r="E120" i="38"/>
  <c r="L120" i="38"/>
  <c r="E121" i="38"/>
  <c r="L121" i="38" s="1"/>
  <c r="E122" i="38"/>
  <c r="L122" i="38" s="1"/>
  <c r="E123" i="38"/>
  <c r="L123" i="38" s="1"/>
  <c r="E124" i="38"/>
  <c r="L124" i="38" s="1"/>
  <c r="E125" i="38"/>
  <c r="L125" i="38" s="1"/>
  <c r="E126" i="38"/>
  <c r="L126" i="38" s="1"/>
  <c r="E127" i="38"/>
  <c r="L127" i="38" s="1"/>
  <c r="E128" i="38"/>
  <c r="L128" i="38" s="1"/>
  <c r="E129" i="38"/>
  <c r="L129" i="38" s="1"/>
  <c r="E130" i="38"/>
  <c r="L130" i="38" s="1"/>
  <c r="E131" i="38"/>
  <c r="L131" i="38" s="1"/>
  <c r="E132" i="38"/>
  <c r="L132" i="38" s="1"/>
  <c r="E133" i="38"/>
  <c r="L133" i="38" s="1"/>
  <c r="M408" i="38"/>
  <c r="M301" i="38"/>
  <c r="M302" i="38"/>
  <c r="M303" i="38"/>
  <c r="M304" i="38"/>
  <c r="M305" i="38"/>
  <c r="M306" i="38"/>
  <c r="BL306" i="38" s="1"/>
  <c r="M307" i="38"/>
  <c r="M308" i="38"/>
  <c r="M309" i="38"/>
  <c r="M310" i="38"/>
  <c r="M311" i="38"/>
  <c r="M312" i="38"/>
  <c r="M313" i="38"/>
  <c r="M314" i="38"/>
  <c r="BF314" i="38" s="1"/>
  <c r="M315" i="38"/>
  <c r="M316" i="38"/>
  <c r="M317" i="38"/>
  <c r="M318" i="38"/>
  <c r="M319" i="38"/>
  <c r="M320" i="38"/>
  <c r="M324" i="38"/>
  <c r="M325" i="38"/>
  <c r="BJ325" i="38" s="1"/>
  <c r="BS325" i="38" s="1"/>
  <c r="M326" i="38"/>
  <c r="M327" i="38"/>
  <c r="M328" i="38"/>
  <c r="M329" i="38"/>
  <c r="M330" i="38"/>
  <c r="M331" i="38"/>
  <c r="M332" i="38"/>
  <c r="M333" i="38"/>
  <c r="BF333" i="38" s="1"/>
  <c r="BQ333" i="38" s="1"/>
  <c r="M334" i="38"/>
  <c r="M335" i="38"/>
  <c r="M406" i="38"/>
  <c r="M263" i="38"/>
  <c r="M264" i="38"/>
  <c r="M265" i="38"/>
  <c r="M266" i="38"/>
  <c r="M267" i="38"/>
  <c r="AU267" i="38" s="1"/>
  <c r="BQ267" i="38" s="1"/>
  <c r="M268" i="38"/>
  <c r="M269" i="38"/>
  <c r="M270" i="38"/>
  <c r="M271" i="38"/>
  <c r="M272" i="38"/>
  <c r="M273" i="38"/>
  <c r="M274" i="38"/>
  <c r="M275" i="38"/>
  <c r="AU275" i="38" s="1"/>
  <c r="BQ275" i="38" s="1"/>
  <c r="M276" i="38"/>
  <c r="M277" i="38"/>
  <c r="M278" i="38"/>
  <c r="M279" i="38"/>
  <c r="M280" i="38"/>
  <c r="M281" i="38"/>
  <c r="M282" i="38"/>
  <c r="M286" i="38"/>
  <c r="BA286" i="38" s="1"/>
  <c r="BT286" i="38" s="1"/>
  <c r="M287" i="38"/>
  <c r="M288" i="38"/>
  <c r="M289" i="38"/>
  <c r="M290" i="38"/>
  <c r="M291" i="38"/>
  <c r="M292" i="38"/>
  <c r="M293" i="38"/>
  <c r="M294" i="38"/>
  <c r="BA294" i="38" s="1"/>
  <c r="BT294" i="38" s="1"/>
  <c r="M295" i="38"/>
  <c r="M296" i="38"/>
  <c r="M297" i="38"/>
  <c r="M404" i="38"/>
  <c r="M225" i="38"/>
  <c r="M226" i="38"/>
  <c r="M227" i="38"/>
  <c r="M228" i="38"/>
  <c r="AP228" i="38" s="1"/>
  <c r="BT228" i="38" s="1"/>
  <c r="M229" i="38"/>
  <c r="M230" i="38"/>
  <c r="M231" i="38"/>
  <c r="M232" i="38"/>
  <c r="M233" i="38"/>
  <c r="M234" i="38"/>
  <c r="M235" i="38"/>
  <c r="M236" i="38"/>
  <c r="AR236" i="38" s="1"/>
  <c r="M237" i="38"/>
  <c r="M238" i="38"/>
  <c r="AN238" i="38" s="1"/>
  <c r="BS238" i="38" s="1"/>
  <c r="M239" i="38"/>
  <c r="M240" i="38"/>
  <c r="M241" i="38"/>
  <c r="M242" i="38"/>
  <c r="M243" i="38"/>
  <c r="M244" i="38"/>
  <c r="M248" i="38"/>
  <c r="M249" i="38"/>
  <c r="M250" i="38"/>
  <c r="M251" i="38"/>
  <c r="M252" i="38"/>
  <c r="M253" i="38"/>
  <c r="M254" i="38"/>
  <c r="M255" i="38"/>
  <c r="M256" i="38"/>
  <c r="M257" i="38"/>
  <c r="M258" i="38"/>
  <c r="M259" i="38"/>
  <c r="M402" i="38"/>
  <c r="M187" i="38"/>
  <c r="M188" i="38"/>
  <c r="M189" i="38"/>
  <c r="M190" i="38"/>
  <c r="M191" i="38"/>
  <c r="M192" i="38"/>
  <c r="M193" i="38"/>
  <c r="M194" i="38"/>
  <c r="M195" i="38"/>
  <c r="M196" i="38"/>
  <c r="M197" i="38"/>
  <c r="M198" i="38"/>
  <c r="M199" i="38"/>
  <c r="M200" i="38"/>
  <c r="M201" i="38"/>
  <c r="M202" i="38"/>
  <c r="M203" i="38"/>
  <c r="M204" i="38"/>
  <c r="Y204" i="38" s="1"/>
  <c r="BQ204" i="38" s="1"/>
  <c r="M205" i="38"/>
  <c r="M206" i="38"/>
  <c r="M210" i="38"/>
  <c r="M211" i="38"/>
  <c r="M212" i="38"/>
  <c r="M213" i="38"/>
  <c r="M214" i="38"/>
  <c r="M215" i="38"/>
  <c r="Y215" i="38" s="1"/>
  <c r="BQ215" i="38" s="1"/>
  <c r="M216" i="38"/>
  <c r="M217" i="38"/>
  <c r="M218" i="38"/>
  <c r="M219" i="38"/>
  <c r="M220" i="38"/>
  <c r="M221" i="38"/>
  <c r="BF2" i="38"/>
  <c r="AU2" i="38"/>
  <c r="AJ2" i="38"/>
  <c r="M400" i="38"/>
  <c r="M149" i="38"/>
  <c r="M150" i="38"/>
  <c r="M151" i="38"/>
  <c r="M152" i="38"/>
  <c r="M153" i="38"/>
  <c r="M154" i="38"/>
  <c r="R154" i="38" s="1"/>
  <c r="BS154" i="38" s="1"/>
  <c r="M155" i="38"/>
  <c r="M156" i="38"/>
  <c r="M157" i="38"/>
  <c r="M158" i="38"/>
  <c r="M159" i="38"/>
  <c r="M160" i="38"/>
  <c r="M161" i="38"/>
  <c r="M162" i="38"/>
  <c r="V162" i="38" s="1"/>
  <c r="BU162" i="38" s="1"/>
  <c r="M163" i="38"/>
  <c r="M164" i="38"/>
  <c r="M165" i="38"/>
  <c r="M166" i="38"/>
  <c r="M167" i="38"/>
  <c r="M168" i="38"/>
  <c r="M172" i="38"/>
  <c r="M173" i="38"/>
  <c r="R173" i="38" s="1"/>
  <c r="BS173" i="38" s="1"/>
  <c r="M174" i="38"/>
  <c r="P174" i="38" s="1"/>
  <c r="BR174" i="38" s="1"/>
  <c r="M175" i="38"/>
  <c r="M176" i="38"/>
  <c r="M177" i="38"/>
  <c r="M178" i="38"/>
  <c r="M179" i="38"/>
  <c r="M180" i="38"/>
  <c r="M181" i="38"/>
  <c r="T181" i="38" s="1"/>
  <c r="BT181" i="38" s="1"/>
  <c r="M182" i="38"/>
  <c r="N182" i="38" s="1"/>
  <c r="BQ182" i="38" s="1"/>
  <c r="M183" i="38"/>
  <c r="N2" i="38"/>
  <c r="C713" i="39"/>
  <c r="C251" i="30"/>
  <c r="C245" i="22"/>
  <c r="C490" i="38"/>
  <c r="BN652" i="39"/>
  <c r="BL652" i="39"/>
  <c r="BJ652" i="39"/>
  <c r="BH652" i="39"/>
  <c r="BF652" i="39"/>
  <c r="BC652" i="39"/>
  <c r="BA652" i="39"/>
  <c r="AY652" i="39"/>
  <c r="AW652" i="39"/>
  <c r="AU652" i="39"/>
  <c r="AR652" i="39"/>
  <c r="AP652" i="39"/>
  <c r="AN652" i="39"/>
  <c r="AL652" i="39"/>
  <c r="AJ652" i="39"/>
  <c r="N652" i="39"/>
  <c r="P652" i="39"/>
  <c r="R652" i="39"/>
  <c r="T652" i="39"/>
  <c r="V652" i="39"/>
  <c r="N441" i="38"/>
  <c r="P251" i="30"/>
  <c r="M279" i="30"/>
  <c r="R251" i="30"/>
  <c r="T251" i="30"/>
  <c r="V251" i="30"/>
  <c r="N251" i="30"/>
  <c r="EF709" i="39"/>
  <c r="EF710" i="39"/>
  <c r="EF711" i="39"/>
  <c r="EF712" i="39"/>
  <c r="EG709" i="39"/>
  <c r="EG710" i="39"/>
  <c r="EG711" i="39"/>
  <c r="EG712" i="39"/>
  <c r="EH709" i="39"/>
  <c r="EH710" i="39"/>
  <c r="EH711" i="39"/>
  <c r="EH713" i="39" s="1"/>
  <c r="EH712" i="39"/>
  <c r="EI709" i="39"/>
  <c r="EI710" i="39"/>
  <c r="EI711" i="39"/>
  <c r="EI712" i="39"/>
  <c r="EJ709" i="39"/>
  <c r="EJ710" i="39"/>
  <c r="EJ711" i="39"/>
  <c r="EJ712" i="39"/>
  <c r="BH441" i="38"/>
  <c r="BJ441" i="38"/>
  <c r="BL441" i="38"/>
  <c r="BN441" i="38"/>
  <c r="BF441" i="38"/>
  <c r="AW441" i="38"/>
  <c r="AY441" i="38"/>
  <c r="BA441" i="38"/>
  <c r="BC441" i="38"/>
  <c r="AU441" i="38"/>
  <c r="AL441" i="38"/>
  <c r="AN441" i="38"/>
  <c r="AP441" i="38"/>
  <c r="AR441" i="38"/>
  <c r="AJ441" i="38"/>
  <c r="R441" i="38"/>
  <c r="T441" i="38"/>
  <c r="V441" i="38"/>
  <c r="P441" i="38"/>
  <c r="X441" i="38" s="1"/>
  <c r="P230" i="22"/>
  <c r="P234" i="22"/>
  <c r="P245" i="22"/>
  <c r="R230" i="22"/>
  <c r="R234" i="22"/>
  <c r="R245" i="22"/>
  <c r="T230" i="22"/>
  <c r="T234" i="22"/>
  <c r="T245" i="22"/>
  <c r="M596" i="39"/>
  <c r="L12" i="22"/>
  <c r="M12" i="22"/>
  <c r="M30" i="22"/>
  <c r="L30" i="22"/>
  <c r="BC361" i="38"/>
  <c r="BC373" i="38"/>
  <c r="BC374" i="38" s="1"/>
  <c r="BC396" i="38"/>
  <c r="BA361" i="38"/>
  <c r="BA373" i="38"/>
  <c r="BA396" i="38"/>
  <c r="AY361" i="38"/>
  <c r="AY373" i="38"/>
  <c r="AY396" i="38"/>
  <c r="AW361" i="38"/>
  <c r="AW373" i="38"/>
  <c r="AW396" i="38"/>
  <c r="AU361" i="38"/>
  <c r="AU373" i="38"/>
  <c r="AU396" i="38"/>
  <c r="AR361" i="38"/>
  <c r="AR373" i="38"/>
  <c r="AR396" i="38"/>
  <c r="AP361" i="38"/>
  <c r="AP374" i="38" s="1"/>
  <c r="AP373" i="38"/>
  <c r="AP396" i="38"/>
  <c r="AN361" i="38"/>
  <c r="AN373" i="38"/>
  <c r="AN396" i="38"/>
  <c r="AL361" i="38"/>
  <c r="AL373" i="38"/>
  <c r="AL396" i="38"/>
  <c r="AJ361" i="38"/>
  <c r="AJ373" i="38"/>
  <c r="AJ396" i="38"/>
  <c r="P361" i="38"/>
  <c r="P373" i="38"/>
  <c r="P396" i="38"/>
  <c r="R361" i="38"/>
  <c r="R373" i="38"/>
  <c r="R396" i="38"/>
  <c r="T361" i="38"/>
  <c r="T373" i="38"/>
  <c r="T396" i="38"/>
  <c r="V361" i="38"/>
  <c r="V373" i="38"/>
  <c r="V396" i="38"/>
  <c r="X396" i="38" s="1"/>
  <c r="N361" i="38"/>
  <c r="N374" i="38" s="1"/>
  <c r="N373" i="38"/>
  <c r="N396" i="38"/>
  <c r="DY9" i="39"/>
  <c r="DN9" i="39"/>
  <c r="DC9" i="39"/>
  <c r="CR9" i="39"/>
  <c r="CG9" i="39"/>
  <c r="BP9" i="39"/>
  <c r="BE9" i="39"/>
  <c r="AT9" i="39"/>
  <c r="AI9" i="39"/>
  <c r="X9" i="39"/>
  <c r="BP9" i="38"/>
  <c r="BE9" i="38"/>
  <c r="AT9" i="38"/>
  <c r="X9" i="38"/>
  <c r="D93" i="22"/>
  <c r="D96" i="22"/>
  <c r="D97" i="22"/>
  <c r="D98" i="22"/>
  <c r="D99" i="22"/>
  <c r="D100" i="22"/>
  <c r="M297" i="29"/>
  <c r="E59" i="22"/>
  <c r="L59" i="22" s="1"/>
  <c r="E60" i="22"/>
  <c r="L60" i="22" s="1"/>
  <c r="E61" i="22"/>
  <c r="L61" i="22" s="1"/>
  <c r="E62" i="22"/>
  <c r="L62" i="22" s="1"/>
  <c r="E63" i="22"/>
  <c r="L63" i="22" s="1"/>
  <c r="E64" i="22"/>
  <c r="L64" i="22" s="1"/>
  <c r="E65" i="22"/>
  <c r="L65" i="22" s="1"/>
  <c r="E67" i="22"/>
  <c r="L67" i="22" s="1"/>
  <c r="E68" i="22"/>
  <c r="L68" i="22" s="1"/>
  <c r="E69" i="22"/>
  <c r="L69" i="22" s="1"/>
  <c r="E70" i="22"/>
  <c r="L70" i="22" s="1"/>
  <c r="E71" i="22"/>
  <c r="L71" i="22" s="1"/>
  <c r="E72" i="22"/>
  <c r="L72" i="22" s="1"/>
  <c r="E73" i="22"/>
  <c r="L73" i="22" s="1"/>
  <c r="E93" i="22"/>
  <c r="L93" i="22" s="1"/>
  <c r="E94" i="22"/>
  <c r="L94" i="22" s="1"/>
  <c r="E96" i="22"/>
  <c r="L96" i="22" s="1"/>
  <c r="E97" i="22"/>
  <c r="L97" i="22" s="1"/>
  <c r="E98" i="22"/>
  <c r="L98" i="22" s="1"/>
  <c r="E99" i="22"/>
  <c r="L99" i="22" s="1"/>
  <c r="E100" i="22"/>
  <c r="L100" i="22" s="1"/>
  <c r="E76" i="22"/>
  <c r="L76" i="22" s="1"/>
  <c r="E77" i="22"/>
  <c r="L77" i="22" s="1"/>
  <c r="E78" i="22"/>
  <c r="L78" i="22" s="1"/>
  <c r="E79" i="22"/>
  <c r="L79" i="22" s="1"/>
  <c r="E80" i="22"/>
  <c r="L80" i="22" s="1"/>
  <c r="E81" i="22"/>
  <c r="L81" i="22" s="1"/>
  <c r="E82" i="22"/>
  <c r="L82" i="22" s="1"/>
  <c r="E83" i="22"/>
  <c r="L83" i="22" s="1"/>
  <c r="E84" i="22"/>
  <c r="L84" i="22" s="1"/>
  <c r="E85" i="22"/>
  <c r="L85" i="22" s="1"/>
  <c r="E86" i="22"/>
  <c r="L86" i="22" s="1"/>
  <c r="E87" i="22"/>
  <c r="L87" i="22" s="1"/>
  <c r="E88" i="22"/>
  <c r="L88" i="22" s="1"/>
  <c r="E89" i="22"/>
  <c r="L89" i="22" s="1"/>
  <c r="E90" i="22"/>
  <c r="L90" i="22" s="1"/>
  <c r="M111" i="22"/>
  <c r="R111" i="22" s="1"/>
  <c r="M112" i="22"/>
  <c r="V112" i="22" s="1"/>
  <c r="M113" i="22"/>
  <c r="T113" i="22" s="1"/>
  <c r="M114" i="22"/>
  <c r="P114" i="22" s="1"/>
  <c r="M115" i="22"/>
  <c r="M116" i="22"/>
  <c r="T116" i="22" s="1"/>
  <c r="M117" i="22"/>
  <c r="V117" i="22" s="1"/>
  <c r="M118" i="22"/>
  <c r="V118" i="22" s="1"/>
  <c r="M119" i="22"/>
  <c r="P119" i="22" s="1"/>
  <c r="M120" i="22"/>
  <c r="V120" i="22" s="1"/>
  <c r="M121" i="22"/>
  <c r="P121" i="22" s="1"/>
  <c r="M122" i="22"/>
  <c r="V122" i="22" s="1"/>
  <c r="M123" i="22"/>
  <c r="M124" i="22"/>
  <c r="V124" i="22" s="1"/>
  <c r="M125" i="22"/>
  <c r="V125" i="22" s="1"/>
  <c r="M126" i="22"/>
  <c r="M127" i="22"/>
  <c r="T127" i="22" s="1"/>
  <c r="M128" i="22"/>
  <c r="R128" i="22" s="1"/>
  <c r="M129" i="22"/>
  <c r="V129" i="22" s="1"/>
  <c r="M130" i="22"/>
  <c r="V130" i="22" s="1"/>
  <c r="M134" i="22"/>
  <c r="M135" i="22"/>
  <c r="N135" i="22" s="1"/>
  <c r="M136" i="22"/>
  <c r="V136" i="22" s="1"/>
  <c r="M137" i="22"/>
  <c r="N137" i="22" s="1"/>
  <c r="M138" i="22"/>
  <c r="V138" i="22" s="1"/>
  <c r="M139" i="22"/>
  <c r="N139" i="22" s="1"/>
  <c r="M140" i="22"/>
  <c r="R140" i="22" s="1"/>
  <c r="M141" i="22"/>
  <c r="V141" i="22" s="1"/>
  <c r="M142" i="22"/>
  <c r="V142" i="22" s="1"/>
  <c r="M143" i="22"/>
  <c r="P143" i="22" s="1"/>
  <c r="M144" i="22"/>
  <c r="R144" i="22" s="1"/>
  <c r="M145" i="22"/>
  <c r="P200" i="22"/>
  <c r="P167" i="22"/>
  <c r="P179" i="22"/>
  <c r="M204" i="22"/>
  <c r="R200" i="22"/>
  <c r="R167" i="22"/>
  <c r="R179" i="22"/>
  <c r="T200" i="22"/>
  <c r="T179" i="22"/>
  <c r="EG678" i="39"/>
  <c r="EG679" i="39"/>
  <c r="EG680" i="39"/>
  <c r="EG681" i="39"/>
  <c r="EG682" i="39"/>
  <c r="EG683" i="39"/>
  <c r="EG684" i="39"/>
  <c r="EG685" i="39"/>
  <c r="EG686" i="39"/>
  <c r="EG687" i="39"/>
  <c r="EH678" i="39"/>
  <c r="EH679" i="39"/>
  <c r="EH680" i="39"/>
  <c r="EH681" i="39"/>
  <c r="EH682" i="39"/>
  <c r="EH683" i="39"/>
  <c r="EH684" i="39"/>
  <c r="EH685" i="39"/>
  <c r="EH686" i="39"/>
  <c r="EK686" i="39" s="1"/>
  <c r="EH687" i="39"/>
  <c r="EI678" i="39"/>
  <c r="EI679" i="39"/>
  <c r="EI680" i="39"/>
  <c r="EI681" i="39"/>
  <c r="EI682" i="39"/>
  <c r="EI683" i="39"/>
  <c r="EI684" i="39"/>
  <c r="EI685" i="39"/>
  <c r="EI686" i="39"/>
  <c r="EI687" i="39"/>
  <c r="EJ678" i="39"/>
  <c r="EJ679" i="39"/>
  <c r="EJ680" i="39"/>
  <c r="EJ681" i="39"/>
  <c r="EJ682" i="39"/>
  <c r="EJ683" i="39"/>
  <c r="EJ684" i="39"/>
  <c r="EJ685" i="39"/>
  <c r="EJ686" i="39"/>
  <c r="EJ687" i="39"/>
  <c r="EF678" i="39"/>
  <c r="EF679" i="39"/>
  <c r="EF680" i="39"/>
  <c r="EK680" i="39" s="1"/>
  <c r="EF681" i="39"/>
  <c r="EF682" i="39"/>
  <c r="EF683" i="39"/>
  <c r="EF684" i="39"/>
  <c r="EF685" i="39"/>
  <c r="EF686" i="39"/>
  <c r="EF687" i="39"/>
  <c r="C729" i="39"/>
  <c r="C728" i="39"/>
  <c r="C727" i="39"/>
  <c r="C734" i="39"/>
  <c r="C731" i="39"/>
  <c r="C730" i="39"/>
  <c r="EF706" i="39"/>
  <c r="EG706" i="39"/>
  <c r="EH706" i="39"/>
  <c r="EI706" i="39"/>
  <c r="EF690" i="39"/>
  <c r="EF691" i="39"/>
  <c r="EF692" i="39"/>
  <c r="EF693" i="39"/>
  <c r="EF694" i="39"/>
  <c r="EF695" i="39"/>
  <c r="EF696" i="39"/>
  <c r="EF697" i="39"/>
  <c r="EF698" i="39"/>
  <c r="EF699" i="39"/>
  <c r="EG690" i="39"/>
  <c r="EG691" i="39"/>
  <c r="EG692" i="39"/>
  <c r="EG693" i="39"/>
  <c r="EG694" i="39"/>
  <c r="EG695" i="39"/>
  <c r="EG696" i="39"/>
  <c r="EG697" i="39"/>
  <c r="EG698" i="39"/>
  <c r="EG699" i="39"/>
  <c r="EH690" i="39"/>
  <c r="EH691" i="39"/>
  <c r="EH692" i="39"/>
  <c r="EH693" i="39"/>
  <c r="EH694" i="39"/>
  <c r="EH695" i="39"/>
  <c r="EH696" i="39"/>
  <c r="EH697" i="39"/>
  <c r="EH698" i="39"/>
  <c r="EH699" i="39"/>
  <c r="EI690" i="39"/>
  <c r="EI691" i="39"/>
  <c r="EI692" i="39"/>
  <c r="EI693" i="39"/>
  <c r="EI694" i="39"/>
  <c r="EI695" i="39"/>
  <c r="EI696" i="39"/>
  <c r="EI697" i="39"/>
  <c r="EI698" i="39"/>
  <c r="EI699" i="39"/>
  <c r="EJ690" i="39"/>
  <c r="EJ691" i="39"/>
  <c r="EJ692" i="39"/>
  <c r="EJ693" i="39"/>
  <c r="EJ694" i="39"/>
  <c r="EJ695" i="39"/>
  <c r="EJ696" i="39"/>
  <c r="EJ697" i="39"/>
  <c r="EJ698" i="39"/>
  <c r="EJ699" i="39"/>
  <c r="EF666" i="39"/>
  <c r="EF667" i="39"/>
  <c r="EF668" i="39"/>
  <c r="EF669" i="39"/>
  <c r="EF670" i="39"/>
  <c r="EF671" i="39"/>
  <c r="EF672" i="39"/>
  <c r="EF673" i="39"/>
  <c r="EF674" i="39"/>
  <c r="EF675" i="39"/>
  <c r="EG666" i="39"/>
  <c r="EG667" i="39"/>
  <c r="EG668" i="39"/>
  <c r="EK668" i="39" s="1"/>
  <c r="EG669" i="39"/>
  <c r="EG670" i="39"/>
  <c r="EG671" i="39"/>
  <c r="EG672" i="39"/>
  <c r="EG673" i="39"/>
  <c r="EG674" i="39"/>
  <c r="EG675" i="39"/>
  <c r="EH666" i="39"/>
  <c r="EK666" i="39" s="1"/>
  <c r="EH667" i="39"/>
  <c r="EH668" i="39"/>
  <c r="EH669" i="39"/>
  <c r="EH670" i="39"/>
  <c r="EH671" i="39"/>
  <c r="EH672" i="39"/>
  <c r="EH673" i="39"/>
  <c r="EH674" i="39"/>
  <c r="EK674" i="39" s="1"/>
  <c r="EH675" i="39"/>
  <c r="EI666" i="39"/>
  <c r="EI667" i="39"/>
  <c r="EI668" i="39"/>
  <c r="EI669" i="39"/>
  <c r="EI670" i="39"/>
  <c r="EI671" i="39"/>
  <c r="EI672" i="39"/>
  <c r="EI673" i="39"/>
  <c r="EI674" i="39"/>
  <c r="EI675" i="39"/>
  <c r="EJ666" i="39"/>
  <c r="EJ667" i="39"/>
  <c r="EJ668" i="39"/>
  <c r="EJ669" i="39"/>
  <c r="EJ670" i="39"/>
  <c r="EJ671" i="39"/>
  <c r="EJ672" i="39"/>
  <c r="EJ673" i="39"/>
  <c r="EJ674" i="39"/>
  <c r="EJ675" i="39"/>
  <c r="D675" i="39"/>
  <c r="D674" i="39"/>
  <c r="D673" i="39"/>
  <c r="D672" i="39"/>
  <c r="D671" i="39"/>
  <c r="D670" i="39"/>
  <c r="D669" i="39"/>
  <c r="D668" i="39"/>
  <c r="D667" i="39"/>
  <c r="D666" i="39"/>
  <c r="EF632" i="39"/>
  <c r="EF633" i="39"/>
  <c r="EF634" i="39"/>
  <c r="EF635" i="39"/>
  <c r="EF636" i="39"/>
  <c r="EF637" i="39"/>
  <c r="EF638" i="39"/>
  <c r="EF639" i="39"/>
  <c r="EF640" i="39"/>
  <c r="EF641" i="39"/>
  <c r="EF642" i="39"/>
  <c r="EF643" i="39"/>
  <c r="EF644" i="39"/>
  <c r="EF645" i="39"/>
  <c r="EF646" i="39"/>
  <c r="EF647" i="39"/>
  <c r="EF648" i="39"/>
  <c r="EF649" i="39"/>
  <c r="EF650" i="39"/>
  <c r="EF651" i="39"/>
  <c r="EG632" i="39"/>
  <c r="EG633" i="39"/>
  <c r="EG634" i="39"/>
  <c r="EG635" i="39"/>
  <c r="EG636" i="39"/>
  <c r="EG637" i="39"/>
  <c r="EG638" i="39"/>
  <c r="EG639" i="39"/>
  <c r="EG640" i="39"/>
  <c r="EG641" i="39"/>
  <c r="EG642" i="39"/>
  <c r="EG643" i="39"/>
  <c r="EG644" i="39"/>
  <c r="EG645" i="39"/>
  <c r="EG646" i="39"/>
  <c r="EG647" i="39"/>
  <c r="EG648" i="39"/>
  <c r="EG649" i="39"/>
  <c r="EG650" i="39"/>
  <c r="EG651" i="39"/>
  <c r="EH632" i="39"/>
  <c r="EH633" i="39"/>
  <c r="EH634" i="39"/>
  <c r="EH635" i="39"/>
  <c r="EH636" i="39"/>
  <c r="EH637" i="39"/>
  <c r="EH638" i="39"/>
  <c r="EH639" i="39"/>
  <c r="EH640" i="39"/>
  <c r="EH641" i="39"/>
  <c r="EH642" i="39"/>
  <c r="EH643" i="39"/>
  <c r="EH644" i="39"/>
  <c r="EH645" i="39"/>
  <c r="EH646" i="39"/>
  <c r="EH647" i="39"/>
  <c r="EH648" i="39"/>
  <c r="EH649" i="39"/>
  <c r="EH650" i="39"/>
  <c r="EH651" i="39"/>
  <c r="EI632" i="39"/>
  <c r="EI633" i="39"/>
  <c r="EI634" i="39"/>
  <c r="EI635" i="39"/>
  <c r="EI636" i="39"/>
  <c r="EI637" i="39"/>
  <c r="EI638" i="39"/>
  <c r="EI639" i="39"/>
  <c r="EI640" i="39"/>
  <c r="EI641" i="39"/>
  <c r="EI642" i="39"/>
  <c r="EI643" i="39"/>
  <c r="EI644" i="39"/>
  <c r="EI645" i="39"/>
  <c r="EI646" i="39"/>
  <c r="EI647" i="39"/>
  <c r="EI648" i="39"/>
  <c r="EI649" i="39"/>
  <c r="EI650" i="39"/>
  <c r="EI651" i="39"/>
  <c r="EJ632" i="39"/>
  <c r="EJ633" i="39"/>
  <c r="EJ634" i="39"/>
  <c r="EJ635" i="39"/>
  <c r="EJ636" i="39"/>
  <c r="EJ637" i="39"/>
  <c r="EJ638" i="39"/>
  <c r="EJ639" i="39"/>
  <c r="EJ640" i="39"/>
  <c r="EJ641" i="39"/>
  <c r="EJ642" i="39"/>
  <c r="EJ643" i="39"/>
  <c r="EJ644" i="39"/>
  <c r="EJ645" i="39"/>
  <c r="EJ646" i="39"/>
  <c r="EJ647" i="39"/>
  <c r="EJ648" i="39"/>
  <c r="EJ649" i="39"/>
  <c r="EJ650" i="39"/>
  <c r="EJ651" i="39"/>
  <c r="EF624" i="39"/>
  <c r="EF625" i="39"/>
  <c r="EF626" i="39"/>
  <c r="EF627" i="39"/>
  <c r="EF628" i="39"/>
  <c r="EG624" i="39"/>
  <c r="EG625" i="39"/>
  <c r="EG626" i="39"/>
  <c r="EG627" i="39"/>
  <c r="EG628" i="39"/>
  <c r="EH624" i="39"/>
  <c r="EH625" i="39"/>
  <c r="EH626" i="39"/>
  <c r="EH627" i="39"/>
  <c r="EH628" i="39"/>
  <c r="EI624" i="39"/>
  <c r="EI625" i="39"/>
  <c r="EI626" i="39"/>
  <c r="EI627" i="39"/>
  <c r="EI628" i="39"/>
  <c r="C628" i="39"/>
  <c r="C627" i="39"/>
  <c r="C626" i="39"/>
  <c r="C625" i="39"/>
  <c r="C624" i="39"/>
  <c r="C623" i="39"/>
  <c r="C608" i="39"/>
  <c r="C606" i="39"/>
  <c r="C604" i="39"/>
  <c r="C602" i="39"/>
  <c r="C600" i="39"/>
  <c r="C598" i="39"/>
  <c r="C596" i="39"/>
  <c r="C594" i="39"/>
  <c r="C592" i="39"/>
  <c r="C590" i="39"/>
  <c r="EF566" i="39"/>
  <c r="EF567" i="39"/>
  <c r="EF568" i="39"/>
  <c r="EF569" i="39"/>
  <c r="EF570" i="39"/>
  <c r="EF571" i="39"/>
  <c r="EF572" i="39"/>
  <c r="EF573" i="39"/>
  <c r="EF574" i="39"/>
  <c r="EF575" i="39"/>
  <c r="EF576" i="39"/>
  <c r="EF577" i="39"/>
  <c r="EF578" i="39"/>
  <c r="EF579" i="39"/>
  <c r="EF580" i="39"/>
  <c r="EF581" i="39"/>
  <c r="EF582" i="39"/>
  <c r="EF583" i="39"/>
  <c r="EF584" i="39"/>
  <c r="EF585" i="39"/>
  <c r="EG566" i="39"/>
  <c r="EG567" i="39"/>
  <c r="EG568" i="39"/>
  <c r="EG569" i="39"/>
  <c r="EG570" i="39"/>
  <c r="EG571" i="39"/>
  <c r="EG572" i="39"/>
  <c r="EG573" i="39"/>
  <c r="EG574" i="39"/>
  <c r="EG575" i="39"/>
  <c r="EG576" i="39"/>
  <c r="EG577" i="39"/>
  <c r="EG578" i="39"/>
  <c r="EG579" i="39"/>
  <c r="EG580" i="39"/>
  <c r="EG581" i="39"/>
  <c r="EG582" i="39"/>
  <c r="EG583" i="39"/>
  <c r="EG584" i="39"/>
  <c r="EG585" i="39"/>
  <c r="EH566" i="39"/>
  <c r="EH567" i="39"/>
  <c r="EH568" i="39"/>
  <c r="EH569" i="39"/>
  <c r="EH570" i="39"/>
  <c r="EH571" i="39"/>
  <c r="EH572" i="39"/>
  <c r="EH573" i="39"/>
  <c r="EH574" i="39"/>
  <c r="EH575" i="39"/>
  <c r="EH576" i="39"/>
  <c r="EH577" i="39"/>
  <c r="EH578" i="39"/>
  <c r="EH579" i="39"/>
  <c r="EH580" i="39"/>
  <c r="EH581" i="39"/>
  <c r="EH582" i="39"/>
  <c r="EH583" i="39"/>
  <c r="EH584" i="39"/>
  <c r="EH585" i="39"/>
  <c r="EI566" i="39"/>
  <c r="EI567" i="39"/>
  <c r="EI568" i="39"/>
  <c r="EI569" i="39"/>
  <c r="EI570" i="39"/>
  <c r="EI571" i="39"/>
  <c r="EI572" i="39"/>
  <c r="EI573" i="39"/>
  <c r="EI574" i="39"/>
  <c r="EI575" i="39"/>
  <c r="EI576" i="39"/>
  <c r="EI577" i="39"/>
  <c r="EI578" i="39"/>
  <c r="EI579" i="39"/>
  <c r="EI580" i="39"/>
  <c r="EI581" i="39"/>
  <c r="EI582" i="39"/>
  <c r="EI583" i="39"/>
  <c r="EI584" i="39"/>
  <c r="EI585" i="39"/>
  <c r="EJ566" i="39"/>
  <c r="EJ567" i="39"/>
  <c r="EJ568" i="39"/>
  <c r="EJ569" i="39"/>
  <c r="EJ570" i="39"/>
  <c r="EJ571" i="39"/>
  <c r="EJ572" i="39"/>
  <c r="EJ573" i="39"/>
  <c r="EJ574" i="39"/>
  <c r="EJ575" i="39"/>
  <c r="EJ576" i="39"/>
  <c r="EJ577" i="39"/>
  <c r="EJ578" i="39"/>
  <c r="EJ579" i="39"/>
  <c r="EJ580" i="39"/>
  <c r="EJ581" i="39"/>
  <c r="EJ582" i="39"/>
  <c r="EJ583" i="39"/>
  <c r="EJ584" i="39"/>
  <c r="EJ585" i="39"/>
  <c r="EF531" i="39"/>
  <c r="EF532" i="39"/>
  <c r="EF533" i="39"/>
  <c r="EF534" i="39"/>
  <c r="EF535" i="39"/>
  <c r="EF536" i="39"/>
  <c r="EF537" i="39"/>
  <c r="EF538" i="39"/>
  <c r="EF539" i="39"/>
  <c r="EF540" i="39"/>
  <c r="EF541" i="39"/>
  <c r="EF542" i="39"/>
  <c r="EF543" i="39"/>
  <c r="EF544" i="39"/>
  <c r="EF545" i="39"/>
  <c r="EF546" i="39"/>
  <c r="EF547" i="39"/>
  <c r="EF548" i="39"/>
  <c r="EF549" i="39"/>
  <c r="EF550" i="39"/>
  <c r="EF553" i="39"/>
  <c r="EF554" i="39"/>
  <c r="EF555" i="39"/>
  <c r="EF556" i="39"/>
  <c r="EF557" i="39"/>
  <c r="EF558" i="39"/>
  <c r="EF559" i="39"/>
  <c r="EF560" i="39"/>
  <c r="EF561" i="39"/>
  <c r="EF562" i="39"/>
  <c r="EG531" i="39"/>
  <c r="EG532" i="39"/>
  <c r="EG533" i="39"/>
  <c r="EG534" i="39"/>
  <c r="EG535" i="39"/>
  <c r="EG536" i="39"/>
  <c r="EG537" i="39"/>
  <c r="EK537" i="39" s="1"/>
  <c r="EG538" i="39"/>
  <c r="EG539" i="39"/>
  <c r="EG540" i="39"/>
  <c r="EG541" i="39"/>
  <c r="EG542" i="39"/>
  <c r="EG543" i="39"/>
  <c r="EG544" i="39"/>
  <c r="EG545" i="39"/>
  <c r="EK545" i="39" s="1"/>
  <c r="EG546" i="39"/>
  <c r="EG547" i="39"/>
  <c r="EG548" i="39"/>
  <c r="EG549" i="39"/>
  <c r="EG550" i="39"/>
  <c r="EG553" i="39"/>
  <c r="EG554" i="39"/>
  <c r="EG555" i="39"/>
  <c r="EK555" i="39" s="1"/>
  <c r="EG556" i="39"/>
  <c r="EG557" i="39"/>
  <c r="EG558" i="39"/>
  <c r="EG559" i="39"/>
  <c r="EG560" i="39"/>
  <c r="EG561" i="39"/>
  <c r="EG562" i="39"/>
  <c r="EH531" i="39"/>
  <c r="EK531" i="39" s="1"/>
  <c r="EH532" i="39"/>
  <c r="EH533" i="39"/>
  <c r="EH534" i="39"/>
  <c r="EH535" i="39"/>
  <c r="EH536" i="39"/>
  <c r="EH537" i="39"/>
  <c r="EH538" i="39"/>
  <c r="EH539" i="39"/>
  <c r="EK539" i="39" s="1"/>
  <c r="EH540" i="39"/>
  <c r="EH541" i="39"/>
  <c r="EH542" i="39"/>
  <c r="EH543" i="39"/>
  <c r="EH544" i="39"/>
  <c r="EH545" i="39"/>
  <c r="EH546" i="39"/>
  <c r="EH547" i="39"/>
  <c r="EK547" i="39" s="1"/>
  <c r="EH548" i="39"/>
  <c r="EH549" i="39"/>
  <c r="EH550" i="39"/>
  <c r="EH553" i="39"/>
  <c r="EH554" i="39"/>
  <c r="EH555" i="39"/>
  <c r="EH556" i="39"/>
  <c r="EH557" i="39"/>
  <c r="EK557" i="39" s="1"/>
  <c r="EH558" i="39"/>
  <c r="EH559" i="39"/>
  <c r="EH560" i="39"/>
  <c r="EH561" i="39"/>
  <c r="EH562" i="39"/>
  <c r="EI531" i="39"/>
  <c r="EI532" i="39"/>
  <c r="EI533" i="39"/>
  <c r="EK533" i="39" s="1"/>
  <c r="EI534" i="39"/>
  <c r="EI535" i="39"/>
  <c r="EI536" i="39"/>
  <c r="EI537" i="39"/>
  <c r="EI538" i="39"/>
  <c r="EI539" i="39"/>
  <c r="EI540" i="39"/>
  <c r="EI541" i="39"/>
  <c r="EK541" i="39" s="1"/>
  <c r="EI542" i="39"/>
  <c r="EI543" i="39"/>
  <c r="EI544" i="39"/>
  <c r="EI545" i="39"/>
  <c r="EI546" i="39"/>
  <c r="EI547" i="39"/>
  <c r="EI548" i="39"/>
  <c r="EI549" i="39"/>
  <c r="EK549" i="39" s="1"/>
  <c r="EI550" i="39"/>
  <c r="EI553" i="39"/>
  <c r="EI554" i="39"/>
  <c r="EI555" i="39"/>
  <c r="EI556" i="39"/>
  <c r="EI557" i="39"/>
  <c r="EI558" i="39"/>
  <c r="EI559" i="39"/>
  <c r="EK559" i="39" s="1"/>
  <c r="EI560" i="39"/>
  <c r="EI561" i="39"/>
  <c r="EI562" i="39"/>
  <c r="EJ531" i="39"/>
  <c r="EJ532" i="39"/>
  <c r="EJ533" i="39"/>
  <c r="EJ534" i="39"/>
  <c r="EJ535" i="39"/>
  <c r="EJ536" i="39"/>
  <c r="EJ537" i="39"/>
  <c r="EJ538" i="39"/>
  <c r="EJ539" i="39"/>
  <c r="EJ540" i="39"/>
  <c r="EJ541" i="39"/>
  <c r="EJ542" i="39"/>
  <c r="EJ543" i="39"/>
  <c r="EJ544" i="39"/>
  <c r="EJ545" i="39"/>
  <c r="EJ546" i="39"/>
  <c r="EJ547" i="39"/>
  <c r="EJ548" i="39"/>
  <c r="EJ549" i="39"/>
  <c r="EJ550" i="39"/>
  <c r="EJ553" i="39"/>
  <c r="EJ554" i="39"/>
  <c r="EJ555" i="39"/>
  <c r="EJ556" i="39"/>
  <c r="EJ557" i="39"/>
  <c r="EJ558" i="39"/>
  <c r="EJ559" i="39"/>
  <c r="EJ560" i="39"/>
  <c r="EJ561" i="39"/>
  <c r="EJ562" i="39"/>
  <c r="I513" i="39"/>
  <c r="H513" i="39"/>
  <c r="G513" i="39"/>
  <c r="F513" i="39"/>
  <c r="E513" i="39"/>
  <c r="I490" i="39"/>
  <c r="H490" i="39"/>
  <c r="G490" i="39"/>
  <c r="F490" i="39"/>
  <c r="E490" i="39"/>
  <c r="C489" i="39"/>
  <c r="I475" i="39"/>
  <c r="H475" i="39"/>
  <c r="G475" i="39"/>
  <c r="F475" i="39"/>
  <c r="E475" i="39"/>
  <c r="I452" i="39"/>
  <c r="H452" i="39"/>
  <c r="G452" i="39"/>
  <c r="F452" i="39"/>
  <c r="E452" i="39"/>
  <c r="C451" i="39"/>
  <c r="I437" i="39"/>
  <c r="H437" i="39"/>
  <c r="G437" i="39"/>
  <c r="F437" i="39"/>
  <c r="E437" i="39"/>
  <c r="I414" i="39"/>
  <c r="H414" i="39"/>
  <c r="G414" i="39"/>
  <c r="F414" i="39"/>
  <c r="E414" i="39"/>
  <c r="C413" i="39"/>
  <c r="I399" i="39"/>
  <c r="H399" i="39"/>
  <c r="G399" i="39"/>
  <c r="F399" i="39"/>
  <c r="E399" i="39"/>
  <c r="I376" i="39"/>
  <c r="H376" i="39"/>
  <c r="G376" i="39"/>
  <c r="F376" i="39"/>
  <c r="E376" i="39"/>
  <c r="C375" i="39"/>
  <c r="I361" i="39"/>
  <c r="H361" i="39"/>
  <c r="G361" i="39"/>
  <c r="F361" i="39"/>
  <c r="E361" i="39"/>
  <c r="I338" i="39"/>
  <c r="H338" i="39"/>
  <c r="G338" i="39"/>
  <c r="F338" i="39"/>
  <c r="E338" i="39"/>
  <c r="C337" i="39"/>
  <c r="I323" i="39"/>
  <c r="H323" i="39"/>
  <c r="G323" i="39"/>
  <c r="F323" i="39"/>
  <c r="E323" i="39"/>
  <c r="I300" i="39"/>
  <c r="H300" i="39"/>
  <c r="G300" i="39"/>
  <c r="F300" i="39"/>
  <c r="E300" i="39"/>
  <c r="C299" i="39"/>
  <c r="I285" i="39"/>
  <c r="H285" i="39"/>
  <c r="G285" i="39"/>
  <c r="F285" i="39"/>
  <c r="E285" i="39"/>
  <c r="I262" i="39"/>
  <c r="H262" i="39"/>
  <c r="G262" i="39"/>
  <c r="F262" i="39"/>
  <c r="E262" i="39"/>
  <c r="C261" i="39"/>
  <c r="I247" i="39"/>
  <c r="H247" i="39"/>
  <c r="G247" i="39"/>
  <c r="F247" i="39"/>
  <c r="E247" i="39"/>
  <c r="I224" i="39"/>
  <c r="H224" i="39"/>
  <c r="G224" i="39"/>
  <c r="F224" i="39"/>
  <c r="E224" i="39"/>
  <c r="C223" i="39"/>
  <c r="I209" i="39"/>
  <c r="H209" i="39"/>
  <c r="G209" i="39"/>
  <c r="F209" i="39"/>
  <c r="E209" i="39"/>
  <c r="I186" i="39"/>
  <c r="H186" i="39"/>
  <c r="G186" i="39"/>
  <c r="F186" i="39"/>
  <c r="E186" i="39"/>
  <c r="C185" i="39"/>
  <c r="I171" i="39"/>
  <c r="H171" i="39"/>
  <c r="G171" i="39"/>
  <c r="F171" i="39"/>
  <c r="E171" i="39"/>
  <c r="I148" i="39"/>
  <c r="H148" i="39"/>
  <c r="G148" i="39"/>
  <c r="F148" i="39"/>
  <c r="E148" i="39"/>
  <c r="C147" i="39"/>
  <c r="D133" i="39"/>
  <c r="D132" i="39"/>
  <c r="D131" i="39"/>
  <c r="D130" i="39"/>
  <c r="D129" i="39"/>
  <c r="D128" i="39"/>
  <c r="D127" i="39"/>
  <c r="D126" i="39"/>
  <c r="D125" i="39"/>
  <c r="D124" i="39"/>
  <c r="D123" i="39"/>
  <c r="D122" i="39"/>
  <c r="D121" i="39"/>
  <c r="D120" i="39"/>
  <c r="D119" i="39"/>
  <c r="D117" i="39"/>
  <c r="D116" i="39"/>
  <c r="D115" i="39"/>
  <c r="D114" i="39"/>
  <c r="D113" i="39"/>
  <c r="D112" i="39"/>
  <c r="D111" i="39"/>
  <c r="D110" i="39"/>
  <c r="D109" i="39"/>
  <c r="D108" i="39"/>
  <c r="D107" i="39"/>
  <c r="D106" i="39"/>
  <c r="D105" i="39"/>
  <c r="D104" i="39"/>
  <c r="D103" i="39"/>
  <c r="D102" i="39"/>
  <c r="D101" i="39"/>
  <c r="D100" i="39"/>
  <c r="D99" i="39"/>
  <c r="D98" i="39"/>
  <c r="D97" i="39"/>
  <c r="D96" i="39"/>
  <c r="D95" i="39"/>
  <c r="D94" i="39"/>
  <c r="D93" i="39"/>
  <c r="D90" i="39"/>
  <c r="D89" i="39"/>
  <c r="D88" i="39"/>
  <c r="D87" i="39"/>
  <c r="D86" i="39"/>
  <c r="D85" i="39"/>
  <c r="D84" i="39"/>
  <c r="D83" i="39"/>
  <c r="D82" i="39"/>
  <c r="D81" i="39"/>
  <c r="D80" i="39"/>
  <c r="D79" i="39"/>
  <c r="D78" i="39"/>
  <c r="D77" i="39"/>
  <c r="D13" i="39"/>
  <c r="D76" i="39" s="1"/>
  <c r="C119" i="29"/>
  <c r="C120" i="29"/>
  <c r="C121" i="29"/>
  <c r="C122" i="29"/>
  <c r="C118" i="29"/>
  <c r="C212" i="22"/>
  <c r="C211" i="22"/>
  <c r="C423" i="38"/>
  <c r="C424" i="38"/>
  <c r="C425" i="38"/>
  <c r="C426" i="38"/>
  <c r="C427" i="38"/>
  <c r="C422" i="38"/>
  <c r="BN361" i="38"/>
  <c r="BN373" i="38"/>
  <c r="BN396" i="38"/>
  <c r="BL361" i="38"/>
  <c r="BL373" i="38"/>
  <c r="BL396" i="38"/>
  <c r="BJ361" i="38"/>
  <c r="BJ373" i="38"/>
  <c r="BJ396" i="38"/>
  <c r="BH361" i="38"/>
  <c r="BH373" i="38"/>
  <c r="BH396" i="38"/>
  <c r="BF361" i="38"/>
  <c r="BF373" i="38"/>
  <c r="BF396" i="38"/>
  <c r="C408" i="38"/>
  <c r="I323" i="38"/>
  <c r="H323" i="38"/>
  <c r="G323" i="38"/>
  <c r="F323" i="38"/>
  <c r="E323" i="38"/>
  <c r="I300" i="38"/>
  <c r="H300" i="38"/>
  <c r="G300" i="38"/>
  <c r="F300" i="38"/>
  <c r="E300" i="38"/>
  <c r="C299" i="38"/>
  <c r="I285" i="38"/>
  <c r="H285" i="38"/>
  <c r="G285" i="38"/>
  <c r="F285" i="38"/>
  <c r="E285" i="38"/>
  <c r="I262" i="38"/>
  <c r="H262" i="38"/>
  <c r="G262" i="38"/>
  <c r="F262" i="38"/>
  <c r="E262" i="38"/>
  <c r="C261" i="38"/>
  <c r="I247" i="38"/>
  <c r="H247" i="38"/>
  <c r="G247" i="38"/>
  <c r="F247" i="38"/>
  <c r="E247" i="38"/>
  <c r="I224" i="38"/>
  <c r="H224" i="38"/>
  <c r="G224" i="38"/>
  <c r="F224" i="38"/>
  <c r="E224" i="38"/>
  <c r="C223" i="38"/>
  <c r="I209" i="38"/>
  <c r="H209" i="38"/>
  <c r="G209" i="38"/>
  <c r="F209" i="38"/>
  <c r="E209" i="38"/>
  <c r="I186" i="38"/>
  <c r="H186" i="38"/>
  <c r="G186" i="38"/>
  <c r="F186" i="38"/>
  <c r="E186" i="38"/>
  <c r="C185" i="38"/>
  <c r="D456" i="38"/>
  <c r="D457" i="38"/>
  <c r="D458" i="38"/>
  <c r="D459" i="38"/>
  <c r="D460" i="38"/>
  <c r="D461" i="38"/>
  <c r="D462" i="38"/>
  <c r="D463" i="38"/>
  <c r="D464" i="38"/>
  <c r="D455" i="38"/>
  <c r="D76" i="38"/>
  <c r="D133" i="38"/>
  <c r="D132" i="38"/>
  <c r="D131" i="38"/>
  <c r="D130" i="38"/>
  <c r="D129" i="38"/>
  <c r="D128" i="38"/>
  <c r="D127" i="38"/>
  <c r="D126" i="38"/>
  <c r="D125" i="38"/>
  <c r="D124" i="38"/>
  <c r="D123" i="38"/>
  <c r="D122" i="38"/>
  <c r="D121" i="38"/>
  <c r="D120" i="38"/>
  <c r="D99" i="38"/>
  <c r="D98" i="38"/>
  <c r="D97" i="38"/>
  <c r="D96" i="38"/>
  <c r="D95" i="38"/>
  <c r="D94" i="38"/>
  <c r="D117" i="38"/>
  <c r="D116" i="38"/>
  <c r="D115" i="38"/>
  <c r="D114" i="38"/>
  <c r="D113" i="38"/>
  <c r="D112" i="38"/>
  <c r="D111" i="38"/>
  <c r="D110" i="38"/>
  <c r="D109" i="38"/>
  <c r="D108" i="38"/>
  <c r="D107" i="38"/>
  <c r="D106" i="38"/>
  <c r="D105" i="38"/>
  <c r="D104" i="38"/>
  <c r="D103" i="38"/>
  <c r="D102" i="38"/>
  <c r="D101" i="38"/>
  <c r="D100" i="38"/>
  <c r="D90" i="38"/>
  <c r="D89" i="38"/>
  <c r="D88" i="38"/>
  <c r="D87" i="38"/>
  <c r="D86" i="38"/>
  <c r="D85" i="38"/>
  <c r="D84" i="38"/>
  <c r="D83" i="38"/>
  <c r="D82" i="38"/>
  <c r="D81" i="38"/>
  <c r="D80" i="38"/>
  <c r="D79" i="38"/>
  <c r="D78" i="38"/>
  <c r="D77" i="38"/>
  <c r="D12" i="29"/>
  <c r="D59" i="29" s="1"/>
  <c r="D12" i="30"/>
  <c r="D59" i="30" s="1"/>
  <c r="D59" i="22"/>
  <c r="D275" i="29"/>
  <c r="D274" i="29"/>
  <c r="D273" i="29"/>
  <c r="D269" i="29"/>
  <c r="D270" i="29"/>
  <c r="D271" i="29"/>
  <c r="D272" i="29"/>
  <c r="D268" i="29"/>
  <c r="I149" i="29"/>
  <c r="H149" i="29"/>
  <c r="G149" i="29"/>
  <c r="F149" i="29"/>
  <c r="E149" i="29"/>
  <c r="I126" i="29"/>
  <c r="H126" i="29"/>
  <c r="G126" i="29"/>
  <c r="F126" i="29"/>
  <c r="E126" i="29"/>
  <c r="D100" i="29"/>
  <c r="D99" i="29"/>
  <c r="D98" i="29"/>
  <c r="D97" i="29"/>
  <c r="D96" i="29"/>
  <c r="D95" i="29"/>
  <c r="D94" i="29"/>
  <c r="D93" i="29"/>
  <c r="L55" i="29"/>
  <c r="L54" i="29"/>
  <c r="L53" i="29"/>
  <c r="L52" i="29"/>
  <c r="L51" i="29"/>
  <c r="L50" i="29"/>
  <c r="L49" i="29"/>
  <c r="O49" i="29" s="1"/>
  <c r="L48" i="29"/>
  <c r="W48" i="29" s="1"/>
  <c r="D90" i="29"/>
  <c r="D89" i="29"/>
  <c r="D88" i="29"/>
  <c r="D87" i="29"/>
  <c r="D86" i="29"/>
  <c r="D85" i="29"/>
  <c r="D84" i="29"/>
  <c r="D83" i="29"/>
  <c r="D82" i="29"/>
  <c r="D81" i="29"/>
  <c r="D80" i="29"/>
  <c r="D79" i="29"/>
  <c r="D78" i="29"/>
  <c r="D77" i="29"/>
  <c r="D71" i="29"/>
  <c r="D70" i="29"/>
  <c r="D69" i="29"/>
  <c r="D68" i="29"/>
  <c r="D67" i="29"/>
  <c r="D66" i="29"/>
  <c r="D65" i="29"/>
  <c r="D64" i="29"/>
  <c r="D63" i="29"/>
  <c r="D62" i="29"/>
  <c r="D61" i="29"/>
  <c r="D60" i="29"/>
  <c r="I133" i="22"/>
  <c r="H133" i="22"/>
  <c r="G133" i="22"/>
  <c r="F133" i="22"/>
  <c r="E133" i="22"/>
  <c r="F110" i="22"/>
  <c r="E110" i="22"/>
  <c r="I155" i="30"/>
  <c r="H155" i="30"/>
  <c r="G155" i="30"/>
  <c r="F155" i="30"/>
  <c r="E155" i="30"/>
  <c r="I132" i="30"/>
  <c r="H132" i="30"/>
  <c r="G132" i="30"/>
  <c r="F132" i="30"/>
  <c r="E132" i="30"/>
  <c r="D100" i="30"/>
  <c r="D99" i="30"/>
  <c r="D98" i="30"/>
  <c r="D97" i="30"/>
  <c r="D96" i="30"/>
  <c r="D95" i="30"/>
  <c r="D94" i="30"/>
  <c r="D93" i="30"/>
  <c r="L54" i="30"/>
  <c r="W54" i="30" s="1"/>
  <c r="L53" i="30"/>
  <c r="L52" i="30"/>
  <c r="L51" i="30"/>
  <c r="U51" i="30" s="1"/>
  <c r="L50" i="30"/>
  <c r="L49" i="30"/>
  <c r="L48" i="30"/>
  <c r="D90" i="30"/>
  <c r="D89" i="30"/>
  <c r="D88" i="30"/>
  <c r="D87" i="30"/>
  <c r="D86" i="30"/>
  <c r="D85" i="30"/>
  <c r="D84" i="30"/>
  <c r="D83" i="30"/>
  <c r="D82" i="30"/>
  <c r="D81" i="30"/>
  <c r="D80" i="30"/>
  <c r="D79" i="30"/>
  <c r="D78" i="30"/>
  <c r="D77" i="30"/>
  <c r="D73" i="30"/>
  <c r="D72" i="30"/>
  <c r="D71" i="30"/>
  <c r="D70" i="30"/>
  <c r="D69" i="30"/>
  <c r="D68" i="30"/>
  <c r="D67" i="30"/>
  <c r="D66" i="30"/>
  <c r="D65" i="30"/>
  <c r="D64" i="30"/>
  <c r="D63" i="30"/>
  <c r="D62" i="30"/>
  <c r="D61" i="30"/>
  <c r="D60" i="30"/>
  <c r="L47" i="22"/>
  <c r="L48" i="22"/>
  <c r="L49" i="22"/>
  <c r="S49" i="22" s="1"/>
  <c r="L50" i="22"/>
  <c r="L51" i="22"/>
  <c r="W51" i="22" s="1"/>
  <c r="L52" i="22"/>
  <c r="O52" i="22" s="1"/>
  <c r="L53" i="22"/>
  <c r="Q53" i="22" s="1"/>
  <c r="L54" i="22"/>
  <c r="L55" i="22"/>
  <c r="D226" i="22"/>
  <c r="D225" i="22"/>
  <c r="D224" i="22"/>
  <c r="D223" i="22"/>
  <c r="D222" i="22"/>
  <c r="D221" i="22"/>
  <c r="D82" i="22"/>
  <c r="D81" i="22"/>
  <c r="D80" i="22"/>
  <c r="D79" i="22"/>
  <c r="D78" i="22"/>
  <c r="D77" i="22"/>
  <c r="D73" i="22"/>
  <c r="D72" i="22"/>
  <c r="D71" i="22"/>
  <c r="D70" i="22"/>
  <c r="D69" i="22"/>
  <c r="D68" i="22"/>
  <c r="D67" i="22"/>
  <c r="D66" i="22"/>
  <c r="D65" i="22"/>
  <c r="D64" i="22"/>
  <c r="D63" i="22"/>
  <c r="D62" i="22"/>
  <c r="D61" i="22"/>
  <c r="D60" i="22"/>
  <c r="I171" i="38"/>
  <c r="H171" i="38"/>
  <c r="G171" i="38"/>
  <c r="F171" i="38"/>
  <c r="E171" i="38"/>
  <c r="H148" i="38"/>
  <c r="G148" i="38"/>
  <c r="I148" i="38"/>
  <c r="F148" i="38"/>
  <c r="E148" i="38"/>
  <c r="C406" i="38"/>
  <c r="C404" i="38"/>
  <c r="C402" i="38"/>
  <c r="C400" i="38"/>
  <c r="C147" i="38"/>
  <c r="D90" i="22"/>
  <c r="D89" i="22"/>
  <c r="D88" i="22"/>
  <c r="D87" i="22"/>
  <c r="D86" i="22"/>
  <c r="D85" i="22"/>
  <c r="D84" i="22"/>
  <c r="D83" i="22"/>
  <c r="D229" i="22"/>
  <c r="D228" i="22"/>
  <c r="D227" i="22"/>
  <c r="D220" i="22"/>
  <c r="D76" i="22"/>
  <c r="D93" i="38"/>
  <c r="D119" i="38"/>
  <c r="L47" i="29"/>
  <c r="D276" i="29"/>
  <c r="D267" i="29"/>
  <c r="D72" i="29"/>
  <c r="D73" i="29"/>
  <c r="D76" i="29"/>
  <c r="D92" i="29"/>
  <c r="L47" i="30"/>
  <c r="U47" i="30" s="1"/>
  <c r="U92" i="30" s="1"/>
  <c r="D76" i="30"/>
  <c r="D92" i="30"/>
  <c r="P204" i="30"/>
  <c r="AT700" i="39"/>
  <c r="BE700" i="39"/>
  <c r="BP700" i="39"/>
  <c r="DH477" i="39"/>
  <c r="EB477" i="39" s="1"/>
  <c r="DF462" i="39"/>
  <c r="EA462" i="39" s="1"/>
  <c r="CY448" i="39"/>
  <c r="EC448" i="39" s="1"/>
  <c r="CU448" i="39"/>
  <c r="EA448" i="39" s="1"/>
  <c r="DM617" i="39"/>
  <c r="DR617" i="39"/>
  <c r="DG617" i="39"/>
  <c r="DF484" i="39"/>
  <c r="DH465" i="39"/>
  <c r="EH465" i="39" s="1"/>
  <c r="DF457" i="39"/>
  <c r="EA457" i="39" s="1"/>
  <c r="DA443" i="39"/>
  <c r="CS443" i="39"/>
  <c r="CY443" i="39"/>
  <c r="EC443" i="39" s="1"/>
  <c r="CU443" i="39"/>
  <c r="EA443" i="39" s="1"/>
  <c r="CW443" i="39"/>
  <c r="EB443" i="39" s="1"/>
  <c r="DA432" i="39"/>
  <c r="ED432" i="39" s="1"/>
  <c r="CS432" i="39"/>
  <c r="DZ432" i="39" s="1"/>
  <c r="CW432" i="39"/>
  <c r="EB432" i="39" s="1"/>
  <c r="CY432" i="39"/>
  <c r="CU432" i="39"/>
  <c r="EA432" i="39" s="1"/>
  <c r="DA424" i="39"/>
  <c r="ED424" i="39" s="1"/>
  <c r="CS424" i="39"/>
  <c r="CY424" i="39"/>
  <c r="CW424" i="39"/>
  <c r="EB424" i="39" s="1"/>
  <c r="CU424" i="39"/>
  <c r="EA424" i="39" s="1"/>
  <c r="DA416" i="39"/>
  <c r="CS416" i="39"/>
  <c r="CW416" i="39"/>
  <c r="EB416" i="39" s="1"/>
  <c r="CU416" i="39"/>
  <c r="EA416" i="39" s="1"/>
  <c r="CY416" i="39"/>
  <c r="EC416" i="39" s="1"/>
  <c r="CH411" i="39"/>
  <c r="EF411" i="39" s="1"/>
  <c r="CH407" i="39"/>
  <c r="CH403" i="39"/>
  <c r="EF403" i="39" s="1"/>
  <c r="CN396" i="39"/>
  <c r="EC396" i="39" s="1"/>
  <c r="CJ396" i="39"/>
  <c r="EA396" i="39" s="1"/>
  <c r="CH392" i="39"/>
  <c r="CH388" i="39"/>
  <c r="CH384" i="39"/>
  <c r="CJ380" i="39"/>
  <c r="EA380" i="39" s="1"/>
  <c r="CE367" i="39"/>
  <c r="ED367" i="39" s="1"/>
  <c r="CA352" i="39"/>
  <c r="CA340" i="39"/>
  <c r="EB340" i="39" s="1"/>
  <c r="DS521" i="39"/>
  <c r="EB521" i="39" s="1"/>
  <c r="DQ521" i="39"/>
  <c r="DW521" i="39"/>
  <c r="DO521" i="39"/>
  <c r="DU521" i="39"/>
  <c r="DS510" i="39"/>
  <c r="EB510" i="39" s="1"/>
  <c r="DQ510" i="39"/>
  <c r="EG510" i="39" s="1"/>
  <c r="DW510" i="39"/>
  <c r="ED510" i="39" s="1"/>
  <c r="DO510" i="39"/>
  <c r="DU510" i="39"/>
  <c r="DS502" i="39"/>
  <c r="EB502" i="39" s="1"/>
  <c r="DQ502" i="39"/>
  <c r="EA502" i="39" s="1"/>
  <c r="DU502" i="39"/>
  <c r="EC502" i="39" s="1"/>
  <c r="DO502" i="39"/>
  <c r="DW502" i="39"/>
  <c r="ED502" i="39" s="1"/>
  <c r="DS494" i="39"/>
  <c r="EB494" i="39" s="1"/>
  <c r="DQ494" i="39"/>
  <c r="EA494" i="39" s="1"/>
  <c r="DU494" i="39"/>
  <c r="DW494" i="39"/>
  <c r="ED494" i="39" s="1"/>
  <c r="DO494" i="39"/>
  <c r="DZ494" i="39" s="1"/>
  <c r="DF485" i="39"/>
  <c r="EA485" i="39" s="1"/>
  <c r="DL470" i="39"/>
  <c r="ED470" i="39" s="1"/>
  <c r="DJ470" i="39"/>
  <c r="EC470" i="39" s="1"/>
  <c r="DF470" i="39"/>
  <c r="EA470" i="39" s="1"/>
  <c r="CS440" i="39"/>
  <c r="DZ440" i="39" s="1"/>
  <c r="CS425" i="39"/>
  <c r="CJ389" i="39"/>
  <c r="EA389" i="39" s="1"/>
  <c r="CH389" i="39"/>
  <c r="CP389" i="39"/>
  <c r="ED389" i="39" s="1"/>
  <c r="CN389" i="39"/>
  <c r="EC389" i="39" s="1"/>
  <c r="BW368" i="39"/>
  <c r="DZ368" i="39" s="1"/>
  <c r="CA368" i="39"/>
  <c r="EB368" i="39" s="1"/>
  <c r="CE357" i="39"/>
  <c r="ED357" i="39" s="1"/>
  <c r="BW357" i="39"/>
  <c r="CC357" i="39"/>
  <c r="EC357" i="39" s="1"/>
  <c r="BY357" i="39"/>
  <c r="EA357" i="39" s="1"/>
  <c r="BY349" i="39"/>
  <c r="EA349" i="39" s="1"/>
  <c r="CC349" i="39"/>
  <c r="EC349" i="39" s="1"/>
  <c r="CA349" i="39"/>
  <c r="CE341" i="39"/>
  <c r="ED341" i="39" s="1"/>
  <c r="CC341" i="39"/>
  <c r="DQ522" i="39"/>
  <c r="EA522" i="39" s="1"/>
  <c r="DW522" i="39"/>
  <c r="ED522" i="39" s="1"/>
  <c r="DO522" i="39"/>
  <c r="DU522" i="39"/>
  <c r="EC522" i="39" s="1"/>
  <c r="DS522" i="39"/>
  <c r="EB522" i="39" s="1"/>
  <c r="DQ514" i="39"/>
  <c r="EA514" i="39" s="1"/>
  <c r="DW514" i="39"/>
  <c r="EJ514" i="39" s="1"/>
  <c r="DO514" i="39"/>
  <c r="DU514" i="39"/>
  <c r="EI514" i="39" s="1"/>
  <c r="DS514" i="39"/>
  <c r="DQ503" i="39"/>
  <c r="EA503" i="39" s="1"/>
  <c r="DW503" i="39"/>
  <c r="ED503" i="39" s="1"/>
  <c r="DO503" i="39"/>
  <c r="DU503" i="39"/>
  <c r="EC503" i="39" s="1"/>
  <c r="DS503" i="39"/>
  <c r="EH503" i="39" s="1"/>
  <c r="DQ495" i="39"/>
  <c r="DW495" i="39"/>
  <c r="DO495" i="39"/>
  <c r="DU495" i="39"/>
  <c r="EC495" i="39" s="1"/>
  <c r="DS495" i="39"/>
  <c r="EB495" i="39" s="1"/>
  <c r="DL472" i="39"/>
  <c r="ED472" i="39" s="1"/>
  <c r="DL464" i="39"/>
  <c r="CS442" i="39"/>
  <c r="CW442" i="39"/>
  <c r="EB442" i="39" s="1"/>
  <c r="CS438" i="39"/>
  <c r="CY431" i="39"/>
  <c r="CU423" i="39"/>
  <c r="CY423" i="39"/>
  <c r="EC423" i="39" s="1"/>
  <c r="CS415" i="39"/>
  <c r="CY415" i="39"/>
  <c r="EI415" i="39" s="1"/>
  <c r="CP410" i="39"/>
  <c r="ED410" i="39" s="1"/>
  <c r="CH410" i="39"/>
  <c r="CL410" i="39"/>
  <c r="EB410" i="39" s="1"/>
  <c r="CJ410" i="39"/>
  <c r="EA410" i="39" s="1"/>
  <c r="CN410" i="39"/>
  <c r="EC410" i="39" s="1"/>
  <c r="CP402" i="39"/>
  <c r="CH402" i="39"/>
  <c r="EF402" i="39" s="1"/>
  <c r="CN402" i="39"/>
  <c r="EC402" i="39" s="1"/>
  <c r="CJ402" i="39"/>
  <c r="EA402" i="39" s="1"/>
  <c r="CL402" i="39"/>
  <c r="EB402" i="39" s="1"/>
  <c r="CP391" i="39"/>
  <c r="ED391" i="39" s="1"/>
  <c r="CH391" i="39"/>
  <c r="EF391" i="39" s="1"/>
  <c r="CL391" i="39"/>
  <c r="EB391" i="39" s="1"/>
  <c r="CJ391" i="39"/>
  <c r="CN391" i="39"/>
  <c r="EC391" i="39" s="1"/>
  <c r="CP383" i="39"/>
  <c r="CH383" i="39"/>
  <c r="EF383" i="39" s="1"/>
  <c r="CN383" i="39"/>
  <c r="EC383" i="39" s="1"/>
  <c r="CL383" i="39"/>
  <c r="EB383" i="39" s="1"/>
  <c r="CJ383" i="39"/>
  <c r="EA383" i="39" s="1"/>
  <c r="CA370" i="39"/>
  <c r="EB370" i="39" s="1"/>
  <c r="BY370" i="39"/>
  <c r="BW370" i="39"/>
  <c r="EF370" i="39" s="1"/>
  <c r="CC370" i="39"/>
  <c r="CE370" i="39"/>
  <c r="ED370" i="39" s="1"/>
  <c r="CA362" i="39"/>
  <c r="EH362" i="39" s="1"/>
  <c r="CE362" i="39"/>
  <c r="CC362" i="39"/>
  <c r="EI362" i="39" s="1"/>
  <c r="BW362" i="39"/>
  <c r="EF362" i="39" s="1"/>
  <c r="BY362" i="39"/>
  <c r="CG362" i="39" s="1"/>
  <c r="CA351" i="39"/>
  <c r="EB351" i="39" s="1"/>
  <c r="BY351" i="39"/>
  <c r="EA351" i="39" s="1"/>
  <c r="CE351" i="39"/>
  <c r="ED351" i="39" s="1"/>
  <c r="BW351" i="39"/>
  <c r="EF351" i="39" s="1"/>
  <c r="CC351" i="39"/>
  <c r="EC351" i="39" s="1"/>
  <c r="CE347" i="39"/>
  <c r="CA343" i="39"/>
  <c r="CE343" i="39"/>
  <c r="CC343" i="39"/>
  <c r="BY343" i="39"/>
  <c r="EA343" i="39" s="1"/>
  <c r="BW343" i="39"/>
  <c r="EF343" i="39" s="1"/>
  <c r="DQ524" i="39"/>
  <c r="DU520" i="39"/>
  <c r="EC520" i="39" s="1"/>
  <c r="DS520" i="39"/>
  <c r="EB520" i="39" s="1"/>
  <c r="DQ520" i="39"/>
  <c r="DO520" i="39"/>
  <c r="EF520" i="39" s="1"/>
  <c r="DW516" i="39"/>
  <c r="ED516" i="39" s="1"/>
  <c r="DS509" i="39"/>
  <c r="EB509" i="39" s="1"/>
  <c r="DQ509" i="39"/>
  <c r="DW509" i="39"/>
  <c r="DO509" i="39"/>
  <c r="DS501" i="39"/>
  <c r="DQ501" i="39"/>
  <c r="DU493" i="39"/>
  <c r="EC493" i="39" s="1"/>
  <c r="DS493" i="39"/>
  <c r="EB493" i="39" s="1"/>
  <c r="DO493" i="39"/>
  <c r="EF493" i="39" s="1"/>
  <c r="DQ493" i="39"/>
  <c r="EA493" i="39" s="1"/>
  <c r="DB618" i="39"/>
  <c r="DA626" i="39" s="1"/>
  <c r="DL481" i="39"/>
  <c r="ED481" i="39" s="1"/>
  <c r="DD481" i="39"/>
  <c r="DZ481" i="39" s="1"/>
  <c r="DJ481" i="39"/>
  <c r="DF481" i="39"/>
  <c r="EA481" i="39" s="1"/>
  <c r="DL466" i="39"/>
  <c r="DD466" i="39"/>
  <c r="DZ466" i="39" s="1"/>
  <c r="DJ466" i="39"/>
  <c r="EC466" i="39" s="1"/>
  <c r="DF466" i="39"/>
  <c r="DH466" i="39"/>
  <c r="EB466" i="39" s="1"/>
  <c r="DL458" i="39"/>
  <c r="DD458" i="39"/>
  <c r="DJ458" i="39"/>
  <c r="EC458" i="39" s="1"/>
  <c r="DF458" i="39"/>
  <c r="EA458" i="39" s="1"/>
  <c r="DH458" i="39"/>
  <c r="EB458" i="39" s="1"/>
  <c r="CW433" i="39"/>
  <c r="CY421" i="39"/>
  <c r="EC421" i="39" s="1"/>
  <c r="DA421" i="39"/>
  <c r="ED421" i="39" s="1"/>
  <c r="CW421" i="39"/>
  <c r="CU421" i="39"/>
  <c r="EA421" i="39" s="1"/>
  <c r="CL408" i="39"/>
  <c r="CN408" i="39"/>
  <c r="EC408" i="39" s="1"/>
  <c r="CP408" i="39"/>
  <c r="ED408" i="39" s="1"/>
  <c r="CL404" i="39"/>
  <c r="EB404" i="39" s="1"/>
  <c r="CH404" i="39"/>
  <c r="CP404" i="39"/>
  <c r="ED404" i="39" s="1"/>
  <c r="CJ404" i="39"/>
  <c r="CN404" i="39"/>
  <c r="EC404" i="39" s="1"/>
  <c r="CP400" i="39"/>
  <c r="EJ400" i="39" s="1"/>
  <c r="CN400" i="39"/>
  <c r="EI400" i="39" s="1"/>
  <c r="CJ400" i="39"/>
  <c r="EG400" i="39" s="1"/>
  <c r="CH400" i="39"/>
  <c r="CL393" i="39"/>
  <c r="EB393" i="39" s="1"/>
  <c r="CN393" i="39"/>
  <c r="CJ393" i="39"/>
  <c r="EA393" i="39" s="1"/>
  <c r="CH393" i="39"/>
  <c r="DZ393" i="39" s="1"/>
  <c r="CP393" i="39"/>
  <c r="ED393" i="39" s="1"/>
  <c r="CL385" i="39"/>
  <c r="CH385" i="39"/>
  <c r="DZ385" i="39" s="1"/>
  <c r="CP385" i="39"/>
  <c r="ED385" i="39" s="1"/>
  <c r="CN385" i="39"/>
  <c r="EC385" i="39" s="1"/>
  <c r="CJ385" i="39"/>
  <c r="EA385" i="39" s="1"/>
  <c r="CN381" i="39"/>
  <c r="CJ381" i="39"/>
  <c r="CH381" i="39"/>
  <c r="EF381" i="39" s="1"/>
  <c r="CL377" i="39"/>
  <c r="EH377" i="39" s="1"/>
  <c r="CN377" i="39"/>
  <c r="EI377" i="39" s="1"/>
  <c r="CJ377" i="39"/>
  <c r="EG377" i="39" s="1"/>
  <c r="CH377" i="39"/>
  <c r="CP377" i="39"/>
  <c r="CC353" i="39"/>
  <c r="BW345" i="39"/>
  <c r="EF345" i="39" s="1"/>
  <c r="DQ507" i="39"/>
  <c r="EA507" i="39" s="1"/>
  <c r="DO499" i="39"/>
  <c r="DJ486" i="39"/>
  <c r="EC486" i="39" s="1"/>
  <c r="DH486" i="39"/>
  <c r="EB486" i="39" s="1"/>
  <c r="DL486" i="39"/>
  <c r="DD486" i="39"/>
  <c r="DF486" i="39"/>
  <c r="DJ482" i="39"/>
  <c r="DJ478" i="39"/>
  <c r="EC478" i="39" s="1"/>
  <c r="DH478" i="39"/>
  <c r="EB478" i="39" s="1"/>
  <c r="DL478" i="39"/>
  <c r="DD478" i="39"/>
  <c r="DF478" i="39"/>
  <c r="DJ467" i="39"/>
  <c r="DH467" i="39"/>
  <c r="EB467" i="39" s="1"/>
  <c r="DL467" i="39"/>
  <c r="DF467" i="39"/>
  <c r="EA467" i="39" s="1"/>
  <c r="DD467" i="39"/>
  <c r="DJ463" i="39"/>
  <c r="EC463" i="39" s="1"/>
  <c r="DJ459" i="39"/>
  <c r="EC459" i="39" s="1"/>
  <c r="DH459" i="39"/>
  <c r="EB459" i="39" s="1"/>
  <c r="DL459" i="39"/>
  <c r="ED459" i="39" s="1"/>
  <c r="DD459" i="39"/>
  <c r="DF459" i="39"/>
  <c r="EA459" i="39" s="1"/>
  <c r="DH455" i="39"/>
  <c r="DD455" i="39"/>
  <c r="DL455" i="39"/>
  <c r="ED455" i="39" s="1"/>
  <c r="DF455" i="39"/>
  <c r="EA455" i="39" s="1"/>
  <c r="CU449" i="39"/>
  <c r="EA449" i="39" s="1"/>
  <c r="CS449" i="39"/>
  <c r="CW445" i="39"/>
  <c r="EB445" i="39" s="1"/>
  <c r="CU445" i="39"/>
  <c r="CY445" i="39"/>
  <c r="DA445" i="39"/>
  <c r="ED445" i="39" s="1"/>
  <c r="CS445" i="39"/>
  <c r="DZ445" i="39" s="1"/>
  <c r="DA441" i="39"/>
  <c r="CY441" i="39"/>
  <c r="CS441" i="39"/>
  <c r="CW434" i="39"/>
  <c r="EB434" i="39" s="1"/>
  <c r="CY434" i="39"/>
  <c r="EC434" i="39" s="1"/>
  <c r="DA434" i="39"/>
  <c r="CU434" i="39"/>
  <c r="EA434" i="39" s="1"/>
  <c r="CS434" i="39"/>
  <c r="DZ434" i="39" s="1"/>
  <c r="CW430" i="39"/>
  <c r="EB430" i="39" s="1"/>
  <c r="CU430" i="39"/>
  <c r="EA430" i="39" s="1"/>
  <c r="DA430" i="39"/>
  <c r="ED430" i="39" s="1"/>
  <c r="CY430" i="39"/>
  <c r="EC430" i="39" s="1"/>
  <c r="CW426" i="39"/>
  <c r="CS426" i="39"/>
  <c r="EF426" i="39" s="1"/>
  <c r="DA426" i="39"/>
  <c r="CY426" i="39"/>
  <c r="CU426" i="39"/>
  <c r="CW422" i="39"/>
  <c r="EB422" i="39" s="1"/>
  <c r="DA422" i="39"/>
  <c r="CU422" i="39"/>
  <c r="EA422" i="39" s="1"/>
  <c r="CW418" i="39"/>
  <c r="EB418" i="39" s="1"/>
  <c r="CY418" i="39"/>
  <c r="CU418" i="39"/>
  <c r="CS418" i="39"/>
  <c r="DA418" i="39"/>
  <c r="ED418" i="39" s="1"/>
  <c r="CL409" i="39"/>
  <c r="EB409" i="39" s="1"/>
  <c r="CN409" i="39"/>
  <c r="CJ401" i="39"/>
  <c r="EA401" i="39" s="1"/>
  <c r="CP401" i="39"/>
  <c r="CN401" i="39"/>
  <c r="CR401" i="39" s="1"/>
  <c r="CH401" i="39"/>
  <c r="EF401" i="39" s="1"/>
  <c r="CH390" i="39"/>
  <c r="EF390" i="39" s="1"/>
  <c r="CP390" i="39"/>
  <c r="ED390" i="39" s="1"/>
  <c r="CN390" i="39"/>
  <c r="EC390" i="39" s="1"/>
  <c r="CL386" i="39"/>
  <c r="EB386" i="39" s="1"/>
  <c r="CP382" i="39"/>
  <c r="CL382" i="39"/>
  <c r="EB382" i="39" s="1"/>
  <c r="CL378" i="39"/>
  <c r="CH378" i="39"/>
  <c r="CC369" i="39"/>
  <c r="EC369" i="39" s="1"/>
  <c r="BY369" i="39"/>
  <c r="EA369" i="39" s="1"/>
  <c r="BW369" i="39"/>
  <c r="CE369" i="39"/>
  <c r="ED369" i="39" s="1"/>
  <c r="CA369" i="39"/>
  <c r="EB369" i="39" s="1"/>
  <c r="CC358" i="39"/>
  <c r="CE358" i="39"/>
  <c r="CA358" i="39"/>
  <c r="EB358" i="39" s="1"/>
  <c r="BY358" i="39"/>
  <c r="EG358" i="39" s="1"/>
  <c r="BW358" i="39"/>
  <c r="CC350" i="39"/>
  <c r="EC350" i="39" s="1"/>
  <c r="BY350" i="39"/>
  <c r="BW350" i="39"/>
  <c r="CA350" i="39"/>
  <c r="CE350" i="39"/>
  <c r="CC342" i="39"/>
  <c r="EC342" i="39" s="1"/>
  <c r="CE342" i="39"/>
  <c r="CG342" i="39" s="1"/>
  <c r="CA342" i="39"/>
  <c r="EB342" i="39" s="1"/>
  <c r="BW342" i="39"/>
  <c r="DZ342" i="39" s="1"/>
  <c r="BY342" i="39"/>
  <c r="DU523" i="39"/>
  <c r="EC523" i="39" s="1"/>
  <c r="DS523" i="39"/>
  <c r="DO519" i="39"/>
  <c r="EF519" i="39" s="1"/>
  <c r="DU519" i="39"/>
  <c r="EC519" i="39" s="1"/>
  <c r="DW515" i="39"/>
  <c r="DO515" i="39"/>
  <c r="DQ515" i="39"/>
  <c r="DQ508" i="39"/>
  <c r="EA508" i="39" s="1"/>
  <c r="DU504" i="39"/>
  <c r="DS504" i="39"/>
  <c r="EB504" i="39" s="1"/>
  <c r="DO500" i="39"/>
  <c r="DW496" i="39"/>
  <c r="DO496" i="39"/>
  <c r="DZ496" i="39" s="1"/>
  <c r="DS496" i="39"/>
  <c r="EB496" i="39" s="1"/>
  <c r="DW492" i="39"/>
  <c r="DQ492" i="39"/>
  <c r="EA492" i="39" s="1"/>
  <c r="DS492" i="39"/>
  <c r="EB492" i="39" s="1"/>
  <c r="N198" i="29"/>
  <c r="H305" i="42"/>
  <c r="EJ424" i="39"/>
  <c r="EK710" i="39"/>
  <c r="BP688" i="39"/>
  <c r="BE551" i="39"/>
  <c r="EH432" i="39"/>
  <c r="E220" i="42"/>
  <c r="DL564" i="39"/>
  <c r="G219" i="42" s="1"/>
  <c r="AW564" i="39"/>
  <c r="CR713" i="39"/>
  <c r="CR652" i="39"/>
  <c r="X551" i="39"/>
  <c r="BC564" i="39"/>
  <c r="EJ377" i="39"/>
  <c r="DO564" i="39"/>
  <c r="C285" i="42" s="1"/>
  <c r="BA272" i="39"/>
  <c r="BT272" i="39" s="1"/>
  <c r="DC652" i="39"/>
  <c r="AN256" i="39"/>
  <c r="BS256" i="39" s="1"/>
  <c r="AJ256" i="39"/>
  <c r="AN252" i="39"/>
  <c r="BS252" i="39" s="1"/>
  <c r="AL252" i="39"/>
  <c r="AR252" i="39"/>
  <c r="AP252" i="39"/>
  <c r="AJ252" i="39"/>
  <c r="BQ252" i="39" s="1"/>
  <c r="AN248" i="39"/>
  <c r="AR248" i="39"/>
  <c r="BU248" i="39" s="1"/>
  <c r="AP248" i="39"/>
  <c r="AN241" i="39"/>
  <c r="EH241" i="39" s="1"/>
  <c r="AL241" i="39"/>
  <c r="AR241" i="39"/>
  <c r="AJ241" i="39"/>
  <c r="AP241" i="39"/>
  <c r="BT241" i="39" s="1"/>
  <c r="AL237" i="39"/>
  <c r="AJ237" i="39"/>
  <c r="BQ237" i="39" s="1"/>
  <c r="AR237" i="39"/>
  <c r="AP237" i="39"/>
  <c r="EI237" i="39" s="1"/>
  <c r="AN233" i="39"/>
  <c r="AL233" i="39"/>
  <c r="BR233" i="39" s="1"/>
  <c r="AR233" i="39"/>
  <c r="AP233" i="39"/>
  <c r="AT233" i="39" s="1"/>
  <c r="AJ233" i="39"/>
  <c r="AN229" i="39"/>
  <c r="EH229" i="39" s="1"/>
  <c r="AL229" i="39"/>
  <c r="BR229" i="39" s="1"/>
  <c r="AJ229" i="39"/>
  <c r="AR229" i="39"/>
  <c r="BU229" i="39" s="1"/>
  <c r="AN225" i="39"/>
  <c r="AL225" i="39"/>
  <c r="EG225" i="39" s="1"/>
  <c r="AR225" i="39"/>
  <c r="BU225" i="39" s="1"/>
  <c r="AJ225" i="39"/>
  <c r="AP225" i="39"/>
  <c r="EG430" i="39"/>
  <c r="BJ318" i="39"/>
  <c r="BS318" i="39" s="1"/>
  <c r="BH314" i="39"/>
  <c r="BN314" i="39"/>
  <c r="BU314" i="39" s="1"/>
  <c r="BF314" i="39"/>
  <c r="BL314" i="39"/>
  <c r="BT314" i="39" s="1"/>
  <c r="BN310" i="39"/>
  <c r="BF306" i="39"/>
  <c r="BQ306" i="39" s="1"/>
  <c r="BL306" i="39"/>
  <c r="BT306" i="39" s="1"/>
  <c r="BJ306" i="39"/>
  <c r="DN688" i="39"/>
  <c r="EI434" i="39"/>
  <c r="T183" i="39"/>
  <c r="V183" i="39"/>
  <c r="N183" i="39"/>
  <c r="BQ183" i="39" s="1"/>
  <c r="V179" i="39"/>
  <c r="BU179" i="39" s="1"/>
  <c r="T175" i="39"/>
  <c r="BT175" i="39" s="1"/>
  <c r="R175" i="39"/>
  <c r="EH175" i="39" s="1"/>
  <c r="P168" i="39"/>
  <c r="T164" i="39"/>
  <c r="BT164" i="39" s="1"/>
  <c r="R164" i="39"/>
  <c r="BS164" i="39" s="1"/>
  <c r="P164" i="39"/>
  <c r="BR164" i="39" s="1"/>
  <c r="V164" i="39"/>
  <c r="R156" i="39"/>
  <c r="BS156" i="39" s="1"/>
  <c r="N156" i="39"/>
  <c r="BQ156" i="39" s="1"/>
  <c r="V156" i="39"/>
  <c r="EH368" i="39"/>
  <c r="AI551" i="39"/>
  <c r="BH333" i="39"/>
  <c r="BR333" i="39" s="1"/>
  <c r="BN333" i="39"/>
  <c r="BF333" i="39"/>
  <c r="BL333" i="39"/>
  <c r="BT333" i="39" s="1"/>
  <c r="BJ333" i="39"/>
  <c r="EH333" i="39" s="1"/>
  <c r="BH325" i="39"/>
  <c r="BR325" i="39" s="1"/>
  <c r="BN325" i="39"/>
  <c r="BU325" i="39" s="1"/>
  <c r="BF325" i="39"/>
  <c r="BQ325" i="39" s="1"/>
  <c r="BL325" i="39"/>
  <c r="BT325" i="39" s="1"/>
  <c r="BJ325" i="39"/>
  <c r="BS325" i="39" s="1"/>
  <c r="AY290" i="39"/>
  <c r="AW290" i="39"/>
  <c r="BR290" i="39" s="1"/>
  <c r="BA271" i="39"/>
  <c r="AY263" i="39"/>
  <c r="EH263" i="39" s="1"/>
  <c r="AP259" i="39"/>
  <c r="AN255" i="39"/>
  <c r="BS255" i="39" s="1"/>
  <c r="AL255" i="39"/>
  <c r="EG255" i="39" s="1"/>
  <c r="AR255" i="39"/>
  <c r="BU255" i="39" s="1"/>
  <c r="AJ255" i="39"/>
  <c r="AN244" i="39"/>
  <c r="EH244" i="39" s="1"/>
  <c r="AR244" i="39"/>
  <c r="AR240" i="39"/>
  <c r="BU240" i="39" s="1"/>
  <c r="AP236" i="39"/>
  <c r="AN236" i="39"/>
  <c r="AR236" i="39"/>
  <c r="BU236" i="39" s="1"/>
  <c r="AP232" i="39"/>
  <c r="AP228" i="39"/>
  <c r="AN228" i="39"/>
  <c r="BS228" i="39" s="1"/>
  <c r="AL228" i="39"/>
  <c r="AR228" i="39"/>
  <c r="AA219" i="39"/>
  <c r="BR219" i="39" s="1"/>
  <c r="AG219" i="39"/>
  <c r="Y219" i="39"/>
  <c r="BQ219" i="39" s="1"/>
  <c r="AE219" i="39"/>
  <c r="AC219" i="39"/>
  <c r="EH219" i="39" s="1"/>
  <c r="AA215" i="39"/>
  <c r="AC215" i="39"/>
  <c r="BS215" i="39" s="1"/>
  <c r="Y215" i="39"/>
  <c r="BQ215" i="39" s="1"/>
  <c r="AA211" i="39"/>
  <c r="BR211" i="39" s="1"/>
  <c r="AE211" i="39"/>
  <c r="BT211" i="39" s="1"/>
  <c r="AG211" i="39"/>
  <c r="Y211" i="39"/>
  <c r="BQ211" i="39" s="1"/>
  <c r="AC211" i="39"/>
  <c r="BS211" i="39" s="1"/>
  <c r="AG204" i="39"/>
  <c r="EJ204" i="39" s="1"/>
  <c r="AC204" i="39"/>
  <c r="BS204" i="39" s="1"/>
  <c r="AA200" i="39"/>
  <c r="BR200" i="39" s="1"/>
  <c r="AE200" i="39"/>
  <c r="BT200" i="39" s="1"/>
  <c r="AG200" i="39"/>
  <c r="BU200" i="39" s="1"/>
  <c r="Y200" i="39"/>
  <c r="AC200" i="39"/>
  <c r="BS200" i="39" s="1"/>
  <c r="Y196" i="39"/>
  <c r="AE196" i="39"/>
  <c r="AC196" i="39"/>
  <c r="BS196" i="39" s="1"/>
  <c r="AA192" i="39"/>
  <c r="BR192" i="39" s="1"/>
  <c r="AE192" i="39"/>
  <c r="BT192" i="39" s="1"/>
  <c r="AG192" i="39"/>
  <c r="BU192" i="39" s="1"/>
  <c r="Y192" i="39"/>
  <c r="BQ192" i="39" s="1"/>
  <c r="AC192" i="39"/>
  <c r="BS192" i="39" s="1"/>
  <c r="AA188" i="39"/>
  <c r="AE188" i="39"/>
  <c r="BT188" i="39" s="1"/>
  <c r="AG188" i="39"/>
  <c r="BU188" i="39" s="1"/>
  <c r="Y188" i="39"/>
  <c r="BA293" i="39"/>
  <c r="BT293" i="39" s="1"/>
  <c r="AY293" i="39"/>
  <c r="EH293" i="39" s="1"/>
  <c r="AU293" i="39"/>
  <c r="BC293" i="39"/>
  <c r="AW293" i="39"/>
  <c r="BA282" i="39"/>
  <c r="EI282" i="39" s="1"/>
  <c r="AY282" i="39"/>
  <c r="EH282" i="39" s="1"/>
  <c r="AU282" i="39"/>
  <c r="BC282" i="39"/>
  <c r="BU282" i="39" s="1"/>
  <c r="AW282" i="39"/>
  <c r="BR282" i="39" s="1"/>
  <c r="BA274" i="39"/>
  <c r="BT274" i="39" s="1"/>
  <c r="AY274" i="39"/>
  <c r="EH274" i="39" s="1"/>
  <c r="AW274" i="39"/>
  <c r="BC274" i="39"/>
  <c r="AU274" i="39"/>
  <c r="BA266" i="39"/>
  <c r="BT266" i="39" s="1"/>
  <c r="AY266" i="39"/>
  <c r="AW266" i="39"/>
  <c r="AU266" i="39"/>
  <c r="BC266" i="39"/>
  <c r="BU266" i="39" s="1"/>
  <c r="AC218" i="39"/>
  <c r="BS218" i="39" s="1"/>
  <c r="AA218" i="39"/>
  <c r="BR218" i="39" s="1"/>
  <c r="Y218" i="39"/>
  <c r="BQ218" i="39" s="1"/>
  <c r="AG218" i="39"/>
  <c r="BU218" i="39" s="1"/>
  <c r="AE218" i="39"/>
  <c r="BT218" i="39" s="1"/>
  <c r="AC214" i="39"/>
  <c r="BS214" i="39" s="1"/>
  <c r="AG214" i="39"/>
  <c r="BU214" i="39" s="1"/>
  <c r="Y214" i="39"/>
  <c r="BQ214" i="39" s="1"/>
  <c r="AC210" i="39"/>
  <c r="BS210" i="39" s="1"/>
  <c r="Y210" i="39"/>
  <c r="BQ210" i="39" s="1"/>
  <c r="BV210" i="39" s="1"/>
  <c r="AE210" i="39"/>
  <c r="BT210" i="39" s="1"/>
  <c r="AA210" i="39"/>
  <c r="BR210" i="39" s="1"/>
  <c r="AG210" i="39"/>
  <c r="BU210" i="39" s="1"/>
  <c r="AG203" i="39"/>
  <c r="BU203" i="39" s="1"/>
  <c r="AE203" i="39"/>
  <c r="BT203" i="39" s="1"/>
  <c r="AC199" i="39"/>
  <c r="BS199" i="39" s="1"/>
  <c r="AG199" i="39"/>
  <c r="BU199" i="39" s="1"/>
  <c r="AE199" i="39"/>
  <c r="BT199" i="39" s="1"/>
  <c r="AA199" i="39"/>
  <c r="BR199" i="39" s="1"/>
  <c r="Y199" i="39"/>
  <c r="BQ199" i="39" s="1"/>
  <c r="AC195" i="39"/>
  <c r="BS195" i="39" s="1"/>
  <c r="AG195" i="39"/>
  <c r="BU195" i="39" s="1"/>
  <c r="AA195" i="39"/>
  <c r="Y195" i="39"/>
  <c r="BQ195" i="39" s="1"/>
  <c r="AE195" i="39"/>
  <c r="BT195" i="39" s="1"/>
  <c r="AC191" i="39"/>
  <c r="BS191" i="39" s="1"/>
  <c r="BV191" i="39" s="1"/>
  <c r="AG191" i="39"/>
  <c r="BU191" i="39" s="1"/>
  <c r="AE191" i="39"/>
  <c r="BT191" i="39" s="1"/>
  <c r="AA191" i="39"/>
  <c r="BR191" i="39" s="1"/>
  <c r="Y191" i="39"/>
  <c r="BQ191" i="39" s="1"/>
  <c r="AC187" i="39"/>
  <c r="Y187" i="39"/>
  <c r="BQ187" i="39" s="1"/>
  <c r="AA187" i="39"/>
  <c r="AG187" i="39"/>
  <c r="BU187" i="39" s="1"/>
  <c r="N181" i="39"/>
  <c r="BQ181" i="39" s="1"/>
  <c r="P177" i="39"/>
  <c r="BR177" i="39" s="1"/>
  <c r="V177" i="39"/>
  <c r="BU177" i="39" s="1"/>
  <c r="N177" i="39"/>
  <c r="BQ177" i="39" s="1"/>
  <c r="T177" i="39"/>
  <c r="R177" i="39"/>
  <c r="BS177" i="39" s="1"/>
  <c r="T173" i="39"/>
  <c r="EI173" i="39" s="1"/>
  <c r="P166" i="39"/>
  <c r="BR166" i="39" s="1"/>
  <c r="V166" i="39"/>
  <c r="BU166" i="39" s="1"/>
  <c r="N166" i="39"/>
  <c r="BQ166" i="39" s="1"/>
  <c r="T166" i="39"/>
  <c r="R166" i="39"/>
  <c r="BS166" i="39" s="1"/>
  <c r="P158" i="39"/>
  <c r="BR158" i="39" s="1"/>
  <c r="V158" i="39"/>
  <c r="BU158" i="39" s="1"/>
  <c r="N158" i="39"/>
  <c r="BQ158" i="39" s="1"/>
  <c r="T158" i="39"/>
  <c r="BT158" i="39" s="1"/>
  <c r="R158" i="39"/>
  <c r="BS158" i="39" s="1"/>
  <c r="N154" i="39"/>
  <c r="BQ154" i="39" s="1"/>
  <c r="P150" i="39"/>
  <c r="BR150" i="39" s="1"/>
  <c r="V150" i="39"/>
  <c r="N150" i="39"/>
  <c r="BQ150" i="39" s="1"/>
  <c r="T150" i="39"/>
  <c r="BT150" i="39" s="1"/>
  <c r="R150" i="39"/>
  <c r="BS150" i="39" s="1"/>
  <c r="BL316" i="39"/>
  <c r="BT316" i="39" s="1"/>
  <c r="BJ316" i="39"/>
  <c r="BS316" i="39" s="1"/>
  <c r="BH316" i="39"/>
  <c r="BR316" i="39" s="1"/>
  <c r="BN316" i="39"/>
  <c r="BU316" i="39" s="1"/>
  <c r="BF316" i="39"/>
  <c r="BQ316" i="39" s="1"/>
  <c r="BH312" i="39"/>
  <c r="BR312" i="39" s="1"/>
  <c r="BL308" i="39"/>
  <c r="BT308" i="39" s="1"/>
  <c r="BJ308" i="39"/>
  <c r="BS308" i="39" s="1"/>
  <c r="BH308" i="39"/>
  <c r="BR308" i="39" s="1"/>
  <c r="BN308" i="39"/>
  <c r="BU308" i="39" s="1"/>
  <c r="BF308" i="39"/>
  <c r="BN304" i="39"/>
  <c r="BU304" i="39" s="1"/>
  <c r="BH304" i="39"/>
  <c r="BR304" i="39" s="1"/>
  <c r="BN334" i="39"/>
  <c r="BU334" i="39" s="1"/>
  <c r="BF334" i="39"/>
  <c r="BQ334" i="39" s="1"/>
  <c r="BH334" i="39"/>
  <c r="BJ334" i="39"/>
  <c r="BS334" i="39" s="1"/>
  <c r="BN326" i="39"/>
  <c r="EJ326" i="39" s="1"/>
  <c r="BL326" i="39"/>
  <c r="BT326" i="39" s="1"/>
  <c r="BH326" i="39"/>
  <c r="BJ326" i="39"/>
  <c r="BS326" i="39" s="1"/>
  <c r="BC296" i="39"/>
  <c r="BU296" i="39" s="1"/>
  <c r="AU296" i="39"/>
  <c r="BQ296" i="39" s="1"/>
  <c r="AW296" i="39"/>
  <c r="EG296" i="39" s="1"/>
  <c r="BC292" i="39"/>
  <c r="BU292" i="39" s="1"/>
  <c r="AU292" i="39"/>
  <c r="BA292" i="39"/>
  <c r="EI292" i="39" s="1"/>
  <c r="AY292" i="39"/>
  <c r="AW292" i="39"/>
  <c r="AU288" i="39"/>
  <c r="AW288" i="39"/>
  <c r="BR288" i="39" s="1"/>
  <c r="BC281" i="39"/>
  <c r="BU281" i="39" s="1"/>
  <c r="AU281" i="39"/>
  <c r="BQ281" i="39" s="1"/>
  <c r="BV281" i="39" s="1"/>
  <c r="BA281" i="39"/>
  <c r="BT281" i="39" s="1"/>
  <c r="AY281" i="39"/>
  <c r="AW281" i="39"/>
  <c r="BA277" i="39"/>
  <c r="BT277" i="39" s="1"/>
  <c r="AY277" i="39"/>
  <c r="AW277" i="39"/>
  <c r="BR277" i="39" s="1"/>
  <c r="BC273" i="39"/>
  <c r="BU273" i="39" s="1"/>
  <c r="AU273" i="39"/>
  <c r="EF273" i="39" s="1"/>
  <c r="BA273" i="39"/>
  <c r="BT273" i="39" s="1"/>
  <c r="AY273" i="39"/>
  <c r="AW273" i="39"/>
  <c r="BC269" i="39"/>
  <c r="AU269" i="39"/>
  <c r="BA269" i="39"/>
  <c r="BT269" i="39" s="1"/>
  <c r="AW269" i="39"/>
  <c r="EG269" i="39" s="1"/>
  <c r="BC265" i="39"/>
  <c r="EJ265" i="39" s="1"/>
  <c r="AU265" i="39"/>
  <c r="BQ265" i="39" s="1"/>
  <c r="BA265" i="39"/>
  <c r="BT265" i="39" s="1"/>
  <c r="AY265" i="39"/>
  <c r="AW265" i="39"/>
  <c r="DC713" i="39"/>
  <c r="AJ253" i="39"/>
  <c r="EF253" i="39" s="1"/>
  <c r="AJ249" i="39"/>
  <c r="AN249" i="39"/>
  <c r="BS249" i="39" s="1"/>
  <c r="AR242" i="39"/>
  <c r="AR238" i="39"/>
  <c r="AJ238" i="39"/>
  <c r="AP238" i="39"/>
  <c r="AN238" i="39"/>
  <c r="AR230" i="39"/>
  <c r="EJ230" i="39" s="1"/>
  <c r="AN230" i="39"/>
  <c r="BS230" i="39" s="1"/>
  <c r="AP226" i="39"/>
  <c r="BT226" i="39" s="1"/>
  <c r="CR676" i="39"/>
  <c r="AE217" i="39"/>
  <c r="BT217" i="39" s="1"/>
  <c r="AC217" i="39"/>
  <c r="BS217" i="39" s="1"/>
  <c r="Y217" i="39"/>
  <c r="BQ217" i="39" s="1"/>
  <c r="AG217" i="39"/>
  <c r="AA217" i="39"/>
  <c r="BR217" i="39" s="1"/>
  <c r="AE206" i="39"/>
  <c r="BT206" i="39" s="1"/>
  <c r="AG206" i="39"/>
  <c r="BU206" i="39" s="1"/>
  <c r="AC206" i="39"/>
  <c r="BS206" i="39" s="1"/>
  <c r="AA206" i="39"/>
  <c r="BR206" i="39" s="1"/>
  <c r="Y206" i="39"/>
  <c r="BQ206" i="39" s="1"/>
  <c r="AE198" i="39"/>
  <c r="BT198" i="39" s="1"/>
  <c r="AA198" i="39"/>
  <c r="AG198" i="39"/>
  <c r="BU198" i="39" s="1"/>
  <c r="AC198" i="39"/>
  <c r="BS198" i="39" s="1"/>
  <c r="Y198" i="39"/>
  <c r="BQ198" i="39" s="1"/>
  <c r="AE190" i="39"/>
  <c r="BT190" i="39" s="1"/>
  <c r="AA190" i="39"/>
  <c r="BR190" i="39" s="1"/>
  <c r="AC190" i="39"/>
  <c r="AG190" i="39"/>
  <c r="BU190" i="39" s="1"/>
  <c r="Y190" i="39"/>
  <c r="BQ190" i="39" s="1"/>
  <c r="R176" i="39"/>
  <c r="BS176" i="39" s="1"/>
  <c r="V176" i="39"/>
  <c r="EJ176" i="39" s="1"/>
  <c r="P176" i="39"/>
  <c r="BR176" i="39" s="1"/>
  <c r="N176" i="39"/>
  <c r="BQ176" i="39" s="1"/>
  <c r="T176" i="39"/>
  <c r="R165" i="39"/>
  <c r="V165" i="39"/>
  <c r="N165" i="39"/>
  <c r="BQ165" i="39" s="1"/>
  <c r="P165" i="39"/>
  <c r="BR165" i="39" s="1"/>
  <c r="T165" i="39"/>
  <c r="BT165" i="39" s="1"/>
  <c r="R157" i="39"/>
  <c r="EH157" i="39" s="1"/>
  <c r="V157" i="39"/>
  <c r="P157" i="39"/>
  <c r="N157" i="39"/>
  <c r="BQ157" i="39" s="1"/>
  <c r="T157" i="39"/>
  <c r="R149" i="39"/>
  <c r="P149" i="39"/>
  <c r="BR149" i="39" s="1"/>
  <c r="V149" i="39"/>
  <c r="BU149" i="39" s="1"/>
  <c r="N149" i="39"/>
  <c r="BQ149" i="39" s="1"/>
  <c r="T149" i="39"/>
  <c r="BN319" i="39"/>
  <c r="BU319" i="39" s="1"/>
  <c r="BF319" i="39"/>
  <c r="BJ319" i="39"/>
  <c r="EH319" i="39" s="1"/>
  <c r="BH319" i="39"/>
  <c r="BR319" i="39" s="1"/>
  <c r="BN315" i="39"/>
  <c r="BU315" i="39" s="1"/>
  <c r="BL315" i="39"/>
  <c r="BT315" i="39" s="1"/>
  <c r="BJ315" i="39"/>
  <c r="BH315" i="39"/>
  <c r="BR315" i="39" s="1"/>
  <c r="BF311" i="39"/>
  <c r="BL311" i="39"/>
  <c r="BT311" i="39" s="1"/>
  <c r="BJ311" i="39"/>
  <c r="BS311" i="39" s="1"/>
  <c r="BF307" i="39"/>
  <c r="BL307" i="39"/>
  <c r="BT307" i="39" s="1"/>
  <c r="BH307" i="39"/>
  <c r="EG307" i="39" s="1"/>
  <c r="BN303" i="39"/>
  <c r="BU303" i="39" s="1"/>
  <c r="BF303" i="39"/>
  <c r="BJ303" i="39"/>
  <c r="BS303" i="39" s="1"/>
  <c r="BH303" i="39"/>
  <c r="S618" i="39"/>
  <c r="R626" i="39" s="1"/>
  <c r="AR258" i="39"/>
  <c r="AJ258" i="39"/>
  <c r="EF258" i="39" s="1"/>
  <c r="AP258" i="39"/>
  <c r="AN258" i="39"/>
  <c r="AL258" i="39"/>
  <c r="AR250" i="39"/>
  <c r="BU250" i="39" s="1"/>
  <c r="AJ250" i="39"/>
  <c r="AP250" i="39"/>
  <c r="AN250" i="39"/>
  <c r="AL250" i="39"/>
  <c r="BR250" i="39" s="1"/>
  <c r="AR239" i="39"/>
  <c r="AJ239" i="39"/>
  <c r="AP239" i="39"/>
  <c r="AN239" i="39"/>
  <c r="AL239" i="39"/>
  <c r="AR231" i="39"/>
  <c r="AJ231" i="39"/>
  <c r="AP231" i="39"/>
  <c r="EI231" i="39" s="1"/>
  <c r="AN231" i="39"/>
  <c r="AL231" i="39"/>
  <c r="EG231" i="39" s="1"/>
  <c r="AG216" i="39"/>
  <c r="BU216" i="39" s="1"/>
  <c r="AC216" i="39"/>
  <c r="BS216" i="39" s="1"/>
  <c r="AG205" i="39"/>
  <c r="BU205" i="39" s="1"/>
  <c r="Y205" i="39"/>
  <c r="BQ205" i="39" s="1"/>
  <c r="AC205" i="39"/>
  <c r="BS205" i="39" s="1"/>
  <c r="AA205" i="39"/>
  <c r="EG205" i="39" s="1"/>
  <c r="AG197" i="39"/>
  <c r="AE197" i="39"/>
  <c r="AC197" i="39"/>
  <c r="BS197" i="39" s="1"/>
  <c r="AG193" i="39"/>
  <c r="AG189" i="39"/>
  <c r="BU189" i="39" s="1"/>
  <c r="AE189" i="39"/>
  <c r="BT189" i="39" s="1"/>
  <c r="V182" i="39"/>
  <c r="R182" i="39"/>
  <c r="BS182" i="39" s="1"/>
  <c r="T182" i="39"/>
  <c r="P182" i="39"/>
  <c r="N178" i="39"/>
  <c r="R178" i="39"/>
  <c r="BS178" i="39" s="1"/>
  <c r="T178" i="39"/>
  <c r="BT178" i="39" s="1"/>
  <c r="N174" i="39"/>
  <c r="T174" i="39"/>
  <c r="P174" i="39"/>
  <c r="BR174" i="39" s="1"/>
  <c r="V167" i="39"/>
  <c r="N167" i="39"/>
  <c r="T167" i="39"/>
  <c r="BT167" i="39" s="1"/>
  <c r="P167" i="39"/>
  <c r="BR167" i="39" s="1"/>
  <c r="R163" i="39"/>
  <c r="BS163" i="39" s="1"/>
  <c r="T163" i="39"/>
  <c r="P163" i="39"/>
  <c r="BR163" i="39" s="1"/>
  <c r="N159" i="39"/>
  <c r="BQ159" i="39" s="1"/>
  <c r="R159" i="39"/>
  <c r="BS159" i="39" s="1"/>
  <c r="T159" i="39"/>
  <c r="T155" i="39"/>
  <c r="P155" i="39"/>
  <c r="BR155" i="39" s="1"/>
  <c r="V151" i="39"/>
  <c r="N151" i="39"/>
  <c r="BQ151" i="39" s="1"/>
  <c r="R151" i="39"/>
  <c r="BS151" i="39" s="1"/>
  <c r="P151" i="39"/>
  <c r="BR151" i="39" s="1"/>
  <c r="BJ564" i="39"/>
  <c r="BJ317" i="39"/>
  <c r="BS317" i="39" s="1"/>
  <c r="BH317" i="39"/>
  <c r="BR317" i="39" s="1"/>
  <c r="BN317" i="39"/>
  <c r="BU317" i="39" s="1"/>
  <c r="BL317" i="39"/>
  <c r="BT317" i="39" s="1"/>
  <c r="BF317" i="39"/>
  <c r="BJ309" i="39"/>
  <c r="BS309" i="39" s="1"/>
  <c r="BH309" i="39"/>
  <c r="BR309" i="39" s="1"/>
  <c r="BN309" i="39"/>
  <c r="BU309" i="39" s="1"/>
  <c r="BL309" i="39"/>
  <c r="BF309" i="39"/>
  <c r="BJ301" i="39"/>
  <c r="BH301" i="39"/>
  <c r="BN301" i="39"/>
  <c r="BF301" i="39"/>
  <c r="BL301" i="39"/>
  <c r="BT301" i="39" s="1"/>
  <c r="BB617" i="39"/>
  <c r="BA625" i="39" s="1"/>
  <c r="AF617" i="39"/>
  <c r="O617" i="39"/>
  <c r="N625" i="39" s="1"/>
  <c r="DT141" i="39"/>
  <c r="DK141" i="39"/>
  <c r="CK141" i="39"/>
  <c r="CB141" i="39"/>
  <c r="DR141" i="39"/>
  <c r="CZ141" i="39"/>
  <c r="CI141" i="39"/>
  <c r="BZ141" i="39"/>
  <c r="DG141" i="39"/>
  <c r="CX141" i="39"/>
  <c r="CO141" i="39"/>
  <c r="DE141" i="39"/>
  <c r="CV141" i="39"/>
  <c r="DV141" i="39"/>
  <c r="CD141" i="39"/>
  <c r="BM141" i="39"/>
  <c r="AV141" i="39"/>
  <c r="AD141" i="39"/>
  <c r="U141" i="39"/>
  <c r="BK141" i="39"/>
  <c r="AK141" i="39"/>
  <c r="AB141" i="39"/>
  <c r="S141" i="39"/>
  <c r="AZ141" i="39"/>
  <c r="AQ141" i="39"/>
  <c r="Z141" i="39"/>
  <c r="BG141" i="39"/>
  <c r="AX141" i="39"/>
  <c r="O141" i="39"/>
  <c r="AF141" i="39"/>
  <c r="DI143" i="39"/>
  <c r="BI143" i="39"/>
  <c r="DK139" i="39"/>
  <c r="CT139" i="39"/>
  <c r="DT137" i="39"/>
  <c r="DK137" i="39"/>
  <c r="CT137" i="39"/>
  <c r="CK137" i="39"/>
  <c r="CB137" i="39"/>
  <c r="DR137" i="39"/>
  <c r="DI137" i="39"/>
  <c r="CZ137" i="39"/>
  <c r="CI137" i="39"/>
  <c r="BZ137" i="39"/>
  <c r="DP137" i="39"/>
  <c r="DG137" i="39"/>
  <c r="CX137" i="39"/>
  <c r="CO137" i="39"/>
  <c r="BX137" i="39"/>
  <c r="CD137" i="39"/>
  <c r="DE137" i="39"/>
  <c r="CV137" i="39"/>
  <c r="DV137" i="39"/>
  <c r="CM137" i="39"/>
  <c r="BM137" i="39"/>
  <c r="AV137" i="39"/>
  <c r="AM137" i="39"/>
  <c r="AD137" i="39"/>
  <c r="U137" i="39"/>
  <c r="BK137" i="39"/>
  <c r="BB137" i="39"/>
  <c r="AK137" i="39"/>
  <c r="AB137" i="39"/>
  <c r="S137" i="39"/>
  <c r="BI137" i="39"/>
  <c r="AZ137" i="39"/>
  <c r="AQ137" i="39"/>
  <c r="Z137" i="39"/>
  <c r="Q137" i="39"/>
  <c r="AF137" i="39"/>
  <c r="BG137" i="39"/>
  <c r="AX137" i="39"/>
  <c r="O137" i="39"/>
  <c r="AO137" i="39"/>
  <c r="CZ134" i="39"/>
  <c r="CM134" i="39"/>
  <c r="CI134" i="39"/>
  <c r="AZ134" i="39"/>
  <c r="O134" i="39"/>
  <c r="F224" i="42"/>
  <c r="H224" i="42" s="1"/>
  <c r="DN700" i="39"/>
  <c r="C158" i="42"/>
  <c r="H158" i="42" s="1"/>
  <c r="EK568" i="39"/>
  <c r="EK650" i="39"/>
  <c r="EJ440" i="39"/>
  <c r="EH342" i="39"/>
  <c r="AU564" i="39"/>
  <c r="CY564" i="39"/>
  <c r="F153" i="42"/>
  <c r="AG564" i="39"/>
  <c r="CJ564" i="39"/>
  <c r="D87" i="42" s="1"/>
  <c r="CA564" i="39"/>
  <c r="E21" i="42" s="1"/>
  <c r="BN564" i="39"/>
  <c r="EK580" i="39"/>
  <c r="AY564" i="39"/>
  <c r="EK651" i="39"/>
  <c r="DD564" i="39"/>
  <c r="C219" i="42" s="1"/>
  <c r="CU564" i="39"/>
  <c r="D153" i="42" s="1"/>
  <c r="CE564" i="39"/>
  <c r="G21" i="42" s="1"/>
  <c r="DU564" i="39"/>
  <c r="F285" i="42" s="1"/>
  <c r="DN551" i="39"/>
  <c r="BF564" i="39"/>
  <c r="EF713" i="39"/>
  <c r="EJ472" i="39"/>
  <c r="EK638" i="39"/>
  <c r="G154" i="42"/>
  <c r="EK634" i="39"/>
  <c r="EK584" i="39"/>
  <c r="EK576" i="39"/>
  <c r="EK572" i="39"/>
  <c r="EK625" i="39"/>
  <c r="EK646" i="39"/>
  <c r="EK642" i="39"/>
  <c r="BE563" i="39"/>
  <c r="CN564" i="39"/>
  <c r="F87" i="42" s="1"/>
  <c r="Y564" i="39"/>
  <c r="BA564" i="39"/>
  <c r="P564" i="39"/>
  <c r="DM72" i="39"/>
  <c r="DM133" i="39" s="1"/>
  <c r="DB72" i="39"/>
  <c r="AF72" i="39"/>
  <c r="AF133" i="39" s="1"/>
  <c r="CZ72" i="39"/>
  <c r="CZ133" i="39" s="1"/>
  <c r="AB72" i="39"/>
  <c r="AB133" i="39" s="1"/>
  <c r="DP68" i="39"/>
  <c r="CD68" i="39"/>
  <c r="BG68" i="39"/>
  <c r="BG129" i="39" s="1"/>
  <c r="AM68" i="39"/>
  <c r="AZ68" i="39"/>
  <c r="Z68" i="39"/>
  <c r="DE64" i="39"/>
  <c r="BO64" i="39"/>
  <c r="W64" i="39"/>
  <c r="W125" i="39" s="1"/>
  <c r="AQ64" i="39"/>
  <c r="AV64" i="39"/>
  <c r="CO60" i="39"/>
  <c r="CD60" i="39"/>
  <c r="DT60" i="39"/>
  <c r="BZ60" i="39"/>
  <c r="AX60" i="39"/>
  <c r="AM60" i="39"/>
  <c r="DR60" i="39"/>
  <c r="AB60" i="39"/>
  <c r="Q60" i="39"/>
  <c r="Q121" i="39" s="1"/>
  <c r="CT54" i="39"/>
  <c r="CT116" i="39" s="1"/>
  <c r="DI54" i="39"/>
  <c r="DI116" i="39" s="1"/>
  <c r="DP54" i="39"/>
  <c r="DP116" i="39" s="1"/>
  <c r="CM54" i="39"/>
  <c r="CM116" i="39" s="1"/>
  <c r="AQ54" i="39"/>
  <c r="AQ116" i="39" s="1"/>
  <c r="AH54" i="39"/>
  <c r="AH116" i="39" s="1"/>
  <c r="AO54" i="39"/>
  <c r="AO116" i="39" s="1"/>
  <c r="BD54" i="39"/>
  <c r="BD116" i="39" s="1"/>
  <c r="BB54" i="39"/>
  <c r="BB116" i="39" s="1"/>
  <c r="DV50" i="39"/>
  <c r="CD50" i="39"/>
  <c r="CT50" i="39"/>
  <c r="BZ50" i="39"/>
  <c r="AZ50" i="39"/>
  <c r="Q50" i="39"/>
  <c r="AF50" i="39"/>
  <c r="AM50" i="39"/>
  <c r="AD50" i="39"/>
  <c r="S50" i="39"/>
  <c r="CV46" i="39"/>
  <c r="CV108" i="39" s="1"/>
  <c r="CB46" i="39"/>
  <c r="CB108" i="39" s="1"/>
  <c r="CZ46" i="39"/>
  <c r="CZ108" i="39" s="1"/>
  <c r="BZ46" i="39"/>
  <c r="BZ108" i="39" s="1"/>
  <c r="AZ46" i="39"/>
  <c r="Z46" i="39"/>
  <c r="Z108" i="39" s="1"/>
  <c r="Q46" i="39"/>
  <c r="CO46" i="39"/>
  <c r="CO108" i="39" s="1"/>
  <c r="BG46" i="39"/>
  <c r="AF46" i="39"/>
  <c r="AF108" i="39" s="1"/>
  <c r="W46" i="39"/>
  <c r="DP46" i="39"/>
  <c r="DP108" i="39" s="1"/>
  <c r="BM46" i="39"/>
  <c r="AM46" i="39"/>
  <c r="AM108" i="39" s="1"/>
  <c r="AD46" i="39"/>
  <c r="AD108" i="39" s="1"/>
  <c r="BB46" i="39"/>
  <c r="BB108" i="39" s="1"/>
  <c r="AS46" i="39"/>
  <c r="BK46" i="39"/>
  <c r="BK108" i="39" s="1"/>
  <c r="AB46" i="39"/>
  <c r="AB108" i="39" s="1"/>
  <c r="DV42" i="39"/>
  <c r="DE42" i="39"/>
  <c r="CD42" i="39"/>
  <c r="DT42" i="39"/>
  <c r="DB42" i="39"/>
  <c r="CK42" i="39"/>
  <c r="DI42" i="39"/>
  <c r="CZ42" i="39"/>
  <c r="CI42" i="39"/>
  <c r="DG42" i="39"/>
  <c r="AZ42" i="39"/>
  <c r="AQ42" i="39"/>
  <c r="Z42" i="39"/>
  <c r="CX42" i="39"/>
  <c r="AX42" i="39"/>
  <c r="AO42" i="39"/>
  <c r="W42" i="39"/>
  <c r="DX42" i="39"/>
  <c r="BD42" i="39"/>
  <c r="AV42" i="39"/>
  <c r="AD42" i="39"/>
  <c r="DP42" i="39"/>
  <c r="CF42" i="39"/>
  <c r="BB42" i="39"/>
  <c r="AS42" i="39"/>
  <c r="DV38" i="39"/>
  <c r="DV100" i="39" s="1"/>
  <c r="CV38" i="39"/>
  <c r="CV100" i="39" s="1"/>
  <c r="CM38" i="39"/>
  <c r="CM100" i="39" s="1"/>
  <c r="DT38" i="39"/>
  <c r="DT100" i="39" s="1"/>
  <c r="DB38" i="39"/>
  <c r="DB100" i="39" s="1"/>
  <c r="CB38" i="39"/>
  <c r="CB100" i="39" s="1"/>
  <c r="DR38" i="39"/>
  <c r="DR100" i="39" s="1"/>
  <c r="CZ38" i="39"/>
  <c r="CZ100" i="39" s="1"/>
  <c r="CI38" i="39"/>
  <c r="CI100" i="39" s="1"/>
  <c r="CF38" i="39"/>
  <c r="CF100" i="39" s="1"/>
  <c r="BI38" i="39"/>
  <c r="BI100" i="39" s="1"/>
  <c r="AQ38" i="39"/>
  <c r="AQ100" i="39" s="1"/>
  <c r="Z38" i="39"/>
  <c r="Z100" i="39" s="1"/>
  <c r="BX38" i="39"/>
  <c r="BX100" i="39" s="1"/>
  <c r="CX38" i="39"/>
  <c r="CX100" i="39" s="1"/>
  <c r="BD38" i="39"/>
  <c r="BD100" i="39" s="1"/>
  <c r="AM38" i="39"/>
  <c r="AM100" i="39" s="1"/>
  <c r="BG38" i="39"/>
  <c r="AO38" i="39"/>
  <c r="AO100" i="39" s="1"/>
  <c r="BB38" i="39"/>
  <c r="BB100" i="39" s="1"/>
  <c r="S38" i="39"/>
  <c r="S100" i="39" s="1"/>
  <c r="AX38" i="39"/>
  <c r="AF38" i="39"/>
  <c r="AF100" i="39" s="1"/>
  <c r="BK38" i="39"/>
  <c r="BK100" i="39" s="1"/>
  <c r="CO38" i="39"/>
  <c r="CO100" i="39" s="1"/>
  <c r="DM34" i="39"/>
  <c r="DE34" i="39"/>
  <c r="CM34" i="39"/>
  <c r="DT34" i="39"/>
  <c r="CT34" i="39"/>
  <c r="CK34" i="39"/>
  <c r="DR34" i="39"/>
  <c r="CZ34" i="39"/>
  <c r="BZ34" i="39"/>
  <c r="DX34" i="39"/>
  <c r="DP34" i="39"/>
  <c r="DG34" i="39"/>
  <c r="BB34" i="39"/>
  <c r="AS34" i="39"/>
  <c r="AB34" i="39"/>
  <c r="CX34" i="39"/>
  <c r="AQ34" i="39"/>
  <c r="AH34" i="39"/>
  <c r="Q34" i="39"/>
  <c r="BG34" i="39"/>
  <c r="AF34" i="39"/>
  <c r="W34" i="39"/>
  <c r="O34" i="39"/>
  <c r="AD34" i="39"/>
  <c r="AM34" i="39"/>
  <c r="DV27" i="39"/>
  <c r="DE27" i="39"/>
  <c r="CV27" i="39"/>
  <c r="CM27" i="39"/>
  <c r="DT27" i="39"/>
  <c r="DK27" i="39"/>
  <c r="CT27" i="39"/>
  <c r="CK27" i="39"/>
  <c r="CB27" i="39"/>
  <c r="CZ27" i="39"/>
  <c r="CQ27" i="39"/>
  <c r="BZ27" i="39"/>
  <c r="BO27" i="39"/>
  <c r="CX27" i="39"/>
  <c r="BD27" i="39"/>
  <c r="AM27" i="39"/>
  <c r="AD27" i="39"/>
  <c r="U27" i="39"/>
  <c r="BX27" i="39"/>
  <c r="AO27" i="39"/>
  <c r="O27" i="39"/>
  <c r="DX27" i="39"/>
  <c r="BM27" i="39"/>
  <c r="BB27" i="39"/>
  <c r="AS27" i="39"/>
  <c r="AK27" i="39"/>
  <c r="AB27" i="39"/>
  <c r="S27" i="39"/>
  <c r="BG27" i="39"/>
  <c r="AF27" i="39"/>
  <c r="DP27" i="39"/>
  <c r="CF27" i="39"/>
  <c r="BI27" i="39"/>
  <c r="AZ27" i="39"/>
  <c r="AQ27" i="39"/>
  <c r="AH27" i="39"/>
  <c r="Z27" i="39"/>
  <c r="Q27" i="39"/>
  <c r="DG27" i="39"/>
  <c r="AX27" i="39"/>
  <c r="W27" i="39"/>
  <c r="DV23" i="39"/>
  <c r="DM23" i="39"/>
  <c r="DE23" i="39"/>
  <c r="CV23" i="39"/>
  <c r="CM23" i="39"/>
  <c r="CD23" i="39"/>
  <c r="DT23" i="39"/>
  <c r="DK23" i="39"/>
  <c r="DB23" i="39"/>
  <c r="CT23" i="39"/>
  <c r="CK23" i="39"/>
  <c r="CB23" i="39"/>
  <c r="DR23" i="39"/>
  <c r="DI23" i="39"/>
  <c r="CZ23" i="39"/>
  <c r="CQ23" i="39"/>
  <c r="CI23" i="39"/>
  <c r="BZ23" i="39"/>
  <c r="DG23" i="39"/>
  <c r="BX23" i="39"/>
  <c r="BM23" i="39"/>
  <c r="BD23" i="39"/>
  <c r="AV23" i="39"/>
  <c r="AM23" i="39"/>
  <c r="AD23" i="39"/>
  <c r="U23" i="39"/>
  <c r="CF23" i="39"/>
  <c r="BG23" i="39"/>
  <c r="W23" i="39"/>
  <c r="CX23" i="39"/>
  <c r="BK23" i="39"/>
  <c r="BB23" i="39"/>
  <c r="AS23" i="39"/>
  <c r="AK23" i="39"/>
  <c r="AB23" i="39"/>
  <c r="S23" i="39"/>
  <c r="BO23" i="39"/>
  <c r="AO23" i="39"/>
  <c r="O23" i="39"/>
  <c r="DX23" i="39"/>
  <c r="CO23" i="39"/>
  <c r="BI23" i="39"/>
  <c r="AZ23" i="39"/>
  <c r="AQ23" i="39"/>
  <c r="AH23" i="39"/>
  <c r="Z23" i="39"/>
  <c r="Q23" i="39"/>
  <c r="DP23" i="39"/>
  <c r="AX23" i="39"/>
  <c r="AF23" i="39"/>
  <c r="DV19" i="39"/>
  <c r="DV82" i="39" s="1"/>
  <c r="DM19" i="39"/>
  <c r="DE19" i="39"/>
  <c r="CV19" i="39"/>
  <c r="CM19" i="39"/>
  <c r="CM82" i="39" s="1"/>
  <c r="CD19" i="39"/>
  <c r="DT19" i="39"/>
  <c r="DT82" i="39" s="1"/>
  <c r="DK19" i="39"/>
  <c r="DB19" i="39"/>
  <c r="DB82" i="39" s="1"/>
  <c r="CT19" i="39"/>
  <c r="CK19" i="39"/>
  <c r="CB19" i="39"/>
  <c r="DR19" i="39"/>
  <c r="DI19" i="39"/>
  <c r="CZ19" i="39"/>
  <c r="CZ82" i="39" s="1"/>
  <c r="CQ19" i="39"/>
  <c r="CI19" i="39"/>
  <c r="CI82" i="39" s="1"/>
  <c r="BZ19" i="39"/>
  <c r="DP19" i="39"/>
  <c r="CF19" i="39"/>
  <c r="BM19" i="39"/>
  <c r="BM82" i="39" s="1"/>
  <c r="BD19" i="39"/>
  <c r="AV19" i="39"/>
  <c r="AV82" i="39" s="1"/>
  <c r="AM19" i="39"/>
  <c r="AD19" i="39"/>
  <c r="AD82" i="39" s="1"/>
  <c r="U19" i="39"/>
  <c r="DX19" i="39"/>
  <c r="BO19" i="39"/>
  <c r="AF19" i="39"/>
  <c r="AF82" i="39" s="1"/>
  <c r="O19" i="39"/>
  <c r="DG19" i="39"/>
  <c r="DG82" i="39" s="1"/>
  <c r="BX19" i="39"/>
  <c r="BK19" i="39"/>
  <c r="BK82" i="39" s="1"/>
  <c r="BB19" i="39"/>
  <c r="AS19" i="39"/>
  <c r="AK19" i="39"/>
  <c r="AB19" i="39"/>
  <c r="AB82" i="39" s="1"/>
  <c r="S19" i="39"/>
  <c r="AX19" i="39"/>
  <c r="AX82" i="39" s="1"/>
  <c r="W19" i="39"/>
  <c r="W82" i="39" s="1"/>
  <c r="CX19" i="39"/>
  <c r="CX82" i="39" s="1"/>
  <c r="BI19" i="39"/>
  <c r="BI82" i="39" s="1"/>
  <c r="AZ19" i="39"/>
  <c r="AZ82" i="39" s="1"/>
  <c r="AQ19" i="39"/>
  <c r="AH19" i="39"/>
  <c r="AH82" i="39" s="1"/>
  <c r="Z19" i="39"/>
  <c r="Z82" i="39" s="1"/>
  <c r="Q19" i="39"/>
  <c r="Q82" i="39" s="1"/>
  <c r="CO19" i="39"/>
  <c r="CO82" i="39" s="1"/>
  <c r="BG19" i="39"/>
  <c r="BG82" i="39" s="1"/>
  <c r="AO19" i="39"/>
  <c r="AO82" i="39" s="1"/>
  <c r="DV15" i="39"/>
  <c r="DM15" i="39"/>
  <c r="DE15" i="39"/>
  <c r="CV15" i="39"/>
  <c r="CM15" i="39"/>
  <c r="CD15" i="39"/>
  <c r="CD78" i="39" s="1"/>
  <c r="DT15" i="39"/>
  <c r="DK15" i="39"/>
  <c r="DB15" i="39"/>
  <c r="CT15" i="39"/>
  <c r="CK15" i="39"/>
  <c r="CB15" i="39"/>
  <c r="DR15" i="39"/>
  <c r="DI15" i="39"/>
  <c r="CZ15" i="39"/>
  <c r="CQ15" i="39"/>
  <c r="CI15" i="39"/>
  <c r="BZ15" i="39"/>
  <c r="DX15" i="39"/>
  <c r="CO15" i="39"/>
  <c r="BM15" i="39"/>
  <c r="BD15" i="39"/>
  <c r="AV15" i="39"/>
  <c r="AM15" i="39"/>
  <c r="AD15" i="39"/>
  <c r="U15" i="39"/>
  <c r="BO15" i="39"/>
  <c r="AO15" i="39"/>
  <c r="W15" i="39"/>
  <c r="DP15" i="39"/>
  <c r="CF15" i="39"/>
  <c r="CF78" i="39" s="1"/>
  <c r="BK15" i="39"/>
  <c r="BB15" i="39"/>
  <c r="AS15" i="39"/>
  <c r="AK15" i="39"/>
  <c r="AB15" i="39"/>
  <c r="S15" i="39"/>
  <c r="CX15" i="39"/>
  <c r="BG15" i="39"/>
  <c r="AF15" i="39"/>
  <c r="DG15" i="39"/>
  <c r="BX15" i="39"/>
  <c r="BI15" i="39"/>
  <c r="AZ15" i="39"/>
  <c r="AQ15" i="39"/>
  <c r="AH15" i="39"/>
  <c r="Z15" i="39"/>
  <c r="Q15" i="39"/>
  <c r="AX15" i="39"/>
  <c r="O15" i="39"/>
  <c r="CW564" i="39"/>
  <c r="E153" i="42" s="1"/>
  <c r="CS564" i="39"/>
  <c r="AC564" i="39"/>
  <c r="N564" i="39"/>
  <c r="BW564" i="39"/>
  <c r="DS564" i="39"/>
  <c r="E285" i="42" s="1"/>
  <c r="DH564" i="39"/>
  <c r="E219" i="42" s="1"/>
  <c r="V564" i="39"/>
  <c r="T564" i="39"/>
  <c r="DR71" i="39"/>
  <c r="DR132" i="39" s="1"/>
  <c r="DI71" i="39"/>
  <c r="DI132" i="39" s="1"/>
  <c r="CZ71" i="39"/>
  <c r="CZ132" i="39" s="1"/>
  <c r="CQ71" i="39"/>
  <c r="CQ132" i="39" s="1"/>
  <c r="CI71" i="39"/>
  <c r="CI132" i="39" s="1"/>
  <c r="BZ71" i="39"/>
  <c r="BZ132" i="39" s="1"/>
  <c r="DX71" i="39"/>
  <c r="DX132" i="39" s="1"/>
  <c r="DP71" i="39"/>
  <c r="DP132" i="39" s="1"/>
  <c r="DG71" i="39"/>
  <c r="CX71" i="39"/>
  <c r="CX132" i="39" s="1"/>
  <c r="CO71" i="39"/>
  <c r="CO132" i="39" s="1"/>
  <c r="CF71" i="39"/>
  <c r="BX71" i="39"/>
  <c r="BX132" i="39" s="1"/>
  <c r="DV71" i="39"/>
  <c r="DV132" i="39" s="1"/>
  <c r="DM71" i="39"/>
  <c r="DM132" i="39" s="1"/>
  <c r="DE71" i="39"/>
  <c r="DE132" i="39" s="1"/>
  <c r="CV71" i="39"/>
  <c r="CM71" i="39"/>
  <c r="CM132" i="39" s="1"/>
  <c r="CD71" i="39"/>
  <c r="CD132" i="39" s="1"/>
  <c r="DB71" i="39"/>
  <c r="DB132" i="39" s="1"/>
  <c r="BI71" i="39"/>
  <c r="BI132" i="39" s="1"/>
  <c r="AZ71" i="39"/>
  <c r="AZ132" i="39" s="1"/>
  <c r="AQ71" i="39"/>
  <c r="AQ132" i="39" s="1"/>
  <c r="AH71" i="39"/>
  <c r="AH132" i="39" s="1"/>
  <c r="Z71" i="39"/>
  <c r="Z132" i="39" s="1"/>
  <c r="Q71" i="39"/>
  <c r="CT71" i="39"/>
  <c r="BO71" i="39"/>
  <c r="BO132" i="39" s="1"/>
  <c r="BG71" i="39"/>
  <c r="BG132" i="39" s="1"/>
  <c r="AX71" i="39"/>
  <c r="AX132" i="39" s="1"/>
  <c r="AO71" i="39"/>
  <c r="AO132" i="39" s="1"/>
  <c r="AF71" i="39"/>
  <c r="AF132" i="39" s="1"/>
  <c r="W71" i="39"/>
  <c r="O71" i="39"/>
  <c r="O132" i="39" s="1"/>
  <c r="DT71" i="39"/>
  <c r="DT132" i="39" s="1"/>
  <c r="CK71" i="39"/>
  <c r="BM71" i="39"/>
  <c r="BM132" i="39" s="1"/>
  <c r="BD71" i="39"/>
  <c r="BD132" i="39" s="1"/>
  <c r="AV71" i="39"/>
  <c r="AV132" i="39" s="1"/>
  <c r="AM71" i="39"/>
  <c r="AM132" i="39" s="1"/>
  <c r="AD71" i="39"/>
  <c r="U71" i="39"/>
  <c r="U132" i="39" s="1"/>
  <c r="BK71" i="39"/>
  <c r="BK132" i="39" s="1"/>
  <c r="AB71" i="39"/>
  <c r="AB132" i="39" s="1"/>
  <c r="DK71" i="39"/>
  <c r="DK132" i="39" s="1"/>
  <c r="BB71" i="39"/>
  <c r="BB132" i="39" s="1"/>
  <c r="S71" i="39"/>
  <c r="S132" i="39" s="1"/>
  <c r="CB71" i="39"/>
  <c r="CB132" i="39" s="1"/>
  <c r="AS71" i="39"/>
  <c r="AK71" i="39"/>
  <c r="AK132" i="39" s="1"/>
  <c r="DR67" i="39"/>
  <c r="DI67" i="39"/>
  <c r="CZ67" i="39"/>
  <c r="CQ67" i="39"/>
  <c r="CI67" i="39"/>
  <c r="BZ67" i="39"/>
  <c r="DX67" i="39"/>
  <c r="DP67" i="39"/>
  <c r="DG67" i="39"/>
  <c r="CX67" i="39"/>
  <c r="CO67" i="39"/>
  <c r="CF67" i="39"/>
  <c r="BX67" i="39"/>
  <c r="DV67" i="39"/>
  <c r="DM67" i="39"/>
  <c r="DE67" i="39"/>
  <c r="CV67" i="39"/>
  <c r="CM67" i="39"/>
  <c r="CD67" i="39"/>
  <c r="DK67" i="39"/>
  <c r="CB67" i="39"/>
  <c r="BI67" i="39"/>
  <c r="AZ67" i="39"/>
  <c r="AQ67" i="39"/>
  <c r="AH67" i="39"/>
  <c r="Z67" i="39"/>
  <c r="Q67" i="39"/>
  <c r="DB67" i="39"/>
  <c r="BO67" i="39"/>
  <c r="BG67" i="39"/>
  <c r="AX67" i="39"/>
  <c r="AO67" i="39"/>
  <c r="AF67" i="39"/>
  <c r="W67" i="39"/>
  <c r="O67" i="39"/>
  <c r="CT67" i="39"/>
  <c r="BM67" i="39"/>
  <c r="BD67" i="39"/>
  <c r="AV67" i="39"/>
  <c r="AM67" i="39"/>
  <c r="AD67" i="39"/>
  <c r="U67" i="39"/>
  <c r="CK67" i="39"/>
  <c r="AK67" i="39"/>
  <c r="BK67" i="39"/>
  <c r="AB67" i="39"/>
  <c r="BB67" i="39"/>
  <c r="S67" i="39"/>
  <c r="DT67" i="39"/>
  <c r="AS67" i="39"/>
  <c r="DR63" i="39"/>
  <c r="DR124" i="39" s="1"/>
  <c r="DI63" i="39"/>
  <c r="DI124" i="39" s="1"/>
  <c r="CZ63" i="39"/>
  <c r="CZ124" i="39" s="1"/>
  <c r="CQ63" i="39"/>
  <c r="CQ124" i="39" s="1"/>
  <c r="CI63" i="39"/>
  <c r="BZ63" i="39"/>
  <c r="BZ124" i="39" s="1"/>
  <c r="DX63" i="39"/>
  <c r="DX124" i="39" s="1"/>
  <c r="DP63" i="39"/>
  <c r="DP124" i="39" s="1"/>
  <c r="DG63" i="39"/>
  <c r="DG124" i="39" s="1"/>
  <c r="CX63" i="39"/>
  <c r="CX124" i="39" s="1"/>
  <c r="CO63" i="39"/>
  <c r="CO124" i="39" s="1"/>
  <c r="CF63" i="39"/>
  <c r="BX63" i="39"/>
  <c r="DV63" i="39"/>
  <c r="DV124" i="39" s="1"/>
  <c r="DM63" i="39"/>
  <c r="DM124" i="39" s="1"/>
  <c r="DE63" i="39"/>
  <c r="DE124" i="39" s="1"/>
  <c r="CV63" i="39"/>
  <c r="CV124" i="39" s="1"/>
  <c r="CM63" i="39"/>
  <c r="CM124" i="39" s="1"/>
  <c r="CD63" i="39"/>
  <c r="CD124" i="39" s="1"/>
  <c r="DT63" i="39"/>
  <c r="CK63" i="39"/>
  <c r="DK63" i="39"/>
  <c r="CB63" i="39"/>
  <c r="CB124" i="39" s="1"/>
  <c r="DB63" i="39"/>
  <c r="DB124" i="39" s="1"/>
  <c r="BI63" i="39"/>
  <c r="BI124" i="39" s="1"/>
  <c r="AZ63" i="39"/>
  <c r="AZ124" i="39" s="1"/>
  <c r="AQ63" i="39"/>
  <c r="AQ124" i="39" s="1"/>
  <c r="AH63" i="39"/>
  <c r="AH124" i="39" s="1"/>
  <c r="Z63" i="39"/>
  <c r="Q63" i="39"/>
  <c r="Q124" i="39" s="1"/>
  <c r="BO63" i="39"/>
  <c r="BO124" i="39" s="1"/>
  <c r="BG63" i="39"/>
  <c r="BG124" i="39" s="1"/>
  <c r="AX63" i="39"/>
  <c r="AX124" i="39" s="1"/>
  <c r="AO63" i="39"/>
  <c r="AO124" i="39" s="1"/>
  <c r="AF63" i="39"/>
  <c r="AF124" i="39" s="1"/>
  <c r="W63" i="39"/>
  <c r="O63" i="39"/>
  <c r="CT63" i="39"/>
  <c r="CT124" i="39" s="1"/>
  <c r="BM63" i="39"/>
  <c r="BM124" i="39" s="1"/>
  <c r="BD63" i="39"/>
  <c r="BD124" i="39" s="1"/>
  <c r="AV63" i="39"/>
  <c r="AV124" i="39" s="1"/>
  <c r="AM63" i="39"/>
  <c r="AM124" i="39" s="1"/>
  <c r="AD63" i="39"/>
  <c r="AD124" i="39" s="1"/>
  <c r="U63" i="39"/>
  <c r="BK63" i="39"/>
  <c r="AB63" i="39"/>
  <c r="AB124" i="39" s="1"/>
  <c r="BB63" i="39"/>
  <c r="BB124" i="39" s="1"/>
  <c r="S63" i="39"/>
  <c r="AS63" i="39"/>
  <c r="AS124" i="39" s="1"/>
  <c r="AK63" i="39"/>
  <c r="AK124" i="39" s="1"/>
  <c r="DR59" i="39"/>
  <c r="DI59" i="39"/>
  <c r="CZ59" i="39"/>
  <c r="DX59" i="39"/>
  <c r="DP59" i="39"/>
  <c r="DG59" i="39"/>
  <c r="CX59" i="39"/>
  <c r="DV59" i="39"/>
  <c r="DM59" i="39"/>
  <c r="DE59" i="39"/>
  <c r="CV59" i="39"/>
  <c r="CT59" i="39"/>
  <c r="CK59" i="39"/>
  <c r="CB59" i="39"/>
  <c r="DT59" i="39"/>
  <c r="CQ59" i="39"/>
  <c r="CI59" i="39"/>
  <c r="BZ59" i="39"/>
  <c r="DK59" i="39"/>
  <c r="CO59" i="39"/>
  <c r="CF59" i="39"/>
  <c r="BX59" i="39"/>
  <c r="DB59" i="39"/>
  <c r="BI59" i="39"/>
  <c r="AZ59" i="39"/>
  <c r="AQ59" i="39"/>
  <c r="AH59" i="39"/>
  <c r="Z59" i="39"/>
  <c r="Q59" i="39"/>
  <c r="CM59" i="39"/>
  <c r="BO59" i="39"/>
  <c r="BG59" i="39"/>
  <c r="AX59" i="39"/>
  <c r="AO59" i="39"/>
  <c r="AF59" i="39"/>
  <c r="W59" i="39"/>
  <c r="O59" i="39"/>
  <c r="CD59" i="39"/>
  <c r="BM59" i="39"/>
  <c r="BD59" i="39"/>
  <c r="AV59" i="39"/>
  <c r="AM59" i="39"/>
  <c r="AD59" i="39"/>
  <c r="U59" i="39"/>
  <c r="AK59" i="39"/>
  <c r="BK59" i="39"/>
  <c r="AB59" i="39"/>
  <c r="BB59" i="39"/>
  <c r="S59" i="39"/>
  <c r="AS59" i="39"/>
  <c r="DV53" i="39"/>
  <c r="DV115" i="39" s="1"/>
  <c r="DM53" i="39"/>
  <c r="DM115" i="39" s="1"/>
  <c r="DE53" i="39"/>
  <c r="DE115" i="39" s="1"/>
  <c r="CV53" i="39"/>
  <c r="CV115" i="39" s="1"/>
  <c r="CM53" i="39"/>
  <c r="CM115" i="39" s="1"/>
  <c r="CD53" i="39"/>
  <c r="CD115" i="39" s="1"/>
  <c r="DR53" i="39"/>
  <c r="DR115" i="39" s="1"/>
  <c r="DI53" i="39"/>
  <c r="CZ53" i="39"/>
  <c r="CQ53" i="39"/>
  <c r="CQ115" i="39" s="1"/>
  <c r="CI53" i="39"/>
  <c r="CI115" i="39" s="1"/>
  <c r="BZ53" i="39"/>
  <c r="DX53" i="39"/>
  <c r="DX115" i="39" s="1"/>
  <c r="DG53" i="39"/>
  <c r="DG115" i="39" s="1"/>
  <c r="CO53" i="39"/>
  <c r="CO115" i="39" s="1"/>
  <c r="BX53" i="39"/>
  <c r="BX115" i="39" s="1"/>
  <c r="DT53" i="39"/>
  <c r="DT115" i="39" s="1"/>
  <c r="DB53" i="39"/>
  <c r="DB115" i="39" s="1"/>
  <c r="CK53" i="39"/>
  <c r="CK115" i="39" s="1"/>
  <c r="DP53" i="39"/>
  <c r="DP115" i="39" s="1"/>
  <c r="CX53" i="39"/>
  <c r="CX115" i="39" s="1"/>
  <c r="CF53" i="39"/>
  <c r="CF115" i="39" s="1"/>
  <c r="CB53" i="39"/>
  <c r="CB115" i="39" s="1"/>
  <c r="BK53" i="39"/>
  <c r="BB53" i="39"/>
  <c r="BB115" i="39" s="1"/>
  <c r="AS53" i="39"/>
  <c r="AS115" i="39" s="1"/>
  <c r="AK53" i="39"/>
  <c r="AK115" i="39" s="1"/>
  <c r="AB53" i="39"/>
  <c r="AB115" i="39" s="1"/>
  <c r="S53" i="39"/>
  <c r="BI53" i="39"/>
  <c r="BI115" i="39" s="1"/>
  <c r="AZ53" i="39"/>
  <c r="AQ53" i="39"/>
  <c r="AQ115" i="39" s="1"/>
  <c r="AH53" i="39"/>
  <c r="Z53" i="39"/>
  <c r="Z115" i="39" s="1"/>
  <c r="Q53" i="39"/>
  <c r="Q115" i="39" s="1"/>
  <c r="DK53" i="39"/>
  <c r="DK115" i="39" s="1"/>
  <c r="BO53" i="39"/>
  <c r="BO115" i="39" s="1"/>
  <c r="BG53" i="39"/>
  <c r="BG115" i="39" s="1"/>
  <c r="AX53" i="39"/>
  <c r="AX115" i="39" s="1"/>
  <c r="AO53" i="39"/>
  <c r="AO115" i="39" s="1"/>
  <c r="AF53" i="39"/>
  <c r="W53" i="39"/>
  <c r="W115" i="39" s="1"/>
  <c r="O53" i="39"/>
  <c r="O115" i="39" s="1"/>
  <c r="BD53" i="39"/>
  <c r="U53" i="39"/>
  <c r="U115" i="39" s="1"/>
  <c r="CT53" i="39"/>
  <c r="CT115" i="39" s="1"/>
  <c r="AV53" i="39"/>
  <c r="AM53" i="39"/>
  <c r="BM53" i="39"/>
  <c r="BM115" i="39" s="1"/>
  <c r="AD53" i="39"/>
  <c r="AD115" i="39" s="1"/>
  <c r="DX49" i="39"/>
  <c r="DP49" i="39"/>
  <c r="DG49" i="39"/>
  <c r="CX49" i="39"/>
  <c r="CO49" i="39"/>
  <c r="CF49" i="39"/>
  <c r="BX49" i="39"/>
  <c r="DV49" i="39"/>
  <c r="DM49" i="39"/>
  <c r="DE49" i="39"/>
  <c r="CV49" i="39"/>
  <c r="CM49" i="39"/>
  <c r="CD49" i="39"/>
  <c r="DT49" i="39"/>
  <c r="DK49" i="39"/>
  <c r="DB49" i="39"/>
  <c r="CT49" i="39"/>
  <c r="CK49" i="39"/>
  <c r="CB49" i="39"/>
  <c r="DI49" i="39"/>
  <c r="BZ49" i="39"/>
  <c r="BK49" i="39"/>
  <c r="BB49" i="39"/>
  <c r="AS49" i="39"/>
  <c r="AK49" i="39"/>
  <c r="AB49" i="39"/>
  <c r="S49" i="39"/>
  <c r="CZ49" i="39"/>
  <c r="BI49" i="39"/>
  <c r="AZ49" i="39"/>
  <c r="AQ49" i="39"/>
  <c r="AH49" i="39"/>
  <c r="Z49" i="39"/>
  <c r="Q49" i="39"/>
  <c r="CQ49" i="39"/>
  <c r="BO49" i="39"/>
  <c r="BG49" i="39"/>
  <c r="AX49" i="39"/>
  <c r="AO49" i="39"/>
  <c r="AF49" i="39"/>
  <c r="W49" i="39"/>
  <c r="BD49" i="39"/>
  <c r="O49" i="39"/>
  <c r="BM49" i="39"/>
  <c r="AD49" i="39"/>
  <c r="DR49" i="39"/>
  <c r="U49" i="39"/>
  <c r="CI49" i="39"/>
  <c r="AV49" i="39"/>
  <c r="AM49" i="39"/>
  <c r="DX45" i="39"/>
  <c r="DP45" i="39"/>
  <c r="DP107" i="39" s="1"/>
  <c r="DG45" i="39"/>
  <c r="CX45" i="39"/>
  <c r="CO45" i="39"/>
  <c r="CF45" i="39"/>
  <c r="CF107" i="39" s="1"/>
  <c r="BX45" i="39"/>
  <c r="DV45" i="39"/>
  <c r="DM45" i="39"/>
  <c r="DE45" i="39"/>
  <c r="CV45" i="39"/>
  <c r="CM45" i="39"/>
  <c r="CD45" i="39"/>
  <c r="CD107" i="39" s="1"/>
  <c r="DT45" i="39"/>
  <c r="DK45" i="39"/>
  <c r="DB45" i="39"/>
  <c r="CT45" i="39"/>
  <c r="CT107" i="39" s="1"/>
  <c r="CK45" i="39"/>
  <c r="CK107" i="39" s="1"/>
  <c r="CB45" i="39"/>
  <c r="CB107" i="39" s="1"/>
  <c r="DR45" i="39"/>
  <c r="CI45" i="39"/>
  <c r="BK45" i="39"/>
  <c r="BB45" i="39"/>
  <c r="AS45" i="39"/>
  <c r="AS107" i="39" s="1"/>
  <c r="AK45" i="39"/>
  <c r="AB45" i="39"/>
  <c r="S45" i="39"/>
  <c r="S107" i="39" s="1"/>
  <c r="DI45" i="39"/>
  <c r="BZ45" i="39"/>
  <c r="BZ107" i="39" s="1"/>
  <c r="BI45" i="39"/>
  <c r="AZ45" i="39"/>
  <c r="AQ45" i="39"/>
  <c r="AQ107" i="39" s="1"/>
  <c r="AH45" i="39"/>
  <c r="Z45" i="39"/>
  <c r="Q45" i="39"/>
  <c r="Q107" i="39" s="1"/>
  <c r="CZ45" i="39"/>
  <c r="BO45" i="39"/>
  <c r="BG45" i="39"/>
  <c r="AX45" i="39"/>
  <c r="AO45" i="39"/>
  <c r="AO107" i="39" s="1"/>
  <c r="AF45" i="39"/>
  <c r="W45" i="39"/>
  <c r="W107" i="39" s="1"/>
  <c r="O45" i="39"/>
  <c r="O107" i="39" s="1"/>
  <c r="CQ45" i="39"/>
  <c r="AM45" i="39"/>
  <c r="BM45" i="39"/>
  <c r="AD45" i="39"/>
  <c r="BD45" i="39"/>
  <c r="BD107" i="39" s="1"/>
  <c r="U45" i="39"/>
  <c r="AV45" i="39"/>
  <c r="DX41" i="39"/>
  <c r="DP41" i="39"/>
  <c r="DG41" i="39"/>
  <c r="CX41" i="39"/>
  <c r="CO41" i="39"/>
  <c r="CF41" i="39"/>
  <c r="BX41" i="39"/>
  <c r="DV41" i="39"/>
  <c r="DM41" i="39"/>
  <c r="DE41" i="39"/>
  <c r="CV41" i="39"/>
  <c r="CM41" i="39"/>
  <c r="CD41" i="39"/>
  <c r="DT41" i="39"/>
  <c r="DK41" i="39"/>
  <c r="DB41" i="39"/>
  <c r="CT41" i="39"/>
  <c r="CK41" i="39"/>
  <c r="CB41" i="39"/>
  <c r="CQ41" i="39"/>
  <c r="BK41" i="39"/>
  <c r="BB41" i="39"/>
  <c r="AS41" i="39"/>
  <c r="AK41" i="39"/>
  <c r="AB41" i="39"/>
  <c r="S41" i="39"/>
  <c r="DR41" i="39"/>
  <c r="CI41" i="39"/>
  <c r="BI41" i="39"/>
  <c r="AZ41" i="39"/>
  <c r="AQ41" i="39"/>
  <c r="AH41" i="39"/>
  <c r="Z41" i="39"/>
  <c r="DI41" i="39"/>
  <c r="BZ41" i="39"/>
  <c r="BO41" i="39"/>
  <c r="BG41" i="39"/>
  <c r="AX41" i="39"/>
  <c r="AO41" i="39"/>
  <c r="AF41" i="39"/>
  <c r="W41" i="39"/>
  <c r="O41" i="39"/>
  <c r="AV41" i="39"/>
  <c r="Q41" i="39"/>
  <c r="AM41" i="39"/>
  <c r="CZ41" i="39"/>
  <c r="BM41" i="39"/>
  <c r="AD41" i="39"/>
  <c r="BD41" i="39"/>
  <c r="U41" i="39"/>
  <c r="DX37" i="39"/>
  <c r="DX99" i="39" s="1"/>
  <c r="DP37" i="39"/>
  <c r="DP99" i="39" s="1"/>
  <c r="DG37" i="39"/>
  <c r="DG99" i="39" s="1"/>
  <c r="CX37" i="39"/>
  <c r="CX99" i="39" s="1"/>
  <c r="CO37" i="39"/>
  <c r="CO99" i="39" s="1"/>
  <c r="CF37" i="39"/>
  <c r="CF99" i="39" s="1"/>
  <c r="BX37" i="39"/>
  <c r="BX99" i="39" s="1"/>
  <c r="DV37" i="39"/>
  <c r="DM37" i="39"/>
  <c r="DM99" i="39" s="1"/>
  <c r="DE37" i="39"/>
  <c r="DE99" i="39" s="1"/>
  <c r="CV37" i="39"/>
  <c r="CV99" i="39" s="1"/>
  <c r="CM37" i="39"/>
  <c r="CM99" i="39" s="1"/>
  <c r="CD37" i="39"/>
  <c r="CD99" i="39" s="1"/>
  <c r="DT37" i="39"/>
  <c r="DT99" i="39" s="1"/>
  <c r="DK37" i="39"/>
  <c r="DK99" i="39" s="1"/>
  <c r="DB37" i="39"/>
  <c r="CT37" i="39"/>
  <c r="CT99" i="39" s="1"/>
  <c r="CK37" i="39"/>
  <c r="CK99" i="39" s="1"/>
  <c r="CB37" i="39"/>
  <c r="CB99" i="39" s="1"/>
  <c r="CZ37" i="39"/>
  <c r="CZ99" i="39" s="1"/>
  <c r="BK37" i="39"/>
  <c r="BK99" i="39" s="1"/>
  <c r="BB37" i="39"/>
  <c r="BB99" i="39" s="1"/>
  <c r="AS37" i="39"/>
  <c r="AS99" i="39" s="1"/>
  <c r="AK37" i="39"/>
  <c r="AB37" i="39"/>
  <c r="AB99" i="39" s="1"/>
  <c r="S37" i="39"/>
  <c r="S99" i="39" s="1"/>
  <c r="CQ37" i="39"/>
  <c r="CQ99" i="39" s="1"/>
  <c r="DR37" i="39"/>
  <c r="DR99" i="39" s="1"/>
  <c r="CI37" i="39"/>
  <c r="CI99" i="39" s="1"/>
  <c r="BO37" i="39"/>
  <c r="BO99" i="39" s="1"/>
  <c r="BG37" i="39"/>
  <c r="BG99" i="39" s="1"/>
  <c r="AX37" i="39"/>
  <c r="AO37" i="39"/>
  <c r="AO99" i="39" s="1"/>
  <c r="AF37" i="39"/>
  <c r="AF99" i="39" s="1"/>
  <c r="W37" i="39"/>
  <c r="W99" i="39" s="1"/>
  <c r="O37" i="39"/>
  <c r="DI37" i="39"/>
  <c r="DI99" i="39" s="1"/>
  <c r="BI37" i="39"/>
  <c r="BI99" i="39" s="1"/>
  <c r="AQ37" i="39"/>
  <c r="Z37" i="39"/>
  <c r="BZ37" i="39"/>
  <c r="BZ99" i="39" s="1"/>
  <c r="BD37" i="39"/>
  <c r="BD99" i="39" s="1"/>
  <c r="AM37" i="39"/>
  <c r="AM99" i="39" s="1"/>
  <c r="U37" i="39"/>
  <c r="U99" i="39" s="1"/>
  <c r="AZ37" i="39"/>
  <c r="AZ99" i="39" s="1"/>
  <c r="AH37" i="39"/>
  <c r="AH99" i="39" s="1"/>
  <c r="Q37" i="39"/>
  <c r="AV37" i="39"/>
  <c r="AV99" i="39" s="1"/>
  <c r="AD37" i="39"/>
  <c r="AD99" i="39" s="1"/>
  <c r="BM37" i="39"/>
  <c r="BM99" i="39" s="1"/>
  <c r="DX33" i="39"/>
  <c r="DP33" i="39"/>
  <c r="DG33" i="39"/>
  <c r="CX33" i="39"/>
  <c r="CO33" i="39"/>
  <c r="CF33" i="39"/>
  <c r="BX33" i="39"/>
  <c r="DV33" i="39"/>
  <c r="DM33" i="39"/>
  <c r="DE33" i="39"/>
  <c r="CV33" i="39"/>
  <c r="CM33" i="39"/>
  <c r="CD33" i="39"/>
  <c r="DT33" i="39"/>
  <c r="DK33" i="39"/>
  <c r="DB33" i="39"/>
  <c r="CT33" i="39"/>
  <c r="CK33" i="39"/>
  <c r="CB33" i="39"/>
  <c r="DI33" i="39"/>
  <c r="BZ33" i="39"/>
  <c r="CZ33" i="39"/>
  <c r="CQ33" i="39"/>
  <c r="BM33" i="39"/>
  <c r="BD33" i="39"/>
  <c r="AV33" i="39"/>
  <c r="AM33" i="39"/>
  <c r="AD33" i="39"/>
  <c r="U33" i="39"/>
  <c r="BK33" i="39"/>
  <c r="BB33" i="39"/>
  <c r="AS33" i="39"/>
  <c r="AK33" i="39"/>
  <c r="AB33" i="39"/>
  <c r="S33" i="39"/>
  <c r="DR33" i="39"/>
  <c r="BI33" i="39"/>
  <c r="AZ33" i="39"/>
  <c r="AQ33" i="39"/>
  <c r="AH33" i="39"/>
  <c r="Z33" i="39"/>
  <c r="Q33" i="39"/>
  <c r="CI33" i="39"/>
  <c r="AX33" i="39"/>
  <c r="O33" i="39"/>
  <c r="BG33" i="39"/>
  <c r="AO33" i="39"/>
  <c r="BO33" i="39"/>
  <c r="AF33" i="39"/>
  <c r="W33" i="39"/>
  <c r="DX26" i="39"/>
  <c r="DX89" i="39" s="1"/>
  <c r="DP26" i="39"/>
  <c r="DP89" i="39" s="1"/>
  <c r="DG26" i="39"/>
  <c r="DG89" i="39" s="1"/>
  <c r="CX26" i="39"/>
  <c r="CO26" i="39"/>
  <c r="CO89" i="39" s="1"/>
  <c r="CF26" i="39"/>
  <c r="CF89" i="39" s="1"/>
  <c r="BX26" i="39"/>
  <c r="DV26" i="39"/>
  <c r="DV89" i="39" s="1"/>
  <c r="DM26" i="39"/>
  <c r="DM89" i="39" s="1"/>
  <c r="DE26" i="39"/>
  <c r="DE89" i="39" s="1"/>
  <c r="CV26" i="39"/>
  <c r="CV89" i="39" s="1"/>
  <c r="CM26" i="39"/>
  <c r="CM89" i="39" s="1"/>
  <c r="CD26" i="39"/>
  <c r="DT26" i="39"/>
  <c r="DT89" i="39" s="1"/>
  <c r="DK26" i="39"/>
  <c r="DB26" i="39"/>
  <c r="DB89" i="39" s="1"/>
  <c r="CT26" i="39"/>
  <c r="CT89" i="39" s="1"/>
  <c r="CK26" i="39"/>
  <c r="CK89" i="39" s="1"/>
  <c r="CB26" i="39"/>
  <c r="DR26" i="39"/>
  <c r="DR89" i="39" s="1"/>
  <c r="CI26" i="39"/>
  <c r="CI89" i="39" s="1"/>
  <c r="BO26" i="39"/>
  <c r="BO89" i="39" s="1"/>
  <c r="BG26" i="39"/>
  <c r="BG89" i="39" s="1"/>
  <c r="AX26" i="39"/>
  <c r="AX89" i="39" s="1"/>
  <c r="AO26" i="39"/>
  <c r="AO89" i="39" s="1"/>
  <c r="AF26" i="39"/>
  <c r="AF89" i="39" s="1"/>
  <c r="W26" i="39"/>
  <c r="W89" i="39" s="1"/>
  <c r="O26" i="39"/>
  <c r="AQ26" i="39"/>
  <c r="AQ89" i="39" s="1"/>
  <c r="Z26" i="39"/>
  <c r="Z89" i="39" s="1"/>
  <c r="DI26" i="39"/>
  <c r="DI89" i="39" s="1"/>
  <c r="BZ26" i="39"/>
  <c r="BZ89" i="39" s="1"/>
  <c r="BM26" i="39"/>
  <c r="BM89" i="39" s="1"/>
  <c r="BD26" i="39"/>
  <c r="BD89" i="39" s="1"/>
  <c r="AV26" i="39"/>
  <c r="AV89" i="39" s="1"/>
  <c r="AM26" i="39"/>
  <c r="AD26" i="39"/>
  <c r="U26" i="39"/>
  <c r="U89" i="39" s="1"/>
  <c r="BI26" i="39"/>
  <c r="BI89" i="39" s="1"/>
  <c r="AH26" i="39"/>
  <c r="AH89" i="39" s="1"/>
  <c r="CZ26" i="39"/>
  <c r="CZ89" i="39" s="1"/>
  <c r="BK26" i="39"/>
  <c r="BK89" i="39" s="1"/>
  <c r="BB26" i="39"/>
  <c r="BB89" i="39" s="1"/>
  <c r="AS26" i="39"/>
  <c r="AK26" i="39"/>
  <c r="AK89" i="39" s="1"/>
  <c r="AB26" i="39"/>
  <c r="AB89" i="39" s="1"/>
  <c r="S26" i="39"/>
  <c r="S89" i="39" s="1"/>
  <c r="CQ26" i="39"/>
  <c r="CQ89" i="39" s="1"/>
  <c r="AZ26" i="39"/>
  <c r="AZ89" i="39" s="1"/>
  <c r="Q26" i="39"/>
  <c r="DX22" i="39"/>
  <c r="DP22" i="39"/>
  <c r="DG22" i="39"/>
  <c r="CX22" i="39"/>
  <c r="CO22" i="39"/>
  <c r="CF22" i="39"/>
  <c r="BX22" i="39"/>
  <c r="DV22" i="39"/>
  <c r="DM22" i="39"/>
  <c r="DE22" i="39"/>
  <c r="CV22" i="39"/>
  <c r="CM22" i="39"/>
  <c r="CD22" i="39"/>
  <c r="DT22" i="39"/>
  <c r="DK22" i="39"/>
  <c r="DB22" i="39"/>
  <c r="CT22" i="39"/>
  <c r="CK22" i="39"/>
  <c r="CB22" i="39"/>
  <c r="CQ22" i="39"/>
  <c r="BO22" i="39"/>
  <c r="BG22" i="39"/>
  <c r="AX22" i="39"/>
  <c r="AO22" i="39"/>
  <c r="AF22" i="39"/>
  <c r="W22" i="39"/>
  <c r="O22" i="39"/>
  <c r="BI22" i="39"/>
  <c r="Z22" i="39"/>
  <c r="DR22" i="39"/>
  <c r="CI22" i="39"/>
  <c r="BM22" i="39"/>
  <c r="BD22" i="39"/>
  <c r="AV22" i="39"/>
  <c r="AM22" i="39"/>
  <c r="AD22" i="39"/>
  <c r="U22" i="39"/>
  <c r="AQ22" i="39"/>
  <c r="Q22" i="39"/>
  <c r="DI22" i="39"/>
  <c r="BZ22" i="39"/>
  <c r="BK22" i="39"/>
  <c r="BB22" i="39"/>
  <c r="AS22" i="39"/>
  <c r="AK22" i="39"/>
  <c r="AB22" i="39"/>
  <c r="S22" i="39"/>
  <c r="CZ22" i="39"/>
  <c r="AZ22" i="39"/>
  <c r="AH22" i="39"/>
  <c r="DX18" i="39"/>
  <c r="DX81" i="39" s="1"/>
  <c r="DP18" i="39"/>
  <c r="DP81" i="39" s="1"/>
  <c r="DG18" i="39"/>
  <c r="DG81" i="39" s="1"/>
  <c r="CX18" i="39"/>
  <c r="CX81" i="39" s="1"/>
  <c r="CO18" i="39"/>
  <c r="CO81" i="39" s="1"/>
  <c r="CF18" i="39"/>
  <c r="CF81" i="39" s="1"/>
  <c r="BX18" i="39"/>
  <c r="BX81" i="39" s="1"/>
  <c r="DV18" i="39"/>
  <c r="DM18" i="39"/>
  <c r="DM81" i="39" s="1"/>
  <c r="DE18" i="39"/>
  <c r="DE81" i="39" s="1"/>
  <c r="CV18" i="39"/>
  <c r="CV81" i="39" s="1"/>
  <c r="CM18" i="39"/>
  <c r="CM81" i="39" s="1"/>
  <c r="CD18" i="39"/>
  <c r="CD81" i="39" s="1"/>
  <c r="DT18" i="39"/>
  <c r="DT81" i="39" s="1"/>
  <c r="DK18" i="39"/>
  <c r="DB18" i="39"/>
  <c r="CT18" i="39"/>
  <c r="CT81" i="39" s="1"/>
  <c r="CK18" i="39"/>
  <c r="CK81" i="39" s="1"/>
  <c r="CB18" i="39"/>
  <c r="CB81" i="39" s="1"/>
  <c r="CZ18" i="39"/>
  <c r="CZ81" i="39" s="1"/>
  <c r="BO18" i="39"/>
  <c r="BO81" i="39" s="1"/>
  <c r="BG18" i="39"/>
  <c r="BG81" i="39" s="1"/>
  <c r="AX18" i="39"/>
  <c r="AO18" i="39"/>
  <c r="AF18" i="39"/>
  <c r="AF81" i="39" s="1"/>
  <c r="W18" i="39"/>
  <c r="W81" i="39" s="1"/>
  <c r="O18" i="39"/>
  <c r="O81" i="39" s="1"/>
  <c r="DI18" i="39"/>
  <c r="DI81" i="39" s="1"/>
  <c r="AH18" i="39"/>
  <c r="AH81" i="39" s="1"/>
  <c r="CQ18" i="39"/>
  <c r="CQ81" i="39" s="1"/>
  <c r="BM18" i="39"/>
  <c r="BM81" i="39" s="1"/>
  <c r="BD18" i="39"/>
  <c r="AV18" i="39"/>
  <c r="AV81" i="39" s="1"/>
  <c r="AM18" i="39"/>
  <c r="AM81" i="39" s="1"/>
  <c r="AD18" i="39"/>
  <c r="AD81" i="39" s="1"/>
  <c r="U18" i="39"/>
  <c r="AZ18" i="39"/>
  <c r="AZ81" i="39" s="1"/>
  <c r="Z18" i="39"/>
  <c r="DR18" i="39"/>
  <c r="DR81" i="39" s="1"/>
  <c r="CI18" i="39"/>
  <c r="BK18" i="39"/>
  <c r="BK81" i="39" s="1"/>
  <c r="BB18" i="39"/>
  <c r="BB81" i="39" s="1"/>
  <c r="AS18" i="39"/>
  <c r="AS81" i="39" s="1"/>
  <c r="AK18" i="39"/>
  <c r="AK81" i="39" s="1"/>
  <c r="AB18" i="39"/>
  <c r="AB81" i="39" s="1"/>
  <c r="S18" i="39"/>
  <c r="BZ18" i="39"/>
  <c r="BZ81" i="39" s="1"/>
  <c r="BI18" i="39"/>
  <c r="AQ18" i="39"/>
  <c r="AQ81" i="39" s="1"/>
  <c r="Q18" i="39"/>
  <c r="Q81" i="39" s="1"/>
  <c r="DX14" i="39"/>
  <c r="DP14" i="39"/>
  <c r="DG14" i="39"/>
  <c r="CX14" i="39"/>
  <c r="CO14" i="39"/>
  <c r="CF14" i="39"/>
  <c r="BX14" i="39"/>
  <c r="DV14" i="39"/>
  <c r="DM14" i="39"/>
  <c r="DE14" i="39"/>
  <c r="CV14" i="39"/>
  <c r="CM14" i="39"/>
  <c r="CD14" i="39"/>
  <c r="DT14" i="39"/>
  <c r="DK14" i="39"/>
  <c r="DB14" i="39"/>
  <c r="CT14" i="39"/>
  <c r="CK14" i="39"/>
  <c r="CB14" i="39"/>
  <c r="DI14" i="39"/>
  <c r="BZ14" i="39"/>
  <c r="BO14" i="39"/>
  <c r="BG14" i="39"/>
  <c r="AX14" i="39"/>
  <c r="AO14" i="39"/>
  <c r="AF14" i="39"/>
  <c r="W14" i="39"/>
  <c r="O14" i="39"/>
  <c r="CI14" i="39"/>
  <c r="AQ14" i="39"/>
  <c r="Q14" i="39"/>
  <c r="CZ14" i="39"/>
  <c r="BM14" i="39"/>
  <c r="BD14" i="39"/>
  <c r="AV14" i="39"/>
  <c r="AM14" i="39"/>
  <c r="AD14" i="39"/>
  <c r="U14" i="39"/>
  <c r="BI14" i="39"/>
  <c r="AH14" i="39"/>
  <c r="CQ14" i="39"/>
  <c r="BK14" i="39"/>
  <c r="BB14" i="39"/>
  <c r="AS14" i="39"/>
  <c r="AK14" i="39"/>
  <c r="AB14" i="39"/>
  <c r="S14" i="39"/>
  <c r="DR14" i="39"/>
  <c r="AZ14" i="39"/>
  <c r="Z14" i="39"/>
  <c r="H304" i="42"/>
  <c r="H301" i="42"/>
  <c r="H166" i="42"/>
  <c r="H98" i="42"/>
  <c r="H302" i="42"/>
  <c r="H167" i="42"/>
  <c r="H105" i="42"/>
  <c r="H104" i="42"/>
  <c r="H103" i="42"/>
  <c r="AU374" i="38"/>
  <c r="BV356" i="38"/>
  <c r="AJ374" i="38"/>
  <c r="BN374" i="38"/>
  <c r="P374" i="38"/>
  <c r="AY374" i="38"/>
  <c r="BE441" i="38"/>
  <c r="AN374" i="38"/>
  <c r="BH374" i="38"/>
  <c r="P153" i="38"/>
  <c r="BR153" i="38" s="1"/>
  <c r="V153" i="38"/>
  <c r="BU153" i="38" s="1"/>
  <c r="N153" i="38"/>
  <c r="T153" i="38"/>
  <c r="BT153" i="38" s="1"/>
  <c r="R153" i="38"/>
  <c r="BS153" i="38" s="1"/>
  <c r="AC221" i="38"/>
  <c r="BS221" i="38" s="1"/>
  <c r="AA221" i="38"/>
  <c r="BR221" i="38" s="1"/>
  <c r="AG221" i="38"/>
  <c r="BU221" i="38" s="1"/>
  <c r="Y221" i="38"/>
  <c r="AE221" i="38"/>
  <c r="BT221" i="38" s="1"/>
  <c r="AC202" i="38"/>
  <c r="AA202" i="38"/>
  <c r="BR202" i="38" s="1"/>
  <c r="AG202" i="38"/>
  <c r="BU202" i="38" s="1"/>
  <c r="Y202" i="38"/>
  <c r="BQ202" i="38" s="1"/>
  <c r="AE202" i="38"/>
  <c r="BT202" i="38" s="1"/>
  <c r="AR238" i="38"/>
  <c r="BU238" i="38" s="1"/>
  <c r="AJ238" i="38"/>
  <c r="BQ238" i="38" s="1"/>
  <c r="AP238" i="38"/>
  <c r="BT238" i="38" s="1"/>
  <c r="AL238" i="38"/>
  <c r="BR238" i="38" s="1"/>
  <c r="AW281" i="38"/>
  <c r="BR281" i="38" s="1"/>
  <c r="BC281" i="38"/>
  <c r="BU281" i="38" s="1"/>
  <c r="AU281" i="38"/>
  <c r="BQ281" i="38" s="1"/>
  <c r="BA281" i="38"/>
  <c r="BT281" i="38" s="1"/>
  <c r="AY281" i="38"/>
  <c r="BS281" i="38" s="1"/>
  <c r="BF318" i="38"/>
  <c r="P181" i="38"/>
  <c r="BR181" i="38" s="1"/>
  <c r="T177" i="38"/>
  <c r="BT177" i="38" s="1"/>
  <c r="R177" i="38"/>
  <c r="BS177" i="38" s="1"/>
  <c r="N166" i="38"/>
  <c r="BQ166" i="38" s="1"/>
  <c r="R152" i="38"/>
  <c r="BS152" i="38" s="1"/>
  <c r="P152" i="38"/>
  <c r="BR152" i="38" s="1"/>
  <c r="V152" i="38"/>
  <c r="BU152" i="38" s="1"/>
  <c r="N152" i="38"/>
  <c r="T152" i="38"/>
  <c r="BT152" i="38" s="1"/>
  <c r="AP258" i="38"/>
  <c r="BT258" i="38" s="1"/>
  <c r="AJ258" i="38"/>
  <c r="AJ255" i="38"/>
  <c r="BQ255" i="38" s="1"/>
  <c r="AL241" i="38"/>
  <c r="BR241" i="38" s="1"/>
  <c r="AR241" i="38"/>
  <c r="BU241" i="38" s="1"/>
  <c r="AJ241" i="38"/>
  <c r="BQ241" i="38" s="1"/>
  <c r="AP241" i="38"/>
  <c r="BT241" i="38" s="1"/>
  <c r="AN241" i="38"/>
  <c r="AR234" i="38"/>
  <c r="BU234" i="38" s="1"/>
  <c r="AJ234" i="38"/>
  <c r="BQ234" i="38" s="1"/>
  <c r="AP234" i="38"/>
  <c r="AN234" i="38"/>
  <c r="BS234" i="38" s="1"/>
  <c r="AL234" i="38"/>
  <c r="AP227" i="38"/>
  <c r="BT227" i="38" s="1"/>
  <c r="AN227" i="38"/>
  <c r="BS227" i="38" s="1"/>
  <c r="AL227" i="38"/>
  <c r="AJ227" i="38"/>
  <c r="BQ227" i="38" s="1"/>
  <c r="AR227" i="38"/>
  <c r="BU227" i="38" s="1"/>
  <c r="BC293" i="38"/>
  <c r="BU293" i="38" s="1"/>
  <c r="AU293" i="38"/>
  <c r="BA293" i="38"/>
  <c r="BT293" i="38" s="1"/>
  <c r="AY293" i="38"/>
  <c r="BS293" i="38" s="1"/>
  <c r="AW293" i="38"/>
  <c r="BR293" i="38" s="1"/>
  <c r="AW290" i="38"/>
  <c r="BR290" i="38" s="1"/>
  <c r="AU290" i="38"/>
  <c r="AY280" i="38"/>
  <c r="AW280" i="38"/>
  <c r="BR280" i="38" s="1"/>
  <c r="BC280" i="38"/>
  <c r="BU280" i="38" s="1"/>
  <c r="BA280" i="38"/>
  <c r="BT280" i="38" s="1"/>
  <c r="AU280" i="38"/>
  <c r="BQ280" i="38" s="1"/>
  <c r="AY272" i="38"/>
  <c r="BS272" i="38" s="1"/>
  <c r="AW272" i="38"/>
  <c r="BR272" i="38" s="1"/>
  <c r="BC272" i="38"/>
  <c r="BA272" i="38"/>
  <c r="BT272" i="38" s="1"/>
  <c r="AU272" i="38"/>
  <c r="BC266" i="38"/>
  <c r="BU266" i="38" s="1"/>
  <c r="AU266" i="38"/>
  <c r="BA266" i="38"/>
  <c r="BT266" i="38" s="1"/>
  <c r="AY266" i="38"/>
  <c r="BS266" i="38" s="1"/>
  <c r="AW266" i="38"/>
  <c r="BR266" i="38" s="1"/>
  <c r="BA263" i="38"/>
  <c r="BT263" i="38" s="1"/>
  <c r="BN335" i="38"/>
  <c r="BU335" i="38" s="1"/>
  <c r="BF335" i="38"/>
  <c r="BQ335" i="38" s="1"/>
  <c r="BL335" i="38"/>
  <c r="BT335" i="38" s="1"/>
  <c r="BJ335" i="38"/>
  <c r="BS335" i="38" s="1"/>
  <c r="BH335" i="38"/>
  <c r="BR335" i="38" s="1"/>
  <c r="BN331" i="38"/>
  <c r="BU331" i="38" s="1"/>
  <c r="BF331" i="38"/>
  <c r="BL331" i="38"/>
  <c r="BT331" i="38" s="1"/>
  <c r="BJ331" i="38"/>
  <c r="BS331" i="38" s="1"/>
  <c r="BH331" i="38"/>
  <c r="BR331" i="38" s="1"/>
  <c r="BL324" i="38"/>
  <c r="BT324" i="38" s="1"/>
  <c r="BJ324" i="38"/>
  <c r="BS324" i="38" s="1"/>
  <c r="BH324" i="38"/>
  <c r="BR324" i="38" s="1"/>
  <c r="BN324" i="38"/>
  <c r="BF324" i="38"/>
  <c r="BL313" i="38"/>
  <c r="BT313" i="38" s="1"/>
  <c r="BJ313" i="38"/>
  <c r="BS313" i="38" s="1"/>
  <c r="BH313" i="38"/>
  <c r="BF313" i="38"/>
  <c r="BQ313" i="38" s="1"/>
  <c r="BN313" i="38"/>
  <c r="BU313" i="38" s="1"/>
  <c r="BH303" i="38"/>
  <c r="BN303" i="38"/>
  <c r="BU303" i="38" s="1"/>
  <c r="BF303" i="38"/>
  <c r="BL303" i="38"/>
  <c r="BT303" i="38" s="1"/>
  <c r="BJ303" i="38"/>
  <c r="BS303" i="38" s="1"/>
  <c r="Z141" i="38"/>
  <c r="AS141" i="38"/>
  <c r="AA374" i="38"/>
  <c r="T182" i="38"/>
  <c r="BT182" i="38" s="1"/>
  <c r="AC194" i="38"/>
  <c r="BS194" i="38" s="1"/>
  <c r="AA194" i="38"/>
  <c r="BR194" i="38" s="1"/>
  <c r="AG194" i="38"/>
  <c r="BU194" i="38" s="1"/>
  <c r="Y194" i="38"/>
  <c r="AE194" i="38"/>
  <c r="BT194" i="38" s="1"/>
  <c r="AR242" i="38"/>
  <c r="BU242" i="38" s="1"/>
  <c r="AJ242" i="38"/>
  <c r="AP242" i="38"/>
  <c r="BT242" i="38" s="1"/>
  <c r="AN242" i="38"/>
  <c r="BS242" i="38" s="1"/>
  <c r="AL242" i="38"/>
  <c r="BR242" i="38" s="1"/>
  <c r="AN228" i="38"/>
  <c r="BS228" i="38" s="1"/>
  <c r="AY291" i="38"/>
  <c r="BS291" i="38" s="1"/>
  <c r="AW291" i="38"/>
  <c r="BR291" i="38" s="1"/>
  <c r="BC291" i="38"/>
  <c r="AU291" i="38"/>
  <c r="BA291" i="38"/>
  <c r="BT291" i="38" s="1"/>
  <c r="AW277" i="38"/>
  <c r="BR277" i="38" s="1"/>
  <c r="BC277" i="38"/>
  <c r="BU277" i="38" s="1"/>
  <c r="AU277" i="38"/>
  <c r="BA277" i="38"/>
  <c r="BT277" i="38" s="1"/>
  <c r="AY277" i="38"/>
  <c r="BS277" i="38" s="1"/>
  <c r="AY264" i="38"/>
  <c r="BS264" i="38" s="1"/>
  <c r="AW264" i="38"/>
  <c r="BR264" i="38" s="1"/>
  <c r="BC264" i="38"/>
  <c r="BU264" i="38" s="1"/>
  <c r="BA264" i="38"/>
  <c r="BT264" i="38" s="1"/>
  <c r="AU264" i="38"/>
  <c r="BF325" i="38"/>
  <c r="BL325" i="38"/>
  <c r="BT325" i="38" s="1"/>
  <c r="BH311" i="38"/>
  <c r="BR311" i="38" s="1"/>
  <c r="BN311" i="38"/>
  <c r="BU311" i="38" s="1"/>
  <c r="BF311" i="38"/>
  <c r="BL311" i="38"/>
  <c r="BT311" i="38" s="1"/>
  <c r="BJ311" i="38"/>
  <c r="BS311" i="38" s="1"/>
  <c r="P180" i="38"/>
  <c r="V180" i="38"/>
  <c r="BU180" i="38" s="1"/>
  <c r="N180" i="38"/>
  <c r="BQ180" i="38" s="1"/>
  <c r="T180" i="38"/>
  <c r="BT180" i="38" s="1"/>
  <c r="R180" i="38"/>
  <c r="BS180" i="38" s="1"/>
  <c r="P176" i="38"/>
  <c r="V176" i="38"/>
  <c r="N176" i="38"/>
  <c r="BQ176" i="38" s="1"/>
  <c r="T176" i="38"/>
  <c r="BT176" i="38" s="1"/>
  <c r="R176" i="38"/>
  <c r="BS176" i="38" s="1"/>
  <c r="P172" i="38"/>
  <c r="BR172" i="38" s="1"/>
  <c r="V172" i="38"/>
  <c r="BU172" i="38" s="1"/>
  <c r="N172" i="38"/>
  <c r="BQ172" i="38" s="1"/>
  <c r="T172" i="38"/>
  <c r="R172" i="38"/>
  <c r="BS172" i="38" s="1"/>
  <c r="P165" i="38"/>
  <c r="BR165" i="38" s="1"/>
  <c r="V165" i="38"/>
  <c r="BU165" i="38" s="1"/>
  <c r="N165" i="38"/>
  <c r="BQ165" i="38" s="1"/>
  <c r="T165" i="38"/>
  <c r="R165" i="38"/>
  <c r="BS165" i="38" s="1"/>
  <c r="P161" i="38"/>
  <c r="BR161" i="38" s="1"/>
  <c r="V161" i="38"/>
  <c r="BU161" i="38" s="1"/>
  <c r="N161" i="38"/>
  <c r="BQ161" i="38" s="1"/>
  <c r="T161" i="38"/>
  <c r="BT161" i="38" s="1"/>
  <c r="R161" i="38"/>
  <c r="BS161" i="38" s="1"/>
  <c r="AG215" i="38"/>
  <c r="BU215" i="38" s="1"/>
  <c r="AG196" i="38"/>
  <c r="BU196" i="38" s="1"/>
  <c r="Y196" i="38"/>
  <c r="AE196" i="38"/>
  <c r="BT196" i="38" s="1"/>
  <c r="AC196" i="38"/>
  <c r="BS196" i="38" s="1"/>
  <c r="AA196" i="38"/>
  <c r="BR196" i="38" s="1"/>
  <c r="AG188" i="38"/>
  <c r="BU188" i="38" s="1"/>
  <c r="Y188" i="38"/>
  <c r="BQ188" i="38" s="1"/>
  <c r="AE188" i="38"/>
  <c r="AC188" i="38"/>
  <c r="BS188" i="38" s="1"/>
  <c r="AA188" i="38"/>
  <c r="BR188" i="38" s="1"/>
  <c r="AP257" i="38"/>
  <c r="BT257" i="38" s="1"/>
  <c r="AN257" i="38"/>
  <c r="BS257" i="38" s="1"/>
  <c r="AR257" i="38"/>
  <c r="BU257" i="38" s="1"/>
  <c r="AL257" i="38"/>
  <c r="BR257" i="38" s="1"/>
  <c r="AJ257" i="38"/>
  <c r="BQ257" i="38" s="1"/>
  <c r="AP254" i="38"/>
  <c r="BT254" i="38" s="1"/>
  <c r="AN254" i="38"/>
  <c r="BS254" i="38" s="1"/>
  <c r="AL254" i="38"/>
  <c r="BR254" i="38" s="1"/>
  <c r="AR254" i="38"/>
  <c r="BU254" i="38" s="1"/>
  <c r="AJ254" i="38"/>
  <c r="BQ254" i="38" s="1"/>
  <c r="AL233" i="38"/>
  <c r="BR233" i="38" s="1"/>
  <c r="AR233" i="38"/>
  <c r="BU233" i="38" s="1"/>
  <c r="AJ233" i="38"/>
  <c r="BQ233" i="38" s="1"/>
  <c r="AP233" i="38"/>
  <c r="BT233" i="38" s="1"/>
  <c r="AN233" i="38"/>
  <c r="AR230" i="38"/>
  <c r="BU230" i="38" s="1"/>
  <c r="AJ230" i="38"/>
  <c r="AP230" i="38"/>
  <c r="AN230" i="38"/>
  <c r="BS230" i="38" s="1"/>
  <c r="AL230" i="38"/>
  <c r="BR230" i="38" s="1"/>
  <c r="AR226" i="38"/>
  <c r="BU226" i="38" s="1"/>
  <c r="AJ226" i="38"/>
  <c r="AP226" i="38"/>
  <c r="BT226" i="38" s="1"/>
  <c r="AN226" i="38"/>
  <c r="BS226" i="38" s="1"/>
  <c r="AL226" i="38"/>
  <c r="BR226" i="38" s="1"/>
  <c r="AW296" i="38"/>
  <c r="BC296" i="38"/>
  <c r="BU296" i="38" s="1"/>
  <c r="AU296" i="38"/>
  <c r="BA296" i="38"/>
  <c r="BT296" i="38" s="1"/>
  <c r="AY296" i="38"/>
  <c r="BS296" i="38" s="1"/>
  <c r="AW286" i="38"/>
  <c r="BC286" i="38"/>
  <c r="BA275" i="38"/>
  <c r="BT275" i="38" s="1"/>
  <c r="AY275" i="38"/>
  <c r="BS275" i="38" s="1"/>
  <c r="AW275" i="38"/>
  <c r="BR275" i="38" s="1"/>
  <c r="AW269" i="38"/>
  <c r="BR269" i="38" s="1"/>
  <c r="BC269" i="38"/>
  <c r="BU269" i="38" s="1"/>
  <c r="AU269" i="38"/>
  <c r="BA269" i="38"/>
  <c r="BT269" i="38" s="1"/>
  <c r="AY269" i="38"/>
  <c r="BS269" i="38" s="1"/>
  <c r="BH330" i="38"/>
  <c r="BR330" i="38" s="1"/>
  <c r="BN330" i="38"/>
  <c r="BU330" i="38" s="1"/>
  <c r="BF330" i="38"/>
  <c r="BQ330" i="38" s="1"/>
  <c r="BL330" i="38"/>
  <c r="BJ330" i="38"/>
  <c r="BS330" i="38" s="1"/>
  <c r="BN327" i="38"/>
  <c r="BU327" i="38" s="1"/>
  <c r="BF327" i="38"/>
  <c r="BL327" i="38"/>
  <c r="BT327" i="38" s="1"/>
  <c r="BJ327" i="38"/>
  <c r="BS327" i="38" s="1"/>
  <c r="BH327" i="38"/>
  <c r="BR327" i="38" s="1"/>
  <c r="BN320" i="38"/>
  <c r="BU320" i="38" s="1"/>
  <c r="BF320" i="38"/>
  <c r="BQ320" i="38" s="1"/>
  <c r="BL320" i="38"/>
  <c r="BT320" i="38" s="1"/>
  <c r="BJ320" i="38"/>
  <c r="BS320" i="38" s="1"/>
  <c r="BH320" i="38"/>
  <c r="BN316" i="38"/>
  <c r="BU316" i="38" s="1"/>
  <c r="BF316" i="38"/>
  <c r="BQ316" i="38" s="1"/>
  <c r="BL316" i="38"/>
  <c r="BT316" i="38" s="1"/>
  <c r="BJ316" i="38"/>
  <c r="BS316" i="38" s="1"/>
  <c r="BH316" i="38"/>
  <c r="BJ306" i="38"/>
  <c r="BS306" i="38" s="1"/>
  <c r="BF306" i="38"/>
  <c r="BJ302" i="38"/>
  <c r="BS302" i="38" s="1"/>
  <c r="R174" i="38"/>
  <c r="P149" i="38"/>
  <c r="BR149" i="38" s="1"/>
  <c r="V149" i="38"/>
  <c r="BU149" i="38" s="1"/>
  <c r="N149" i="38"/>
  <c r="BQ149" i="38" s="1"/>
  <c r="T149" i="38"/>
  <c r="BT149" i="38" s="1"/>
  <c r="R149" i="38"/>
  <c r="AC213" i="38"/>
  <c r="BS213" i="38" s="1"/>
  <c r="AA213" i="38"/>
  <c r="BR213" i="38" s="1"/>
  <c r="AG213" i="38"/>
  <c r="BU213" i="38" s="1"/>
  <c r="Y213" i="38"/>
  <c r="BQ213" i="38" s="1"/>
  <c r="AE213" i="38"/>
  <c r="BT213" i="38" s="1"/>
  <c r="AL252" i="38"/>
  <c r="AR252" i="38"/>
  <c r="BU252" i="38" s="1"/>
  <c r="AJ252" i="38"/>
  <c r="AP252" i="38"/>
  <c r="BT252" i="38" s="1"/>
  <c r="AN252" i="38"/>
  <c r="BS252" i="38" s="1"/>
  <c r="AP235" i="38"/>
  <c r="BT235" i="38" s="1"/>
  <c r="AN235" i="38"/>
  <c r="BS235" i="38" s="1"/>
  <c r="AL235" i="38"/>
  <c r="BR235" i="38" s="1"/>
  <c r="AR235" i="38"/>
  <c r="BU235" i="38" s="1"/>
  <c r="AJ235" i="38"/>
  <c r="AW294" i="38"/>
  <c r="BR294" i="38" s="1"/>
  <c r="AU294" i="38"/>
  <c r="AW273" i="38"/>
  <c r="BR273" i="38" s="1"/>
  <c r="BC273" i="38"/>
  <c r="BU273" i="38" s="1"/>
  <c r="AU273" i="38"/>
  <c r="BQ273" i="38" s="1"/>
  <c r="AY273" i="38"/>
  <c r="BS273" i="38" s="1"/>
  <c r="BA273" i="38"/>
  <c r="BT273" i="38" s="1"/>
  <c r="BA267" i="38"/>
  <c r="BT267" i="38" s="1"/>
  <c r="AY267" i="38"/>
  <c r="BS267" i="38" s="1"/>
  <c r="AW267" i="38"/>
  <c r="BR267" i="38" s="1"/>
  <c r="BL332" i="38"/>
  <c r="BT332" i="38" s="1"/>
  <c r="BJ332" i="38"/>
  <c r="BS332" i="38" s="1"/>
  <c r="BH332" i="38"/>
  <c r="BR332" i="38" s="1"/>
  <c r="BF332" i="38"/>
  <c r="BQ332" i="38" s="1"/>
  <c r="BN332" i="38"/>
  <c r="BU332" i="38" s="1"/>
  <c r="BN314" i="38"/>
  <c r="BU314" i="38" s="1"/>
  <c r="BN304" i="38"/>
  <c r="BU304" i="38" s="1"/>
  <c r="BF304" i="38"/>
  <c r="BQ304" i="38" s="1"/>
  <c r="BL304" i="38"/>
  <c r="BJ304" i="38"/>
  <c r="BS304" i="38" s="1"/>
  <c r="BH304" i="38"/>
  <c r="BR304" i="38" s="1"/>
  <c r="R179" i="38"/>
  <c r="P179" i="38"/>
  <c r="BR179" i="38" s="1"/>
  <c r="V179" i="38"/>
  <c r="BU179" i="38" s="1"/>
  <c r="N179" i="38"/>
  <c r="BQ179" i="38" s="1"/>
  <c r="T179" i="38"/>
  <c r="BT179" i="38" s="1"/>
  <c r="R168" i="38"/>
  <c r="BS168" i="38" s="1"/>
  <c r="P168" i="38"/>
  <c r="BR168" i="38" s="1"/>
  <c r="V168" i="38"/>
  <c r="BU168" i="38" s="1"/>
  <c r="N168" i="38"/>
  <c r="T168" i="38"/>
  <c r="BT168" i="38" s="1"/>
  <c r="R160" i="38"/>
  <c r="BS160" i="38" s="1"/>
  <c r="P160" i="38"/>
  <c r="BR160" i="38" s="1"/>
  <c r="V160" i="38"/>
  <c r="BU160" i="38" s="1"/>
  <c r="N160" i="38"/>
  <c r="BQ160" i="38" s="1"/>
  <c r="T160" i="38"/>
  <c r="BT160" i="38" s="1"/>
  <c r="P157" i="38"/>
  <c r="BR157" i="38" s="1"/>
  <c r="V157" i="38"/>
  <c r="BU157" i="38" s="1"/>
  <c r="N157" i="38"/>
  <c r="BQ157" i="38" s="1"/>
  <c r="T157" i="38"/>
  <c r="R157" i="38"/>
  <c r="BS157" i="38" s="1"/>
  <c r="AA218" i="38"/>
  <c r="BR218" i="38" s="1"/>
  <c r="AG218" i="38"/>
  <c r="BU218" i="38" s="1"/>
  <c r="Y218" i="38"/>
  <c r="AE218" i="38"/>
  <c r="BT218" i="38" s="1"/>
  <c r="AC218" i="38"/>
  <c r="BS218" i="38" s="1"/>
  <c r="AA214" i="38"/>
  <c r="BR214" i="38" s="1"/>
  <c r="BV214" i="38" s="1"/>
  <c r="AG214" i="38"/>
  <c r="BU214" i="38" s="1"/>
  <c r="Y214" i="38"/>
  <c r="BQ214" i="38" s="1"/>
  <c r="AE214" i="38"/>
  <c r="BT214" i="38" s="1"/>
  <c r="AC214" i="38"/>
  <c r="BS214" i="38" s="1"/>
  <c r="AA210" i="38"/>
  <c r="BR210" i="38" s="1"/>
  <c r="AG210" i="38"/>
  <c r="BU210" i="38" s="1"/>
  <c r="Y210" i="38"/>
  <c r="AE210" i="38"/>
  <c r="BT210" i="38" s="1"/>
  <c r="AC210" i="38"/>
  <c r="AA203" i="38"/>
  <c r="BR203" i="38" s="1"/>
  <c r="AG203" i="38"/>
  <c r="Y203" i="38"/>
  <c r="AE203" i="38"/>
  <c r="BT203" i="38" s="1"/>
  <c r="AC203" i="38"/>
  <c r="BS203" i="38" s="1"/>
  <c r="AA199" i="38"/>
  <c r="BR199" i="38" s="1"/>
  <c r="AG199" i="38"/>
  <c r="BU199" i="38" s="1"/>
  <c r="Y199" i="38"/>
  <c r="AE199" i="38"/>
  <c r="BT199" i="38" s="1"/>
  <c r="AC199" i="38"/>
  <c r="BS199" i="38" s="1"/>
  <c r="AA195" i="38"/>
  <c r="AG195" i="38"/>
  <c r="BU195" i="38" s="1"/>
  <c r="Y195" i="38"/>
  <c r="AE195" i="38"/>
  <c r="BT195" i="38" s="1"/>
  <c r="AC195" i="38"/>
  <c r="BS195" i="38" s="1"/>
  <c r="AA191" i="38"/>
  <c r="BR191" i="38" s="1"/>
  <c r="AG191" i="38"/>
  <c r="BU191" i="38" s="1"/>
  <c r="Y191" i="38"/>
  <c r="BQ191" i="38" s="1"/>
  <c r="AE191" i="38"/>
  <c r="BT191" i="38" s="1"/>
  <c r="AC191" i="38"/>
  <c r="BS191" i="38" s="1"/>
  <c r="AA187" i="38"/>
  <c r="BR187" i="38" s="1"/>
  <c r="AG187" i="38"/>
  <c r="BU187" i="38" s="1"/>
  <c r="Y187" i="38"/>
  <c r="BQ187" i="38" s="1"/>
  <c r="AE187" i="38"/>
  <c r="AC187" i="38"/>
  <c r="BS187" i="38" s="1"/>
  <c r="AR253" i="38"/>
  <c r="BU253" i="38" s="1"/>
  <c r="AJ253" i="38"/>
  <c r="BQ253" i="38" s="1"/>
  <c r="AP253" i="38"/>
  <c r="BT253" i="38" s="1"/>
  <c r="AN253" i="38"/>
  <c r="BS253" i="38" s="1"/>
  <c r="AL253" i="38"/>
  <c r="AR249" i="38"/>
  <c r="BU249" i="38" s="1"/>
  <c r="AJ249" i="38"/>
  <c r="BQ249" i="38" s="1"/>
  <c r="AP249" i="38"/>
  <c r="BT249" i="38" s="1"/>
  <c r="AN249" i="38"/>
  <c r="AL249" i="38"/>
  <c r="BR249" i="38" s="1"/>
  <c r="AP243" i="38"/>
  <c r="BT243" i="38" s="1"/>
  <c r="AN243" i="38"/>
  <c r="BS243" i="38" s="1"/>
  <c r="AL243" i="38"/>
  <c r="BR243" i="38" s="1"/>
  <c r="AJ243" i="38"/>
  <c r="AR243" i="38"/>
  <c r="BU243" i="38" s="1"/>
  <c r="AN236" i="38"/>
  <c r="BS236" i="38" s="1"/>
  <c r="AL236" i="38"/>
  <c r="BR236" i="38" s="1"/>
  <c r="AP236" i="38"/>
  <c r="BT236" i="38" s="1"/>
  <c r="AN232" i="38"/>
  <c r="BS232" i="38" s="1"/>
  <c r="AL232" i="38"/>
  <c r="BR232" i="38" s="1"/>
  <c r="AL225" i="38"/>
  <c r="BR225" i="38" s="1"/>
  <c r="AR225" i="38"/>
  <c r="BU225" i="38" s="1"/>
  <c r="AJ225" i="38"/>
  <c r="AP225" i="38"/>
  <c r="BT225" i="38" s="1"/>
  <c r="AN225" i="38"/>
  <c r="AW292" i="38"/>
  <c r="BR292" i="38" s="1"/>
  <c r="BC292" i="38"/>
  <c r="BU292" i="38" s="1"/>
  <c r="AU292" i="38"/>
  <c r="BQ292" i="38" s="1"/>
  <c r="BA292" i="38"/>
  <c r="BT292" i="38" s="1"/>
  <c r="AY292" i="38"/>
  <c r="BS292" i="38" s="1"/>
  <c r="AW288" i="38"/>
  <c r="BR288" i="38" s="1"/>
  <c r="BC288" i="38"/>
  <c r="BE288" i="38" s="1"/>
  <c r="AU288" i="38"/>
  <c r="BQ288" i="38" s="1"/>
  <c r="BA288" i="38"/>
  <c r="AY288" i="38"/>
  <c r="BC282" i="38"/>
  <c r="BU282" i="38" s="1"/>
  <c r="AU282" i="38"/>
  <c r="BQ282" i="38" s="1"/>
  <c r="BA282" i="38"/>
  <c r="BT282" i="38" s="1"/>
  <c r="AY282" i="38"/>
  <c r="BS282" i="38" s="1"/>
  <c r="AW282" i="38"/>
  <c r="BR282" i="38" s="1"/>
  <c r="BC274" i="38"/>
  <c r="BU274" i="38" s="1"/>
  <c r="AU274" i="38"/>
  <c r="BQ274" i="38" s="1"/>
  <c r="BA274" i="38"/>
  <c r="BT274" i="38" s="1"/>
  <c r="AY274" i="38"/>
  <c r="BS274" i="38" s="1"/>
  <c r="AW274" i="38"/>
  <c r="AW265" i="38"/>
  <c r="BR265" i="38" s="1"/>
  <c r="BC265" i="38"/>
  <c r="BU265" i="38" s="1"/>
  <c r="AU265" i="38"/>
  <c r="BQ265" i="38" s="1"/>
  <c r="AY265" i="38"/>
  <c r="BA265" i="38"/>
  <c r="BT265" i="38" s="1"/>
  <c r="BN333" i="38"/>
  <c r="BU333" i="38" s="1"/>
  <c r="BH319" i="38"/>
  <c r="BR319" i="38" s="1"/>
  <c r="BN319" i="38"/>
  <c r="BU319" i="38" s="1"/>
  <c r="BF319" i="38"/>
  <c r="BQ319" i="38" s="1"/>
  <c r="BL319" i="38"/>
  <c r="BT319" i="38" s="1"/>
  <c r="BJ319" i="38"/>
  <c r="BS319" i="38" s="1"/>
  <c r="BN312" i="38"/>
  <c r="BU312" i="38" s="1"/>
  <c r="BF312" i="38"/>
  <c r="BQ312" i="38" s="1"/>
  <c r="BL312" i="38"/>
  <c r="BT312" i="38" s="1"/>
  <c r="BJ312" i="38"/>
  <c r="BS312" i="38" s="1"/>
  <c r="BH312" i="38"/>
  <c r="BR312" i="38" s="1"/>
  <c r="BN308" i="38"/>
  <c r="BU308" i="38" s="1"/>
  <c r="BF308" i="38"/>
  <c r="BL308" i="38"/>
  <c r="BT308" i="38" s="1"/>
  <c r="BJ308" i="38"/>
  <c r="BS308" i="38" s="1"/>
  <c r="BH308" i="38"/>
  <c r="BR308" i="38" s="1"/>
  <c r="BL305" i="38"/>
  <c r="BT305" i="38" s="1"/>
  <c r="BJ305" i="38"/>
  <c r="BS305" i="38" s="1"/>
  <c r="BH305" i="38"/>
  <c r="BR305" i="38" s="1"/>
  <c r="BN305" i="38"/>
  <c r="BU305" i="38" s="1"/>
  <c r="BF305" i="38"/>
  <c r="BM135" i="38"/>
  <c r="BD135" i="38"/>
  <c r="AV135" i="38"/>
  <c r="AM135" i="38"/>
  <c r="AD135" i="38"/>
  <c r="BK135" i="38"/>
  <c r="BB135" i="38"/>
  <c r="AS135" i="38"/>
  <c r="AK135" i="38"/>
  <c r="AB135" i="38"/>
  <c r="U135" i="38"/>
  <c r="Q135" i="38"/>
  <c r="BI135" i="38"/>
  <c r="AZ135" i="38"/>
  <c r="AQ135" i="38"/>
  <c r="AH135" i="38"/>
  <c r="Z135" i="38"/>
  <c r="BO135" i="38"/>
  <c r="AX135" i="38"/>
  <c r="BG135" i="38"/>
  <c r="W135" i="38"/>
  <c r="AF135" i="38"/>
  <c r="S135" i="38"/>
  <c r="O135" i="38"/>
  <c r="AO135" i="38"/>
  <c r="BK143" i="38"/>
  <c r="BI143" i="38"/>
  <c r="BO143" i="38"/>
  <c r="BG143" i="38"/>
  <c r="BD143" i="38"/>
  <c r="AV143" i="38"/>
  <c r="AM143" i="38"/>
  <c r="AD143" i="38"/>
  <c r="BB143" i="38"/>
  <c r="AS143" i="38"/>
  <c r="AK143" i="38"/>
  <c r="AB143" i="38"/>
  <c r="U143" i="38"/>
  <c r="Q143" i="38"/>
  <c r="AZ143" i="38"/>
  <c r="AQ143" i="38"/>
  <c r="AH143" i="38"/>
  <c r="Z143" i="38"/>
  <c r="AF143" i="38"/>
  <c r="S143" i="38"/>
  <c r="O143" i="38"/>
  <c r="AO143" i="38"/>
  <c r="AX143" i="38"/>
  <c r="BM143" i="38"/>
  <c r="W143" i="38"/>
  <c r="S26" i="38"/>
  <c r="S89" i="38" s="1"/>
  <c r="AZ66" i="38"/>
  <c r="AD62" i="38"/>
  <c r="AO58" i="38"/>
  <c r="W52" i="38"/>
  <c r="BB44" i="38"/>
  <c r="AM44" i="38"/>
  <c r="Q40" i="38"/>
  <c r="AH36" i="38"/>
  <c r="AZ32" i="38"/>
  <c r="X263" i="29"/>
  <c r="X197" i="29"/>
  <c r="X294" i="29"/>
  <c r="Q47" i="29"/>
  <c r="Q92" i="29" s="1"/>
  <c r="V156" i="29"/>
  <c r="R156" i="29"/>
  <c r="T145" i="29"/>
  <c r="V137" i="29"/>
  <c r="T137" i="29"/>
  <c r="T129" i="29"/>
  <c r="O102" i="29"/>
  <c r="U25" i="29"/>
  <c r="O21" i="29"/>
  <c r="O68" i="29" s="1"/>
  <c r="S17" i="29"/>
  <c r="Q13" i="29"/>
  <c r="Q60" i="29" s="1"/>
  <c r="O42" i="29"/>
  <c r="S38" i="29"/>
  <c r="S84" i="29" s="1"/>
  <c r="O34" i="29"/>
  <c r="P159" i="29"/>
  <c r="R159" i="29"/>
  <c r="N159" i="29"/>
  <c r="T159" i="29"/>
  <c r="V159" i="29"/>
  <c r="P151" i="29"/>
  <c r="V151" i="29"/>
  <c r="T151" i="29"/>
  <c r="N151" i="29"/>
  <c r="R151" i="29"/>
  <c r="P140" i="29"/>
  <c r="R140" i="29"/>
  <c r="N140" i="29"/>
  <c r="V140" i="29"/>
  <c r="T140" i="29"/>
  <c r="P132" i="29"/>
  <c r="V132" i="29"/>
  <c r="T132" i="29"/>
  <c r="R132" i="29"/>
  <c r="N132" i="29"/>
  <c r="R158" i="29"/>
  <c r="P158" i="29"/>
  <c r="N158" i="29"/>
  <c r="V158" i="29"/>
  <c r="T158" i="29"/>
  <c r="N154" i="29"/>
  <c r="V154" i="29"/>
  <c r="R150" i="29"/>
  <c r="V150" i="29"/>
  <c r="T150" i="29"/>
  <c r="P150" i="29"/>
  <c r="N150" i="29"/>
  <c r="V143" i="29"/>
  <c r="R139" i="29"/>
  <c r="P139" i="29"/>
  <c r="N139" i="29"/>
  <c r="T139" i="29"/>
  <c r="V139" i="29"/>
  <c r="R131" i="29"/>
  <c r="V131" i="29"/>
  <c r="T131" i="29"/>
  <c r="N131" i="29"/>
  <c r="P131" i="29"/>
  <c r="W26" i="29"/>
  <c r="O26" i="29"/>
  <c r="O73" i="29" s="1"/>
  <c r="U26" i="29"/>
  <c r="S26" i="29"/>
  <c r="Q26" i="29"/>
  <c r="W22" i="29"/>
  <c r="O22" i="29"/>
  <c r="U22" i="29"/>
  <c r="S22" i="29"/>
  <c r="Q22" i="29"/>
  <c r="S18" i="29"/>
  <c r="W18" i="29"/>
  <c r="W65" i="29" s="1"/>
  <c r="O18" i="29"/>
  <c r="U18" i="29"/>
  <c r="Q18" i="29"/>
  <c r="S14" i="29"/>
  <c r="W14" i="29"/>
  <c r="O14" i="29"/>
  <c r="Q14" i="29"/>
  <c r="U14" i="29"/>
  <c r="S43" i="29"/>
  <c r="S89" i="29" s="1"/>
  <c r="Q43" i="29"/>
  <c r="W43" i="29"/>
  <c r="O43" i="29"/>
  <c r="U43" i="29"/>
  <c r="S39" i="29"/>
  <c r="Q39" i="29"/>
  <c r="Q85" i="29" s="1"/>
  <c r="W39" i="29"/>
  <c r="O39" i="29"/>
  <c r="O85" i="29" s="1"/>
  <c r="U39" i="29"/>
  <c r="U85" i="29" s="1"/>
  <c r="S35" i="29"/>
  <c r="Q35" i="29"/>
  <c r="W35" i="29"/>
  <c r="O35" i="29"/>
  <c r="U35" i="29"/>
  <c r="S31" i="29"/>
  <c r="Q31" i="29"/>
  <c r="Q77" i="29" s="1"/>
  <c r="W31" i="29"/>
  <c r="W77" i="29" s="1"/>
  <c r="O31" i="29"/>
  <c r="U31" i="29"/>
  <c r="U77" i="29" s="1"/>
  <c r="T161" i="29"/>
  <c r="R161" i="29"/>
  <c r="P161" i="29"/>
  <c r="V161" i="29"/>
  <c r="N161" i="29"/>
  <c r="T157" i="29"/>
  <c r="P157" i="29"/>
  <c r="N157" i="29"/>
  <c r="R157" i="29"/>
  <c r="V157" i="29"/>
  <c r="T153" i="29"/>
  <c r="N153" i="29"/>
  <c r="V153" i="29"/>
  <c r="P153" i="29"/>
  <c r="R153" i="29"/>
  <c r="T146" i="29"/>
  <c r="V146" i="29"/>
  <c r="R146" i="29"/>
  <c r="N146" i="29"/>
  <c r="P146" i="29"/>
  <c r="T142" i="29"/>
  <c r="R142" i="29"/>
  <c r="P142" i="29"/>
  <c r="V142" i="29"/>
  <c r="N142" i="29"/>
  <c r="T138" i="29"/>
  <c r="P138" i="29"/>
  <c r="N138" i="29"/>
  <c r="V138" i="29"/>
  <c r="R138" i="29"/>
  <c r="T134" i="29"/>
  <c r="N134" i="29"/>
  <c r="V134" i="29"/>
  <c r="R134" i="29"/>
  <c r="P134" i="29"/>
  <c r="T130" i="29"/>
  <c r="V130" i="29"/>
  <c r="R130" i="29"/>
  <c r="P130" i="29"/>
  <c r="N130" i="29"/>
  <c r="W113" i="29"/>
  <c r="V120" i="29" s="1"/>
  <c r="X191" i="30"/>
  <c r="X275" i="30"/>
  <c r="X226" i="30"/>
  <c r="R157" i="30"/>
  <c r="P157" i="30"/>
  <c r="X157" i="30" s="1"/>
  <c r="V157" i="30"/>
  <c r="T157" i="30"/>
  <c r="N157" i="30"/>
  <c r="R142" i="30"/>
  <c r="V142" i="30"/>
  <c r="T164" i="30"/>
  <c r="R164" i="30"/>
  <c r="P164" i="30"/>
  <c r="V164" i="30"/>
  <c r="N164" i="30"/>
  <c r="T160" i="30"/>
  <c r="R160" i="30"/>
  <c r="V160" i="30"/>
  <c r="P160" i="30"/>
  <c r="N160" i="30"/>
  <c r="T156" i="30"/>
  <c r="R156" i="30"/>
  <c r="P156" i="30"/>
  <c r="V156" i="30"/>
  <c r="N156" i="30"/>
  <c r="T149" i="30"/>
  <c r="R149" i="30"/>
  <c r="P149" i="30"/>
  <c r="N149" i="30"/>
  <c r="V149" i="30"/>
  <c r="T145" i="30"/>
  <c r="R145" i="30"/>
  <c r="P145" i="30"/>
  <c r="N145" i="30"/>
  <c r="V145" i="30"/>
  <c r="T141" i="30"/>
  <c r="R141" i="30"/>
  <c r="N141" i="30"/>
  <c r="V141" i="30"/>
  <c r="P141" i="30"/>
  <c r="T137" i="30"/>
  <c r="R137" i="30"/>
  <c r="P137" i="30"/>
  <c r="V137" i="30"/>
  <c r="N137" i="30"/>
  <c r="T133" i="30"/>
  <c r="R133" i="30"/>
  <c r="V133" i="30"/>
  <c r="P133" i="30"/>
  <c r="N133" i="30"/>
  <c r="U24" i="30"/>
  <c r="U71" i="30" s="1"/>
  <c r="O24" i="30"/>
  <c r="W24" i="30"/>
  <c r="S24" i="30"/>
  <c r="Q24" i="30"/>
  <c r="U20" i="30"/>
  <c r="U67" i="30" s="1"/>
  <c r="W20" i="30"/>
  <c r="S20" i="30"/>
  <c r="S67" i="30" s="1"/>
  <c r="Q20" i="30"/>
  <c r="O20" i="30"/>
  <c r="O67" i="30" s="1"/>
  <c r="U16" i="30"/>
  <c r="S16" i="30"/>
  <c r="Q16" i="30"/>
  <c r="O16" i="30"/>
  <c r="W16" i="30"/>
  <c r="W30" i="30"/>
  <c r="O30" i="30"/>
  <c r="Q30" i="30"/>
  <c r="Q76" i="30" s="1"/>
  <c r="U30" i="30"/>
  <c r="S30" i="30"/>
  <c r="S76" i="30" s="1"/>
  <c r="Q41" i="30"/>
  <c r="W41" i="30"/>
  <c r="U41" i="30"/>
  <c r="S41" i="30"/>
  <c r="O41" i="30"/>
  <c r="Q37" i="30"/>
  <c r="Q83" i="30" s="1"/>
  <c r="U37" i="30"/>
  <c r="U83" i="30" s="1"/>
  <c r="S37" i="30"/>
  <c r="S83" i="30" s="1"/>
  <c r="W37" i="30"/>
  <c r="W83" i="30" s="1"/>
  <c r="O37" i="30"/>
  <c r="O83" i="30" s="1"/>
  <c r="Q33" i="30"/>
  <c r="S33" i="30"/>
  <c r="O33" i="30"/>
  <c r="W33" i="30"/>
  <c r="U33" i="30"/>
  <c r="R165" i="30"/>
  <c r="P165" i="30"/>
  <c r="V165" i="30"/>
  <c r="N165" i="30"/>
  <c r="T165" i="30"/>
  <c r="R146" i="30"/>
  <c r="P146" i="30"/>
  <c r="V146" i="30"/>
  <c r="T146" i="30"/>
  <c r="N146" i="30"/>
  <c r="N134" i="30"/>
  <c r="T134" i="30"/>
  <c r="V134" i="30"/>
  <c r="V163" i="30"/>
  <c r="N163" i="30"/>
  <c r="T163" i="30"/>
  <c r="P163" i="30"/>
  <c r="R163" i="30"/>
  <c r="V152" i="30"/>
  <c r="N152" i="30"/>
  <c r="T152" i="30"/>
  <c r="R152" i="30"/>
  <c r="P152" i="30"/>
  <c r="V144" i="30"/>
  <c r="N144" i="30"/>
  <c r="T144" i="30"/>
  <c r="R144" i="30"/>
  <c r="P144" i="30"/>
  <c r="V136" i="30"/>
  <c r="N136" i="30"/>
  <c r="T136" i="30"/>
  <c r="R136" i="30"/>
  <c r="X136" i="30" s="1"/>
  <c r="P136" i="30"/>
  <c r="Q104" i="30"/>
  <c r="W104" i="30"/>
  <c r="O104" i="30"/>
  <c r="S104" i="30"/>
  <c r="U104" i="30"/>
  <c r="W118" i="30"/>
  <c r="O118" i="30"/>
  <c r="U118" i="30"/>
  <c r="S118" i="30"/>
  <c r="Q118" i="30"/>
  <c r="W114" i="30"/>
  <c r="V124" i="30" s="1"/>
  <c r="O114" i="30"/>
  <c r="N124" i="30" s="1"/>
  <c r="U114" i="30"/>
  <c r="T124" i="30" s="1"/>
  <c r="S114" i="30"/>
  <c r="R124" i="30" s="1"/>
  <c r="Q114" i="30"/>
  <c r="P124" i="30" s="1"/>
  <c r="R138" i="30"/>
  <c r="P138" i="30"/>
  <c r="V138" i="30"/>
  <c r="T138" i="30"/>
  <c r="N138" i="30"/>
  <c r="P166" i="30"/>
  <c r="V166" i="30"/>
  <c r="N166" i="30"/>
  <c r="T166" i="30"/>
  <c r="R166" i="30"/>
  <c r="R162" i="30"/>
  <c r="P158" i="30"/>
  <c r="V158" i="30"/>
  <c r="N158" i="30"/>
  <c r="T158" i="30"/>
  <c r="R158" i="30"/>
  <c r="P147" i="30"/>
  <c r="V147" i="30"/>
  <c r="N147" i="30"/>
  <c r="R147" i="30"/>
  <c r="T147" i="30"/>
  <c r="P143" i="30"/>
  <c r="T143" i="30"/>
  <c r="P139" i="30"/>
  <c r="V139" i="30"/>
  <c r="N139" i="30"/>
  <c r="T139" i="30"/>
  <c r="R139" i="30"/>
  <c r="V135" i="30"/>
  <c r="N135" i="30"/>
  <c r="U12" i="30"/>
  <c r="Q12" i="30"/>
  <c r="Q59" i="30" s="1"/>
  <c r="O12" i="30"/>
  <c r="W12" i="30"/>
  <c r="W59" i="30" s="1"/>
  <c r="S12" i="30"/>
  <c r="S59" i="30" s="1"/>
  <c r="W23" i="30"/>
  <c r="O23" i="30"/>
  <c r="U23" i="30"/>
  <c r="S23" i="30"/>
  <c r="Q23" i="30"/>
  <c r="W19" i="30"/>
  <c r="W66" i="30" s="1"/>
  <c r="O19" i="30"/>
  <c r="U19" i="30"/>
  <c r="U66" i="30" s="1"/>
  <c r="S19" i="30"/>
  <c r="S66" i="30" s="1"/>
  <c r="Q19" i="30"/>
  <c r="Q66" i="30" s="1"/>
  <c r="W15" i="30"/>
  <c r="O15" i="30"/>
  <c r="S15" i="30"/>
  <c r="Q15" i="30"/>
  <c r="U15" i="30"/>
  <c r="S44" i="30"/>
  <c r="O44" i="30"/>
  <c r="W44" i="30"/>
  <c r="U44" i="30"/>
  <c r="Q44" i="30"/>
  <c r="S40" i="30"/>
  <c r="S86" i="30" s="1"/>
  <c r="W40" i="30"/>
  <c r="W86" i="30" s="1"/>
  <c r="U40" i="30"/>
  <c r="U86" i="30" s="1"/>
  <c r="Q40" i="30"/>
  <c r="Q86" i="30" s="1"/>
  <c r="O40" i="30"/>
  <c r="S36" i="30"/>
  <c r="U36" i="30"/>
  <c r="Q36" i="30"/>
  <c r="O36" i="30"/>
  <c r="W36" i="30"/>
  <c r="S32" i="30"/>
  <c r="S78" i="30" s="1"/>
  <c r="Q32" i="30"/>
  <c r="Q78" i="30" s="1"/>
  <c r="O32" i="30"/>
  <c r="O78" i="30" s="1"/>
  <c r="W32" i="30"/>
  <c r="W78" i="30" s="1"/>
  <c r="U32" i="30"/>
  <c r="U78" i="30" s="1"/>
  <c r="BT234" i="38"/>
  <c r="EI523" i="39"/>
  <c r="R143" i="22"/>
  <c r="V135" i="22"/>
  <c r="V116" i="22"/>
  <c r="S104" i="22"/>
  <c r="Q104" i="22"/>
  <c r="W104" i="22"/>
  <c r="O104" i="22"/>
  <c r="U104" i="22"/>
  <c r="Q52" i="22"/>
  <c r="P141" i="22"/>
  <c r="R122" i="22"/>
  <c r="R114" i="22"/>
  <c r="Q50" i="22"/>
  <c r="W50" i="22"/>
  <c r="O50" i="22"/>
  <c r="U50" i="22"/>
  <c r="S50" i="22"/>
  <c r="W24" i="22"/>
  <c r="O24" i="22"/>
  <c r="U24" i="22"/>
  <c r="S24" i="22"/>
  <c r="Q24" i="22"/>
  <c r="W20" i="22"/>
  <c r="O20" i="22"/>
  <c r="U20" i="22"/>
  <c r="S20" i="22"/>
  <c r="Q20" i="22"/>
  <c r="W16" i="22"/>
  <c r="W63" i="22" s="1"/>
  <c r="O16" i="22"/>
  <c r="U16" i="22"/>
  <c r="S16" i="22"/>
  <c r="Q16" i="22"/>
  <c r="U44" i="22"/>
  <c r="S44" i="22"/>
  <c r="Q44" i="22"/>
  <c r="W44" i="22"/>
  <c r="O44" i="22"/>
  <c r="U40" i="22"/>
  <c r="S40" i="22"/>
  <c r="Q40" i="22"/>
  <c r="W40" i="22"/>
  <c r="O40" i="22"/>
  <c r="U36" i="22"/>
  <c r="S36" i="22"/>
  <c r="Q36" i="22"/>
  <c r="O36" i="22"/>
  <c r="W36" i="22"/>
  <c r="U32" i="22"/>
  <c r="S32" i="22"/>
  <c r="Q32" i="22"/>
  <c r="O32" i="22"/>
  <c r="W32" i="22"/>
  <c r="EI350" i="39"/>
  <c r="EJ421" i="39"/>
  <c r="EJ334" i="39"/>
  <c r="EJ385" i="39"/>
  <c r="EH424" i="39"/>
  <c r="EH369" i="39"/>
  <c r="EH481" i="39"/>
  <c r="EJ418" i="39"/>
  <c r="EJ430" i="39"/>
  <c r="EH357" i="39"/>
  <c r="EH522" i="39"/>
  <c r="EH366" i="39"/>
  <c r="EJ508" i="39"/>
  <c r="EH459" i="39"/>
  <c r="EH409" i="39"/>
  <c r="EJ494" i="39"/>
  <c r="EH504" i="39"/>
  <c r="EI509" i="39"/>
  <c r="EJ390" i="39"/>
  <c r="EH358" i="39"/>
  <c r="EJ368" i="39"/>
  <c r="EI430" i="39"/>
  <c r="EG449" i="39"/>
  <c r="EH492" i="39"/>
  <c r="EI390" i="39"/>
  <c r="EH449" i="39"/>
  <c r="EJ470" i="39"/>
  <c r="EJ445" i="39"/>
  <c r="EI519" i="39"/>
  <c r="EI520" i="39"/>
  <c r="EJ341" i="39"/>
  <c r="EI357" i="39"/>
  <c r="EJ493" i="39"/>
  <c r="EJ369" i="39"/>
  <c r="EI422" i="39"/>
  <c r="EJ459" i="39"/>
  <c r="EI389" i="39"/>
  <c r="EH416" i="39"/>
  <c r="EH404" i="39"/>
  <c r="EH520" i="39"/>
  <c r="EJ516" i="39"/>
  <c r="EI265" i="39"/>
  <c r="EH521" i="39"/>
  <c r="EH391" i="39"/>
  <c r="EI342" i="39"/>
  <c r="BS293" i="39"/>
  <c r="EI495" i="39"/>
  <c r="EG402" i="39"/>
  <c r="EG434" i="39"/>
  <c r="EI391" i="39"/>
  <c r="EJ150" i="39"/>
  <c r="BU150" i="39"/>
  <c r="EI158" i="39"/>
  <c r="EJ166" i="39"/>
  <c r="EI177" i="39"/>
  <c r="BT177" i="39"/>
  <c r="EF188" i="39"/>
  <c r="BQ188" i="39"/>
  <c r="EJ164" i="39"/>
  <c r="BU164" i="39"/>
  <c r="EF342" i="39"/>
  <c r="EA350" i="39"/>
  <c r="DZ401" i="39"/>
  <c r="DZ441" i="39"/>
  <c r="EF441" i="39"/>
  <c r="DZ499" i="39"/>
  <c r="EF499" i="39"/>
  <c r="DZ345" i="39"/>
  <c r="DZ421" i="39"/>
  <c r="DC421" i="39"/>
  <c r="EF421" i="39"/>
  <c r="EF481" i="39"/>
  <c r="EC362" i="39"/>
  <c r="DZ438" i="39"/>
  <c r="EF438" i="39"/>
  <c r="DZ495" i="39"/>
  <c r="EF495" i="39"/>
  <c r="EB514" i="39"/>
  <c r="DZ389" i="39"/>
  <c r="EF389" i="39"/>
  <c r="DZ417" i="39"/>
  <c r="EF417" i="39"/>
  <c r="EF494" i="39"/>
  <c r="DZ384" i="39"/>
  <c r="EF384" i="39"/>
  <c r="DZ388" i="39"/>
  <c r="EF388" i="39"/>
  <c r="DZ392" i="39"/>
  <c r="EF392" i="39"/>
  <c r="DZ407" i="39"/>
  <c r="EF407" i="39"/>
  <c r="DZ429" i="39"/>
  <c r="EF429" i="39"/>
  <c r="EI164" i="39"/>
  <c r="EJ404" i="39"/>
  <c r="EF341" i="39"/>
  <c r="EF350" i="39"/>
  <c r="EF357" i="39"/>
  <c r="EF358" i="39"/>
  <c r="EJ357" i="39"/>
  <c r="EI503" i="39"/>
  <c r="EH514" i="39"/>
  <c r="EH351" i="39"/>
  <c r="EJ370" i="39"/>
  <c r="EJ367" i="39"/>
  <c r="DZ455" i="39"/>
  <c r="EF455" i="39"/>
  <c r="DZ459" i="39"/>
  <c r="EE459" i="39" s="1"/>
  <c r="DN459" i="39"/>
  <c r="EF459" i="39"/>
  <c r="ED377" i="39"/>
  <c r="EB377" i="39"/>
  <c r="EF393" i="39"/>
  <c r="CR400" i="39"/>
  <c r="DZ400" i="39"/>
  <c r="EF400" i="39"/>
  <c r="EB400" i="39"/>
  <c r="DZ404" i="39"/>
  <c r="EF404" i="39"/>
  <c r="DZ509" i="39"/>
  <c r="EF509" i="39"/>
  <c r="ED339" i="39"/>
  <c r="DZ351" i="39"/>
  <c r="ED362" i="39"/>
  <c r="DZ383" i="39"/>
  <c r="DZ402" i="39"/>
  <c r="ED415" i="39"/>
  <c r="DZ442" i="39"/>
  <c r="EF442" i="39"/>
  <c r="DZ503" i="39"/>
  <c r="EF503" i="39"/>
  <c r="EC514" i="39"/>
  <c r="DZ341" i="39"/>
  <c r="DZ510" i="39"/>
  <c r="EF510" i="39"/>
  <c r="DZ424" i="39"/>
  <c r="EF424" i="39"/>
  <c r="DZ443" i="39"/>
  <c r="EF443" i="39"/>
  <c r="EJ165" i="39"/>
  <c r="BU165" i="39"/>
  <c r="EI421" i="39"/>
  <c r="EH211" i="39"/>
  <c r="EI151" i="39"/>
  <c r="EI174" i="39"/>
  <c r="BT174" i="39"/>
  <c r="EI178" i="39"/>
  <c r="EJ197" i="39"/>
  <c r="BU197" i="39"/>
  <c r="EJ157" i="39"/>
  <c r="BU157" i="39"/>
  <c r="EJ391" i="39"/>
  <c r="EJ410" i="39"/>
  <c r="EI408" i="39"/>
  <c r="EI166" i="39"/>
  <c r="BT166" i="39"/>
  <c r="EI385" i="39"/>
  <c r="BU204" i="39"/>
  <c r="BS219" i="39"/>
  <c r="EJ522" i="39"/>
  <c r="EH467" i="39"/>
  <c r="EI351" i="39"/>
  <c r="EH382" i="39"/>
  <c r="EI383" i="39"/>
  <c r="EH493" i="39"/>
  <c r="EH393" i="39"/>
  <c r="DZ515" i="39"/>
  <c r="EF515" i="39"/>
  <c r="DC430" i="39"/>
  <c r="DZ430" i="39"/>
  <c r="EE430" i="39" s="1"/>
  <c r="DZ449" i="39"/>
  <c r="EF449" i="39"/>
  <c r="DZ467" i="39"/>
  <c r="DN467" i="39"/>
  <c r="EF467" i="39"/>
  <c r="DZ377" i="39"/>
  <c r="EF377" i="39"/>
  <c r="CR385" i="39"/>
  <c r="DZ458" i="39"/>
  <c r="EA524" i="39"/>
  <c r="EG524" i="39"/>
  <c r="DZ343" i="39"/>
  <c r="DZ370" i="39"/>
  <c r="EC415" i="39"/>
  <c r="DZ514" i="39"/>
  <c r="EF514" i="39"/>
  <c r="EJ151" i="39"/>
  <c r="BU151" i="39"/>
  <c r="EI163" i="39"/>
  <c r="BT163" i="39"/>
  <c r="EJ167" i="39"/>
  <c r="BU167" i="39"/>
  <c r="EI182" i="39"/>
  <c r="BT182" i="39"/>
  <c r="EI157" i="39"/>
  <c r="BT157" i="39"/>
  <c r="EI176" i="39"/>
  <c r="BT176" i="39"/>
  <c r="EJ215" i="39"/>
  <c r="BU215" i="39"/>
  <c r="EI160" i="39"/>
  <c r="BT160" i="39"/>
  <c r="EI459" i="39"/>
  <c r="EI396" i="39"/>
  <c r="EH370" i="39"/>
  <c r="EI416" i="39"/>
  <c r="EI410" i="39"/>
  <c r="EI443" i="39"/>
  <c r="EH441" i="39"/>
  <c r="EG458" i="39"/>
  <c r="DZ519" i="39"/>
  <c r="EA342" i="39"/>
  <c r="DZ350" i="39"/>
  <c r="DZ358" i="39"/>
  <c r="DZ369" i="39"/>
  <c r="EF369" i="39"/>
  <c r="DZ486" i="39"/>
  <c r="EF486" i="39"/>
  <c r="EA377" i="39"/>
  <c r="EC400" i="39"/>
  <c r="DZ362" i="39"/>
  <c r="DZ391" i="39"/>
  <c r="CR410" i="39"/>
  <c r="DZ410" i="39"/>
  <c r="EE410" i="39" s="1"/>
  <c r="EF410" i="39"/>
  <c r="DZ415" i="39"/>
  <c r="EF415" i="39"/>
  <c r="ED514" i="39"/>
  <c r="DZ522" i="39"/>
  <c r="EF522" i="39"/>
  <c r="DZ425" i="39"/>
  <c r="EF425" i="39"/>
  <c r="DZ502" i="39"/>
  <c r="EF502" i="39"/>
  <c r="DZ521" i="39"/>
  <c r="EF521" i="39"/>
  <c r="EF416" i="39"/>
  <c r="EG508" i="39"/>
  <c r="EG457" i="39"/>
  <c r="EH418" i="39"/>
  <c r="EG422" i="39"/>
  <c r="EH434" i="39"/>
  <c r="EJ314" i="39"/>
  <c r="EG370" i="39"/>
  <c r="BU326" i="39"/>
  <c r="EJ362" i="39"/>
  <c r="EG383" i="39"/>
  <c r="BT292" i="39"/>
  <c r="EG493" i="39"/>
  <c r="EG494" i="39"/>
  <c r="EG462" i="39"/>
  <c r="EG485" i="39"/>
  <c r="EG416" i="39"/>
  <c r="EG432" i="39"/>
  <c r="EG502" i="39"/>
  <c r="EG382" i="39"/>
  <c r="EG470" i="39"/>
  <c r="EG443" i="39"/>
  <c r="EG459" i="39"/>
  <c r="EG455" i="39"/>
  <c r="EH197" i="39"/>
  <c r="EJ282" i="39"/>
  <c r="BR238" i="39"/>
  <c r="EG381" i="39"/>
  <c r="EI303" i="39"/>
  <c r="EI326" i="39"/>
  <c r="EI325" i="39"/>
  <c r="EI289" i="39"/>
  <c r="EH307" i="39"/>
  <c r="EI319" i="39"/>
  <c r="EI266" i="39"/>
  <c r="EH195" i="39"/>
  <c r="EI229" i="39"/>
  <c r="EJ278" i="39"/>
  <c r="EI315" i="39"/>
  <c r="EH318" i="39"/>
  <c r="EH303" i="39"/>
  <c r="EJ316" i="39"/>
  <c r="EI211" i="39"/>
  <c r="EI244" i="39"/>
  <c r="EH340" i="39"/>
  <c r="EI293" i="39"/>
  <c r="EJ309" i="39"/>
  <c r="EG219" i="39"/>
  <c r="EI317" i="39"/>
  <c r="EG492" i="39"/>
  <c r="EJ319" i="39"/>
  <c r="EJ277" i="39"/>
  <c r="BU277" i="39"/>
  <c r="EI274" i="39"/>
  <c r="BS314" i="39"/>
  <c r="EH314" i="39"/>
  <c r="EJ281" i="39"/>
  <c r="EJ325" i="39"/>
  <c r="EH204" i="39"/>
  <c r="EJ303" i="39"/>
  <c r="EH326" i="39"/>
  <c r="EI334" i="39"/>
  <c r="EH478" i="39"/>
  <c r="BE564" i="39"/>
  <c r="BU301" i="39"/>
  <c r="EF265" i="39"/>
  <c r="BQ326" i="39"/>
  <c r="EF326" i="39"/>
  <c r="EG393" i="39"/>
  <c r="EF215" i="39"/>
  <c r="BQ233" i="39"/>
  <c r="EF233" i="39"/>
  <c r="EF178" i="39"/>
  <c r="BQ307" i="39"/>
  <c r="EF307" i="39"/>
  <c r="BQ238" i="39"/>
  <c r="EF238" i="39"/>
  <c r="BQ269" i="39"/>
  <c r="EF269" i="39"/>
  <c r="BQ288" i="39"/>
  <c r="EF288" i="39"/>
  <c r="EF316" i="39"/>
  <c r="EF158" i="39"/>
  <c r="EF177" i="39"/>
  <c r="EF181" i="39"/>
  <c r="EF191" i="39"/>
  <c r="BQ228" i="39"/>
  <c r="EF228" i="39"/>
  <c r="BQ236" i="39"/>
  <c r="EF236" i="39"/>
  <c r="EG522" i="39"/>
  <c r="EF189" i="39"/>
  <c r="BQ319" i="39"/>
  <c r="EF319" i="39"/>
  <c r="EF325" i="39"/>
  <c r="EJ296" i="39"/>
  <c r="EG167" i="39"/>
  <c r="EH316" i="39"/>
  <c r="EH309" i="39"/>
  <c r="BS301" i="39"/>
  <c r="BQ317" i="39"/>
  <c r="EF317" i="39"/>
  <c r="EF163" i="39"/>
  <c r="EF182" i="39"/>
  <c r="EF197" i="39"/>
  <c r="BQ231" i="39"/>
  <c r="EF231" i="39"/>
  <c r="BQ250" i="39"/>
  <c r="EF250" i="39"/>
  <c r="BQ311" i="39"/>
  <c r="EF311" i="39"/>
  <c r="EI500" i="39"/>
  <c r="EF190" i="39"/>
  <c r="EF206" i="39"/>
  <c r="EF217" i="39"/>
  <c r="BQ292" i="39"/>
  <c r="EF292" i="39"/>
  <c r="EF293" i="39"/>
  <c r="EG389" i="39"/>
  <c r="EG404" i="39"/>
  <c r="AI219" i="39"/>
  <c r="EF219" i="39"/>
  <c r="BQ333" i="39"/>
  <c r="EF333" i="39"/>
  <c r="EG357" i="39"/>
  <c r="EF205" i="39"/>
  <c r="BQ303" i="39"/>
  <c r="EF303" i="39"/>
  <c r="EF157" i="39"/>
  <c r="EF176" i="39"/>
  <c r="BQ282" i="39"/>
  <c r="EF282" i="39"/>
  <c r="EG385" i="39"/>
  <c r="EG408" i="39"/>
  <c r="EF183" i="39"/>
  <c r="BQ314" i="39"/>
  <c r="EF314" i="39"/>
  <c r="EJ304" i="39"/>
  <c r="EJ308" i="39"/>
  <c r="EJ317" i="39"/>
  <c r="BQ301" i="39"/>
  <c r="EF301" i="39"/>
  <c r="EF151" i="39"/>
  <c r="EF201" i="39"/>
  <c r="BQ315" i="39"/>
  <c r="EF315" i="39"/>
  <c r="EF165" i="39"/>
  <c r="EH400" i="39"/>
  <c r="EG431" i="39"/>
  <c r="BQ308" i="39"/>
  <c r="EF308" i="39"/>
  <c r="EF150" i="39"/>
  <c r="EF154" i="39"/>
  <c r="EF166" i="39"/>
  <c r="AI195" i="39"/>
  <c r="EF199" i="39"/>
  <c r="BQ266" i="39"/>
  <c r="EF266" i="39"/>
  <c r="AI192" i="39"/>
  <c r="EF192" i="39"/>
  <c r="BQ255" i="39"/>
  <c r="EF255" i="39"/>
  <c r="EF156" i="39"/>
  <c r="EG503" i="39"/>
  <c r="EG507" i="39"/>
  <c r="BQ225" i="39"/>
  <c r="EF225" i="39"/>
  <c r="EF237" i="39"/>
  <c r="BQ241" i="39"/>
  <c r="EF241" i="39"/>
  <c r="BQ256" i="39"/>
  <c r="EF256" i="39"/>
  <c r="U81" i="39"/>
  <c r="O99" i="39"/>
  <c r="EG155" i="39"/>
  <c r="EG163" i="39"/>
  <c r="EJ216" i="39"/>
  <c r="BS225" i="39"/>
  <c r="BS233" i="39"/>
  <c r="BT237" i="39"/>
  <c r="BS248" i="39"/>
  <c r="EH256" i="39"/>
  <c r="BR265" i="39"/>
  <c r="EG150" i="39"/>
  <c r="EG177" i="39"/>
  <c r="BS236" i="39"/>
  <c r="EG303" i="39"/>
  <c r="EG315" i="39"/>
  <c r="EG319" i="39"/>
  <c r="EI190" i="39"/>
  <c r="EI198" i="39"/>
  <c r="EH217" i="39"/>
  <c r="BR230" i="39"/>
  <c r="EG230" i="39"/>
  <c r="BU238" i="39"/>
  <c r="EJ238" i="39"/>
  <c r="BR273" i="39"/>
  <c r="EG273" i="39"/>
  <c r="BR281" i="39"/>
  <c r="BS292" i="39"/>
  <c r="EG326" i="39"/>
  <c r="BT228" i="39"/>
  <c r="EI228" i="39"/>
  <c r="EJ240" i="39"/>
  <c r="EH308" i="39"/>
  <c r="BS187" i="39"/>
  <c r="EH187" i="39"/>
  <c r="EG191" i="39"/>
  <c r="EG199" i="39"/>
  <c r="EJ210" i="39"/>
  <c r="EJ214" i="39"/>
  <c r="EJ218" i="39"/>
  <c r="BU239" i="39"/>
  <c r="EJ239" i="39"/>
  <c r="EG158" i="39"/>
  <c r="EJ188" i="39"/>
  <c r="BS244" i="39"/>
  <c r="S124" i="39"/>
  <c r="EH151" i="39"/>
  <c r="EH159" i="39"/>
  <c r="EH167" i="39"/>
  <c r="EJ205" i="39"/>
  <c r="EI212" i="39"/>
  <c r="EJ229" i="39"/>
  <c r="BU233" i="39"/>
  <c r="EJ233" i="39"/>
  <c r="BR237" i="39"/>
  <c r="EG237" i="39"/>
  <c r="BT248" i="39"/>
  <c r="EI248" i="39"/>
  <c r="BT252" i="39"/>
  <c r="EI252" i="39"/>
  <c r="EI272" i="39"/>
  <c r="EJ177" i="39"/>
  <c r="EG196" i="39"/>
  <c r="EH164" i="39"/>
  <c r="BU242" i="39"/>
  <c r="EJ242" i="39"/>
  <c r="BR266" i="39"/>
  <c r="EG266" i="39"/>
  <c r="BS269" i="39"/>
  <c r="EH269" i="39"/>
  <c r="EG281" i="39"/>
  <c r="BR292" i="39"/>
  <c r="EG292" i="39"/>
  <c r="BR296" i="39"/>
  <c r="EI192" i="39"/>
  <c r="EI200" i="39"/>
  <c r="BS279" i="39"/>
  <c r="EH279" i="39"/>
  <c r="EG304" i="39"/>
  <c r="EG312" i="39"/>
  <c r="EG316" i="39"/>
  <c r="BT149" i="39"/>
  <c r="EI149" i="39"/>
  <c r="EJ191" i="39"/>
  <c r="EJ199" i="39"/>
  <c r="EJ203" i="39"/>
  <c r="EH214" i="39"/>
  <c r="EH218" i="39"/>
  <c r="BT239" i="39"/>
  <c r="EI239" i="39"/>
  <c r="BU258" i="39"/>
  <c r="EJ258" i="39"/>
  <c r="BT263" i="39"/>
  <c r="EH301" i="39"/>
  <c r="EH188" i="39"/>
  <c r="EH183" i="39"/>
  <c r="EH174" i="39"/>
  <c r="EH178" i="39"/>
  <c r="EI189" i="39"/>
  <c r="EI205" i="39"/>
  <c r="BU237" i="39"/>
  <c r="EJ237" i="39"/>
  <c r="BU241" i="39"/>
  <c r="EJ241" i="39"/>
  <c r="BR248" i="39"/>
  <c r="EG248" i="39"/>
  <c r="BR252" i="39"/>
  <c r="EG252" i="39"/>
  <c r="BR256" i="39"/>
  <c r="EG256" i="39"/>
  <c r="EJ190" i="39"/>
  <c r="EJ198" i="39"/>
  <c r="EJ217" i="39"/>
  <c r="BT249" i="39"/>
  <c r="EI249" i="39"/>
  <c r="BS266" i="39"/>
  <c r="EH266" i="39"/>
  <c r="BS273" i="39"/>
  <c r="EH273" i="39"/>
  <c r="EG192" i="39"/>
  <c r="EG200" i="39"/>
  <c r="BR228" i="39"/>
  <c r="EG228" i="39"/>
  <c r="BR255" i="39"/>
  <c r="BS149" i="39"/>
  <c r="EH149" i="39"/>
  <c r="BR187" i="39"/>
  <c r="EG187" i="39"/>
  <c r="EI191" i="39"/>
  <c r="EI195" i="39"/>
  <c r="EI203" i="39"/>
  <c r="EI210" i="39"/>
  <c r="EI218" i="39"/>
  <c r="BU231" i="39"/>
  <c r="EJ231" i="39"/>
  <c r="BR239" i="39"/>
  <c r="EG239" i="39"/>
  <c r="BT258" i="39"/>
  <c r="EI258" i="39"/>
  <c r="BS263" i="39"/>
  <c r="EG301" i="39"/>
  <c r="EG317" i="39"/>
  <c r="EG188" i="39"/>
  <c r="BT259" i="39"/>
  <c r="EI259" i="39"/>
  <c r="BR275" i="39"/>
  <c r="W108" i="39"/>
  <c r="Q108" i="39"/>
  <c r="EH248" i="39"/>
  <c r="EH236" i="39"/>
  <c r="EG211" i="39"/>
  <c r="EH155" i="39"/>
  <c r="EH163" i="39"/>
  <c r="EH205" i="39"/>
  <c r="BR225" i="39"/>
  <c r="EG233" i="39"/>
  <c r="BS237" i="39"/>
  <c r="EH237" i="39"/>
  <c r="BU252" i="39"/>
  <c r="EJ252" i="39"/>
  <c r="EH150" i="39"/>
  <c r="EH166" i="39"/>
  <c r="EH196" i="39"/>
  <c r="EH311" i="39"/>
  <c r="EG190" i="39"/>
  <c r="EG198" i="39"/>
  <c r="EG206" i="39"/>
  <c r="EI217" i="39"/>
  <c r="BS238" i="39"/>
  <c r="BR269" i="39"/>
  <c r="BS277" i="39"/>
  <c r="EH277" i="39"/>
  <c r="BS281" i="39"/>
  <c r="EH281" i="39"/>
  <c r="EJ192" i="39"/>
  <c r="EJ200" i="39"/>
  <c r="BU228" i="39"/>
  <c r="EJ228" i="39"/>
  <c r="BT255" i="39"/>
  <c r="EI255" i="39"/>
  <c r="BT187" i="39"/>
  <c r="EI187" i="39"/>
  <c r="EH203" i="39"/>
  <c r="EG210" i="39"/>
  <c r="EG214" i="39"/>
  <c r="EG218" i="39"/>
  <c r="BS231" i="39"/>
  <c r="EH231" i="39"/>
  <c r="BS239" i="39"/>
  <c r="EH239" i="39"/>
  <c r="BS250" i="39"/>
  <c r="EH250" i="39"/>
  <c r="BR258" i="39"/>
  <c r="EG258" i="39"/>
  <c r="BS282" i="39"/>
  <c r="BR293" i="39"/>
  <c r="EJ301" i="39"/>
  <c r="EH158" i="39"/>
  <c r="BU244" i="39"/>
  <c r="EJ244" i="39"/>
  <c r="BS267" i="39"/>
  <c r="EH267" i="39"/>
  <c r="BS290" i="39"/>
  <c r="EH290" i="39"/>
  <c r="EG282" i="39"/>
  <c r="EG325" i="39"/>
  <c r="EG168" i="39"/>
  <c r="EH401" i="39"/>
  <c r="EJ189" i="39"/>
  <c r="EJ250" i="39"/>
  <c r="EH494" i="39"/>
  <c r="EG342" i="39"/>
  <c r="EG350" i="39"/>
  <c r="EG369" i="39"/>
  <c r="EG157" i="39"/>
  <c r="EJ236" i="39"/>
  <c r="EG421" i="39"/>
  <c r="EJ273" i="39"/>
  <c r="EG306" i="39"/>
  <c r="EH502" i="39"/>
  <c r="EG204" i="39"/>
  <c r="EG175" i="39"/>
  <c r="EG448" i="39"/>
  <c r="EH255" i="39"/>
  <c r="EG390" i="39"/>
  <c r="EG401" i="39"/>
  <c r="EG409" i="39"/>
  <c r="EH510" i="39"/>
  <c r="EG229" i="39"/>
  <c r="EG293" i="39"/>
  <c r="EJ481" i="39"/>
  <c r="EH233" i="39"/>
  <c r="EH206" i="39"/>
  <c r="C153" i="42"/>
  <c r="C21" i="42"/>
  <c r="EH252" i="39"/>
  <c r="EI481" i="39"/>
  <c r="X564" i="39"/>
  <c r="EH190" i="39"/>
  <c r="EH225" i="39"/>
  <c r="D219" i="42"/>
  <c r="EH238" i="39"/>
  <c r="EI273" i="39"/>
  <c r="EG333" i="39"/>
  <c r="EG275" i="39"/>
  <c r="EH442" i="39"/>
  <c r="EH466" i="39"/>
  <c r="EI277" i="39"/>
  <c r="EI281" i="39"/>
  <c r="EH216" i="39"/>
  <c r="EG265" i="39"/>
  <c r="BS225" i="38"/>
  <c r="BQ269" i="38"/>
  <c r="BQ242" i="38"/>
  <c r="BU324" i="38"/>
  <c r="BQ331" i="38"/>
  <c r="BQ203" i="38"/>
  <c r="BQ235" i="38"/>
  <c r="BQ306" i="38"/>
  <c r="BR286" i="38"/>
  <c r="BQ324" i="38"/>
  <c r="BQ272" i="38"/>
  <c r="BQ153" i="38"/>
  <c r="X153" i="38"/>
  <c r="BQ305" i="38"/>
  <c r="BQ225" i="38"/>
  <c r="BQ195" i="38"/>
  <c r="BQ327" i="38"/>
  <c r="BQ194" i="38"/>
  <c r="BV194" i="38" s="1"/>
  <c r="AI194" i="38"/>
  <c r="BQ293" i="38"/>
  <c r="BQ221" i="38"/>
  <c r="BQ168" i="38"/>
  <c r="BQ294" i="38"/>
  <c r="BQ252" i="38"/>
  <c r="BQ196" i="38"/>
  <c r="BQ303" i="38"/>
  <c r="BQ308" i="38"/>
  <c r="BT187" i="38"/>
  <c r="BQ199" i="38"/>
  <c r="BS210" i="38"/>
  <c r="BQ218" i="38"/>
  <c r="BU286" i="38"/>
  <c r="BQ296" i="38"/>
  <c r="BQ230" i="38"/>
  <c r="BQ277" i="38"/>
  <c r="BE277" i="38"/>
  <c r="BQ291" i="38"/>
  <c r="BQ152" i="38"/>
  <c r="BQ318" i="38"/>
  <c r="BR316" i="38"/>
  <c r="BS288" i="38"/>
  <c r="BR253" i="38"/>
  <c r="BT304" i="38"/>
  <c r="BR176" i="38"/>
  <c r="BU288" i="38"/>
  <c r="BR227" i="38"/>
  <c r="BR234" i="38"/>
  <c r="EH292" i="39"/>
  <c r="EI501" i="39"/>
  <c r="BR320" i="38"/>
  <c r="BS249" i="38"/>
  <c r="EH215" i="39"/>
  <c r="BS174" i="38"/>
  <c r="BT165" i="38"/>
  <c r="BR180" i="38"/>
  <c r="CD27" i="39" l="1"/>
  <c r="EH458" i="39"/>
  <c r="EJ187" i="39"/>
  <c r="EG166" i="39"/>
  <c r="BS229" i="39"/>
  <c r="EF306" i="39"/>
  <c r="BE281" i="39"/>
  <c r="EG308" i="39"/>
  <c r="DZ493" i="39"/>
  <c r="EE493" i="39" s="1"/>
  <c r="DZ403" i="39"/>
  <c r="EG343" i="39"/>
  <c r="EJ502" i="39"/>
  <c r="EH509" i="39"/>
  <c r="EJ248" i="39"/>
  <c r="EH228" i="39"/>
  <c r="EF149" i="39"/>
  <c r="EF466" i="39"/>
  <c r="EA400" i="39"/>
  <c r="EF496" i="39"/>
  <c r="EC377" i="39"/>
  <c r="EA358" i="39"/>
  <c r="X139" i="30"/>
  <c r="EH249" i="39"/>
  <c r="EJ179" i="39"/>
  <c r="EJ206" i="39"/>
  <c r="EH156" i="39"/>
  <c r="BE282" i="39"/>
  <c r="AI218" i="39"/>
  <c r="BE265" i="39"/>
  <c r="BT282" i="39"/>
  <c r="DY514" i="39"/>
  <c r="EF385" i="39"/>
  <c r="EH317" i="39"/>
  <c r="EI463" i="39"/>
  <c r="EH334" i="39"/>
  <c r="BQ273" i="39"/>
  <c r="EI316" i="39"/>
  <c r="BU265" i="39"/>
  <c r="EF432" i="39"/>
  <c r="DC424" i="39"/>
  <c r="EF445" i="39"/>
  <c r="EF368" i="39"/>
  <c r="EI470" i="39"/>
  <c r="EI402" i="39"/>
  <c r="BE273" i="39"/>
  <c r="EG514" i="39"/>
  <c r="EI333" i="39"/>
  <c r="EJ455" i="39"/>
  <c r="BS157" i="39"/>
  <c r="DY509" i="39"/>
  <c r="EJ408" i="39"/>
  <c r="EI486" i="39"/>
  <c r="BV273" i="38"/>
  <c r="BV199" i="39"/>
  <c r="DC434" i="39"/>
  <c r="DC445" i="39"/>
  <c r="CG343" i="39"/>
  <c r="EJ292" i="39"/>
  <c r="EI188" i="39"/>
  <c r="EI226" i="39"/>
  <c r="EF281" i="39"/>
  <c r="EF210" i="39"/>
  <c r="EG424" i="39"/>
  <c r="CR377" i="39"/>
  <c r="BV166" i="39"/>
  <c r="EH191" i="39"/>
  <c r="EI199" i="39"/>
  <c r="BP317" i="39"/>
  <c r="X158" i="39"/>
  <c r="EF434" i="39"/>
  <c r="EG351" i="39"/>
  <c r="BV253" i="38"/>
  <c r="BV218" i="38"/>
  <c r="BV235" i="38"/>
  <c r="X163" i="30"/>
  <c r="X145" i="30"/>
  <c r="BV316" i="38"/>
  <c r="AI218" i="38"/>
  <c r="AI210" i="38"/>
  <c r="EI301" i="39"/>
  <c r="BP316" i="38"/>
  <c r="AI213" i="38"/>
  <c r="BP312" i="38"/>
  <c r="AT254" i="38"/>
  <c r="BP324" i="38"/>
  <c r="EH182" i="39"/>
  <c r="BQ258" i="39"/>
  <c r="AT234" i="38"/>
  <c r="AT253" i="38"/>
  <c r="BV152" i="38"/>
  <c r="BQ253" i="39"/>
  <c r="EI493" i="39"/>
  <c r="EK493" i="39" s="1"/>
  <c r="EH177" i="39"/>
  <c r="BE281" i="38"/>
  <c r="AI187" i="38"/>
  <c r="AI221" i="38"/>
  <c r="EG380" i="39"/>
  <c r="EG164" i="39"/>
  <c r="EG151" i="39"/>
  <c r="EJ225" i="39"/>
  <c r="AT241" i="39"/>
  <c r="EG349" i="39"/>
  <c r="BE266" i="39"/>
  <c r="AI187" i="39"/>
  <c r="EF296" i="39"/>
  <c r="BP325" i="39"/>
  <c r="EF159" i="39"/>
  <c r="EE522" i="39"/>
  <c r="DZ381" i="39"/>
  <c r="EI150" i="39"/>
  <c r="DY495" i="39"/>
  <c r="DZ426" i="39"/>
  <c r="EI522" i="39"/>
  <c r="EJ389" i="39"/>
  <c r="AG204" i="38"/>
  <c r="BU204" i="38" s="1"/>
  <c r="T154" i="38"/>
  <c r="BT154" i="38" s="1"/>
  <c r="P162" i="38"/>
  <c r="BR162" i="38" s="1"/>
  <c r="T173" i="38"/>
  <c r="BT173" i="38" s="1"/>
  <c r="N181" i="38"/>
  <c r="AI214" i="38"/>
  <c r="EG250" i="39"/>
  <c r="EJ255" i="39"/>
  <c r="EF214" i="39"/>
  <c r="EF334" i="39"/>
  <c r="EJ315" i="39"/>
  <c r="EG174" i="39"/>
  <c r="EH325" i="39"/>
  <c r="DY522" i="39"/>
  <c r="CR389" i="39"/>
  <c r="ED400" i="39"/>
  <c r="AA215" i="38"/>
  <c r="N154" i="38"/>
  <c r="R162" i="38"/>
  <c r="BS162" i="38" s="1"/>
  <c r="N173" i="38"/>
  <c r="BQ173" i="38" s="1"/>
  <c r="V181" i="38"/>
  <c r="BU181" i="38" s="1"/>
  <c r="BV161" i="38"/>
  <c r="EG165" i="39"/>
  <c r="EG149" i="39"/>
  <c r="EG217" i="39"/>
  <c r="EG277" i="39"/>
  <c r="EI241" i="39"/>
  <c r="X161" i="38"/>
  <c r="BE293" i="38"/>
  <c r="EI269" i="39"/>
  <c r="BU230" i="39"/>
  <c r="EG309" i="39"/>
  <c r="BT233" i="39"/>
  <c r="BT231" i="39"/>
  <c r="X151" i="39"/>
  <c r="EF252" i="39"/>
  <c r="EI314" i="39"/>
  <c r="EI307" i="39"/>
  <c r="DZ411" i="39"/>
  <c r="EI308" i="39"/>
  <c r="EI458" i="39"/>
  <c r="AC215" i="38"/>
  <c r="BS215" i="38" s="1"/>
  <c r="V154" i="38"/>
  <c r="BU154" i="38" s="1"/>
  <c r="T162" i="38"/>
  <c r="BT162" i="38" s="1"/>
  <c r="V173" i="38"/>
  <c r="BU173" i="38" s="1"/>
  <c r="BV221" i="38"/>
  <c r="AT242" i="38"/>
  <c r="EI233" i="39"/>
  <c r="BV293" i="38"/>
  <c r="BV269" i="38"/>
  <c r="EF211" i="39"/>
  <c r="AI199" i="39"/>
  <c r="EK400" i="39"/>
  <c r="X177" i="39"/>
  <c r="EE502" i="39"/>
  <c r="EJ393" i="39"/>
  <c r="DY503" i="39"/>
  <c r="EG467" i="39"/>
  <c r="AE215" i="38"/>
  <c r="BT215" i="38" s="1"/>
  <c r="N162" i="38"/>
  <c r="BQ162" i="38" s="1"/>
  <c r="AC204" i="38"/>
  <c r="BS204" i="38" s="1"/>
  <c r="EH200" i="39"/>
  <c r="AT249" i="38"/>
  <c r="X152" i="38"/>
  <c r="AI199" i="38"/>
  <c r="EH176" i="39"/>
  <c r="EG288" i="39"/>
  <c r="EH192" i="39"/>
  <c r="EF195" i="39"/>
  <c r="X150" i="39"/>
  <c r="DY502" i="39"/>
  <c r="EI478" i="39"/>
  <c r="EJ503" i="39"/>
  <c r="AA204" i="38"/>
  <c r="BR204" i="38" s="1"/>
  <c r="AI191" i="38"/>
  <c r="EJ266" i="39"/>
  <c r="EF187" i="39"/>
  <c r="DY493" i="39"/>
  <c r="EJ158" i="39"/>
  <c r="AE204" i="38"/>
  <c r="P154" i="38"/>
  <c r="BR154" i="38" s="1"/>
  <c r="P173" i="38"/>
  <c r="BR173" i="38" s="1"/>
  <c r="R181" i="38"/>
  <c r="BS181" i="38" s="1"/>
  <c r="EH199" i="39"/>
  <c r="EK301" i="39"/>
  <c r="BP308" i="39"/>
  <c r="BP315" i="39"/>
  <c r="EG481" i="39"/>
  <c r="BV151" i="39"/>
  <c r="EI502" i="39"/>
  <c r="CR393" i="39"/>
  <c r="O80" i="29"/>
  <c r="AD105" i="38"/>
  <c r="W48" i="30"/>
  <c r="W128" i="39"/>
  <c r="U62" i="30"/>
  <c r="S52" i="29"/>
  <c r="S97" i="29" s="1"/>
  <c r="DR133" i="39"/>
  <c r="DM116" i="39"/>
  <c r="DT108" i="39"/>
  <c r="DT128" i="39"/>
  <c r="AD128" i="39"/>
  <c r="AF128" i="39"/>
  <c r="AH128" i="39"/>
  <c r="CV128" i="39"/>
  <c r="DG128" i="39"/>
  <c r="DR128" i="39"/>
  <c r="S62" i="30"/>
  <c r="Q70" i="30"/>
  <c r="O59" i="30"/>
  <c r="Q67" i="30"/>
  <c r="S77" i="29"/>
  <c r="W85" i="29"/>
  <c r="BX82" i="39"/>
  <c r="AM82" i="39"/>
  <c r="BR82" i="39" s="1"/>
  <c r="CQ82" i="39"/>
  <c r="DK82" i="39"/>
  <c r="BM34" i="39"/>
  <c r="BO34" i="39"/>
  <c r="S34" i="39"/>
  <c r="S96" i="39" s="1"/>
  <c r="CF34" i="39"/>
  <c r="DI34" i="39"/>
  <c r="CD34" i="39"/>
  <c r="AS38" i="39"/>
  <c r="AS100" i="39" s="1"/>
  <c r="AK38" i="39"/>
  <c r="AK100" i="39" s="1"/>
  <c r="AV38" i="39"/>
  <c r="AV100" i="39" s="1"/>
  <c r="AH38" i="39"/>
  <c r="AH100" i="39" s="1"/>
  <c r="CQ38" i="39"/>
  <c r="CQ100" i="39" s="1"/>
  <c r="DK38" i="39"/>
  <c r="DK100" i="39" s="1"/>
  <c r="AK42" i="39"/>
  <c r="AK104" i="39" s="1"/>
  <c r="U42" i="39"/>
  <c r="U104" i="39" s="1"/>
  <c r="O42" i="39"/>
  <c r="Q42" i="39"/>
  <c r="BZ42" i="39"/>
  <c r="CT42" i="39"/>
  <c r="DM42" i="39"/>
  <c r="S46" i="39"/>
  <c r="S108" i="39" s="1"/>
  <c r="CF46" i="39"/>
  <c r="CF108" i="39" s="1"/>
  <c r="BO46" i="39"/>
  <c r="BO108" i="39" s="1"/>
  <c r="BI46" i="39"/>
  <c r="BI108" i="39" s="1"/>
  <c r="BB50" i="39"/>
  <c r="BB112" i="39" s="1"/>
  <c r="BG50" i="39"/>
  <c r="DB50" i="39"/>
  <c r="DB112" i="39" s="1"/>
  <c r="AF54" i="39"/>
  <c r="AF116" i="39" s="1"/>
  <c r="CF54" i="39"/>
  <c r="CF116" i="39" s="1"/>
  <c r="AZ60" i="39"/>
  <c r="AZ121" i="39" s="1"/>
  <c r="CZ60" i="39"/>
  <c r="CZ121" i="39" s="1"/>
  <c r="DP60" i="39"/>
  <c r="AF64" i="39"/>
  <c r="AF125" i="39" s="1"/>
  <c r="Q68" i="39"/>
  <c r="Q129" i="39" s="1"/>
  <c r="CK68" i="39"/>
  <c r="CK129" i="39" s="1"/>
  <c r="AK72" i="39"/>
  <c r="AK133" i="39" s="1"/>
  <c r="DE72" i="39"/>
  <c r="DE133" i="39" s="1"/>
  <c r="S116" i="30"/>
  <c r="R126" i="30" s="1"/>
  <c r="S112" i="30"/>
  <c r="R122" i="30" s="1"/>
  <c r="U115" i="29"/>
  <c r="T122" i="29" s="1"/>
  <c r="AM54" i="38"/>
  <c r="AM116" i="38" s="1"/>
  <c r="Q38" i="38"/>
  <c r="Q96" i="39"/>
  <c r="O86" i="39"/>
  <c r="CB78" i="39"/>
  <c r="U59" i="30"/>
  <c r="W67" i="30"/>
  <c r="X67" i="30" s="1"/>
  <c r="S85" i="29"/>
  <c r="AD123" i="38"/>
  <c r="S82" i="39"/>
  <c r="O82" i="39"/>
  <c r="BD82" i="39"/>
  <c r="CD82" i="39"/>
  <c r="CI27" i="39"/>
  <c r="DB27" i="39"/>
  <c r="EJ27" i="39" s="1"/>
  <c r="DM27" i="39"/>
  <c r="BD34" i="39"/>
  <c r="Z34" i="39"/>
  <c r="AK34" i="39"/>
  <c r="CO34" i="39"/>
  <c r="CB34" i="39"/>
  <c r="CB96" i="39" s="1"/>
  <c r="CV34" i="39"/>
  <c r="CV96" i="39" s="1"/>
  <c r="O38" i="39"/>
  <c r="O100" i="39" s="1"/>
  <c r="W38" i="39"/>
  <c r="W100" i="39" s="1"/>
  <c r="BM38" i="39"/>
  <c r="BM100" i="39" s="1"/>
  <c r="AZ38" i="39"/>
  <c r="AZ100" i="39" s="1"/>
  <c r="DI38" i="39"/>
  <c r="DI100" i="39" s="1"/>
  <c r="CD38" i="39"/>
  <c r="CD100" i="39" s="1"/>
  <c r="S42" i="39"/>
  <c r="AM42" i="39"/>
  <c r="AF42" i="39"/>
  <c r="AF104" i="39" s="1"/>
  <c r="AH42" i="39"/>
  <c r="CQ42" i="39"/>
  <c r="DK42" i="39"/>
  <c r="BX46" i="39"/>
  <c r="BX108" i="39" s="1"/>
  <c r="U46" i="39"/>
  <c r="U108" i="39" s="1"/>
  <c r="O46" i="39"/>
  <c r="O108" i="39" s="1"/>
  <c r="DX46" i="39"/>
  <c r="DX108" i="39" s="1"/>
  <c r="CQ46" i="39"/>
  <c r="CQ108" i="39" s="1"/>
  <c r="AK50" i="39"/>
  <c r="Z50" i="39"/>
  <c r="Z112" i="39" s="1"/>
  <c r="DM50" i="39"/>
  <c r="BO54" i="39"/>
  <c r="BO116" i="39" s="1"/>
  <c r="DX54" i="39"/>
  <c r="DX116" i="39" s="1"/>
  <c r="BK60" i="39"/>
  <c r="BK121" i="39" s="1"/>
  <c r="CK60" i="39"/>
  <c r="S64" i="39"/>
  <c r="S125" i="39" s="1"/>
  <c r="DB64" i="39"/>
  <c r="AS68" i="39"/>
  <c r="AS129" i="39" s="1"/>
  <c r="CM68" i="39"/>
  <c r="BD72" i="39"/>
  <c r="BD133" i="39" s="1"/>
  <c r="CO72" i="39"/>
  <c r="CO133" i="39" s="1"/>
  <c r="Q49" i="29"/>
  <c r="Q94" i="29" s="1"/>
  <c r="AM64" i="39"/>
  <c r="DT64" i="39"/>
  <c r="DT125" i="39" s="1"/>
  <c r="AD68" i="39"/>
  <c r="AD129" i="39" s="1"/>
  <c r="DV68" i="39"/>
  <c r="DV129" i="39" s="1"/>
  <c r="BZ72" i="39"/>
  <c r="BZ133" i="39" s="1"/>
  <c r="U53" i="30"/>
  <c r="U98" i="30" s="1"/>
  <c r="DX72" i="39"/>
  <c r="CX68" i="39"/>
  <c r="CX129" i="39" s="1"/>
  <c r="CF64" i="39"/>
  <c r="CF125" i="39" s="1"/>
  <c r="BX60" i="39"/>
  <c r="BX121" i="39" s="1"/>
  <c r="CK54" i="39"/>
  <c r="DE50" i="39"/>
  <c r="DV46" i="39"/>
  <c r="O51" i="30"/>
  <c r="O96" i="30" s="1"/>
  <c r="W47" i="30"/>
  <c r="W92" i="30" s="1"/>
  <c r="S48" i="30"/>
  <c r="O77" i="29"/>
  <c r="Q102" i="38"/>
  <c r="CO128" i="39"/>
  <c r="AS82" i="39"/>
  <c r="DX82" i="39"/>
  <c r="DP82" i="39"/>
  <c r="CK82" i="39"/>
  <c r="DE82" i="39"/>
  <c r="CO27" i="39"/>
  <c r="AV27" i="39"/>
  <c r="EF27" i="39" s="1"/>
  <c r="DI27" i="39"/>
  <c r="EB27" i="39" s="1"/>
  <c r="BK27" i="39"/>
  <c r="BP27" i="39" s="1"/>
  <c r="AV34" i="39"/>
  <c r="AV96" i="39" s="1"/>
  <c r="AO34" i="39"/>
  <c r="AO96" i="39" s="1"/>
  <c r="AZ34" i="39"/>
  <c r="BK34" i="39"/>
  <c r="BK96" i="39" s="1"/>
  <c r="CI34" i="39"/>
  <c r="CI96" i="39" s="1"/>
  <c r="DB34" i="39"/>
  <c r="DB96" i="39" s="1"/>
  <c r="DV34" i="39"/>
  <c r="DV96" i="39" s="1"/>
  <c r="BO38" i="39"/>
  <c r="BO100" i="39" s="1"/>
  <c r="U38" i="39"/>
  <c r="U100" i="39" s="1"/>
  <c r="DG38" i="39"/>
  <c r="DG100" i="39" s="1"/>
  <c r="DP38" i="39"/>
  <c r="DP100" i="39" s="1"/>
  <c r="CK38" i="39"/>
  <c r="DE38" i="39"/>
  <c r="DE100" i="39" s="1"/>
  <c r="AB42" i="39"/>
  <c r="AI42" i="39" s="1"/>
  <c r="BM42" i="39"/>
  <c r="BG42" i="39"/>
  <c r="BG104" i="39" s="1"/>
  <c r="BI42" i="39"/>
  <c r="DR42" i="39"/>
  <c r="EA42" i="39" s="1"/>
  <c r="CM42" i="39"/>
  <c r="AK46" i="39"/>
  <c r="AK108" i="39" s="1"/>
  <c r="AV46" i="39"/>
  <c r="AV108" i="39" s="1"/>
  <c r="AO46" i="39"/>
  <c r="AO108" i="39" s="1"/>
  <c r="AH46" i="39"/>
  <c r="AH108" i="39" s="1"/>
  <c r="AI108" i="39" s="1"/>
  <c r="DK46" i="39"/>
  <c r="DK108" i="39" s="1"/>
  <c r="BM50" i="39"/>
  <c r="CI50" i="39"/>
  <c r="CI112" i="39" s="1"/>
  <c r="U54" i="39"/>
  <c r="U116" i="39" s="1"/>
  <c r="CV54" i="39"/>
  <c r="CV116" i="39" s="1"/>
  <c r="DB54" i="39"/>
  <c r="DB116" i="39" s="1"/>
  <c r="O60" i="39"/>
  <c r="O121" i="39" s="1"/>
  <c r="DE60" i="39"/>
  <c r="DE121" i="39" s="1"/>
  <c r="BI64" i="39"/>
  <c r="BI125" i="39" s="1"/>
  <c r="CO64" i="39"/>
  <c r="CI68" i="39"/>
  <c r="CI129" i="39" s="1"/>
  <c r="DX68" i="39"/>
  <c r="DX129" i="39" s="1"/>
  <c r="CI72" i="39"/>
  <c r="CI133" i="39" s="1"/>
  <c r="BB82" i="39"/>
  <c r="U82" i="39"/>
  <c r="BZ82" i="39"/>
  <c r="DR27" i="39"/>
  <c r="DY27" i="39" s="1"/>
  <c r="U34" i="39"/>
  <c r="AX34" i="39"/>
  <c r="AX96" i="39" s="1"/>
  <c r="BI34" i="39"/>
  <c r="BX34" i="39"/>
  <c r="BX96" i="39" s="1"/>
  <c r="CQ34" i="39"/>
  <c r="AB38" i="39"/>
  <c r="AB100" i="39" s="1"/>
  <c r="DX38" i="39"/>
  <c r="DX100" i="39" s="1"/>
  <c r="AD38" i="39"/>
  <c r="AD100" i="39" s="1"/>
  <c r="BS100" i="39" s="1"/>
  <c r="Q38" i="39"/>
  <c r="Q100" i="39" s="1"/>
  <c r="BZ38" i="39"/>
  <c r="BZ100" i="39" s="1"/>
  <c r="CT38" i="39"/>
  <c r="BK42" i="39"/>
  <c r="CO42" i="39"/>
  <c r="BO42" i="39"/>
  <c r="BO104" i="39" s="1"/>
  <c r="BX42" i="39"/>
  <c r="BX104" i="39" s="1"/>
  <c r="CB42" i="39"/>
  <c r="CB104" i="39" s="1"/>
  <c r="DG46" i="39"/>
  <c r="DG108" i="39" s="1"/>
  <c r="BD46" i="39"/>
  <c r="BD108" i="39" s="1"/>
  <c r="AX46" i="39"/>
  <c r="AX108" i="39" s="1"/>
  <c r="AQ46" i="39"/>
  <c r="AQ108" i="39" s="1"/>
  <c r="W50" i="39"/>
  <c r="W112" i="39" s="1"/>
  <c r="AD54" i="39"/>
  <c r="AD116" i="39" s="1"/>
  <c r="Z60" i="39"/>
  <c r="W60" i="39"/>
  <c r="W121" i="39" s="1"/>
  <c r="AS64" i="39"/>
  <c r="Z72" i="39"/>
  <c r="Z133" i="39" s="1"/>
  <c r="Q112" i="39"/>
  <c r="BZ121" i="39"/>
  <c r="AZ129" i="39"/>
  <c r="CD129" i="39"/>
  <c r="CM129" i="39"/>
  <c r="DR121" i="39"/>
  <c r="DT121" i="39"/>
  <c r="DX133" i="39"/>
  <c r="CK116" i="39"/>
  <c r="DV108" i="39"/>
  <c r="O78" i="39"/>
  <c r="BX78" i="39"/>
  <c r="AS78" i="39"/>
  <c r="U78" i="39"/>
  <c r="BZ78" i="39"/>
  <c r="DM78" i="39"/>
  <c r="BQ19" i="39"/>
  <c r="Z86" i="39"/>
  <c r="AO86" i="39"/>
  <c r="CX86" i="39"/>
  <c r="BD86" i="39"/>
  <c r="DI86" i="39"/>
  <c r="AM96" i="39"/>
  <c r="AQ96" i="39"/>
  <c r="BB96" i="39"/>
  <c r="BZ96" i="39"/>
  <c r="CT96" i="39"/>
  <c r="DM96" i="39"/>
  <c r="CF104" i="39"/>
  <c r="CD104" i="39"/>
  <c r="BZ112" i="39"/>
  <c r="AM129" i="39"/>
  <c r="DP129" i="39"/>
  <c r="AX78" i="39"/>
  <c r="DG78" i="39"/>
  <c r="BB78" i="39"/>
  <c r="AD78" i="39"/>
  <c r="DV78" i="39"/>
  <c r="AH86" i="39"/>
  <c r="BO86" i="39"/>
  <c r="W86" i="39"/>
  <c r="AZ96" i="39"/>
  <c r="CF121" i="39"/>
  <c r="AO129" i="39"/>
  <c r="W104" i="39"/>
  <c r="W63" i="30"/>
  <c r="U81" i="29"/>
  <c r="DK78" i="39"/>
  <c r="BX86" i="39"/>
  <c r="CB86" i="39"/>
  <c r="CV86" i="39"/>
  <c r="DI46" i="39"/>
  <c r="DI108" i="39" s="1"/>
  <c r="CD46" i="39"/>
  <c r="AB50" i="39"/>
  <c r="AB112" i="39" s="1"/>
  <c r="AV50" i="39"/>
  <c r="AV112" i="39" s="1"/>
  <c r="AO50" i="39"/>
  <c r="AO112" i="39" s="1"/>
  <c r="AH50" i="39"/>
  <c r="AH112" i="39" s="1"/>
  <c r="CQ50" i="39"/>
  <c r="CQ112" i="39" s="1"/>
  <c r="DK50" i="39"/>
  <c r="DK112" i="39" s="1"/>
  <c r="AS54" i="39"/>
  <c r="AS116" i="39" s="1"/>
  <c r="AM54" i="39"/>
  <c r="AM116" i="39" s="1"/>
  <c r="AX54" i="39"/>
  <c r="AX116" i="39" s="1"/>
  <c r="AZ54" i="39"/>
  <c r="AZ116" i="39" s="1"/>
  <c r="DV54" i="39"/>
  <c r="DV116" i="39" s="1"/>
  <c r="CQ54" i="39"/>
  <c r="CQ116" i="39" s="1"/>
  <c r="DK54" i="39"/>
  <c r="DK116" i="39" s="1"/>
  <c r="CI60" i="39"/>
  <c r="U60" i="39"/>
  <c r="AF60" i="39"/>
  <c r="AF121" i="39" s="1"/>
  <c r="DI60" i="39"/>
  <c r="DI121" i="39" s="1"/>
  <c r="CM60" i="39"/>
  <c r="CM121" i="39" s="1"/>
  <c r="CX60" i="39"/>
  <c r="CX121" i="39" s="1"/>
  <c r="AH64" i="39"/>
  <c r="AH125" i="39" s="1"/>
  <c r="AB64" i="39"/>
  <c r="AB125" i="39" s="1"/>
  <c r="AO64" i="39"/>
  <c r="AO125" i="39" s="1"/>
  <c r="CD64" i="39"/>
  <c r="CD125" i="39" s="1"/>
  <c r="DP64" i="39"/>
  <c r="AB68" i="39"/>
  <c r="AB129" i="39" s="1"/>
  <c r="AV68" i="39"/>
  <c r="AV129" i="39" s="1"/>
  <c r="BO68" i="39"/>
  <c r="BO129" i="39" s="1"/>
  <c r="DE68" i="39"/>
  <c r="DE129" i="39" s="1"/>
  <c r="AZ72" i="39"/>
  <c r="AZ133" i="39" s="1"/>
  <c r="AS72" i="39"/>
  <c r="AS133" i="39" s="1"/>
  <c r="DI72" i="39"/>
  <c r="DI133" i="39" s="1"/>
  <c r="CK72" i="39"/>
  <c r="CK133" i="39" s="1"/>
  <c r="DV72" i="39"/>
  <c r="U116" i="30"/>
  <c r="T126" i="30" s="1"/>
  <c r="Q112" i="30"/>
  <c r="P122" i="30" s="1"/>
  <c r="BI16" i="38"/>
  <c r="BI79" i="38" s="1"/>
  <c r="AX68" i="38"/>
  <c r="AX129" i="38" s="1"/>
  <c r="AO64" i="38"/>
  <c r="AO125" i="38" s="1"/>
  <c r="Z50" i="38"/>
  <c r="Z112" i="38" s="1"/>
  <c r="W46" i="38"/>
  <c r="W108" i="38" s="1"/>
  <c r="BD38" i="38"/>
  <c r="BD100" i="38" s="1"/>
  <c r="BO34" i="38"/>
  <c r="BO96" i="38" s="1"/>
  <c r="O104" i="39"/>
  <c r="W96" i="39"/>
  <c r="O81" i="29"/>
  <c r="CZ78" i="39"/>
  <c r="AD96" i="39"/>
  <c r="BG96" i="39"/>
  <c r="CX96" i="39"/>
  <c r="CZ96" i="39"/>
  <c r="DT96" i="39"/>
  <c r="DR46" i="39"/>
  <c r="DR108" i="39" s="1"/>
  <c r="CM46" i="39"/>
  <c r="CM108" i="39" s="1"/>
  <c r="BK50" i="39"/>
  <c r="BD50" i="39"/>
  <c r="AX50" i="39"/>
  <c r="AQ50" i="39"/>
  <c r="CZ50" i="39"/>
  <c r="CZ112" i="39" s="1"/>
  <c r="DT50" i="39"/>
  <c r="DT112" i="39" s="1"/>
  <c r="S54" i="39"/>
  <c r="AV54" i="39"/>
  <c r="AV116" i="39" s="1"/>
  <c r="BG54" i="39"/>
  <c r="BI54" i="39"/>
  <c r="BI116" i="39" s="1"/>
  <c r="BX54" i="39"/>
  <c r="CZ54" i="39"/>
  <c r="DT54" i="39"/>
  <c r="DT116" i="39" s="1"/>
  <c r="S60" i="39"/>
  <c r="S121" i="39" s="1"/>
  <c r="AD60" i="39"/>
  <c r="AD121" i="39" s="1"/>
  <c r="AO60" i="39"/>
  <c r="AO121" i="39" s="1"/>
  <c r="CB60" i="39"/>
  <c r="CB121" i="39" s="1"/>
  <c r="CV60" i="39"/>
  <c r="DG60" i="39"/>
  <c r="AZ64" i="39"/>
  <c r="AZ125" i="39" s="1"/>
  <c r="AK64" i="39"/>
  <c r="BG64" i="39"/>
  <c r="BG125" i="39" s="1"/>
  <c r="CM64" i="39"/>
  <c r="CM125" i="39" s="1"/>
  <c r="DX64" i="39"/>
  <c r="DX125" i="39" s="1"/>
  <c r="AK68" i="39"/>
  <c r="AK129" i="39" s="1"/>
  <c r="BM68" i="39"/>
  <c r="BM129" i="39" s="1"/>
  <c r="CQ68" i="39"/>
  <c r="CQ129" i="39" s="1"/>
  <c r="DM68" i="39"/>
  <c r="DM129" i="39" s="1"/>
  <c r="Q72" i="39"/>
  <c r="Q133" i="39" s="1"/>
  <c r="BK72" i="39"/>
  <c r="BK133" i="39" s="1"/>
  <c r="O72" i="39"/>
  <c r="O133" i="39" s="1"/>
  <c r="CT72" i="39"/>
  <c r="CT133" i="39" s="1"/>
  <c r="CF72" i="39"/>
  <c r="CF133" i="39" s="1"/>
  <c r="BM618" i="39"/>
  <c r="BL626" i="39" s="1"/>
  <c r="Q63" i="30"/>
  <c r="U89" i="29"/>
  <c r="AH78" i="39"/>
  <c r="CX78" i="39"/>
  <c r="U86" i="39"/>
  <c r="BM96" i="39"/>
  <c r="CD112" i="39"/>
  <c r="Z129" i="39"/>
  <c r="DP96" i="39"/>
  <c r="W81" i="29"/>
  <c r="BE19" i="39"/>
  <c r="Q86" i="39"/>
  <c r="S63" i="30"/>
  <c r="S71" i="30"/>
  <c r="O89" i="29"/>
  <c r="S78" i="39"/>
  <c r="W78" i="39"/>
  <c r="BM78" i="39"/>
  <c r="DR78" i="39"/>
  <c r="CM78" i="39"/>
  <c r="AX86" i="39"/>
  <c r="CO86" i="39"/>
  <c r="AS86" i="39"/>
  <c r="AD86" i="39"/>
  <c r="DV86" i="39"/>
  <c r="AB96" i="39"/>
  <c r="DR96" i="39"/>
  <c r="CM96" i="39"/>
  <c r="CX46" i="39"/>
  <c r="CX108" i="39" s="1"/>
  <c r="CK46" i="39"/>
  <c r="CK108" i="39" s="1"/>
  <c r="DE46" i="39"/>
  <c r="DE108" i="39" s="1"/>
  <c r="AS50" i="39"/>
  <c r="AS112" i="39" s="1"/>
  <c r="BX50" i="39"/>
  <c r="BX112" i="39" s="1"/>
  <c r="BO50" i="39"/>
  <c r="BI50" i="39"/>
  <c r="BR50" i="39" s="1"/>
  <c r="DR50" i="39"/>
  <c r="DR112" i="39" s="1"/>
  <c r="CM50" i="39"/>
  <c r="CM112" i="39" s="1"/>
  <c r="AB54" i="39"/>
  <c r="AB116" i="39" s="1"/>
  <c r="BM54" i="39"/>
  <c r="BM116" i="39" s="1"/>
  <c r="BZ54" i="39"/>
  <c r="BZ116" i="39" s="1"/>
  <c r="CD54" i="39"/>
  <c r="CD116" i="39" s="1"/>
  <c r="CO54" i="39"/>
  <c r="CO116" i="39" s="1"/>
  <c r="DR54" i="39"/>
  <c r="DR116" i="39" s="1"/>
  <c r="BI60" i="39"/>
  <c r="BI121" i="39" s="1"/>
  <c r="AK60" i="39"/>
  <c r="AK121" i="39" s="1"/>
  <c r="AV60" i="39"/>
  <c r="AV121" i="39" s="1"/>
  <c r="BG60" i="39"/>
  <c r="CT60" i="39"/>
  <c r="DM60" i="39"/>
  <c r="DX60" i="39"/>
  <c r="BD64" i="39"/>
  <c r="BK64" i="39"/>
  <c r="BK125" i="39" s="1"/>
  <c r="CZ64" i="39"/>
  <c r="DM64" i="39"/>
  <c r="DM125" i="39" s="1"/>
  <c r="BI68" i="39"/>
  <c r="BI129" i="39" s="1"/>
  <c r="BK68" i="39"/>
  <c r="BK129" i="39" s="1"/>
  <c r="DR68" i="39"/>
  <c r="DR129" i="39" s="1"/>
  <c r="CT68" i="39"/>
  <c r="CT129" i="39" s="1"/>
  <c r="CF68" i="39"/>
  <c r="CF129" i="39" s="1"/>
  <c r="AH72" i="39"/>
  <c r="AH133" i="39" s="1"/>
  <c r="U72" i="39"/>
  <c r="U133" i="39" s="1"/>
  <c r="AO72" i="39"/>
  <c r="AO133" i="39" s="1"/>
  <c r="DT72" i="39"/>
  <c r="DT133" i="39" s="1"/>
  <c r="CX72" i="39"/>
  <c r="CX133" i="39" s="1"/>
  <c r="W618" i="39"/>
  <c r="V626" i="39" s="1"/>
  <c r="S54" i="30"/>
  <c r="BZ86" i="39"/>
  <c r="BE15" i="39"/>
  <c r="CF86" i="39"/>
  <c r="W116" i="30"/>
  <c r="V126" i="30" s="1"/>
  <c r="U63" i="30"/>
  <c r="W71" i="30"/>
  <c r="S81" i="29"/>
  <c r="W89" i="29"/>
  <c r="AZ78" i="39"/>
  <c r="AO78" i="39"/>
  <c r="CQ86" i="39"/>
  <c r="Z96" i="39"/>
  <c r="CO96" i="39"/>
  <c r="DK104" i="39"/>
  <c r="CT46" i="39"/>
  <c r="CT108" i="39" s="1"/>
  <c r="DM46" i="39"/>
  <c r="DM108" i="39" s="1"/>
  <c r="CX50" i="39"/>
  <c r="DG50" i="39"/>
  <c r="DG112" i="39" s="1"/>
  <c r="CF50" i="39"/>
  <c r="CF112" i="39" s="1"/>
  <c r="CO50" i="39"/>
  <c r="CO112" i="39" s="1"/>
  <c r="CB50" i="39"/>
  <c r="CV50" i="39"/>
  <c r="CV112" i="39" s="1"/>
  <c r="BK54" i="39"/>
  <c r="BK116" i="39" s="1"/>
  <c r="O54" i="39"/>
  <c r="Q54" i="39"/>
  <c r="Q116" i="39" s="1"/>
  <c r="DE54" i="39"/>
  <c r="CX54" i="39"/>
  <c r="CX116" i="39" s="1"/>
  <c r="CB54" i="39"/>
  <c r="AH60" i="39"/>
  <c r="AH121" i="39" s="1"/>
  <c r="AS60" i="39"/>
  <c r="AS121" i="39" s="1"/>
  <c r="BD60" i="39"/>
  <c r="BO60" i="39"/>
  <c r="BO121" i="39" s="1"/>
  <c r="DB60" i="39"/>
  <c r="DV60" i="39"/>
  <c r="DV121" i="39" s="1"/>
  <c r="Q64" i="39"/>
  <c r="Q125" i="39" s="1"/>
  <c r="BZ64" i="39"/>
  <c r="BZ125" i="39" s="1"/>
  <c r="CI64" i="39"/>
  <c r="CI125" i="39" s="1"/>
  <c r="CK64" i="39"/>
  <c r="CK125" i="39" s="1"/>
  <c r="DV64" i="39"/>
  <c r="DV125" i="39" s="1"/>
  <c r="AH68" i="39"/>
  <c r="AH129" i="39" s="1"/>
  <c r="BZ68" i="39"/>
  <c r="BZ129" i="39" s="1"/>
  <c r="W68" i="39"/>
  <c r="W129" i="39" s="1"/>
  <c r="DB68" i="39"/>
  <c r="DB129" i="39" s="1"/>
  <c r="CO68" i="39"/>
  <c r="CO129" i="39" s="1"/>
  <c r="AQ72" i="39"/>
  <c r="AQ133" i="39" s="1"/>
  <c r="AM72" i="39"/>
  <c r="AM133" i="39" s="1"/>
  <c r="AX72" i="39"/>
  <c r="AX133" i="39" s="1"/>
  <c r="CD72" i="39"/>
  <c r="CD133" i="39" s="1"/>
  <c r="DP72" i="39"/>
  <c r="DP133" i="39" s="1"/>
  <c r="AF618" i="39"/>
  <c r="AE626" i="39" s="1"/>
  <c r="W53" i="29"/>
  <c r="W98" i="29" s="1"/>
  <c r="O71" i="30"/>
  <c r="Q89" i="29"/>
  <c r="AZ127" i="38"/>
  <c r="BI78" i="39"/>
  <c r="BK86" i="39"/>
  <c r="AV86" i="39"/>
  <c r="CZ86" i="39"/>
  <c r="DT86" i="39"/>
  <c r="AH96" i="39"/>
  <c r="AS96" i="39"/>
  <c r="DX96" i="39"/>
  <c r="CK96" i="39"/>
  <c r="DE96" i="39"/>
  <c r="BB104" i="39"/>
  <c r="AV104" i="39"/>
  <c r="AQ104" i="39"/>
  <c r="DT104" i="39"/>
  <c r="CI46" i="39"/>
  <c r="CI108" i="39" s="1"/>
  <c r="DB46" i="39"/>
  <c r="DB108" i="39" s="1"/>
  <c r="U50" i="39"/>
  <c r="U112" i="39" s="1"/>
  <c r="O50" i="39"/>
  <c r="O112" i="39" s="1"/>
  <c r="DP50" i="39"/>
  <c r="DX50" i="39"/>
  <c r="DX112" i="39" s="1"/>
  <c r="CK50" i="39"/>
  <c r="AK54" i="39"/>
  <c r="AK116" i="39" s="1"/>
  <c r="W54" i="39"/>
  <c r="W116" i="39" s="1"/>
  <c r="Z54" i="39"/>
  <c r="Z116" i="39" s="1"/>
  <c r="CI54" i="39"/>
  <c r="CI116" i="39" s="1"/>
  <c r="DG54" i="39"/>
  <c r="DG116" i="39" s="1"/>
  <c r="AQ60" i="39"/>
  <c r="BB60" i="39"/>
  <c r="BM60" i="39"/>
  <c r="BM121" i="39" s="1"/>
  <c r="CQ60" i="39"/>
  <c r="CQ121" i="39" s="1"/>
  <c r="DK60" i="39"/>
  <c r="DK121" i="39" s="1"/>
  <c r="AD64" i="39"/>
  <c r="AD125" i="39" s="1"/>
  <c r="Z64" i="39"/>
  <c r="Z125" i="39" s="1"/>
  <c r="DR64" i="39"/>
  <c r="DR125" i="39" s="1"/>
  <c r="CT64" i="39"/>
  <c r="CT125" i="39" s="1"/>
  <c r="AQ68" i="39"/>
  <c r="AQ129" i="39" s="1"/>
  <c r="DI68" i="39"/>
  <c r="DI129" i="39" s="1"/>
  <c r="AF68" i="39"/>
  <c r="AF129" i="39" s="1"/>
  <c r="DT68" i="39"/>
  <c r="DT129" i="39" s="1"/>
  <c r="CQ72" i="39"/>
  <c r="CQ133" i="39" s="1"/>
  <c r="AV72" i="39"/>
  <c r="AV133" i="39" s="1"/>
  <c r="BO72" i="39"/>
  <c r="BO133" i="39" s="1"/>
  <c r="CM72" i="39"/>
  <c r="CM133" i="39" s="1"/>
  <c r="X23" i="39"/>
  <c r="O70" i="30"/>
  <c r="O62" i="30"/>
  <c r="O48" i="30"/>
  <c r="O93" i="30" s="1"/>
  <c r="U128" i="39"/>
  <c r="U120" i="39"/>
  <c r="BE54" i="39"/>
  <c r="Q62" i="30"/>
  <c r="W51" i="30"/>
  <c r="Q116" i="30"/>
  <c r="P126" i="30" s="1"/>
  <c r="Q48" i="30"/>
  <c r="Q93" i="30" s="1"/>
  <c r="AO119" i="38"/>
  <c r="AS128" i="39"/>
  <c r="Z128" i="39"/>
  <c r="CM128" i="39"/>
  <c r="CX128" i="39"/>
  <c r="DI128" i="39"/>
  <c r="O47" i="30"/>
  <c r="O92" i="30" s="1"/>
  <c r="U48" i="30"/>
  <c r="U93" i="30" s="1"/>
  <c r="W49" i="29"/>
  <c r="W94" i="29" s="1"/>
  <c r="S128" i="39"/>
  <c r="AM128" i="39"/>
  <c r="AO128" i="39"/>
  <c r="AQ128" i="39"/>
  <c r="DE128" i="39"/>
  <c r="DP128" i="39"/>
  <c r="S86" i="39"/>
  <c r="EB18" i="39"/>
  <c r="W62" i="30"/>
  <c r="U70" i="30"/>
  <c r="Q47" i="30"/>
  <c r="Q92" i="30" s="1"/>
  <c r="U112" i="30"/>
  <c r="T122" i="30" s="1"/>
  <c r="O88" i="29"/>
  <c r="AZ94" i="38"/>
  <c r="BB128" i="39"/>
  <c r="AV128" i="39"/>
  <c r="AX128" i="39"/>
  <c r="AZ128" i="39"/>
  <c r="DM128" i="39"/>
  <c r="DX128" i="39"/>
  <c r="BP23" i="39"/>
  <c r="Q51" i="30"/>
  <c r="S47" i="30"/>
  <c r="S92" i="30" s="1"/>
  <c r="W112" i="30"/>
  <c r="V122" i="30" s="1"/>
  <c r="BK34" i="38"/>
  <c r="BK96" i="38" s="1"/>
  <c r="BD128" i="39"/>
  <c r="BI128" i="39"/>
  <c r="Q52" i="29"/>
  <c r="BS19" i="39"/>
  <c r="W70" i="30"/>
  <c r="S51" i="30"/>
  <c r="O112" i="30"/>
  <c r="O116" i="30"/>
  <c r="N126" i="30" s="1"/>
  <c r="BK128" i="39"/>
  <c r="BM128" i="39"/>
  <c r="BO128" i="39"/>
  <c r="CB128" i="39"/>
  <c r="BX128" i="39"/>
  <c r="CI128" i="39"/>
  <c r="AK128" i="39"/>
  <c r="DB128" i="39"/>
  <c r="DK128" i="39"/>
  <c r="CQ128" i="39"/>
  <c r="BE42" i="39"/>
  <c r="CG15" i="39"/>
  <c r="DN18" i="39"/>
  <c r="AI34" i="39"/>
  <c r="CG42" i="39"/>
  <c r="S35" i="38"/>
  <c r="S97" i="38" s="1"/>
  <c r="X19" i="39"/>
  <c r="CG23" i="39"/>
  <c r="BG13" i="39"/>
  <c r="BG17" i="39"/>
  <c r="BG80" i="39" s="1"/>
  <c r="BR46" i="39"/>
  <c r="EA23" i="39"/>
  <c r="U65" i="30"/>
  <c r="Q85" i="30"/>
  <c r="U76" i="29"/>
  <c r="N119" i="29"/>
  <c r="Q126" i="38"/>
  <c r="AM97" i="38"/>
  <c r="BZ94" i="39"/>
  <c r="BZ76" i="39"/>
  <c r="O49" i="30"/>
  <c r="O94" i="30" s="1"/>
  <c r="W49" i="30"/>
  <c r="W94" i="30" s="1"/>
  <c r="S49" i="30"/>
  <c r="S94" i="30" s="1"/>
  <c r="U49" i="30"/>
  <c r="U94" i="30" s="1"/>
  <c r="Q35" i="22"/>
  <c r="Q81" i="22" s="1"/>
  <c r="W35" i="22"/>
  <c r="W81" i="22" s="1"/>
  <c r="O35" i="22"/>
  <c r="O81" i="22" s="1"/>
  <c r="U35" i="22"/>
  <c r="U81" i="22" s="1"/>
  <c r="Q14" i="30"/>
  <c r="Q61" i="30" s="1"/>
  <c r="S14" i="30"/>
  <c r="S61" i="30" s="1"/>
  <c r="O14" i="30"/>
  <c r="U14" i="30"/>
  <c r="U61" i="30" s="1"/>
  <c r="W14" i="30"/>
  <c r="W61" i="30" s="1"/>
  <c r="O50" i="30"/>
  <c r="O95" i="30" s="1"/>
  <c r="Q50" i="30"/>
  <c r="Q95" i="30" s="1"/>
  <c r="U50" i="30"/>
  <c r="U95" i="30" s="1"/>
  <c r="S50" i="30"/>
  <c r="S95" i="30" s="1"/>
  <c r="U16" i="29"/>
  <c r="U63" i="29" s="1"/>
  <c r="Q16" i="29"/>
  <c r="Q63" i="29" s="1"/>
  <c r="W16" i="29"/>
  <c r="W63" i="29" s="1"/>
  <c r="O16" i="29"/>
  <c r="O63" i="29" s="1"/>
  <c r="S54" i="29"/>
  <c r="S99" i="29" s="1"/>
  <c r="Q54" i="29"/>
  <c r="Q99" i="29" s="1"/>
  <c r="W54" i="29"/>
  <c r="W99" i="29" s="1"/>
  <c r="O54" i="29"/>
  <c r="O99" i="29" s="1"/>
  <c r="AX31" i="38"/>
  <c r="AX93" i="38" s="1"/>
  <c r="O31" i="38"/>
  <c r="O93" i="38" s="1"/>
  <c r="AM31" i="38"/>
  <c r="AM93" i="38" s="1"/>
  <c r="BB31" i="38"/>
  <c r="BB93" i="38" s="1"/>
  <c r="S31" i="38"/>
  <c r="S93" i="38" s="1"/>
  <c r="AQ31" i="38"/>
  <c r="AQ93" i="38" s="1"/>
  <c r="BK47" i="38"/>
  <c r="AQ47" i="38"/>
  <c r="AQ109" i="38" s="1"/>
  <c r="W47" i="38"/>
  <c r="W109" i="38" s="1"/>
  <c r="BB47" i="38"/>
  <c r="AH47" i="38"/>
  <c r="AH109" i="38" s="1"/>
  <c r="AX47" i="38"/>
  <c r="AX109" i="38" s="1"/>
  <c r="BM47" i="38"/>
  <c r="BM109" i="38" s="1"/>
  <c r="AS47" i="38"/>
  <c r="Z47" i="38"/>
  <c r="O47" i="38"/>
  <c r="O109" i="38" s="1"/>
  <c r="BD47" i="38"/>
  <c r="BD109" i="38" s="1"/>
  <c r="AK47" i="38"/>
  <c r="AK109" i="38" s="1"/>
  <c r="Q47" i="38"/>
  <c r="Q109" i="38" s="1"/>
  <c r="AV47" i="38"/>
  <c r="AV109" i="38" s="1"/>
  <c r="AB47" i="38"/>
  <c r="AB109" i="38" s="1"/>
  <c r="BO47" i="38"/>
  <c r="BO109" i="38" s="1"/>
  <c r="AM47" i="38"/>
  <c r="AM109" i="38" s="1"/>
  <c r="S47" i="38"/>
  <c r="S109" i="38" s="1"/>
  <c r="AF47" i="38"/>
  <c r="AF109" i="38" s="1"/>
  <c r="AD47" i="38"/>
  <c r="AD109" i="38" s="1"/>
  <c r="BI47" i="38"/>
  <c r="BI109" i="38" s="1"/>
  <c r="AO47" i="38"/>
  <c r="AO109" i="38" s="1"/>
  <c r="AD39" i="38"/>
  <c r="AD101" i="38" s="1"/>
  <c r="BI39" i="38"/>
  <c r="AO39" i="38"/>
  <c r="AO101" i="38" s="1"/>
  <c r="U39" i="38"/>
  <c r="U101" i="38" s="1"/>
  <c r="AZ39" i="38"/>
  <c r="AZ101" i="38" s="1"/>
  <c r="W39" i="38"/>
  <c r="W101" i="38" s="1"/>
  <c r="BK39" i="38"/>
  <c r="BK101" i="38" s="1"/>
  <c r="AQ39" i="38"/>
  <c r="AQ101" i="38" s="1"/>
  <c r="BO39" i="38"/>
  <c r="BO101" i="38" s="1"/>
  <c r="BB39" i="38"/>
  <c r="BB101" i="38" s="1"/>
  <c r="AH39" i="38"/>
  <c r="AF39" i="38"/>
  <c r="AF101" i="38" s="1"/>
  <c r="BM39" i="38"/>
  <c r="BM101" i="38" s="1"/>
  <c r="AS39" i="38"/>
  <c r="AS101" i="38" s="1"/>
  <c r="Z39" i="38"/>
  <c r="Z101" i="38" s="1"/>
  <c r="BG39" i="38"/>
  <c r="BG101" i="38" s="1"/>
  <c r="BD39" i="38"/>
  <c r="AK39" i="38"/>
  <c r="AK101" i="38" s="1"/>
  <c r="Q39" i="38"/>
  <c r="AV39" i="38"/>
  <c r="AV101" i="38" s="1"/>
  <c r="AB39" i="38"/>
  <c r="AB101" i="38" s="1"/>
  <c r="AX39" i="38"/>
  <c r="AX101" i="38" s="1"/>
  <c r="DX48" i="39"/>
  <c r="DX110" i="39" s="1"/>
  <c r="DM48" i="39"/>
  <c r="DM110" i="39" s="1"/>
  <c r="AV48" i="39"/>
  <c r="AV110" i="39" s="1"/>
  <c r="AS48" i="39"/>
  <c r="AS110" i="39" s="1"/>
  <c r="AQ48" i="39"/>
  <c r="AF48" i="39"/>
  <c r="AF110" i="39" s="1"/>
  <c r="DP48" i="39"/>
  <c r="DE48" i="39"/>
  <c r="DE110" i="39" s="1"/>
  <c r="AM48" i="39"/>
  <c r="AM110" i="39" s="1"/>
  <c r="AK48" i="39"/>
  <c r="AK110" i="39" s="1"/>
  <c r="AH48" i="39"/>
  <c r="AH110" i="39" s="1"/>
  <c r="BG48" i="39"/>
  <c r="BG110" i="39" s="1"/>
  <c r="DR48" i="39"/>
  <c r="DR110" i="39" s="1"/>
  <c r="DG48" i="39"/>
  <c r="DG110" i="39" s="1"/>
  <c r="CV48" i="39"/>
  <c r="CV110" i="39" s="1"/>
  <c r="AD48" i="39"/>
  <c r="AD110" i="39" s="1"/>
  <c r="AB48" i="39"/>
  <c r="AB110" i="39" s="1"/>
  <c r="Z48" i="39"/>
  <c r="Z110" i="39" s="1"/>
  <c r="DB48" i="39"/>
  <c r="DB110" i="39" s="1"/>
  <c r="DI48" i="39"/>
  <c r="DI110" i="39" s="1"/>
  <c r="CX48" i="39"/>
  <c r="CX110" i="39" s="1"/>
  <c r="CM48" i="39"/>
  <c r="CM110" i="39" s="1"/>
  <c r="U48" i="39"/>
  <c r="S48" i="39"/>
  <c r="Q48" i="39"/>
  <c r="W48" i="39"/>
  <c r="W110" i="39" s="1"/>
  <c r="CZ48" i="39"/>
  <c r="CZ110" i="39" s="1"/>
  <c r="CO48" i="39"/>
  <c r="CO110" i="39" s="1"/>
  <c r="CD48" i="39"/>
  <c r="CD110" i="39" s="1"/>
  <c r="DT48" i="39"/>
  <c r="DT110" i="39" s="1"/>
  <c r="DK48" i="39"/>
  <c r="DK110" i="39" s="1"/>
  <c r="AX48" i="39"/>
  <c r="AX110" i="39" s="1"/>
  <c r="CQ48" i="39"/>
  <c r="CQ110" i="39" s="1"/>
  <c r="CF48" i="39"/>
  <c r="CF110" i="39" s="1"/>
  <c r="CT48" i="39"/>
  <c r="CK48" i="39"/>
  <c r="CK110" i="39" s="1"/>
  <c r="CB48" i="39"/>
  <c r="CB110" i="39" s="1"/>
  <c r="O48" i="39"/>
  <c r="CI48" i="39"/>
  <c r="CI110" i="39" s="1"/>
  <c r="BX48" i="39"/>
  <c r="BX110" i="39" s="1"/>
  <c r="BM48" i="39"/>
  <c r="BM110" i="39" s="1"/>
  <c r="BK48" i="39"/>
  <c r="BK110" i="39" s="1"/>
  <c r="BI48" i="39"/>
  <c r="BI110" i="39" s="1"/>
  <c r="AO48" i="39"/>
  <c r="AO110" i="39" s="1"/>
  <c r="BB48" i="39"/>
  <c r="BB110" i="39" s="1"/>
  <c r="AZ48" i="39"/>
  <c r="AZ110" i="39" s="1"/>
  <c r="BO48" i="39"/>
  <c r="BO110" i="39" s="1"/>
  <c r="BZ48" i="39"/>
  <c r="BZ110" i="39" s="1"/>
  <c r="DV48" i="39"/>
  <c r="DV110" i="39" s="1"/>
  <c r="DX40" i="39"/>
  <c r="DX102" i="39" s="1"/>
  <c r="DM40" i="39"/>
  <c r="DM102" i="39" s="1"/>
  <c r="BD40" i="39"/>
  <c r="BD102" i="39" s="1"/>
  <c r="AZ40" i="39"/>
  <c r="AZ102" i="39" s="1"/>
  <c r="S40" i="39"/>
  <c r="W40" i="39"/>
  <c r="W102" i="39" s="1"/>
  <c r="DP40" i="39"/>
  <c r="DP102" i="39" s="1"/>
  <c r="DE40" i="39"/>
  <c r="DE102" i="39" s="1"/>
  <c r="AV40" i="39"/>
  <c r="AV102" i="39" s="1"/>
  <c r="AQ40" i="39"/>
  <c r="AQ102" i="39" s="1"/>
  <c r="BO40" i="39"/>
  <c r="BO102" i="39" s="1"/>
  <c r="DT40" i="39"/>
  <c r="DR40" i="39"/>
  <c r="DR102" i="39" s="1"/>
  <c r="DG40" i="39"/>
  <c r="DG102" i="39" s="1"/>
  <c r="CV40" i="39"/>
  <c r="CV102" i="39" s="1"/>
  <c r="AM40" i="39"/>
  <c r="AM102" i="39" s="1"/>
  <c r="AH40" i="39"/>
  <c r="AH102" i="39" s="1"/>
  <c r="AX40" i="39"/>
  <c r="AX102" i="39" s="1"/>
  <c r="BG40" i="39"/>
  <c r="BG102" i="39" s="1"/>
  <c r="DI40" i="39"/>
  <c r="DI102" i="39" s="1"/>
  <c r="CX40" i="39"/>
  <c r="CX102" i="39" s="1"/>
  <c r="CM40" i="39"/>
  <c r="CM102" i="39" s="1"/>
  <c r="AD40" i="39"/>
  <c r="AD102" i="39" s="1"/>
  <c r="Z40" i="39"/>
  <c r="Z102" i="39" s="1"/>
  <c r="AF40" i="39"/>
  <c r="AF102" i="39" s="1"/>
  <c r="AO40" i="39"/>
  <c r="AO102" i="39" s="1"/>
  <c r="CZ40" i="39"/>
  <c r="CZ102" i="39" s="1"/>
  <c r="CO40" i="39"/>
  <c r="CO102" i="39" s="1"/>
  <c r="CD40" i="39"/>
  <c r="CD102" i="39" s="1"/>
  <c r="U40" i="39"/>
  <c r="Q40" i="39"/>
  <c r="O40" i="39"/>
  <c r="CQ40" i="39"/>
  <c r="CQ102" i="39" s="1"/>
  <c r="CF40" i="39"/>
  <c r="CF102" i="39" s="1"/>
  <c r="DK40" i="39"/>
  <c r="DB40" i="39"/>
  <c r="DB102" i="39" s="1"/>
  <c r="CK40" i="39"/>
  <c r="CK102" i="39" s="1"/>
  <c r="BK40" i="39"/>
  <c r="BK102" i="39" s="1"/>
  <c r="CI40" i="39"/>
  <c r="BX40" i="39"/>
  <c r="BX102" i="39" s="1"/>
  <c r="CB40" i="39"/>
  <c r="CB102" i="39" s="1"/>
  <c r="CT40" i="39"/>
  <c r="BB40" i="39"/>
  <c r="BB102" i="39" s="1"/>
  <c r="AS40" i="39"/>
  <c r="BM40" i="39"/>
  <c r="BM102" i="39" s="1"/>
  <c r="BI40" i="39"/>
  <c r="AK40" i="39"/>
  <c r="AK102" i="39" s="1"/>
  <c r="AB40" i="39"/>
  <c r="AB102" i="39" s="1"/>
  <c r="BZ40" i="39"/>
  <c r="BZ102" i="39" s="1"/>
  <c r="CZ36" i="39"/>
  <c r="CZ98" i="39" s="1"/>
  <c r="CO36" i="39"/>
  <c r="CO98" i="39" s="1"/>
  <c r="CD36" i="39"/>
  <c r="CD98" i="39" s="1"/>
  <c r="U36" i="39"/>
  <c r="AS36" i="39"/>
  <c r="AS98" i="39" s="1"/>
  <c r="BB36" i="39"/>
  <c r="BB98" i="39" s="1"/>
  <c r="CQ36" i="39"/>
  <c r="CQ98" i="39" s="1"/>
  <c r="CF36" i="39"/>
  <c r="CF98" i="39" s="1"/>
  <c r="DT36" i="39"/>
  <c r="DT98" i="39" s="1"/>
  <c r="DK36" i="39"/>
  <c r="DK98" i="39" s="1"/>
  <c r="AF36" i="39"/>
  <c r="AF98" i="39" s="1"/>
  <c r="AK36" i="39"/>
  <c r="AK98" i="39" s="1"/>
  <c r="CI36" i="39"/>
  <c r="CI98" i="39" s="1"/>
  <c r="BX36" i="39"/>
  <c r="BX98" i="39" s="1"/>
  <c r="CK36" i="39"/>
  <c r="CK98" i="39" s="1"/>
  <c r="CB36" i="39"/>
  <c r="CB98" i="39" s="1"/>
  <c r="S36" i="39"/>
  <c r="Z36" i="39"/>
  <c r="BZ36" i="39"/>
  <c r="DV36" i="39"/>
  <c r="DV98" i="39" s="1"/>
  <c r="BM36" i="39"/>
  <c r="BM98" i="39" s="1"/>
  <c r="DB36" i="39"/>
  <c r="DB98" i="39" s="1"/>
  <c r="BG36" i="39"/>
  <c r="BG98" i="39" s="1"/>
  <c r="O36" i="39"/>
  <c r="DX36" i="39"/>
  <c r="DX98" i="39" s="1"/>
  <c r="DM36" i="39"/>
  <c r="DM98" i="39" s="1"/>
  <c r="BD36" i="39"/>
  <c r="BD98" i="39" s="1"/>
  <c r="BI36" i="39"/>
  <c r="BI98" i="39" s="1"/>
  <c r="AO36" i="39"/>
  <c r="AO98" i="39" s="1"/>
  <c r="AH36" i="39"/>
  <c r="AH98" i="39" s="1"/>
  <c r="DP36" i="39"/>
  <c r="DE36" i="39"/>
  <c r="DE98" i="39" s="1"/>
  <c r="AV36" i="39"/>
  <c r="AV98" i="39" s="1"/>
  <c r="AZ36" i="39"/>
  <c r="AZ98" i="39" s="1"/>
  <c r="AB36" i="39"/>
  <c r="AB98" i="39" s="1"/>
  <c r="W36" i="39"/>
  <c r="W98" i="39" s="1"/>
  <c r="DG36" i="39"/>
  <c r="DG98" i="39" s="1"/>
  <c r="Q36" i="39"/>
  <c r="CX36" i="39"/>
  <c r="CX98" i="39" s="1"/>
  <c r="CT36" i="39"/>
  <c r="CT98" i="39" s="1"/>
  <c r="CV36" i="39"/>
  <c r="CV98" i="39" s="1"/>
  <c r="BO36" i="39"/>
  <c r="BO98" i="39" s="1"/>
  <c r="CM36" i="39"/>
  <c r="CM98" i="39" s="1"/>
  <c r="AX36" i="39"/>
  <c r="AX98" i="39" s="1"/>
  <c r="AM36" i="39"/>
  <c r="AD36" i="39"/>
  <c r="AD98" i="39" s="1"/>
  <c r="DR36" i="39"/>
  <c r="DR98" i="39" s="1"/>
  <c r="AQ36" i="39"/>
  <c r="AQ98" i="39" s="1"/>
  <c r="CZ25" i="39"/>
  <c r="CZ88" i="39" s="1"/>
  <c r="CO25" i="39"/>
  <c r="CO88" i="39" s="1"/>
  <c r="CD25" i="39"/>
  <c r="DK25" i="39"/>
  <c r="DK88" i="39" s="1"/>
  <c r="AF25" i="39"/>
  <c r="AF88" i="39" s="1"/>
  <c r="BD25" i="39"/>
  <c r="BD88" i="39" s="1"/>
  <c r="CQ25" i="39"/>
  <c r="CQ88" i="39" s="1"/>
  <c r="CF25" i="39"/>
  <c r="CF88" i="39" s="1"/>
  <c r="DB25" i="39"/>
  <c r="DB88" i="39" s="1"/>
  <c r="BB25" i="39"/>
  <c r="BB88" i="39" s="1"/>
  <c r="W25" i="39"/>
  <c r="W88" i="39" s="1"/>
  <c r="AV25" i="39"/>
  <c r="AV88" i="39" s="1"/>
  <c r="CI25" i="39"/>
  <c r="CI88" i="39" s="1"/>
  <c r="BX25" i="39"/>
  <c r="BX88" i="39" s="1"/>
  <c r="BI25" i="39"/>
  <c r="BI88" i="39" s="1"/>
  <c r="S25" i="39"/>
  <c r="S88" i="39" s="1"/>
  <c r="O25" i="39"/>
  <c r="AM25" i="39"/>
  <c r="AM88" i="39" s="1"/>
  <c r="BZ25" i="39"/>
  <c r="BZ88" i="39" s="1"/>
  <c r="DV25" i="39"/>
  <c r="DV88" i="39" s="1"/>
  <c r="AZ25" i="39"/>
  <c r="AZ88" i="39" s="1"/>
  <c r="CT25" i="39"/>
  <c r="CT88" i="39" s="1"/>
  <c r="BK25" i="39"/>
  <c r="BK88" i="39" s="1"/>
  <c r="AD25" i="39"/>
  <c r="AD88" i="39" s="1"/>
  <c r="DX25" i="39"/>
  <c r="DX88" i="39" s="1"/>
  <c r="DM25" i="39"/>
  <c r="DM88" i="39" s="1"/>
  <c r="AQ25" i="39"/>
  <c r="AQ88" i="39" s="1"/>
  <c r="BO25" i="39"/>
  <c r="BO88" i="39" s="1"/>
  <c r="AK25" i="39"/>
  <c r="AK88" i="39" s="1"/>
  <c r="U25" i="39"/>
  <c r="U88" i="39" s="1"/>
  <c r="DP25" i="39"/>
  <c r="DP88" i="39" s="1"/>
  <c r="DE25" i="39"/>
  <c r="DE88" i="39" s="1"/>
  <c r="AH25" i="39"/>
  <c r="AH88" i="39" s="1"/>
  <c r="BG25" i="39"/>
  <c r="DT25" i="39"/>
  <c r="DT88" i="39" s="1"/>
  <c r="CB25" i="39"/>
  <c r="CB88" i="39" s="1"/>
  <c r="CV25" i="39"/>
  <c r="CV88" i="39" s="1"/>
  <c r="AS25" i="39"/>
  <c r="AS88" i="39" s="1"/>
  <c r="CM25" i="39"/>
  <c r="CM88" i="39" s="1"/>
  <c r="AB25" i="39"/>
  <c r="AB88" i="39" s="1"/>
  <c r="Z25" i="39"/>
  <c r="Z88" i="39" s="1"/>
  <c r="Q25" i="39"/>
  <c r="DR25" i="39"/>
  <c r="DR88" i="39" s="1"/>
  <c r="AX25" i="39"/>
  <c r="AX88" i="39" s="1"/>
  <c r="DI25" i="39"/>
  <c r="DI88" i="39" s="1"/>
  <c r="AO25" i="39"/>
  <c r="DG25" i="39"/>
  <c r="DG88" i="39" s="1"/>
  <c r="CK25" i="39"/>
  <c r="CK88" i="39" s="1"/>
  <c r="CO620" i="39"/>
  <c r="CN628" i="39" s="1"/>
  <c r="DI620" i="39"/>
  <c r="DH628" i="39" s="1"/>
  <c r="BB620" i="39"/>
  <c r="BA628" i="39" s="1"/>
  <c r="AX620" i="39"/>
  <c r="AW628" i="39" s="1"/>
  <c r="DV620" i="39"/>
  <c r="DU628" i="39" s="1"/>
  <c r="CI620" i="39"/>
  <c r="CH628" i="39" s="1"/>
  <c r="BM620" i="39"/>
  <c r="BL628" i="39" s="1"/>
  <c r="AS620" i="39"/>
  <c r="AR628" i="39" s="1"/>
  <c r="AF620" i="39"/>
  <c r="AE628" i="39" s="1"/>
  <c r="DM620" i="39"/>
  <c r="DL628" i="39" s="1"/>
  <c r="BZ620" i="39"/>
  <c r="BY628" i="39" s="1"/>
  <c r="AV620" i="39"/>
  <c r="AU628" i="39" s="1"/>
  <c r="AK620" i="39"/>
  <c r="BG620" i="39"/>
  <c r="BF628" i="39" s="1"/>
  <c r="CM620" i="39"/>
  <c r="CL628" i="39" s="1"/>
  <c r="AM620" i="39"/>
  <c r="AL628" i="39" s="1"/>
  <c r="S620" i="39"/>
  <c r="R628" i="39" s="1"/>
  <c r="O620" i="39"/>
  <c r="N628" i="39" s="1"/>
  <c r="CD620" i="39"/>
  <c r="CC628" i="39" s="1"/>
  <c r="AD620" i="39"/>
  <c r="AC628" i="39" s="1"/>
  <c r="AZ620" i="39"/>
  <c r="AY628" i="39" s="1"/>
  <c r="DB620" i="39"/>
  <c r="DA628" i="39" s="1"/>
  <c r="BI620" i="39"/>
  <c r="BH628" i="39" s="1"/>
  <c r="AQ620" i="39"/>
  <c r="AP628" i="39" s="1"/>
  <c r="DX620" i="39"/>
  <c r="DW628" i="39" s="1"/>
  <c r="CT620" i="39"/>
  <c r="CS628" i="39" s="1"/>
  <c r="AH620" i="39"/>
  <c r="AG628" i="39" s="1"/>
  <c r="AO620" i="39"/>
  <c r="AN628" i="39" s="1"/>
  <c r="Q620" i="39"/>
  <c r="P628" i="39" s="1"/>
  <c r="W620" i="39"/>
  <c r="V628" i="39" s="1"/>
  <c r="CX620" i="39"/>
  <c r="CW628" i="39" s="1"/>
  <c r="BG47" i="38"/>
  <c r="BG109" i="38" s="1"/>
  <c r="Q13" i="39"/>
  <c r="Q76" i="39" s="1"/>
  <c r="CX25" i="39"/>
  <c r="CX88" i="39" s="1"/>
  <c r="DI36" i="39"/>
  <c r="DR620" i="39"/>
  <c r="DQ628" i="39" s="1"/>
  <c r="U15" i="22"/>
  <c r="U62" i="22" s="1"/>
  <c r="S15" i="22"/>
  <c r="S62" i="22" s="1"/>
  <c r="Q15" i="22"/>
  <c r="Q62" i="22" s="1"/>
  <c r="W15" i="22"/>
  <c r="W62" i="22" s="1"/>
  <c r="Q26" i="30"/>
  <c r="Q73" i="30" s="1"/>
  <c r="O26" i="30"/>
  <c r="O73" i="30" s="1"/>
  <c r="W26" i="30"/>
  <c r="W73" i="30" s="1"/>
  <c r="U26" i="30"/>
  <c r="U73" i="30" s="1"/>
  <c r="S26" i="30"/>
  <c r="S73" i="30" s="1"/>
  <c r="Q35" i="30"/>
  <c r="Q81" i="30" s="1"/>
  <c r="W35" i="30"/>
  <c r="W81" i="30" s="1"/>
  <c r="O35" i="30"/>
  <c r="O81" i="30" s="1"/>
  <c r="U35" i="30"/>
  <c r="U81" i="30" s="1"/>
  <c r="W20" i="29"/>
  <c r="W67" i="29" s="1"/>
  <c r="O20" i="29"/>
  <c r="O67" i="29" s="1"/>
  <c r="Q20" i="29"/>
  <c r="Q67" i="29" s="1"/>
  <c r="U20" i="29"/>
  <c r="U67" i="29" s="1"/>
  <c r="W111" i="29"/>
  <c r="V118" i="29" s="1"/>
  <c r="O111" i="29"/>
  <c r="N118" i="29" s="1"/>
  <c r="U111" i="29"/>
  <c r="T118" i="29" s="1"/>
  <c r="S111" i="29"/>
  <c r="R118" i="29" s="1"/>
  <c r="Q111" i="29"/>
  <c r="P118" i="29" s="1"/>
  <c r="AD69" i="38"/>
  <c r="AD130" i="38" s="1"/>
  <c r="BB69" i="38"/>
  <c r="BB130" i="38" s="1"/>
  <c r="O69" i="38"/>
  <c r="O130" i="38" s="1"/>
  <c r="AH69" i="38"/>
  <c r="AF69" i="38"/>
  <c r="AF130" i="38" s="1"/>
  <c r="AK69" i="38"/>
  <c r="AK130" i="38" s="1"/>
  <c r="U43" i="38"/>
  <c r="U105" i="38" s="1"/>
  <c r="AZ43" i="38"/>
  <c r="AZ105" i="38" s="1"/>
  <c r="AF43" i="38"/>
  <c r="AF105" i="38" s="1"/>
  <c r="BK43" i="38"/>
  <c r="BK105" i="38" s="1"/>
  <c r="AQ43" i="38"/>
  <c r="AQ105" i="38" s="1"/>
  <c r="O43" i="38"/>
  <c r="O105" i="38" s="1"/>
  <c r="BB43" i="38"/>
  <c r="BB105" i="38" s="1"/>
  <c r="AH43" i="38"/>
  <c r="AH105" i="38" s="1"/>
  <c r="BG43" i="38"/>
  <c r="BG105" i="38" s="1"/>
  <c r="BM43" i="38"/>
  <c r="BM105" i="38" s="1"/>
  <c r="AS43" i="38"/>
  <c r="AS105" i="38" s="1"/>
  <c r="Z43" i="38"/>
  <c r="Z105" i="38" s="1"/>
  <c r="W43" i="38"/>
  <c r="W105" i="38" s="1"/>
  <c r="BD43" i="38"/>
  <c r="BD105" i="38" s="1"/>
  <c r="AK43" i="38"/>
  <c r="AK105" i="38" s="1"/>
  <c r="Q43" i="38"/>
  <c r="Q105" i="38" s="1"/>
  <c r="AV43" i="38"/>
  <c r="AV105" i="38" s="1"/>
  <c r="AB43" i="38"/>
  <c r="AB105" i="38" s="1"/>
  <c r="AO43" i="38"/>
  <c r="AO105" i="38" s="1"/>
  <c r="AM43" i="38"/>
  <c r="AM105" i="38" s="1"/>
  <c r="S43" i="38"/>
  <c r="S105" i="38" s="1"/>
  <c r="AX43" i="38"/>
  <c r="AX105" i="38" s="1"/>
  <c r="AO35" i="38"/>
  <c r="AO97" i="38" s="1"/>
  <c r="AD35" i="38"/>
  <c r="AD97" i="38" s="1"/>
  <c r="BI35" i="38"/>
  <c r="BI97" i="38" s="1"/>
  <c r="AF35" i="38"/>
  <c r="AF97" i="38" s="1"/>
  <c r="U35" i="38"/>
  <c r="U97" i="38" s="1"/>
  <c r="Z35" i="38"/>
  <c r="Z97" i="38" s="1"/>
  <c r="W35" i="38"/>
  <c r="BK35" i="38"/>
  <c r="BK97" i="38" s="1"/>
  <c r="AZ35" i="38"/>
  <c r="AZ97" i="38" s="1"/>
  <c r="O35" i="38"/>
  <c r="O97" i="38" s="1"/>
  <c r="BB35" i="38"/>
  <c r="BB97" i="38" s="1"/>
  <c r="Q35" i="38"/>
  <c r="Q97" i="38" s="1"/>
  <c r="BM35" i="38"/>
  <c r="AS35" i="38"/>
  <c r="AS97" i="38" s="1"/>
  <c r="AH35" i="38"/>
  <c r="AH97" i="38" s="1"/>
  <c r="BO35" i="38"/>
  <c r="BO97" i="38" s="1"/>
  <c r="BD35" i="38"/>
  <c r="BD97" i="38" s="1"/>
  <c r="AK35" i="38"/>
  <c r="AK97" i="38" s="1"/>
  <c r="AQ35" i="38"/>
  <c r="AQ97" i="38" s="1"/>
  <c r="BG35" i="38"/>
  <c r="BG97" i="38" s="1"/>
  <c r="AV35" i="38"/>
  <c r="AV97" i="38" s="1"/>
  <c r="AB35" i="38"/>
  <c r="AB97" i="38" s="1"/>
  <c r="DI62" i="39"/>
  <c r="DI123" i="39" s="1"/>
  <c r="BX62" i="39"/>
  <c r="BX123" i="39" s="1"/>
  <c r="AS62" i="39"/>
  <c r="AS123" i="39" s="1"/>
  <c r="Z62" i="39"/>
  <c r="Z123" i="39" s="1"/>
  <c r="O62" i="39"/>
  <c r="CQ62" i="39"/>
  <c r="CQ123" i="39" s="1"/>
  <c r="DE62" i="39"/>
  <c r="AK62" i="39"/>
  <c r="Q62" i="39"/>
  <c r="Q123" i="39" s="1"/>
  <c r="AV62" i="39"/>
  <c r="CI62" i="39"/>
  <c r="CI123" i="39" s="1"/>
  <c r="CV62" i="39"/>
  <c r="CV123" i="39" s="1"/>
  <c r="AB62" i="39"/>
  <c r="AB123" i="39" s="1"/>
  <c r="BO62" i="39"/>
  <c r="BO123" i="39" s="1"/>
  <c r="AM62" i="39"/>
  <c r="AM123" i="39" s="1"/>
  <c r="DK62" i="39"/>
  <c r="DK123" i="39" s="1"/>
  <c r="BZ62" i="39"/>
  <c r="BZ123" i="39" s="1"/>
  <c r="DV62" i="39"/>
  <c r="DV123" i="39" s="1"/>
  <c r="S62" i="39"/>
  <c r="BG62" i="39"/>
  <c r="BM62" i="39"/>
  <c r="BM123" i="39" s="1"/>
  <c r="DB62" i="39"/>
  <c r="DB123" i="39" s="1"/>
  <c r="DP62" i="39"/>
  <c r="DP123" i="39" s="1"/>
  <c r="CM62" i="39"/>
  <c r="CM123" i="39" s="1"/>
  <c r="BI62" i="39"/>
  <c r="BI123" i="39" s="1"/>
  <c r="AX62" i="39"/>
  <c r="AX123" i="39" s="1"/>
  <c r="AD62" i="39"/>
  <c r="AD123" i="39" s="1"/>
  <c r="CT62" i="39"/>
  <c r="CT123" i="39" s="1"/>
  <c r="DG62" i="39"/>
  <c r="DG123" i="39" s="1"/>
  <c r="CD62" i="39"/>
  <c r="CD123" i="39" s="1"/>
  <c r="AZ62" i="39"/>
  <c r="AZ123" i="39" s="1"/>
  <c r="AO62" i="39"/>
  <c r="AO123" i="39" s="1"/>
  <c r="DM62" i="39"/>
  <c r="DM123" i="39" s="1"/>
  <c r="CB62" i="39"/>
  <c r="CB123" i="39" s="1"/>
  <c r="CX62" i="39"/>
  <c r="CX123" i="39" s="1"/>
  <c r="BK62" i="39"/>
  <c r="BK123" i="39" s="1"/>
  <c r="AQ62" i="39"/>
  <c r="AQ123" i="39" s="1"/>
  <c r="AF62" i="39"/>
  <c r="AF123" i="39" s="1"/>
  <c r="U62" i="39"/>
  <c r="U123" i="39" s="1"/>
  <c r="W62" i="39"/>
  <c r="W123" i="39" s="1"/>
  <c r="BD62" i="39"/>
  <c r="BD123" i="39" s="1"/>
  <c r="DR62" i="39"/>
  <c r="DR123" i="39" s="1"/>
  <c r="CF62" i="39"/>
  <c r="CF123" i="39" s="1"/>
  <c r="BB62" i="39"/>
  <c r="BB123" i="39" s="1"/>
  <c r="DX21" i="39"/>
  <c r="DX84" i="39" s="1"/>
  <c r="DM21" i="39"/>
  <c r="DM84" i="39" s="1"/>
  <c r="AZ21" i="39"/>
  <c r="AZ84" i="39" s="1"/>
  <c r="DB21" i="39"/>
  <c r="DB84" i="39" s="1"/>
  <c r="DT21" i="39"/>
  <c r="DT84" i="39" s="1"/>
  <c r="AD21" i="39"/>
  <c r="AD84" i="39" s="1"/>
  <c r="DP21" i="39"/>
  <c r="DP84" i="39" s="1"/>
  <c r="DE21" i="39"/>
  <c r="DE84" i="39" s="1"/>
  <c r="AQ21" i="39"/>
  <c r="BO21" i="39"/>
  <c r="BO84" i="39" s="1"/>
  <c r="AS21" i="39"/>
  <c r="U21" i="39"/>
  <c r="U84" i="39" s="1"/>
  <c r="DR21" i="39"/>
  <c r="DR84" i="39" s="1"/>
  <c r="DG21" i="39"/>
  <c r="CV21" i="39"/>
  <c r="CV84" i="39" s="1"/>
  <c r="AH21" i="39"/>
  <c r="AH84" i="39" s="1"/>
  <c r="BG21" i="39"/>
  <c r="BG84" i="39" s="1"/>
  <c r="S21" i="39"/>
  <c r="S84" i="39" s="1"/>
  <c r="BK21" i="39"/>
  <c r="BK84" i="39" s="1"/>
  <c r="DI21" i="39"/>
  <c r="DI84" i="39" s="1"/>
  <c r="CX21" i="39"/>
  <c r="CX84" i="39" s="1"/>
  <c r="CM21" i="39"/>
  <c r="Z21" i="39"/>
  <c r="Z84" i="39" s="1"/>
  <c r="AX21" i="39"/>
  <c r="AX84" i="39" s="1"/>
  <c r="CT21" i="39"/>
  <c r="CT84" i="39" s="1"/>
  <c r="AK21" i="39"/>
  <c r="AK84" i="39" s="1"/>
  <c r="CZ21" i="39"/>
  <c r="CZ84" i="39" s="1"/>
  <c r="CO21" i="39"/>
  <c r="CO84" i="39" s="1"/>
  <c r="CD21" i="39"/>
  <c r="CD84" i="39" s="1"/>
  <c r="Q21" i="39"/>
  <c r="Q84" i="39" s="1"/>
  <c r="AO21" i="39"/>
  <c r="AO84" i="39" s="1"/>
  <c r="BM21" i="39"/>
  <c r="BM84" i="39" s="1"/>
  <c r="CQ21" i="39"/>
  <c r="CQ84" i="39" s="1"/>
  <c r="CF21" i="39"/>
  <c r="CF84" i="39" s="1"/>
  <c r="DK21" i="39"/>
  <c r="DK84" i="39" s="1"/>
  <c r="CK21" i="39"/>
  <c r="CK84" i="39" s="1"/>
  <c r="AF21" i="39"/>
  <c r="AF84" i="39" s="1"/>
  <c r="BD21" i="39"/>
  <c r="BD84" i="39" s="1"/>
  <c r="CB21" i="39"/>
  <c r="CB84" i="39" s="1"/>
  <c r="BI21" i="39"/>
  <c r="BI84" i="39" s="1"/>
  <c r="BB21" i="39"/>
  <c r="BB84" i="39" s="1"/>
  <c r="AB21" i="39"/>
  <c r="AB84" i="39" s="1"/>
  <c r="CI21" i="39"/>
  <c r="CI84" i="39" s="1"/>
  <c r="W21" i="39"/>
  <c r="W84" i="39" s="1"/>
  <c r="BZ21" i="39"/>
  <c r="BZ84" i="39" s="1"/>
  <c r="O21" i="39"/>
  <c r="O84" i="39" s="1"/>
  <c r="BX21" i="39"/>
  <c r="BX84" i="39" s="1"/>
  <c r="AV21" i="39"/>
  <c r="W50" i="30"/>
  <c r="W95" i="30" s="1"/>
  <c r="U54" i="29"/>
  <c r="U99" i="29" s="1"/>
  <c r="AX35" i="38"/>
  <c r="AX97" i="38" s="1"/>
  <c r="AZ47" i="38"/>
  <c r="AZ109" i="38" s="1"/>
  <c r="DG13" i="39"/>
  <c r="DG76" i="39" s="1"/>
  <c r="BD48" i="39"/>
  <c r="BD110" i="39" s="1"/>
  <c r="Q19" i="22"/>
  <c r="Q66" i="22" s="1"/>
  <c r="W19" i="22"/>
  <c r="W66" i="22" s="1"/>
  <c r="O19" i="22"/>
  <c r="O66" i="22" s="1"/>
  <c r="U19" i="22"/>
  <c r="U66" i="22" s="1"/>
  <c r="S19" i="22"/>
  <c r="U43" i="30"/>
  <c r="U89" i="30" s="1"/>
  <c r="O43" i="30"/>
  <c r="O89" i="30" s="1"/>
  <c r="W43" i="30"/>
  <c r="W89" i="30" s="1"/>
  <c r="S43" i="30"/>
  <c r="S89" i="30" s="1"/>
  <c r="Q43" i="30"/>
  <c r="Q89" i="30" s="1"/>
  <c r="W113" i="30"/>
  <c r="V123" i="30" s="1"/>
  <c r="O113" i="30"/>
  <c r="N123" i="30" s="1"/>
  <c r="U113" i="30"/>
  <c r="S113" i="30"/>
  <c r="R123" i="30" s="1"/>
  <c r="W37" i="29"/>
  <c r="W83" i="29" s="1"/>
  <c r="O37" i="29"/>
  <c r="O83" i="29" s="1"/>
  <c r="U37" i="29"/>
  <c r="U83" i="29" s="1"/>
  <c r="S37" i="29"/>
  <c r="S83" i="29" s="1"/>
  <c r="AV21" i="38"/>
  <c r="AV84" i="38" s="1"/>
  <c r="BK21" i="38"/>
  <c r="BK84" i="38" s="1"/>
  <c r="AH21" i="38"/>
  <c r="AH84" i="38" s="1"/>
  <c r="S21" i="38"/>
  <c r="S84" i="38" s="1"/>
  <c r="AO21" i="38"/>
  <c r="AO84" i="38" s="1"/>
  <c r="BB51" i="38"/>
  <c r="BB113" i="38" s="1"/>
  <c r="AH51" i="38"/>
  <c r="AH113" i="38" s="1"/>
  <c r="AO51" i="38"/>
  <c r="AO113" i="38" s="1"/>
  <c r="BM51" i="38"/>
  <c r="BM113" i="38" s="1"/>
  <c r="AS51" i="38"/>
  <c r="AS113" i="38" s="1"/>
  <c r="Z51" i="38"/>
  <c r="Z113" i="38" s="1"/>
  <c r="AF51" i="38"/>
  <c r="AF113" i="38" s="1"/>
  <c r="BD51" i="38"/>
  <c r="BD113" i="38" s="1"/>
  <c r="AK51" i="38"/>
  <c r="AK113" i="38" s="1"/>
  <c r="Q51" i="38"/>
  <c r="Q113" i="38" s="1"/>
  <c r="AV51" i="38"/>
  <c r="AV113" i="38" s="1"/>
  <c r="AB51" i="38"/>
  <c r="AB113" i="38" s="1"/>
  <c r="BG51" i="38"/>
  <c r="BG113" i="38" s="1"/>
  <c r="AM51" i="38"/>
  <c r="AM113" i="38" s="1"/>
  <c r="S51" i="38"/>
  <c r="S113" i="38" s="1"/>
  <c r="W51" i="38"/>
  <c r="W113" i="38" s="1"/>
  <c r="AD51" i="38"/>
  <c r="BI51" i="38"/>
  <c r="BI113" i="38" s="1"/>
  <c r="BO51" i="38"/>
  <c r="BO113" i="38" s="1"/>
  <c r="U51" i="38"/>
  <c r="U113" i="38" s="1"/>
  <c r="AZ51" i="38"/>
  <c r="AZ113" i="38" s="1"/>
  <c r="AX51" i="38"/>
  <c r="AX113" i="38" s="1"/>
  <c r="AZ416" i="38"/>
  <c r="AY424" i="38" s="1"/>
  <c r="Q416" i="38"/>
  <c r="P424" i="38" s="1"/>
  <c r="AM416" i="38"/>
  <c r="AL424" i="38" s="1"/>
  <c r="AX416" i="38"/>
  <c r="AW424" i="38" s="1"/>
  <c r="AS416" i="38"/>
  <c r="AR424" i="38" s="1"/>
  <c r="S416" i="38"/>
  <c r="R424" i="38" s="1"/>
  <c r="DT58" i="39"/>
  <c r="DT119" i="39" s="1"/>
  <c r="CZ58" i="39"/>
  <c r="CZ119" i="39" s="1"/>
  <c r="AS58" i="39"/>
  <c r="AS119" i="39" s="1"/>
  <c r="AQ58" i="39"/>
  <c r="AQ119" i="39" s="1"/>
  <c r="AO58" i="39"/>
  <c r="AO119" i="39" s="1"/>
  <c r="CO58" i="39"/>
  <c r="CO119" i="39" s="1"/>
  <c r="DK58" i="39"/>
  <c r="DK119" i="39" s="1"/>
  <c r="CQ58" i="39"/>
  <c r="CQ119" i="39" s="1"/>
  <c r="AK58" i="39"/>
  <c r="AK119" i="39" s="1"/>
  <c r="AH58" i="39"/>
  <c r="AH119" i="39" s="1"/>
  <c r="AF58" i="39"/>
  <c r="AF119" i="39" s="1"/>
  <c r="AM58" i="39"/>
  <c r="AM119" i="39" s="1"/>
  <c r="DV58" i="39"/>
  <c r="DV119" i="39" s="1"/>
  <c r="DB58" i="39"/>
  <c r="DB119" i="39" s="1"/>
  <c r="CI58" i="39"/>
  <c r="CI119" i="39" s="1"/>
  <c r="AB58" i="39"/>
  <c r="AB119" i="39" s="1"/>
  <c r="Z58" i="39"/>
  <c r="Z119" i="39" s="1"/>
  <c r="W58" i="39"/>
  <c r="BM58" i="39"/>
  <c r="BM119" i="39" s="1"/>
  <c r="DM58" i="39"/>
  <c r="CT58" i="39"/>
  <c r="CT119" i="39" s="1"/>
  <c r="BZ58" i="39"/>
  <c r="BZ119" i="39" s="1"/>
  <c r="S58" i="39"/>
  <c r="Q58" i="39"/>
  <c r="Q119" i="39" s="1"/>
  <c r="O58" i="39"/>
  <c r="AD58" i="39"/>
  <c r="AD119" i="39" s="1"/>
  <c r="DE58" i="39"/>
  <c r="DE119" i="39" s="1"/>
  <c r="CK58" i="39"/>
  <c r="CK119" i="39" s="1"/>
  <c r="DP58" i="39"/>
  <c r="DG58" i="39"/>
  <c r="DG119" i="39" s="1"/>
  <c r="CX58" i="39"/>
  <c r="CX119" i="39" s="1"/>
  <c r="BD58" i="39"/>
  <c r="BD119" i="39" s="1"/>
  <c r="CV58" i="39"/>
  <c r="CV119" i="39" s="1"/>
  <c r="CB58" i="39"/>
  <c r="CB119" i="39" s="1"/>
  <c r="CF58" i="39"/>
  <c r="CF119" i="39" s="1"/>
  <c r="BX58" i="39"/>
  <c r="BO58" i="39"/>
  <c r="BO119" i="39" s="1"/>
  <c r="U58" i="39"/>
  <c r="U119" i="39" s="1"/>
  <c r="CM58" i="39"/>
  <c r="CM119" i="39" s="1"/>
  <c r="DR58" i="39"/>
  <c r="DR119" i="39" s="1"/>
  <c r="BK58" i="39"/>
  <c r="BK119" i="39" s="1"/>
  <c r="BI58" i="39"/>
  <c r="BG58" i="39"/>
  <c r="BG119" i="39" s="1"/>
  <c r="DX58" i="39"/>
  <c r="DX119" i="39" s="1"/>
  <c r="AX58" i="39"/>
  <c r="AX119" i="39" s="1"/>
  <c r="AV58" i="39"/>
  <c r="AV119" i="39" s="1"/>
  <c r="CD58" i="39"/>
  <c r="CD119" i="39" s="1"/>
  <c r="DI58" i="39"/>
  <c r="DI119" i="39" s="1"/>
  <c r="BB58" i="39"/>
  <c r="BB119" i="39" s="1"/>
  <c r="CZ17" i="39"/>
  <c r="CZ80" i="39" s="1"/>
  <c r="CO17" i="39"/>
  <c r="CO80" i="39" s="1"/>
  <c r="CD17" i="39"/>
  <c r="CD80" i="39" s="1"/>
  <c r="Q17" i="39"/>
  <c r="Q80" i="39" s="1"/>
  <c r="CQ17" i="39"/>
  <c r="CQ80" i="39" s="1"/>
  <c r="CF17" i="39"/>
  <c r="CF80" i="39" s="1"/>
  <c r="DT17" i="39"/>
  <c r="DT80" i="39" s="1"/>
  <c r="BK17" i="39"/>
  <c r="BK80" i="39" s="1"/>
  <c r="CI17" i="39"/>
  <c r="BX17" i="39"/>
  <c r="BX80" i="39" s="1"/>
  <c r="CK17" i="39"/>
  <c r="CK80" i="39" s="1"/>
  <c r="BZ17" i="39"/>
  <c r="DV17" i="39"/>
  <c r="DV80" i="39" s="1"/>
  <c r="BI17" i="39"/>
  <c r="BI80" i="39" s="1"/>
  <c r="S17" i="39"/>
  <c r="S80" i="39" s="1"/>
  <c r="DX17" i="39"/>
  <c r="DX80" i="39" s="1"/>
  <c r="DM17" i="39"/>
  <c r="DP17" i="39"/>
  <c r="DP80" i="39" s="1"/>
  <c r="DE17" i="39"/>
  <c r="DE80" i="39" s="1"/>
  <c r="AQ17" i="39"/>
  <c r="AQ80" i="39" s="1"/>
  <c r="AZ17" i="39"/>
  <c r="AZ80" i="39" s="1"/>
  <c r="AX17" i="39"/>
  <c r="AX80" i="39" s="1"/>
  <c r="DB17" i="39"/>
  <c r="DB80" i="39" s="1"/>
  <c r="AH17" i="39"/>
  <c r="AH80" i="39" s="1"/>
  <c r="AO17" i="39"/>
  <c r="AO80" i="39" s="1"/>
  <c r="BM17" i="39"/>
  <c r="BM80" i="39" s="1"/>
  <c r="DR17" i="39"/>
  <c r="DR80" i="39" s="1"/>
  <c r="Z17" i="39"/>
  <c r="Z80" i="39" s="1"/>
  <c r="AF17" i="39"/>
  <c r="AF80" i="39" s="1"/>
  <c r="BD17" i="39"/>
  <c r="BD80" i="39" s="1"/>
  <c r="DI17" i="39"/>
  <c r="DI80" i="39" s="1"/>
  <c r="AS17" i="39"/>
  <c r="AS80" i="39" s="1"/>
  <c r="W17" i="39"/>
  <c r="AV17" i="39"/>
  <c r="DG17" i="39"/>
  <c r="DG80" i="39" s="1"/>
  <c r="DK17" i="39"/>
  <c r="DK80" i="39" s="1"/>
  <c r="O17" i="39"/>
  <c r="O80" i="39" s="1"/>
  <c r="AM17" i="39"/>
  <c r="AM80" i="39" s="1"/>
  <c r="CX17" i="39"/>
  <c r="CX80" i="39" s="1"/>
  <c r="CB17" i="39"/>
  <c r="CB80" i="39" s="1"/>
  <c r="CT17" i="39"/>
  <c r="CT80" i="39" s="1"/>
  <c r="AD17" i="39"/>
  <c r="AD80" i="39" s="1"/>
  <c r="CV17" i="39"/>
  <c r="CV80" i="39" s="1"/>
  <c r="BO17" i="39"/>
  <c r="BO80" i="39" s="1"/>
  <c r="BB17" i="39"/>
  <c r="BB80" i="39" s="1"/>
  <c r="U17" i="39"/>
  <c r="U80" i="39" s="1"/>
  <c r="Q82" i="30"/>
  <c r="Q90" i="30"/>
  <c r="Q113" i="30"/>
  <c r="P123" i="30" s="1"/>
  <c r="S35" i="30"/>
  <c r="S81" i="30" s="1"/>
  <c r="O39" i="38"/>
  <c r="U47" i="38"/>
  <c r="BI69" i="38"/>
  <c r="BI130" i="38" s="1"/>
  <c r="AH62" i="39"/>
  <c r="AH123" i="39" s="1"/>
  <c r="S55" i="29"/>
  <c r="S100" i="29" s="1"/>
  <c r="Q55" i="29"/>
  <c r="Q100" i="29" s="1"/>
  <c r="W55" i="29"/>
  <c r="W100" i="29" s="1"/>
  <c r="O55" i="29"/>
  <c r="O100" i="29" s="1"/>
  <c r="U55" i="29"/>
  <c r="U100" i="29" s="1"/>
  <c r="W43" i="22"/>
  <c r="W89" i="22" s="1"/>
  <c r="O43" i="22"/>
  <c r="O89" i="22" s="1"/>
  <c r="U43" i="22"/>
  <c r="U89" i="22" s="1"/>
  <c r="S43" i="22"/>
  <c r="S89" i="22" s="1"/>
  <c r="Q43" i="22"/>
  <c r="Q89" i="22" s="1"/>
  <c r="O22" i="30"/>
  <c r="Q22" i="30"/>
  <c r="Q69" i="30" s="1"/>
  <c r="W22" i="30"/>
  <c r="W69" i="30" s="1"/>
  <c r="U22" i="30"/>
  <c r="U69" i="30" s="1"/>
  <c r="Q117" i="30"/>
  <c r="P127" i="30" s="1"/>
  <c r="W117" i="30"/>
  <c r="V127" i="30" s="1"/>
  <c r="O117" i="30"/>
  <c r="N127" i="30" s="1"/>
  <c r="U117" i="30"/>
  <c r="T127" i="30" s="1"/>
  <c r="S117" i="30"/>
  <c r="R127" i="30" s="1"/>
  <c r="W41" i="29"/>
  <c r="W87" i="29" s="1"/>
  <c r="O41" i="29"/>
  <c r="O87" i="29" s="1"/>
  <c r="U41" i="29"/>
  <c r="S41" i="29"/>
  <c r="S87" i="29" s="1"/>
  <c r="Q41" i="29"/>
  <c r="Q87" i="29" s="1"/>
  <c r="AB25" i="38"/>
  <c r="AB88" i="38" s="1"/>
  <c r="AQ25" i="38"/>
  <c r="AQ88" i="38" s="1"/>
  <c r="BG25" i="38"/>
  <c r="BG88" i="38" s="1"/>
  <c r="O25" i="38"/>
  <c r="O88" i="38" s="1"/>
  <c r="AV25" i="38"/>
  <c r="AV88" i="38" s="1"/>
  <c r="AO65" i="38"/>
  <c r="AO126" i="38" s="1"/>
  <c r="BM65" i="38"/>
  <c r="BM126" i="38" s="1"/>
  <c r="Z65" i="38"/>
  <c r="Z126" i="38" s="1"/>
  <c r="BK65" i="38"/>
  <c r="BK126" i="38" s="1"/>
  <c r="BD65" i="38"/>
  <c r="BD126" i="38" s="1"/>
  <c r="DK66" i="39"/>
  <c r="DK127" i="39" s="1"/>
  <c r="BZ66" i="39"/>
  <c r="BZ127" i="39" s="1"/>
  <c r="AS66" i="39"/>
  <c r="Q66" i="39"/>
  <c r="Q127" i="39" s="1"/>
  <c r="BD66" i="39"/>
  <c r="BD127" i="39" s="1"/>
  <c r="DB66" i="39"/>
  <c r="DB127" i="39" s="1"/>
  <c r="DP66" i="39"/>
  <c r="DP127" i="39" s="1"/>
  <c r="AK66" i="39"/>
  <c r="AK127" i="39" s="1"/>
  <c r="DM66" i="39"/>
  <c r="DM127" i="39" s="1"/>
  <c r="DE66" i="39"/>
  <c r="DE127" i="39" s="1"/>
  <c r="CT66" i="39"/>
  <c r="CT127" i="39" s="1"/>
  <c r="DG66" i="39"/>
  <c r="DG127" i="39" s="1"/>
  <c r="S66" i="39"/>
  <c r="S127" i="39" s="1"/>
  <c r="CD66" i="39"/>
  <c r="CD127" i="39" s="1"/>
  <c r="AV66" i="39"/>
  <c r="CB66" i="39"/>
  <c r="CB127" i="39" s="1"/>
  <c r="CX66" i="39"/>
  <c r="CX127" i="39" s="1"/>
  <c r="DV66" i="39"/>
  <c r="DV127" i="39" s="1"/>
  <c r="BG66" i="39"/>
  <c r="BG127" i="39" s="1"/>
  <c r="AM66" i="39"/>
  <c r="AM127" i="39" s="1"/>
  <c r="DR66" i="39"/>
  <c r="DR127" i="39" s="1"/>
  <c r="CF66" i="39"/>
  <c r="CF127" i="39" s="1"/>
  <c r="CM66" i="39"/>
  <c r="CM127" i="39" s="1"/>
  <c r="AX66" i="39"/>
  <c r="AX127" i="39" s="1"/>
  <c r="AD66" i="39"/>
  <c r="AD127" i="39" s="1"/>
  <c r="DI66" i="39"/>
  <c r="DI127" i="39" s="1"/>
  <c r="BX66" i="39"/>
  <c r="AZ66" i="39"/>
  <c r="AZ127" i="39" s="1"/>
  <c r="AO66" i="39"/>
  <c r="AO127" i="39" s="1"/>
  <c r="CQ66" i="39"/>
  <c r="CQ127" i="39" s="1"/>
  <c r="CV66" i="39"/>
  <c r="AQ66" i="39"/>
  <c r="AQ127" i="39" s="1"/>
  <c r="W66" i="39"/>
  <c r="W127" i="39" s="1"/>
  <c r="CI66" i="39"/>
  <c r="CI127" i="39" s="1"/>
  <c r="BB66" i="39"/>
  <c r="BB127" i="39" s="1"/>
  <c r="AH66" i="39"/>
  <c r="AH127" i="39" s="1"/>
  <c r="O66" i="39"/>
  <c r="O127" i="39" s="1"/>
  <c r="S35" i="22"/>
  <c r="S81" i="22" s="1"/>
  <c r="S39" i="38"/>
  <c r="S101" i="38" s="1"/>
  <c r="O51" i="38"/>
  <c r="O113" i="38" s="1"/>
  <c r="AM21" i="39"/>
  <c r="U32" i="39"/>
  <c r="U94" i="39" s="1"/>
  <c r="DV40" i="39"/>
  <c r="DV102" i="39" s="1"/>
  <c r="Q49" i="30"/>
  <c r="S20" i="29"/>
  <c r="S67" i="29" s="1"/>
  <c r="AM39" i="38"/>
  <c r="AM101" i="38" s="1"/>
  <c r="AQ51" i="38"/>
  <c r="AQ113" i="38" s="1"/>
  <c r="BB21" i="38"/>
  <c r="BB84" i="38" s="1"/>
  <c r="DV21" i="39"/>
  <c r="DV84" i="39" s="1"/>
  <c r="Q23" i="22"/>
  <c r="Q70" i="22" s="1"/>
  <c r="W23" i="22"/>
  <c r="O23" i="22"/>
  <c r="U23" i="22"/>
  <c r="U70" i="22" s="1"/>
  <c r="W31" i="22"/>
  <c r="W77" i="22" s="1"/>
  <c r="O31" i="22"/>
  <c r="O77" i="22" s="1"/>
  <c r="U31" i="22"/>
  <c r="U77" i="22" s="1"/>
  <c r="S31" i="22"/>
  <c r="S77" i="22" s="1"/>
  <c r="Q31" i="22"/>
  <c r="Q77" i="22" s="1"/>
  <c r="O39" i="30"/>
  <c r="O85" i="30" s="1"/>
  <c r="U39" i="30"/>
  <c r="U85" i="30" s="1"/>
  <c r="W39" i="30"/>
  <c r="W85" i="30" s="1"/>
  <c r="S39" i="30"/>
  <c r="S85" i="30" s="1"/>
  <c r="S24" i="29"/>
  <c r="S71" i="29" s="1"/>
  <c r="Q24" i="29"/>
  <c r="Q71" i="29" s="1"/>
  <c r="W24" i="29"/>
  <c r="W71" i="29" s="1"/>
  <c r="O24" i="29"/>
  <c r="O71" i="29" s="1"/>
  <c r="U24" i="29"/>
  <c r="U71" i="29" s="1"/>
  <c r="S33" i="29"/>
  <c r="S79" i="29" s="1"/>
  <c r="Q33" i="29"/>
  <c r="Q79" i="29" s="1"/>
  <c r="W33" i="29"/>
  <c r="W79" i="29" s="1"/>
  <c r="O33" i="29"/>
  <c r="O79" i="29" s="1"/>
  <c r="S17" i="38"/>
  <c r="S80" i="38" s="1"/>
  <c r="BI17" i="38"/>
  <c r="BI80" i="38" s="1"/>
  <c r="Z17" i="38"/>
  <c r="Z80" i="38" s="1"/>
  <c r="BO17" i="38"/>
  <c r="BO80" i="38" s="1"/>
  <c r="AF17" i="38"/>
  <c r="AF80" i="38" s="1"/>
  <c r="AK17" i="38"/>
  <c r="AK80" i="38" s="1"/>
  <c r="BB55" i="38"/>
  <c r="BB117" i="38" s="1"/>
  <c r="AF55" i="38"/>
  <c r="AF117" i="38" s="1"/>
  <c r="AS55" i="38"/>
  <c r="AS117" i="38" s="1"/>
  <c r="S55" i="38"/>
  <c r="S117" i="38" s="1"/>
  <c r="BI55" i="38"/>
  <c r="BI117" i="38" s="1"/>
  <c r="AH55" i="38"/>
  <c r="AH117" i="38" s="1"/>
  <c r="BM55" i="38"/>
  <c r="BM117" i="38" s="1"/>
  <c r="Z55" i="38"/>
  <c r="Z117" i="38" s="1"/>
  <c r="AM55" i="38"/>
  <c r="AM117" i="38" s="1"/>
  <c r="O55" i="38"/>
  <c r="O117" i="38" s="1"/>
  <c r="AS414" i="38"/>
  <c r="AR422" i="38" s="1"/>
  <c r="AM414" i="38"/>
  <c r="AL422" i="38" s="1"/>
  <c r="AZ414" i="38"/>
  <c r="AY422" i="38" s="1"/>
  <c r="Q414" i="38"/>
  <c r="P422" i="38" s="1"/>
  <c r="BO414" i="38"/>
  <c r="BN422" i="38" s="1"/>
  <c r="DG52" i="39"/>
  <c r="DG114" i="39" s="1"/>
  <c r="CT52" i="39"/>
  <c r="CT114" i="39" s="1"/>
  <c r="CM52" i="39"/>
  <c r="CM114" i="39" s="1"/>
  <c r="AD52" i="39"/>
  <c r="AD114" i="39" s="1"/>
  <c r="S52" i="39"/>
  <c r="AO52" i="39"/>
  <c r="AO114" i="39" s="1"/>
  <c r="CX52" i="39"/>
  <c r="CX114" i="39" s="1"/>
  <c r="CK52" i="39"/>
  <c r="CK114" i="39" s="1"/>
  <c r="DR52" i="39"/>
  <c r="DR114" i="39" s="1"/>
  <c r="U52" i="39"/>
  <c r="CV52" i="39"/>
  <c r="CV114" i="39" s="1"/>
  <c r="BO52" i="39"/>
  <c r="BO114" i="39" s="1"/>
  <c r="CO52" i="39"/>
  <c r="CO114" i="39" s="1"/>
  <c r="CB52" i="39"/>
  <c r="CB114" i="39" s="1"/>
  <c r="CZ52" i="39"/>
  <c r="CZ114" i="39" s="1"/>
  <c r="DM52" i="39"/>
  <c r="DM114" i="39" s="1"/>
  <c r="BI52" i="39"/>
  <c r="BI114" i="39" s="1"/>
  <c r="AF52" i="39"/>
  <c r="AF114" i="39" s="1"/>
  <c r="CF52" i="39"/>
  <c r="CF114" i="39" s="1"/>
  <c r="DI52" i="39"/>
  <c r="DI114" i="39" s="1"/>
  <c r="CI52" i="39"/>
  <c r="CI114" i="39" s="1"/>
  <c r="BK52" i="39"/>
  <c r="BK114" i="39" s="1"/>
  <c r="AZ52" i="39"/>
  <c r="AZ114" i="39" s="1"/>
  <c r="CD52" i="39"/>
  <c r="CD114" i="39" s="1"/>
  <c r="BX52" i="39"/>
  <c r="BX114" i="39" s="1"/>
  <c r="CQ52" i="39"/>
  <c r="CQ114" i="39" s="1"/>
  <c r="BM52" i="39"/>
  <c r="BM114" i="39" s="1"/>
  <c r="BB52" i="39"/>
  <c r="AQ52" i="39"/>
  <c r="BG52" i="39"/>
  <c r="BG114" i="39" s="1"/>
  <c r="DT52" i="39"/>
  <c r="DT114" i="39" s="1"/>
  <c r="BZ52" i="39"/>
  <c r="BD52" i="39"/>
  <c r="BD114" i="39" s="1"/>
  <c r="AS52" i="39"/>
  <c r="AH52" i="39"/>
  <c r="AH114" i="39" s="1"/>
  <c r="W52" i="39"/>
  <c r="W114" i="39" s="1"/>
  <c r="DX52" i="39"/>
  <c r="DX114" i="39" s="1"/>
  <c r="DK52" i="39"/>
  <c r="DK114" i="39" s="1"/>
  <c r="DV52" i="39"/>
  <c r="DV114" i="39" s="1"/>
  <c r="AV52" i="39"/>
  <c r="AK52" i="39"/>
  <c r="AK114" i="39" s="1"/>
  <c r="Z52" i="39"/>
  <c r="Z114" i="39" s="1"/>
  <c r="O52" i="39"/>
  <c r="AB52" i="39"/>
  <c r="Q52" i="39"/>
  <c r="AX52" i="39"/>
  <c r="AX114" i="39" s="1"/>
  <c r="DP52" i="39"/>
  <c r="DP114" i="39" s="1"/>
  <c r="DB52" i="39"/>
  <c r="DE52" i="39"/>
  <c r="DE114" i="39" s="1"/>
  <c r="CZ44" i="39"/>
  <c r="CZ106" i="39" s="1"/>
  <c r="CO44" i="39"/>
  <c r="CO106" i="39" s="1"/>
  <c r="CD44" i="39"/>
  <c r="CD106" i="39" s="1"/>
  <c r="CT44" i="39"/>
  <c r="CK44" i="39"/>
  <c r="CK106" i="39" s="1"/>
  <c r="W44" i="39"/>
  <c r="W106" i="39" s="1"/>
  <c r="CQ44" i="39"/>
  <c r="CQ106" i="39" s="1"/>
  <c r="CF44" i="39"/>
  <c r="CF106" i="39" s="1"/>
  <c r="DB44" i="39"/>
  <c r="DB106" i="39" s="1"/>
  <c r="BK44" i="39"/>
  <c r="BK106" i="39" s="1"/>
  <c r="BI44" i="39"/>
  <c r="BI106" i="39" s="1"/>
  <c r="BO44" i="39"/>
  <c r="BO106" i="39" s="1"/>
  <c r="CI44" i="39"/>
  <c r="CI106" i="39" s="1"/>
  <c r="BX44" i="39"/>
  <c r="BM44" i="39"/>
  <c r="BM106" i="39" s="1"/>
  <c r="BB44" i="39"/>
  <c r="BB106" i="39" s="1"/>
  <c r="AZ44" i="39"/>
  <c r="AZ106" i="39" s="1"/>
  <c r="DK44" i="39"/>
  <c r="DK106" i="39" s="1"/>
  <c r="BZ44" i="39"/>
  <c r="BZ106" i="39" s="1"/>
  <c r="DV44" i="39"/>
  <c r="DV106" i="39" s="1"/>
  <c r="BD44" i="39"/>
  <c r="BD106" i="39" s="1"/>
  <c r="AS44" i="39"/>
  <c r="AS106" i="39" s="1"/>
  <c r="AQ44" i="39"/>
  <c r="AQ106" i="39" s="1"/>
  <c r="AX44" i="39"/>
  <c r="AX106" i="39" s="1"/>
  <c r="DX44" i="39"/>
  <c r="DX106" i="39" s="1"/>
  <c r="DM44" i="39"/>
  <c r="DM106" i="39" s="1"/>
  <c r="AV44" i="39"/>
  <c r="AK44" i="39"/>
  <c r="AH44" i="39"/>
  <c r="AH106" i="39" s="1"/>
  <c r="O44" i="39"/>
  <c r="O106" i="39" s="1"/>
  <c r="DP44" i="39"/>
  <c r="DP106" i="39" s="1"/>
  <c r="DE44" i="39"/>
  <c r="DE106" i="39" s="1"/>
  <c r="AM44" i="39"/>
  <c r="AM106" i="39" s="1"/>
  <c r="AB44" i="39"/>
  <c r="AB106" i="39" s="1"/>
  <c r="Z44" i="39"/>
  <c r="CB44" i="39"/>
  <c r="CB106" i="39" s="1"/>
  <c r="DR44" i="39"/>
  <c r="DR106" i="39" s="1"/>
  <c r="DG44" i="39"/>
  <c r="DG106" i="39" s="1"/>
  <c r="CV44" i="39"/>
  <c r="CV106" i="39" s="1"/>
  <c r="AD44" i="39"/>
  <c r="AD106" i="39" s="1"/>
  <c r="S44" i="39"/>
  <c r="Q44" i="39"/>
  <c r="Q106" i="39" s="1"/>
  <c r="AO44" i="39"/>
  <c r="AO106" i="39" s="1"/>
  <c r="U44" i="39"/>
  <c r="U106" i="39" s="1"/>
  <c r="DT44" i="39"/>
  <c r="DT106" i="39" s="1"/>
  <c r="BG44" i="39"/>
  <c r="BG106" i="39" s="1"/>
  <c r="AF44" i="39"/>
  <c r="AF106" i="39" s="1"/>
  <c r="DI44" i="39"/>
  <c r="DI106" i="39" s="1"/>
  <c r="CX44" i="39"/>
  <c r="CX106" i="39" s="1"/>
  <c r="DX32" i="39"/>
  <c r="DX94" i="39" s="1"/>
  <c r="DM32" i="39"/>
  <c r="DM94" i="39" s="1"/>
  <c r="DK32" i="39"/>
  <c r="DK94" i="39" s="1"/>
  <c r="W32" i="39"/>
  <c r="W94" i="39" s="1"/>
  <c r="BK32" i="39"/>
  <c r="BK94" i="39" s="1"/>
  <c r="BI32" i="39"/>
  <c r="BI94" i="39" s="1"/>
  <c r="DP32" i="39"/>
  <c r="DP94" i="39" s="1"/>
  <c r="DE32" i="39"/>
  <c r="CB32" i="39"/>
  <c r="CB94" i="39" s="1"/>
  <c r="O32" i="39"/>
  <c r="BB32" i="39"/>
  <c r="BB94" i="39" s="1"/>
  <c r="Z32" i="39"/>
  <c r="Z94" i="39" s="1"/>
  <c r="DR32" i="39"/>
  <c r="DR94" i="39" s="1"/>
  <c r="DG32" i="39"/>
  <c r="DG94" i="39" s="1"/>
  <c r="CV32" i="39"/>
  <c r="CV94" i="39" s="1"/>
  <c r="DB32" i="39"/>
  <c r="DB94" i="39" s="1"/>
  <c r="BM32" i="39"/>
  <c r="BM94" i="39" s="1"/>
  <c r="AS32" i="39"/>
  <c r="AS94" i="39" s="1"/>
  <c r="AZ32" i="39"/>
  <c r="AZ94" i="39" s="1"/>
  <c r="DI32" i="39"/>
  <c r="DI94" i="39" s="1"/>
  <c r="CX32" i="39"/>
  <c r="CX94" i="39" s="1"/>
  <c r="CM32" i="39"/>
  <c r="CM94" i="39" s="1"/>
  <c r="BO32" i="39"/>
  <c r="BO94" i="39" s="1"/>
  <c r="BD32" i="39"/>
  <c r="BD94" i="39" s="1"/>
  <c r="AK32" i="39"/>
  <c r="AK94" i="39" s="1"/>
  <c r="Q32" i="39"/>
  <c r="Q94" i="39" s="1"/>
  <c r="CZ32" i="39"/>
  <c r="CZ94" i="39" s="1"/>
  <c r="CO32" i="39"/>
  <c r="CO94" i="39" s="1"/>
  <c r="CD32" i="39"/>
  <c r="CD94" i="39" s="1"/>
  <c r="BG32" i="39"/>
  <c r="AV32" i="39"/>
  <c r="AV94" i="39" s="1"/>
  <c r="AB32" i="39"/>
  <c r="AB94" i="39" s="1"/>
  <c r="CQ32" i="39"/>
  <c r="CQ94" i="39" s="1"/>
  <c r="CF32" i="39"/>
  <c r="CF94" i="39" s="1"/>
  <c r="CT32" i="39"/>
  <c r="CT94" i="39" s="1"/>
  <c r="AX32" i="39"/>
  <c r="AX94" i="39" s="1"/>
  <c r="AM32" i="39"/>
  <c r="AM94" i="39" s="1"/>
  <c r="S32" i="39"/>
  <c r="S94" i="39" s="1"/>
  <c r="BX32" i="39"/>
  <c r="BX94" i="39" s="1"/>
  <c r="AH32" i="39"/>
  <c r="AH94" i="39" s="1"/>
  <c r="DV32" i="39"/>
  <c r="DV94" i="39" s="1"/>
  <c r="AQ32" i="39"/>
  <c r="AQ94" i="39" s="1"/>
  <c r="DT32" i="39"/>
  <c r="DT94" i="39" s="1"/>
  <c r="CK32" i="39"/>
  <c r="CK94" i="39" s="1"/>
  <c r="AO32" i="39"/>
  <c r="AO94" i="39" s="1"/>
  <c r="AF32" i="39"/>
  <c r="AF94" i="39" s="1"/>
  <c r="CI32" i="39"/>
  <c r="CI94" i="39" s="1"/>
  <c r="AD32" i="39"/>
  <c r="AD94" i="39" s="1"/>
  <c r="DX13" i="39"/>
  <c r="DX76" i="39" s="1"/>
  <c r="CO13" i="39"/>
  <c r="CO76" i="39" s="1"/>
  <c r="CB13" i="39"/>
  <c r="CB76" i="39" s="1"/>
  <c r="AX13" i="39"/>
  <c r="AX76" i="39" s="1"/>
  <c r="DP13" i="39"/>
  <c r="DP76" i="39" s="1"/>
  <c r="U13" i="39"/>
  <c r="U76" i="39" s="1"/>
  <c r="DV13" i="39"/>
  <c r="DV76" i="39" s="1"/>
  <c r="BX13" i="39"/>
  <c r="BB13" i="39"/>
  <c r="BB76" i="39" s="1"/>
  <c r="AO13" i="39"/>
  <c r="AO76" i="39" s="1"/>
  <c r="CX13" i="39"/>
  <c r="CX76" i="39" s="1"/>
  <c r="CT13" i="39"/>
  <c r="CT76" i="39" s="1"/>
  <c r="DR13" i="39"/>
  <c r="DR76" i="39" s="1"/>
  <c r="DM13" i="39"/>
  <c r="DM76" i="39" s="1"/>
  <c r="BI13" i="39"/>
  <c r="BI76" i="39" s="1"/>
  <c r="AB13" i="39"/>
  <c r="AB76" i="39" s="1"/>
  <c r="AF13" i="39"/>
  <c r="AF76" i="39" s="1"/>
  <c r="CF13" i="39"/>
  <c r="CF76" i="39" s="1"/>
  <c r="AS13" i="39"/>
  <c r="AS76" i="39" s="1"/>
  <c r="DI13" i="39"/>
  <c r="DI76" i="39" s="1"/>
  <c r="DE13" i="39"/>
  <c r="DE76" i="39" s="1"/>
  <c r="AZ13" i="39"/>
  <c r="AZ76" i="39" s="1"/>
  <c r="DT13" i="39"/>
  <c r="DT76" i="39" s="1"/>
  <c r="W13" i="39"/>
  <c r="W76" i="39" s="1"/>
  <c r="BM13" i="39"/>
  <c r="BM76" i="39" s="1"/>
  <c r="S13" i="39"/>
  <c r="S76" i="39" s="1"/>
  <c r="CZ13" i="39"/>
  <c r="CZ76" i="39" s="1"/>
  <c r="CV13" i="39"/>
  <c r="CV76" i="39" s="1"/>
  <c r="AQ13" i="39"/>
  <c r="AQ76" i="39" s="1"/>
  <c r="DB13" i="39"/>
  <c r="DB76" i="39" s="1"/>
  <c r="O13" i="39"/>
  <c r="O76" i="39" s="1"/>
  <c r="BD13" i="39"/>
  <c r="BD76" i="39" s="1"/>
  <c r="CQ13" i="39"/>
  <c r="CQ76" i="39" s="1"/>
  <c r="CM13" i="39"/>
  <c r="CM76" i="39" s="1"/>
  <c r="AH13" i="39"/>
  <c r="AH76" i="39" s="1"/>
  <c r="CK13" i="39"/>
  <c r="CK76" i="39" s="1"/>
  <c r="DK13" i="39"/>
  <c r="DK76" i="39" s="1"/>
  <c r="AV13" i="39"/>
  <c r="AV76" i="39" s="1"/>
  <c r="CI13" i="39"/>
  <c r="CI76" i="39" s="1"/>
  <c r="CD13" i="39"/>
  <c r="CD76" i="39" s="1"/>
  <c r="Z13" i="39"/>
  <c r="Z76" i="39" s="1"/>
  <c r="BO13" i="39"/>
  <c r="BO76" i="39" s="1"/>
  <c r="BK13" i="39"/>
  <c r="BK76" i="39" s="1"/>
  <c r="AM13" i="39"/>
  <c r="AM76" i="39" s="1"/>
  <c r="CD616" i="39"/>
  <c r="CC624" i="39" s="1"/>
  <c r="AM616" i="39"/>
  <c r="AL624" i="39" s="1"/>
  <c r="AQ616" i="39"/>
  <c r="AP624" i="39" s="1"/>
  <c r="AF616" i="39"/>
  <c r="AE624" i="39" s="1"/>
  <c r="DT616" i="39"/>
  <c r="DS624" i="39" s="1"/>
  <c r="AD616" i="39"/>
  <c r="AC624" i="39" s="1"/>
  <c r="AZ616" i="39"/>
  <c r="AY624" i="39" s="1"/>
  <c r="CT616" i="39"/>
  <c r="CS624" i="39" s="1"/>
  <c r="U616" i="39"/>
  <c r="T624" i="39" s="1"/>
  <c r="AH616" i="39"/>
  <c r="AG624" i="39" s="1"/>
  <c r="CK616" i="39"/>
  <c r="CJ624" i="39" s="1"/>
  <c r="BB616" i="39"/>
  <c r="BA624" i="39" s="1"/>
  <c r="AX616" i="39"/>
  <c r="AW624" i="39" s="1"/>
  <c r="DP616" i="39"/>
  <c r="DO624" i="39" s="1"/>
  <c r="DI616" i="39"/>
  <c r="DH624" i="39" s="1"/>
  <c r="AS616" i="39"/>
  <c r="AR624" i="39" s="1"/>
  <c r="BG616" i="39"/>
  <c r="BF624" i="39" s="1"/>
  <c r="DG616" i="39"/>
  <c r="DF624" i="39" s="1"/>
  <c r="CZ616" i="39"/>
  <c r="CY624" i="39" s="1"/>
  <c r="AK616" i="39"/>
  <c r="AJ624" i="39" s="1"/>
  <c r="AO616" i="39"/>
  <c r="AN624" i="39" s="1"/>
  <c r="CF616" i="39"/>
  <c r="CE624" i="39" s="1"/>
  <c r="BZ616" i="39"/>
  <c r="BY624" i="39" s="1"/>
  <c r="BM616" i="39"/>
  <c r="BL624" i="39" s="1"/>
  <c r="S616" i="39"/>
  <c r="R624" i="39" s="1"/>
  <c r="W616" i="39"/>
  <c r="V624" i="39" s="1"/>
  <c r="BD616" i="39"/>
  <c r="BC624" i="39" s="1"/>
  <c r="BX616" i="39"/>
  <c r="BW624" i="39" s="1"/>
  <c r="BI616" i="39"/>
  <c r="BH624" i="39" s="1"/>
  <c r="DV616" i="39"/>
  <c r="DU624" i="39" s="1"/>
  <c r="BO616" i="39"/>
  <c r="BN624" i="39" s="1"/>
  <c r="DC38" i="39"/>
  <c r="O15" i="22"/>
  <c r="O62" i="22" s="1"/>
  <c r="Q37" i="29"/>
  <c r="Q83" i="29" s="1"/>
  <c r="BO43" i="38"/>
  <c r="BO105" i="38" s="1"/>
  <c r="BK51" i="38"/>
  <c r="BK113" i="38" s="1"/>
  <c r="BK25" i="38"/>
  <c r="BK88" i="38" s="1"/>
  <c r="BK414" i="38"/>
  <c r="BJ422" i="38" s="1"/>
  <c r="AD13" i="39"/>
  <c r="AK17" i="39"/>
  <c r="AK80" i="39" s="1"/>
  <c r="O39" i="22"/>
  <c r="O85" i="22" s="1"/>
  <c r="U39" i="22"/>
  <c r="U85" i="22" s="1"/>
  <c r="S39" i="22"/>
  <c r="S85" i="22" s="1"/>
  <c r="Q39" i="22"/>
  <c r="Q85" i="22" s="1"/>
  <c r="S18" i="30"/>
  <c r="S65" i="30" s="1"/>
  <c r="O18" i="30"/>
  <c r="O65" i="30" s="1"/>
  <c r="W18" i="30"/>
  <c r="W65" i="30" s="1"/>
  <c r="Q18" i="30"/>
  <c r="Q65" i="30" s="1"/>
  <c r="U31" i="30"/>
  <c r="U77" i="30" s="1"/>
  <c r="Q31" i="30"/>
  <c r="Q77" i="30" s="1"/>
  <c r="O31" i="30"/>
  <c r="O77" i="30" s="1"/>
  <c r="W31" i="30"/>
  <c r="W77" i="30" s="1"/>
  <c r="S31" i="30"/>
  <c r="S77" i="30" s="1"/>
  <c r="S30" i="29"/>
  <c r="S76" i="29" s="1"/>
  <c r="Q30" i="29"/>
  <c r="Q76" i="29" s="1"/>
  <c r="W30" i="29"/>
  <c r="W76" i="29" s="1"/>
  <c r="O30" i="29"/>
  <c r="O76" i="29" s="1"/>
  <c r="W112" i="29"/>
  <c r="V119" i="29" s="1"/>
  <c r="Q112" i="29"/>
  <c r="P119" i="29" s="1"/>
  <c r="S112" i="29"/>
  <c r="R119" i="29" s="1"/>
  <c r="U112" i="29"/>
  <c r="T119" i="29" s="1"/>
  <c r="W61" i="38"/>
  <c r="W122" i="38" s="1"/>
  <c r="AM61" i="38"/>
  <c r="AM122" i="38" s="1"/>
  <c r="U61" i="38"/>
  <c r="U122" i="38" s="1"/>
  <c r="AK61" i="38"/>
  <c r="AK122" i="38" s="1"/>
  <c r="AV61" i="38"/>
  <c r="AV122" i="38" s="1"/>
  <c r="AF61" i="38"/>
  <c r="AF122" i="38" s="1"/>
  <c r="AQ61" i="38"/>
  <c r="AQ122" i="38" s="1"/>
  <c r="BG61" i="38"/>
  <c r="BG122" i="38" s="1"/>
  <c r="CB70" i="39"/>
  <c r="CB131" i="39" s="1"/>
  <c r="CX70" i="39"/>
  <c r="CX131" i="39" s="1"/>
  <c r="S70" i="39"/>
  <c r="BG70" i="39"/>
  <c r="BG131" i="39" s="1"/>
  <c r="CV70" i="39"/>
  <c r="CV131" i="39" s="1"/>
  <c r="DR70" i="39"/>
  <c r="DR131" i="39" s="1"/>
  <c r="CF70" i="39"/>
  <c r="CF131" i="39" s="1"/>
  <c r="DM70" i="39"/>
  <c r="DM131" i="39" s="1"/>
  <c r="AX70" i="39"/>
  <c r="AX131" i="39" s="1"/>
  <c r="U70" i="39"/>
  <c r="U131" i="39" s="1"/>
  <c r="DI70" i="39"/>
  <c r="DI131" i="39" s="1"/>
  <c r="BX70" i="39"/>
  <c r="BX131" i="39" s="1"/>
  <c r="BI70" i="39"/>
  <c r="BI131" i="39" s="1"/>
  <c r="AO70" i="39"/>
  <c r="AO131" i="39" s="1"/>
  <c r="CQ70" i="39"/>
  <c r="CQ131" i="39" s="1"/>
  <c r="DV70" i="39"/>
  <c r="AZ70" i="39"/>
  <c r="AZ131" i="39" s="1"/>
  <c r="W70" i="39"/>
  <c r="W131" i="39" s="1"/>
  <c r="CI70" i="39"/>
  <c r="CI131" i="39" s="1"/>
  <c r="BK70" i="39"/>
  <c r="BK131" i="39" s="1"/>
  <c r="AQ70" i="39"/>
  <c r="AQ131" i="39" s="1"/>
  <c r="O70" i="39"/>
  <c r="O131" i="39" s="1"/>
  <c r="DK70" i="39"/>
  <c r="DK131" i="39" s="1"/>
  <c r="BZ70" i="39"/>
  <c r="BZ131" i="39" s="1"/>
  <c r="BB70" i="39"/>
  <c r="BB131" i="39" s="1"/>
  <c r="Z70" i="39"/>
  <c r="Z131" i="39" s="1"/>
  <c r="AV70" i="39"/>
  <c r="AV131" i="39" s="1"/>
  <c r="DB70" i="39"/>
  <c r="DB131" i="39" s="1"/>
  <c r="DP70" i="39"/>
  <c r="DP131" i="39" s="1"/>
  <c r="AS70" i="39"/>
  <c r="AS131" i="39" s="1"/>
  <c r="Q70" i="39"/>
  <c r="Q131" i="39" s="1"/>
  <c r="BM70" i="39"/>
  <c r="BM131" i="39" s="1"/>
  <c r="DG70" i="39"/>
  <c r="DG131" i="39" s="1"/>
  <c r="AB70" i="39"/>
  <c r="AB131" i="39" s="1"/>
  <c r="DE70" i="39"/>
  <c r="DE131" i="39" s="1"/>
  <c r="AD70" i="39"/>
  <c r="AD131" i="39" s="1"/>
  <c r="S23" i="22"/>
  <c r="S70" i="22" s="1"/>
  <c r="S22" i="30"/>
  <c r="S69" i="30" s="1"/>
  <c r="S16" i="29"/>
  <c r="S63" i="29" s="1"/>
  <c r="BI43" i="38"/>
  <c r="BI105" i="38" s="1"/>
  <c r="W55" i="38"/>
  <c r="W117" i="38" s="1"/>
  <c r="AK13" i="39"/>
  <c r="AB17" i="39"/>
  <c r="AB80" i="39" s="1"/>
  <c r="CM44" i="39"/>
  <c r="CM106" i="39" s="1"/>
  <c r="U82" i="30"/>
  <c r="U90" i="30"/>
  <c r="S64" i="29"/>
  <c r="W90" i="30"/>
  <c r="O90" i="30"/>
  <c r="U72" i="29"/>
  <c r="EF14" i="39"/>
  <c r="AI33" i="39"/>
  <c r="CR59" i="39"/>
  <c r="S90" i="30"/>
  <c r="W82" i="30"/>
  <c r="W99" i="30"/>
  <c r="W90" i="22"/>
  <c r="O82" i="30"/>
  <c r="EF19" i="39"/>
  <c r="DN19" i="39"/>
  <c r="AT27" i="39"/>
  <c r="EH67" i="39"/>
  <c r="BE63" i="39"/>
  <c r="CD121" i="39"/>
  <c r="EH445" i="39"/>
  <c r="BV312" i="38"/>
  <c r="BP309" i="39"/>
  <c r="X158" i="30"/>
  <c r="DC416" i="39"/>
  <c r="X140" i="29"/>
  <c r="X138" i="30"/>
  <c r="BV149" i="39"/>
  <c r="AT228" i="39"/>
  <c r="EK228" i="39"/>
  <c r="CR402" i="39"/>
  <c r="EI159" i="39"/>
  <c r="BT159" i="39"/>
  <c r="BR182" i="39"/>
  <c r="EG182" i="39"/>
  <c r="BT197" i="39"/>
  <c r="EI197" i="39"/>
  <c r="AT231" i="39"/>
  <c r="BR231" i="39"/>
  <c r="EF239" i="39"/>
  <c r="BQ239" i="39"/>
  <c r="BS258" i="39"/>
  <c r="BV258" i="39" s="1"/>
  <c r="AT258" i="39"/>
  <c r="EH258" i="39"/>
  <c r="BQ258" i="38"/>
  <c r="BV273" i="39"/>
  <c r="BQ290" i="38"/>
  <c r="BS265" i="38"/>
  <c r="BV265" i="38" s="1"/>
  <c r="BE265" i="38"/>
  <c r="EK199" i="39"/>
  <c r="BR274" i="39"/>
  <c r="EG274" i="39"/>
  <c r="BQ229" i="39"/>
  <c r="EF229" i="39"/>
  <c r="EA478" i="39"/>
  <c r="EG478" i="39"/>
  <c r="CG357" i="39"/>
  <c r="DZ357" i="39"/>
  <c r="EE357" i="39" s="1"/>
  <c r="EC494" i="39"/>
  <c r="DY494" i="39"/>
  <c r="EI494" i="39"/>
  <c r="EK494" i="39" s="1"/>
  <c r="EC510" i="39"/>
  <c r="EI510" i="39"/>
  <c r="DY510" i="39"/>
  <c r="EA521" i="39"/>
  <c r="DY521" i="39"/>
  <c r="T145" i="22"/>
  <c r="V145" i="22"/>
  <c r="V126" i="22"/>
  <c r="T126" i="22"/>
  <c r="R178" i="38"/>
  <c r="BS178" i="38" s="1"/>
  <c r="N178" i="38"/>
  <c r="BQ178" i="38" s="1"/>
  <c r="R167" i="38"/>
  <c r="BS167" i="38" s="1"/>
  <c r="BV167" i="38" s="1"/>
  <c r="T167" i="38"/>
  <c r="BT167" i="38" s="1"/>
  <c r="P167" i="38"/>
  <c r="BR167" i="38" s="1"/>
  <c r="N167" i="38"/>
  <c r="BQ167" i="38" s="1"/>
  <c r="T159" i="38"/>
  <c r="BT159" i="38" s="1"/>
  <c r="R159" i="38"/>
  <c r="P159" i="38"/>
  <c r="BR159" i="38" s="1"/>
  <c r="V159" i="38"/>
  <c r="BU159" i="38" s="1"/>
  <c r="P151" i="38"/>
  <c r="BR151" i="38" s="1"/>
  <c r="BV151" i="38" s="1"/>
  <c r="N151" i="38"/>
  <c r="BQ151" i="38" s="1"/>
  <c r="V151" i="38"/>
  <c r="BU151" i="38" s="1"/>
  <c r="AG220" i="38"/>
  <c r="BU220" i="38" s="1"/>
  <c r="Y220" i="38"/>
  <c r="BQ220" i="38" s="1"/>
  <c r="AE220" i="38"/>
  <c r="BT220" i="38" s="1"/>
  <c r="AC212" i="38"/>
  <c r="BS212" i="38" s="1"/>
  <c r="AE212" i="38"/>
  <c r="BT212" i="38" s="1"/>
  <c r="AA212" i="38"/>
  <c r="BR212" i="38" s="1"/>
  <c r="AG212" i="38"/>
  <c r="BU212" i="38" s="1"/>
  <c r="Y212" i="38"/>
  <c r="AG201" i="38"/>
  <c r="BU201" i="38" s="1"/>
  <c r="Y201" i="38"/>
  <c r="BQ201" i="38" s="1"/>
  <c r="AE201" i="38"/>
  <c r="BT201" i="38" s="1"/>
  <c r="Y193" i="38"/>
  <c r="BQ193" i="38" s="1"/>
  <c r="AE193" i="38"/>
  <c r="BT193" i="38" s="1"/>
  <c r="AC193" i="38"/>
  <c r="BS193" i="38" s="1"/>
  <c r="AA193" i="38"/>
  <c r="BR193" i="38" s="1"/>
  <c r="AG193" i="38"/>
  <c r="BU193" i="38" s="1"/>
  <c r="AP259" i="38"/>
  <c r="BT259" i="38" s="1"/>
  <c r="AL259" i="38"/>
  <c r="BR259" i="38" s="1"/>
  <c r="AR259" i="38"/>
  <c r="BU259" i="38" s="1"/>
  <c r="AL251" i="38"/>
  <c r="BR251" i="38" s="1"/>
  <c r="AP251" i="38"/>
  <c r="BT251" i="38" s="1"/>
  <c r="AN251" i="38"/>
  <c r="BS251" i="38" s="1"/>
  <c r="BV251" i="38" s="1"/>
  <c r="AR251" i="38"/>
  <c r="BU251" i="38" s="1"/>
  <c r="AJ251" i="38"/>
  <c r="BQ251" i="38" s="1"/>
  <c r="AJ240" i="38"/>
  <c r="BQ240" i="38" s="1"/>
  <c r="AN240" i="38"/>
  <c r="BS240" i="38" s="1"/>
  <c r="AL240" i="38"/>
  <c r="BR240" i="38" s="1"/>
  <c r="AR240" i="38"/>
  <c r="BU240" i="38" s="1"/>
  <c r="AP240" i="38"/>
  <c r="AR232" i="38"/>
  <c r="BU232" i="38" s="1"/>
  <c r="AJ232" i="38"/>
  <c r="AP232" i="38"/>
  <c r="BT232" i="38" s="1"/>
  <c r="BC290" i="38"/>
  <c r="BU290" i="38" s="1"/>
  <c r="BA290" i="38"/>
  <c r="BT290" i="38" s="1"/>
  <c r="AY290" i="38"/>
  <c r="BS290" i="38" s="1"/>
  <c r="AW279" i="38"/>
  <c r="BR279" i="38" s="1"/>
  <c r="BA279" i="38"/>
  <c r="AY279" i="38"/>
  <c r="BS279" i="38" s="1"/>
  <c r="BC279" i="38"/>
  <c r="BU279" i="38" s="1"/>
  <c r="AU279" i="38"/>
  <c r="BQ279" i="38" s="1"/>
  <c r="AU271" i="38"/>
  <c r="BQ271" i="38" s="1"/>
  <c r="AY271" i="38"/>
  <c r="BS271" i="38" s="1"/>
  <c r="BC271" i="38"/>
  <c r="BU271" i="38" s="1"/>
  <c r="AW271" i="38"/>
  <c r="BR271" i="38" s="1"/>
  <c r="BC263" i="38"/>
  <c r="BU263" i="38" s="1"/>
  <c r="AY263" i="38"/>
  <c r="BS263" i="38" s="1"/>
  <c r="AW263" i="38"/>
  <c r="BR263" i="38" s="1"/>
  <c r="AU263" i="38"/>
  <c r="BH329" i="38"/>
  <c r="BL329" i="38"/>
  <c r="BT329" i="38" s="1"/>
  <c r="BJ329" i="38"/>
  <c r="BS329" i="38" s="1"/>
  <c r="BN329" i="38"/>
  <c r="BU329" i="38" s="1"/>
  <c r="BF329" i="38"/>
  <c r="BQ329" i="38" s="1"/>
  <c r="BN318" i="38"/>
  <c r="BU318" i="38" s="1"/>
  <c r="BJ318" i="38"/>
  <c r="BS318" i="38" s="1"/>
  <c r="BH318" i="38"/>
  <c r="BL310" i="38"/>
  <c r="BT310" i="38" s="1"/>
  <c r="BN310" i="38"/>
  <c r="BU310" i="38" s="1"/>
  <c r="BF310" i="38"/>
  <c r="BF302" i="38"/>
  <c r="BQ302" i="38" s="1"/>
  <c r="BN302" i="38"/>
  <c r="BU302" i="38" s="1"/>
  <c r="BL302" i="38"/>
  <c r="BT302" i="38" s="1"/>
  <c r="BH332" i="39"/>
  <c r="BF332" i="39"/>
  <c r="BL332" i="39"/>
  <c r="BJ332" i="39"/>
  <c r="BH324" i="39"/>
  <c r="BR324" i="39" s="1"/>
  <c r="BJ324" i="39"/>
  <c r="BL324" i="39"/>
  <c r="N162" i="30"/>
  <c r="X162" i="30" s="1"/>
  <c r="T162" i="30"/>
  <c r="P151" i="30"/>
  <c r="V151" i="30"/>
  <c r="T151" i="30"/>
  <c r="R151" i="30"/>
  <c r="V143" i="30"/>
  <c r="N143" i="30"/>
  <c r="R135" i="30"/>
  <c r="P135" i="30"/>
  <c r="P155" i="29"/>
  <c r="N155" i="29"/>
  <c r="V155" i="29"/>
  <c r="R155" i="29"/>
  <c r="P144" i="29"/>
  <c r="T144" i="29"/>
  <c r="T136" i="29"/>
  <c r="X136" i="29" s="1"/>
  <c r="R136" i="29"/>
  <c r="T128" i="29"/>
  <c r="R128" i="29"/>
  <c r="N128" i="29"/>
  <c r="DN478" i="39"/>
  <c r="EF478" i="39"/>
  <c r="EC341" i="39"/>
  <c r="EI341" i="39"/>
  <c r="EC432" i="39"/>
  <c r="DC432" i="39"/>
  <c r="ED443" i="39"/>
  <c r="EJ443" i="39"/>
  <c r="V177" i="38"/>
  <c r="BU177" i="38" s="1"/>
  <c r="P177" i="38"/>
  <c r="BR177" i="38" s="1"/>
  <c r="N177" i="38"/>
  <c r="BQ177" i="38" s="1"/>
  <c r="R166" i="38"/>
  <c r="BS166" i="38" s="1"/>
  <c r="T166" i="38"/>
  <c r="BT166" i="38" s="1"/>
  <c r="P166" i="38"/>
  <c r="BR166" i="38" s="1"/>
  <c r="N158" i="38"/>
  <c r="BQ158" i="38" s="1"/>
  <c r="P158" i="38"/>
  <c r="BR158" i="38" s="1"/>
  <c r="R158" i="38"/>
  <c r="BS158" i="38" s="1"/>
  <c r="R150" i="38"/>
  <c r="BS150" i="38" s="1"/>
  <c r="V150" i="38"/>
  <c r="BU150" i="38" s="1"/>
  <c r="N150" i="38"/>
  <c r="BQ150" i="38" s="1"/>
  <c r="BV150" i="38" s="1"/>
  <c r="AE219" i="38"/>
  <c r="BT219" i="38" s="1"/>
  <c r="AG219" i="38"/>
  <c r="BU219" i="38" s="1"/>
  <c r="Y219" i="38"/>
  <c r="AC219" i="38"/>
  <c r="BS219" i="38" s="1"/>
  <c r="AA219" i="38"/>
  <c r="BR219" i="38" s="1"/>
  <c r="AG211" i="38"/>
  <c r="BU211" i="38" s="1"/>
  <c r="AC211" i="38"/>
  <c r="BS211" i="38" s="1"/>
  <c r="Y211" i="38"/>
  <c r="BQ211" i="38" s="1"/>
  <c r="BV211" i="38" s="1"/>
  <c r="AE211" i="38"/>
  <c r="AA211" i="38"/>
  <c r="BR211" i="38" s="1"/>
  <c r="Y200" i="38"/>
  <c r="BQ200" i="38" s="1"/>
  <c r="AG200" i="38"/>
  <c r="AE200" i="38"/>
  <c r="BT200" i="38" s="1"/>
  <c r="AC200" i="38"/>
  <c r="BS200" i="38" s="1"/>
  <c r="AA192" i="38"/>
  <c r="BR192" i="38" s="1"/>
  <c r="AG192" i="38"/>
  <c r="BU192" i="38" s="1"/>
  <c r="BU207" i="38" s="1"/>
  <c r="Y192" i="38"/>
  <c r="BQ192" i="38" s="1"/>
  <c r="AR258" i="38"/>
  <c r="BU258" i="38" s="1"/>
  <c r="AN258" i="38"/>
  <c r="BS258" i="38" s="1"/>
  <c r="AL258" i="38"/>
  <c r="BR258" i="38" s="1"/>
  <c r="AP250" i="38"/>
  <c r="BT250" i="38" s="1"/>
  <c r="AR250" i="38"/>
  <c r="BU250" i="38" s="1"/>
  <c r="AL250" i="38"/>
  <c r="BR250" i="38" s="1"/>
  <c r="AJ250" i="38"/>
  <c r="BQ250" i="38" s="1"/>
  <c r="AL239" i="38"/>
  <c r="BR239" i="38" s="1"/>
  <c r="AN239" i="38"/>
  <c r="BS239" i="38" s="1"/>
  <c r="AR239" i="38"/>
  <c r="BU239" i="38" s="1"/>
  <c r="AJ239" i="38"/>
  <c r="AN231" i="38"/>
  <c r="BS231" i="38" s="1"/>
  <c r="AL231" i="38"/>
  <c r="BR231" i="38" s="1"/>
  <c r="AR231" i="38"/>
  <c r="BU231" i="38" s="1"/>
  <c r="AJ231" i="38"/>
  <c r="BQ231" i="38" s="1"/>
  <c r="BV231" i="38" s="1"/>
  <c r="BC297" i="38"/>
  <c r="BU297" i="38" s="1"/>
  <c r="AU297" i="38"/>
  <c r="BQ297" i="38" s="1"/>
  <c r="BA297" i="38"/>
  <c r="BT297" i="38" s="1"/>
  <c r="AY297" i="38"/>
  <c r="BS297" i="38" s="1"/>
  <c r="BA289" i="38"/>
  <c r="BT289" i="38" s="1"/>
  <c r="BC289" i="38"/>
  <c r="BU289" i="38" s="1"/>
  <c r="AU289" i="38"/>
  <c r="BQ289" i="38" s="1"/>
  <c r="AY289" i="38"/>
  <c r="BS289" i="38" s="1"/>
  <c r="BV289" i="38" s="1"/>
  <c r="AW289" i="38"/>
  <c r="BR289" i="38" s="1"/>
  <c r="AU278" i="38"/>
  <c r="AW278" i="38"/>
  <c r="BR278" i="38" s="1"/>
  <c r="AY278" i="38"/>
  <c r="BS278" i="38" s="1"/>
  <c r="AY270" i="38"/>
  <c r="BS270" i="38" s="1"/>
  <c r="BC270" i="38"/>
  <c r="BU270" i="38" s="1"/>
  <c r="AU270" i="38"/>
  <c r="BQ270" i="38" s="1"/>
  <c r="BA270" i="38"/>
  <c r="BT270" i="38" s="1"/>
  <c r="AW270" i="38"/>
  <c r="BR270" i="38" s="1"/>
  <c r="BL328" i="38"/>
  <c r="BT328" i="38" s="1"/>
  <c r="BN328" i="38"/>
  <c r="BU328" i="38" s="1"/>
  <c r="BJ328" i="38"/>
  <c r="BS328" i="38" s="1"/>
  <c r="BJ317" i="38"/>
  <c r="BS317" i="38" s="1"/>
  <c r="BF317" i="38"/>
  <c r="BQ317" i="38" s="1"/>
  <c r="BL317" i="38"/>
  <c r="BT317" i="38" s="1"/>
  <c r="BH309" i="38"/>
  <c r="BR309" i="38" s="1"/>
  <c r="BL309" i="38"/>
  <c r="BT309" i="38" s="1"/>
  <c r="BJ309" i="38"/>
  <c r="BS309" i="38" s="1"/>
  <c r="BN309" i="38"/>
  <c r="BU309" i="38" s="1"/>
  <c r="BF309" i="38"/>
  <c r="BQ309" i="38" s="1"/>
  <c r="BL301" i="38"/>
  <c r="BT301" i="38" s="1"/>
  <c r="BJ301" i="38"/>
  <c r="BS301" i="38" s="1"/>
  <c r="BH301" i="38"/>
  <c r="BR301" i="38" s="1"/>
  <c r="BN301" i="38"/>
  <c r="BU301" i="38" s="1"/>
  <c r="BF301" i="38"/>
  <c r="BF331" i="39"/>
  <c r="BL331" i="39"/>
  <c r="BJ331" i="39"/>
  <c r="R161" i="30"/>
  <c r="P161" i="30"/>
  <c r="V161" i="30"/>
  <c r="T161" i="30"/>
  <c r="T168" i="30" s="1"/>
  <c r="V150" i="30"/>
  <c r="T150" i="30"/>
  <c r="P142" i="30"/>
  <c r="N142" i="30"/>
  <c r="R134" i="30"/>
  <c r="P134" i="30"/>
  <c r="T154" i="29"/>
  <c r="P154" i="29"/>
  <c r="X154" i="29" s="1"/>
  <c r="T143" i="29"/>
  <c r="P143" i="29"/>
  <c r="N143" i="29"/>
  <c r="R135" i="29"/>
  <c r="V135" i="29"/>
  <c r="P135" i="29"/>
  <c r="R127" i="29"/>
  <c r="T127" i="29"/>
  <c r="T147" i="29" s="1"/>
  <c r="BA278" i="38"/>
  <c r="BT278" i="38" s="1"/>
  <c r="AA201" i="38"/>
  <c r="BR201" i="38" s="1"/>
  <c r="V166" i="38"/>
  <c r="BU166" i="38" s="1"/>
  <c r="EG195" i="39"/>
  <c r="BR195" i="39"/>
  <c r="BV195" i="39" s="1"/>
  <c r="BQ196" i="39"/>
  <c r="EF196" i="39"/>
  <c r="BP303" i="38"/>
  <c r="BS241" i="39"/>
  <c r="EH198" i="39"/>
  <c r="AT229" i="39"/>
  <c r="DZ416" i="39"/>
  <c r="DZ478" i="39"/>
  <c r="BV187" i="38"/>
  <c r="EJ149" i="39"/>
  <c r="X167" i="39"/>
  <c r="BP333" i="39"/>
  <c r="BU176" i="39"/>
  <c r="BV176" i="39" s="1"/>
  <c r="R118" i="22"/>
  <c r="N150" i="30"/>
  <c r="N127" i="29"/>
  <c r="T135" i="29"/>
  <c r="R143" i="29"/>
  <c r="R154" i="29"/>
  <c r="BC278" i="38"/>
  <c r="BU278" i="38" s="1"/>
  <c r="AA200" i="38"/>
  <c r="BR200" i="38" s="1"/>
  <c r="AC201" i="38"/>
  <c r="BS201" i="38" s="1"/>
  <c r="EJ269" i="39"/>
  <c r="EK269" i="39" s="1"/>
  <c r="BU269" i="39"/>
  <c r="BV269" i="39" s="1"/>
  <c r="BE269" i="39"/>
  <c r="BV316" i="39"/>
  <c r="BV177" i="39"/>
  <c r="BT219" i="39"/>
  <c r="EI219" i="39"/>
  <c r="ED464" i="39"/>
  <c r="EJ464" i="39"/>
  <c r="V127" i="29"/>
  <c r="N135" i="29"/>
  <c r="V136" i="29"/>
  <c r="N144" i="29"/>
  <c r="T155" i="29"/>
  <c r="BA271" i="38"/>
  <c r="BT271" i="38" s="1"/>
  <c r="N159" i="38"/>
  <c r="BQ159" i="38" s="1"/>
  <c r="AN250" i="38"/>
  <c r="AC192" i="38"/>
  <c r="V167" i="38"/>
  <c r="BU167" i="38" s="1"/>
  <c r="BF328" i="38"/>
  <c r="BV227" i="38"/>
  <c r="AA220" i="38"/>
  <c r="BR326" i="39"/>
  <c r="BP326" i="39"/>
  <c r="DZ500" i="39"/>
  <c r="EF500" i="39"/>
  <c r="ED350" i="39"/>
  <c r="EJ350" i="39"/>
  <c r="ED358" i="39"/>
  <c r="EJ358" i="39"/>
  <c r="EC401" i="39"/>
  <c r="EI401" i="39"/>
  <c r="ED434" i="39"/>
  <c r="EE434" i="39" s="1"/>
  <c r="EJ434" i="39"/>
  <c r="EC445" i="39"/>
  <c r="EI445" i="39"/>
  <c r="EH455" i="39"/>
  <c r="DN455" i="39"/>
  <c r="EB455" i="39"/>
  <c r="BE274" i="39"/>
  <c r="P150" i="30"/>
  <c r="EG290" i="39"/>
  <c r="EH230" i="39"/>
  <c r="EI206" i="39"/>
  <c r="EF249" i="39"/>
  <c r="X165" i="39"/>
  <c r="EF198" i="39"/>
  <c r="EK198" i="39" s="1"/>
  <c r="EI306" i="39"/>
  <c r="EI175" i="39"/>
  <c r="EI165" i="39"/>
  <c r="T137" i="22"/>
  <c r="V162" i="30"/>
  <c r="R150" i="30"/>
  <c r="P127" i="29"/>
  <c r="V128" i="29"/>
  <c r="N136" i="29"/>
  <c r="V144" i="29"/>
  <c r="AP239" i="38"/>
  <c r="BT239" i="38" s="1"/>
  <c r="P150" i="38"/>
  <c r="BR150" i="38" s="1"/>
  <c r="AE192" i="38"/>
  <c r="BT192" i="38" s="1"/>
  <c r="T158" i="38"/>
  <c r="BT158" i="38" s="1"/>
  <c r="AN259" i="38"/>
  <c r="BS259" i="38" s="1"/>
  <c r="BN317" i="38"/>
  <c r="BU317" i="38" s="1"/>
  <c r="BH328" i="38"/>
  <c r="BR328" i="38" s="1"/>
  <c r="AC220" i="38"/>
  <c r="BS220" i="38" s="1"/>
  <c r="BN331" i="39"/>
  <c r="EC358" i="39"/>
  <c r="EI358" i="39"/>
  <c r="ED401" i="39"/>
  <c r="EJ401" i="39"/>
  <c r="EK401" i="39" s="1"/>
  <c r="EB426" i="39"/>
  <c r="EH426" i="39"/>
  <c r="EA445" i="39"/>
  <c r="EG445" i="39"/>
  <c r="EC482" i="39"/>
  <c r="EI482" i="39"/>
  <c r="EA381" i="39"/>
  <c r="EE381" i="39" s="1"/>
  <c r="DN458" i="39"/>
  <c r="EF458" i="39"/>
  <c r="EC481" i="39"/>
  <c r="DN481" i="39"/>
  <c r="DY520" i="39"/>
  <c r="DZ520" i="39"/>
  <c r="EG362" i="39"/>
  <c r="EA362" i="39"/>
  <c r="EE362" i="39" s="1"/>
  <c r="EA370" i="39"/>
  <c r="CG370" i="39"/>
  <c r="EA391" i="39"/>
  <c r="EE391" i="39" s="1"/>
  <c r="CR391" i="39"/>
  <c r="EG391" i="39"/>
  <c r="BS333" i="39"/>
  <c r="EG521" i="39"/>
  <c r="EG176" i="39"/>
  <c r="EK176" i="39" s="1"/>
  <c r="EK252" i="39"/>
  <c r="EI167" i="39"/>
  <c r="BQ249" i="39"/>
  <c r="X176" i="39"/>
  <c r="AI206" i="39"/>
  <c r="EF440" i="39"/>
  <c r="EE377" i="39"/>
  <c r="DC443" i="39"/>
  <c r="BS175" i="39"/>
  <c r="T135" i="30"/>
  <c r="R143" i="30"/>
  <c r="X143" i="30" s="1"/>
  <c r="N151" i="30"/>
  <c r="P162" i="30"/>
  <c r="N161" i="30"/>
  <c r="T142" i="30"/>
  <c r="P128" i="29"/>
  <c r="X128" i="29" s="1"/>
  <c r="P136" i="29"/>
  <c r="R144" i="29"/>
  <c r="T150" i="38"/>
  <c r="BT150" i="38" s="1"/>
  <c r="BH302" i="38"/>
  <c r="BR302" i="38" s="1"/>
  <c r="R151" i="38"/>
  <c r="BS151" i="38" s="1"/>
  <c r="V158" i="38"/>
  <c r="BU158" i="38" s="1"/>
  <c r="AJ259" i="38"/>
  <c r="BQ259" i="38" s="1"/>
  <c r="BH310" i="38"/>
  <c r="BR310" i="38" s="1"/>
  <c r="BH317" i="38"/>
  <c r="BR317" i="38" s="1"/>
  <c r="AP231" i="38"/>
  <c r="BT231" i="38" s="1"/>
  <c r="BH331" i="39"/>
  <c r="EC381" i="39"/>
  <c r="EI381" i="39"/>
  <c r="EA404" i="39"/>
  <c r="CR404" i="39"/>
  <c r="EB421" i="39"/>
  <c r="EE421" i="39" s="1"/>
  <c r="EH421" i="39"/>
  <c r="ED458" i="39"/>
  <c r="EE458" i="39" s="1"/>
  <c r="EJ458" i="39"/>
  <c r="EA520" i="39"/>
  <c r="EG520" i="39"/>
  <c r="EB343" i="39"/>
  <c r="EH343" i="39"/>
  <c r="EA423" i="39"/>
  <c r="EG423" i="39"/>
  <c r="EG396" i="39"/>
  <c r="T151" i="38"/>
  <c r="BT151" i="38" s="1"/>
  <c r="BJ310" i="38"/>
  <c r="BS310" i="38" s="1"/>
  <c r="AW297" i="38"/>
  <c r="BR297" i="38" s="1"/>
  <c r="BL318" i="38"/>
  <c r="BT318" i="38" s="1"/>
  <c r="EI448" i="39"/>
  <c r="BQ309" i="39"/>
  <c r="EF309" i="39"/>
  <c r="EJ156" i="39"/>
  <c r="BU156" i="39"/>
  <c r="BS306" i="39"/>
  <c r="EH306" i="39"/>
  <c r="EG241" i="39"/>
  <c r="BR241" i="39"/>
  <c r="AT252" i="39"/>
  <c r="BC290" i="39"/>
  <c r="AU290" i="39"/>
  <c r="AY271" i="39"/>
  <c r="BC271" i="39"/>
  <c r="AU271" i="39"/>
  <c r="DH483" i="39"/>
  <c r="DJ483" i="39"/>
  <c r="DD483" i="39"/>
  <c r="DL483" i="39"/>
  <c r="DD472" i="39"/>
  <c r="DH472" i="39"/>
  <c r="DH464" i="39"/>
  <c r="DF464" i="39"/>
  <c r="DJ464" i="39"/>
  <c r="DD464" i="39"/>
  <c r="DF456" i="39"/>
  <c r="DD456" i="39"/>
  <c r="DL456" i="39"/>
  <c r="AR257" i="39"/>
  <c r="AP257" i="39"/>
  <c r="AN257" i="39"/>
  <c r="AY297" i="39"/>
  <c r="AW297" i="39"/>
  <c r="AY270" i="39"/>
  <c r="AU270" i="39"/>
  <c r="BC270" i="39"/>
  <c r="DH471" i="39"/>
  <c r="DL471" i="39"/>
  <c r="ED471" i="39" s="1"/>
  <c r="DF471" i="39"/>
  <c r="DH463" i="39"/>
  <c r="DD463" i="39"/>
  <c r="AT237" i="39"/>
  <c r="BV150" i="39"/>
  <c r="X165" i="30"/>
  <c r="X141" i="30"/>
  <c r="X156" i="30"/>
  <c r="AR249" i="39"/>
  <c r="AW271" i="39"/>
  <c r="DJ472" i="39"/>
  <c r="EC472" i="39" s="1"/>
  <c r="ED416" i="39"/>
  <c r="EE416" i="39" s="1"/>
  <c r="EJ416" i="39"/>
  <c r="EK416" i="39" s="1"/>
  <c r="EK316" i="39"/>
  <c r="BV335" i="38"/>
  <c r="BV238" i="38"/>
  <c r="AL249" i="39"/>
  <c r="AU278" i="39"/>
  <c r="AU279" i="39"/>
  <c r="DF472" i="39"/>
  <c r="EH381" i="39"/>
  <c r="AW270" i="39"/>
  <c r="AW278" i="39"/>
  <c r="AU289" i="39"/>
  <c r="BA279" i="39"/>
  <c r="EC441" i="39"/>
  <c r="EI441" i="39"/>
  <c r="DF483" i="39"/>
  <c r="EE432" i="39"/>
  <c r="AJ257" i="39"/>
  <c r="BA270" i="39"/>
  <c r="AY278" i="39"/>
  <c r="BS278" i="39" s="1"/>
  <c r="BC289" i="39"/>
  <c r="BC297" i="39"/>
  <c r="AU263" i="39"/>
  <c r="BC279" i="39"/>
  <c r="BU279" i="39" s="1"/>
  <c r="DF482" i="39"/>
  <c r="EK281" i="39"/>
  <c r="EJ482" i="39"/>
  <c r="X147" i="30"/>
  <c r="X144" i="30"/>
  <c r="X152" i="30"/>
  <c r="BE269" i="38"/>
  <c r="X181" i="38"/>
  <c r="AL257" i="39"/>
  <c r="BA278" i="39"/>
  <c r="BT278" i="39" s="1"/>
  <c r="AW289" i="39"/>
  <c r="AU297" i="39"/>
  <c r="BC263" i="39"/>
  <c r="AW279" i="39"/>
  <c r="BV325" i="39"/>
  <c r="EJ423" i="39"/>
  <c r="DL463" i="39"/>
  <c r="DD471" i="39"/>
  <c r="DD482" i="39"/>
  <c r="DJ456" i="39"/>
  <c r="AY289" i="39"/>
  <c r="BA297" i="39"/>
  <c r="AW263" i="39"/>
  <c r="BA290" i="39"/>
  <c r="EA418" i="39"/>
  <c r="EG418" i="39"/>
  <c r="DF463" i="39"/>
  <c r="DJ471" i="39"/>
  <c r="DH482" i="39"/>
  <c r="DH456" i="39"/>
  <c r="EB456" i="39" s="1"/>
  <c r="CW415" i="39"/>
  <c r="DA431" i="39"/>
  <c r="ED431" i="39" s="1"/>
  <c r="DA442" i="39"/>
  <c r="CU415" i="39"/>
  <c r="CS431" i="39"/>
  <c r="CU442" i="39"/>
  <c r="V155" i="39"/>
  <c r="V163" i="39"/>
  <c r="V174" i="39"/>
  <c r="AA189" i="39"/>
  <c r="AA197" i="39"/>
  <c r="AI197" i="39" s="1"/>
  <c r="AA216" i="39"/>
  <c r="BN307" i="39"/>
  <c r="EG410" i="39"/>
  <c r="AP230" i="39"/>
  <c r="AU277" i="39"/>
  <c r="AY288" i="39"/>
  <c r="Y203" i="39"/>
  <c r="AG196" i="39"/>
  <c r="AE204" i="39"/>
  <c r="AJ244" i="39"/>
  <c r="P156" i="39"/>
  <c r="V175" i="39"/>
  <c r="P183" i="39"/>
  <c r="BN306" i="39"/>
  <c r="AJ248" i="39"/>
  <c r="AR256" i="39"/>
  <c r="DS508" i="39"/>
  <c r="EB508" i="39" s="1"/>
  <c r="CH382" i="39"/>
  <c r="CL390" i="39"/>
  <c r="CP409" i="39"/>
  <c r="ED409" i="39" s="1"/>
  <c r="DC426" i="39"/>
  <c r="CU441" i="39"/>
  <c r="DC441" i="39" s="1"/>
  <c r="DA449" i="39"/>
  <c r="DN486" i="39"/>
  <c r="CP381" i="39"/>
  <c r="ED381" i="39" s="1"/>
  <c r="CH408" i="39"/>
  <c r="DW501" i="39"/>
  <c r="CS423" i="39"/>
  <c r="CW431" i="39"/>
  <c r="BY341" i="39"/>
  <c r="BW349" i="39"/>
  <c r="CC368" i="39"/>
  <c r="EC368" i="39" s="1"/>
  <c r="EE494" i="39"/>
  <c r="EJ432" i="39"/>
  <c r="N155" i="39"/>
  <c r="AC189" i="39"/>
  <c r="BS189" i="39" s="1"/>
  <c r="AE216" i="39"/>
  <c r="AJ230" i="39"/>
  <c r="BA288" i="39"/>
  <c r="AY296" i="39"/>
  <c r="AA203" i="39"/>
  <c r="AE214" i="39"/>
  <c r="Y204" i="39"/>
  <c r="AE215" i="39"/>
  <c r="AI215" i="39" s="1"/>
  <c r="AL236" i="39"/>
  <c r="AT236" i="39" s="1"/>
  <c r="AL244" i="39"/>
  <c r="N175" i="39"/>
  <c r="EF175" i="39" s="1"/>
  <c r="AP256" i="39"/>
  <c r="CN382" i="39"/>
  <c r="CH409" i="39"/>
  <c r="EF409" i="39" s="1"/>
  <c r="CS422" i="39"/>
  <c r="CY449" i="39"/>
  <c r="DO501" i="39"/>
  <c r="CW423" i="39"/>
  <c r="CA341" i="39"/>
  <c r="BY368" i="39"/>
  <c r="EI349" i="39"/>
  <c r="EF23" i="39"/>
  <c r="AT67" i="39"/>
  <c r="AT22" i="39"/>
  <c r="BP41" i="39"/>
  <c r="AI49" i="39"/>
  <c r="X59" i="39"/>
  <c r="BQ59" i="39"/>
  <c r="DN63" i="39"/>
  <c r="EI132" i="39"/>
  <c r="BQ23" i="39"/>
  <c r="BS14" i="39"/>
  <c r="BE41" i="39"/>
  <c r="Q97" i="29"/>
  <c r="BE71" i="39"/>
  <c r="DC23" i="39"/>
  <c r="EI71" i="39"/>
  <c r="BP71" i="39"/>
  <c r="DY132" i="39"/>
  <c r="AI22" i="39"/>
  <c r="BU33" i="39"/>
  <c r="DC53" i="39"/>
  <c r="BU15" i="39"/>
  <c r="X37" i="39"/>
  <c r="EA81" i="39"/>
  <c r="EC14" i="39"/>
  <c r="CG26" i="39"/>
  <c r="BT33" i="39"/>
  <c r="BP45" i="39"/>
  <c r="AT49" i="39"/>
  <c r="AI53" i="39"/>
  <c r="BQ15" i="39"/>
  <c r="EF53" i="39"/>
  <c r="CR71" i="39"/>
  <c r="BS71" i="39"/>
  <c r="DN33" i="39"/>
  <c r="EI49" i="39"/>
  <c r="EG63" i="39"/>
  <c r="EG71" i="39"/>
  <c r="EF15" i="39"/>
  <c r="DC15" i="39"/>
  <c r="S99" i="30"/>
  <c r="X19" i="30"/>
  <c r="BT18" i="39"/>
  <c r="CR99" i="39"/>
  <c r="BR41" i="39"/>
  <c r="EF49" i="39"/>
  <c r="BQ71" i="39"/>
  <c r="AI82" i="39"/>
  <c r="CR23" i="39"/>
  <c r="X124" i="30"/>
  <c r="EH19" i="39"/>
  <c r="EG19" i="39"/>
  <c r="X27" i="39"/>
  <c r="DY15" i="39"/>
  <c r="CG27" i="39"/>
  <c r="BE53" i="39"/>
  <c r="BT67" i="39"/>
  <c r="CD89" i="39"/>
  <c r="EB71" i="39"/>
  <c r="O54" i="30"/>
  <c r="O99" i="30" s="1"/>
  <c r="ED22" i="39"/>
  <c r="EH23" i="39"/>
  <c r="DN15" i="39"/>
  <c r="U54" i="30"/>
  <c r="U99" i="30" s="1"/>
  <c r="X33" i="39"/>
  <c r="BT45" i="39"/>
  <c r="BP59" i="39"/>
  <c r="CR67" i="39"/>
  <c r="EF71" i="39"/>
  <c r="O66" i="30"/>
  <c r="X66" i="30" s="1"/>
  <c r="AI23" i="39"/>
  <c r="AI15" i="39"/>
  <c r="Q132" i="39"/>
  <c r="BR132" i="39" s="1"/>
  <c r="BS45" i="39"/>
  <c r="Q54" i="30"/>
  <c r="Q99" i="30" s="1"/>
  <c r="DY38" i="39"/>
  <c r="BS67" i="39"/>
  <c r="CG45" i="39"/>
  <c r="AI19" i="39"/>
  <c r="DN67" i="39"/>
  <c r="DY53" i="39"/>
  <c r="BR19" i="39"/>
  <c r="BS23" i="39"/>
  <c r="EI19" i="39"/>
  <c r="BE67" i="39"/>
  <c r="EA37" i="39"/>
  <c r="DC22" i="39"/>
  <c r="BE14" i="39"/>
  <c r="CG14" i="39"/>
  <c r="DN14" i="39"/>
  <c r="BR22" i="39"/>
  <c r="BE22" i="39"/>
  <c r="CG22" i="39"/>
  <c r="AT33" i="39"/>
  <c r="DN99" i="39"/>
  <c r="CG41" i="39"/>
  <c r="AT45" i="39"/>
  <c r="X49" i="39"/>
  <c r="EI53" i="39"/>
  <c r="X53" i="39"/>
  <c r="AI59" i="39"/>
  <c r="BU59" i="39"/>
  <c r="DC59" i="39"/>
  <c r="BE132" i="39"/>
  <c r="CR82" i="39"/>
  <c r="X41" i="30"/>
  <c r="DN37" i="39"/>
  <c r="CR19" i="39"/>
  <c r="CG71" i="39"/>
  <c r="BS82" i="39"/>
  <c r="S115" i="39"/>
  <c r="X115" i="39" s="1"/>
  <c r="BQ49" i="39"/>
  <c r="BQ14" i="39"/>
  <c r="DC14" i="39"/>
  <c r="BT22" i="39"/>
  <c r="BP99" i="39"/>
  <c r="AT41" i="39"/>
  <c r="ED53" i="39"/>
  <c r="BE26" i="39"/>
  <c r="U107" i="39"/>
  <c r="X107" i="39" s="1"/>
  <c r="BS37" i="39"/>
  <c r="EC71" i="39"/>
  <c r="AT63" i="39"/>
  <c r="BU23" i="39"/>
  <c r="BT132" i="39"/>
  <c r="BS99" i="39"/>
  <c r="EI59" i="39"/>
  <c r="CR53" i="39"/>
  <c r="DC63" i="39"/>
  <c r="BP37" i="39"/>
  <c r="EA15" i="39"/>
  <c r="AI14" i="39"/>
  <c r="EI14" i="39"/>
  <c r="BP14" i="39"/>
  <c r="DY14" i="39"/>
  <c r="ED14" i="39"/>
  <c r="DC18" i="39"/>
  <c r="BP22" i="39"/>
  <c r="EF22" i="39"/>
  <c r="CR22" i="39"/>
  <c r="DN22" i="39"/>
  <c r="EF26" i="39"/>
  <c r="EI33" i="39"/>
  <c r="DY33" i="39"/>
  <c r="CG33" i="39"/>
  <c r="EF37" i="39"/>
  <c r="AT37" i="39"/>
  <c r="DC37" i="39"/>
  <c r="EI45" i="39"/>
  <c r="DN45" i="39"/>
  <c r="EH45" i="39"/>
  <c r="BP49" i="39"/>
  <c r="CG59" i="39"/>
  <c r="BP67" i="39"/>
  <c r="EI15" i="39"/>
  <c r="AT15" i="39"/>
  <c r="CR15" i="39"/>
  <c r="DY23" i="39"/>
  <c r="BU27" i="39"/>
  <c r="CR27" i="39"/>
  <c r="BT54" i="39"/>
  <c r="W30" i="22"/>
  <c r="W76" i="22" s="1"/>
  <c r="Q25" i="29"/>
  <c r="Q72" i="29" s="1"/>
  <c r="U21" i="29"/>
  <c r="U68" i="29" s="1"/>
  <c r="U17" i="29"/>
  <c r="U64" i="29" s="1"/>
  <c r="W13" i="29"/>
  <c r="W60" i="29" s="1"/>
  <c r="U42" i="29"/>
  <c r="U88" i="29" s="1"/>
  <c r="Q38" i="29"/>
  <c r="Q84" i="29" s="1"/>
  <c r="U34" i="29"/>
  <c r="BR63" i="39"/>
  <c r="X32" i="30"/>
  <c r="CR37" i="39"/>
  <c r="DY19" i="39"/>
  <c r="BR71" i="39"/>
  <c r="ED115" i="39"/>
  <c r="DN41" i="39"/>
  <c r="DZ41" i="39"/>
  <c r="AI71" i="39"/>
  <c r="BT14" i="39"/>
  <c r="BS22" i="39"/>
  <c r="DY71" i="39"/>
  <c r="EH53" i="39"/>
  <c r="ED23" i="39"/>
  <c r="CG53" i="39"/>
  <c r="BI81" i="39"/>
  <c r="BP81" i="39" s="1"/>
  <c r="EG18" i="39"/>
  <c r="CI81" i="39"/>
  <c r="CR81" i="39" s="1"/>
  <c r="DZ18" i="39"/>
  <c r="BD81" i="39"/>
  <c r="BU81" i="39" s="1"/>
  <c r="BE18" i="39"/>
  <c r="BU18" i="39"/>
  <c r="AO81" i="39"/>
  <c r="AT81" i="39" s="1"/>
  <c r="AT18" i="39"/>
  <c r="DV81" i="39"/>
  <c r="DY81" i="39" s="1"/>
  <c r="EI18" i="39"/>
  <c r="BU22" i="39"/>
  <c r="X22" i="39"/>
  <c r="EA22" i="39"/>
  <c r="EG22" i="39"/>
  <c r="AS89" i="39"/>
  <c r="EJ89" i="39" s="1"/>
  <c r="EJ26" i="39"/>
  <c r="AM89" i="39"/>
  <c r="AT26" i="39"/>
  <c r="O89" i="39"/>
  <c r="X26" i="39"/>
  <c r="BQ26" i="39"/>
  <c r="CX89" i="39"/>
  <c r="DC89" i="39" s="1"/>
  <c r="DC26" i="39"/>
  <c r="BP33" i="39"/>
  <c r="EF33" i="39"/>
  <c r="Z99" i="39"/>
  <c r="AI99" i="39" s="1"/>
  <c r="AI37" i="39"/>
  <c r="BQ41" i="39"/>
  <c r="X41" i="39"/>
  <c r="CR41" i="39"/>
  <c r="EG41" i="39"/>
  <c r="EA45" i="39"/>
  <c r="DY45" i="39"/>
  <c r="CR45" i="39"/>
  <c r="DC45" i="39"/>
  <c r="EA49" i="39"/>
  <c r="DY49" i="39"/>
  <c r="BR49" i="39"/>
  <c r="EG49" i="39"/>
  <c r="EH49" i="39"/>
  <c r="BS49" i="39"/>
  <c r="ED49" i="39"/>
  <c r="CG49" i="39"/>
  <c r="AM115" i="39"/>
  <c r="AT115" i="39" s="1"/>
  <c r="AT53" i="39"/>
  <c r="EG53" i="39"/>
  <c r="BK115" i="39"/>
  <c r="BP115" i="39" s="1"/>
  <c r="BP53" i="39"/>
  <c r="DI115" i="39"/>
  <c r="DN115" i="39" s="1"/>
  <c r="DN53" i="39"/>
  <c r="BR59" i="39"/>
  <c r="AT59" i="39"/>
  <c r="EG59" i="39"/>
  <c r="BS59" i="39"/>
  <c r="EH59" i="39"/>
  <c r="DZ59" i="39"/>
  <c r="DN59" i="39"/>
  <c r="EF59" i="39"/>
  <c r="X63" i="39"/>
  <c r="EI63" i="39"/>
  <c r="BU63" i="39"/>
  <c r="W124" i="39"/>
  <c r="BU124" i="39" s="1"/>
  <c r="DT124" i="39"/>
  <c r="EB124" i="39" s="1"/>
  <c r="EB63" i="39"/>
  <c r="DY63" i="39"/>
  <c r="EH63" i="39"/>
  <c r="CF124" i="39"/>
  <c r="ED124" i="39" s="1"/>
  <c r="ED63" i="39"/>
  <c r="AB128" i="39"/>
  <c r="AI67" i="39"/>
  <c r="EG67" i="39"/>
  <c r="BG128" i="39"/>
  <c r="EF67" i="39"/>
  <c r="DV128" i="39"/>
  <c r="DY67" i="39"/>
  <c r="BZ128" i="39"/>
  <c r="CG67" i="39"/>
  <c r="AS132" i="39"/>
  <c r="AT132" i="39" s="1"/>
  <c r="AT71" i="39"/>
  <c r="AD132" i="39"/>
  <c r="BS132" i="39" s="1"/>
  <c r="EH71" i="39"/>
  <c r="W132" i="39"/>
  <c r="BU71" i="39"/>
  <c r="X71" i="39"/>
  <c r="CV132" i="39"/>
  <c r="DC71" i="39"/>
  <c r="DG132" i="39"/>
  <c r="DN132" i="39" s="1"/>
  <c r="DN71" i="39"/>
  <c r="BG76" i="39"/>
  <c r="X15" i="39"/>
  <c r="Q78" i="39"/>
  <c r="BR15" i="39"/>
  <c r="EG15" i="39"/>
  <c r="BK78" i="39"/>
  <c r="BS15" i="39"/>
  <c r="EH15" i="39"/>
  <c r="BP15" i="39"/>
  <c r="AQ82" i="39"/>
  <c r="BT19" i="39"/>
  <c r="AK82" i="39"/>
  <c r="AT19" i="39"/>
  <c r="BO82" i="39"/>
  <c r="BU82" i="39" s="1"/>
  <c r="BU19" i="39"/>
  <c r="BP19" i="39"/>
  <c r="CF82" i="39"/>
  <c r="ED19" i="39"/>
  <c r="CB82" i="39"/>
  <c r="CG19" i="39"/>
  <c r="CV82" i="39"/>
  <c r="DC19" i="39"/>
  <c r="BT23" i="39"/>
  <c r="BE23" i="39"/>
  <c r="EI23" i="39"/>
  <c r="BR23" i="39"/>
  <c r="EG23" i="39"/>
  <c r="AT23" i="39"/>
  <c r="DK86" i="39"/>
  <c r="DN23" i="39"/>
  <c r="BM88" i="39"/>
  <c r="AO88" i="39"/>
  <c r="EI27" i="39"/>
  <c r="BT27" i="39"/>
  <c r="BR27" i="39"/>
  <c r="AI27" i="39"/>
  <c r="X34" i="39"/>
  <c r="U96" i="39"/>
  <c r="BI96" i="39"/>
  <c r="CQ96" i="39"/>
  <c r="CR34" i="39"/>
  <c r="DK96" i="39"/>
  <c r="AX100" i="39"/>
  <c r="BE38" i="39"/>
  <c r="BG100" i="39"/>
  <c r="BI102" i="39"/>
  <c r="S104" i="39"/>
  <c r="AM104" i="39"/>
  <c r="AH104" i="39"/>
  <c r="CQ104" i="39"/>
  <c r="BE49" i="39"/>
  <c r="W76" i="30"/>
  <c r="BU14" i="39"/>
  <c r="BR14" i="39"/>
  <c r="EH18" i="39"/>
  <c r="DY22" i="39"/>
  <c r="BR26" i="39"/>
  <c r="EG33" i="39"/>
  <c r="EH33" i="39"/>
  <c r="CR33" i="39"/>
  <c r="DC33" i="39"/>
  <c r="BS41" i="39"/>
  <c r="BT41" i="39"/>
  <c r="EJ41" i="39"/>
  <c r="ED41" i="39"/>
  <c r="DY41" i="39"/>
  <c r="BE45" i="39"/>
  <c r="EG45" i="39"/>
  <c r="AM106" i="38"/>
  <c r="W93" i="29"/>
  <c r="BB106" i="38"/>
  <c r="W93" i="30"/>
  <c r="U76" i="30"/>
  <c r="S53" i="29"/>
  <c r="S98" i="29" s="1"/>
  <c r="AB122" i="38"/>
  <c r="EA99" i="39"/>
  <c r="EA41" i="39"/>
  <c r="BT71" i="39"/>
  <c r="BQ132" i="39"/>
  <c r="S93" i="30"/>
  <c r="O76" i="30"/>
  <c r="AH98" i="38"/>
  <c r="BE124" i="39"/>
  <c r="BQ33" i="39"/>
  <c r="X118" i="30"/>
  <c r="X33" i="30"/>
  <c r="DC124" i="39"/>
  <c r="DZ14" i="39"/>
  <c r="BQ22" i="39"/>
  <c r="CR115" i="39"/>
  <c r="EH14" i="39"/>
  <c r="EH22" i="39"/>
  <c r="EF45" i="39"/>
  <c r="X36" i="30"/>
  <c r="EC37" i="39"/>
  <c r="CG78" i="39"/>
  <c r="CG99" i="39"/>
  <c r="BT15" i="39"/>
  <c r="EC19" i="39"/>
  <c r="BT59" i="39"/>
  <c r="CT617" i="39"/>
  <c r="CS625" i="39" s="1"/>
  <c r="BE59" i="39"/>
  <c r="EB67" i="39"/>
  <c r="EB15" i="39"/>
  <c r="Z81" i="39"/>
  <c r="AI81" i="39" s="1"/>
  <c r="BQ18" i="39"/>
  <c r="EJ14" i="39"/>
  <c r="BP319" i="38"/>
  <c r="BV213" i="38"/>
  <c r="EH37" i="39"/>
  <c r="EI22" i="39"/>
  <c r="EH41" i="39"/>
  <c r="X20" i="30"/>
  <c r="BV153" i="38"/>
  <c r="X14" i="39"/>
  <c r="AI45" i="39"/>
  <c r="BE33" i="39"/>
  <c r="CR18" i="39"/>
  <c r="EB37" i="39"/>
  <c r="BE273" i="38"/>
  <c r="EK258" i="39"/>
  <c r="AT238" i="38"/>
  <c r="EI37" i="39"/>
  <c r="EG37" i="39"/>
  <c r="BR220" i="38"/>
  <c r="BP304" i="38"/>
  <c r="AT227" i="38"/>
  <c r="X15" i="30"/>
  <c r="BP308" i="38"/>
  <c r="AI196" i="38"/>
  <c r="BV162" i="38"/>
  <c r="AT257" i="38"/>
  <c r="CG18" i="39"/>
  <c r="AI41" i="39"/>
  <c r="DY18" i="39"/>
  <c r="EG324" i="39"/>
  <c r="EB99" i="39"/>
  <c r="BP335" i="38"/>
  <c r="X172" i="38"/>
  <c r="BQ181" i="38"/>
  <c r="BV181" i="38" s="1"/>
  <c r="X162" i="38"/>
  <c r="X160" i="38"/>
  <c r="DN564" i="39"/>
  <c r="CG37" i="39"/>
  <c r="X18" i="39"/>
  <c r="CR26" i="39"/>
  <c r="CR14" i="39"/>
  <c r="DY26" i="39"/>
  <c r="BS18" i="39"/>
  <c r="BQ45" i="39"/>
  <c r="EB14" i="39"/>
  <c r="AF96" i="39"/>
  <c r="BT34" i="39"/>
  <c r="X44" i="30"/>
  <c r="EI26" i="39"/>
  <c r="BP320" i="38"/>
  <c r="EF18" i="39"/>
  <c r="AI201" i="38"/>
  <c r="BP305" i="38"/>
  <c r="X177" i="38"/>
  <c r="H219" i="42"/>
  <c r="AT14" i="39"/>
  <c r="DN26" i="39"/>
  <c r="BP18" i="39"/>
  <c r="EK166" i="39"/>
  <c r="BV252" i="39"/>
  <c r="S81" i="39"/>
  <c r="BU37" i="39"/>
  <c r="AD89" i="39"/>
  <c r="AI89" i="39" s="1"/>
  <c r="BS26" i="39"/>
  <c r="AF115" i="39"/>
  <c r="BT115" i="39" s="1"/>
  <c r="BT53" i="39"/>
  <c r="AH115" i="39"/>
  <c r="BU53" i="39"/>
  <c r="BQ197" i="39"/>
  <c r="BT250" i="39"/>
  <c r="BV250" i="39" s="1"/>
  <c r="EI250" i="39"/>
  <c r="BR198" i="39"/>
  <c r="BV198" i="39" s="1"/>
  <c r="AI198" i="39"/>
  <c r="X114" i="30"/>
  <c r="EK190" i="39"/>
  <c r="EG26" i="39"/>
  <c r="X180" i="38"/>
  <c r="BV304" i="38"/>
  <c r="BP332" i="38"/>
  <c r="EI41" i="39"/>
  <c r="BV180" i="38"/>
  <c r="BV332" i="38"/>
  <c r="EF41" i="39"/>
  <c r="EG14" i="39"/>
  <c r="X165" i="38"/>
  <c r="BV201" i="38"/>
  <c r="BV282" i="38"/>
  <c r="X166" i="38"/>
  <c r="BP327" i="38"/>
  <c r="BV305" i="38"/>
  <c r="BE271" i="38"/>
  <c r="BV177" i="38"/>
  <c r="AI26" i="39"/>
  <c r="AI18" i="39"/>
  <c r="BV239" i="39"/>
  <c r="BU45" i="39"/>
  <c r="BT26" i="39"/>
  <c r="EK514" i="39"/>
  <c r="X59" i="30"/>
  <c r="X166" i="30"/>
  <c r="X133" i="30"/>
  <c r="X160" i="30"/>
  <c r="DZ34" i="39"/>
  <c r="X30" i="30"/>
  <c r="EH26" i="39"/>
  <c r="BV165" i="38"/>
  <c r="EK292" i="39"/>
  <c r="BE282" i="38"/>
  <c r="BV327" i="38"/>
  <c r="BE292" i="38"/>
  <c r="BP26" i="39"/>
  <c r="X45" i="39"/>
  <c r="Q89" i="39"/>
  <c r="BU26" i="39"/>
  <c r="EK503" i="39"/>
  <c r="BV326" i="39"/>
  <c r="AX81" i="39"/>
  <c r="BR18" i="39"/>
  <c r="AQ99" i="39"/>
  <c r="BT99" i="39" s="1"/>
  <c r="BT37" i="39"/>
  <c r="AV115" i="39"/>
  <c r="BQ115" i="39" s="1"/>
  <c r="BQ53" i="39"/>
  <c r="AZ115" i="39"/>
  <c r="BS53" i="39"/>
  <c r="ED15" i="39"/>
  <c r="EI466" i="39"/>
  <c r="AM125" i="39"/>
  <c r="AS125" i="39"/>
  <c r="BO125" i="39"/>
  <c r="DE125" i="39"/>
  <c r="EH495" i="39"/>
  <c r="EH210" i="39"/>
  <c r="BR124" i="39"/>
  <c r="BV308" i="39"/>
  <c r="AI191" i="39"/>
  <c r="BP316" i="39"/>
  <c r="EE514" i="39"/>
  <c r="EB23" i="39"/>
  <c r="EB362" i="39"/>
  <c r="EA89" i="39"/>
  <c r="CR383" i="39"/>
  <c r="X161" i="29"/>
  <c r="BV319" i="38"/>
  <c r="CZ125" i="39"/>
  <c r="EH456" i="39"/>
  <c r="AT250" i="39"/>
  <c r="N204" i="30"/>
  <c r="BV355" i="38"/>
  <c r="BV347" i="38"/>
  <c r="W115" i="29"/>
  <c r="V122" i="29" s="1"/>
  <c r="AM72" i="38"/>
  <c r="AM133" i="38" s="1"/>
  <c r="W68" i="38"/>
  <c r="BD64" i="38"/>
  <c r="BD125" i="38" s="1"/>
  <c r="BO60" i="38"/>
  <c r="BO121" i="38" s="1"/>
  <c r="AX54" i="38"/>
  <c r="AX116" i="38" s="1"/>
  <c r="BD50" i="38"/>
  <c r="BD112" i="38" s="1"/>
  <c r="AK46" i="38"/>
  <c r="AK108" i="38" s="1"/>
  <c r="BB42" i="38"/>
  <c r="BB104" i="38" s="1"/>
  <c r="AX38" i="38"/>
  <c r="AX100" i="38" s="1"/>
  <c r="BD34" i="38"/>
  <c r="V182" i="38"/>
  <c r="BU182" i="38" s="1"/>
  <c r="EH486" i="39"/>
  <c r="BP373" i="38"/>
  <c r="EK538" i="39"/>
  <c r="EK627" i="39"/>
  <c r="EK675" i="39"/>
  <c r="X373" i="38"/>
  <c r="AT396" i="38"/>
  <c r="BE373" i="38"/>
  <c r="BE396" i="38"/>
  <c r="X251" i="30"/>
  <c r="AT652" i="39"/>
  <c r="BP652" i="39"/>
  <c r="X263" i="30"/>
  <c r="X238" i="30"/>
  <c r="X293" i="29"/>
  <c r="R198" i="29"/>
  <c r="EK660" i="39"/>
  <c r="EK662" i="39"/>
  <c r="EK654" i="39"/>
  <c r="EK656" i="39"/>
  <c r="BV369" i="38"/>
  <c r="AI664" i="39"/>
  <c r="AI700" i="39"/>
  <c r="H38" i="42"/>
  <c r="H34" i="42"/>
  <c r="H40" i="42"/>
  <c r="H36" i="42"/>
  <c r="S13" i="30"/>
  <c r="S60" i="30" s="1"/>
  <c r="Q23" i="29"/>
  <c r="Q70" i="29" s="1"/>
  <c r="S15" i="29"/>
  <c r="S62" i="29" s="1"/>
  <c r="O40" i="29"/>
  <c r="O86" i="29" s="1"/>
  <c r="O32" i="29"/>
  <c r="O78" i="29" s="1"/>
  <c r="H107" i="42"/>
  <c r="H173" i="42"/>
  <c r="D240" i="42"/>
  <c r="E240" i="42"/>
  <c r="H239" i="42"/>
  <c r="G240" i="42"/>
  <c r="AE564" i="39"/>
  <c r="H300" i="42"/>
  <c r="G306" i="42"/>
  <c r="G310" i="42" s="1"/>
  <c r="DN652" i="39"/>
  <c r="BP586" i="39"/>
  <c r="DY664" i="39"/>
  <c r="BU67" i="39"/>
  <c r="EJ195" i="39"/>
  <c r="BS274" i="39"/>
  <c r="AT255" i="39"/>
  <c r="X166" i="39"/>
  <c r="EF218" i="39"/>
  <c r="AI210" i="39"/>
  <c r="EK303" i="39"/>
  <c r="DN466" i="39"/>
  <c r="CG369" i="39"/>
  <c r="EE443" i="39"/>
  <c r="CG351" i="39"/>
  <c r="DC418" i="39"/>
  <c r="X77" i="29"/>
  <c r="AJ228" i="38"/>
  <c r="BQ228" i="38" s="1"/>
  <c r="AV125" i="39"/>
  <c r="AQ125" i="39"/>
  <c r="DB125" i="39"/>
  <c r="CO125" i="39"/>
  <c r="BN332" i="39"/>
  <c r="BN324" i="39"/>
  <c r="EH422" i="39"/>
  <c r="EH383" i="39"/>
  <c r="V374" i="38"/>
  <c r="AR374" i="38"/>
  <c r="BV696" i="39"/>
  <c r="CX125" i="39"/>
  <c r="EI380" i="39"/>
  <c r="BF324" i="39"/>
  <c r="DP125" i="39"/>
  <c r="AT239" i="39"/>
  <c r="EH443" i="39"/>
  <c r="EI432" i="39"/>
  <c r="V198" i="29"/>
  <c r="EB350" i="39"/>
  <c r="EH350" i="39"/>
  <c r="EK567" i="39"/>
  <c r="EK633" i="39"/>
  <c r="V164" i="38"/>
  <c r="BU164" i="38" s="1"/>
  <c r="N164" i="38"/>
  <c r="R164" i="38"/>
  <c r="BS164" i="38" s="1"/>
  <c r="P164" i="38"/>
  <c r="BR164" i="38" s="1"/>
  <c r="T164" i="38"/>
  <c r="BT164" i="38" s="1"/>
  <c r="AC198" i="38"/>
  <c r="BS198" i="38" s="1"/>
  <c r="Y198" i="38"/>
  <c r="AE198" i="38"/>
  <c r="BT198" i="38" s="1"/>
  <c r="AA198" i="38"/>
  <c r="BR198" i="38" s="1"/>
  <c r="AG198" i="38"/>
  <c r="BU198" i="38" s="1"/>
  <c r="AJ237" i="38"/>
  <c r="AP237" i="38"/>
  <c r="BT237" i="38" s="1"/>
  <c r="AN237" i="38"/>
  <c r="BS237" i="38" s="1"/>
  <c r="AR237" i="38"/>
  <c r="BU237" i="38" s="1"/>
  <c r="AL237" i="38"/>
  <c r="BA276" i="38"/>
  <c r="BT276" i="38" s="1"/>
  <c r="AU276" i="38"/>
  <c r="BQ276" i="38" s="1"/>
  <c r="BC276" i="38"/>
  <c r="BU276" i="38" s="1"/>
  <c r="AW276" i="38"/>
  <c r="BR276" i="38" s="1"/>
  <c r="AY276" i="38"/>
  <c r="R140" i="30"/>
  <c r="P140" i="30"/>
  <c r="V140" i="30"/>
  <c r="N140" i="30"/>
  <c r="T140" i="30"/>
  <c r="R141" i="29"/>
  <c r="N141" i="29"/>
  <c r="N147" i="29" s="1"/>
  <c r="N163" i="29" s="1"/>
  <c r="BP676" i="39"/>
  <c r="S21" i="30"/>
  <c r="S68" i="30" s="1"/>
  <c r="Q21" i="30"/>
  <c r="Q68" i="30" s="1"/>
  <c r="O21" i="30"/>
  <c r="U21" i="30"/>
  <c r="U68" i="30" s="1"/>
  <c r="W21" i="30"/>
  <c r="W68" i="30" s="1"/>
  <c r="W42" i="30"/>
  <c r="W88" i="30" s="1"/>
  <c r="O42" i="30"/>
  <c r="Q42" i="30"/>
  <c r="Q88" i="30" s="1"/>
  <c r="U42" i="30"/>
  <c r="U88" i="30" s="1"/>
  <c r="S42" i="30"/>
  <c r="S88" i="30" s="1"/>
  <c r="O115" i="30"/>
  <c r="N125" i="30" s="1"/>
  <c r="S115" i="30"/>
  <c r="R125" i="30" s="1"/>
  <c r="Q115" i="30"/>
  <c r="P125" i="30" s="1"/>
  <c r="W115" i="30"/>
  <c r="V125" i="30" s="1"/>
  <c r="U115" i="30"/>
  <c r="T125" i="30" s="1"/>
  <c r="Q36" i="29"/>
  <c r="Q82" i="29" s="1"/>
  <c r="S36" i="29"/>
  <c r="S82" i="29" s="1"/>
  <c r="AH27" i="38"/>
  <c r="AH90" i="38" s="1"/>
  <c r="W27" i="38"/>
  <c r="BB27" i="38"/>
  <c r="BB90" i="38" s="1"/>
  <c r="Z27" i="38"/>
  <c r="O27" i="38"/>
  <c r="S27" i="38"/>
  <c r="Q27" i="38"/>
  <c r="BM27" i="38"/>
  <c r="BM90" i="38" s="1"/>
  <c r="AB27" i="38"/>
  <c r="AB90" i="38" s="1"/>
  <c r="BO27" i="38"/>
  <c r="BO90" i="38" s="1"/>
  <c r="BD27" i="38"/>
  <c r="BD90" i="38" s="1"/>
  <c r="AS27" i="38"/>
  <c r="AS90" i="38" s="1"/>
  <c r="BG27" i="38"/>
  <c r="AK27" i="38"/>
  <c r="AO27" i="38"/>
  <c r="AO90" i="38" s="1"/>
  <c r="AF27" i="38"/>
  <c r="AF90" i="38" s="1"/>
  <c r="AZ27" i="38"/>
  <c r="AZ90" i="38" s="1"/>
  <c r="AD27" i="38"/>
  <c r="AD90" i="38" s="1"/>
  <c r="AQ27" i="38"/>
  <c r="AQ90" i="38" s="1"/>
  <c r="U27" i="38"/>
  <c r="AV27" i="38"/>
  <c r="AM27" i="38"/>
  <c r="AM90" i="38" s="1"/>
  <c r="AX27" i="38"/>
  <c r="AX90" i="38" s="1"/>
  <c r="BK27" i="38"/>
  <c r="BK90" i="38" s="1"/>
  <c r="BI27" i="38"/>
  <c r="BI90" i="38" s="1"/>
  <c r="AD19" i="38"/>
  <c r="AD82" i="38" s="1"/>
  <c r="U19" i="38"/>
  <c r="AB19" i="38"/>
  <c r="AB82" i="38" s="1"/>
  <c r="Z19" i="38"/>
  <c r="BO19" i="38"/>
  <c r="BO82" i="38" s="1"/>
  <c r="BM19" i="38"/>
  <c r="BM82" i="38" s="1"/>
  <c r="AO19" i="38"/>
  <c r="AO82" i="38" s="1"/>
  <c r="BG19" i="38"/>
  <c r="BG82" i="38" s="1"/>
  <c r="AX19" i="38"/>
  <c r="AX82" i="38" s="1"/>
  <c r="BK19" i="38"/>
  <c r="BK82" i="38" s="1"/>
  <c r="AQ19" i="38"/>
  <c r="AQ82" i="38" s="1"/>
  <c r="AS19" i="38"/>
  <c r="AS82" i="38" s="1"/>
  <c r="Q19" i="38"/>
  <c r="Q82" i="38" s="1"/>
  <c r="BD19" i="38"/>
  <c r="BD82" i="38" s="1"/>
  <c r="AK19" i="38"/>
  <c r="W19" i="38"/>
  <c r="W82" i="38" s="1"/>
  <c r="AM19" i="38"/>
  <c r="AM82" i="38" s="1"/>
  <c r="BI19" i="38"/>
  <c r="BI82" i="38" s="1"/>
  <c r="O19" i="38"/>
  <c r="AZ19" i="38"/>
  <c r="AZ82" i="38" s="1"/>
  <c r="AV19" i="38"/>
  <c r="AF19" i="38"/>
  <c r="AF82" i="38" s="1"/>
  <c r="AH19" i="38"/>
  <c r="S19" i="38"/>
  <c r="S82" i="38" s="1"/>
  <c r="BB19" i="38"/>
  <c r="BB82" i="38" s="1"/>
  <c r="BM71" i="38"/>
  <c r="BM132" i="38" s="1"/>
  <c r="AS71" i="38"/>
  <c r="AS132" i="38" s="1"/>
  <c r="AM71" i="38"/>
  <c r="AM132" i="38" s="1"/>
  <c r="S71" i="38"/>
  <c r="W71" i="38"/>
  <c r="Z71" i="38"/>
  <c r="BD71" i="38"/>
  <c r="BD132" i="38" s="1"/>
  <c r="O71" i="38"/>
  <c r="U71" i="38"/>
  <c r="U132" i="38" s="1"/>
  <c r="AV71" i="38"/>
  <c r="AO71" i="38"/>
  <c r="AO132" i="38" s="1"/>
  <c r="AK71" i="38"/>
  <c r="AK132" i="38" s="1"/>
  <c r="Q71" i="38"/>
  <c r="AZ71" i="38"/>
  <c r="AZ132" i="38" s="1"/>
  <c r="AF71" i="38"/>
  <c r="AF132" i="38" s="1"/>
  <c r="BB71" i="38"/>
  <c r="BB132" i="38" s="1"/>
  <c r="AQ71" i="38"/>
  <c r="AQ132" i="38" s="1"/>
  <c r="AD71" i="38"/>
  <c r="AD132" i="38" s="1"/>
  <c r="BO71" i="38"/>
  <c r="BO132" i="38" s="1"/>
  <c r="BK71" i="38"/>
  <c r="BK132" i="38" s="1"/>
  <c r="AX71" i="38"/>
  <c r="AX132" i="38" s="1"/>
  <c r="BI71" i="38"/>
  <c r="BI132" i="38" s="1"/>
  <c r="BG71" i="38"/>
  <c r="AB71" i="38"/>
  <c r="AB132" i="38" s="1"/>
  <c r="AH71" i="38"/>
  <c r="AH132" i="38" s="1"/>
  <c r="Z63" i="38"/>
  <c r="BI63" i="38"/>
  <c r="BI124" i="38" s="1"/>
  <c r="AO63" i="38"/>
  <c r="AO124" i="38" s="1"/>
  <c r="AX63" i="38"/>
  <c r="AX124" i="38" s="1"/>
  <c r="AQ63" i="38"/>
  <c r="AQ124" i="38" s="1"/>
  <c r="BO63" i="38"/>
  <c r="BO124" i="38" s="1"/>
  <c r="AM63" i="38"/>
  <c r="AM124" i="38" s="1"/>
  <c r="AF63" i="38"/>
  <c r="AF124" i="38" s="1"/>
  <c r="BG63" i="38"/>
  <c r="AH63" i="38"/>
  <c r="AH124" i="38" s="1"/>
  <c r="S63" i="38"/>
  <c r="S124" i="38" s="1"/>
  <c r="AB63" i="38"/>
  <c r="AB124" i="38" s="1"/>
  <c r="U63" i="38"/>
  <c r="BB63" i="38"/>
  <c r="BB124" i="38" s="1"/>
  <c r="BK63" i="38"/>
  <c r="BK124" i="38" s="1"/>
  <c r="W63" i="38"/>
  <c r="W124" i="38" s="1"/>
  <c r="AS63" i="38"/>
  <c r="O63" i="38"/>
  <c r="AV63" i="38"/>
  <c r="BM63" i="38"/>
  <c r="BM124" i="38" s="1"/>
  <c r="AD63" i="38"/>
  <c r="AD124" i="38" s="1"/>
  <c r="Q63" i="38"/>
  <c r="AK63" i="38"/>
  <c r="BD63" i="38"/>
  <c r="BD124" i="38" s="1"/>
  <c r="AZ63" i="38"/>
  <c r="AZ124" i="38" s="1"/>
  <c r="Q53" i="38"/>
  <c r="Q115" i="38" s="1"/>
  <c r="BM53" i="38"/>
  <c r="BM115" i="38" s="1"/>
  <c r="AB53" i="38"/>
  <c r="BI53" i="38"/>
  <c r="BI115" i="38" s="1"/>
  <c r="AX53" i="38"/>
  <c r="AX115" i="38" s="1"/>
  <c r="AM53" i="38"/>
  <c r="AM115" i="38" s="1"/>
  <c r="BK53" i="38"/>
  <c r="BK115" i="38" s="1"/>
  <c r="AH53" i="38"/>
  <c r="AH115" i="38" s="1"/>
  <c r="W53" i="38"/>
  <c r="BB53" i="38"/>
  <c r="BB115" i="38" s="1"/>
  <c r="Z53" i="38"/>
  <c r="Z115" i="38" s="1"/>
  <c r="O53" i="38"/>
  <c r="S53" i="38"/>
  <c r="S115" i="38" s="1"/>
  <c r="AO53" i="38"/>
  <c r="AO115" i="38" s="1"/>
  <c r="AF53" i="38"/>
  <c r="AF115" i="38" s="1"/>
  <c r="BD53" i="38"/>
  <c r="BD115" i="38" s="1"/>
  <c r="AQ53" i="38"/>
  <c r="AQ115" i="38" s="1"/>
  <c r="U53" i="38"/>
  <c r="BO53" i="38"/>
  <c r="BO115" i="38" s="1"/>
  <c r="AS53" i="38"/>
  <c r="AZ53" i="38"/>
  <c r="AZ115" i="38" s="1"/>
  <c r="AD53" i="38"/>
  <c r="AD115" i="38" s="1"/>
  <c r="AK53" i="38"/>
  <c r="AK115" i="38" s="1"/>
  <c r="BG53" i="38"/>
  <c r="BG115" i="38" s="1"/>
  <c r="AZ45" i="38"/>
  <c r="AO45" i="38"/>
  <c r="AO107" i="38" s="1"/>
  <c r="AD45" i="38"/>
  <c r="AD107" i="38" s="1"/>
  <c r="Z45" i="38"/>
  <c r="O45" i="38"/>
  <c r="O107" i="38" s="1"/>
  <c r="BK45" i="38"/>
  <c r="BG45" i="38"/>
  <c r="BG107" i="38" s="1"/>
  <c r="AV45" i="38"/>
  <c r="AV107" i="38" s="1"/>
  <c r="S45" i="38"/>
  <c r="S107" i="38" s="1"/>
  <c r="BI45" i="38"/>
  <c r="BI107" i="38" s="1"/>
  <c r="AX45" i="38"/>
  <c r="AX107" i="38" s="1"/>
  <c r="AM45" i="38"/>
  <c r="AM107" i="38" s="1"/>
  <c r="AS45" i="38"/>
  <c r="AS107" i="38" s="1"/>
  <c r="AH45" i="38"/>
  <c r="AH107" i="38" s="1"/>
  <c r="AK45" i="38"/>
  <c r="AK107" i="38" s="1"/>
  <c r="Q45" i="38"/>
  <c r="Q107" i="38" s="1"/>
  <c r="AB45" i="38"/>
  <c r="AB107" i="38" s="1"/>
  <c r="BO45" i="38"/>
  <c r="BO107" i="38" s="1"/>
  <c r="BB45" i="38"/>
  <c r="BB107" i="38" s="1"/>
  <c r="BM45" i="38"/>
  <c r="BD45" i="38"/>
  <c r="BD107" i="38" s="1"/>
  <c r="AF45" i="38"/>
  <c r="AF107" i="38" s="1"/>
  <c r="W45" i="38"/>
  <c r="W107" i="38" s="1"/>
  <c r="U45" i="38"/>
  <c r="U107" i="38" s="1"/>
  <c r="AQ45" i="38"/>
  <c r="AQ107" i="38" s="1"/>
  <c r="Q37" i="38"/>
  <c r="BM37" i="38"/>
  <c r="BM99" i="38" s="1"/>
  <c r="AS37" i="38"/>
  <c r="AS99" i="38" s="1"/>
  <c r="BI37" i="38"/>
  <c r="BI99" i="38" s="1"/>
  <c r="AX37" i="38"/>
  <c r="AX99" i="38" s="1"/>
  <c r="AM37" i="38"/>
  <c r="AM99" i="38" s="1"/>
  <c r="BK37" i="38"/>
  <c r="AH37" i="38"/>
  <c r="AH99" i="38" s="1"/>
  <c r="W37" i="38"/>
  <c r="BB37" i="38"/>
  <c r="BB99" i="38" s="1"/>
  <c r="Z37" i="38"/>
  <c r="O37" i="38"/>
  <c r="O99" i="38" s="1"/>
  <c r="S37" i="38"/>
  <c r="S99" i="38" s="1"/>
  <c r="BD37" i="38"/>
  <c r="BD99" i="38" s="1"/>
  <c r="AV37" i="38"/>
  <c r="AZ37" i="38"/>
  <c r="AZ99" i="38" s="1"/>
  <c r="AD37" i="38"/>
  <c r="AD99" i="38" s="1"/>
  <c r="BG37" i="38"/>
  <c r="BG99" i="38" s="1"/>
  <c r="AK37" i="38"/>
  <c r="AK99" i="38" s="1"/>
  <c r="AO37" i="38"/>
  <c r="AO99" i="38" s="1"/>
  <c r="AQ37" i="38"/>
  <c r="AQ99" i="38" s="1"/>
  <c r="BO37" i="38"/>
  <c r="BO99" i="38" s="1"/>
  <c r="AB37" i="38"/>
  <c r="AB99" i="38" s="1"/>
  <c r="AF37" i="38"/>
  <c r="AF99" i="38" s="1"/>
  <c r="U37" i="38"/>
  <c r="AM418" i="38"/>
  <c r="AL426" i="38" s="1"/>
  <c r="Q418" i="38"/>
  <c r="O418" i="38"/>
  <c r="AD418" i="38"/>
  <c r="AC426" i="38" s="1"/>
  <c r="BK418" i="38"/>
  <c r="BJ426" i="38" s="1"/>
  <c r="BB418" i="38"/>
  <c r="BA426" i="38" s="1"/>
  <c r="U418" i="38"/>
  <c r="AS418" i="38"/>
  <c r="AR426" i="38" s="1"/>
  <c r="AK418" i="38"/>
  <c r="BI418" i="38"/>
  <c r="BH426" i="38" s="1"/>
  <c r="AB418" i="38"/>
  <c r="AA426" i="38" s="1"/>
  <c r="S418" i="38"/>
  <c r="BM418" i="38"/>
  <c r="BL426" i="38" s="1"/>
  <c r="AO418" i="38"/>
  <c r="AN426" i="38" s="1"/>
  <c r="AV418" i="38"/>
  <c r="AX418" i="38"/>
  <c r="AW426" i="38" s="1"/>
  <c r="AZ418" i="38"/>
  <c r="AY426" i="38" s="1"/>
  <c r="BO418" i="38"/>
  <c r="BN426" i="38" s="1"/>
  <c r="Z418" i="38"/>
  <c r="BG418" i="38"/>
  <c r="AH418" i="38"/>
  <c r="AG426" i="38" s="1"/>
  <c r="W418" i="38"/>
  <c r="BD418" i="38"/>
  <c r="BC426" i="38" s="1"/>
  <c r="AQ418" i="38"/>
  <c r="AP426" i="38" s="1"/>
  <c r="AF418" i="38"/>
  <c r="AE426" i="38" s="1"/>
  <c r="C108" i="42"/>
  <c r="H106" i="42"/>
  <c r="H99" i="42"/>
  <c r="D108" i="42"/>
  <c r="H100" i="42"/>
  <c r="E108" i="42"/>
  <c r="H101" i="42"/>
  <c r="F108" i="42"/>
  <c r="G108" i="42"/>
  <c r="H102" i="42"/>
  <c r="H168" i="42"/>
  <c r="E174" i="42"/>
  <c r="G174" i="42"/>
  <c r="H171" i="42"/>
  <c r="F240" i="42"/>
  <c r="BC295" i="39"/>
  <c r="AU295" i="39"/>
  <c r="BA295" i="39"/>
  <c r="AY295" i="39"/>
  <c r="AW295" i="39"/>
  <c r="AY276" i="39"/>
  <c r="AU276" i="39"/>
  <c r="BA276" i="39"/>
  <c r="AW276" i="39"/>
  <c r="BC276" i="39"/>
  <c r="AW268" i="39"/>
  <c r="BC268" i="39"/>
  <c r="AY268" i="39"/>
  <c r="AU268" i="39"/>
  <c r="BA268" i="39"/>
  <c r="DF480" i="39"/>
  <c r="DL480" i="39"/>
  <c r="DD480" i="39"/>
  <c r="DJ480" i="39"/>
  <c r="DH480" i="39"/>
  <c r="EB480" i="39" s="1"/>
  <c r="DJ461" i="39"/>
  <c r="DL461" i="39"/>
  <c r="DD461" i="39"/>
  <c r="DF461" i="39"/>
  <c r="DH461" i="39"/>
  <c r="C220" i="42"/>
  <c r="H220" i="42" s="1"/>
  <c r="DN586" i="39"/>
  <c r="DC688" i="39"/>
  <c r="AP243" i="39"/>
  <c r="AN243" i="39"/>
  <c r="AL243" i="39"/>
  <c r="AR243" i="39"/>
  <c r="EJ243" i="39" s="1"/>
  <c r="AJ243" i="39"/>
  <c r="AR227" i="39"/>
  <c r="AJ227" i="39"/>
  <c r="AL227" i="39"/>
  <c r="AP227" i="39"/>
  <c r="AN227" i="39"/>
  <c r="DA439" i="39"/>
  <c r="ED439" i="39" s="1"/>
  <c r="CW439" i="39"/>
  <c r="CU439" i="39"/>
  <c r="CS439" i="39"/>
  <c r="CY439" i="39"/>
  <c r="CY420" i="39"/>
  <c r="CW420" i="39"/>
  <c r="CU420" i="39"/>
  <c r="DA420" i="39"/>
  <c r="CS420" i="39"/>
  <c r="AT551" i="39"/>
  <c r="AJ564" i="39"/>
  <c r="BR202" i="39"/>
  <c r="EG202" i="39"/>
  <c r="EC379" i="39"/>
  <c r="EI379" i="39"/>
  <c r="CG713" i="39"/>
  <c r="R172" i="39"/>
  <c r="N172" i="39"/>
  <c r="P172" i="39"/>
  <c r="V172" i="39"/>
  <c r="T172" i="39"/>
  <c r="R161" i="39"/>
  <c r="P161" i="39"/>
  <c r="T161" i="39"/>
  <c r="V161" i="39"/>
  <c r="N161" i="39"/>
  <c r="CA373" i="39"/>
  <c r="BY373" i="39"/>
  <c r="BW373" i="39"/>
  <c r="CC373" i="39"/>
  <c r="CE373" i="39"/>
  <c r="ED373" i="39" s="1"/>
  <c r="BW354" i="39"/>
  <c r="CE354" i="39"/>
  <c r="CA354" i="39"/>
  <c r="BY354" i="39"/>
  <c r="CC354" i="39"/>
  <c r="CG563" i="39"/>
  <c r="D286" i="42"/>
  <c r="DY586" i="39"/>
  <c r="DQ517" i="39"/>
  <c r="DW517" i="39"/>
  <c r="DO517" i="39"/>
  <c r="DU517" i="39"/>
  <c r="DS517" i="39"/>
  <c r="DS506" i="39"/>
  <c r="DQ506" i="39"/>
  <c r="DU506" i="39"/>
  <c r="DW506" i="39"/>
  <c r="DO506" i="39"/>
  <c r="BP551" i="39"/>
  <c r="BH564" i="39"/>
  <c r="CQ120" i="39"/>
  <c r="AS120" i="39"/>
  <c r="BZ120" i="39"/>
  <c r="BX120" i="39"/>
  <c r="AV120" i="39"/>
  <c r="Q120" i="39"/>
  <c r="W120" i="39"/>
  <c r="O120" i="39"/>
  <c r="CB103" i="39"/>
  <c r="BZ103" i="39"/>
  <c r="CF103" i="39"/>
  <c r="U103" i="39"/>
  <c r="Q103" i="39"/>
  <c r="CD103" i="39"/>
  <c r="W103" i="39"/>
  <c r="S103" i="39"/>
  <c r="O103" i="39"/>
  <c r="CB77" i="39"/>
  <c r="S77" i="39"/>
  <c r="W77" i="39"/>
  <c r="Q77" i="39"/>
  <c r="CD77" i="39"/>
  <c r="O77" i="39"/>
  <c r="BX77" i="39"/>
  <c r="BZ77" i="39"/>
  <c r="CF77" i="39"/>
  <c r="U77" i="39"/>
  <c r="DV65" i="39"/>
  <c r="DV126" i="39" s="1"/>
  <c r="DK65" i="39"/>
  <c r="CQ65" i="39"/>
  <c r="CQ126" i="39" s="1"/>
  <c r="AS65" i="39"/>
  <c r="AO65" i="39"/>
  <c r="AO126" i="39" s="1"/>
  <c r="O65" i="39"/>
  <c r="O126" i="39" s="1"/>
  <c r="DM65" i="39"/>
  <c r="DM126" i="39" s="1"/>
  <c r="DB65" i="39"/>
  <c r="DB126" i="39" s="1"/>
  <c r="CI65" i="39"/>
  <c r="AM65" i="39"/>
  <c r="AM126" i="39" s="1"/>
  <c r="CX65" i="39"/>
  <c r="CX126" i="39" s="1"/>
  <c r="W65" i="39"/>
  <c r="W126" i="39" s="1"/>
  <c r="CO65" i="39"/>
  <c r="CO126" i="39" s="1"/>
  <c r="DE65" i="39"/>
  <c r="DE126" i="39" s="1"/>
  <c r="CT65" i="39"/>
  <c r="BZ65" i="39"/>
  <c r="AD65" i="39"/>
  <c r="BI65" i="39"/>
  <c r="BI126" i="39" s="1"/>
  <c r="BO65" i="39"/>
  <c r="BO126" i="39" s="1"/>
  <c r="AX65" i="39"/>
  <c r="AX126" i="39" s="1"/>
  <c r="CK65" i="39"/>
  <c r="CK126" i="39" s="1"/>
  <c r="DP65" i="39"/>
  <c r="U65" i="39"/>
  <c r="AZ65" i="39"/>
  <c r="AZ126" i="39" s="1"/>
  <c r="DX65" i="39"/>
  <c r="DX126" i="39" s="1"/>
  <c r="AB65" i="39"/>
  <c r="AB126" i="39" s="1"/>
  <c r="CD65" i="39"/>
  <c r="CD126" i="39" s="1"/>
  <c r="DI65" i="39"/>
  <c r="BD65" i="39"/>
  <c r="BD126" i="39" s="1"/>
  <c r="BK65" i="39"/>
  <c r="BK126" i="39" s="1"/>
  <c r="Z65" i="39"/>
  <c r="BG65" i="39"/>
  <c r="DT65" i="39"/>
  <c r="DT126" i="39" s="1"/>
  <c r="CZ65" i="39"/>
  <c r="CZ126" i="39" s="1"/>
  <c r="AV65" i="39"/>
  <c r="BB65" i="39"/>
  <c r="Q65" i="39"/>
  <c r="AF65" i="39"/>
  <c r="AF126" i="39" s="1"/>
  <c r="CF65" i="39"/>
  <c r="CF126" i="39" s="1"/>
  <c r="BM65" i="39"/>
  <c r="BM126" i="39" s="1"/>
  <c r="DG65" i="39"/>
  <c r="DG126" i="39" s="1"/>
  <c r="BX65" i="39"/>
  <c r="CB65" i="39"/>
  <c r="CB126" i="39" s="1"/>
  <c r="AK65" i="39"/>
  <c r="CV65" i="39"/>
  <c r="CV126" i="39" s="1"/>
  <c r="CM65" i="39"/>
  <c r="CM126" i="39" s="1"/>
  <c r="DR65" i="39"/>
  <c r="DR126" i="39" s="1"/>
  <c r="AQ65" i="39"/>
  <c r="AQ126" i="39" s="1"/>
  <c r="AH65" i="39"/>
  <c r="S65" i="39"/>
  <c r="S126" i="39" s="1"/>
  <c r="DR51" i="39"/>
  <c r="DR113" i="39" s="1"/>
  <c r="CT51" i="39"/>
  <c r="DT51" i="39"/>
  <c r="AX51" i="39"/>
  <c r="AX113" i="39" s="1"/>
  <c r="AV51" i="39"/>
  <c r="AK51" i="39"/>
  <c r="AK113" i="39" s="1"/>
  <c r="CD51" i="39"/>
  <c r="DI51" i="39"/>
  <c r="DI113" i="39" s="1"/>
  <c r="CK51" i="39"/>
  <c r="CK113" i="39" s="1"/>
  <c r="DB51" i="39"/>
  <c r="DB113" i="39" s="1"/>
  <c r="AO51" i="39"/>
  <c r="AM51" i="39"/>
  <c r="AM113" i="39" s="1"/>
  <c r="AB51" i="39"/>
  <c r="AB113" i="39" s="1"/>
  <c r="AH51" i="39"/>
  <c r="AH113" i="39" s="1"/>
  <c r="CZ51" i="39"/>
  <c r="CZ113" i="39" s="1"/>
  <c r="CB51" i="39"/>
  <c r="CB113" i="39" s="1"/>
  <c r="CO51" i="39"/>
  <c r="CO113" i="39" s="1"/>
  <c r="AF51" i="39"/>
  <c r="AF113" i="39" s="1"/>
  <c r="AD51" i="39"/>
  <c r="AD113" i="39" s="1"/>
  <c r="S51" i="39"/>
  <c r="DV51" i="39"/>
  <c r="DV113" i="39" s="1"/>
  <c r="DX51" i="39"/>
  <c r="DX113" i="39" s="1"/>
  <c r="CF51" i="39"/>
  <c r="W51" i="39"/>
  <c r="W113" i="39" s="1"/>
  <c r="U51" i="39"/>
  <c r="BI51" i="39"/>
  <c r="BI113" i="39" s="1"/>
  <c r="CV51" i="39"/>
  <c r="CV113" i="39" s="1"/>
  <c r="CI51" i="39"/>
  <c r="CI113" i="39" s="1"/>
  <c r="BO51" i="39"/>
  <c r="BO113" i="39" s="1"/>
  <c r="BM51" i="39"/>
  <c r="BM113" i="39" s="1"/>
  <c r="BB51" i="39"/>
  <c r="BB113" i="39" s="1"/>
  <c r="Q51" i="39"/>
  <c r="DK51" i="39"/>
  <c r="DK113" i="39" s="1"/>
  <c r="BZ51" i="39"/>
  <c r="BG51" i="39"/>
  <c r="BD51" i="39"/>
  <c r="BD113" i="39" s="1"/>
  <c r="AS51" i="39"/>
  <c r="AS113" i="39" s="1"/>
  <c r="AQ51" i="39"/>
  <c r="AQ113" i="39" s="1"/>
  <c r="DM51" i="39"/>
  <c r="DM113" i="39" s="1"/>
  <c r="CM51" i="39"/>
  <c r="CM113" i="39" s="1"/>
  <c r="DE51" i="39"/>
  <c r="BK51" i="39"/>
  <c r="BK113" i="39" s="1"/>
  <c r="DG51" i="39"/>
  <c r="DG113" i="39" s="1"/>
  <c r="Z51" i="39"/>
  <c r="CQ51" i="39"/>
  <c r="CQ113" i="39" s="1"/>
  <c r="AZ51" i="39"/>
  <c r="AZ113" i="39" s="1"/>
  <c r="O51" i="39"/>
  <c r="CX51" i="39"/>
  <c r="CX113" i="39" s="1"/>
  <c r="BX51" i="39"/>
  <c r="DP51" i="39"/>
  <c r="DT43" i="39"/>
  <c r="DT105" i="39" s="1"/>
  <c r="CZ43" i="39"/>
  <c r="CZ105" i="39" s="1"/>
  <c r="CO43" i="39"/>
  <c r="CO105" i="39" s="1"/>
  <c r="AO43" i="39"/>
  <c r="AO105" i="39" s="1"/>
  <c r="AV43" i="39"/>
  <c r="AK43" i="39"/>
  <c r="AZ43" i="39"/>
  <c r="AZ105" i="39" s="1"/>
  <c r="DK43" i="39"/>
  <c r="DK105" i="39" s="1"/>
  <c r="CQ43" i="39"/>
  <c r="CQ105" i="39" s="1"/>
  <c r="CF43" i="39"/>
  <c r="AF43" i="39"/>
  <c r="AF105" i="39" s="1"/>
  <c r="AM43" i="39"/>
  <c r="AM105" i="39" s="1"/>
  <c r="AB43" i="39"/>
  <c r="AB105" i="39" s="1"/>
  <c r="Q43" i="39"/>
  <c r="DB43" i="39"/>
  <c r="DB105" i="39" s="1"/>
  <c r="CI43" i="39"/>
  <c r="CI105" i="39" s="1"/>
  <c r="BX43" i="39"/>
  <c r="W43" i="39"/>
  <c r="AD43" i="39"/>
  <c r="AD105" i="39" s="1"/>
  <c r="S43" i="39"/>
  <c r="CT43" i="39"/>
  <c r="BZ43" i="39"/>
  <c r="BZ105" i="39" s="1"/>
  <c r="DV43" i="39"/>
  <c r="DV105" i="39" s="1"/>
  <c r="O43" i="39"/>
  <c r="U43" i="39"/>
  <c r="AQ43" i="39"/>
  <c r="AQ105" i="39" s="1"/>
  <c r="DR43" i="39"/>
  <c r="DR105" i="39" s="1"/>
  <c r="DG43" i="39"/>
  <c r="DG105" i="39" s="1"/>
  <c r="BG43" i="39"/>
  <c r="BM43" i="39"/>
  <c r="BM105" i="39" s="1"/>
  <c r="BB43" i="39"/>
  <c r="BB105" i="39" s="1"/>
  <c r="Z43" i="39"/>
  <c r="DI43" i="39"/>
  <c r="DI105" i="39" s="1"/>
  <c r="CX43" i="39"/>
  <c r="CX105" i="39" s="1"/>
  <c r="AX43" i="39"/>
  <c r="AX105" i="39" s="1"/>
  <c r="BD43" i="39"/>
  <c r="BD105" i="39" s="1"/>
  <c r="AS43" i="39"/>
  <c r="AS105" i="39" s="1"/>
  <c r="CV43" i="39"/>
  <c r="CV105" i="39" s="1"/>
  <c r="DX43" i="39"/>
  <c r="DX105" i="39" s="1"/>
  <c r="AH43" i="39"/>
  <c r="DP43" i="39"/>
  <c r="BI43" i="39"/>
  <c r="BI105" i="39" s="1"/>
  <c r="CM43" i="39"/>
  <c r="CM105" i="39" s="1"/>
  <c r="BO43" i="39"/>
  <c r="BO105" i="39" s="1"/>
  <c r="CK43" i="39"/>
  <c r="DE43" i="39"/>
  <c r="CB43" i="39"/>
  <c r="DM43" i="39"/>
  <c r="DM105" i="39" s="1"/>
  <c r="CD43" i="39"/>
  <c r="BK43" i="39"/>
  <c r="BK105" i="39" s="1"/>
  <c r="DT35" i="39"/>
  <c r="DT97" i="39" s="1"/>
  <c r="CZ35" i="39"/>
  <c r="CZ97" i="39" s="1"/>
  <c r="CO35" i="39"/>
  <c r="CO97" i="39" s="1"/>
  <c r="CM35" i="39"/>
  <c r="CM97" i="39" s="1"/>
  <c r="BI35" i="39"/>
  <c r="BI97" i="39" s="1"/>
  <c r="AM35" i="39"/>
  <c r="AM97" i="39" s="1"/>
  <c r="AB35" i="39"/>
  <c r="AB97" i="39" s="1"/>
  <c r="DK35" i="39"/>
  <c r="DK97" i="39" s="1"/>
  <c r="CQ35" i="39"/>
  <c r="CQ97" i="39" s="1"/>
  <c r="CF35" i="39"/>
  <c r="CD35" i="39"/>
  <c r="CD97" i="39" s="1"/>
  <c r="AX35" i="39"/>
  <c r="AX97" i="39" s="1"/>
  <c r="AD35" i="39"/>
  <c r="AD97" i="39" s="1"/>
  <c r="S35" i="39"/>
  <c r="DB35" i="39"/>
  <c r="DB97" i="39" s="1"/>
  <c r="CI35" i="39"/>
  <c r="BX35" i="39"/>
  <c r="BK35" i="39"/>
  <c r="BK97" i="39" s="1"/>
  <c r="AO35" i="39"/>
  <c r="AO97" i="39" s="1"/>
  <c r="U35" i="39"/>
  <c r="CT35" i="39"/>
  <c r="BZ35" i="39"/>
  <c r="DE35" i="39"/>
  <c r="AZ35" i="39"/>
  <c r="AZ97" i="39" s="1"/>
  <c r="AF35" i="39"/>
  <c r="AF97" i="39" s="1"/>
  <c r="AS35" i="39"/>
  <c r="AS97" i="39" s="1"/>
  <c r="DR35" i="39"/>
  <c r="DR97" i="39" s="1"/>
  <c r="DG35" i="39"/>
  <c r="DG97" i="39" s="1"/>
  <c r="CV35" i="39"/>
  <c r="CV97" i="39" s="1"/>
  <c r="Z35" i="39"/>
  <c r="BD35" i="39"/>
  <c r="BD97" i="39" s="1"/>
  <c r="AK35" i="39"/>
  <c r="CB35" i="39"/>
  <c r="CB97" i="39" s="1"/>
  <c r="AQ35" i="39"/>
  <c r="AQ97" i="39" s="1"/>
  <c r="BM35" i="39"/>
  <c r="BM97" i="39" s="1"/>
  <c r="DI35" i="39"/>
  <c r="DI97" i="39" s="1"/>
  <c r="AH35" i="39"/>
  <c r="AH97" i="39" s="1"/>
  <c r="DX35" i="39"/>
  <c r="DX97" i="39" s="1"/>
  <c r="Q35" i="39"/>
  <c r="DP35" i="39"/>
  <c r="W35" i="39"/>
  <c r="BG35" i="39"/>
  <c r="DM35" i="39"/>
  <c r="DM97" i="39" s="1"/>
  <c r="CK35" i="39"/>
  <c r="CK97" i="39" s="1"/>
  <c r="DV35" i="39"/>
  <c r="BB35" i="39"/>
  <c r="BB97" i="39" s="1"/>
  <c r="CX35" i="39"/>
  <c r="AV35" i="39"/>
  <c r="BO35" i="39"/>
  <c r="BO97" i="39" s="1"/>
  <c r="O35" i="39"/>
  <c r="DT24" i="39"/>
  <c r="DT87" i="39" s="1"/>
  <c r="CZ24" i="39"/>
  <c r="CZ87" i="39" s="1"/>
  <c r="CO24" i="39"/>
  <c r="CO87" i="39" s="1"/>
  <c r="AK24" i="39"/>
  <c r="BI24" i="39"/>
  <c r="DE24" i="39"/>
  <c r="AV24" i="39"/>
  <c r="DK24" i="39"/>
  <c r="DK87" i="39" s="1"/>
  <c r="CQ24" i="39"/>
  <c r="CF24" i="39"/>
  <c r="CF87" i="39" s="1"/>
  <c r="AB24" i="39"/>
  <c r="AB87" i="39" s="1"/>
  <c r="AZ24" i="39"/>
  <c r="AZ87" i="39" s="1"/>
  <c r="BO24" i="39"/>
  <c r="BO87" i="39" s="1"/>
  <c r="U24" i="39"/>
  <c r="DB24" i="39"/>
  <c r="DB87" i="39" s="1"/>
  <c r="CI24" i="39"/>
  <c r="BX24" i="39"/>
  <c r="S24" i="39"/>
  <c r="AQ24" i="39"/>
  <c r="AQ87" i="39" s="1"/>
  <c r="BG24" i="39"/>
  <c r="CT24" i="39"/>
  <c r="BZ24" i="39"/>
  <c r="DV24" i="39"/>
  <c r="DV87" i="39" s="1"/>
  <c r="CV24" i="39"/>
  <c r="CV87" i="39" s="1"/>
  <c r="AH24" i="39"/>
  <c r="AH87" i="39" s="1"/>
  <c r="AX24" i="39"/>
  <c r="AX87" i="39" s="1"/>
  <c r="DR24" i="39"/>
  <c r="DR87" i="39" s="1"/>
  <c r="DG24" i="39"/>
  <c r="DG87" i="39" s="1"/>
  <c r="BB24" i="39"/>
  <c r="BB87" i="39" s="1"/>
  <c r="DM24" i="39"/>
  <c r="DM87" i="39" s="1"/>
  <c r="BM24" i="39"/>
  <c r="BM87" i="39" s="1"/>
  <c r="W24" i="39"/>
  <c r="BK24" i="39"/>
  <c r="BK87" i="39" s="1"/>
  <c r="AO24" i="39"/>
  <c r="AO87" i="39" s="1"/>
  <c r="CB24" i="39"/>
  <c r="BD24" i="39"/>
  <c r="BD87" i="39" s="1"/>
  <c r="O24" i="39"/>
  <c r="DI24" i="39"/>
  <c r="DI87" i="39" s="1"/>
  <c r="AD24" i="39"/>
  <c r="AD87" i="39" s="1"/>
  <c r="CX24" i="39"/>
  <c r="CX87" i="39" s="1"/>
  <c r="Q24" i="39"/>
  <c r="CM24" i="39"/>
  <c r="CM87" i="39" s="1"/>
  <c r="AM24" i="39"/>
  <c r="AM87" i="39" s="1"/>
  <c r="CK24" i="39"/>
  <c r="CK87" i="39" s="1"/>
  <c r="DX24" i="39"/>
  <c r="DX87" i="39" s="1"/>
  <c r="DP24" i="39"/>
  <c r="Z24" i="39"/>
  <c r="Z87" i="39" s="1"/>
  <c r="AF24" i="39"/>
  <c r="AF87" i="39" s="1"/>
  <c r="AS24" i="39"/>
  <c r="AS87" i="39" s="1"/>
  <c r="CD24" i="39"/>
  <c r="CD87" i="39" s="1"/>
  <c r="BH305" i="39"/>
  <c r="BF305" i="39"/>
  <c r="BN305" i="39"/>
  <c r="BL305" i="39"/>
  <c r="BJ305" i="39"/>
  <c r="CQ619" i="39"/>
  <c r="CP627" i="39" s="1"/>
  <c r="DV619" i="39"/>
  <c r="DU627" i="39" s="1"/>
  <c r="DB619" i="39"/>
  <c r="DA627" i="39" s="1"/>
  <c r="CI619" i="39"/>
  <c r="DM619" i="39"/>
  <c r="DL627" i="39" s="1"/>
  <c r="CT619" i="39"/>
  <c r="BZ619" i="39"/>
  <c r="DE619" i="39"/>
  <c r="CK619" i="39"/>
  <c r="CJ627" i="39" s="1"/>
  <c r="DI619" i="39"/>
  <c r="DH627" i="39" s="1"/>
  <c r="DG619" i="39"/>
  <c r="DF627" i="39" s="1"/>
  <c r="DT619" i="39"/>
  <c r="DS627" i="39" s="1"/>
  <c r="DR619" i="39"/>
  <c r="DQ627" i="39" s="1"/>
  <c r="CD619" i="39"/>
  <c r="BM619" i="39"/>
  <c r="BL627" i="39" s="1"/>
  <c r="BI619" i="39"/>
  <c r="BH627" i="39" s="1"/>
  <c r="AZ619" i="39"/>
  <c r="AY627" i="39" s="1"/>
  <c r="CZ619" i="39"/>
  <c r="CY627" i="39" s="1"/>
  <c r="DK619" i="39"/>
  <c r="DJ627" i="39" s="1"/>
  <c r="BO619" i="39"/>
  <c r="BN627" i="39" s="1"/>
  <c r="BD619" i="39"/>
  <c r="AK619" i="39"/>
  <c r="Z619" i="39"/>
  <c r="CF619" i="39"/>
  <c r="CB619" i="39"/>
  <c r="BG619" i="39"/>
  <c r="AV619" i="39"/>
  <c r="AU627" i="39" s="1"/>
  <c r="S619" i="39"/>
  <c r="DX619" i="39"/>
  <c r="DW627" i="39" s="1"/>
  <c r="CO619" i="39"/>
  <c r="CN627" i="39" s="1"/>
  <c r="AX619" i="39"/>
  <c r="AW627" i="39" s="1"/>
  <c r="AM619" i="39"/>
  <c r="AL627" i="39" s="1"/>
  <c r="AB619" i="39"/>
  <c r="AA627" i="39" s="1"/>
  <c r="CV619" i="39"/>
  <c r="CU627" i="39" s="1"/>
  <c r="W619" i="39"/>
  <c r="BK619" i="39"/>
  <c r="BJ627" i="39" s="1"/>
  <c r="AH619" i="39"/>
  <c r="CM619" i="39"/>
  <c r="CL627" i="39" s="1"/>
  <c r="O619" i="39"/>
  <c r="AS619" i="39"/>
  <c r="AR627" i="39" s="1"/>
  <c r="Q619" i="39"/>
  <c r="DP619" i="39"/>
  <c r="CX619" i="39"/>
  <c r="CW627" i="39" s="1"/>
  <c r="BX619" i="39"/>
  <c r="AO619" i="39"/>
  <c r="AN627" i="39" s="1"/>
  <c r="AF619" i="39"/>
  <c r="AE627" i="39" s="1"/>
  <c r="AQ619" i="39"/>
  <c r="AP627" i="39" s="1"/>
  <c r="BB619" i="39"/>
  <c r="BA627" i="39" s="1"/>
  <c r="U619" i="39"/>
  <c r="AD619" i="39"/>
  <c r="AC627" i="39" s="1"/>
  <c r="S120" i="39"/>
  <c r="EK579" i="39"/>
  <c r="EK575" i="39"/>
  <c r="EK649" i="39"/>
  <c r="V134" i="22"/>
  <c r="P134" i="22"/>
  <c r="EK712" i="39"/>
  <c r="P183" i="38"/>
  <c r="V183" i="38"/>
  <c r="N183" i="38"/>
  <c r="BQ183" i="38" s="1"/>
  <c r="R183" i="38"/>
  <c r="BS183" i="38" s="1"/>
  <c r="T183" i="38"/>
  <c r="BT183" i="38" s="1"/>
  <c r="AR256" i="38"/>
  <c r="BU256" i="38" s="1"/>
  <c r="AP256" i="38"/>
  <c r="BT256" i="38" s="1"/>
  <c r="AN256" i="38"/>
  <c r="BS256" i="38" s="1"/>
  <c r="AJ256" i="38"/>
  <c r="AL256" i="38"/>
  <c r="BR256" i="38" s="1"/>
  <c r="AY295" i="38"/>
  <c r="BS295" i="38" s="1"/>
  <c r="AW295" i="38"/>
  <c r="BR295" i="38" s="1"/>
  <c r="BC295" i="38"/>
  <c r="BU295" i="38" s="1"/>
  <c r="AU295" i="38"/>
  <c r="BA295" i="38"/>
  <c r="BT295" i="38" s="1"/>
  <c r="BL334" i="38"/>
  <c r="BT334" i="38" s="1"/>
  <c r="BJ334" i="38"/>
  <c r="BS334" i="38" s="1"/>
  <c r="BH334" i="38"/>
  <c r="BR334" i="38" s="1"/>
  <c r="BN334" i="38"/>
  <c r="BP334" i="38" s="1"/>
  <c r="BF334" i="38"/>
  <c r="BQ334" i="38" s="1"/>
  <c r="BH307" i="38"/>
  <c r="BR307" i="38" s="1"/>
  <c r="BN307" i="38"/>
  <c r="BU307" i="38" s="1"/>
  <c r="BF307" i="38"/>
  <c r="BL307" i="38"/>
  <c r="BT307" i="38" s="1"/>
  <c r="BJ307" i="38"/>
  <c r="BN329" i="39"/>
  <c r="BF329" i="39"/>
  <c r="BJ329" i="39"/>
  <c r="BL329" i="39"/>
  <c r="BH329" i="39"/>
  <c r="V159" i="30"/>
  <c r="N159" i="30"/>
  <c r="P159" i="30"/>
  <c r="T159" i="30"/>
  <c r="R159" i="30"/>
  <c r="V152" i="29"/>
  <c r="R152" i="29"/>
  <c r="V133" i="29"/>
  <c r="P133" i="29"/>
  <c r="EK658" i="39"/>
  <c r="AT676" i="39"/>
  <c r="U55" i="30"/>
  <c r="U100" i="30" s="1"/>
  <c r="S55" i="30"/>
  <c r="S100" i="30" s="1"/>
  <c r="Q55" i="30"/>
  <c r="Q100" i="30" s="1"/>
  <c r="W55" i="30"/>
  <c r="W100" i="30" s="1"/>
  <c r="O55" i="30"/>
  <c r="O100" i="30" s="1"/>
  <c r="H32" i="42"/>
  <c r="E42" i="42"/>
  <c r="W17" i="30"/>
  <c r="W64" i="30" s="1"/>
  <c r="O17" i="30"/>
  <c r="O64" i="30" s="1"/>
  <c r="S17" i="30"/>
  <c r="S64" i="30" s="1"/>
  <c r="U17" i="30"/>
  <c r="U64" i="30" s="1"/>
  <c r="Q17" i="30"/>
  <c r="Q64" i="30" s="1"/>
  <c r="Q34" i="30"/>
  <c r="Q80" i="30" s="1"/>
  <c r="U34" i="30"/>
  <c r="U80" i="30" s="1"/>
  <c r="W34" i="30"/>
  <c r="W80" i="30" s="1"/>
  <c r="O34" i="30"/>
  <c r="O80" i="30" s="1"/>
  <c r="S34" i="30"/>
  <c r="S80" i="30" s="1"/>
  <c r="Q114" i="29"/>
  <c r="P121" i="29" s="1"/>
  <c r="S114" i="29"/>
  <c r="R121" i="29" s="1"/>
  <c r="U114" i="29"/>
  <c r="T121" i="29" s="1"/>
  <c r="O114" i="29"/>
  <c r="N121" i="29" s="1"/>
  <c r="W114" i="29"/>
  <c r="V121" i="29" s="1"/>
  <c r="W15" i="38"/>
  <c r="AO15" i="38"/>
  <c r="AO78" i="38" s="1"/>
  <c r="AX15" i="38"/>
  <c r="AX78" i="38" s="1"/>
  <c r="U15" i="38"/>
  <c r="BO15" i="38"/>
  <c r="BO78" i="38" s="1"/>
  <c r="AF15" i="38"/>
  <c r="AF78" i="38" s="1"/>
  <c r="BK15" i="38"/>
  <c r="BK78" i="38" s="1"/>
  <c r="BI15" i="38"/>
  <c r="BI78" i="38" s="1"/>
  <c r="BM15" i="38"/>
  <c r="BM78" i="38" s="1"/>
  <c r="BB15" i="38"/>
  <c r="BB78" i="38" s="1"/>
  <c r="AZ15" i="38"/>
  <c r="AZ78" i="38" s="1"/>
  <c r="AM15" i="38"/>
  <c r="AM78" i="38" s="1"/>
  <c r="AB15" i="38"/>
  <c r="AB78" i="38" s="1"/>
  <c r="Z15" i="38"/>
  <c r="Z78" i="38" s="1"/>
  <c r="AD15" i="38"/>
  <c r="AD78" i="38" s="1"/>
  <c r="S15" i="38"/>
  <c r="S78" i="38" s="1"/>
  <c r="Q15" i="38"/>
  <c r="Q78" i="38" s="1"/>
  <c r="BG15" i="38"/>
  <c r="AS15" i="38"/>
  <c r="AS78" i="38" s="1"/>
  <c r="AK15" i="38"/>
  <c r="AH15" i="38"/>
  <c r="AH78" i="38" s="1"/>
  <c r="BD15" i="38"/>
  <c r="BD78" i="38" s="1"/>
  <c r="AQ15" i="38"/>
  <c r="AQ78" i="38" s="1"/>
  <c r="AV15" i="38"/>
  <c r="O15" i="38"/>
  <c r="AH67" i="38"/>
  <c r="AH128" i="38" s="1"/>
  <c r="S67" i="38"/>
  <c r="BB67" i="38"/>
  <c r="BB128" i="38" s="1"/>
  <c r="U67" i="38"/>
  <c r="BK67" i="38"/>
  <c r="BK128" i="38" s="1"/>
  <c r="AV67" i="38"/>
  <c r="BO67" i="38"/>
  <c r="BO128" i="38" s="1"/>
  <c r="AZ67" i="38"/>
  <c r="AZ128" i="38" s="1"/>
  <c r="AK67" i="38"/>
  <c r="Q67" i="38"/>
  <c r="Q128" i="38" s="1"/>
  <c r="AM67" i="38"/>
  <c r="AM128" i="38" s="1"/>
  <c r="AF67" i="38"/>
  <c r="AF128" i="38" s="1"/>
  <c r="AO67" i="38"/>
  <c r="AO128" i="38" s="1"/>
  <c r="BI67" i="38"/>
  <c r="BI128" i="38" s="1"/>
  <c r="BD67" i="38"/>
  <c r="BD128" i="38" s="1"/>
  <c r="AQ67" i="38"/>
  <c r="AQ128" i="38" s="1"/>
  <c r="Z67" i="38"/>
  <c r="AB67" i="38"/>
  <c r="AB128" i="38" s="1"/>
  <c r="AX67" i="38"/>
  <c r="AX128" i="38" s="1"/>
  <c r="O67" i="38"/>
  <c r="O128" i="38" s="1"/>
  <c r="BM67" i="38"/>
  <c r="BM128" i="38" s="1"/>
  <c r="AS67" i="38"/>
  <c r="AS128" i="38" s="1"/>
  <c r="BG67" i="38"/>
  <c r="AD67" i="38"/>
  <c r="AD128" i="38" s="1"/>
  <c r="AM59" i="38"/>
  <c r="AM120" i="38" s="1"/>
  <c r="AF59" i="38"/>
  <c r="AF120" i="38" s="1"/>
  <c r="BO59" i="38"/>
  <c r="BO120" i="38" s="1"/>
  <c r="U59" i="38"/>
  <c r="BD59" i="38"/>
  <c r="BD120" i="38" s="1"/>
  <c r="AB59" i="38"/>
  <c r="AB120" i="38" s="1"/>
  <c r="BM59" i="38"/>
  <c r="BM120" i="38" s="1"/>
  <c r="AS59" i="38"/>
  <c r="AS120" i="38" s="1"/>
  <c r="AD59" i="38"/>
  <c r="AD120" i="38" s="1"/>
  <c r="BB59" i="38"/>
  <c r="BB120" i="38" s="1"/>
  <c r="AZ59" i="38"/>
  <c r="AZ120" i="38" s="1"/>
  <c r="AK59" i="38"/>
  <c r="AK120" i="38" s="1"/>
  <c r="Q59" i="38"/>
  <c r="S59" i="38"/>
  <c r="BI59" i="38"/>
  <c r="BI120" i="38" s="1"/>
  <c r="AV59" i="38"/>
  <c r="Z59" i="38"/>
  <c r="BG59" i="38"/>
  <c r="BK59" i="38"/>
  <c r="BK120" i="38" s="1"/>
  <c r="W59" i="38"/>
  <c r="AH59" i="38"/>
  <c r="AH120" i="38" s="1"/>
  <c r="AX59" i="38"/>
  <c r="AX120" i="38" s="1"/>
  <c r="AO59" i="38"/>
  <c r="AO120" i="38" s="1"/>
  <c r="AQ59" i="38"/>
  <c r="AQ120" i="38" s="1"/>
  <c r="O59" i="38"/>
  <c r="AH49" i="38"/>
  <c r="AH111" i="38" s="1"/>
  <c r="W49" i="38"/>
  <c r="W111" i="38" s="1"/>
  <c r="BK49" i="38"/>
  <c r="BK111" i="38" s="1"/>
  <c r="BO49" i="38"/>
  <c r="BO111" i="38" s="1"/>
  <c r="BD49" i="38"/>
  <c r="BD111" i="38" s="1"/>
  <c r="S49" i="38"/>
  <c r="S111" i="38" s="1"/>
  <c r="AZ49" i="38"/>
  <c r="AZ111" i="38" s="1"/>
  <c r="AO49" i="38"/>
  <c r="AD49" i="38"/>
  <c r="AD111" i="38" s="1"/>
  <c r="AQ49" i="38"/>
  <c r="AQ111" i="38" s="1"/>
  <c r="AF49" i="38"/>
  <c r="AF111" i="38" s="1"/>
  <c r="U49" i="38"/>
  <c r="AV49" i="38"/>
  <c r="BI49" i="38"/>
  <c r="BI111" i="38" s="1"/>
  <c r="AM49" i="38"/>
  <c r="AM111" i="38" s="1"/>
  <c r="Z49" i="38"/>
  <c r="AB49" i="38"/>
  <c r="AB111" i="38" s="1"/>
  <c r="AX49" i="38"/>
  <c r="AX111" i="38" s="1"/>
  <c r="AK49" i="38"/>
  <c r="O49" i="38"/>
  <c r="Q49" i="38"/>
  <c r="BG49" i="38"/>
  <c r="BG111" i="38" s="1"/>
  <c r="BM49" i="38"/>
  <c r="BM111" i="38" s="1"/>
  <c r="AS49" i="38"/>
  <c r="AS111" i="38" s="1"/>
  <c r="BB49" i="38"/>
  <c r="BB111" i="38" s="1"/>
  <c r="BG41" i="38"/>
  <c r="BG103" i="38" s="1"/>
  <c r="AV41" i="38"/>
  <c r="AB41" i="38"/>
  <c r="AB103" i="38" s="1"/>
  <c r="AQ41" i="38"/>
  <c r="AQ103" i="38" s="1"/>
  <c r="AF41" i="38"/>
  <c r="AF103" i="38" s="1"/>
  <c r="U41" i="38"/>
  <c r="U103" i="38" s="1"/>
  <c r="Q41" i="38"/>
  <c r="BM41" i="38"/>
  <c r="BM103" i="38" s="1"/>
  <c r="S41" i="38"/>
  <c r="S103" i="38" s="1"/>
  <c r="BO41" i="38"/>
  <c r="BO103" i="38" s="1"/>
  <c r="BD41" i="38"/>
  <c r="BD103" i="38" s="1"/>
  <c r="BK41" i="38"/>
  <c r="BK103" i="38" s="1"/>
  <c r="AX41" i="38"/>
  <c r="AX103" i="38" s="1"/>
  <c r="BB41" i="38"/>
  <c r="BB103" i="38" s="1"/>
  <c r="AO41" i="38"/>
  <c r="AO103" i="38" s="1"/>
  <c r="W41" i="38"/>
  <c r="W103" i="38" s="1"/>
  <c r="AZ41" i="38"/>
  <c r="AZ103" i="38" s="1"/>
  <c r="AD41" i="38"/>
  <c r="AD103" i="38" s="1"/>
  <c r="AH41" i="38"/>
  <c r="AS41" i="38"/>
  <c r="AS103" i="38" s="1"/>
  <c r="AK41" i="38"/>
  <c r="O41" i="38"/>
  <c r="AM41" i="38"/>
  <c r="AM103" i="38" s="1"/>
  <c r="Z41" i="38"/>
  <c r="BI41" i="38"/>
  <c r="BI103" i="38" s="1"/>
  <c r="H164" i="42"/>
  <c r="D174" i="42"/>
  <c r="F174" i="42"/>
  <c r="H170" i="42"/>
  <c r="C240" i="42"/>
  <c r="H233" i="42"/>
  <c r="DN664" i="39"/>
  <c r="BA287" i="39"/>
  <c r="AY287" i="39"/>
  <c r="BC287" i="39"/>
  <c r="AU287" i="39"/>
  <c r="AW287" i="39"/>
  <c r="DH469" i="39"/>
  <c r="DJ469" i="39"/>
  <c r="DF469" i="39"/>
  <c r="DL469" i="39"/>
  <c r="DD469" i="39"/>
  <c r="DD453" i="39"/>
  <c r="DH453" i="39"/>
  <c r="DJ453" i="39"/>
  <c r="DF453" i="39"/>
  <c r="DL453" i="39"/>
  <c r="AL254" i="39"/>
  <c r="AP254" i="39"/>
  <c r="AN254" i="39"/>
  <c r="AR254" i="39"/>
  <c r="AJ254" i="39"/>
  <c r="AR235" i="39"/>
  <c r="AJ235" i="39"/>
  <c r="AP235" i="39"/>
  <c r="AN235" i="39"/>
  <c r="AL235" i="39"/>
  <c r="DA447" i="39"/>
  <c r="CS447" i="39"/>
  <c r="CY447" i="39"/>
  <c r="CU447" i="39"/>
  <c r="CW447" i="39"/>
  <c r="CW428" i="39"/>
  <c r="CS428" i="39"/>
  <c r="CU428" i="39"/>
  <c r="CY428" i="39"/>
  <c r="EC428" i="39" s="1"/>
  <c r="DA428" i="39"/>
  <c r="D154" i="42"/>
  <c r="DC586" i="39"/>
  <c r="BS213" i="39"/>
  <c r="EH213" i="39"/>
  <c r="AI563" i="39"/>
  <c r="AA564" i="39"/>
  <c r="AI564" i="39" s="1"/>
  <c r="N180" i="39"/>
  <c r="P180" i="39"/>
  <c r="V180" i="39"/>
  <c r="T180" i="39"/>
  <c r="R180" i="39"/>
  <c r="V153" i="39"/>
  <c r="T153" i="39"/>
  <c r="N153" i="39"/>
  <c r="BQ153" i="39" s="1"/>
  <c r="P153" i="39"/>
  <c r="R153" i="39"/>
  <c r="CC365" i="39"/>
  <c r="EC365" i="39" s="1"/>
  <c r="BW365" i="39"/>
  <c r="CA365" i="39"/>
  <c r="BY365" i="39"/>
  <c r="CE365" i="39"/>
  <c r="BW346" i="39"/>
  <c r="CE346" i="39"/>
  <c r="CA346" i="39"/>
  <c r="BY346" i="39"/>
  <c r="CC346" i="39"/>
  <c r="CG652" i="39"/>
  <c r="DO525" i="39"/>
  <c r="DU525" i="39"/>
  <c r="DS525" i="39"/>
  <c r="DQ525" i="39"/>
  <c r="DW525" i="39"/>
  <c r="DO498" i="39"/>
  <c r="DW498" i="39"/>
  <c r="DQ498" i="39"/>
  <c r="DU498" i="39"/>
  <c r="DS498" i="39"/>
  <c r="CB111" i="39"/>
  <c r="CF111" i="39"/>
  <c r="U111" i="39"/>
  <c r="CD111" i="39"/>
  <c r="S111" i="39"/>
  <c r="Q111" i="39"/>
  <c r="W111" i="39"/>
  <c r="BZ111" i="39"/>
  <c r="O111" i="39"/>
  <c r="Q95" i="39"/>
  <c r="S95" i="39"/>
  <c r="O95" i="39"/>
  <c r="CF95" i="39"/>
  <c r="CD95" i="39"/>
  <c r="W95" i="39"/>
  <c r="U95" i="39"/>
  <c r="BZ95" i="39"/>
  <c r="S85" i="39"/>
  <c r="U85" i="39"/>
  <c r="Q85" i="39"/>
  <c r="CB85" i="39"/>
  <c r="W85" i="39"/>
  <c r="CD85" i="39"/>
  <c r="BZ85" i="39"/>
  <c r="O85" i="39"/>
  <c r="CM69" i="39"/>
  <c r="CM130" i="39" s="1"/>
  <c r="DR69" i="39"/>
  <c r="DR130" i="39" s="1"/>
  <c r="BM69" i="39"/>
  <c r="BM130" i="39" s="1"/>
  <c r="BB69" i="39"/>
  <c r="BB130" i="39" s="1"/>
  <c r="AZ69" i="39"/>
  <c r="AZ130" i="39" s="1"/>
  <c r="CF69" i="39"/>
  <c r="CD69" i="39"/>
  <c r="CD130" i="39" s="1"/>
  <c r="DI69" i="39"/>
  <c r="DI130" i="39" s="1"/>
  <c r="BD69" i="39"/>
  <c r="BD130" i="39" s="1"/>
  <c r="AS69" i="39"/>
  <c r="AS130" i="39" s="1"/>
  <c r="AQ69" i="39"/>
  <c r="AQ130" i="39" s="1"/>
  <c r="BG69" i="39"/>
  <c r="BG130" i="39" s="1"/>
  <c r="DT69" i="39"/>
  <c r="DT130" i="39" s="1"/>
  <c r="CZ69" i="39"/>
  <c r="CZ130" i="39" s="1"/>
  <c r="AV69" i="39"/>
  <c r="AV130" i="39" s="1"/>
  <c r="AK69" i="39"/>
  <c r="AK130" i="39" s="1"/>
  <c r="AH69" i="39"/>
  <c r="AH130" i="39" s="1"/>
  <c r="W69" i="39"/>
  <c r="W130" i="39" s="1"/>
  <c r="DK69" i="39"/>
  <c r="DK130" i="39" s="1"/>
  <c r="CQ69" i="39"/>
  <c r="AM69" i="39"/>
  <c r="AM130" i="39" s="1"/>
  <c r="AB69" i="39"/>
  <c r="AB130" i="39" s="1"/>
  <c r="Z69" i="39"/>
  <c r="AX69" i="39"/>
  <c r="AX130" i="39" s="1"/>
  <c r="DE69" i="39"/>
  <c r="DE130" i="39" s="1"/>
  <c r="CK69" i="39"/>
  <c r="CK130" i="39" s="1"/>
  <c r="DG69" i="39"/>
  <c r="DG130" i="39" s="1"/>
  <c r="CX69" i="39"/>
  <c r="CX130" i="39" s="1"/>
  <c r="CO69" i="39"/>
  <c r="CO130" i="39" s="1"/>
  <c r="BO69" i="39"/>
  <c r="BO130" i="39" s="1"/>
  <c r="CV69" i="39"/>
  <c r="CV130" i="39" s="1"/>
  <c r="CB69" i="39"/>
  <c r="CB130" i="39" s="1"/>
  <c r="BX69" i="39"/>
  <c r="BX130" i="39" s="1"/>
  <c r="BK69" i="39"/>
  <c r="BK130" i="39" s="1"/>
  <c r="BI69" i="39"/>
  <c r="BI130" i="39" s="1"/>
  <c r="AF69" i="39"/>
  <c r="AF130" i="39" s="1"/>
  <c r="CI69" i="39"/>
  <c r="CI130" i="39" s="1"/>
  <c r="O69" i="39"/>
  <c r="O130" i="39" s="1"/>
  <c r="BZ69" i="39"/>
  <c r="BZ130" i="39" s="1"/>
  <c r="AO69" i="39"/>
  <c r="AO130" i="39" s="1"/>
  <c r="AD69" i="39"/>
  <c r="AD130" i="39" s="1"/>
  <c r="U69" i="39"/>
  <c r="U130" i="39" s="1"/>
  <c r="DB69" i="39"/>
  <c r="DB130" i="39" s="1"/>
  <c r="Q69" i="39"/>
  <c r="Q130" i="39" s="1"/>
  <c r="DV69" i="39"/>
  <c r="DV130" i="39" s="1"/>
  <c r="DM69" i="39"/>
  <c r="DM130" i="39" s="1"/>
  <c r="CT69" i="39"/>
  <c r="S69" i="39"/>
  <c r="S130" i="39" s="1"/>
  <c r="DP69" i="39"/>
  <c r="DP130" i="39" s="1"/>
  <c r="CI55" i="39"/>
  <c r="BX55" i="39"/>
  <c r="CT55" i="39"/>
  <c r="W55" i="39"/>
  <c r="DK55" i="39"/>
  <c r="DK117" i="39" s="1"/>
  <c r="AZ55" i="39"/>
  <c r="AZ117" i="39" s="1"/>
  <c r="BZ55" i="39"/>
  <c r="BZ117" i="39" s="1"/>
  <c r="DV55" i="39"/>
  <c r="DV117" i="39" s="1"/>
  <c r="DT55" i="39"/>
  <c r="DT117" i="39" s="1"/>
  <c r="O55" i="39"/>
  <c r="BK55" i="39"/>
  <c r="BK117" i="39" s="1"/>
  <c r="Q55" i="39"/>
  <c r="DX55" i="39"/>
  <c r="DX117" i="39" s="1"/>
  <c r="DM55" i="39"/>
  <c r="DM117" i="39" s="1"/>
  <c r="CK55" i="39"/>
  <c r="CK117" i="39" s="1"/>
  <c r="BM55" i="39"/>
  <c r="BM117" i="39" s="1"/>
  <c r="BB55" i="39"/>
  <c r="BB117" i="39" s="1"/>
  <c r="AQ55" i="39"/>
  <c r="AQ117" i="39" s="1"/>
  <c r="DP55" i="39"/>
  <c r="DE55" i="39"/>
  <c r="BO55" i="39"/>
  <c r="BO117" i="39" s="1"/>
  <c r="BD55" i="39"/>
  <c r="BD117" i="39" s="1"/>
  <c r="AS55" i="39"/>
  <c r="AS117" i="39" s="1"/>
  <c r="AH55" i="39"/>
  <c r="AH117" i="39" s="1"/>
  <c r="CZ55" i="39"/>
  <c r="CZ117" i="39" s="1"/>
  <c r="CO55" i="39"/>
  <c r="CO117" i="39" s="1"/>
  <c r="CD55" i="39"/>
  <c r="CD117" i="39" s="1"/>
  <c r="AO55" i="39"/>
  <c r="AO117" i="39" s="1"/>
  <c r="AD55" i="39"/>
  <c r="AD117" i="39" s="1"/>
  <c r="S55" i="39"/>
  <c r="CQ55" i="39"/>
  <c r="CQ117" i="39" s="1"/>
  <c r="CF55" i="39"/>
  <c r="DB55" i="39"/>
  <c r="DB117" i="39" s="1"/>
  <c r="AF55" i="39"/>
  <c r="AF117" i="39" s="1"/>
  <c r="U55" i="39"/>
  <c r="CB55" i="39"/>
  <c r="CB117" i="39" s="1"/>
  <c r="DR55" i="39"/>
  <c r="DR117" i="39" s="1"/>
  <c r="AV55" i="39"/>
  <c r="DI55" i="39"/>
  <c r="DI117" i="39" s="1"/>
  <c r="AM55" i="39"/>
  <c r="AM117" i="39" s="1"/>
  <c r="DG55" i="39"/>
  <c r="DG117" i="39" s="1"/>
  <c r="AK55" i="39"/>
  <c r="CX55" i="39"/>
  <c r="CX117" i="39" s="1"/>
  <c r="AB55" i="39"/>
  <c r="AB117" i="39" s="1"/>
  <c r="BG55" i="39"/>
  <c r="CM55" i="39"/>
  <c r="AX55" i="39"/>
  <c r="AX117" i="39" s="1"/>
  <c r="BI55" i="39"/>
  <c r="BI117" i="39" s="1"/>
  <c r="Z55" i="39"/>
  <c r="CV55" i="39"/>
  <c r="CV117" i="39" s="1"/>
  <c r="CK47" i="39"/>
  <c r="CK109" i="39" s="1"/>
  <c r="DX47" i="39"/>
  <c r="DX109" i="39" s="1"/>
  <c r="CD47" i="39"/>
  <c r="CD109" i="39" s="1"/>
  <c r="DE47" i="39"/>
  <c r="BK47" i="39"/>
  <c r="BK109" i="39" s="1"/>
  <c r="CM47" i="39"/>
  <c r="CM109" i="39" s="1"/>
  <c r="CB47" i="39"/>
  <c r="CB109" i="39" s="1"/>
  <c r="DP47" i="39"/>
  <c r="BO47" i="39"/>
  <c r="BO109" i="39" s="1"/>
  <c r="BM47" i="39"/>
  <c r="BM109" i="39" s="1"/>
  <c r="BB47" i="39"/>
  <c r="BB109" i="39" s="1"/>
  <c r="BI47" i="39"/>
  <c r="DR47" i="39"/>
  <c r="DR109" i="39" s="1"/>
  <c r="DG47" i="39"/>
  <c r="DG109" i="39" s="1"/>
  <c r="BG47" i="39"/>
  <c r="BD47" i="39"/>
  <c r="BD109" i="39" s="1"/>
  <c r="AS47" i="39"/>
  <c r="AS109" i="39" s="1"/>
  <c r="Z47" i="39"/>
  <c r="Z109" i="39" s="1"/>
  <c r="DI47" i="39"/>
  <c r="DI109" i="39" s="1"/>
  <c r="CX47" i="39"/>
  <c r="CX109" i="39" s="1"/>
  <c r="AX47" i="39"/>
  <c r="AX109" i="39" s="1"/>
  <c r="AV47" i="39"/>
  <c r="AK47" i="39"/>
  <c r="AZ47" i="39"/>
  <c r="AZ109" i="39" s="1"/>
  <c r="DB47" i="39"/>
  <c r="DB109" i="39" s="1"/>
  <c r="CI47" i="39"/>
  <c r="BX47" i="39"/>
  <c r="W47" i="39"/>
  <c r="U47" i="39"/>
  <c r="DV47" i="39"/>
  <c r="DV109" i="39" s="1"/>
  <c r="CT47" i="39"/>
  <c r="BZ47" i="39"/>
  <c r="DM47" i="39"/>
  <c r="DM109" i="39" s="1"/>
  <c r="O47" i="39"/>
  <c r="CV47" i="39"/>
  <c r="CV109" i="39" s="1"/>
  <c r="AH47" i="39"/>
  <c r="AH109" i="39" s="1"/>
  <c r="CZ47" i="39"/>
  <c r="CZ109" i="39" s="1"/>
  <c r="AB47" i="39"/>
  <c r="AB109" i="39" s="1"/>
  <c r="CQ47" i="39"/>
  <c r="CQ109" i="39" s="1"/>
  <c r="S47" i="39"/>
  <c r="CO47" i="39"/>
  <c r="CO109" i="39" s="1"/>
  <c r="Q47" i="39"/>
  <c r="CF47" i="39"/>
  <c r="CF109" i="39" s="1"/>
  <c r="AQ47" i="39"/>
  <c r="AQ109" i="39" s="1"/>
  <c r="DT47" i="39"/>
  <c r="DT109" i="39" s="1"/>
  <c r="AM47" i="39"/>
  <c r="AM109" i="39" s="1"/>
  <c r="DK47" i="39"/>
  <c r="DK109" i="39" s="1"/>
  <c r="AD47" i="39"/>
  <c r="AD109" i="39" s="1"/>
  <c r="AO47" i="39"/>
  <c r="AO109" i="39" s="1"/>
  <c r="AF47" i="39"/>
  <c r="AF109" i="39" s="1"/>
  <c r="CT39" i="39"/>
  <c r="BZ39" i="39"/>
  <c r="BZ101" i="39" s="1"/>
  <c r="CV39" i="39"/>
  <c r="CV101" i="39" s="1"/>
  <c r="CK39" i="39"/>
  <c r="CK101" i="39" s="1"/>
  <c r="DX39" i="39"/>
  <c r="DX101" i="39" s="1"/>
  <c r="BO39" i="39"/>
  <c r="BO101" i="39" s="1"/>
  <c r="CB39" i="39"/>
  <c r="CB101" i="39" s="1"/>
  <c r="DP39" i="39"/>
  <c r="DR39" i="39"/>
  <c r="DR101" i="39" s="1"/>
  <c r="DG39" i="39"/>
  <c r="DG101" i="39" s="1"/>
  <c r="DK39" i="39"/>
  <c r="DK101" i="39" s="1"/>
  <c r="CQ39" i="39"/>
  <c r="CQ101" i="39" s="1"/>
  <c r="CF39" i="39"/>
  <c r="DB39" i="39"/>
  <c r="DB101" i="39" s="1"/>
  <c r="CI39" i="39"/>
  <c r="BX39" i="39"/>
  <c r="BX101" i="39" s="1"/>
  <c r="CO39" i="39"/>
  <c r="CO101" i="39" s="1"/>
  <c r="CM39" i="39"/>
  <c r="S39" i="39"/>
  <c r="BM39" i="39"/>
  <c r="BM101" i="39" s="1"/>
  <c r="BG39" i="39"/>
  <c r="DM39" i="39"/>
  <c r="DM101" i="39" s="1"/>
  <c r="BD39" i="39"/>
  <c r="BD101" i="39" s="1"/>
  <c r="AV39" i="39"/>
  <c r="AX39" i="39"/>
  <c r="AX101" i="39" s="1"/>
  <c r="CD39" i="39"/>
  <c r="AM39" i="39"/>
  <c r="AM101" i="39" s="1"/>
  <c r="AD39" i="39"/>
  <c r="AD101" i="39" s="1"/>
  <c r="AO39" i="39"/>
  <c r="AO101" i="39" s="1"/>
  <c r="BK39" i="39"/>
  <c r="U39" i="39"/>
  <c r="BI39" i="39"/>
  <c r="BI101" i="39" s="1"/>
  <c r="CZ39" i="39"/>
  <c r="CZ101" i="39" s="1"/>
  <c r="O39" i="39"/>
  <c r="AK39" i="39"/>
  <c r="AH39" i="39"/>
  <c r="AH101" i="39" s="1"/>
  <c r="DI39" i="39"/>
  <c r="DI101" i="39" s="1"/>
  <c r="DE39" i="39"/>
  <c r="CX39" i="39"/>
  <c r="CX101" i="39" s="1"/>
  <c r="AZ39" i="39"/>
  <c r="AZ101" i="39" s="1"/>
  <c r="AF39" i="39"/>
  <c r="AF101" i="39" s="1"/>
  <c r="Q39" i="39"/>
  <c r="W39" i="39"/>
  <c r="W101" i="39" s="1"/>
  <c r="AQ39" i="39"/>
  <c r="AQ101" i="39" s="1"/>
  <c r="AS39" i="39"/>
  <c r="AS101" i="39" s="1"/>
  <c r="DT39" i="39"/>
  <c r="DT101" i="39" s="1"/>
  <c r="AB39" i="39"/>
  <c r="AB101" i="39" s="1"/>
  <c r="DV39" i="39"/>
  <c r="DV101" i="39" s="1"/>
  <c r="BB39" i="39"/>
  <c r="BB101" i="39" s="1"/>
  <c r="Z39" i="39"/>
  <c r="CK31" i="39"/>
  <c r="CK93" i="39" s="1"/>
  <c r="DX31" i="39"/>
  <c r="DX93" i="39" s="1"/>
  <c r="CD31" i="39"/>
  <c r="Q31" i="39"/>
  <c r="O31" i="39"/>
  <c r="BB31" i="39"/>
  <c r="BB93" i="39" s="1"/>
  <c r="CB31" i="39"/>
  <c r="CB93" i="39" s="1"/>
  <c r="DP31" i="39"/>
  <c r="DE31" i="39"/>
  <c r="DV31" i="39"/>
  <c r="CM31" i="39"/>
  <c r="CM93" i="39" s="1"/>
  <c r="S31" i="39"/>
  <c r="DR31" i="39"/>
  <c r="DG31" i="39"/>
  <c r="DG93" i="39" s="1"/>
  <c r="CV31" i="39"/>
  <c r="CV93" i="39" s="1"/>
  <c r="BO31" i="39"/>
  <c r="BO93" i="39" s="1"/>
  <c r="BM31" i="39"/>
  <c r="BM93" i="39" s="1"/>
  <c r="AB31" i="39"/>
  <c r="AB93" i="39" s="1"/>
  <c r="DI31" i="39"/>
  <c r="DI93" i="39" s="1"/>
  <c r="CX31" i="39"/>
  <c r="BI31" i="39"/>
  <c r="BI93" i="39" s="1"/>
  <c r="BG31" i="39"/>
  <c r="BD31" i="39"/>
  <c r="BD93" i="39" s="1"/>
  <c r="AS31" i="39"/>
  <c r="AS93" i="39" s="1"/>
  <c r="DB31" i="39"/>
  <c r="DB93" i="39" s="1"/>
  <c r="CI31" i="39"/>
  <c r="BX31" i="39"/>
  <c r="AH31" i="39"/>
  <c r="AH93" i="39" s="1"/>
  <c r="AF31" i="39"/>
  <c r="AF93" i="39" s="1"/>
  <c r="AD31" i="39"/>
  <c r="AD93" i="39" s="1"/>
  <c r="BZ31" i="39"/>
  <c r="AO31" i="39"/>
  <c r="CO31" i="39"/>
  <c r="CO93" i="39" s="1"/>
  <c r="W31" i="39"/>
  <c r="CF31" i="39"/>
  <c r="AV31" i="39"/>
  <c r="DT31" i="39"/>
  <c r="DT93" i="39" s="1"/>
  <c r="DM31" i="39"/>
  <c r="AM31" i="39"/>
  <c r="AM93" i="39" s="1"/>
  <c r="CZ31" i="39"/>
  <c r="CZ93" i="39" s="1"/>
  <c r="Z31" i="39"/>
  <c r="BK31" i="39"/>
  <c r="BK93" i="39" s="1"/>
  <c r="CQ31" i="39"/>
  <c r="CQ93" i="39" s="1"/>
  <c r="AX31" i="39"/>
  <c r="AX93" i="39" s="1"/>
  <c r="DK31" i="39"/>
  <c r="DK93" i="39" s="1"/>
  <c r="CT31" i="39"/>
  <c r="AZ31" i="39"/>
  <c r="AK31" i="39"/>
  <c r="U31" i="39"/>
  <c r="AQ31" i="39"/>
  <c r="CK20" i="39"/>
  <c r="CK83" i="39" s="1"/>
  <c r="DX20" i="39"/>
  <c r="DX83" i="39" s="1"/>
  <c r="BK20" i="39"/>
  <c r="BK83" i="39" s="1"/>
  <c r="DV20" i="39"/>
  <c r="DV83" i="39" s="1"/>
  <c r="AV20" i="39"/>
  <c r="AF20" i="39"/>
  <c r="AF83" i="39" s="1"/>
  <c r="CB20" i="39"/>
  <c r="CB83" i="39" s="1"/>
  <c r="DP20" i="39"/>
  <c r="BB20" i="39"/>
  <c r="BB83" i="39" s="1"/>
  <c r="CM20" i="39"/>
  <c r="CM83" i="39" s="1"/>
  <c r="U20" i="39"/>
  <c r="W20" i="39"/>
  <c r="DR20" i="39"/>
  <c r="DR83" i="39" s="1"/>
  <c r="DG20" i="39"/>
  <c r="DG83" i="39" s="1"/>
  <c r="AS20" i="39"/>
  <c r="AS83" i="39" s="1"/>
  <c r="BI20" i="39"/>
  <c r="BI83" i="39" s="1"/>
  <c r="DM20" i="39"/>
  <c r="DM83" i="39" s="1"/>
  <c r="O20" i="39"/>
  <c r="DI20" i="39"/>
  <c r="DI83" i="39" s="1"/>
  <c r="CX20" i="39"/>
  <c r="CX83" i="39" s="1"/>
  <c r="AK20" i="39"/>
  <c r="AZ20" i="39"/>
  <c r="AZ83" i="39" s="1"/>
  <c r="CD20" i="39"/>
  <c r="DE20" i="39"/>
  <c r="DB20" i="39"/>
  <c r="DB83" i="39" s="1"/>
  <c r="CI20" i="39"/>
  <c r="BX20" i="39"/>
  <c r="BM20" i="39"/>
  <c r="BM83" i="39" s="1"/>
  <c r="Z20" i="39"/>
  <c r="AX20" i="39"/>
  <c r="AX83" i="39" s="1"/>
  <c r="CZ20" i="39"/>
  <c r="CZ83" i="39" s="1"/>
  <c r="AD20" i="39"/>
  <c r="AD83" i="39" s="1"/>
  <c r="AM20" i="39"/>
  <c r="AM83" i="39" s="1"/>
  <c r="BZ20" i="39"/>
  <c r="AH20" i="39"/>
  <c r="AH83" i="39" s="1"/>
  <c r="CO20" i="39"/>
  <c r="CO83" i="39" s="1"/>
  <c r="Q20" i="39"/>
  <c r="DK20" i="39"/>
  <c r="DK83" i="39" s="1"/>
  <c r="AB20" i="39"/>
  <c r="AB83" i="39" s="1"/>
  <c r="AO20" i="39"/>
  <c r="AO83" i="39" s="1"/>
  <c r="CT20" i="39"/>
  <c r="S20" i="39"/>
  <c r="BD20" i="39"/>
  <c r="BD83" i="39" s="1"/>
  <c r="DT20" i="39"/>
  <c r="DT83" i="39" s="1"/>
  <c r="CQ20" i="39"/>
  <c r="CQ83" i="39" s="1"/>
  <c r="AQ20" i="39"/>
  <c r="AQ83" i="39" s="1"/>
  <c r="BO20" i="39"/>
  <c r="BO83" i="39" s="1"/>
  <c r="CV20" i="39"/>
  <c r="CV83" i="39" s="1"/>
  <c r="BG20" i="39"/>
  <c r="CF20" i="39"/>
  <c r="DT16" i="39"/>
  <c r="CZ16" i="39"/>
  <c r="CO16" i="39"/>
  <c r="AB16" i="39"/>
  <c r="AH16" i="39"/>
  <c r="BG16" i="39"/>
  <c r="AM16" i="39"/>
  <c r="DK16" i="39"/>
  <c r="CQ16" i="39"/>
  <c r="CF16" i="39"/>
  <c r="S16" i="39"/>
  <c r="Z16" i="39"/>
  <c r="AX16" i="39"/>
  <c r="U16" i="39"/>
  <c r="DB16" i="39"/>
  <c r="CI16" i="39"/>
  <c r="BX16" i="39"/>
  <c r="DM16" i="39"/>
  <c r="Q16" i="39"/>
  <c r="AO16" i="39"/>
  <c r="CT16" i="39"/>
  <c r="BZ16" i="39"/>
  <c r="DE16" i="39"/>
  <c r="AV16" i="39"/>
  <c r="BD16" i="39"/>
  <c r="AF16" i="39"/>
  <c r="DP16" i="39"/>
  <c r="BI16" i="39"/>
  <c r="O16" i="39"/>
  <c r="CX16" i="39"/>
  <c r="AQ16" i="39"/>
  <c r="BM16" i="39"/>
  <c r="CK16" i="39"/>
  <c r="BK16" i="39"/>
  <c r="AD16" i="39"/>
  <c r="DI16" i="39"/>
  <c r="AK16" i="39"/>
  <c r="BO16" i="39"/>
  <c r="DX16" i="39"/>
  <c r="CV16" i="39"/>
  <c r="W16" i="39"/>
  <c r="DV16" i="39"/>
  <c r="CM16" i="39"/>
  <c r="CB16" i="39"/>
  <c r="CD16" i="39"/>
  <c r="BB16" i="39"/>
  <c r="AS16" i="39"/>
  <c r="AZ16" i="39"/>
  <c r="DG16" i="39"/>
  <c r="DR16" i="39"/>
  <c r="BN313" i="39"/>
  <c r="BL313" i="39"/>
  <c r="BT313" i="39" s="1"/>
  <c r="BH313" i="39"/>
  <c r="BF313" i="39"/>
  <c r="BJ313" i="39"/>
  <c r="BS313" i="39" s="1"/>
  <c r="CZ615" i="39"/>
  <c r="CY623" i="39" s="1"/>
  <c r="CV615" i="39"/>
  <c r="CU623" i="39" s="1"/>
  <c r="CB615" i="39"/>
  <c r="CQ615" i="39"/>
  <c r="CP623" i="39" s="1"/>
  <c r="CM615" i="39"/>
  <c r="CL623" i="39" s="1"/>
  <c r="DX615" i="39"/>
  <c r="DW623" i="39" s="1"/>
  <c r="CI615" i="39"/>
  <c r="CD615" i="39"/>
  <c r="CF615" i="39"/>
  <c r="DR615" i="39"/>
  <c r="DQ623" i="39" s="1"/>
  <c r="DM615" i="39"/>
  <c r="DL623" i="39" s="1"/>
  <c r="CT615" i="39"/>
  <c r="BX615" i="39"/>
  <c r="DV615" i="39"/>
  <c r="DU623" i="39" s="1"/>
  <c r="CO615" i="39"/>
  <c r="CN623" i="39" s="1"/>
  <c r="AO615" i="39"/>
  <c r="AN623" i="39" s="1"/>
  <c r="AD615" i="39"/>
  <c r="AC623" i="39" s="1"/>
  <c r="BI615" i="39"/>
  <c r="BH623" i="39" s="1"/>
  <c r="DE615" i="39"/>
  <c r="AF615" i="39"/>
  <c r="U615" i="39"/>
  <c r="AQ615" i="39"/>
  <c r="AP623" i="39" s="1"/>
  <c r="DT615" i="39"/>
  <c r="DS623" i="39" s="1"/>
  <c r="W615" i="39"/>
  <c r="BK615" i="39"/>
  <c r="BJ623" i="39" s="1"/>
  <c r="Z615" i="39"/>
  <c r="DK615" i="39"/>
  <c r="DJ623" i="39" s="1"/>
  <c r="O615" i="39"/>
  <c r="AS615" i="39"/>
  <c r="AR623" i="39" s="1"/>
  <c r="AK615" i="39"/>
  <c r="AJ623" i="39" s="1"/>
  <c r="BZ615" i="39"/>
  <c r="DG615" i="39"/>
  <c r="DF623" i="39" s="1"/>
  <c r="BG615" i="39"/>
  <c r="AV615" i="39"/>
  <c r="AU623" i="39" s="1"/>
  <c r="S615" i="39"/>
  <c r="DP615" i="39"/>
  <c r="CX615" i="39"/>
  <c r="CW623" i="39" s="1"/>
  <c r="AX615" i="39"/>
  <c r="AW623" i="39" s="1"/>
  <c r="AM615" i="39"/>
  <c r="AL623" i="39" s="1"/>
  <c r="AH615" i="39"/>
  <c r="AG623" i="39" s="1"/>
  <c r="AZ615" i="39"/>
  <c r="AY623" i="39" s="1"/>
  <c r="Q615" i="39"/>
  <c r="DI615" i="39"/>
  <c r="DH623" i="39" s="1"/>
  <c r="BO615" i="39"/>
  <c r="BN623" i="39" s="1"/>
  <c r="AB615" i="39"/>
  <c r="AA623" i="39" s="1"/>
  <c r="BB615" i="39"/>
  <c r="BA623" i="39" s="1"/>
  <c r="DB615" i="39"/>
  <c r="DA623" i="39" s="1"/>
  <c r="CK615" i="39"/>
  <c r="CJ623" i="39" s="1"/>
  <c r="BM615" i="39"/>
  <c r="BL623" i="39" s="1"/>
  <c r="BD615" i="39"/>
  <c r="BC623" i="39" s="1"/>
  <c r="C306" i="42"/>
  <c r="H296" i="42"/>
  <c r="D306" i="42"/>
  <c r="H298" i="42"/>
  <c r="H299" i="42"/>
  <c r="E306" i="42"/>
  <c r="E310" i="42" s="1"/>
  <c r="W67" i="38"/>
  <c r="EK326" i="39"/>
  <c r="EK645" i="39"/>
  <c r="T115" i="22"/>
  <c r="V115" i="22"/>
  <c r="V156" i="38"/>
  <c r="BU156" i="38" s="1"/>
  <c r="N156" i="38"/>
  <c r="T156" i="38"/>
  <c r="BT156" i="38" s="1"/>
  <c r="R156" i="38"/>
  <c r="BS156" i="38" s="1"/>
  <c r="P156" i="38"/>
  <c r="BR156" i="38" s="1"/>
  <c r="AA190" i="38"/>
  <c r="BR190" i="38" s="1"/>
  <c r="AG190" i="38"/>
  <c r="BU190" i="38" s="1"/>
  <c r="Y190" i="38"/>
  <c r="AE190" i="38"/>
  <c r="BT190" i="38" s="1"/>
  <c r="AC190" i="38"/>
  <c r="BS190" i="38" s="1"/>
  <c r="BA287" i="38"/>
  <c r="BT287" i="38" s="1"/>
  <c r="AY287" i="38"/>
  <c r="BS287" i="38" s="1"/>
  <c r="BC287" i="38"/>
  <c r="AU287" i="38"/>
  <c r="AW287" i="38"/>
  <c r="BR287" i="38" s="1"/>
  <c r="BH315" i="38"/>
  <c r="BR315" i="38" s="1"/>
  <c r="BL315" i="38"/>
  <c r="BT315" i="38" s="1"/>
  <c r="BJ315" i="38"/>
  <c r="BS315" i="38" s="1"/>
  <c r="BN315" i="38"/>
  <c r="BU315" i="38" s="1"/>
  <c r="BF315" i="38"/>
  <c r="T204" i="30"/>
  <c r="X203" i="30"/>
  <c r="T148" i="30"/>
  <c r="R148" i="30"/>
  <c r="N148" i="30"/>
  <c r="P148" i="30"/>
  <c r="V148" i="30"/>
  <c r="R160" i="29"/>
  <c r="N160" i="29"/>
  <c r="S25" i="30"/>
  <c r="S72" i="30" s="1"/>
  <c r="O25" i="30"/>
  <c r="O72" i="30" s="1"/>
  <c r="W25" i="30"/>
  <c r="W72" i="30" s="1"/>
  <c r="U25" i="30"/>
  <c r="U72" i="30" s="1"/>
  <c r="Q25" i="30"/>
  <c r="Q72" i="30" s="1"/>
  <c r="Q13" i="30"/>
  <c r="Q60" i="30" s="1"/>
  <c r="O13" i="30"/>
  <c r="W13" i="30"/>
  <c r="U13" i="30"/>
  <c r="U38" i="30"/>
  <c r="U84" i="30" s="1"/>
  <c r="S38" i="30"/>
  <c r="S84" i="30" s="1"/>
  <c r="W38" i="30"/>
  <c r="W84" i="30" s="1"/>
  <c r="O38" i="30"/>
  <c r="O84" i="30" s="1"/>
  <c r="Q38" i="30"/>
  <c r="Q84" i="30" s="1"/>
  <c r="U111" i="30"/>
  <c r="T121" i="30" s="1"/>
  <c r="O111" i="30"/>
  <c r="W111" i="30"/>
  <c r="Q111" i="30"/>
  <c r="P121" i="30" s="1"/>
  <c r="S111" i="30"/>
  <c r="Q12" i="29"/>
  <c r="Q59" i="29" s="1"/>
  <c r="O12" i="29"/>
  <c r="S12" i="29"/>
  <c r="S59" i="29" s="1"/>
  <c r="W12" i="29"/>
  <c r="W59" i="29" s="1"/>
  <c r="U12" i="29"/>
  <c r="U59" i="29" s="1"/>
  <c r="S19" i="29"/>
  <c r="S66" i="29" s="1"/>
  <c r="Q19" i="29"/>
  <c r="Q66" i="29" s="1"/>
  <c r="AD23" i="38"/>
  <c r="AD86" i="38" s="1"/>
  <c r="AB23" i="38"/>
  <c r="AB86" i="38" s="1"/>
  <c r="Z23" i="38"/>
  <c r="U23" i="38"/>
  <c r="S23" i="38"/>
  <c r="Q23" i="38"/>
  <c r="BG23" i="38"/>
  <c r="AX23" i="38"/>
  <c r="AX86" i="38" s="1"/>
  <c r="BO23" i="38"/>
  <c r="BO86" i="38" s="1"/>
  <c r="AF23" i="38"/>
  <c r="AF86" i="38" s="1"/>
  <c r="W23" i="38"/>
  <c r="AO23" i="38"/>
  <c r="AO86" i="38" s="1"/>
  <c r="BM23" i="38"/>
  <c r="BM86" i="38" s="1"/>
  <c r="BI23" i="38"/>
  <c r="BI86" i="38" s="1"/>
  <c r="AV23" i="38"/>
  <c r="AQ23" i="38"/>
  <c r="AQ86" i="38" s="1"/>
  <c r="AM23" i="38"/>
  <c r="AM86" i="38" s="1"/>
  <c r="AH23" i="38"/>
  <c r="AH86" i="38" s="1"/>
  <c r="AS23" i="38"/>
  <c r="AS86" i="38" s="1"/>
  <c r="AK23" i="38"/>
  <c r="BB23" i="38"/>
  <c r="BB86" i="38" s="1"/>
  <c r="AZ23" i="38"/>
  <c r="AZ86" i="38" s="1"/>
  <c r="O23" i="38"/>
  <c r="BD23" i="38"/>
  <c r="BD86" i="38" s="1"/>
  <c r="BK23" i="38"/>
  <c r="BK86" i="38" s="1"/>
  <c r="AK33" i="38"/>
  <c r="AK95" i="38" s="1"/>
  <c r="BI33" i="38"/>
  <c r="BI95" i="38" s="1"/>
  <c r="BB33" i="38"/>
  <c r="BB95" i="38" s="1"/>
  <c r="AS33" i="38"/>
  <c r="AS95" i="38" s="1"/>
  <c r="AB33" i="38"/>
  <c r="AB95" i="38" s="1"/>
  <c r="BG33" i="38"/>
  <c r="BG95" i="38" s="1"/>
  <c r="BD33" i="38"/>
  <c r="BD95" i="38" s="1"/>
  <c r="S33" i="38"/>
  <c r="AX33" i="38"/>
  <c r="AX95" i="38" s="1"/>
  <c r="U33" i="38"/>
  <c r="U95" i="38" s="1"/>
  <c r="AZ33" i="38"/>
  <c r="AZ95" i="38" s="1"/>
  <c r="AO33" i="38"/>
  <c r="AM33" i="38"/>
  <c r="AM95" i="38" s="1"/>
  <c r="Z33" i="38"/>
  <c r="Z95" i="38" s="1"/>
  <c r="O33" i="38"/>
  <c r="O95" i="38" s="1"/>
  <c r="Q33" i="38"/>
  <c r="Q95" i="38" s="1"/>
  <c r="BM33" i="38"/>
  <c r="BM95" i="38" s="1"/>
  <c r="BK33" i="38"/>
  <c r="BK95" i="38" s="1"/>
  <c r="AQ33" i="38"/>
  <c r="AQ95" i="38" s="1"/>
  <c r="AH33" i="38"/>
  <c r="AH95" i="38" s="1"/>
  <c r="BO33" i="38"/>
  <c r="BO95" i="38" s="1"/>
  <c r="AD33" i="38"/>
  <c r="AD95" i="38" s="1"/>
  <c r="AV33" i="38"/>
  <c r="W33" i="38"/>
  <c r="W95" i="38" s="1"/>
  <c r="AF33" i="38"/>
  <c r="AF95" i="38" s="1"/>
  <c r="H172" i="42"/>
  <c r="C174" i="42"/>
  <c r="U50" i="29"/>
  <c r="U95" i="29" s="1"/>
  <c r="O50" i="29"/>
  <c r="W50" i="29"/>
  <c r="W95" i="29" s="1"/>
  <c r="S50" i="29"/>
  <c r="S95" i="29" s="1"/>
  <c r="Q50" i="29"/>
  <c r="Q95" i="29" s="1"/>
  <c r="EK641" i="39"/>
  <c r="P123" i="22"/>
  <c r="R123" i="22"/>
  <c r="R175" i="38"/>
  <c r="P175" i="38"/>
  <c r="BR175" i="38" s="1"/>
  <c r="T175" i="38"/>
  <c r="BT175" i="38" s="1"/>
  <c r="V175" i="38"/>
  <c r="BU175" i="38" s="1"/>
  <c r="N175" i="38"/>
  <c r="BQ175" i="38" s="1"/>
  <c r="AC206" i="38"/>
  <c r="BS206" i="38" s="1"/>
  <c r="AA206" i="38"/>
  <c r="BR206" i="38" s="1"/>
  <c r="AG206" i="38"/>
  <c r="BU206" i="38" s="1"/>
  <c r="Y206" i="38"/>
  <c r="AE206" i="38"/>
  <c r="BT206" i="38" s="1"/>
  <c r="AJ229" i="38"/>
  <c r="AP229" i="38"/>
  <c r="AN229" i="38"/>
  <c r="BS229" i="38" s="1"/>
  <c r="AL229" i="38"/>
  <c r="BR229" i="38" s="1"/>
  <c r="AR229" i="38"/>
  <c r="BU229" i="38" s="1"/>
  <c r="BN326" i="38"/>
  <c r="BU326" i="38" s="1"/>
  <c r="BF326" i="38"/>
  <c r="BL326" i="38"/>
  <c r="BT326" i="38" s="1"/>
  <c r="BH326" i="38"/>
  <c r="BR326" i="38" s="1"/>
  <c r="BJ326" i="38"/>
  <c r="AD117" i="38"/>
  <c r="N167" i="30"/>
  <c r="T167" i="30"/>
  <c r="R167" i="30"/>
  <c r="V167" i="30"/>
  <c r="V168" i="30" s="1"/>
  <c r="P167" i="30"/>
  <c r="Q44" i="29"/>
  <c r="Q90" i="29" s="1"/>
  <c r="S44" i="29"/>
  <c r="S90" i="29" s="1"/>
  <c r="EC353" i="39"/>
  <c r="EI353" i="39"/>
  <c r="U52" i="30"/>
  <c r="U97" i="30" s="1"/>
  <c r="W52" i="30"/>
  <c r="W97" i="30" s="1"/>
  <c r="S52" i="30"/>
  <c r="S97" i="30" s="1"/>
  <c r="Q52" i="30"/>
  <c r="Q97" i="30" s="1"/>
  <c r="O52" i="30"/>
  <c r="EK583" i="39"/>
  <c r="EK637" i="39"/>
  <c r="EK671" i="39"/>
  <c r="AG217" i="38"/>
  <c r="BU217" i="38" s="1"/>
  <c r="Y217" i="38"/>
  <c r="AC217" i="38"/>
  <c r="BS217" i="38" s="1"/>
  <c r="AA217" i="38"/>
  <c r="BR217" i="38" s="1"/>
  <c r="AE217" i="38"/>
  <c r="BT217" i="38" s="1"/>
  <c r="AN248" i="38"/>
  <c r="BS248" i="38" s="1"/>
  <c r="AP248" i="38"/>
  <c r="AR248" i="38"/>
  <c r="AJ248" i="38"/>
  <c r="AL248" i="38"/>
  <c r="BA268" i="38"/>
  <c r="BT268" i="38" s="1"/>
  <c r="AU268" i="38"/>
  <c r="AY268" i="38"/>
  <c r="BS268" i="38" s="1"/>
  <c r="AW268" i="38"/>
  <c r="BC268" i="38"/>
  <c r="BU268" i="38" s="1"/>
  <c r="DE61" i="39"/>
  <c r="DE122" i="39" s="1"/>
  <c r="CK61" i="39"/>
  <c r="CK122" i="39" s="1"/>
  <c r="DX61" i="39"/>
  <c r="DX122" i="39" s="1"/>
  <c r="AV61" i="39"/>
  <c r="AK61" i="39"/>
  <c r="Q61" i="39"/>
  <c r="CV61" i="39"/>
  <c r="CV122" i="39" s="1"/>
  <c r="CB61" i="39"/>
  <c r="CO61" i="39"/>
  <c r="CO122" i="39" s="1"/>
  <c r="AM61" i="39"/>
  <c r="AM122" i="39" s="1"/>
  <c r="AB61" i="39"/>
  <c r="AB122" i="39" s="1"/>
  <c r="BO61" i="39"/>
  <c r="BO122" i="39" s="1"/>
  <c r="CM61" i="39"/>
  <c r="DR61" i="39"/>
  <c r="DR122" i="39" s="1"/>
  <c r="DP61" i="39"/>
  <c r="DP122" i="39" s="1"/>
  <c r="AD61" i="39"/>
  <c r="AD122" i="39" s="1"/>
  <c r="S61" i="39"/>
  <c r="AF61" i="39"/>
  <c r="AF122" i="39" s="1"/>
  <c r="CD61" i="39"/>
  <c r="DI61" i="39"/>
  <c r="DI122" i="39" s="1"/>
  <c r="CF61" i="39"/>
  <c r="U61" i="39"/>
  <c r="BI61" i="39"/>
  <c r="BI122" i="39" s="1"/>
  <c r="BG61" i="39"/>
  <c r="DV61" i="39"/>
  <c r="DV122" i="39" s="1"/>
  <c r="DB61" i="39"/>
  <c r="DB122" i="39" s="1"/>
  <c r="CI61" i="39"/>
  <c r="CI122" i="39" s="1"/>
  <c r="BM61" i="39"/>
  <c r="BM122" i="39" s="1"/>
  <c r="BB61" i="39"/>
  <c r="BB122" i="39" s="1"/>
  <c r="AH61" i="39"/>
  <c r="AH122" i="39" s="1"/>
  <c r="O61" i="39"/>
  <c r="DM61" i="39"/>
  <c r="CT61" i="39"/>
  <c r="BZ61" i="39"/>
  <c r="BZ122" i="39" s="1"/>
  <c r="BD61" i="39"/>
  <c r="BD122" i="39" s="1"/>
  <c r="AS61" i="39"/>
  <c r="AS122" i="39" s="1"/>
  <c r="Z61" i="39"/>
  <c r="AO61" i="39"/>
  <c r="AO122" i="39" s="1"/>
  <c r="CX61" i="39"/>
  <c r="CX122" i="39" s="1"/>
  <c r="BK61" i="39"/>
  <c r="BK122" i="39" s="1"/>
  <c r="DT61" i="39"/>
  <c r="DT122" i="39" s="1"/>
  <c r="AZ61" i="39"/>
  <c r="AZ122" i="39" s="1"/>
  <c r="DK61" i="39"/>
  <c r="DK122" i="39" s="1"/>
  <c r="AQ61" i="39"/>
  <c r="AQ122" i="39" s="1"/>
  <c r="DG61" i="39"/>
  <c r="CZ61" i="39"/>
  <c r="CZ122" i="39" s="1"/>
  <c r="CQ61" i="39"/>
  <c r="CQ122" i="39" s="1"/>
  <c r="BX61" i="39"/>
  <c r="W61" i="39"/>
  <c r="AX61" i="39"/>
  <c r="AX122" i="39" s="1"/>
  <c r="BV225" i="38"/>
  <c r="AV53" i="38"/>
  <c r="AV115" i="38" s="1"/>
  <c r="BS159" i="38"/>
  <c r="BV159" i="38" s="1"/>
  <c r="X159" i="38"/>
  <c r="X12" i="30"/>
  <c r="BS179" i="38"/>
  <c r="BV179" i="38" s="1"/>
  <c r="X179" i="38"/>
  <c r="BR252" i="38"/>
  <c r="BV252" i="38" s="1"/>
  <c r="AT252" i="38"/>
  <c r="BS149" i="38"/>
  <c r="BV149" i="38" s="1"/>
  <c r="X149" i="38"/>
  <c r="BS241" i="38"/>
  <c r="BV241" i="38" s="1"/>
  <c r="AT241" i="38"/>
  <c r="R128" i="30"/>
  <c r="S69" i="29"/>
  <c r="Q51" i="29"/>
  <c r="Q96" i="29" s="1"/>
  <c r="W51" i="29"/>
  <c r="W96" i="29" s="1"/>
  <c r="O51" i="29"/>
  <c r="S51" i="29"/>
  <c r="S96" i="29" s="1"/>
  <c r="U51" i="29"/>
  <c r="U96" i="29" s="1"/>
  <c r="EK561" i="39"/>
  <c r="EK578" i="39"/>
  <c r="EK582" i="39"/>
  <c r="EK566" i="39"/>
  <c r="BQ314" i="38"/>
  <c r="AT225" i="38"/>
  <c r="BS233" i="38"/>
  <c r="AT233" i="38"/>
  <c r="BR329" i="38"/>
  <c r="BV329" i="38" s="1"/>
  <c r="BP329" i="38"/>
  <c r="S53" i="30"/>
  <c r="S98" i="30" s="1"/>
  <c r="W53" i="30"/>
  <c r="W98" i="30" s="1"/>
  <c r="O53" i="30"/>
  <c r="Q53" i="30"/>
  <c r="Q98" i="30" s="1"/>
  <c r="BF374" i="38"/>
  <c r="EK553" i="39"/>
  <c r="EF551" i="39"/>
  <c r="EK535" i="39"/>
  <c r="EK570" i="39"/>
  <c r="EK574" i="39"/>
  <c r="BT306" i="38"/>
  <c r="EH99" i="39"/>
  <c r="BV168" i="38"/>
  <c r="BQ226" i="38"/>
  <c r="BV226" i="38" s="1"/>
  <c r="AT226" i="38"/>
  <c r="X154" i="38"/>
  <c r="BQ154" i="38"/>
  <c r="BR303" i="38"/>
  <c r="BR313" i="38"/>
  <c r="BV313" i="38" s="1"/>
  <c r="BP313" i="38"/>
  <c r="BU272" i="38"/>
  <c r="BV272" i="38" s="1"/>
  <c r="BE272" i="38"/>
  <c r="X173" i="38"/>
  <c r="BO111" i="39"/>
  <c r="BU49" i="39"/>
  <c r="CZ111" i="39"/>
  <c r="EC49" i="39"/>
  <c r="DI111" i="39"/>
  <c r="DN49" i="39"/>
  <c r="CM111" i="39"/>
  <c r="CR49" i="39"/>
  <c r="CX111" i="39"/>
  <c r="DC49" i="39"/>
  <c r="W79" i="30"/>
  <c r="BQ243" i="38"/>
  <c r="AT243" i="38"/>
  <c r="O101" i="38"/>
  <c r="BV277" i="38"/>
  <c r="EK231" i="39"/>
  <c r="BV255" i="39"/>
  <c r="EK210" i="39"/>
  <c r="BV282" i="39"/>
  <c r="BV254" i="38"/>
  <c r="BV303" i="38"/>
  <c r="EK255" i="39"/>
  <c r="BV292" i="39"/>
  <c r="EK218" i="39"/>
  <c r="EK266" i="39"/>
  <c r="EK149" i="39"/>
  <c r="EK177" i="39"/>
  <c r="V128" i="30"/>
  <c r="EK239" i="39"/>
  <c r="BV228" i="39"/>
  <c r="Q79" i="30"/>
  <c r="O87" i="30"/>
  <c r="X134" i="29"/>
  <c r="EK150" i="39"/>
  <c r="BV229" i="39"/>
  <c r="S87" i="30"/>
  <c r="X132" i="29"/>
  <c r="X155" i="29"/>
  <c r="W96" i="30"/>
  <c r="T128" i="30"/>
  <c r="O79" i="30"/>
  <c r="BH333" i="38"/>
  <c r="BR333" i="38" s="1"/>
  <c r="AJ236" i="38"/>
  <c r="BQ236" i="38" s="1"/>
  <c r="BH314" i="38"/>
  <c r="BR314" i="38" s="1"/>
  <c r="BC267" i="38"/>
  <c r="T174" i="38"/>
  <c r="BT174" i="38" s="1"/>
  <c r="BN306" i="38"/>
  <c r="BC275" i="38"/>
  <c r="BE275" i="38" s="1"/>
  <c r="AR228" i="38"/>
  <c r="P182" i="38"/>
  <c r="BR182" i="38" s="1"/>
  <c r="N128" i="30"/>
  <c r="S79" i="30"/>
  <c r="BJ333" i="38"/>
  <c r="BS333" i="38" s="1"/>
  <c r="BJ314" i="38"/>
  <c r="BS314" i="38" s="1"/>
  <c r="BC294" i="38"/>
  <c r="BU294" i="38" s="1"/>
  <c r="BH306" i="38"/>
  <c r="AU286" i="38"/>
  <c r="AL228" i="38"/>
  <c r="R182" i="38"/>
  <c r="BB77" i="39"/>
  <c r="AV77" i="39"/>
  <c r="CV77" i="39"/>
  <c r="DG77" i="39"/>
  <c r="EK644" i="39"/>
  <c r="EK636" i="39"/>
  <c r="EK648" i="39"/>
  <c r="EK640" i="39"/>
  <c r="EK632" i="39"/>
  <c r="EK670" i="39"/>
  <c r="EJ700" i="39"/>
  <c r="EH700" i="39"/>
  <c r="EK696" i="39"/>
  <c r="EK706" i="39"/>
  <c r="EJ688" i="39"/>
  <c r="EK682" i="39"/>
  <c r="EK684" i="39"/>
  <c r="EI688" i="39"/>
  <c r="EH688" i="39"/>
  <c r="EK678" i="39"/>
  <c r="EG688" i="39"/>
  <c r="R374" i="38"/>
  <c r="AW374" i="38"/>
  <c r="BE361" i="38"/>
  <c r="BP441" i="38"/>
  <c r="EI713" i="39"/>
  <c r="EG713" i="39"/>
  <c r="X652" i="39"/>
  <c r="T163" i="38"/>
  <c r="BT163" i="38" s="1"/>
  <c r="R163" i="38"/>
  <c r="BS163" i="38" s="1"/>
  <c r="V163" i="38"/>
  <c r="BU163" i="38" s="1"/>
  <c r="N163" i="38"/>
  <c r="T155" i="38"/>
  <c r="R155" i="38"/>
  <c r="V155" i="38"/>
  <c r="N155" i="38"/>
  <c r="AE216" i="38"/>
  <c r="AC216" i="38"/>
  <c r="Y216" i="38"/>
  <c r="AA216" i="38"/>
  <c r="AG216" i="38"/>
  <c r="AG205" i="38"/>
  <c r="BU205" i="38" s="1"/>
  <c r="AA205" i="38"/>
  <c r="BR205" i="38" s="1"/>
  <c r="AE205" i="38"/>
  <c r="BT205" i="38" s="1"/>
  <c r="AC205" i="38"/>
  <c r="BS205" i="38" s="1"/>
  <c r="AA197" i="38"/>
  <c r="BR197" i="38" s="1"/>
  <c r="AG197" i="38"/>
  <c r="BU197" i="38" s="1"/>
  <c r="Y197" i="38"/>
  <c r="AC197" i="38"/>
  <c r="BS197" i="38" s="1"/>
  <c r="AE197" i="38"/>
  <c r="BT197" i="38" s="1"/>
  <c r="AE189" i="38"/>
  <c r="AC189" i="38"/>
  <c r="BS189" i="38" s="1"/>
  <c r="AA189" i="38"/>
  <c r="Y189" i="38"/>
  <c r="AG189" i="38"/>
  <c r="BU189" i="38" s="1"/>
  <c r="AN255" i="38"/>
  <c r="AL255" i="38"/>
  <c r="AP255" i="38"/>
  <c r="BT255" i="38" s="1"/>
  <c r="AP244" i="38"/>
  <c r="BT244" i="38" s="1"/>
  <c r="AR244" i="38"/>
  <c r="BU244" i="38" s="1"/>
  <c r="AJ244" i="38"/>
  <c r="BH328" i="39"/>
  <c r="BN328" i="39"/>
  <c r="BF328" i="39"/>
  <c r="BL328" i="39"/>
  <c r="BJ328" i="39"/>
  <c r="X664" i="39"/>
  <c r="BP664" i="39"/>
  <c r="Q96" i="30"/>
  <c r="U87" i="30"/>
  <c r="AY294" i="38"/>
  <c r="N174" i="38"/>
  <c r="AY286" i="38"/>
  <c r="BN325" i="38"/>
  <c r="BU325" i="38" s="1"/>
  <c r="AL244" i="38"/>
  <c r="BR244" i="38" s="1"/>
  <c r="AR255" i="38"/>
  <c r="BU255" i="38" s="1"/>
  <c r="Y205" i="38"/>
  <c r="P155" i="38"/>
  <c r="P163" i="38"/>
  <c r="BR163" i="38" s="1"/>
  <c r="EK391" i="39"/>
  <c r="X134" i="30"/>
  <c r="W87" i="30"/>
  <c r="BL333" i="38"/>
  <c r="BT333" i="38" s="1"/>
  <c r="BV191" i="38"/>
  <c r="X168" i="38"/>
  <c r="BL314" i="38"/>
  <c r="V174" i="38"/>
  <c r="BU174" i="38" s="1"/>
  <c r="BH325" i="38"/>
  <c r="AN244" i="38"/>
  <c r="BS244" i="38" s="1"/>
  <c r="BB85" i="39"/>
  <c r="AM85" i="39"/>
  <c r="CV85" i="39"/>
  <c r="DG85" i="39"/>
  <c r="AX95" i="39"/>
  <c r="DR95" i="39"/>
  <c r="AD95" i="39"/>
  <c r="DI95" i="39"/>
  <c r="CM95" i="39"/>
  <c r="CX95" i="39"/>
  <c r="U96" i="30"/>
  <c r="P128" i="30"/>
  <c r="U79" i="30"/>
  <c r="Q87" i="30"/>
  <c r="Q61" i="29"/>
  <c r="X159" i="29"/>
  <c r="AK77" i="39"/>
  <c r="AD77" i="39"/>
  <c r="CI77" i="39"/>
  <c r="CO77" i="39"/>
  <c r="AV103" i="39"/>
  <c r="DR103" i="39"/>
  <c r="CV103" i="39"/>
  <c r="DG103" i="39"/>
  <c r="AS77" i="39"/>
  <c r="AM77" i="39"/>
  <c r="DI77" i="39"/>
  <c r="CM77" i="39"/>
  <c r="CX77" i="39"/>
  <c r="AS85" i="39"/>
  <c r="AD85" i="39"/>
  <c r="BI85" i="39"/>
  <c r="CQ85" i="39"/>
  <c r="CM85" i="39"/>
  <c r="CX85" i="39"/>
  <c r="BG95" i="39"/>
  <c r="AZ95" i="39"/>
  <c r="BK95" i="39"/>
  <c r="CZ95" i="39"/>
  <c r="DT95" i="39"/>
  <c r="BT271" i="39"/>
  <c r="EI271" i="39"/>
  <c r="CR551" i="39"/>
  <c r="BD101" i="38"/>
  <c r="CI95" i="39"/>
  <c r="CB95" i="39"/>
  <c r="DG95" i="39"/>
  <c r="AB77" i="39"/>
  <c r="AQ77" i="39"/>
  <c r="BO77" i="39"/>
  <c r="DT77" i="39"/>
  <c r="AB85" i="39"/>
  <c r="AQ85" i="39"/>
  <c r="DR85" i="39"/>
  <c r="BG85" i="39"/>
  <c r="CF85" i="39"/>
  <c r="CX103" i="39"/>
  <c r="AK85" i="39"/>
  <c r="Z85" i="39"/>
  <c r="BO85" i="39"/>
  <c r="CO85" i="39"/>
  <c r="BI95" i="39"/>
  <c r="CO95" i="39"/>
  <c r="CQ111" i="39"/>
  <c r="EB49" i="39"/>
  <c r="CV111" i="39"/>
  <c r="DG111" i="39"/>
  <c r="Z77" i="39"/>
  <c r="BK77" i="39"/>
  <c r="BD77" i="39"/>
  <c r="AF77" i="39"/>
  <c r="DE77" i="39"/>
  <c r="DP77" i="39"/>
  <c r="AH85" i="39"/>
  <c r="BK85" i="39"/>
  <c r="AV85" i="39"/>
  <c r="CK85" i="39"/>
  <c r="DE85" i="39"/>
  <c r="DP85" i="39"/>
  <c r="ED26" i="39"/>
  <c r="AB95" i="39"/>
  <c r="AV95" i="39"/>
  <c r="CK95" i="39"/>
  <c r="DE95" i="39"/>
  <c r="DP95" i="39"/>
  <c r="CK103" i="39"/>
  <c r="DE103" i="39"/>
  <c r="CB120" i="39"/>
  <c r="DG120" i="39"/>
  <c r="ED521" i="39"/>
  <c r="EJ521" i="39"/>
  <c r="AZ77" i="39"/>
  <c r="CQ77" i="39"/>
  <c r="BM77" i="39"/>
  <c r="AO77" i="39"/>
  <c r="CT77" i="39"/>
  <c r="DM77" i="39"/>
  <c r="DX77" i="39"/>
  <c r="AZ85" i="39"/>
  <c r="BD85" i="39"/>
  <c r="AF85" i="39"/>
  <c r="CT85" i="39"/>
  <c r="DM85" i="39"/>
  <c r="DX85" i="39"/>
  <c r="AF95" i="39"/>
  <c r="Z95" i="39"/>
  <c r="AK95" i="39"/>
  <c r="BD95" i="39"/>
  <c r="CT95" i="39"/>
  <c r="DM95" i="39"/>
  <c r="DX95" i="39"/>
  <c r="DM103" i="39"/>
  <c r="AK120" i="39"/>
  <c r="CF120" i="39"/>
  <c r="CK120" i="39"/>
  <c r="DP120" i="39"/>
  <c r="DR77" i="39"/>
  <c r="AH77" i="39"/>
  <c r="CZ77" i="39"/>
  <c r="AX77" i="39"/>
  <c r="DB77" i="39"/>
  <c r="DV77" i="39"/>
  <c r="CZ85" i="39"/>
  <c r="DI85" i="39"/>
  <c r="BM85" i="39"/>
  <c r="AO85" i="39"/>
  <c r="DB85" i="39"/>
  <c r="DV85" i="39"/>
  <c r="BO95" i="39"/>
  <c r="AH95" i="39"/>
  <c r="AS95" i="39"/>
  <c r="BM95" i="39"/>
  <c r="DB95" i="39"/>
  <c r="DV95" i="39"/>
  <c r="Z120" i="39"/>
  <c r="BT238" i="39"/>
  <c r="BV238" i="39" s="1"/>
  <c r="EI238" i="39"/>
  <c r="EC442" i="39"/>
  <c r="EI442" i="39"/>
  <c r="BI77" i="39"/>
  <c r="BG77" i="39"/>
  <c r="DK77" i="39"/>
  <c r="CI85" i="39"/>
  <c r="AX85" i="39"/>
  <c r="AO95" i="39"/>
  <c r="AQ95" i="39"/>
  <c r="BB95" i="39"/>
  <c r="BU99" i="39"/>
  <c r="AM103" i="39"/>
  <c r="BG103" i="39"/>
  <c r="BI103" i="39"/>
  <c r="BK103" i="39"/>
  <c r="DR111" i="39"/>
  <c r="AX111" i="39"/>
  <c r="AZ111" i="39"/>
  <c r="BK111" i="39"/>
  <c r="DT111" i="39"/>
  <c r="AB120" i="39"/>
  <c r="BM120" i="39"/>
  <c r="BO120" i="39"/>
  <c r="DB120" i="39"/>
  <c r="DV120" i="39"/>
  <c r="DZ23" i="39"/>
  <c r="AA201" i="39"/>
  <c r="BT332" i="39"/>
  <c r="EI332" i="39"/>
  <c r="BO103" i="39"/>
  <c r="CI103" i="39"/>
  <c r="CQ103" i="39"/>
  <c r="CM103" i="39"/>
  <c r="AD111" i="39"/>
  <c r="BG111" i="39"/>
  <c r="BI111" i="39"/>
  <c r="CO111" i="39"/>
  <c r="BK120" i="39"/>
  <c r="CD120" i="39"/>
  <c r="CX120" i="39"/>
  <c r="AS127" i="39"/>
  <c r="EB389" i="39"/>
  <c r="EE389" i="39" s="1"/>
  <c r="EH389" i="39"/>
  <c r="EK389" i="39" s="1"/>
  <c r="DN713" i="39"/>
  <c r="AW294" i="39"/>
  <c r="AU294" i="39"/>
  <c r="BC294" i="39"/>
  <c r="BA294" i="39"/>
  <c r="AY294" i="39"/>
  <c r="AY286" i="39"/>
  <c r="AW286" i="39"/>
  <c r="AU286" i="39"/>
  <c r="AY275" i="39"/>
  <c r="BA275" i="39"/>
  <c r="BC275" i="39"/>
  <c r="BC267" i="39"/>
  <c r="BA267" i="39"/>
  <c r="AW267" i="39"/>
  <c r="AU267" i="39"/>
  <c r="DL487" i="39"/>
  <c r="DJ487" i="39"/>
  <c r="DH487" i="39"/>
  <c r="EH487" i="39" s="1"/>
  <c r="DF487" i="39"/>
  <c r="DD487" i="39"/>
  <c r="DJ479" i="39"/>
  <c r="DD479" i="39"/>
  <c r="DH479" i="39"/>
  <c r="DF479" i="39"/>
  <c r="DL479" i="39"/>
  <c r="EJ479" i="39" s="1"/>
  <c r="DF468" i="39"/>
  <c r="DJ468" i="39"/>
  <c r="DD468" i="39"/>
  <c r="DL468" i="39"/>
  <c r="DH468" i="39"/>
  <c r="EB468" i="39" s="1"/>
  <c r="DH460" i="39"/>
  <c r="DF460" i="39"/>
  <c r="DD460" i="39"/>
  <c r="DL460" i="39"/>
  <c r="DJ460" i="39"/>
  <c r="DC676" i="39"/>
  <c r="AL253" i="39"/>
  <c r="AR253" i="39"/>
  <c r="AP253" i="39"/>
  <c r="AN242" i="39"/>
  <c r="AJ242" i="39"/>
  <c r="BQ242" i="39" s="1"/>
  <c r="AP242" i="39"/>
  <c r="AJ234" i="39"/>
  <c r="AP234" i="39"/>
  <c r="AN234" i="39"/>
  <c r="AL234" i="39"/>
  <c r="AR234" i="39"/>
  <c r="AL226" i="39"/>
  <c r="AR226" i="39"/>
  <c r="AJ226" i="39"/>
  <c r="EF226" i="39" s="1"/>
  <c r="AN226" i="39"/>
  <c r="CS446" i="39"/>
  <c r="CW446" i="39"/>
  <c r="DA446" i="39"/>
  <c r="CY446" i="39"/>
  <c r="CW438" i="39"/>
  <c r="DA438" i="39"/>
  <c r="CU438" i="39"/>
  <c r="CY438" i="39"/>
  <c r="CS427" i="39"/>
  <c r="DA427" i="39"/>
  <c r="CY427" i="39"/>
  <c r="CU427" i="39"/>
  <c r="CU419" i="39"/>
  <c r="CY419" i="39"/>
  <c r="DA419" i="39"/>
  <c r="ED419" i="39" s="1"/>
  <c r="CW419" i="39"/>
  <c r="CS419" i="39"/>
  <c r="DC664" i="39"/>
  <c r="AT586" i="39"/>
  <c r="Y220" i="39"/>
  <c r="AE220" i="39"/>
  <c r="AA220" i="39"/>
  <c r="AC220" i="39"/>
  <c r="AG220" i="39"/>
  <c r="AG212" i="39"/>
  <c r="Y212" i="39"/>
  <c r="AA212" i="39"/>
  <c r="AG201" i="39"/>
  <c r="AE201" i="39"/>
  <c r="AC201" i="39"/>
  <c r="AE193" i="39"/>
  <c r="AC193" i="39"/>
  <c r="Y193" i="39"/>
  <c r="AA193" i="39"/>
  <c r="CL405" i="39"/>
  <c r="CP405" i="39"/>
  <c r="CN405" i="39"/>
  <c r="CJ405" i="39"/>
  <c r="CH405" i="39"/>
  <c r="CL394" i="39"/>
  <c r="CH394" i="39"/>
  <c r="DZ394" i="39" s="1"/>
  <c r="CP394" i="39"/>
  <c r="ED394" i="39" s="1"/>
  <c r="CJ394" i="39"/>
  <c r="CN394" i="39"/>
  <c r="CJ386" i="39"/>
  <c r="CH386" i="39"/>
  <c r="CP386" i="39"/>
  <c r="CJ378" i="39"/>
  <c r="CP378" i="39"/>
  <c r="CN378" i="39"/>
  <c r="CH564" i="39"/>
  <c r="CC564" i="39"/>
  <c r="F21" i="42" s="1"/>
  <c r="D26" i="42"/>
  <c r="CG700" i="39"/>
  <c r="T179" i="39"/>
  <c r="R179" i="39"/>
  <c r="P179" i="39"/>
  <c r="T168" i="39"/>
  <c r="V168" i="39"/>
  <c r="N168" i="39"/>
  <c r="N160" i="39"/>
  <c r="V160" i="39"/>
  <c r="R160" i="39"/>
  <c r="P160" i="39"/>
  <c r="P152" i="39"/>
  <c r="R152" i="39"/>
  <c r="BS152" i="39" s="1"/>
  <c r="V152" i="39"/>
  <c r="N152" i="39"/>
  <c r="T152" i="39"/>
  <c r="BW372" i="39"/>
  <c r="CA372" i="39"/>
  <c r="BY372" i="39"/>
  <c r="CC372" i="39"/>
  <c r="BY364" i="39"/>
  <c r="CC364" i="39"/>
  <c r="EI364" i="39" s="1"/>
  <c r="BW364" i="39"/>
  <c r="CA364" i="39"/>
  <c r="CE364" i="39"/>
  <c r="CE353" i="39"/>
  <c r="BW353" i="39"/>
  <c r="CA353" i="39"/>
  <c r="EB353" i="39" s="1"/>
  <c r="BY353" i="39"/>
  <c r="CC345" i="39"/>
  <c r="CA345" i="39"/>
  <c r="BY345" i="39"/>
  <c r="CE345" i="39"/>
  <c r="BY564" i="39"/>
  <c r="CG551" i="39"/>
  <c r="X563" i="39"/>
  <c r="DU524" i="39"/>
  <c r="DS524" i="39"/>
  <c r="EB524" i="39" s="1"/>
  <c r="DW524" i="39"/>
  <c r="DQ516" i="39"/>
  <c r="DO516" i="39"/>
  <c r="DU516" i="39"/>
  <c r="EI516" i="39" s="1"/>
  <c r="DO505" i="39"/>
  <c r="DW505" i="39"/>
  <c r="DU505" i="39"/>
  <c r="DS505" i="39"/>
  <c r="DQ505" i="39"/>
  <c r="DS497" i="39"/>
  <c r="DW497" i="39"/>
  <c r="DO497" i="39"/>
  <c r="DU497" i="39"/>
  <c r="DQ497" i="39"/>
  <c r="EG497" i="39" s="1"/>
  <c r="DW564" i="39"/>
  <c r="G285" i="42" s="1"/>
  <c r="BF320" i="39"/>
  <c r="BN320" i="39"/>
  <c r="BH320" i="39"/>
  <c r="BL320" i="39"/>
  <c r="BJ320" i="39"/>
  <c r="BL312" i="39"/>
  <c r="BJ312" i="39"/>
  <c r="BF312" i="39"/>
  <c r="BN312" i="39"/>
  <c r="BL304" i="39"/>
  <c r="BJ304" i="39"/>
  <c r="BF304" i="39"/>
  <c r="CT618" i="39"/>
  <c r="CS626" i="39" s="1"/>
  <c r="CV618" i="39"/>
  <c r="CU626" i="39" s="1"/>
  <c r="DR618" i="39"/>
  <c r="DQ626" i="39" s="1"/>
  <c r="DI618" i="39"/>
  <c r="DH626" i="39" s="1"/>
  <c r="CQ618" i="39"/>
  <c r="CP626" i="39" s="1"/>
  <c r="CZ618" i="39"/>
  <c r="CY626" i="39" s="1"/>
  <c r="CF618" i="39"/>
  <c r="CE626" i="39" s="1"/>
  <c r="BX618" i="39"/>
  <c r="BW626" i="39" s="1"/>
  <c r="DE618" i="39"/>
  <c r="DD626" i="39" s="1"/>
  <c r="Q618" i="39"/>
  <c r="P626" i="39" s="1"/>
  <c r="U618" i="39"/>
  <c r="BO618" i="39"/>
  <c r="BN626" i="39" s="1"/>
  <c r="BK618" i="39"/>
  <c r="BJ626" i="39" s="1"/>
  <c r="BG618" i="39"/>
  <c r="BF626" i="39" s="1"/>
  <c r="AS618" i="39"/>
  <c r="AR626" i="39" s="1"/>
  <c r="AO618" i="39"/>
  <c r="AN626" i="39" s="1"/>
  <c r="BB618" i="39"/>
  <c r="BA626" i="39" s="1"/>
  <c r="DP618" i="39"/>
  <c r="DO626" i="39" s="1"/>
  <c r="AQ618" i="39"/>
  <c r="AP626" i="39" s="1"/>
  <c r="BD618" i="39"/>
  <c r="BC626" i="39" s="1"/>
  <c r="AD618" i="39"/>
  <c r="DG618" i="39"/>
  <c r="DF626" i="39" s="1"/>
  <c r="AH618" i="39"/>
  <c r="AG626" i="39" s="1"/>
  <c r="AM618" i="39"/>
  <c r="AL626" i="39" s="1"/>
  <c r="C290" i="42"/>
  <c r="H290" i="42" s="1"/>
  <c r="DY700" i="39"/>
  <c r="F306" i="42"/>
  <c r="F310" i="42" s="1"/>
  <c r="H303" i="42"/>
  <c r="BP528" i="39"/>
  <c r="BD103" i="39"/>
  <c r="Z103" i="39"/>
  <c r="AB103" i="39"/>
  <c r="CT103" i="39"/>
  <c r="DP103" i="39"/>
  <c r="AM111" i="39"/>
  <c r="BD111" i="39"/>
  <c r="AB111" i="39"/>
  <c r="CK111" i="39"/>
  <c r="DE111" i="39"/>
  <c r="DP111" i="39"/>
  <c r="AD120" i="39"/>
  <c r="AF120" i="39"/>
  <c r="AH120" i="39"/>
  <c r="DK120" i="39"/>
  <c r="CT120" i="39"/>
  <c r="DX120" i="39"/>
  <c r="DY100" i="39"/>
  <c r="BX127" i="39"/>
  <c r="H154" i="42"/>
  <c r="DN563" i="39"/>
  <c r="CE372" i="39"/>
  <c r="EJ372" i="39" s="1"/>
  <c r="CW427" i="39"/>
  <c r="AD103" i="39"/>
  <c r="AF103" i="39"/>
  <c r="AH103" i="39"/>
  <c r="AK103" i="39"/>
  <c r="DB103" i="39"/>
  <c r="DX103" i="39"/>
  <c r="AV111" i="39"/>
  <c r="Z111" i="39"/>
  <c r="AK111" i="39"/>
  <c r="CT111" i="39"/>
  <c r="DM111" i="39"/>
  <c r="DX111" i="39"/>
  <c r="AM120" i="39"/>
  <c r="AO120" i="39"/>
  <c r="AQ120" i="39"/>
  <c r="CV120" i="39"/>
  <c r="CZ120" i="39"/>
  <c r="AN253" i="39"/>
  <c r="BV192" i="39"/>
  <c r="N179" i="39"/>
  <c r="EF179" i="39" s="1"/>
  <c r="EC409" i="39"/>
  <c r="EI409" i="39"/>
  <c r="ED441" i="39"/>
  <c r="EJ441" i="39"/>
  <c r="DO524" i="39"/>
  <c r="EI472" i="39"/>
  <c r="BM103" i="39"/>
  <c r="AO103" i="39"/>
  <c r="AQ103" i="39"/>
  <c r="DK103" i="39"/>
  <c r="DV103" i="39"/>
  <c r="EC45" i="39"/>
  <c r="CI111" i="39"/>
  <c r="AF111" i="39"/>
  <c r="AH111" i="39"/>
  <c r="AS111" i="39"/>
  <c r="DB111" i="39"/>
  <c r="DV111" i="39"/>
  <c r="DY115" i="39"/>
  <c r="EA53" i="39"/>
  <c r="AX120" i="39"/>
  <c r="AZ120" i="39"/>
  <c r="CI120" i="39"/>
  <c r="DE120" i="39"/>
  <c r="DI120" i="39"/>
  <c r="BA286" i="39"/>
  <c r="AX103" i="39"/>
  <c r="AZ103" i="39"/>
  <c r="BB103" i="39"/>
  <c r="DT103" i="39"/>
  <c r="BX103" i="39"/>
  <c r="AO111" i="39"/>
  <c r="AQ111" i="39"/>
  <c r="BB111" i="39"/>
  <c r="DK111" i="39"/>
  <c r="BB120" i="39"/>
  <c r="BD120" i="39"/>
  <c r="BG120" i="39"/>
  <c r="BI120" i="39"/>
  <c r="DM120" i="39"/>
  <c r="DR120" i="39"/>
  <c r="AC212" i="39"/>
  <c r="AL242" i="39"/>
  <c r="AU275" i="39"/>
  <c r="BC286" i="39"/>
  <c r="R168" i="39"/>
  <c r="BS168" i="39" s="1"/>
  <c r="ED515" i="39"/>
  <c r="EJ515" i="39"/>
  <c r="ED342" i="39"/>
  <c r="EE342" i="39" s="1"/>
  <c r="EJ342" i="39"/>
  <c r="EK342" i="39" s="1"/>
  <c r="DS516" i="39"/>
  <c r="AZ119" i="39"/>
  <c r="CV127" i="39"/>
  <c r="BV206" i="39"/>
  <c r="AT257" i="39"/>
  <c r="DM119" i="39"/>
  <c r="CG350" i="39"/>
  <c r="CG358" i="39"/>
  <c r="AV127" i="39"/>
  <c r="AT238" i="39"/>
  <c r="BE292" i="39"/>
  <c r="EH508" i="39"/>
  <c r="EI369" i="39"/>
  <c r="EK369" i="39" s="1"/>
  <c r="DP110" i="39"/>
  <c r="EI278" i="39"/>
  <c r="AT441" i="38"/>
  <c r="BJ374" i="38"/>
  <c r="AT373" i="38"/>
  <c r="BA374" i="38"/>
  <c r="DY563" i="39"/>
  <c r="BV535" i="39"/>
  <c r="BV538" i="39"/>
  <c r="BV543" i="39"/>
  <c r="BV544" i="39"/>
  <c r="BV546" i="39"/>
  <c r="BV553" i="39"/>
  <c r="BV556" i="39"/>
  <c r="BV567" i="39"/>
  <c r="BV572" i="39"/>
  <c r="BV580" i="39"/>
  <c r="BV623" i="39"/>
  <c r="BV642" i="39"/>
  <c r="BQ664" i="39"/>
  <c r="BV662" i="39"/>
  <c r="BV672" i="39"/>
  <c r="BV673" i="39"/>
  <c r="BT700" i="39"/>
  <c r="EE560" i="39"/>
  <c r="EE668" i="39"/>
  <c r="EC688" i="39"/>
  <c r="EE680" i="39"/>
  <c r="AT453" i="38"/>
  <c r="X477" i="38"/>
  <c r="AT465" i="38"/>
  <c r="X700" i="39"/>
  <c r="BV354" i="38"/>
  <c r="BV346" i="38"/>
  <c r="BV371" i="38"/>
  <c r="BV378" i="38"/>
  <c r="BV432" i="38"/>
  <c r="BV434" i="38"/>
  <c r="BV435" i="38"/>
  <c r="BV437" i="38"/>
  <c r="BV444" i="38"/>
  <c r="BT453" i="38"/>
  <c r="BV447" i="38"/>
  <c r="BV452" i="38"/>
  <c r="BV459" i="38"/>
  <c r="BV462" i="38"/>
  <c r="BS477" i="38"/>
  <c r="BV469" i="38"/>
  <c r="BV472" i="38"/>
  <c r="BV483" i="38"/>
  <c r="BT490" i="38"/>
  <c r="BV488" i="38"/>
  <c r="O23" i="29"/>
  <c r="O70" i="29" s="1"/>
  <c r="U19" i="29"/>
  <c r="U66" i="29" s="1"/>
  <c r="W15" i="29"/>
  <c r="W62" i="29" s="1"/>
  <c r="W44" i="29"/>
  <c r="W90" i="29" s="1"/>
  <c r="U40" i="29"/>
  <c r="U86" i="29" s="1"/>
  <c r="W36" i="29"/>
  <c r="W82" i="29" s="1"/>
  <c r="U32" i="29"/>
  <c r="U78" i="29" s="1"/>
  <c r="W52" i="29"/>
  <c r="W97" i="29" s="1"/>
  <c r="BD96" i="38"/>
  <c r="H234" i="42"/>
  <c r="H236" i="42"/>
  <c r="BL564" i="39"/>
  <c r="BP396" i="38"/>
  <c r="H286" i="42"/>
  <c r="BV566" i="39"/>
  <c r="BV582" i="39"/>
  <c r="EE553" i="39"/>
  <c r="EE558" i="39"/>
  <c r="EE569" i="39"/>
  <c r="EE585" i="39"/>
  <c r="EC629" i="39"/>
  <c r="EE662" i="39"/>
  <c r="EE666" i="39"/>
  <c r="EE669" i="39"/>
  <c r="BP453" i="38"/>
  <c r="BE490" i="38"/>
  <c r="BP477" i="38"/>
  <c r="AI477" i="38"/>
  <c r="AC374" i="38"/>
  <c r="BV358" i="38"/>
  <c r="BV350" i="38"/>
  <c r="BV359" i="38"/>
  <c r="BV351" i="38"/>
  <c r="BV343" i="38"/>
  <c r="BV367" i="38"/>
  <c r="BV391" i="38"/>
  <c r="BV382" i="38"/>
  <c r="BV387" i="38"/>
  <c r="BV431" i="38"/>
  <c r="BV433" i="38"/>
  <c r="BV439" i="38"/>
  <c r="BV446" i="38"/>
  <c r="BV449" i="38"/>
  <c r="BV456" i="38"/>
  <c r="BV461" i="38"/>
  <c r="BV464" i="38"/>
  <c r="BV473" i="38"/>
  <c r="BV474" i="38"/>
  <c r="BQ490" i="38"/>
  <c r="U80" i="29"/>
  <c r="W47" i="29"/>
  <c r="W92" i="29" s="1"/>
  <c r="O48" i="29"/>
  <c r="U113" i="29"/>
  <c r="T120" i="29" s="1"/>
  <c r="BG18" i="38"/>
  <c r="BG81" i="38" s="1"/>
  <c r="S70" i="38"/>
  <c r="S131" i="38" s="1"/>
  <c r="BO66" i="38"/>
  <c r="BO127" i="38" s="1"/>
  <c r="AX62" i="38"/>
  <c r="AX123" i="38" s="1"/>
  <c r="AH52" i="38"/>
  <c r="AH114" i="38" s="1"/>
  <c r="AD48" i="38"/>
  <c r="AD110" i="38" s="1"/>
  <c r="BO44" i="38"/>
  <c r="BO106" i="38" s="1"/>
  <c r="AS40" i="38"/>
  <c r="AS102" i="38" s="1"/>
  <c r="S36" i="38"/>
  <c r="S98" i="38" s="1"/>
  <c r="U32" i="38"/>
  <c r="U94" i="38" s="1"/>
  <c r="H230" i="42"/>
  <c r="H232" i="42"/>
  <c r="DA564" i="39"/>
  <c r="DC563" i="39"/>
  <c r="EE481" i="39"/>
  <c r="X289" i="29"/>
  <c r="X220" i="29"/>
  <c r="H237" i="42"/>
  <c r="H231" i="42"/>
  <c r="BE713" i="39"/>
  <c r="BV348" i="38"/>
  <c r="BV365" i="38"/>
  <c r="EB551" i="39"/>
  <c r="DX136" i="39"/>
  <c r="DV136" i="39"/>
  <c r="DK85" i="39"/>
  <c r="EC22" i="39"/>
  <c r="DZ22" i="39"/>
  <c r="BX85" i="39"/>
  <c r="BE89" i="39"/>
  <c r="CB89" i="39"/>
  <c r="EB26" i="39"/>
  <c r="DK89" i="39"/>
  <c r="DN89" i="39" s="1"/>
  <c r="EC26" i="39"/>
  <c r="BS33" i="39"/>
  <c r="AM95" i="39"/>
  <c r="BR33" i="39"/>
  <c r="CQ95" i="39"/>
  <c r="ED33" i="39"/>
  <c r="DK95" i="39"/>
  <c r="EC33" i="39"/>
  <c r="CV95" i="39"/>
  <c r="EA33" i="39"/>
  <c r="BX95" i="39"/>
  <c r="DZ33" i="39"/>
  <c r="BV679" i="39"/>
  <c r="BT688" i="39"/>
  <c r="BV686" i="39"/>
  <c r="EK481" i="39"/>
  <c r="DI82" i="39"/>
  <c r="EH82" i="39" s="1"/>
  <c r="EB19" i="39"/>
  <c r="CT82" i="39"/>
  <c r="DZ19" i="39"/>
  <c r="DM82" i="39"/>
  <c r="EJ19" i="39"/>
  <c r="CD86" i="39"/>
  <c r="EC23" i="39"/>
  <c r="BT89" i="39"/>
  <c r="BR53" i="39"/>
  <c r="BZ115" i="39"/>
  <c r="CG115" i="39" s="1"/>
  <c r="EC38" i="39"/>
  <c r="EB53" i="39"/>
  <c r="DM100" i="39"/>
  <c r="ED100" i="39" s="1"/>
  <c r="ED38" i="39"/>
  <c r="BZ104" i="39"/>
  <c r="ED54" i="39"/>
  <c r="X149" i="39"/>
  <c r="BR157" i="39"/>
  <c r="BV157" i="39" s="1"/>
  <c r="X157" i="39"/>
  <c r="BS165" i="39"/>
  <c r="BV165" i="39" s="1"/>
  <c r="EH165" i="39"/>
  <c r="BS190" i="39"/>
  <c r="BV190" i="39" s="1"/>
  <c r="AI190" i="39"/>
  <c r="BU217" i="39"/>
  <c r="BV217" i="39" s="1"/>
  <c r="AI217" i="39"/>
  <c r="BS265" i="39"/>
  <c r="BV265" i="39" s="1"/>
  <c r="EH265" i="39"/>
  <c r="EK265" i="39" s="1"/>
  <c r="BU288" i="39"/>
  <c r="EJ288" i="39"/>
  <c r="BT296" i="39"/>
  <c r="EI296" i="39"/>
  <c r="BR334" i="39"/>
  <c r="BV334" i="39" s="1"/>
  <c r="EG334" i="39"/>
  <c r="EK334" i="39" s="1"/>
  <c r="BP334" i="39"/>
  <c r="BQ274" i="39"/>
  <c r="EF274" i="39"/>
  <c r="EH278" i="39"/>
  <c r="BE278" i="39"/>
  <c r="EH289" i="39"/>
  <c r="BS289" i="39"/>
  <c r="BE293" i="39"/>
  <c r="BQ293" i="39"/>
  <c r="BQ297" i="39"/>
  <c r="EF297" i="39"/>
  <c r="BT331" i="39"/>
  <c r="EI331" i="39"/>
  <c r="BR332" i="39"/>
  <c r="BP332" i="39"/>
  <c r="EG332" i="39"/>
  <c r="BR188" i="39"/>
  <c r="AI188" i="39"/>
  <c r="BD115" i="39"/>
  <c r="EJ53" i="39"/>
  <c r="DK124" i="39"/>
  <c r="DN124" i="39" s="1"/>
  <c r="EC63" i="39"/>
  <c r="CT128" i="39"/>
  <c r="DZ67" i="39"/>
  <c r="CF128" i="39"/>
  <c r="EJ67" i="39"/>
  <c r="ED67" i="39"/>
  <c r="CF132" i="39"/>
  <c r="CG132" i="39" s="1"/>
  <c r="ED71" i="39"/>
  <c r="BP301" i="39"/>
  <c r="BR301" i="39"/>
  <c r="BT309" i="39"/>
  <c r="EI309" i="39"/>
  <c r="EH313" i="39"/>
  <c r="EI155" i="39"/>
  <c r="BT155" i="39"/>
  <c r="X155" i="39"/>
  <c r="BQ167" i="39"/>
  <c r="BV167" i="39" s="1"/>
  <c r="EF167" i="39"/>
  <c r="EK167" i="39" s="1"/>
  <c r="BQ174" i="39"/>
  <c r="X174" i="39"/>
  <c r="EF174" i="39"/>
  <c r="BQ178" i="39"/>
  <c r="EJ182" i="39"/>
  <c r="EK182" i="39" s="1"/>
  <c r="X182" i="39"/>
  <c r="BU182" i="39"/>
  <c r="BV182" i="39" s="1"/>
  <c r="BR205" i="39"/>
  <c r="BV205" i="39" s="1"/>
  <c r="AI205" i="39"/>
  <c r="BQ216" i="39"/>
  <c r="AI216" i="39"/>
  <c r="EF216" i="39"/>
  <c r="AY626" i="39"/>
  <c r="BR303" i="39"/>
  <c r="BV303" i="39" s="1"/>
  <c r="BP303" i="39"/>
  <c r="BR307" i="39"/>
  <c r="BP307" i="39"/>
  <c r="BS315" i="39"/>
  <c r="BV315" i="39" s="1"/>
  <c r="EH315" i="39"/>
  <c r="EK315" i="39" s="1"/>
  <c r="BS319" i="39"/>
  <c r="BV319" i="39" s="1"/>
  <c r="BP319" i="39"/>
  <c r="DI103" i="39"/>
  <c r="EB41" i="39"/>
  <c r="BX111" i="39"/>
  <c r="DZ49" i="39"/>
  <c r="CO120" i="39"/>
  <c r="EC59" i="39"/>
  <c r="CI78" i="39"/>
  <c r="DZ15" i="39"/>
  <c r="DR82" i="39"/>
  <c r="EA19" i="39"/>
  <c r="EJ23" i="39"/>
  <c r="BV218" i="39"/>
  <c r="ED496" i="39"/>
  <c r="EJ496" i="39"/>
  <c r="EA515" i="39"/>
  <c r="EG515" i="39"/>
  <c r="DZ378" i="39"/>
  <c r="EF378" i="39"/>
  <c r="CR390" i="39"/>
  <c r="DZ390" i="39"/>
  <c r="CR409" i="39"/>
  <c r="DZ409" i="39"/>
  <c r="DZ418" i="39"/>
  <c r="EF418" i="39"/>
  <c r="EC343" i="39"/>
  <c r="EI343" i="39"/>
  <c r="EC370" i="39"/>
  <c r="EE370" i="39" s="1"/>
  <c r="EI370" i="39"/>
  <c r="EK370" i="39" s="1"/>
  <c r="EA419" i="39"/>
  <c r="EG419" i="39"/>
  <c r="ED442" i="39"/>
  <c r="EJ442" i="39"/>
  <c r="EK357" i="39"/>
  <c r="EE350" i="39"/>
  <c r="EB523" i="39"/>
  <c r="EH523" i="39"/>
  <c r="EB385" i="39"/>
  <c r="EE385" i="39" s="1"/>
  <c r="EH385" i="39"/>
  <c r="EC393" i="39"/>
  <c r="EE393" i="39" s="1"/>
  <c r="EI393" i="39"/>
  <c r="EK393" i="39" s="1"/>
  <c r="EB408" i="39"/>
  <c r="EH408" i="39"/>
  <c r="ED466" i="39"/>
  <c r="EJ466" i="39"/>
  <c r="BV317" i="39"/>
  <c r="EA18" i="39"/>
  <c r="EJ71" i="39"/>
  <c r="BT215" i="39"/>
  <c r="EI215" i="39"/>
  <c r="BR215" i="39"/>
  <c r="EG215" i="39"/>
  <c r="BU219" i="39"/>
  <c r="BV219" i="39" s="1"/>
  <c r="EJ219" i="39"/>
  <c r="BR236" i="39"/>
  <c r="EG236" i="39"/>
  <c r="EC426" i="39"/>
  <c r="EI426" i="39"/>
  <c r="EA486" i="39"/>
  <c r="EG486" i="39"/>
  <c r="EA466" i="39"/>
  <c r="EG466" i="39"/>
  <c r="EI428" i="39"/>
  <c r="DZ27" i="39"/>
  <c r="BT297" i="39"/>
  <c r="EI297" i="39"/>
  <c r="ED382" i="39"/>
  <c r="EJ382" i="39"/>
  <c r="ED426" i="39"/>
  <c r="EJ426" i="39"/>
  <c r="EA441" i="39"/>
  <c r="EG441" i="39"/>
  <c r="EA471" i="39"/>
  <c r="EG471" i="39"/>
  <c r="EC471" i="39"/>
  <c r="EI471" i="39"/>
  <c r="EA501" i="39"/>
  <c r="EG501" i="39"/>
  <c r="EA495" i="39"/>
  <c r="EG495" i="39"/>
  <c r="V178" i="39"/>
  <c r="EJ178" i="39" s="1"/>
  <c r="P178" i="39"/>
  <c r="V159" i="39"/>
  <c r="P159" i="39"/>
  <c r="BY371" i="39"/>
  <c r="CC371" i="39"/>
  <c r="CA371" i="39"/>
  <c r="BW371" i="39"/>
  <c r="CE371" i="39"/>
  <c r="CC367" i="39"/>
  <c r="BY367" i="39"/>
  <c r="CA367" i="39"/>
  <c r="BW367" i="39"/>
  <c r="CC363" i="39"/>
  <c r="CA363" i="39"/>
  <c r="BY363" i="39"/>
  <c r="BW363" i="39"/>
  <c r="CE363" i="39"/>
  <c r="CC356" i="39"/>
  <c r="CE356" i="39"/>
  <c r="CA356" i="39"/>
  <c r="BY356" i="39"/>
  <c r="BW356" i="39"/>
  <c r="BW352" i="39"/>
  <c r="CE352" i="39"/>
  <c r="ED352" i="39" s="1"/>
  <c r="BY352" i="39"/>
  <c r="CC352" i="39"/>
  <c r="BW348" i="39"/>
  <c r="CE348" i="39"/>
  <c r="CA348" i="39"/>
  <c r="BY348" i="39"/>
  <c r="CC348" i="39"/>
  <c r="BY344" i="39"/>
  <c r="CA344" i="39"/>
  <c r="BW344" i="39"/>
  <c r="CE344" i="39"/>
  <c r="CC344" i="39"/>
  <c r="BW340" i="39"/>
  <c r="BY340" i="39"/>
  <c r="CC340" i="39"/>
  <c r="CE340" i="39"/>
  <c r="D22" i="42"/>
  <c r="H22" i="42" s="1"/>
  <c r="CG586" i="39"/>
  <c r="CG688" i="39"/>
  <c r="DW523" i="39"/>
  <c r="DQ523" i="39"/>
  <c r="DO523" i="39"/>
  <c r="DS519" i="39"/>
  <c r="DW519" i="39"/>
  <c r="DQ519" i="39"/>
  <c r="DU515" i="39"/>
  <c r="DS515" i="39"/>
  <c r="DO508" i="39"/>
  <c r="DU508" i="39"/>
  <c r="DW504" i="39"/>
  <c r="DQ504" i="39"/>
  <c r="DO504" i="39"/>
  <c r="DS500" i="39"/>
  <c r="DW500" i="39"/>
  <c r="DQ500" i="39"/>
  <c r="DU496" i="39"/>
  <c r="DQ496" i="39"/>
  <c r="DO492" i="39"/>
  <c r="DU492" i="39"/>
  <c r="DG72" i="39"/>
  <c r="BX72" i="39"/>
  <c r="CV72" i="39"/>
  <c r="DK72" i="39"/>
  <c r="DK133" i="39" s="1"/>
  <c r="CB72" i="39"/>
  <c r="BG72" i="39"/>
  <c r="W72" i="39"/>
  <c r="BM72" i="39"/>
  <c r="BM133" i="39" s="1"/>
  <c r="AD72" i="39"/>
  <c r="BB72" i="39"/>
  <c r="S72" i="39"/>
  <c r="BI72" i="39"/>
  <c r="DT70" i="39"/>
  <c r="DT131" i="39" s="1"/>
  <c r="CK70" i="39"/>
  <c r="CK131" i="39" s="1"/>
  <c r="CZ70" i="39"/>
  <c r="CZ131" i="39" s="1"/>
  <c r="DX70" i="39"/>
  <c r="CO70" i="39"/>
  <c r="CO131" i="39" s="1"/>
  <c r="CM70" i="39"/>
  <c r="CM131" i="39" s="1"/>
  <c r="AK70" i="39"/>
  <c r="AK131" i="39" s="1"/>
  <c r="CD70" i="39"/>
  <c r="AH70" i="39"/>
  <c r="AH131" i="39" s="1"/>
  <c r="BO70" i="39"/>
  <c r="AF70" i="39"/>
  <c r="AF131" i="39" s="1"/>
  <c r="AM70" i="39"/>
  <c r="AM131" i="39" s="1"/>
  <c r="BD70" i="39"/>
  <c r="DG68" i="39"/>
  <c r="BX68" i="39"/>
  <c r="CV68" i="39"/>
  <c r="DK68" i="39"/>
  <c r="DK129" i="39" s="1"/>
  <c r="CB68" i="39"/>
  <c r="AX68" i="39"/>
  <c r="O68" i="39"/>
  <c r="BD68" i="39"/>
  <c r="U68" i="39"/>
  <c r="BB68" i="39"/>
  <c r="BB129" i="39" s="1"/>
  <c r="S68" i="39"/>
  <c r="CZ68" i="39"/>
  <c r="DT66" i="39"/>
  <c r="CK66" i="39"/>
  <c r="CZ66" i="39"/>
  <c r="DX66" i="39"/>
  <c r="CO66" i="39"/>
  <c r="BK66" i="39"/>
  <c r="AB66" i="39"/>
  <c r="BI66" i="39"/>
  <c r="Z66" i="39"/>
  <c r="BO66" i="39"/>
  <c r="AF66" i="39"/>
  <c r="U66" i="39"/>
  <c r="BM66" i="39"/>
  <c r="BM127" i="39" s="1"/>
  <c r="DG64" i="39"/>
  <c r="BX64" i="39"/>
  <c r="CV64" i="39"/>
  <c r="DK64" i="39"/>
  <c r="CB64" i="39"/>
  <c r="AX64" i="39"/>
  <c r="CQ64" i="39"/>
  <c r="BB64" i="39"/>
  <c r="DI64" i="39"/>
  <c r="O64" i="39"/>
  <c r="U64" i="39"/>
  <c r="BM64" i="39"/>
  <c r="DT62" i="39"/>
  <c r="CK62" i="39"/>
  <c r="CZ62" i="39"/>
  <c r="DX62" i="39"/>
  <c r="CO62" i="39"/>
  <c r="BN311" i="39"/>
  <c r="BH311" i="39"/>
  <c r="DP620" i="39"/>
  <c r="CF620" i="39"/>
  <c r="DE620" i="39"/>
  <c r="DT620" i="39"/>
  <c r="DS628" i="39" s="1"/>
  <c r="CK620" i="39"/>
  <c r="CZ620" i="39"/>
  <c r="CY628" i="39" s="1"/>
  <c r="DG620" i="39"/>
  <c r="BX620" i="39"/>
  <c r="CV620" i="39"/>
  <c r="DK620" i="39"/>
  <c r="DJ628" i="39" s="1"/>
  <c r="CB620" i="39"/>
  <c r="CQ620" i="39"/>
  <c r="CP628" i="39" s="1"/>
  <c r="BD620" i="39"/>
  <c r="U620" i="39"/>
  <c r="BK620" i="39"/>
  <c r="AB620" i="39"/>
  <c r="Z620" i="39"/>
  <c r="BO620" i="39"/>
  <c r="BN628" i="39" s="1"/>
  <c r="DT618" i="39"/>
  <c r="CK618" i="39"/>
  <c r="CJ626" i="39" s="1"/>
  <c r="BZ618" i="39"/>
  <c r="CX618" i="39"/>
  <c r="CW626" i="39" s="1"/>
  <c r="DV618" i="39"/>
  <c r="DU626" i="39" s="1"/>
  <c r="CM618" i="39"/>
  <c r="CL626" i="39" s="1"/>
  <c r="CI618" i="39"/>
  <c r="DK618" i="39"/>
  <c r="CB618" i="39"/>
  <c r="DX618" i="39"/>
  <c r="DW626" i="39" s="1"/>
  <c r="CO618" i="39"/>
  <c r="CN626" i="39" s="1"/>
  <c r="DM618" i="39"/>
  <c r="CD618" i="39"/>
  <c r="BI618" i="39"/>
  <c r="Z618" i="39"/>
  <c r="AX618" i="39"/>
  <c r="AW626" i="39" s="1"/>
  <c r="O618" i="39"/>
  <c r="AV618" i="39"/>
  <c r="AK618" i="39"/>
  <c r="AB618" i="39"/>
  <c r="CX616" i="39"/>
  <c r="CW624" i="39" s="1"/>
  <c r="DM616" i="39"/>
  <c r="DK616" i="39"/>
  <c r="DJ624" i="39" s="1"/>
  <c r="CB616" i="39"/>
  <c r="CQ616" i="39"/>
  <c r="CP624" i="39" s="1"/>
  <c r="DE616" i="39"/>
  <c r="DX616" i="39"/>
  <c r="DW624" i="39" s="1"/>
  <c r="CO616" i="39"/>
  <c r="CN624" i="39" s="1"/>
  <c r="CV616" i="39"/>
  <c r="CU624" i="39" s="1"/>
  <c r="DB616" i="39"/>
  <c r="DA624" i="39" s="1"/>
  <c r="DR616" i="39"/>
  <c r="DQ624" i="39" s="1"/>
  <c r="CI616" i="39"/>
  <c r="CH624" i="39" s="1"/>
  <c r="CM616" i="39"/>
  <c r="AV616" i="39"/>
  <c r="BK616" i="39"/>
  <c r="BJ624" i="39" s="1"/>
  <c r="AB616" i="39"/>
  <c r="AA624" i="39" s="1"/>
  <c r="Z616" i="39"/>
  <c r="O616" i="39"/>
  <c r="Q616" i="39"/>
  <c r="DL485" i="39"/>
  <c r="DH485" i="39"/>
  <c r="EB485" i="39" s="1"/>
  <c r="DD485" i="39"/>
  <c r="DJ485" i="39"/>
  <c r="DD477" i="39"/>
  <c r="DJ477" i="39"/>
  <c r="DF477" i="39"/>
  <c r="DH470" i="39"/>
  <c r="DD470" i="39"/>
  <c r="DL462" i="39"/>
  <c r="DD462" i="39"/>
  <c r="DH462" i="39"/>
  <c r="DJ462" i="39"/>
  <c r="DJ454" i="39"/>
  <c r="DH454" i="39"/>
  <c r="DL454" i="39"/>
  <c r="DF454" i="39"/>
  <c r="CS448" i="39"/>
  <c r="CW448" i="39"/>
  <c r="DA448" i="39"/>
  <c r="CU440" i="39"/>
  <c r="CY440" i="39"/>
  <c r="CW440" i="39"/>
  <c r="DA429" i="39"/>
  <c r="CY429" i="39"/>
  <c r="EC429" i="39" s="1"/>
  <c r="CW429" i="39"/>
  <c r="CU429" i="39"/>
  <c r="CN411" i="39"/>
  <c r="CP411" i="39"/>
  <c r="CL411" i="39"/>
  <c r="CJ411" i="39"/>
  <c r="CP407" i="39"/>
  <c r="CN407" i="39"/>
  <c r="CL407" i="39"/>
  <c r="CJ407" i="39"/>
  <c r="CP403" i="39"/>
  <c r="CL403" i="39"/>
  <c r="CN403" i="39"/>
  <c r="CJ403" i="39"/>
  <c r="CP396" i="39"/>
  <c r="ED396" i="39" s="1"/>
  <c r="CL396" i="39"/>
  <c r="CH396" i="39"/>
  <c r="CN392" i="39"/>
  <c r="CP392" i="39"/>
  <c r="ED392" i="39" s="1"/>
  <c r="CL392" i="39"/>
  <c r="CJ392" i="39"/>
  <c r="CP388" i="39"/>
  <c r="CN388" i="39"/>
  <c r="CL388" i="39"/>
  <c r="CJ388" i="39"/>
  <c r="CP384" i="39"/>
  <c r="CJ384" i="39"/>
  <c r="CN384" i="39"/>
  <c r="CL384" i="39"/>
  <c r="CP380" i="39"/>
  <c r="CL380" i="39"/>
  <c r="CH380" i="39"/>
  <c r="DL477" i="39"/>
  <c r="EH477" i="39"/>
  <c r="DL625" i="39"/>
  <c r="DD454" i="39"/>
  <c r="H169" i="42"/>
  <c r="H235" i="42"/>
  <c r="DY713" i="39"/>
  <c r="CR563" i="39"/>
  <c r="DY676" i="39"/>
  <c r="DY652" i="39"/>
  <c r="BV532" i="39"/>
  <c r="DF625" i="39"/>
  <c r="EJ563" i="39"/>
  <c r="EK562" i="39"/>
  <c r="EK554" i="39"/>
  <c r="EI551" i="39"/>
  <c r="EH563" i="39"/>
  <c r="EK550" i="39"/>
  <c r="EK542" i="39"/>
  <c r="EK534" i="39"/>
  <c r="EG563" i="39"/>
  <c r="EK540" i="39"/>
  <c r="EF563" i="39"/>
  <c r="EF564" i="39" s="1"/>
  <c r="EK546" i="39"/>
  <c r="EH586" i="39"/>
  <c r="EK581" i="39"/>
  <c r="EG586" i="39"/>
  <c r="EK577" i="39"/>
  <c r="EK624" i="39"/>
  <c r="EK626" i="39"/>
  <c r="EI652" i="39"/>
  <c r="EG652" i="39"/>
  <c r="EK635" i="39"/>
  <c r="EJ676" i="39"/>
  <c r="EI676" i="39"/>
  <c r="EK669" i="39"/>
  <c r="EG676" i="39"/>
  <c r="EK673" i="39"/>
  <c r="EK691" i="39"/>
  <c r="EI700" i="39"/>
  <c r="EK697" i="39"/>
  <c r="EK685" i="39"/>
  <c r="EK687" i="39"/>
  <c r="EK679" i="39"/>
  <c r="EK681" i="39"/>
  <c r="EJ713" i="39"/>
  <c r="EK713" i="39" s="1"/>
  <c r="BE652" i="39"/>
  <c r="AT664" i="39"/>
  <c r="BE664" i="39"/>
  <c r="EJ664" i="39"/>
  <c r="EK663" i="39"/>
  <c r="EK655" i="39"/>
  <c r="EF664" i="39"/>
  <c r="X688" i="39"/>
  <c r="EK628" i="39"/>
  <c r="AI652" i="39"/>
  <c r="AI676" i="39"/>
  <c r="AI688" i="39"/>
  <c r="AI713" i="39"/>
  <c r="H37" i="42"/>
  <c r="CR688" i="39"/>
  <c r="DQ625" i="39"/>
  <c r="CR664" i="39"/>
  <c r="AI586" i="39"/>
  <c r="BV199" i="38"/>
  <c r="W129" i="38"/>
  <c r="AK32" i="38"/>
  <c r="U34" i="38"/>
  <c r="AQ34" i="38"/>
  <c r="AQ96" i="38" s="1"/>
  <c r="AQ38" i="38"/>
  <c r="AQ100" i="38" s="1"/>
  <c r="W44" i="38"/>
  <c r="W106" i="38" s="1"/>
  <c r="Z46" i="38"/>
  <c r="AK50" i="38"/>
  <c r="AK112" i="38" s="1"/>
  <c r="BM60" i="38"/>
  <c r="BM121" i="38" s="1"/>
  <c r="BU236" i="38"/>
  <c r="BU203" i="38"/>
  <c r="BV203" i="38" s="1"/>
  <c r="AI203" i="38"/>
  <c r="BQ210" i="38"/>
  <c r="BV210" i="38" s="1"/>
  <c r="BT157" i="38"/>
  <c r="BV157" i="38" s="1"/>
  <c r="X157" i="38"/>
  <c r="BV160" i="38"/>
  <c r="BS175" i="38"/>
  <c r="BV175" i="38" s="1"/>
  <c r="BU183" i="38"/>
  <c r="Q100" i="38"/>
  <c r="BO142" i="38"/>
  <c r="AV142" i="38"/>
  <c r="Q142" i="38"/>
  <c r="AI441" i="38"/>
  <c r="AE374" i="38"/>
  <c r="AI361" i="38"/>
  <c r="BV342" i="38"/>
  <c r="BQ361" i="38"/>
  <c r="BR373" i="38"/>
  <c r="BS396" i="38"/>
  <c r="BR465" i="38"/>
  <c r="BV458" i="38"/>
  <c r="AH13" i="38"/>
  <c r="AH76" i="38" s="1"/>
  <c r="AK13" i="38"/>
  <c r="AK76" i="38" s="1"/>
  <c r="AO13" i="38"/>
  <c r="AO76" i="38" s="1"/>
  <c r="BB13" i="38"/>
  <c r="BB76" i="38" s="1"/>
  <c r="AV13" i="38"/>
  <c r="AV76" i="38" s="1"/>
  <c r="AS13" i="38"/>
  <c r="AS76" i="38" s="1"/>
  <c r="BI13" i="38"/>
  <c r="Z13" i="38"/>
  <c r="BO13" i="38"/>
  <c r="BO76" i="38" s="1"/>
  <c r="AF13" i="38"/>
  <c r="AF76" i="38" s="1"/>
  <c r="S13" i="38"/>
  <c r="AM13" i="38"/>
  <c r="AM76" i="38" s="1"/>
  <c r="AB13" i="38"/>
  <c r="AB76" i="38" s="1"/>
  <c r="AZ13" i="38"/>
  <c r="AZ76" i="38" s="1"/>
  <c r="Q13" i="38"/>
  <c r="BG13" i="38"/>
  <c r="BG76" i="38" s="1"/>
  <c r="W13" i="38"/>
  <c r="BM13" i="38"/>
  <c r="BM76" i="38" s="1"/>
  <c r="AD13" i="38"/>
  <c r="AD76" i="38" s="1"/>
  <c r="AX13" i="38"/>
  <c r="AX76" i="38" s="1"/>
  <c r="AQ13" i="38"/>
  <c r="AQ76" i="38" s="1"/>
  <c r="BD13" i="38"/>
  <c r="BD76" i="38" s="1"/>
  <c r="BK13" i="38"/>
  <c r="BK76" i="38" s="1"/>
  <c r="O13" i="38"/>
  <c r="U13" i="38"/>
  <c r="BO22" i="38"/>
  <c r="BO85" i="38" s="1"/>
  <c r="AF22" i="38"/>
  <c r="AF85" i="38" s="1"/>
  <c r="AQ22" i="38"/>
  <c r="AQ85" i="38" s="1"/>
  <c r="AV22" i="38"/>
  <c r="AZ22" i="38"/>
  <c r="AZ85" i="38" s="1"/>
  <c r="AS22" i="38"/>
  <c r="AS85" i="38" s="1"/>
  <c r="AH22" i="38"/>
  <c r="BG22" i="38"/>
  <c r="BG85" i="38" s="1"/>
  <c r="W22" i="38"/>
  <c r="W85" i="38" s="1"/>
  <c r="Q22" i="38"/>
  <c r="AM22" i="38"/>
  <c r="AM85" i="38" s="1"/>
  <c r="Z22" i="38"/>
  <c r="AK22" i="38"/>
  <c r="AK85" i="38" s="1"/>
  <c r="AX22" i="38"/>
  <c r="AX85" i="38" s="1"/>
  <c r="O22" i="38"/>
  <c r="BM22" i="38"/>
  <c r="BM85" i="38" s="1"/>
  <c r="AD22" i="38"/>
  <c r="AD85" i="38" s="1"/>
  <c r="BK22" i="38"/>
  <c r="BK85" i="38" s="1"/>
  <c r="AB22" i="38"/>
  <c r="AB85" i="38" s="1"/>
  <c r="U22" i="38"/>
  <c r="BI22" i="38"/>
  <c r="BI85" i="38" s="1"/>
  <c r="S22" i="38"/>
  <c r="S85" i="38" s="1"/>
  <c r="AO22" i="38"/>
  <c r="AO85" i="38" s="1"/>
  <c r="BD22" i="38"/>
  <c r="BD85" i="38" s="1"/>
  <c r="BO14" i="38"/>
  <c r="BO77" i="38" s="1"/>
  <c r="AF14" i="38"/>
  <c r="AF77" i="38" s="1"/>
  <c r="AH14" i="38"/>
  <c r="AH77" i="38" s="1"/>
  <c r="AM14" i="38"/>
  <c r="AM77" i="38" s="1"/>
  <c r="Q14" i="38"/>
  <c r="AK14" i="38"/>
  <c r="AK77" i="38" s="1"/>
  <c r="Z14" i="38"/>
  <c r="BG14" i="38"/>
  <c r="W14" i="38"/>
  <c r="W77" i="38" s="1"/>
  <c r="BM14" i="38"/>
  <c r="BM77" i="38" s="1"/>
  <c r="AD14" i="38"/>
  <c r="AD77" i="38" s="1"/>
  <c r="BK14" i="38"/>
  <c r="BK77" i="38" s="1"/>
  <c r="AB14" i="38"/>
  <c r="AB77" i="38" s="1"/>
  <c r="AX14" i="38"/>
  <c r="AX77" i="38" s="1"/>
  <c r="O14" i="38"/>
  <c r="BD14" i="38"/>
  <c r="BD77" i="38" s="1"/>
  <c r="U14" i="38"/>
  <c r="BB14" i="38"/>
  <c r="BB77" i="38" s="1"/>
  <c r="S14" i="38"/>
  <c r="AV14" i="38"/>
  <c r="AV77" i="38" s="1"/>
  <c r="AO14" i="38"/>
  <c r="AO77" i="38" s="1"/>
  <c r="AS14" i="38"/>
  <c r="AS77" i="38" s="1"/>
  <c r="AZ14" i="38"/>
  <c r="AZ77" i="38" s="1"/>
  <c r="BI14" i="38"/>
  <c r="BI77" i="38" s="1"/>
  <c r="BB70" i="38"/>
  <c r="BB131" i="38" s="1"/>
  <c r="O70" i="38"/>
  <c r="AH70" i="38"/>
  <c r="AH131" i="38" s="1"/>
  <c r="AX70" i="38"/>
  <c r="AX131" i="38" s="1"/>
  <c r="AO70" i="38"/>
  <c r="AO131" i="38" s="1"/>
  <c r="BM70" i="38"/>
  <c r="BM131" i="38" s="1"/>
  <c r="Z70" i="38"/>
  <c r="BO70" i="38"/>
  <c r="BO131" i="38" s="1"/>
  <c r="AB70" i="38"/>
  <c r="AB131" i="38" s="1"/>
  <c r="AZ70" i="38"/>
  <c r="AZ131" i="38" s="1"/>
  <c r="U70" i="38"/>
  <c r="AM70" i="38"/>
  <c r="AM131" i="38" s="1"/>
  <c r="AF70" i="38"/>
  <c r="AF131" i="38" s="1"/>
  <c r="AV70" i="38"/>
  <c r="BG70" i="38"/>
  <c r="AS70" i="38"/>
  <c r="AS131" i="38" s="1"/>
  <c r="AQ70" i="38"/>
  <c r="AQ131" i="38" s="1"/>
  <c r="BI70" i="38"/>
  <c r="BI131" i="38" s="1"/>
  <c r="W70" i="38"/>
  <c r="BD70" i="38"/>
  <c r="BD131" i="38" s="1"/>
  <c r="BK70" i="38"/>
  <c r="BK131" i="38" s="1"/>
  <c r="Q70" i="38"/>
  <c r="AK70" i="38"/>
  <c r="AD70" i="38"/>
  <c r="AD131" i="38" s="1"/>
  <c r="AO66" i="38"/>
  <c r="AO127" i="38" s="1"/>
  <c r="BM66" i="38"/>
  <c r="BM127" i="38" s="1"/>
  <c r="Z66" i="38"/>
  <c r="AS66" i="38"/>
  <c r="AS127" i="38" s="1"/>
  <c r="BI66" i="38"/>
  <c r="BI127" i="38" s="1"/>
  <c r="BD66" i="38"/>
  <c r="BD127" i="38" s="1"/>
  <c r="BG66" i="38"/>
  <c r="W66" i="38"/>
  <c r="AM66" i="38"/>
  <c r="AM127" i="38" s="1"/>
  <c r="BK66" i="38"/>
  <c r="BK127" i="38" s="1"/>
  <c r="AF66" i="38"/>
  <c r="AF127" i="38" s="1"/>
  <c r="AQ66" i="38"/>
  <c r="AQ127" i="38" s="1"/>
  <c r="BB66" i="38"/>
  <c r="BB127" i="38" s="1"/>
  <c r="AH66" i="38"/>
  <c r="AH127" i="38" s="1"/>
  <c r="S66" i="38"/>
  <c r="AB66" i="38"/>
  <c r="AB127" i="38" s="1"/>
  <c r="U66" i="38"/>
  <c r="U127" i="38" s="1"/>
  <c r="AD66" i="38"/>
  <c r="AD127" i="38" s="1"/>
  <c r="O66" i="38"/>
  <c r="AX66" i="38"/>
  <c r="AX127" i="38" s="1"/>
  <c r="AV66" i="38"/>
  <c r="AV127" i="38" s="1"/>
  <c r="BG62" i="38"/>
  <c r="BG123" i="38" s="1"/>
  <c r="W62" i="38"/>
  <c r="AM62" i="38"/>
  <c r="AM123" i="38" s="1"/>
  <c r="BK62" i="38"/>
  <c r="BK123" i="38" s="1"/>
  <c r="AF62" i="38"/>
  <c r="AF123" i="38" s="1"/>
  <c r="BI62" i="38"/>
  <c r="BI123" i="38" s="1"/>
  <c r="AO62" i="38"/>
  <c r="AO123" i="38" s="1"/>
  <c r="BM62" i="38"/>
  <c r="BM123" i="38" s="1"/>
  <c r="Z62" i="38"/>
  <c r="AS62" i="38"/>
  <c r="AS123" i="38" s="1"/>
  <c r="AV62" i="38"/>
  <c r="AQ62" i="38"/>
  <c r="AQ123" i="38" s="1"/>
  <c r="BO62" i="38"/>
  <c r="BO123" i="38" s="1"/>
  <c r="AZ62" i="38"/>
  <c r="AZ123" i="38" s="1"/>
  <c r="AK62" i="38"/>
  <c r="BD62" i="38"/>
  <c r="BD123" i="38" s="1"/>
  <c r="BB62" i="38"/>
  <c r="BB123" i="38" s="1"/>
  <c r="AH62" i="38"/>
  <c r="AH123" i="38" s="1"/>
  <c r="S62" i="38"/>
  <c r="AB62" i="38"/>
  <c r="AB123" i="38" s="1"/>
  <c r="U62" i="38"/>
  <c r="Q62" i="38"/>
  <c r="BB58" i="38"/>
  <c r="BB119" i="38" s="1"/>
  <c r="O58" i="38"/>
  <c r="AH58" i="38"/>
  <c r="AH119" i="38" s="1"/>
  <c r="AX58" i="38"/>
  <c r="AX119" i="38" s="1"/>
  <c r="S58" i="38"/>
  <c r="AQ58" i="38"/>
  <c r="AQ119" i="38" s="1"/>
  <c r="BO58" i="38"/>
  <c r="BO119" i="38" s="1"/>
  <c r="AB58" i="38"/>
  <c r="AB119" i="38" s="1"/>
  <c r="AZ58" i="38"/>
  <c r="AZ119" i="38" s="1"/>
  <c r="U58" i="38"/>
  <c r="AK58" i="38"/>
  <c r="AK119" i="38" s="1"/>
  <c r="AV58" i="38"/>
  <c r="AD58" i="38"/>
  <c r="AD119" i="38" s="1"/>
  <c r="W58" i="38"/>
  <c r="W119" i="38" s="1"/>
  <c r="BK58" i="38"/>
  <c r="BK119" i="38" s="1"/>
  <c r="Q58" i="38"/>
  <c r="Q119" i="38" s="1"/>
  <c r="BM58" i="38"/>
  <c r="BM119" i="38" s="1"/>
  <c r="AS58" i="38"/>
  <c r="BI58" i="38"/>
  <c r="BI119" i="38" s="1"/>
  <c r="BG58" i="38"/>
  <c r="BG119" i="38" s="1"/>
  <c r="AM58" i="38"/>
  <c r="AM119" i="38" s="1"/>
  <c r="AF58" i="38"/>
  <c r="AF119" i="38" s="1"/>
  <c r="BK52" i="38"/>
  <c r="BK114" i="38" s="1"/>
  <c r="AB52" i="38"/>
  <c r="AB114" i="38" s="1"/>
  <c r="AQ52" i="38"/>
  <c r="AQ114" i="38" s="1"/>
  <c r="BO52" i="38"/>
  <c r="BO114" i="38" s="1"/>
  <c r="AF52" i="38"/>
  <c r="AF114" i="38" s="1"/>
  <c r="BM52" i="38"/>
  <c r="BM114" i="38" s="1"/>
  <c r="U52" i="38"/>
  <c r="U114" i="38" s="1"/>
  <c r="AS52" i="38"/>
  <c r="AS114" i="38" s="1"/>
  <c r="BI52" i="38"/>
  <c r="BI114" i="38" s="1"/>
  <c r="Z52" i="38"/>
  <c r="Z114" i="38" s="1"/>
  <c r="AX52" i="38"/>
  <c r="AX114" i="38" s="1"/>
  <c r="O52" i="38"/>
  <c r="O114" i="38" s="1"/>
  <c r="AV52" i="38"/>
  <c r="AV114" i="38" s="1"/>
  <c r="AK52" i="38"/>
  <c r="AK114" i="38" s="1"/>
  <c r="Q52" i="38"/>
  <c r="Q114" i="38" s="1"/>
  <c r="AM52" i="38"/>
  <c r="S52" i="38"/>
  <c r="S114" i="38" s="1"/>
  <c r="BG52" i="38"/>
  <c r="AD52" i="38"/>
  <c r="AZ52" i="38"/>
  <c r="AZ114" i="38" s="1"/>
  <c r="AO52" i="38"/>
  <c r="AO114" i="38" s="1"/>
  <c r="BD52" i="38"/>
  <c r="BD114" i="38" s="1"/>
  <c r="AS48" i="38"/>
  <c r="AS110" i="38" s="1"/>
  <c r="BI48" i="38"/>
  <c r="BI110" i="38" s="1"/>
  <c r="Z48" i="38"/>
  <c r="Z110" i="38" s="1"/>
  <c r="AX48" i="38"/>
  <c r="AX110" i="38" s="1"/>
  <c r="O48" i="38"/>
  <c r="BM48" i="38"/>
  <c r="BM110" i="38" s="1"/>
  <c r="BK48" i="38"/>
  <c r="BK110" i="38" s="1"/>
  <c r="AB48" i="38"/>
  <c r="AB110" i="38" s="1"/>
  <c r="AQ48" i="38"/>
  <c r="AQ110" i="38" s="1"/>
  <c r="BO48" i="38"/>
  <c r="BO110" i="38" s="1"/>
  <c r="AF48" i="38"/>
  <c r="AF110" i="38" s="1"/>
  <c r="AM48" i="38"/>
  <c r="AM110" i="38" s="1"/>
  <c r="U48" i="38"/>
  <c r="U110" i="38" s="1"/>
  <c r="BB48" i="38"/>
  <c r="BB110" i="38" s="1"/>
  <c r="AH48" i="38"/>
  <c r="AH110" i="38" s="1"/>
  <c r="W48" i="38"/>
  <c r="W110" i="38" s="1"/>
  <c r="AK48" i="38"/>
  <c r="Q48" i="38"/>
  <c r="AV48" i="38"/>
  <c r="S48" i="38"/>
  <c r="S110" i="38" s="1"/>
  <c r="BG48" i="38"/>
  <c r="BD48" i="38"/>
  <c r="BD110" i="38" s="1"/>
  <c r="BG42" i="38"/>
  <c r="W42" i="38"/>
  <c r="AV42" i="38"/>
  <c r="AV104" i="38" s="1"/>
  <c r="BK42" i="38"/>
  <c r="BK104" i="38" s="1"/>
  <c r="AK42" i="38"/>
  <c r="AK104" i="38" s="1"/>
  <c r="BI42" i="38"/>
  <c r="BI104" i="38" s="1"/>
  <c r="Q42" i="38"/>
  <c r="Q104" i="38" s="1"/>
  <c r="AF42" i="38"/>
  <c r="AF104" i="38" s="1"/>
  <c r="AM42" i="38"/>
  <c r="AM104" i="38" s="1"/>
  <c r="S42" i="38"/>
  <c r="AQ42" i="38"/>
  <c r="AQ104" i="38" s="1"/>
  <c r="BO42" i="38"/>
  <c r="BO104" i="38" s="1"/>
  <c r="O42" i="38"/>
  <c r="O104" i="38" s="1"/>
  <c r="AD42" i="38"/>
  <c r="AD104" i="38" s="1"/>
  <c r="AS42" i="38"/>
  <c r="AS104" i="38" s="1"/>
  <c r="Z42" i="38"/>
  <c r="AX42" i="38"/>
  <c r="AX104" i="38" s="1"/>
  <c r="BM42" i="38"/>
  <c r="BM104" i="38" s="1"/>
  <c r="U42" i="38"/>
  <c r="AB42" i="38"/>
  <c r="AB104" i="38" s="1"/>
  <c r="AH42" i="38"/>
  <c r="AH104" i="38" s="1"/>
  <c r="AO38" i="38"/>
  <c r="AO100" i="38" s="1"/>
  <c r="BM38" i="38"/>
  <c r="BM100" i="38" s="1"/>
  <c r="AM38" i="38"/>
  <c r="AM100" i="38" s="1"/>
  <c r="AF38" i="38"/>
  <c r="AF100" i="38" s="1"/>
  <c r="BK38" i="38"/>
  <c r="BK100" i="38" s="1"/>
  <c r="AB38" i="38"/>
  <c r="AB100" i="38" s="1"/>
  <c r="BI38" i="38"/>
  <c r="BI100" i="38" s="1"/>
  <c r="BO38" i="38"/>
  <c r="BO100" i="38" s="1"/>
  <c r="W38" i="38"/>
  <c r="AV38" i="38"/>
  <c r="BB38" i="38"/>
  <c r="BB100" i="38" s="1"/>
  <c r="S38" i="38"/>
  <c r="Z38" i="38"/>
  <c r="Z100" i="38" s="1"/>
  <c r="BG38" i="38"/>
  <c r="BG100" i="38" s="1"/>
  <c r="O38" i="38"/>
  <c r="AD38" i="38"/>
  <c r="AD100" i="38" s="1"/>
  <c r="AS38" i="38"/>
  <c r="AS100" i="38" s="1"/>
  <c r="AH38" i="38"/>
  <c r="AH100" i="38" s="1"/>
  <c r="AZ38" i="38"/>
  <c r="AZ100" i="38" s="1"/>
  <c r="BM36" i="38"/>
  <c r="BM98" i="38" s="1"/>
  <c r="AD36" i="38"/>
  <c r="AD98" i="38" s="1"/>
  <c r="AS36" i="38"/>
  <c r="AS98" i="38" s="1"/>
  <c r="BI36" i="38"/>
  <c r="BI98" i="38" s="1"/>
  <c r="Z36" i="38"/>
  <c r="Z98" i="38" s="1"/>
  <c r="BO36" i="38"/>
  <c r="BO98" i="38" s="1"/>
  <c r="AX36" i="38"/>
  <c r="AX98" i="38" s="1"/>
  <c r="BD36" i="38"/>
  <c r="BD98" i="38" s="1"/>
  <c r="U36" i="38"/>
  <c r="U98" i="38" s="1"/>
  <c r="AK36" i="38"/>
  <c r="AZ36" i="38"/>
  <c r="AZ98" i="38" s="1"/>
  <c r="Q36" i="38"/>
  <c r="AF36" i="38"/>
  <c r="AF98" i="38" s="1"/>
  <c r="AV36" i="38"/>
  <c r="BK36" i="38"/>
  <c r="BK98" i="38" s="1"/>
  <c r="AB36" i="38"/>
  <c r="AB98" i="38" s="1"/>
  <c r="AQ36" i="38"/>
  <c r="AQ98" i="38" s="1"/>
  <c r="AO36" i="38"/>
  <c r="AO98" i="38" s="1"/>
  <c r="BG36" i="38"/>
  <c r="BB419" i="38"/>
  <c r="BA427" i="38" s="1"/>
  <c r="S419" i="38"/>
  <c r="AO419" i="38"/>
  <c r="AN427" i="38" s="1"/>
  <c r="BI419" i="38"/>
  <c r="BH427" i="38" s="1"/>
  <c r="AM419" i="38"/>
  <c r="AL427" i="38" s="1"/>
  <c r="AZ419" i="38"/>
  <c r="AY427" i="38" s="1"/>
  <c r="AS419" i="38"/>
  <c r="AR427" i="38" s="1"/>
  <c r="BO419" i="38"/>
  <c r="BN427" i="38" s="1"/>
  <c r="AF419" i="38"/>
  <c r="AE427" i="38" s="1"/>
  <c r="AQ419" i="38"/>
  <c r="AP427" i="38" s="1"/>
  <c r="U419" i="38"/>
  <c r="AH419" i="38"/>
  <c r="AG427" i="38" s="1"/>
  <c r="AK419" i="38"/>
  <c r="BG419" i="38"/>
  <c r="W419" i="38"/>
  <c r="Z419" i="38"/>
  <c r="BM419" i="38"/>
  <c r="BL427" i="38" s="1"/>
  <c r="Q419" i="38"/>
  <c r="O419" i="38"/>
  <c r="BK419" i="38"/>
  <c r="BJ427" i="38" s="1"/>
  <c r="BD419" i="38"/>
  <c r="BC427" i="38" s="1"/>
  <c r="AB419" i="38"/>
  <c r="AA427" i="38" s="1"/>
  <c r="AD419" i="38"/>
  <c r="AC427" i="38" s="1"/>
  <c r="AX419" i="38"/>
  <c r="AW427" i="38" s="1"/>
  <c r="AV419" i="38"/>
  <c r="BG417" i="38"/>
  <c r="W417" i="38"/>
  <c r="AS417" i="38"/>
  <c r="AR425" i="38" s="1"/>
  <c r="BM417" i="38"/>
  <c r="BL425" i="38" s="1"/>
  <c r="AQ417" i="38"/>
  <c r="AP425" i="38" s="1"/>
  <c r="AM417" i="38"/>
  <c r="AL425" i="38" s="1"/>
  <c r="AX417" i="38"/>
  <c r="AW425" i="38" s="1"/>
  <c r="O417" i="38"/>
  <c r="AK417" i="38"/>
  <c r="AV417" i="38"/>
  <c r="Z417" i="38"/>
  <c r="U417" i="38"/>
  <c r="AO417" i="38"/>
  <c r="AN425" i="38" s="1"/>
  <c r="BK417" i="38"/>
  <c r="BJ425" i="38" s="1"/>
  <c r="AB417" i="38"/>
  <c r="AA425" i="38" s="1"/>
  <c r="AD417" i="38"/>
  <c r="AC425" i="38" s="1"/>
  <c r="AH417" i="38"/>
  <c r="AG425" i="38" s="1"/>
  <c r="AZ417" i="38"/>
  <c r="AY425" i="38" s="1"/>
  <c r="BO417" i="38"/>
  <c r="BN425" i="38" s="1"/>
  <c r="BI417" i="38"/>
  <c r="BH425" i="38" s="1"/>
  <c r="AF417" i="38"/>
  <c r="AE425" i="38" s="1"/>
  <c r="BD417" i="38"/>
  <c r="BC425" i="38" s="1"/>
  <c r="BB417" i="38"/>
  <c r="BA425" i="38" s="1"/>
  <c r="Q417" i="38"/>
  <c r="S417" i="38"/>
  <c r="AO32" i="38"/>
  <c r="AO94" i="38" s="1"/>
  <c r="W36" i="38"/>
  <c r="BB36" i="38"/>
  <c r="BB98" i="38" s="1"/>
  <c r="AK38" i="38"/>
  <c r="BD40" i="38"/>
  <c r="BD102" i="38" s="1"/>
  <c r="BD42" i="38"/>
  <c r="BD104" i="38" s="1"/>
  <c r="AO48" i="38"/>
  <c r="AO110" i="38" s="1"/>
  <c r="BB52" i="38"/>
  <c r="BB114" i="38" s="1"/>
  <c r="BD58" i="38"/>
  <c r="BD119" i="38" s="1"/>
  <c r="O62" i="38"/>
  <c r="Q66" i="38"/>
  <c r="Q127" i="38" s="1"/>
  <c r="BB22" i="38"/>
  <c r="BB85" i="38" s="1"/>
  <c r="BT188" i="38"/>
  <c r="BV188" i="38" s="1"/>
  <c r="AI188" i="38"/>
  <c r="BS192" i="38"/>
  <c r="BT204" i="38"/>
  <c r="BV204" i="38" s="1"/>
  <c r="AI204" i="38"/>
  <c r="BR215" i="38"/>
  <c r="AI215" i="38"/>
  <c r="BQ219" i="38"/>
  <c r="AI219" i="38"/>
  <c r="BS182" i="38"/>
  <c r="W134" i="38"/>
  <c r="BB134" i="38"/>
  <c r="AZ134" i="38"/>
  <c r="S134" i="38"/>
  <c r="BG138" i="38"/>
  <c r="W138" i="38"/>
  <c r="AV138" i="38"/>
  <c r="BB138" i="38"/>
  <c r="U138" i="38"/>
  <c r="AH138" i="38"/>
  <c r="AX138" i="38"/>
  <c r="S138" i="38"/>
  <c r="AM138" i="38"/>
  <c r="AS138" i="38"/>
  <c r="Q138" i="38"/>
  <c r="AQ138" i="38"/>
  <c r="BM138" i="38"/>
  <c r="AO138" i="38"/>
  <c r="O138" i="38"/>
  <c r="AD138" i="38"/>
  <c r="AK138" i="38"/>
  <c r="AZ138" i="38"/>
  <c r="Z138" i="38"/>
  <c r="AF138" i="38"/>
  <c r="BI138" i="38"/>
  <c r="BO138" i="38"/>
  <c r="BK138" i="38"/>
  <c r="BD138" i="38"/>
  <c r="AB138" i="38"/>
  <c r="BR396" i="38"/>
  <c r="BV379" i="38"/>
  <c r="AS26" i="38"/>
  <c r="AS89" i="38" s="1"/>
  <c r="BI26" i="38"/>
  <c r="BI89" i="38" s="1"/>
  <c r="Z26" i="38"/>
  <c r="Z89" i="38" s="1"/>
  <c r="AX26" i="38"/>
  <c r="AX89" i="38" s="1"/>
  <c r="O26" i="38"/>
  <c r="AV26" i="38"/>
  <c r="AV89" i="38" s="1"/>
  <c r="AK26" i="38"/>
  <c r="AK89" i="38" s="1"/>
  <c r="AZ26" i="38"/>
  <c r="AZ89" i="38" s="1"/>
  <c r="Q26" i="38"/>
  <c r="AO26" i="38"/>
  <c r="AO89" i="38" s="1"/>
  <c r="AM26" i="38"/>
  <c r="AM89" i="38" s="1"/>
  <c r="BD26" i="38"/>
  <c r="BD89" i="38" s="1"/>
  <c r="BK26" i="38"/>
  <c r="BK89" i="38" s="1"/>
  <c r="AB26" i="38"/>
  <c r="AB89" i="38" s="1"/>
  <c r="AQ26" i="38"/>
  <c r="AQ89" i="38" s="1"/>
  <c r="BO26" i="38"/>
  <c r="BO89" i="38" s="1"/>
  <c r="AF26" i="38"/>
  <c r="AF89" i="38" s="1"/>
  <c r="BM26" i="38"/>
  <c r="BM89" i="38" s="1"/>
  <c r="U26" i="38"/>
  <c r="BB26" i="38"/>
  <c r="BB89" i="38" s="1"/>
  <c r="W26" i="38"/>
  <c r="W89" i="38" s="1"/>
  <c r="AH26" i="38"/>
  <c r="AH89" i="38" s="1"/>
  <c r="BG26" i="38"/>
  <c r="AD26" i="38"/>
  <c r="AD89" i="38" s="1"/>
  <c r="BG24" i="38"/>
  <c r="BG87" i="38" s="1"/>
  <c r="BK24" i="38"/>
  <c r="BK87" i="38" s="1"/>
  <c r="AK24" i="38"/>
  <c r="AK87" i="38" s="1"/>
  <c r="AQ24" i="38"/>
  <c r="AQ87" i="38" s="1"/>
  <c r="AZ24" i="38"/>
  <c r="AZ87" i="38" s="1"/>
  <c r="AF24" i="38"/>
  <c r="AF87" i="38" s="1"/>
  <c r="BM24" i="38"/>
  <c r="BM87" i="38" s="1"/>
  <c r="BB24" i="38"/>
  <c r="BB87" i="38" s="1"/>
  <c r="AB24" i="38"/>
  <c r="AB87" i="38" s="1"/>
  <c r="AH24" i="38"/>
  <c r="AH87" i="38" s="1"/>
  <c r="U24" i="38"/>
  <c r="W24" i="38"/>
  <c r="W87" i="38" s="1"/>
  <c r="BD24" i="38"/>
  <c r="BD87" i="38" s="1"/>
  <c r="AS24" i="38"/>
  <c r="AS87" i="38" s="1"/>
  <c r="S24" i="38"/>
  <c r="Z24" i="38"/>
  <c r="BI24" i="38"/>
  <c r="BI87" i="38" s="1"/>
  <c r="O24" i="38"/>
  <c r="O87" i="38" s="1"/>
  <c r="AX24" i="38"/>
  <c r="AX87" i="38" s="1"/>
  <c r="AD24" i="38"/>
  <c r="AD87" i="38" s="1"/>
  <c r="BO24" i="38"/>
  <c r="BO87" i="38" s="1"/>
  <c r="Q24" i="38"/>
  <c r="AO24" i="38"/>
  <c r="AO87" i="38" s="1"/>
  <c r="AV24" i="38"/>
  <c r="AK20" i="38"/>
  <c r="AK83" i="38" s="1"/>
  <c r="BI20" i="38"/>
  <c r="BI83" i="38" s="1"/>
  <c r="Z20" i="38"/>
  <c r="BO20" i="38"/>
  <c r="BO83" i="38" s="1"/>
  <c r="AF20" i="38"/>
  <c r="AF83" i="38" s="1"/>
  <c r="AV20" i="38"/>
  <c r="AV83" i="38" s="1"/>
  <c r="BK20" i="38"/>
  <c r="BK83" i="38" s="1"/>
  <c r="AB20" i="38"/>
  <c r="AB83" i="38" s="1"/>
  <c r="AZ20" i="38"/>
  <c r="AZ83" i="38" s="1"/>
  <c r="Q20" i="38"/>
  <c r="Q83" i="38" s="1"/>
  <c r="BG20" i="38"/>
  <c r="BG83" i="38" s="1"/>
  <c r="W20" i="38"/>
  <c r="W83" i="38" s="1"/>
  <c r="U20" i="38"/>
  <c r="U83" i="38" s="1"/>
  <c r="BB20" i="38"/>
  <c r="BB83" i="38" s="1"/>
  <c r="S20" i="38"/>
  <c r="AQ20" i="38"/>
  <c r="AQ83" i="38" s="1"/>
  <c r="BD20" i="38"/>
  <c r="BD83" i="38" s="1"/>
  <c r="AX20" i="38"/>
  <c r="AX83" i="38" s="1"/>
  <c r="O20" i="38"/>
  <c r="O83" i="38" s="1"/>
  <c r="AM20" i="38"/>
  <c r="AM83" i="38" s="1"/>
  <c r="BM20" i="38"/>
  <c r="BM83" i="38" s="1"/>
  <c r="AD20" i="38"/>
  <c r="AD83" i="38" s="1"/>
  <c r="AS20" i="38"/>
  <c r="AS83" i="38" s="1"/>
  <c r="AH20" i="38"/>
  <c r="AH83" i="38" s="1"/>
  <c r="AO20" i="38"/>
  <c r="AO83" i="38" s="1"/>
  <c r="AX18" i="38"/>
  <c r="AX81" i="38" s="1"/>
  <c r="O18" i="38"/>
  <c r="BD18" i="38"/>
  <c r="BD81" i="38" s="1"/>
  <c r="U18" i="38"/>
  <c r="BB18" i="38"/>
  <c r="BB81" i="38" s="1"/>
  <c r="S18" i="38"/>
  <c r="AO18" i="38"/>
  <c r="AO81" i="38" s="1"/>
  <c r="AZ18" i="38"/>
  <c r="AZ81" i="38" s="1"/>
  <c r="AV18" i="38"/>
  <c r="BI18" i="38"/>
  <c r="BI81" i="38" s="1"/>
  <c r="AS18" i="38"/>
  <c r="AS81" i="38" s="1"/>
  <c r="AQ18" i="38"/>
  <c r="AQ81" i="38" s="1"/>
  <c r="BO18" i="38"/>
  <c r="BO81" i="38" s="1"/>
  <c r="AF18" i="38"/>
  <c r="AF81" i="38" s="1"/>
  <c r="Q18" i="38"/>
  <c r="AM18" i="38"/>
  <c r="AM81" i="38" s="1"/>
  <c r="AH18" i="38"/>
  <c r="AH81" i="38" s="1"/>
  <c r="AK18" i="38"/>
  <c r="Z18" i="38"/>
  <c r="AD18" i="38"/>
  <c r="AD81" i="38" s="1"/>
  <c r="W18" i="38"/>
  <c r="AB18" i="38"/>
  <c r="AB81" i="38" s="1"/>
  <c r="BM18" i="38"/>
  <c r="BM81" i="38" s="1"/>
  <c r="BK18" i="38"/>
  <c r="BK81" i="38" s="1"/>
  <c r="BB16" i="38"/>
  <c r="BB79" i="38" s="1"/>
  <c r="S16" i="38"/>
  <c r="AZ16" i="38"/>
  <c r="AZ79" i="38" s="1"/>
  <c r="Q16" i="38"/>
  <c r="Q79" i="38" s="1"/>
  <c r="BG16" i="38"/>
  <c r="W16" i="38"/>
  <c r="AS16" i="38"/>
  <c r="AS79" i="38" s="1"/>
  <c r="BD16" i="38"/>
  <c r="BD79" i="38" s="1"/>
  <c r="AQ16" i="38"/>
  <c r="AQ79" i="38" s="1"/>
  <c r="BM16" i="38"/>
  <c r="BM79" i="38" s="1"/>
  <c r="AX16" i="38"/>
  <c r="AX79" i="38" s="1"/>
  <c r="O16" i="38"/>
  <c r="AK16" i="38"/>
  <c r="U16" i="38"/>
  <c r="AH16" i="38"/>
  <c r="AH79" i="38" s="1"/>
  <c r="AM16" i="38"/>
  <c r="AM79" i="38" s="1"/>
  <c r="AO16" i="38"/>
  <c r="AO79" i="38" s="1"/>
  <c r="AV16" i="38"/>
  <c r="AB16" i="38"/>
  <c r="AB79" i="38" s="1"/>
  <c r="AF16" i="38"/>
  <c r="AF79" i="38" s="1"/>
  <c r="Z16" i="38"/>
  <c r="Z79" i="38" s="1"/>
  <c r="BO16" i="38"/>
  <c r="BO79" i="38" s="1"/>
  <c r="AD16" i="38"/>
  <c r="AD79" i="38" s="1"/>
  <c r="BK16" i="38"/>
  <c r="BK79" i="38" s="1"/>
  <c r="AK72" i="38"/>
  <c r="BD72" i="38"/>
  <c r="BD133" i="38" s="1"/>
  <c r="Q72" i="38"/>
  <c r="AO72" i="38"/>
  <c r="AO133" i="38" s="1"/>
  <c r="BM72" i="38"/>
  <c r="BM133" i="38" s="1"/>
  <c r="AZ72" i="38"/>
  <c r="AZ133" i="38" s="1"/>
  <c r="BK72" i="38"/>
  <c r="BK133" i="38" s="1"/>
  <c r="AF72" i="38"/>
  <c r="AF133" i="38" s="1"/>
  <c r="AV72" i="38"/>
  <c r="BO72" i="38"/>
  <c r="BO133" i="38" s="1"/>
  <c r="AB72" i="38"/>
  <c r="AB133" i="38" s="1"/>
  <c r="AH72" i="38"/>
  <c r="AH133" i="38" s="1"/>
  <c r="U72" i="38"/>
  <c r="AX72" i="38"/>
  <c r="AX133" i="38" s="1"/>
  <c r="S72" i="38"/>
  <c r="AQ72" i="38"/>
  <c r="AQ133" i="38" s="1"/>
  <c r="BG72" i="38"/>
  <c r="W72" i="38"/>
  <c r="Z72" i="38"/>
  <c r="AS72" i="38"/>
  <c r="AS133" i="38" s="1"/>
  <c r="O72" i="38"/>
  <c r="O133" i="38" s="1"/>
  <c r="AD72" i="38"/>
  <c r="AD133" i="38" s="1"/>
  <c r="BI72" i="38"/>
  <c r="BI133" i="38" s="1"/>
  <c r="BB72" i="38"/>
  <c r="BB133" i="38" s="1"/>
  <c r="BK68" i="38"/>
  <c r="BK129" i="38" s="1"/>
  <c r="AF68" i="38"/>
  <c r="AF129" i="38" s="1"/>
  <c r="AV68" i="38"/>
  <c r="BO68" i="38"/>
  <c r="BO129" i="38" s="1"/>
  <c r="AB68" i="38"/>
  <c r="AB129" i="38" s="1"/>
  <c r="U68" i="38"/>
  <c r="U129" i="38" s="1"/>
  <c r="AM68" i="38"/>
  <c r="AM129" i="38" s="1"/>
  <c r="AS68" i="38"/>
  <c r="AS129" i="38" s="1"/>
  <c r="BI68" i="38"/>
  <c r="BI129" i="38" s="1"/>
  <c r="AD68" i="38"/>
  <c r="AD129" i="38" s="1"/>
  <c r="BB68" i="38"/>
  <c r="BB129" i="38" s="1"/>
  <c r="O68" i="38"/>
  <c r="AH68" i="38"/>
  <c r="AH129" i="38" s="1"/>
  <c r="AK68" i="38"/>
  <c r="Q68" i="38"/>
  <c r="AZ68" i="38"/>
  <c r="AZ129" i="38" s="1"/>
  <c r="S68" i="38"/>
  <c r="BG68" i="38"/>
  <c r="BM68" i="38"/>
  <c r="BM129" i="38" s="1"/>
  <c r="BD68" i="38"/>
  <c r="BD129" i="38" s="1"/>
  <c r="AO68" i="38"/>
  <c r="AO129" i="38" s="1"/>
  <c r="Z68" i="38"/>
  <c r="AS64" i="38"/>
  <c r="AS125" i="38" s="1"/>
  <c r="BI64" i="38"/>
  <c r="BI125" i="38" s="1"/>
  <c r="AD64" i="38"/>
  <c r="AD125" i="38" s="1"/>
  <c r="BB64" i="38"/>
  <c r="BB125" i="38" s="1"/>
  <c r="O64" i="38"/>
  <c r="BM64" i="38"/>
  <c r="BM125" i="38" s="1"/>
  <c r="BK64" i="38"/>
  <c r="BK125" i="38" s="1"/>
  <c r="AF64" i="38"/>
  <c r="AF125" i="38" s="1"/>
  <c r="AV64" i="38"/>
  <c r="BO64" i="38"/>
  <c r="BO125" i="38" s="1"/>
  <c r="AB64" i="38"/>
  <c r="AB125" i="38" s="1"/>
  <c r="AZ64" i="38"/>
  <c r="AZ125" i="38" s="1"/>
  <c r="Z64" i="38"/>
  <c r="AX64" i="38"/>
  <c r="AX125" i="38" s="1"/>
  <c r="AQ64" i="38"/>
  <c r="AQ125" i="38" s="1"/>
  <c r="W64" i="38"/>
  <c r="AK64" i="38"/>
  <c r="Q64" i="38"/>
  <c r="AM64" i="38"/>
  <c r="AM125" i="38" s="1"/>
  <c r="S64" i="38"/>
  <c r="BG64" i="38"/>
  <c r="U64" i="38"/>
  <c r="U125" i="38" s="1"/>
  <c r="BK60" i="38"/>
  <c r="BK121" i="38" s="1"/>
  <c r="AF60" i="38"/>
  <c r="AF121" i="38" s="1"/>
  <c r="BD60" i="38"/>
  <c r="BD121" i="38" s="1"/>
  <c r="Q60" i="38"/>
  <c r="AO60" i="38"/>
  <c r="AO121" i="38" s="1"/>
  <c r="Z60" i="38"/>
  <c r="AZ60" i="38"/>
  <c r="AZ121" i="38" s="1"/>
  <c r="AS60" i="38"/>
  <c r="AS121" i="38" s="1"/>
  <c r="BI60" i="38"/>
  <c r="BI121" i="38" s="1"/>
  <c r="AQ60" i="38"/>
  <c r="AQ121" i="38" s="1"/>
  <c r="BG60" i="38"/>
  <c r="W60" i="38"/>
  <c r="AM60" i="38"/>
  <c r="AM121" i="38" s="1"/>
  <c r="BB60" i="38"/>
  <c r="BB121" i="38" s="1"/>
  <c r="AH60" i="38"/>
  <c r="AH121" i="38" s="1"/>
  <c r="AX60" i="38"/>
  <c r="AX121" i="38" s="1"/>
  <c r="AV60" i="38"/>
  <c r="AV121" i="38" s="1"/>
  <c r="AB60" i="38"/>
  <c r="AB121" i="38" s="1"/>
  <c r="U60" i="38"/>
  <c r="AK60" i="38"/>
  <c r="AK121" i="38" s="1"/>
  <c r="AD60" i="38"/>
  <c r="AD121" i="38" s="1"/>
  <c r="O60" i="38"/>
  <c r="BG54" i="38"/>
  <c r="W54" i="38"/>
  <c r="AV54" i="38"/>
  <c r="BK54" i="38"/>
  <c r="BK116" i="38" s="1"/>
  <c r="AB54" i="38"/>
  <c r="AB116" i="38" s="1"/>
  <c r="Z54" i="38"/>
  <c r="AO54" i="38"/>
  <c r="AO116" i="38" s="1"/>
  <c r="BM54" i="38"/>
  <c r="BM116" i="38" s="1"/>
  <c r="AD54" i="38"/>
  <c r="AD116" i="38" s="1"/>
  <c r="AS54" i="38"/>
  <c r="AS116" i="38" s="1"/>
  <c r="AH54" i="38"/>
  <c r="AH116" i="38" s="1"/>
  <c r="AZ54" i="38"/>
  <c r="AZ116" i="38" s="1"/>
  <c r="AF54" i="38"/>
  <c r="AF116" i="38" s="1"/>
  <c r="U54" i="38"/>
  <c r="BI54" i="38"/>
  <c r="BI116" i="38" s="1"/>
  <c r="O54" i="38"/>
  <c r="BB54" i="38"/>
  <c r="BB116" i="38" s="1"/>
  <c r="AQ54" i="38"/>
  <c r="AQ116" i="38" s="1"/>
  <c r="BO54" i="38"/>
  <c r="BO116" i="38" s="1"/>
  <c r="BD54" i="38"/>
  <c r="BD116" i="38" s="1"/>
  <c r="AK54" i="38"/>
  <c r="AK116" i="38" s="1"/>
  <c r="Q54" i="38"/>
  <c r="AO50" i="38"/>
  <c r="AO112" i="38" s="1"/>
  <c r="BM50" i="38"/>
  <c r="BM112" i="38" s="1"/>
  <c r="AD50" i="38"/>
  <c r="AD112" i="38" s="1"/>
  <c r="AS50" i="38"/>
  <c r="AS112" i="38" s="1"/>
  <c r="AQ50" i="38"/>
  <c r="AQ112" i="38" s="1"/>
  <c r="BI50" i="38"/>
  <c r="BI112" i="38" s="1"/>
  <c r="BG50" i="38"/>
  <c r="BG112" i="38" s="1"/>
  <c r="W50" i="38"/>
  <c r="W112" i="38" s="1"/>
  <c r="AV50" i="38"/>
  <c r="AV112" i="38" s="1"/>
  <c r="BK50" i="38"/>
  <c r="BK112" i="38" s="1"/>
  <c r="AB50" i="38"/>
  <c r="AB112" i="38" s="1"/>
  <c r="AH50" i="38"/>
  <c r="AH112" i="38" s="1"/>
  <c r="AX50" i="38"/>
  <c r="AX112" i="38" s="1"/>
  <c r="AM50" i="38"/>
  <c r="AM112" i="38" s="1"/>
  <c r="S50" i="38"/>
  <c r="AF50" i="38"/>
  <c r="AF112" i="38" s="1"/>
  <c r="U50" i="38"/>
  <c r="Q50" i="38"/>
  <c r="O50" i="38"/>
  <c r="BB50" i="38"/>
  <c r="BB112" i="38" s="1"/>
  <c r="AZ50" i="38"/>
  <c r="AZ112" i="38" s="1"/>
  <c r="BG46" i="38"/>
  <c r="AO46" i="38"/>
  <c r="AO108" i="38" s="1"/>
  <c r="BM46" i="38"/>
  <c r="BM108" i="38" s="1"/>
  <c r="AD46" i="38"/>
  <c r="AD108" i="38" s="1"/>
  <c r="AS46" i="38"/>
  <c r="AS108" i="38" s="1"/>
  <c r="AZ46" i="38"/>
  <c r="AZ108" i="38" s="1"/>
  <c r="BI46" i="38"/>
  <c r="BI108" i="38" s="1"/>
  <c r="BO46" i="38"/>
  <c r="BO108" i="38" s="1"/>
  <c r="O46" i="38"/>
  <c r="U46" i="38"/>
  <c r="AB46" i="38"/>
  <c r="AB108" i="38" s="1"/>
  <c r="AQ46" i="38"/>
  <c r="AQ108" i="38" s="1"/>
  <c r="AX46" i="38"/>
  <c r="AX108" i="38" s="1"/>
  <c r="BD46" i="38"/>
  <c r="BD108" i="38" s="1"/>
  <c r="BK46" i="38"/>
  <c r="BK108" i="38" s="1"/>
  <c r="S46" i="38"/>
  <c r="AH46" i="38"/>
  <c r="AF46" i="38"/>
  <c r="AF108" i="38" s="1"/>
  <c r="AV46" i="38"/>
  <c r="BB46" i="38"/>
  <c r="BB108" i="38" s="1"/>
  <c r="Q46" i="38"/>
  <c r="AS44" i="38"/>
  <c r="AS106" i="38" s="1"/>
  <c r="BI44" i="38"/>
  <c r="BI106" i="38" s="1"/>
  <c r="Z44" i="38"/>
  <c r="AX44" i="38"/>
  <c r="AX106" i="38" s="1"/>
  <c r="O44" i="38"/>
  <c r="O106" i="38" s="1"/>
  <c r="BM44" i="38"/>
  <c r="BM106" i="38" s="1"/>
  <c r="AK44" i="38"/>
  <c r="AQ44" i="38"/>
  <c r="AQ106" i="38" s="1"/>
  <c r="BG44" i="38"/>
  <c r="BD44" i="38"/>
  <c r="BD106" i="38" s="1"/>
  <c r="AD44" i="38"/>
  <c r="AD106" i="38" s="1"/>
  <c r="AB44" i="38"/>
  <c r="AB106" i="38" s="1"/>
  <c r="AH44" i="38"/>
  <c r="AH106" i="38" s="1"/>
  <c r="AO44" i="38"/>
  <c r="AO106" i="38" s="1"/>
  <c r="U44" i="38"/>
  <c r="U106" i="38" s="1"/>
  <c r="BK44" i="38"/>
  <c r="BK106" i="38" s="1"/>
  <c r="S44" i="38"/>
  <c r="Q44" i="38"/>
  <c r="AF44" i="38"/>
  <c r="AF106" i="38" s="1"/>
  <c r="AV44" i="38"/>
  <c r="BB40" i="38"/>
  <c r="BB102" i="38" s="1"/>
  <c r="S40" i="38"/>
  <c r="AQ40" i="38"/>
  <c r="AQ102" i="38" s="1"/>
  <c r="BO40" i="38"/>
  <c r="BO102" i="38" s="1"/>
  <c r="AF40" i="38"/>
  <c r="AF102" i="38" s="1"/>
  <c r="AD40" i="38"/>
  <c r="AD102" i="38" s="1"/>
  <c r="AV40" i="38"/>
  <c r="AK40" i="38"/>
  <c r="AZ40" i="38"/>
  <c r="AZ102" i="38" s="1"/>
  <c r="BG40" i="38"/>
  <c r="BG102" i="38" s="1"/>
  <c r="O40" i="38"/>
  <c r="U40" i="38"/>
  <c r="U102" i="38" s="1"/>
  <c r="AB40" i="38"/>
  <c r="AB102" i="38" s="1"/>
  <c r="AH40" i="38"/>
  <c r="AH102" i="38" s="1"/>
  <c r="AX40" i="38"/>
  <c r="AX102" i="38" s="1"/>
  <c r="BM40" i="38"/>
  <c r="BM102" i="38" s="1"/>
  <c r="BK40" i="38"/>
  <c r="BK102" i="38" s="1"/>
  <c r="BI40" i="38"/>
  <c r="BI102" i="38" s="1"/>
  <c r="Z40" i="38"/>
  <c r="Z102" i="38" s="1"/>
  <c r="AO40" i="38"/>
  <c r="AO102" i="38" s="1"/>
  <c r="AM40" i="38"/>
  <c r="AM102" i="38" s="1"/>
  <c r="AH34" i="38"/>
  <c r="AH96" i="38" s="1"/>
  <c r="BG34" i="38"/>
  <c r="BG96" i="38" s="1"/>
  <c r="W34" i="38"/>
  <c r="AV34" i="38"/>
  <c r="AS34" i="38"/>
  <c r="AS96" i="38" s="1"/>
  <c r="AB34" i="38"/>
  <c r="AB96" i="38" s="1"/>
  <c r="BI34" i="38"/>
  <c r="BI96" i="38" s="1"/>
  <c r="Z34" i="38"/>
  <c r="Z96" i="38" s="1"/>
  <c r="AX34" i="38"/>
  <c r="AX96" i="38" s="1"/>
  <c r="O34" i="38"/>
  <c r="AM34" i="38"/>
  <c r="AM96" i="38" s="1"/>
  <c r="S34" i="38"/>
  <c r="S96" i="38" s="1"/>
  <c r="BB34" i="38"/>
  <c r="BB96" i="38" s="1"/>
  <c r="AZ34" i="38"/>
  <c r="AZ96" i="38" s="1"/>
  <c r="Q34" i="38"/>
  <c r="Q96" i="38" s="1"/>
  <c r="AO34" i="38"/>
  <c r="BM34" i="38"/>
  <c r="BM96" i="38" s="1"/>
  <c r="AD34" i="38"/>
  <c r="AD96" i="38" s="1"/>
  <c r="AK34" i="38"/>
  <c r="AK96" i="38" s="1"/>
  <c r="AV32" i="38"/>
  <c r="BK32" i="38"/>
  <c r="BK94" i="38" s="1"/>
  <c r="AB32" i="38"/>
  <c r="AB94" i="38" s="1"/>
  <c r="AQ32" i="38"/>
  <c r="AQ94" i="38" s="1"/>
  <c r="AX32" i="38"/>
  <c r="AX94" i="38" s="1"/>
  <c r="BO32" i="38"/>
  <c r="BO94" i="38" s="1"/>
  <c r="AM32" i="38"/>
  <c r="AM94" i="38" s="1"/>
  <c r="BB32" i="38"/>
  <c r="BB94" i="38" s="1"/>
  <c r="S32" i="38"/>
  <c r="AH32" i="38"/>
  <c r="AH94" i="38" s="1"/>
  <c r="O32" i="38"/>
  <c r="O94" i="38" s="1"/>
  <c r="AF32" i="38"/>
  <c r="BM32" i="38"/>
  <c r="BM94" i="38" s="1"/>
  <c r="AD32" i="38"/>
  <c r="AD94" i="38" s="1"/>
  <c r="AS32" i="38"/>
  <c r="AS94" i="38" s="1"/>
  <c r="BI32" i="38"/>
  <c r="BI94" i="38" s="1"/>
  <c r="Z32" i="38"/>
  <c r="BG32" i="38"/>
  <c r="W32" i="38"/>
  <c r="W94" i="38" s="1"/>
  <c r="AS415" i="38"/>
  <c r="AR423" i="38" s="1"/>
  <c r="BO415" i="38"/>
  <c r="BN423" i="38" s="1"/>
  <c r="AF415" i="38"/>
  <c r="AE423" i="38" s="1"/>
  <c r="AH415" i="38"/>
  <c r="AG423" i="38" s="1"/>
  <c r="AD415" i="38"/>
  <c r="AC423" i="38" s="1"/>
  <c r="Z415" i="38"/>
  <c r="AK415" i="38"/>
  <c r="BG415" i="38"/>
  <c r="W415" i="38"/>
  <c r="V423" i="38" s="1"/>
  <c r="Q415" i="38"/>
  <c r="P423" i="38" s="1"/>
  <c r="AM415" i="38"/>
  <c r="AL423" i="38" s="1"/>
  <c r="BD415" i="38"/>
  <c r="BC423" i="38" s="1"/>
  <c r="BK415" i="38"/>
  <c r="BJ423" i="38" s="1"/>
  <c r="AB415" i="38"/>
  <c r="AA423" i="38" s="1"/>
  <c r="AX415" i="38"/>
  <c r="AW423" i="38" s="1"/>
  <c r="O415" i="38"/>
  <c r="BM415" i="38"/>
  <c r="BL423" i="38" s="1"/>
  <c r="BI415" i="38"/>
  <c r="BH423" i="38" s="1"/>
  <c r="U415" i="38"/>
  <c r="T423" i="38" s="1"/>
  <c r="AO415" i="38"/>
  <c r="AN423" i="38" s="1"/>
  <c r="AZ415" i="38"/>
  <c r="BB415" i="38"/>
  <c r="BA423" i="38" s="1"/>
  <c r="AV415" i="38"/>
  <c r="S415" i="38"/>
  <c r="R423" i="38" s="1"/>
  <c r="AQ415" i="38"/>
  <c r="AP423" i="38" s="1"/>
  <c r="Q32" i="38"/>
  <c r="Q94" i="38" s="1"/>
  <c r="BD32" i="38"/>
  <c r="BD94" i="38" s="1"/>
  <c r="AF34" i="38"/>
  <c r="AF96" i="38" s="1"/>
  <c r="O36" i="38"/>
  <c r="AM36" i="38"/>
  <c r="AM98" i="38" s="1"/>
  <c r="U38" i="38"/>
  <c r="W40" i="38"/>
  <c r="AZ42" i="38"/>
  <c r="AZ104" i="38" s="1"/>
  <c r="AO42" i="38"/>
  <c r="AO104" i="38" s="1"/>
  <c r="AZ44" i="38"/>
  <c r="AZ106" i="38" s="1"/>
  <c r="AM46" i="38"/>
  <c r="AM108" i="38" s="1"/>
  <c r="AZ48" i="38"/>
  <c r="AZ110" i="38" s="1"/>
  <c r="BO50" i="38"/>
  <c r="BO112" i="38" s="1"/>
  <c r="S54" i="38"/>
  <c r="Z58" i="38"/>
  <c r="Z119" i="38" s="1"/>
  <c r="S60" i="38"/>
  <c r="AH64" i="38"/>
  <c r="AH125" i="38" s="1"/>
  <c r="AK66" i="38"/>
  <c r="AK127" i="38" s="1"/>
  <c r="AQ68" i="38"/>
  <c r="AQ129" i="38" s="1"/>
  <c r="AQ14" i="38"/>
  <c r="AQ77" i="38" s="1"/>
  <c r="AM24" i="38"/>
  <c r="AM87" i="38" s="1"/>
  <c r="BV196" i="38"/>
  <c r="AN245" i="38"/>
  <c r="AN337" i="38" s="1"/>
  <c r="AT235" i="38"/>
  <c r="BL374" i="38"/>
  <c r="BP374" i="38" s="1"/>
  <c r="BP361" i="38"/>
  <c r="X361" i="38"/>
  <c r="T374" i="38"/>
  <c r="X374" i="38" s="1"/>
  <c r="AL374" i="38"/>
  <c r="AT374" i="38" s="1"/>
  <c r="AT361" i="38"/>
  <c r="P178" i="38"/>
  <c r="T178" i="38"/>
  <c r="BT178" i="38" s="1"/>
  <c r="V178" i="38"/>
  <c r="BU178" i="38" s="1"/>
  <c r="BV292" i="38"/>
  <c r="AM80" i="38"/>
  <c r="X453" i="38"/>
  <c r="BE453" i="38"/>
  <c r="X490" i="38"/>
  <c r="X465" i="38"/>
  <c r="AT477" i="38"/>
  <c r="AT490" i="38"/>
  <c r="BE465" i="38"/>
  <c r="BE477" i="38"/>
  <c r="BP490" i="38"/>
  <c r="BP465" i="38"/>
  <c r="AI490" i="38"/>
  <c r="AI465" i="38"/>
  <c r="AI396" i="38"/>
  <c r="BV360" i="38"/>
  <c r="BV352" i="38"/>
  <c r="BV357" i="38"/>
  <c r="BV353" i="38"/>
  <c r="BV345" i="38"/>
  <c r="BV366" i="38"/>
  <c r="BV368" i="38"/>
  <c r="BV372" i="38"/>
  <c r="BV392" i="38"/>
  <c r="BV385" i="38"/>
  <c r="BV389" i="38"/>
  <c r="BV381" i="38"/>
  <c r="BV393" i="38"/>
  <c r="BU396" i="38"/>
  <c r="BQ441" i="38"/>
  <c r="BT441" i="38"/>
  <c r="BR441" i="38"/>
  <c r="BV436" i="38"/>
  <c r="BV440" i="38"/>
  <c r="BV443" i="38"/>
  <c r="BU453" i="38"/>
  <c r="BS453" i="38"/>
  <c r="BV451" i="38"/>
  <c r="BS465" i="38"/>
  <c r="BT465" i="38"/>
  <c r="BV460" i="38"/>
  <c r="BU465" i="38"/>
  <c r="BV463" i="38"/>
  <c r="BV475" i="38"/>
  <c r="BV476" i="38"/>
  <c r="BV486" i="38"/>
  <c r="O94" i="29"/>
  <c r="X26" i="29"/>
  <c r="X18" i="29"/>
  <c r="X43" i="29"/>
  <c r="O113" i="29"/>
  <c r="Q115" i="29"/>
  <c r="P122" i="29" s="1"/>
  <c r="U79" i="29"/>
  <c r="U87" i="29"/>
  <c r="O61" i="29"/>
  <c r="Q65" i="29"/>
  <c r="S65" i="29"/>
  <c r="U69" i="29"/>
  <c r="Q73" i="29"/>
  <c r="W73" i="29"/>
  <c r="U53" i="29"/>
  <c r="U98" i="29" s="1"/>
  <c r="S49" i="29"/>
  <c r="S94" i="29" s="1"/>
  <c r="X151" i="29"/>
  <c r="U52" i="29"/>
  <c r="U97" i="29" s="1"/>
  <c r="S48" i="29"/>
  <c r="S93" i="29" s="1"/>
  <c r="Q48" i="29"/>
  <c r="Q93" i="29" s="1"/>
  <c r="W32" i="29"/>
  <c r="Q34" i="29"/>
  <c r="U36" i="29"/>
  <c r="U82" i="29" s="1"/>
  <c r="O38" i="29"/>
  <c r="O84" i="29" s="1"/>
  <c r="U38" i="29"/>
  <c r="U84" i="29" s="1"/>
  <c r="W40" i="29"/>
  <c r="W86" i="29" s="1"/>
  <c r="Q42" i="29"/>
  <c r="Q88" i="29" s="1"/>
  <c r="U44" i="29"/>
  <c r="U90" i="29" s="1"/>
  <c r="S13" i="29"/>
  <c r="S60" i="29" s="1"/>
  <c r="U13" i="29"/>
  <c r="U60" i="29" s="1"/>
  <c r="U15" i="29"/>
  <c r="U62" i="29" s="1"/>
  <c r="O17" i="29"/>
  <c r="O64" i="29" s="1"/>
  <c r="O19" i="29"/>
  <c r="O66" i="29" s="1"/>
  <c r="Q21" i="29"/>
  <c r="Q68" i="29" s="1"/>
  <c r="W21" i="29"/>
  <c r="W68" i="29" s="1"/>
  <c r="S23" i="29"/>
  <c r="S70" i="29" s="1"/>
  <c r="O25" i="29"/>
  <c r="O72" i="29" s="1"/>
  <c r="S102" i="29"/>
  <c r="W102" i="29"/>
  <c r="N129" i="29"/>
  <c r="T133" i="29"/>
  <c r="R137" i="29"/>
  <c r="T141" i="29"/>
  <c r="V141" i="29"/>
  <c r="N145" i="29"/>
  <c r="T152" i="29"/>
  <c r="T156" i="29"/>
  <c r="T160" i="29"/>
  <c r="V160" i="29"/>
  <c r="U47" i="29"/>
  <c r="U92" i="29" s="1"/>
  <c r="S47" i="29"/>
  <c r="S92" i="29" s="1"/>
  <c r="X251" i="29"/>
  <c r="X31" i="29"/>
  <c r="Q113" i="29"/>
  <c r="S113" i="29"/>
  <c r="R120" i="29" s="1"/>
  <c r="O115" i="29"/>
  <c r="W61" i="29"/>
  <c r="U65" i="29"/>
  <c r="O69" i="29"/>
  <c r="S73" i="29"/>
  <c r="X127" i="29"/>
  <c r="X135" i="29"/>
  <c r="X150" i="29"/>
  <c r="X158" i="29"/>
  <c r="O53" i="29"/>
  <c r="U49" i="29"/>
  <c r="O52" i="29"/>
  <c r="U48" i="29"/>
  <c r="U93" i="29" s="1"/>
  <c r="S32" i="29"/>
  <c r="S78" i="29" s="1"/>
  <c r="Q32" i="29"/>
  <c r="S34" i="29"/>
  <c r="S80" i="29" s="1"/>
  <c r="O36" i="29"/>
  <c r="O82" i="29" s="1"/>
  <c r="W38" i="29"/>
  <c r="W84" i="29" s="1"/>
  <c r="S40" i="29"/>
  <c r="S86" i="29" s="1"/>
  <c r="Q40" i="29"/>
  <c r="Q86" i="29" s="1"/>
  <c r="S42" i="29"/>
  <c r="S88" i="29" s="1"/>
  <c r="O44" i="29"/>
  <c r="O13" i="29"/>
  <c r="O15" i="29"/>
  <c r="O62" i="29" s="1"/>
  <c r="Q15" i="29"/>
  <c r="Q62" i="29" s="1"/>
  <c r="Q17" i="29"/>
  <c r="Q64" i="29" s="1"/>
  <c r="W19" i="29"/>
  <c r="W66" i="29" s="1"/>
  <c r="S21" i="29"/>
  <c r="S68" i="29" s="1"/>
  <c r="W23" i="29"/>
  <c r="W70" i="29" s="1"/>
  <c r="U23" i="29"/>
  <c r="U70" i="29" s="1"/>
  <c r="W25" i="29"/>
  <c r="W72" i="29" s="1"/>
  <c r="Q102" i="29"/>
  <c r="P129" i="29"/>
  <c r="V129" i="29"/>
  <c r="N133" i="29"/>
  <c r="P137" i="29"/>
  <c r="X137" i="29" s="1"/>
  <c r="P141" i="29"/>
  <c r="P145" i="29"/>
  <c r="V145" i="29"/>
  <c r="N152" i="29"/>
  <c r="N162" i="29" s="1"/>
  <c r="P156" i="29"/>
  <c r="X156" i="29" s="1"/>
  <c r="P160" i="29"/>
  <c r="O47" i="29"/>
  <c r="X185" i="29"/>
  <c r="X22" i="29"/>
  <c r="X14" i="29"/>
  <c r="S115" i="29"/>
  <c r="R122" i="29" s="1"/>
  <c r="U61" i="29"/>
  <c r="S61" i="29"/>
  <c r="O65" i="29"/>
  <c r="Q69" i="29"/>
  <c r="W69" i="29"/>
  <c r="U73" i="29"/>
  <c r="Q53" i="29"/>
  <c r="Q98" i="29" s="1"/>
  <c r="W34" i="29"/>
  <c r="W80" i="29" s="1"/>
  <c r="W42" i="29"/>
  <c r="W88" i="29" s="1"/>
  <c r="W17" i="29"/>
  <c r="W64" i="29" s="1"/>
  <c r="S25" i="29"/>
  <c r="S72" i="29" s="1"/>
  <c r="R133" i="29"/>
  <c r="P152" i="29"/>
  <c r="X277" i="29"/>
  <c r="X283" i="29"/>
  <c r="P153" i="30"/>
  <c r="X83" i="30"/>
  <c r="N118" i="22"/>
  <c r="P126" i="22"/>
  <c r="V137" i="22"/>
  <c r="U67" i="22"/>
  <c r="P118" i="22"/>
  <c r="N122" i="22"/>
  <c r="R126" i="22"/>
  <c r="R137" i="22"/>
  <c r="P137" i="22"/>
  <c r="N145" i="22"/>
  <c r="N112" i="22"/>
  <c r="P139" i="22"/>
  <c r="O71" i="22"/>
  <c r="V114" i="22"/>
  <c r="T118" i="22"/>
  <c r="N126" i="22"/>
  <c r="R145" i="22"/>
  <c r="P145" i="22"/>
  <c r="V128" i="22"/>
  <c r="N130" i="22"/>
  <c r="AF139" i="39"/>
  <c r="S143" i="39"/>
  <c r="BX143" i="39"/>
  <c r="AO139" i="39"/>
  <c r="BB143" i="39"/>
  <c r="CO143" i="39"/>
  <c r="AB139" i="39"/>
  <c r="BI139" i="39"/>
  <c r="BX139" i="39"/>
  <c r="AF143" i="39"/>
  <c r="CT143" i="39"/>
  <c r="AK136" i="39"/>
  <c r="S105" i="30"/>
  <c r="AO140" i="38"/>
  <c r="BK139" i="39"/>
  <c r="CI139" i="39"/>
  <c r="CO139" i="39"/>
  <c r="AO143" i="39"/>
  <c r="DK143" i="39"/>
  <c r="CO136" i="39"/>
  <c r="AQ140" i="38"/>
  <c r="CZ136" i="39"/>
  <c r="W101" i="30"/>
  <c r="AQ136" i="38"/>
  <c r="AM140" i="38"/>
  <c r="AB140" i="38"/>
  <c r="BO137" i="38"/>
  <c r="AM139" i="39"/>
  <c r="Q139" i="39"/>
  <c r="BZ139" i="39"/>
  <c r="CM139" i="39"/>
  <c r="DP139" i="39"/>
  <c r="AM143" i="39"/>
  <c r="Q143" i="39"/>
  <c r="DR143" i="39"/>
  <c r="CM143" i="39"/>
  <c r="DP143" i="39"/>
  <c r="O136" i="39"/>
  <c r="CK136" i="39"/>
  <c r="Q101" i="30"/>
  <c r="BM136" i="38"/>
  <c r="AD136" i="39"/>
  <c r="Q104" i="29"/>
  <c r="BK136" i="38"/>
  <c r="O140" i="38"/>
  <c r="BM140" i="38"/>
  <c r="AK139" i="39"/>
  <c r="AV139" i="39"/>
  <c r="Z139" i="39"/>
  <c r="DI139" i="39"/>
  <c r="CV139" i="39"/>
  <c r="AB143" i="39"/>
  <c r="AV143" i="39"/>
  <c r="Z143" i="39"/>
  <c r="CZ143" i="39"/>
  <c r="CV143" i="39"/>
  <c r="Q136" i="39"/>
  <c r="BG136" i="39"/>
  <c r="CD136" i="39"/>
  <c r="S104" i="29"/>
  <c r="AZ136" i="38"/>
  <c r="S140" i="38"/>
  <c r="AZ140" i="38"/>
  <c r="AK140" i="38"/>
  <c r="AM136" i="39"/>
  <c r="BX136" i="39"/>
  <c r="CT136" i="39"/>
  <c r="W102" i="22"/>
  <c r="O105" i="30"/>
  <c r="U101" i="30"/>
  <c r="W104" i="29"/>
  <c r="AF136" i="38"/>
  <c r="BI136" i="38"/>
  <c r="AD140" i="38"/>
  <c r="W140" i="38"/>
  <c r="Z140" i="38"/>
  <c r="Q140" i="38"/>
  <c r="AS140" i="38"/>
  <c r="BO140" i="38"/>
  <c r="BB137" i="38"/>
  <c r="S139" i="39"/>
  <c r="U139" i="39"/>
  <c r="BM139" i="39"/>
  <c r="AX139" i="39"/>
  <c r="AQ139" i="39"/>
  <c r="DR139" i="39"/>
  <c r="CB139" i="39"/>
  <c r="DT139" i="39"/>
  <c r="DE139" i="39"/>
  <c r="CX139" i="39"/>
  <c r="BK143" i="39"/>
  <c r="U143" i="39"/>
  <c r="BM143" i="39"/>
  <c r="AX143" i="39"/>
  <c r="AQ143" i="39"/>
  <c r="BZ143" i="39"/>
  <c r="CB143" i="39"/>
  <c r="DT143" i="39"/>
  <c r="DE143" i="39"/>
  <c r="CX143" i="39"/>
  <c r="BI136" i="39"/>
  <c r="S136" i="39"/>
  <c r="BK136" i="39"/>
  <c r="AV136" i="39"/>
  <c r="AO136" i="39"/>
  <c r="DG136" i="39"/>
  <c r="BZ136" i="39"/>
  <c r="DR136" i="39"/>
  <c r="DK136" i="39"/>
  <c r="CV136" i="39"/>
  <c r="U105" i="30"/>
  <c r="S101" i="30"/>
  <c r="U104" i="29"/>
  <c r="W136" i="38"/>
  <c r="BD140" i="38"/>
  <c r="AX140" i="38"/>
  <c r="BG140" i="38"/>
  <c r="Z136" i="39"/>
  <c r="AZ136" i="39"/>
  <c r="BB136" i="39"/>
  <c r="AF136" i="39"/>
  <c r="CX136" i="39"/>
  <c r="DI136" i="39"/>
  <c r="CM136" i="39"/>
  <c r="Q105" i="30"/>
  <c r="AV136" i="38"/>
  <c r="AO136" i="38"/>
  <c r="BB136" i="38"/>
  <c r="AV140" i="38"/>
  <c r="BK140" i="38"/>
  <c r="AF140" i="38"/>
  <c r="AH140" i="38"/>
  <c r="U140" i="38"/>
  <c r="BB140" i="38"/>
  <c r="BM137" i="38"/>
  <c r="BB139" i="39"/>
  <c r="AD139" i="39"/>
  <c r="O139" i="39"/>
  <c r="BG139" i="39"/>
  <c r="AZ139" i="39"/>
  <c r="CZ139" i="39"/>
  <c r="CK139" i="39"/>
  <c r="CD139" i="39"/>
  <c r="DV139" i="39"/>
  <c r="DG139" i="39"/>
  <c r="AK143" i="39"/>
  <c r="AD143" i="39"/>
  <c r="O143" i="39"/>
  <c r="BG143" i="39"/>
  <c r="AZ143" i="39"/>
  <c r="CI143" i="39"/>
  <c r="CK143" i="39"/>
  <c r="CD143" i="39"/>
  <c r="DV143" i="39"/>
  <c r="AQ136" i="39"/>
  <c r="AB136" i="39"/>
  <c r="U136" i="39"/>
  <c r="BM136" i="39"/>
  <c r="AX136" i="39"/>
  <c r="DP136" i="39"/>
  <c r="CI136" i="39"/>
  <c r="CB136" i="39"/>
  <c r="DT136" i="39"/>
  <c r="DE136" i="39"/>
  <c r="AO141" i="39"/>
  <c r="BS141" i="39" s="1"/>
  <c r="Q141" i="39"/>
  <c r="BI141" i="39"/>
  <c r="BB141" i="39"/>
  <c r="BT141" i="39" s="1"/>
  <c r="AM141" i="39"/>
  <c r="CM141" i="39"/>
  <c r="BX141" i="39"/>
  <c r="DP141" i="39"/>
  <c r="DI141" i="39"/>
  <c r="CT141" i="39"/>
  <c r="H705" i="39"/>
  <c r="L705" i="39" s="1"/>
  <c r="BT240" i="38"/>
  <c r="AT240" i="38"/>
  <c r="BR195" i="38"/>
  <c r="BV195" i="38" s="1"/>
  <c r="AI195" i="38"/>
  <c r="BT230" i="38"/>
  <c r="BV230" i="38" s="1"/>
  <c r="AT230" i="38"/>
  <c r="BU291" i="38"/>
  <c r="BV291" i="38" s="1"/>
  <c r="BE291" i="38"/>
  <c r="BT330" i="38"/>
  <c r="BL336" i="38"/>
  <c r="BL338" i="38" s="1"/>
  <c r="BR296" i="38"/>
  <c r="AW298" i="38"/>
  <c r="BE296" i="38"/>
  <c r="BQ325" i="38"/>
  <c r="BF336" i="38"/>
  <c r="X37" i="30"/>
  <c r="BP330" i="38"/>
  <c r="Q81" i="29"/>
  <c r="X35" i="29"/>
  <c r="BT279" i="38"/>
  <c r="BT211" i="38"/>
  <c r="BE289" i="38"/>
  <c r="BV243" i="38"/>
  <c r="BU275" i="38"/>
  <c r="BV275" i="38" s="1"/>
  <c r="BC283" i="38"/>
  <c r="BC337" i="38" s="1"/>
  <c r="BS250" i="38"/>
  <c r="BU200" i="38"/>
  <c r="BV200" i="38" s="1"/>
  <c r="AI200" i="38"/>
  <c r="AT250" i="38"/>
  <c r="BV240" i="38"/>
  <c r="BV233" i="39"/>
  <c r="EK309" i="39"/>
  <c r="EK502" i="39"/>
  <c r="X149" i="30"/>
  <c r="BV219" i="38"/>
  <c r="BA298" i="38"/>
  <c r="BA338" i="38" s="1"/>
  <c r="BT288" i="38"/>
  <c r="BV288" i="38" s="1"/>
  <c r="BV320" i="38"/>
  <c r="DM107" i="39"/>
  <c r="ED45" i="39"/>
  <c r="EJ45" i="39"/>
  <c r="BV266" i="39"/>
  <c r="BH330" i="39"/>
  <c r="BN330" i="39"/>
  <c r="BF330" i="39"/>
  <c r="BL330" i="39"/>
  <c r="BJ330" i="39"/>
  <c r="EH664" i="39"/>
  <c r="EK657" i="39"/>
  <c r="EK659" i="39"/>
  <c r="EG664" i="39"/>
  <c r="AT713" i="39"/>
  <c r="BP713" i="39"/>
  <c r="Y374" i="38"/>
  <c r="AI373" i="38"/>
  <c r="BR361" i="38"/>
  <c r="BV344" i="38"/>
  <c r="BV349" i="38"/>
  <c r="BS361" i="38"/>
  <c r="BT361" i="38"/>
  <c r="BV341" i="38"/>
  <c r="BU361" i="38"/>
  <c r="BQ373" i="38"/>
  <c r="BV363" i="38"/>
  <c r="BV370" i="38"/>
  <c r="BT373" i="38"/>
  <c r="BU373" i="38"/>
  <c r="BV380" i="38"/>
  <c r="BQ396" i="38"/>
  <c r="BT396" i="38"/>
  <c r="BS441" i="38"/>
  <c r="BV438" i="38"/>
  <c r="BV445" i="38"/>
  <c r="BR453" i="38"/>
  <c r="BV450" i="38"/>
  <c r="BQ453" i="38"/>
  <c r="BV457" i="38"/>
  <c r="BQ465" i="38"/>
  <c r="BQ477" i="38"/>
  <c r="BV467" i="38"/>
  <c r="BT477" i="38"/>
  <c r="BV468" i="38"/>
  <c r="BR477" i="38"/>
  <c r="BV470" i="38"/>
  <c r="BU477" i="38"/>
  <c r="BV471" i="38"/>
  <c r="BU490" i="38"/>
  <c r="BV487" i="38"/>
  <c r="BS490" i="38"/>
  <c r="BV489" i="38"/>
  <c r="C42" i="42"/>
  <c r="H41" i="42"/>
  <c r="H39" i="42"/>
  <c r="D42" i="42"/>
  <c r="H35" i="42"/>
  <c r="F42" i="42"/>
  <c r="G42" i="42"/>
  <c r="H33" i="42"/>
  <c r="BB25" i="38"/>
  <c r="BB88" i="38" s="1"/>
  <c r="AH25" i="38"/>
  <c r="AH88" i="38" s="1"/>
  <c r="AO25" i="38"/>
  <c r="AO88" i="38" s="1"/>
  <c r="BM25" i="38"/>
  <c r="BM88" i="38" s="1"/>
  <c r="AS25" i="38"/>
  <c r="AS88" i="38" s="1"/>
  <c r="Z25" i="38"/>
  <c r="BD25" i="38"/>
  <c r="BD88" i="38" s="1"/>
  <c r="AK25" i="38"/>
  <c r="Q25" i="38"/>
  <c r="BO25" i="38"/>
  <c r="BO88" i="38" s="1"/>
  <c r="AM25" i="38"/>
  <c r="AM88" i="38" s="1"/>
  <c r="S25" i="38"/>
  <c r="W25" i="38"/>
  <c r="AD25" i="38"/>
  <c r="AD88" i="38" s="1"/>
  <c r="BI25" i="38"/>
  <c r="AF25" i="38"/>
  <c r="AF88" i="38" s="1"/>
  <c r="U25" i="38"/>
  <c r="AZ25" i="38"/>
  <c r="AZ88" i="38" s="1"/>
  <c r="AX25" i="38"/>
  <c r="Z21" i="38"/>
  <c r="AF21" i="38"/>
  <c r="AM21" i="38"/>
  <c r="Q21" i="38"/>
  <c r="W21" i="38"/>
  <c r="W84" i="38" s="1"/>
  <c r="AD21" i="38"/>
  <c r="AK21" i="38"/>
  <c r="O21" i="38"/>
  <c r="U21" i="38"/>
  <c r="BI21" i="38"/>
  <c r="BO21" i="38"/>
  <c r="BO84" i="38" s="1"/>
  <c r="AB21" i="38"/>
  <c r="AB84" i="38" s="1"/>
  <c r="AS21" i="38"/>
  <c r="AS84" i="38" s="1"/>
  <c r="AZ21" i="38"/>
  <c r="AZ84" i="38" s="1"/>
  <c r="BG21" i="38"/>
  <c r="BM21" i="38"/>
  <c r="BM84" i="38" s="1"/>
  <c r="AQ21" i="38"/>
  <c r="AQ84" i="38" s="1"/>
  <c r="AX21" i="38"/>
  <c r="BD21" i="38"/>
  <c r="BD84" i="38" s="1"/>
  <c r="AZ17" i="38"/>
  <c r="BG17" i="38"/>
  <c r="BM17" i="38"/>
  <c r="AQ17" i="38"/>
  <c r="AX17" i="38"/>
  <c r="BD17" i="38"/>
  <c r="AH17" i="38"/>
  <c r="AH80" i="38" s="1"/>
  <c r="AO17" i="38"/>
  <c r="AV17" i="38"/>
  <c r="Q17" i="38"/>
  <c r="Q80" i="38" s="1"/>
  <c r="W17" i="38"/>
  <c r="W80" i="38" s="1"/>
  <c r="AD17" i="38"/>
  <c r="AD80" i="38" s="1"/>
  <c r="BB17" i="38"/>
  <c r="O17" i="38"/>
  <c r="U17" i="38"/>
  <c r="AB17" i="38"/>
  <c r="BK17" i="38"/>
  <c r="BK80" i="38" s="1"/>
  <c r="AS17" i="38"/>
  <c r="AS80" i="38" s="1"/>
  <c r="BM31" i="38"/>
  <c r="BM93" i="38" s="1"/>
  <c r="AS31" i="38"/>
  <c r="AS93" i="38" s="1"/>
  <c r="AZ31" i="38"/>
  <c r="AZ93" i="38" s="1"/>
  <c r="BO31" i="38"/>
  <c r="BO93" i="38" s="1"/>
  <c r="BD31" i="38"/>
  <c r="BD93" i="38" s="1"/>
  <c r="AK31" i="38"/>
  <c r="Q31" i="38"/>
  <c r="BG31" i="38"/>
  <c r="AV31" i="38"/>
  <c r="AB31" i="38"/>
  <c r="AB93" i="38" s="1"/>
  <c r="AO31" i="38"/>
  <c r="AD31" i="38"/>
  <c r="AD93" i="38" s="1"/>
  <c r="AH31" i="38"/>
  <c r="AH93" i="38" s="1"/>
  <c r="AF31" i="38"/>
  <c r="U31" i="38"/>
  <c r="BI31" i="38"/>
  <c r="BI93" i="38" s="1"/>
  <c r="W31" i="38"/>
  <c r="BK31" i="38"/>
  <c r="Z31" i="38"/>
  <c r="Q69" i="38"/>
  <c r="BM69" i="38"/>
  <c r="BM130" i="38" s="1"/>
  <c r="BO69" i="38"/>
  <c r="BO130" i="38" s="1"/>
  <c r="AZ69" i="38"/>
  <c r="AZ130" i="38" s="1"/>
  <c r="AS69" i="38"/>
  <c r="AS130" i="38" s="1"/>
  <c r="BG69" i="38"/>
  <c r="AM69" i="38"/>
  <c r="S69" i="38"/>
  <c r="BD69" i="38"/>
  <c r="BD130" i="38" s="1"/>
  <c r="AO69" i="38"/>
  <c r="AO130" i="38" s="1"/>
  <c r="Z69" i="38"/>
  <c r="AX69" i="38"/>
  <c r="AV69" i="38"/>
  <c r="AV130" i="38" s="1"/>
  <c r="AB69" i="38"/>
  <c r="AB130" i="38" s="1"/>
  <c r="U69" i="38"/>
  <c r="AQ69" i="38"/>
  <c r="AQ130" i="38" s="1"/>
  <c r="W69" i="38"/>
  <c r="W130" i="38" s="1"/>
  <c r="BK69" i="38"/>
  <c r="BK130" i="38" s="1"/>
  <c r="AV65" i="38"/>
  <c r="AV126" i="38" s="1"/>
  <c r="AB65" i="38"/>
  <c r="U65" i="38"/>
  <c r="U126" i="38" s="1"/>
  <c r="AQ65" i="38"/>
  <c r="AQ126" i="38" s="1"/>
  <c r="W65" i="38"/>
  <c r="W126" i="38" s="1"/>
  <c r="AX65" i="38"/>
  <c r="AX126" i="38" s="1"/>
  <c r="AD65" i="38"/>
  <c r="AD126" i="38" s="1"/>
  <c r="O65" i="38"/>
  <c r="S65" i="38"/>
  <c r="BO65" i="38"/>
  <c r="BO126" i="38" s="1"/>
  <c r="AZ65" i="38"/>
  <c r="AZ126" i="38" s="1"/>
  <c r="AF65" i="38"/>
  <c r="AF126" i="38" s="1"/>
  <c r="BG65" i="38"/>
  <c r="BG126" i="38" s="1"/>
  <c r="AM65" i="38"/>
  <c r="AM126" i="38" s="1"/>
  <c r="AK65" i="38"/>
  <c r="BI65" i="38"/>
  <c r="BI126" i="38" s="1"/>
  <c r="BB65" i="38"/>
  <c r="BB126" i="38" s="1"/>
  <c r="AH65" i="38"/>
  <c r="AH126" i="38" s="1"/>
  <c r="AS65" i="38"/>
  <c r="AS126" i="38" s="1"/>
  <c r="BI61" i="38"/>
  <c r="BB61" i="38"/>
  <c r="AH61" i="38"/>
  <c r="AS61" i="38"/>
  <c r="AS122" i="38" s="1"/>
  <c r="BD61" i="38"/>
  <c r="BD122" i="38" s="1"/>
  <c r="AO61" i="38"/>
  <c r="Z61" i="38"/>
  <c r="Z122" i="38" s="1"/>
  <c r="AD61" i="38"/>
  <c r="AD122" i="38" s="1"/>
  <c r="O61" i="38"/>
  <c r="O122" i="38" s="1"/>
  <c r="AX61" i="38"/>
  <c r="Q61" i="38"/>
  <c r="BM61" i="38"/>
  <c r="BM122" i="38" s="1"/>
  <c r="S61" i="38"/>
  <c r="BO61" i="38"/>
  <c r="BO122" i="38" s="1"/>
  <c r="AZ61" i="38"/>
  <c r="AZ122" i="38" s="1"/>
  <c r="BK61" i="38"/>
  <c r="BK122" i="38" s="1"/>
  <c r="U55" i="38"/>
  <c r="U117" i="38" s="1"/>
  <c r="AZ55" i="38"/>
  <c r="AZ117" i="38" s="1"/>
  <c r="AO55" i="38"/>
  <c r="BK55" i="38"/>
  <c r="BK117" i="38" s="1"/>
  <c r="AQ55" i="38"/>
  <c r="AQ117" i="38" s="1"/>
  <c r="BO55" i="38"/>
  <c r="BO117" i="38" s="1"/>
  <c r="BD55" i="38"/>
  <c r="AK55" i="38"/>
  <c r="AK117" i="38" s="1"/>
  <c r="Q55" i="38"/>
  <c r="BG55" i="38"/>
  <c r="AV55" i="38"/>
  <c r="AV117" i="38" s="1"/>
  <c r="AB55" i="38"/>
  <c r="AX55" i="38"/>
  <c r="AX117" i="38" s="1"/>
  <c r="BM414" i="38"/>
  <c r="AQ414" i="38"/>
  <c r="AX414" i="38"/>
  <c r="AO414" i="38"/>
  <c r="BD414" i="38"/>
  <c r="AH414" i="38"/>
  <c r="AF414" i="38"/>
  <c r="AV414" i="38"/>
  <c r="Z414" i="38"/>
  <c r="O414" i="38"/>
  <c r="AD414" i="38"/>
  <c r="BB414" i="38"/>
  <c r="AB414" i="38"/>
  <c r="U414" i="38"/>
  <c r="AK414" i="38"/>
  <c r="BG414" i="38"/>
  <c r="BI414" i="38"/>
  <c r="S414" i="38"/>
  <c r="W414" i="38"/>
  <c r="BM416" i="38"/>
  <c r="BL424" i="38" s="1"/>
  <c r="AF416" i="38"/>
  <c r="AE424" i="38" s="1"/>
  <c r="BG416" i="38"/>
  <c r="BD416" i="38"/>
  <c r="BC424" i="38" s="1"/>
  <c r="O416" i="38"/>
  <c r="AO416" i="38"/>
  <c r="AN424" i="38" s="1"/>
  <c r="BI416" i="38"/>
  <c r="BH424" i="38" s="1"/>
  <c r="AV416" i="38"/>
  <c r="BK416" i="38"/>
  <c r="AK416" i="38"/>
  <c r="AQ416" i="38"/>
  <c r="AP424" i="38" s="1"/>
  <c r="AD416" i="38"/>
  <c r="AB416" i="38"/>
  <c r="AH416" i="38"/>
  <c r="AG424" i="38" s="1"/>
  <c r="U416" i="38"/>
  <c r="W416" i="38"/>
  <c r="Z416" i="38"/>
  <c r="BO416" i="38"/>
  <c r="BB416" i="38"/>
  <c r="BA424" i="38" s="1"/>
  <c r="EC395" i="39"/>
  <c r="EI395" i="39"/>
  <c r="EC431" i="39"/>
  <c r="EI431" i="39"/>
  <c r="ED495" i="39"/>
  <c r="EJ495" i="39"/>
  <c r="EJ396" i="39"/>
  <c r="ED59" i="39"/>
  <c r="AM136" i="38"/>
  <c r="AX136" i="38"/>
  <c r="Q136" i="38"/>
  <c r="BT232" i="39"/>
  <c r="EI232" i="39"/>
  <c r="EA59" i="39"/>
  <c r="P198" i="29"/>
  <c r="BD136" i="38"/>
  <c r="BG136" i="38"/>
  <c r="U136" i="38"/>
  <c r="BV448" i="38"/>
  <c r="BU441" i="38"/>
  <c r="EB33" i="39"/>
  <c r="AD136" i="38"/>
  <c r="BO136" i="38"/>
  <c r="AB136" i="38"/>
  <c r="BV364" i="38"/>
  <c r="BI76" i="38"/>
  <c r="O136" i="38"/>
  <c r="Z136" i="38"/>
  <c r="AK136" i="38"/>
  <c r="BS373" i="38"/>
  <c r="BR490" i="38"/>
  <c r="DZ115" i="39"/>
  <c r="EJ59" i="39"/>
  <c r="S136" i="38"/>
  <c r="AH136" i="38"/>
  <c r="BV455" i="38"/>
  <c r="AD107" i="39"/>
  <c r="AX107" i="39"/>
  <c r="AZ107" i="39"/>
  <c r="BB107" i="39"/>
  <c r="DB107" i="39"/>
  <c r="DV107" i="39"/>
  <c r="DX107" i="39"/>
  <c r="EJ63" i="39"/>
  <c r="EF676" i="39"/>
  <c r="EH676" i="39"/>
  <c r="ED422" i="39"/>
  <c r="EJ422" i="39"/>
  <c r="T291" i="29"/>
  <c r="X291" i="29" s="1"/>
  <c r="X232" i="29"/>
  <c r="BM107" i="39"/>
  <c r="BG107" i="39"/>
  <c r="BK107" i="39"/>
  <c r="DK107" i="39"/>
  <c r="DV131" i="39"/>
  <c r="CT131" i="39"/>
  <c r="EK667" i="39"/>
  <c r="EH551" i="39"/>
  <c r="EB378" i="39"/>
  <c r="EH378" i="39"/>
  <c r="EC386" i="39"/>
  <c r="EI386" i="39"/>
  <c r="EB390" i="39"/>
  <c r="EH390" i="39"/>
  <c r="EK390" i="39" s="1"/>
  <c r="EB433" i="39"/>
  <c r="EH433" i="39"/>
  <c r="ED383" i="39"/>
  <c r="EE383" i="39" s="1"/>
  <c r="EJ383" i="39"/>
  <c r="EK383" i="39" s="1"/>
  <c r="EA484" i="39"/>
  <c r="EG484" i="39"/>
  <c r="DZ37" i="39"/>
  <c r="AM107" i="39"/>
  <c r="BO107" i="39"/>
  <c r="CI107" i="39"/>
  <c r="DZ53" i="39"/>
  <c r="EJ373" i="39"/>
  <c r="EA497" i="39"/>
  <c r="ED509" i="39"/>
  <c r="EJ509" i="39"/>
  <c r="EC516" i="39"/>
  <c r="EC521" i="39"/>
  <c r="EI521" i="39"/>
  <c r="EB363" i="39"/>
  <c r="Y221" i="39"/>
  <c r="AG221" i="39"/>
  <c r="AE221" i="39"/>
  <c r="AC221" i="39"/>
  <c r="AA221" i="39"/>
  <c r="AA213" i="39"/>
  <c r="AG213" i="39"/>
  <c r="Y213" i="39"/>
  <c r="AE213" i="39"/>
  <c r="AE202" i="39"/>
  <c r="AG202" i="39"/>
  <c r="AC202" i="39"/>
  <c r="Y202" i="39"/>
  <c r="AE194" i="39"/>
  <c r="AA194" i="39"/>
  <c r="AG194" i="39"/>
  <c r="AC194" i="39"/>
  <c r="Y194" i="39"/>
  <c r="CJ406" i="39"/>
  <c r="CL406" i="39"/>
  <c r="CP406" i="39"/>
  <c r="CH406" i="39"/>
  <c r="CP395" i="39"/>
  <c r="CH395" i="39"/>
  <c r="CL395" i="39"/>
  <c r="EH395" i="39" s="1"/>
  <c r="CJ395" i="39"/>
  <c r="CN387" i="39"/>
  <c r="CL387" i="39"/>
  <c r="CP387" i="39"/>
  <c r="CH387" i="39"/>
  <c r="CJ387" i="39"/>
  <c r="CP379" i="39"/>
  <c r="CH379" i="39"/>
  <c r="CL379" i="39"/>
  <c r="CJ379" i="39"/>
  <c r="CR700" i="39"/>
  <c r="C92" i="42"/>
  <c r="H92" i="42" s="1"/>
  <c r="CG664" i="39"/>
  <c r="T181" i="39"/>
  <c r="V181" i="39"/>
  <c r="R181" i="39"/>
  <c r="P181" i="39"/>
  <c r="P173" i="39"/>
  <c r="V173" i="39"/>
  <c r="N173" i="39"/>
  <c r="R173" i="39"/>
  <c r="T162" i="39"/>
  <c r="R162" i="39"/>
  <c r="P162" i="39"/>
  <c r="V162" i="39"/>
  <c r="N162" i="39"/>
  <c r="T154" i="39"/>
  <c r="V154" i="39"/>
  <c r="R154" i="39"/>
  <c r="P154" i="39"/>
  <c r="X586" i="39"/>
  <c r="BW366" i="39"/>
  <c r="CE366" i="39"/>
  <c r="BY366" i="39"/>
  <c r="CC366" i="39"/>
  <c r="CE355" i="39"/>
  <c r="BW355" i="39"/>
  <c r="CA355" i="39"/>
  <c r="CC355" i="39"/>
  <c r="BY355" i="39"/>
  <c r="CA347" i="39"/>
  <c r="BW347" i="39"/>
  <c r="CC347" i="39"/>
  <c r="BY347" i="39"/>
  <c r="BW339" i="39"/>
  <c r="CC339" i="39"/>
  <c r="CA339" i="39"/>
  <c r="BY339" i="39"/>
  <c r="CG676" i="39"/>
  <c r="DQ564" i="39"/>
  <c r="DY551" i="39"/>
  <c r="DU518" i="39"/>
  <c r="DS518" i="39"/>
  <c r="DQ518" i="39"/>
  <c r="DW518" i="39"/>
  <c r="DO518" i="39"/>
  <c r="DW507" i="39"/>
  <c r="DO507" i="39"/>
  <c r="DU507" i="39"/>
  <c r="DS507" i="39"/>
  <c r="DQ499" i="39"/>
  <c r="DW499" i="39"/>
  <c r="DS499" i="39"/>
  <c r="DU499" i="39"/>
  <c r="DS491" i="39"/>
  <c r="DU491" i="39"/>
  <c r="DQ491" i="39"/>
  <c r="DW491" i="39"/>
  <c r="DO491" i="39"/>
  <c r="CQ107" i="39"/>
  <c r="CZ107" i="39"/>
  <c r="DI107" i="39"/>
  <c r="DR107" i="39"/>
  <c r="CO107" i="39"/>
  <c r="EJ15" i="39"/>
  <c r="EC467" i="39"/>
  <c r="EI467" i="39"/>
  <c r="EJ551" i="39"/>
  <c r="EJ564" i="39" s="1"/>
  <c r="EG551" i="39"/>
  <c r="EJ586" i="39"/>
  <c r="EI586" i="39"/>
  <c r="EK573" i="39"/>
  <c r="EK585" i="39"/>
  <c r="EF586" i="39"/>
  <c r="EK569" i="39"/>
  <c r="EJ652" i="39"/>
  <c r="EH652" i="39"/>
  <c r="EK647" i="39"/>
  <c r="EK639" i="39"/>
  <c r="EK643" i="39"/>
  <c r="EK699" i="39"/>
  <c r="EF700" i="39"/>
  <c r="EF688" i="39"/>
  <c r="EK688" i="39" s="1"/>
  <c r="EK683" i="39"/>
  <c r="EK711" i="39"/>
  <c r="E88" i="42"/>
  <c r="H88" i="42" s="1"/>
  <c r="CR586" i="39"/>
  <c r="EA26" i="39"/>
  <c r="CM107" i="39"/>
  <c r="CX107" i="39"/>
  <c r="AV107" i="39"/>
  <c r="Z107" i="39"/>
  <c r="AB107" i="39"/>
  <c r="CV107" i="39"/>
  <c r="DG107" i="39"/>
  <c r="EG700" i="39"/>
  <c r="EF652" i="39"/>
  <c r="EK693" i="39"/>
  <c r="DC551" i="39"/>
  <c r="AN259" i="39"/>
  <c r="AL259" i="39"/>
  <c r="AR259" i="39"/>
  <c r="AJ259" i="39"/>
  <c r="AR251" i="39"/>
  <c r="AP251" i="39"/>
  <c r="AN251" i="39"/>
  <c r="EH251" i="39" s="1"/>
  <c r="AL251" i="39"/>
  <c r="AJ251" i="39"/>
  <c r="AN240" i="39"/>
  <c r="AL240" i="39"/>
  <c r="AJ240" i="39"/>
  <c r="AP240" i="39"/>
  <c r="AJ232" i="39"/>
  <c r="AN232" i="39"/>
  <c r="AL232" i="39"/>
  <c r="AR232" i="39"/>
  <c r="AL564" i="39"/>
  <c r="AT563" i="39"/>
  <c r="CU444" i="39"/>
  <c r="CY444" i="39"/>
  <c r="CW444" i="39"/>
  <c r="CS444" i="39"/>
  <c r="DA444" i="39"/>
  <c r="CY433" i="39"/>
  <c r="CS433" i="39"/>
  <c r="CU433" i="39"/>
  <c r="DA433" i="39"/>
  <c r="CY425" i="39"/>
  <c r="DA425" i="39"/>
  <c r="CW425" i="39"/>
  <c r="EB425" i="39" s="1"/>
  <c r="CU425" i="39"/>
  <c r="CU417" i="39"/>
  <c r="DA417" i="39"/>
  <c r="CY417" i="39"/>
  <c r="CW417" i="39"/>
  <c r="DC700" i="39"/>
  <c r="AF107" i="39"/>
  <c r="AH107" i="39"/>
  <c r="AK107" i="39"/>
  <c r="DE107" i="39"/>
  <c r="EB407" i="39"/>
  <c r="EH407" i="39"/>
  <c r="DN676" i="39"/>
  <c r="BA291" i="39"/>
  <c r="AY291" i="39"/>
  <c r="AW291" i="39"/>
  <c r="BC291" i="39"/>
  <c r="AU291" i="39"/>
  <c r="AY280" i="39"/>
  <c r="AW280" i="39"/>
  <c r="BC280" i="39"/>
  <c r="AU280" i="39"/>
  <c r="BA280" i="39"/>
  <c r="AU272" i="39"/>
  <c r="AY272" i="39"/>
  <c r="AW272" i="39"/>
  <c r="BC272" i="39"/>
  <c r="AW264" i="39"/>
  <c r="BC264" i="39"/>
  <c r="AU264" i="39"/>
  <c r="BA264" i="39"/>
  <c r="AY264" i="39"/>
  <c r="DL484" i="39"/>
  <c r="DD484" i="39"/>
  <c r="DJ484" i="39"/>
  <c r="DH484" i="39"/>
  <c r="DH476" i="39"/>
  <c r="DF476" i="39"/>
  <c r="DL476" i="39"/>
  <c r="DD476" i="39"/>
  <c r="DJ476" i="39"/>
  <c r="DL465" i="39"/>
  <c r="DD465" i="39"/>
  <c r="DJ465" i="39"/>
  <c r="DF465" i="39"/>
  <c r="DL457" i="39"/>
  <c r="DD457" i="39"/>
  <c r="DJ457" i="39"/>
  <c r="DH457" i="39"/>
  <c r="BE586" i="39"/>
  <c r="BL318" i="39"/>
  <c r="BH318" i="39"/>
  <c r="BN318" i="39"/>
  <c r="BF318" i="39"/>
  <c r="BH310" i="39"/>
  <c r="BF310" i="39"/>
  <c r="BL310" i="39"/>
  <c r="BJ310" i="39"/>
  <c r="BF302" i="39"/>
  <c r="BL302" i="39"/>
  <c r="BJ302" i="39"/>
  <c r="BH302" i="39"/>
  <c r="BN302" i="39"/>
  <c r="U617" i="39"/>
  <c r="AO617" i="39"/>
  <c r="BI617" i="39"/>
  <c r="BV188" i="39"/>
  <c r="DT617" i="39"/>
  <c r="BZ617" i="39"/>
  <c r="DK617" i="39"/>
  <c r="T198" i="29"/>
  <c r="BE676" i="39"/>
  <c r="BV377" i="38"/>
  <c r="AM617" i="39"/>
  <c r="BG617" i="39"/>
  <c r="S617" i="39"/>
  <c r="BX617" i="39"/>
  <c r="CI617" i="39"/>
  <c r="CD617" i="39"/>
  <c r="BP563" i="39"/>
  <c r="BV569" i="39"/>
  <c r="BD617" i="39"/>
  <c r="Q617" i="39"/>
  <c r="AB617" i="39"/>
  <c r="CF617" i="39"/>
  <c r="CQ617" i="39"/>
  <c r="CM617" i="39"/>
  <c r="V204" i="30"/>
  <c r="X204" i="30" s="1"/>
  <c r="AD617" i="39"/>
  <c r="Z617" i="39"/>
  <c r="AK617" i="39"/>
  <c r="CO617" i="39"/>
  <c r="CZ617" i="39"/>
  <c r="CV617" i="39"/>
  <c r="AI453" i="38"/>
  <c r="H26" i="42"/>
  <c r="AV617" i="39"/>
  <c r="BM617" i="39"/>
  <c r="AH617" i="39"/>
  <c r="AS617" i="39"/>
  <c r="EE404" i="39"/>
  <c r="CL624" i="39"/>
  <c r="EE351" i="39"/>
  <c r="CX617" i="39"/>
  <c r="DI617" i="39"/>
  <c r="DE617" i="39"/>
  <c r="Q49" i="22"/>
  <c r="Q94" i="22" s="1"/>
  <c r="X290" i="29"/>
  <c r="BV534" i="39"/>
  <c r="BO617" i="39"/>
  <c r="AQ617" i="39"/>
  <c r="BK617" i="39"/>
  <c r="CK617" i="39"/>
  <c r="DP617" i="39"/>
  <c r="CB617" i="39"/>
  <c r="DV617" i="39"/>
  <c r="S26" i="22"/>
  <c r="S73" i="22" s="1"/>
  <c r="U22" i="22"/>
  <c r="U69" i="22" s="1"/>
  <c r="W18" i="22"/>
  <c r="W65" i="22" s="1"/>
  <c r="S14" i="22"/>
  <c r="S61" i="22" s="1"/>
  <c r="Q42" i="22"/>
  <c r="Q88" i="22" s="1"/>
  <c r="U38" i="22"/>
  <c r="U84" i="22" s="1"/>
  <c r="AX617" i="39"/>
  <c r="W617" i="39"/>
  <c r="AZ617" i="39"/>
  <c r="DB617" i="39"/>
  <c r="DX617" i="39"/>
  <c r="BV660" i="39"/>
  <c r="BV690" i="39"/>
  <c r="EE541" i="39"/>
  <c r="EE559" i="39"/>
  <c r="EE655" i="39"/>
  <c r="W103" i="22"/>
  <c r="AB137" i="38"/>
  <c r="S137" i="38"/>
  <c r="AH137" i="38"/>
  <c r="AO134" i="39"/>
  <c r="S134" i="39"/>
  <c r="CB134" i="39"/>
  <c r="DE134" i="39"/>
  <c r="DR134" i="39"/>
  <c r="Q103" i="22"/>
  <c r="S101" i="22"/>
  <c r="AS137" i="38"/>
  <c r="W137" i="38"/>
  <c r="AQ137" i="38"/>
  <c r="AD134" i="39"/>
  <c r="AX134" i="39"/>
  <c r="AB134" i="39"/>
  <c r="CK134" i="39"/>
  <c r="DV134" i="39"/>
  <c r="AV142" i="39"/>
  <c r="S103" i="22"/>
  <c r="U101" i="22"/>
  <c r="O101" i="29"/>
  <c r="AD137" i="38"/>
  <c r="AF137" i="38"/>
  <c r="AZ137" i="38"/>
  <c r="BM134" i="39"/>
  <c r="BG134" i="39"/>
  <c r="AK134" i="39"/>
  <c r="DT134" i="39"/>
  <c r="CO134" i="39"/>
  <c r="AX142" i="39"/>
  <c r="U103" i="22"/>
  <c r="O101" i="22"/>
  <c r="U101" i="29"/>
  <c r="U137" i="38"/>
  <c r="AM137" i="38"/>
  <c r="AO137" i="38"/>
  <c r="BI137" i="38"/>
  <c r="AM134" i="39"/>
  <c r="Q134" i="39"/>
  <c r="BB134" i="39"/>
  <c r="CD134" i="39"/>
  <c r="CX134" i="39"/>
  <c r="AB142" i="39"/>
  <c r="W101" i="22"/>
  <c r="S101" i="29"/>
  <c r="BK137" i="38"/>
  <c r="AV137" i="38"/>
  <c r="AX137" i="38"/>
  <c r="AV134" i="39"/>
  <c r="Z134" i="39"/>
  <c r="BK134" i="39"/>
  <c r="CT134" i="39"/>
  <c r="DG134" i="39"/>
  <c r="DT142" i="39"/>
  <c r="W101" i="29"/>
  <c r="AK137" i="38"/>
  <c r="BD137" i="38"/>
  <c r="BG137" i="38"/>
  <c r="U134" i="39"/>
  <c r="AQ134" i="39"/>
  <c r="BZ134" i="39"/>
  <c r="BX134" i="39"/>
  <c r="DP134" i="39"/>
  <c r="CX142" i="39"/>
  <c r="Q137" i="38"/>
  <c r="O137" i="38"/>
  <c r="AF134" i="39"/>
  <c r="BI134" i="39"/>
  <c r="DK134" i="39"/>
  <c r="CV134" i="39"/>
  <c r="DI134" i="39"/>
  <c r="BU135" i="38"/>
  <c r="BD141" i="38"/>
  <c r="U102" i="30"/>
  <c r="AI141" i="39"/>
  <c r="X143" i="38"/>
  <c r="BE143" i="38"/>
  <c r="CB140" i="39"/>
  <c r="AO139" i="38"/>
  <c r="BE135" i="38"/>
  <c r="AI137" i="39"/>
  <c r="EB137" i="39"/>
  <c r="Q102" i="30"/>
  <c r="Q105" i="29"/>
  <c r="AM141" i="38"/>
  <c r="AO141" i="38"/>
  <c r="BG141" i="38"/>
  <c r="U138" i="39"/>
  <c r="AX138" i="39"/>
  <c r="AB138" i="39"/>
  <c r="CT138" i="39"/>
  <c r="CX138" i="39"/>
  <c r="S102" i="30"/>
  <c r="AB141" i="38"/>
  <c r="AV141" i="38"/>
  <c r="AX141" i="38"/>
  <c r="BO141" i="38"/>
  <c r="AD138" i="39"/>
  <c r="BG138" i="39"/>
  <c r="AK138" i="39"/>
  <c r="CD138" i="39"/>
  <c r="DG138" i="39"/>
  <c r="BM138" i="39"/>
  <c r="Q138" i="39"/>
  <c r="BB138" i="39"/>
  <c r="CM138" i="39"/>
  <c r="DP138" i="39"/>
  <c r="Q141" i="38"/>
  <c r="BI141" i="38"/>
  <c r="AH141" i="38"/>
  <c r="AM138" i="39"/>
  <c r="Z138" i="39"/>
  <c r="BK138" i="39"/>
  <c r="CV138" i="39"/>
  <c r="BZ138" i="39"/>
  <c r="O105" i="29"/>
  <c r="U141" i="38"/>
  <c r="O141" i="38"/>
  <c r="AQ141" i="38"/>
  <c r="AV138" i="39"/>
  <c r="AQ138" i="39"/>
  <c r="CB138" i="39"/>
  <c r="DE138" i="39"/>
  <c r="CI138" i="39"/>
  <c r="BS137" i="39"/>
  <c r="S105" i="29"/>
  <c r="AK141" i="38"/>
  <c r="S141" i="38"/>
  <c r="AZ141" i="38"/>
  <c r="O138" i="39"/>
  <c r="AZ138" i="39"/>
  <c r="DK138" i="39"/>
  <c r="DV138" i="39"/>
  <c r="CZ138" i="39"/>
  <c r="W102" i="30"/>
  <c r="U105" i="29"/>
  <c r="BB141" i="38"/>
  <c r="W141" i="38"/>
  <c r="BK141" i="38"/>
  <c r="AF138" i="39"/>
  <c r="BI138" i="39"/>
  <c r="CK138" i="39"/>
  <c r="BX138" i="39"/>
  <c r="DI138" i="39"/>
  <c r="BS135" i="38"/>
  <c r="AI135" i="38"/>
  <c r="AD141" i="38"/>
  <c r="AF141" i="38"/>
  <c r="AO138" i="39"/>
  <c r="S138" i="39"/>
  <c r="DT138" i="39"/>
  <c r="CO138" i="39"/>
  <c r="DR138" i="39"/>
  <c r="EA137" i="39"/>
  <c r="EC137" i="39"/>
  <c r="BS143" i="38"/>
  <c r="AZ139" i="38"/>
  <c r="DE140" i="39"/>
  <c r="AD139" i="38"/>
  <c r="AT135" i="38"/>
  <c r="BT135" i="38"/>
  <c r="BS138" i="38"/>
  <c r="BQ137" i="39"/>
  <c r="EG137" i="39"/>
  <c r="AB140" i="39"/>
  <c r="BM140" i="39"/>
  <c r="DG140" i="39"/>
  <c r="O139" i="38"/>
  <c r="Q139" i="38"/>
  <c r="AM139" i="38"/>
  <c r="AK140" i="39"/>
  <c r="O140" i="39"/>
  <c r="DP140" i="39"/>
  <c r="CK140" i="39"/>
  <c r="DV140" i="39"/>
  <c r="S139" i="38"/>
  <c r="U139" i="38"/>
  <c r="AV139" i="38"/>
  <c r="Q140" i="39"/>
  <c r="BB140" i="39"/>
  <c r="AF140" i="39"/>
  <c r="CO140" i="39"/>
  <c r="CT140" i="39"/>
  <c r="W103" i="29"/>
  <c r="AF139" i="38"/>
  <c r="AB139" i="38"/>
  <c r="BD139" i="38"/>
  <c r="AZ140" i="39"/>
  <c r="BK140" i="39"/>
  <c r="AO140" i="39"/>
  <c r="BZ140" i="39"/>
  <c r="DK140" i="39"/>
  <c r="S105" i="22"/>
  <c r="O103" i="29"/>
  <c r="W139" i="38"/>
  <c r="AK139" i="38"/>
  <c r="BM139" i="38"/>
  <c r="Z140" i="39"/>
  <c r="U140" i="39"/>
  <c r="AX140" i="39"/>
  <c r="CI140" i="39"/>
  <c r="DT140" i="39"/>
  <c r="BR137" i="39"/>
  <c r="Q103" i="29"/>
  <c r="Z139" i="38"/>
  <c r="AS139" i="38"/>
  <c r="BO139" i="38"/>
  <c r="BI140" i="39"/>
  <c r="AD140" i="39"/>
  <c r="BG140" i="39"/>
  <c r="CZ140" i="39"/>
  <c r="CD140" i="39"/>
  <c r="S103" i="29"/>
  <c r="AH139" i="38"/>
  <c r="BB139" i="38"/>
  <c r="BI139" i="38"/>
  <c r="AQ140" i="39"/>
  <c r="AM140" i="39"/>
  <c r="CX140" i="39"/>
  <c r="DI140" i="39"/>
  <c r="CM140" i="39"/>
  <c r="AX139" i="38"/>
  <c r="AQ139" i="38"/>
  <c r="BG139" i="38"/>
  <c r="S140" i="39"/>
  <c r="AV140" i="39"/>
  <c r="BX140" i="39"/>
  <c r="DR140" i="39"/>
  <c r="CV140" i="39"/>
  <c r="BT143" i="38"/>
  <c r="BE266" i="38"/>
  <c r="BQ266" i="38"/>
  <c r="BV266" i="38" s="1"/>
  <c r="BS280" i="38"/>
  <c r="BE280" i="38"/>
  <c r="BR314" i="39"/>
  <c r="BV314" i="39" s="1"/>
  <c r="EG314" i="39"/>
  <c r="EK314" i="39" s="1"/>
  <c r="BP314" i="39"/>
  <c r="EI225" i="39"/>
  <c r="EK225" i="39" s="1"/>
  <c r="BT225" i="39"/>
  <c r="BV225" i="39" s="1"/>
  <c r="BQ263" i="38"/>
  <c r="AH130" i="38"/>
  <c r="BT204" i="39"/>
  <c r="AI204" i="39"/>
  <c r="EI204" i="39"/>
  <c r="BU211" i="39"/>
  <c r="EJ211" i="39"/>
  <c r="EK211" i="39" s="1"/>
  <c r="AI211" i="39"/>
  <c r="BR168" i="39"/>
  <c r="BQ179" i="39"/>
  <c r="BS183" i="39"/>
  <c r="X183" i="39"/>
  <c r="AU283" i="38"/>
  <c r="AU337" i="38" s="1"/>
  <c r="BT172" i="38"/>
  <c r="BV172" i="38" s="1"/>
  <c r="BU176" i="38"/>
  <c r="X176" i="38"/>
  <c r="BF321" i="38"/>
  <c r="BQ311" i="38"/>
  <c r="BV311" i="38" s="1"/>
  <c r="BP311" i="38"/>
  <c r="BQ264" i="38"/>
  <c r="BV264" i="38" s="1"/>
  <c r="BE264" i="38"/>
  <c r="AD113" i="38"/>
  <c r="BK124" i="39"/>
  <c r="BS124" i="39" s="1"/>
  <c r="BS63" i="39"/>
  <c r="BP63" i="39"/>
  <c r="BQ63" i="39"/>
  <c r="O124" i="39"/>
  <c r="EF63" i="39"/>
  <c r="Z124" i="39"/>
  <c r="AI124" i="39" s="1"/>
  <c r="AI63" i="39"/>
  <c r="CK124" i="39"/>
  <c r="EG124" i="39" s="1"/>
  <c r="EA63" i="39"/>
  <c r="BX124" i="39"/>
  <c r="DZ63" i="39"/>
  <c r="CG63" i="39"/>
  <c r="CI124" i="39"/>
  <c r="CR63" i="39"/>
  <c r="AS126" i="39"/>
  <c r="CK128" i="39"/>
  <c r="EA67" i="39"/>
  <c r="O128" i="39"/>
  <c r="X67" i="39"/>
  <c r="BQ67" i="39"/>
  <c r="Q128" i="39"/>
  <c r="BR67" i="39"/>
  <c r="CD128" i="39"/>
  <c r="EI67" i="39"/>
  <c r="EC67" i="39"/>
  <c r="CZ128" i="39"/>
  <c r="DC67" i="39"/>
  <c r="AS108" i="39"/>
  <c r="BM108" i="39"/>
  <c r="BT108" i="39" s="1"/>
  <c r="BT46" i="39"/>
  <c r="BG108" i="39"/>
  <c r="BQ46" i="39"/>
  <c r="AZ108" i="39"/>
  <c r="BE46" i="39"/>
  <c r="S112" i="39"/>
  <c r="BP331" i="38"/>
  <c r="BV331" i="38"/>
  <c r="AT225" i="39"/>
  <c r="EK317" i="39"/>
  <c r="EK237" i="39"/>
  <c r="BU306" i="39"/>
  <c r="BV306" i="39" s="1"/>
  <c r="BP306" i="39"/>
  <c r="EJ306" i="39"/>
  <c r="EK306" i="39" s="1"/>
  <c r="BU310" i="39"/>
  <c r="EJ310" i="39"/>
  <c r="BZ90" i="39"/>
  <c r="BG90" i="39"/>
  <c r="Q90" i="39"/>
  <c r="W90" i="39"/>
  <c r="BX90" i="39"/>
  <c r="CF90" i="39"/>
  <c r="CD90" i="39"/>
  <c r="CB90" i="39"/>
  <c r="DB133" i="39"/>
  <c r="BT196" i="39"/>
  <c r="AI196" i="39"/>
  <c r="BQ200" i="39"/>
  <c r="EF200" i="39"/>
  <c r="EK200" i="39" s="1"/>
  <c r="EI156" i="39"/>
  <c r="X156" i="39"/>
  <c r="BT156" i="39"/>
  <c r="BV164" i="39"/>
  <c r="EH168" i="39"/>
  <c r="BT183" i="39"/>
  <c r="EI183" i="39"/>
  <c r="BV249" i="38"/>
  <c r="BV182" i="38"/>
  <c r="W114" i="38"/>
  <c r="EK206" i="39"/>
  <c r="EK495" i="39"/>
  <c r="U124" i="39"/>
  <c r="BT63" i="39"/>
  <c r="DG96" i="39"/>
  <c r="DN34" i="39"/>
  <c r="EA34" i="39"/>
  <c r="AM98" i="39"/>
  <c r="CK100" i="39"/>
  <c r="CR100" i="39" s="1"/>
  <c r="CR38" i="39"/>
  <c r="AO104" i="39"/>
  <c r="BS42" i="39"/>
  <c r="AT42" i="39"/>
  <c r="CZ104" i="39"/>
  <c r="EC42" i="39"/>
  <c r="BV296" i="38"/>
  <c r="U90" i="39"/>
  <c r="BR274" i="38"/>
  <c r="BE274" i="38"/>
  <c r="BS202" i="38"/>
  <c r="BV202" i="38" s="1"/>
  <c r="AI202" i="38"/>
  <c r="CT97" i="39"/>
  <c r="Q99" i="39"/>
  <c r="BR37" i="39"/>
  <c r="AX99" i="39"/>
  <c r="BE99" i="39" s="1"/>
  <c r="BE37" i="39"/>
  <c r="AK99" i="39"/>
  <c r="BQ37" i="39"/>
  <c r="DB99" i="39"/>
  <c r="ED99" i="39" s="1"/>
  <c r="EJ37" i="39"/>
  <c r="ED37" i="39"/>
  <c r="DV99" i="39"/>
  <c r="EC99" i="39" s="1"/>
  <c r="DY37" i="39"/>
  <c r="CZ103" i="39"/>
  <c r="DC41" i="39"/>
  <c r="AS103" i="39"/>
  <c r="BU41" i="39"/>
  <c r="CF105" i="39"/>
  <c r="BI107" i="39"/>
  <c r="BR45" i="39"/>
  <c r="BX107" i="39"/>
  <c r="CG107" i="39" s="1"/>
  <c r="DZ45" i="39"/>
  <c r="BM111" i="39"/>
  <c r="BT49" i="39"/>
  <c r="CZ115" i="39"/>
  <c r="EC115" i="39" s="1"/>
  <c r="EC53" i="39"/>
  <c r="CM120" i="39"/>
  <c r="EB59" i="39"/>
  <c r="DT120" i="39"/>
  <c r="DY59" i="39"/>
  <c r="CM80" i="39"/>
  <c r="DK90" i="39"/>
  <c r="EC27" i="39"/>
  <c r="DV90" i="39"/>
  <c r="O96" i="39"/>
  <c r="CF96" i="39"/>
  <c r="DI96" i="39"/>
  <c r="EB34" i="39"/>
  <c r="EA38" i="39"/>
  <c r="CT100" i="39"/>
  <c r="DZ100" i="39" s="1"/>
  <c r="DZ38" i="39"/>
  <c r="DK102" i="39"/>
  <c r="BV242" i="38"/>
  <c r="O90" i="39"/>
  <c r="EF164" i="39"/>
  <c r="EK164" i="39" s="1"/>
  <c r="S90" i="39"/>
  <c r="EK273" i="39"/>
  <c r="EK238" i="39"/>
  <c r="X164" i="39"/>
  <c r="AI200" i="39"/>
  <c r="EK421" i="39"/>
  <c r="EK241" i="39"/>
  <c r="EK205" i="39"/>
  <c r="EK319" i="39"/>
  <c r="EI196" i="39"/>
  <c r="EK282" i="39"/>
  <c r="EK157" i="39"/>
  <c r="EC15" i="39"/>
  <c r="EK233" i="39"/>
  <c r="EK308" i="39"/>
  <c r="X142" i="29"/>
  <c r="DK81" i="39"/>
  <c r="EC18" i="39"/>
  <c r="CK132" i="39"/>
  <c r="CR132" i="39" s="1"/>
  <c r="EA71" i="39"/>
  <c r="BR331" i="39"/>
  <c r="EG331" i="39"/>
  <c r="EJ22" i="39"/>
  <c r="BP89" i="39"/>
  <c r="CT132" i="39"/>
  <c r="DZ132" i="39" s="1"/>
  <c r="DZ71" i="39"/>
  <c r="BV257" i="38"/>
  <c r="EK165" i="39"/>
  <c r="EK325" i="39"/>
  <c r="EK250" i="39"/>
  <c r="EK187" i="39"/>
  <c r="EK217" i="39"/>
  <c r="BV237" i="39"/>
  <c r="EK522" i="39"/>
  <c r="AE625" i="39"/>
  <c r="AF90" i="39"/>
  <c r="BM90" i="39"/>
  <c r="AM90" i="39"/>
  <c r="CZ90" i="39"/>
  <c r="DT90" i="39"/>
  <c r="AT124" i="39"/>
  <c r="Z90" i="39"/>
  <c r="CO90" i="39"/>
  <c r="DI90" i="39"/>
  <c r="BK90" i="39"/>
  <c r="BU333" i="39"/>
  <c r="BV333" i="39" s="1"/>
  <c r="EJ333" i="39"/>
  <c r="EK333" i="39" s="1"/>
  <c r="CR89" i="39"/>
  <c r="AH90" i="39"/>
  <c r="DX90" i="39"/>
  <c r="BD90" i="39"/>
  <c r="DR90" i="39"/>
  <c r="BU274" i="39"/>
  <c r="EJ274" i="39"/>
  <c r="BP138" i="38"/>
  <c r="DX130" i="39"/>
  <c r="X146" i="30"/>
  <c r="X131" i="29"/>
  <c r="X143" i="29"/>
  <c r="CT86" i="39"/>
  <c r="DE86" i="39"/>
  <c r="AX90" i="39"/>
  <c r="AS90" i="39"/>
  <c r="CI90" i="39"/>
  <c r="DE90" i="39"/>
  <c r="DM104" i="39"/>
  <c r="BD121" i="39"/>
  <c r="BG121" i="39"/>
  <c r="DX121" i="39"/>
  <c r="BV547" i="39"/>
  <c r="BV658" i="39"/>
  <c r="EE577" i="39"/>
  <c r="EE627" i="39"/>
  <c r="EE649" i="39"/>
  <c r="EE694" i="39"/>
  <c r="DP86" i="39"/>
  <c r="DX86" i="39"/>
  <c r="BB86" i="39"/>
  <c r="AM86" i="39"/>
  <c r="CI86" i="39"/>
  <c r="DB86" i="39"/>
  <c r="DM86" i="39"/>
  <c r="DG90" i="39"/>
  <c r="DP90" i="39"/>
  <c r="BB90" i="39"/>
  <c r="AD90" i="39"/>
  <c r="CQ90" i="39"/>
  <c r="DM90" i="39"/>
  <c r="BK98" i="39"/>
  <c r="AS104" i="39"/>
  <c r="AD104" i="39"/>
  <c r="Z104" i="39"/>
  <c r="CI104" i="39"/>
  <c r="DB104" i="39"/>
  <c r="DV104" i="39"/>
  <c r="AQ121" i="39"/>
  <c r="DB121" i="39"/>
  <c r="EJ419" i="39"/>
  <c r="EJ520" i="39"/>
  <c r="EJ351" i="39"/>
  <c r="EK351" i="39" s="1"/>
  <c r="EE548" i="39"/>
  <c r="EJ439" i="39"/>
  <c r="EB503" i="39"/>
  <c r="EE503" i="39" s="1"/>
  <c r="EK532" i="39"/>
  <c r="EK556" i="39"/>
  <c r="EK544" i="39"/>
  <c r="EK536" i="39"/>
  <c r="EK560" i="39"/>
  <c r="EK558" i="39"/>
  <c r="EK548" i="39"/>
  <c r="EK571" i="39"/>
  <c r="EK695" i="39"/>
  <c r="EK709" i="39"/>
  <c r="EI664" i="39"/>
  <c r="EK661" i="39"/>
  <c r="X713" i="39"/>
  <c r="AT688" i="39"/>
  <c r="BE688" i="39"/>
  <c r="BD104" i="39"/>
  <c r="AX104" i="39"/>
  <c r="AZ104" i="39"/>
  <c r="DI104" i="39"/>
  <c r="CO121" i="39"/>
  <c r="BS700" i="39"/>
  <c r="BV706" i="39"/>
  <c r="EE567" i="39"/>
  <c r="EC586" i="39"/>
  <c r="EE571" i="39"/>
  <c r="EE573" i="39"/>
  <c r="EE575" i="39"/>
  <c r="EE576" i="39"/>
  <c r="EE578" i="39"/>
  <c r="EE581" i="39"/>
  <c r="EE583" i="39"/>
  <c r="EE584" i="39"/>
  <c r="EA629" i="39"/>
  <c r="ED629" i="39"/>
  <c r="ED652" i="39"/>
  <c r="EE637" i="39"/>
  <c r="EE640" i="39"/>
  <c r="EE647" i="39"/>
  <c r="EE675" i="39"/>
  <c r="EE685" i="39"/>
  <c r="EE695" i="39"/>
  <c r="AQ86" i="39"/>
  <c r="BG86" i="39"/>
  <c r="BM86" i="39"/>
  <c r="DR86" i="39"/>
  <c r="CM86" i="39"/>
  <c r="AQ90" i="39"/>
  <c r="CX90" i="39"/>
  <c r="BI104" i="39"/>
  <c r="CM104" i="39"/>
  <c r="AB114" i="39"/>
  <c r="AM114" i="39"/>
  <c r="EH496" i="39"/>
  <c r="EE682" i="39"/>
  <c r="AZ86" i="39"/>
  <c r="AB86" i="39"/>
  <c r="AZ90" i="39"/>
  <c r="AB90" i="39"/>
  <c r="AO90" i="39"/>
  <c r="BO90" i="39"/>
  <c r="CK90" i="39"/>
  <c r="CM90" i="39"/>
  <c r="BK104" i="39"/>
  <c r="CO104" i="39"/>
  <c r="CV104" i="39"/>
  <c r="AV114" i="39"/>
  <c r="Z121" i="39"/>
  <c r="AB121" i="39"/>
  <c r="AM121" i="39"/>
  <c r="DG121" i="39"/>
  <c r="BU243" i="39"/>
  <c r="BT173" i="39"/>
  <c r="EI404" i="39"/>
  <c r="EK404" i="39" s="1"/>
  <c r="EH410" i="39"/>
  <c r="EK410" i="39" s="1"/>
  <c r="EK543" i="39"/>
  <c r="EK672" i="39"/>
  <c r="EK690" i="39"/>
  <c r="EK692" i="39"/>
  <c r="EK694" i="39"/>
  <c r="AQ84" i="39"/>
  <c r="AF86" i="39"/>
  <c r="BI86" i="39"/>
  <c r="AK86" i="39"/>
  <c r="DG86" i="39"/>
  <c r="CK86" i="39"/>
  <c r="BI90" i="39"/>
  <c r="AK90" i="39"/>
  <c r="CT90" i="39"/>
  <c r="CV90" i="39"/>
  <c r="DP104" i="39"/>
  <c r="DX104" i="39"/>
  <c r="CX104" i="39"/>
  <c r="DG104" i="39"/>
  <c r="CK104" i="39"/>
  <c r="DE104" i="39"/>
  <c r="AX121" i="39"/>
  <c r="CK121" i="39"/>
  <c r="DP121" i="39"/>
  <c r="EH402" i="39"/>
  <c r="EJ510" i="39"/>
  <c r="EK510" i="39" s="1"/>
  <c r="BP132" i="39"/>
  <c r="DY89" i="39"/>
  <c r="EC132" i="39"/>
  <c r="S13" i="22"/>
  <c r="S60" i="22" s="1"/>
  <c r="DZ99" i="39"/>
  <c r="X85" i="29"/>
  <c r="BE82" i="39"/>
  <c r="AM114" i="38"/>
  <c r="S70" i="30"/>
  <c r="X23" i="30"/>
  <c r="X24" i="30"/>
  <c r="Q71" i="30"/>
  <c r="O63" i="30"/>
  <c r="X16" i="30"/>
  <c r="EB132" i="39"/>
  <c r="ED89" i="39"/>
  <c r="CG81" i="39"/>
  <c r="W34" i="22"/>
  <c r="W80" i="22" s="1"/>
  <c r="O30" i="22"/>
  <c r="O76" i="22" s="1"/>
  <c r="BQ135" i="38"/>
  <c r="BU138" i="38"/>
  <c r="X104" i="30"/>
  <c r="EI137" i="39"/>
  <c r="BT137" i="39"/>
  <c r="EF137" i="39"/>
  <c r="EH137" i="39"/>
  <c r="BQ141" i="39"/>
  <c r="AI143" i="38"/>
  <c r="AT143" i="38"/>
  <c r="BR143" i="38"/>
  <c r="X135" i="38"/>
  <c r="AD135" i="39"/>
  <c r="BP143" i="38"/>
  <c r="BT138" i="38"/>
  <c r="EA141" i="39"/>
  <c r="O103" i="30"/>
  <c r="AB142" i="38"/>
  <c r="BG142" i="38"/>
  <c r="BI142" i="38"/>
  <c r="AQ134" i="38"/>
  <c r="AD134" i="38"/>
  <c r="AF134" i="38"/>
  <c r="AD142" i="39"/>
  <c r="Q142" i="39"/>
  <c r="BB142" i="39"/>
  <c r="CM142" i="39"/>
  <c r="DP142" i="39"/>
  <c r="S135" i="39"/>
  <c r="AV135" i="39"/>
  <c r="Z135" i="39"/>
  <c r="DR135" i="39"/>
  <c r="CV135" i="39"/>
  <c r="BU143" i="38"/>
  <c r="U103" i="30"/>
  <c r="AK142" i="38"/>
  <c r="O142" i="38"/>
  <c r="BK142" i="38"/>
  <c r="Q134" i="38"/>
  <c r="AM134" i="38"/>
  <c r="AO134" i="38"/>
  <c r="BM142" i="39"/>
  <c r="Z142" i="39"/>
  <c r="BK142" i="39"/>
  <c r="CV142" i="39"/>
  <c r="BZ142" i="39"/>
  <c r="BB135" i="39"/>
  <c r="BM135" i="39"/>
  <c r="AQ135" i="39"/>
  <c r="CB135" i="39"/>
  <c r="DE135" i="39"/>
  <c r="DI135" i="39"/>
  <c r="BQ143" i="38"/>
  <c r="BR135" i="38"/>
  <c r="EC141" i="39"/>
  <c r="W103" i="30"/>
  <c r="AZ142" i="38"/>
  <c r="AS142" i="38"/>
  <c r="S142" i="38"/>
  <c r="BM142" i="38"/>
  <c r="U134" i="38"/>
  <c r="AV134" i="38"/>
  <c r="AX134" i="38"/>
  <c r="AM142" i="39"/>
  <c r="AQ142" i="39"/>
  <c r="CT142" i="39"/>
  <c r="DE142" i="39"/>
  <c r="CI142" i="39"/>
  <c r="AB135" i="39"/>
  <c r="O135" i="39"/>
  <c r="AZ135" i="39"/>
  <c r="CK135" i="39"/>
  <c r="DV135" i="39"/>
  <c r="CQ138" i="39"/>
  <c r="DG135" i="39"/>
  <c r="BP135" i="38"/>
  <c r="AI139" i="39"/>
  <c r="Q103" i="30"/>
  <c r="Z142" i="38"/>
  <c r="BB142" i="38"/>
  <c r="W142" i="38"/>
  <c r="AB134" i="38"/>
  <c r="BD134" i="38"/>
  <c r="BG134" i="38"/>
  <c r="O142" i="39"/>
  <c r="AZ142" i="39"/>
  <c r="CB142" i="39"/>
  <c r="DV142" i="39"/>
  <c r="CZ142" i="39"/>
  <c r="BK135" i="39"/>
  <c r="AF135" i="39"/>
  <c r="BI135" i="39"/>
  <c r="CT135" i="39"/>
  <c r="BX135" i="39"/>
  <c r="BG135" i="39"/>
  <c r="DZ137" i="39"/>
  <c r="AQ142" i="38"/>
  <c r="AD142" i="38"/>
  <c r="AF142" i="38"/>
  <c r="AH134" i="38"/>
  <c r="AK134" i="38"/>
  <c r="BM134" i="38"/>
  <c r="BO134" i="38"/>
  <c r="AF142" i="39"/>
  <c r="BI142" i="39"/>
  <c r="DK142" i="39"/>
  <c r="BX142" i="39"/>
  <c r="DI142" i="39"/>
  <c r="AK135" i="39"/>
  <c r="AO135" i="39"/>
  <c r="CZ135" i="39"/>
  <c r="DK135" i="39"/>
  <c r="CO135" i="39"/>
  <c r="AH142" i="38"/>
  <c r="AM142" i="38"/>
  <c r="AO142" i="38"/>
  <c r="BI134" i="38"/>
  <c r="AS134" i="38"/>
  <c r="O134" i="38"/>
  <c r="AO142" i="39"/>
  <c r="S142" i="39"/>
  <c r="CK142" i="39"/>
  <c r="CO142" i="39"/>
  <c r="DR142" i="39"/>
  <c r="U135" i="39"/>
  <c r="AX135" i="39"/>
  <c r="BZ135" i="39"/>
  <c r="DT135" i="39"/>
  <c r="CX135" i="39"/>
  <c r="CQ142" i="39"/>
  <c r="CD135" i="39"/>
  <c r="U142" i="38"/>
  <c r="BD142" i="38"/>
  <c r="Z134" i="38"/>
  <c r="BK134" i="38"/>
  <c r="U142" i="39"/>
  <c r="BG142" i="39"/>
  <c r="AK142" i="39"/>
  <c r="CD142" i="39"/>
  <c r="DG142" i="39"/>
  <c r="AM135" i="39"/>
  <c r="Q135" i="39"/>
  <c r="CI135" i="39"/>
  <c r="CM135" i="39"/>
  <c r="DP135" i="39"/>
  <c r="BV231" i="39"/>
  <c r="BV234" i="38"/>
  <c r="BT116" i="39"/>
  <c r="EK191" i="39"/>
  <c r="BT81" i="39"/>
  <c r="V162" i="29"/>
  <c r="X160" i="29"/>
  <c r="V153" i="30"/>
  <c r="V169" i="30" s="1"/>
  <c r="X108" i="39"/>
  <c r="BV324" i="38"/>
  <c r="EE400" i="39"/>
  <c r="EK377" i="39"/>
  <c r="EK188" i="39"/>
  <c r="EK385" i="39"/>
  <c r="EK229" i="39"/>
  <c r="X39" i="29"/>
  <c r="BV233" i="38"/>
  <c r="EK151" i="39"/>
  <c r="BV301" i="39"/>
  <c r="BR108" i="39"/>
  <c r="N153" i="30"/>
  <c r="X137" i="30"/>
  <c r="X164" i="30"/>
  <c r="P168" i="30"/>
  <c r="X146" i="29"/>
  <c r="X139" i="29"/>
  <c r="EK362" i="39"/>
  <c r="EK434" i="39"/>
  <c r="BX89" i="39"/>
  <c r="DZ26" i="39"/>
  <c r="DT107" i="39"/>
  <c r="EB45" i="39"/>
  <c r="EK192" i="39"/>
  <c r="EK459" i="39"/>
  <c r="EK443" i="39"/>
  <c r="X138" i="29"/>
  <c r="ED365" i="39"/>
  <c r="EJ365" i="39"/>
  <c r="EC418" i="39"/>
  <c r="EE418" i="39" s="1"/>
  <c r="EI418" i="39"/>
  <c r="EK418" i="39" s="1"/>
  <c r="EA426" i="39"/>
  <c r="EG426" i="39"/>
  <c r="BN335" i="39"/>
  <c r="BL335" i="39"/>
  <c r="BF335" i="39"/>
  <c r="BJ335" i="39"/>
  <c r="BH335" i="39"/>
  <c r="BN327" i="39"/>
  <c r="BL327" i="39"/>
  <c r="BJ327" i="39"/>
  <c r="BH327" i="39"/>
  <c r="BF327" i="39"/>
  <c r="AF112" i="39"/>
  <c r="BG112" i="39"/>
  <c r="BM112" i="39"/>
  <c r="AK78" i="39"/>
  <c r="CV78" i="39"/>
  <c r="Z78" i="39"/>
  <c r="BR311" i="39"/>
  <c r="EG311" i="39"/>
  <c r="EB81" i="39"/>
  <c r="AB78" i="39"/>
  <c r="AM78" i="39"/>
  <c r="CK78" i="39"/>
  <c r="BR160" i="39"/>
  <c r="EG160" i="39"/>
  <c r="EB356" i="39"/>
  <c r="EH356" i="39"/>
  <c r="EA363" i="39"/>
  <c r="EG363" i="39"/>
  <c r="DP78" i="39"/>
  <c r="AV78" i="39"/>
  <c r="CQ78" i="39"/>
  <c r="CT78" i="39"/>
  <c r="BD78" i="39"/>
  <c r="DB78" i="39"/>
  <c r="DE78" i="39"/>
  <c r="CT112" i="39"/>
  <c r="EC440" i="39"/>
  <c r="EI440" i="39"/>
  <c r="BU193" i="39"/>
  <c r="EJ193" i="39"/>
  <c r="EA446" i="39"/>
  <c r="EG446" i="39"/>
  <c r="EB479" i="39"/>
  <c r="EH479" i="39"/>
  <c r="EC487" i="39"/>
  <c r="EI487" i="39"/>
  <c r="EJ49" i="39"/>
  <c r="AQ78" i="39"/>
  <c r="AF78" i="39"/>
  <c r="CO78" i="39"/>
  <c r="DI78" i="39"/>
  <c r="DT78" i="39"/>
  <c r="CX112" i="39"/>
  <c r="DV112" i="39"/>
  <c r="EJ293" i="39"/>
  <c r="EK293" i="39" s="1"/>
  <c r="BU293" i="39"/>
  <c r="BG78" i="39"/>
  <c r="BO78" i="39"/>
  <c r="DX78" i="39"/>
  <c r="EC100" i="39"/>
  <c r="BO112" i="39"/>
  <c r="DI112" i="39"/>
  <c r="EH480" i="39"/>
  <c r="EJ349" i="39"/>
  <c r="EC455" i="39"/>
  <c r="EE455" i="39" s="1"/>
  <c r="EI455" i="39"/>
  <c r="EA463" i="39"/>
  <c r="EG463" i="39"/>
  <c r="ED402" i="39"/>
  <c r="EE402" i="39" s="1"/>
  <c r="EJ402" i="39"/>
  <c r="ED487" i="39"/>
  <c r="EJ487" i="39"/>
  <c r="EJ352" i="39"/>
  <c r="EC424" i="39"/>
  <c r="EE424" i="39" s="1"/>
  <c r="EI424" i="39"/>
  <c r="EK424" i="39" s="1"/>
  <c r="EK698" i="39"/>
  <c r="AD112" i="39"/>
  <c r="EC504" i="39"/>
  <c r="EI504" i="39"/>
  <c r="AM112" i="39"/>
  <c r="AQ112" i="39"/>
  <c r="ED492" i="39"/>
  <c r="EJ492" i="39"/>
  <c r="ED343" i="39"/>
  <c r="EJ343" i="39"/>
  <c r="EH352" i="39"/>
  <c r="EB352" i="39"/>
  <c r="AZ112" i="39"/>
  <c r="EI563" i="39"/>
  <c r="AK112" i="39"/>
  <c r="DP112" i="39"/>
  <c r="EI429" i="39"/>
  <c r="EI423" i="39"/>
  <c r="EH485" i="39"/>
  <c r="EA510" i="39"/>
  <c r="EE510" i="39" s="1"/>
  <c r="EB465" i="39"/>
  <c r="AX112" i="39"/>
  <c r="DM112" i="39"/>
  <c r="ED467" i="39"/>
  <c r="EJ467" i="39"/>
  <c r="ED486" i="39"/>
  <c r="EJ486" i="39"/>
  <c r="EK486" i="39" s="1"/>
  <c r="ED347" i="39"/>
  <c r="EJ347" i="39"/>
  <c r="ED363" i="39"/>
  <c r="EJ363" i="39"/>
  <c r="H239" i="22"/>
  <c r="L239" i="22" s="1"/>
  <c r="U239" i="22" s="1"/>
  <c r="H243" i="30"/>
  <c r="L243" i="30" s="1"/>
  <c r="BR586" i="39"/>
  <c r="BT551" i="39"/>
  <c r="BU551" i="39"/>
  <c r="BV540" i="39"/>
  <c r="BV545" i="39"/>
  <c r="BV548" i="39"/>
  <c r="BS563" i="39"/>
  <c r="BV555" i="39"/>
  <c r="BT563" i="39"/>
  <c r="BV558" i="39"/>
  <c r="BV561" i="39"/>
  <c r="EE535" i="39"/>
  <c r="EE538" i="39"/>
  <c r="EE540" i="39"/>
  <c r="EC551" i="39"/>
  <c r="EE543" i="39"/>
  <c r="EE546" i="39"/>
  <c r="EE580" i="39"/>
  <c r="EE625" i="39"/>
  <c r="EE636" i="39"/>
  <c r="EE641" i="39"/>
  <c r="EE644" i="39"/>
  <c r="EE654" i="39"/>
  <c r="EE659" i="39"/>
  <c r="EE672" i="39"/>
  <c r="EE679" i="39"/>
  <c r="EE687" i="39"/>
  <c r="EE692" i="39"/>
  <c r="EE697" i="39"/>
  <c r="EE706" i="39"/>
  <c r="AH140" i="39"/>
  <c r="AH136" i="39"/>
  <c r="BV390" i="38"/>
  <c r="BV394" i="38"/>
  <c r="BU586" i="39"/>
  <c r="BV577" i="39"/>
  <c r="BV579" i="39"/>
  <c r="BT586" i="39"/>
  <c r="BV585" i="39"/>
  <c r="BV625" i="39"/>
  <c r="BV627" i="39"/>
  <c r="BS652" i="39"/>
  <c r="BV636" i="39"/>
  <c r="BV638" i="39"/>
  <c r="BU652" i="39"/>
  <c r="BV641" i="39"/>
  <c r="BV644" i="39"/>
  <c r="BV646" i="39"/>
  <c r="BV651" i="39"/>
  <c r="BV656" i="39"/>
  <c r="BU664" i="39"/>
  <c r="BV661" i="39"/>
  <c r="BV666" i="39"/>
  <c r="BU676" i="39"/>
  <c r="BV669" i="39"/>
  <c r="BV671" i="39"/>
  <c r="BV674" i="39"/>
  <c r="BS688" i="39"/>
  <c r="BV682" i="39"/>
  <c r="BV684" i="39"/>
  <c r="BV687" i="39"/>
  <c r="BV692" i="39"/>
  <c r="BV697" i="39"/>
  <c r="BV699" i="39"/>
  <c r="ED551" i="39"/>
  <c r="EB563" i="39"/>
  <c r="EB564" i="39" s="1"/>
  <c r="CQ140" i="39"/>
  <c r="CQ136" i="39"/>
  <c r="EH386" i="39"/>
  <c r="BV383" i="38"/>
  <c r="U207" i="22"/>
  <c r="BV531" i="39"/>
  <c r="BU563" i="39"/>
  <c r="BV568" i="39"/>
  <c r="BV571" i="39"/>
  <c r="BV574" i="39"/>
  <c r="EE537" i="39"/>
  <c r="EE542" i="39"/>
  <c r="EE545" i="39"/>
  <c r="EE572" i="39"/>
  <c r="EE574" i="39"/>
  <c r="EE582" i="39"/>
  <c r="EE638" i="39"/>
  <c r="EE646" i="39"/>
  <c r="EE674" i="39"/>
  <c r="EE684" i="39"/>
  <c r="BV576" i="39"/>
  <c r="BV581" i="39"/>
  <c r="BV584" i="39"/>
  <c r="BS629" i="39"/>
  <c r="BV626" i="39"/>
  <c r="BV632" i="39"/>
  <c r="BV640" i="39"/>
  <c r="BV645" i="39"/>
  <c r="BV648" i="39"/>
  <c r="BV655" i="39"/>
  <c r="BV663" i="39"/>
  <c r="BV678" i="39"/>
  <c r="BV683" i="39"/>
  <c r="BV693" i="39"/>
  <c r="EE534" i="39"/>
  <c r="EE550" i="39"/>
  <c r="EE566" i="39"/>
  <c r="AH135" i="39"/>
  <c r="EH430" i="39"/>
  <c r="EK430" i="39" s="1"/>
  <c r="X676" i="39"/>
  <c r="BR551" i="39"/>
  <c r="BV533" i="39"/>
  <c r="BV536" i="39"/>
  <c r="BV539" i="39"/>
  <c r="BV541" i="39"/>
  <c r="BV549" i="39"/>
  <c r="BV550" i="39"/>
  <c r="BV557" i="39"/>
  <c r="BV559" i="39"/>
  <c r="BV562" i="39"/>
  <c r="BV570" i="39"/>
  <c r="BV573" i="39"/>
  <c r="EE536" i="39"/>
  <c r="EE539" i="39"/>
  <c r="EE544" i="39"/>
  <c r="EE562" i="39"/>
  <c r="AH142" i="39"/>
  <c r="AH138" i="39"/>
  <c r="CQ135" i="39"/>
  <c r="BV578" i="39"/>
  <c r="BV634" i="39"/>
  <c r="BV637" i="39"/>
  <c r="BV650" i="39"/>
  <c r="BV668" i="39"/>
  <c r="BV670" i="39"/>
  <c r="BV680" i="39"/>
  <c r="BV698" i="39"/>
  <c r="AG374" i="38"/>
  <c r="EE642" i="39"/>
  <c r="EE643" i="39"/>
  <c r="EE645" i="39"/>
  <c r="EE648" i="39"/>
  <c r="EE650" i="39"/>
  <c r="EB664" i="39"/>
  <c r="EE658" i="39"/>
  <c r="EE660" i="39"/>
  <c r="EE661" i="39"/>
  <c r="EE663" i="39"/>
  <c r="EC676" i="39"/>
  <c r="EE670" i="39"/>
  <c r="EE673" i="39"/>
  <c r="EE678" i="39"/>
  <c r="EA688" i="39"/>
  <c r="ED688" i="39"/>
  <c r="EE683" i="39"/>
  <c r="EE686" i="39"/>
  <c r="ED700" i="39"/>
  <c r="EE696" i="39"/>
  <c r="EE698" i="39"/>
  <c r="AH134" i="39"/>
  <c r="EE549" i="39"/>
  <c r="DZ563" i="39"/>
  <c r="EE561" i="39"/>
  <c r="V127" i="22"/>
  <c r="T111" i="22"/>
  <c r="R119" i="22"/>
  <c r="U105" i="22"/>
  <c r="O105" i="22"/>
  <c r="U55" i="22"/>
  <c r="U100" i="22" s="1"/>
  <c r="V111" i="22"/>
  <c r="Q30" i="22"/>
  <c r="Q76" i="22" s="1"/>
  <c r="W105" i="22"/>
  <c r="Q63" i="22"/>
  <c r="S63" i="22"/>
  <c r="N111" i="22"/>
  <c r="S30" i="22"/>
  <c r="S76" i="22" s="1"/>
  <c r="P111" i="22"/>
  <c r="U30" i="22"/>
  <c r="U76" i="22" s="1"/>
  <c r="O63" i="22"/>
  <c r="R125" i="22"/>
  <c r="T144" i="22"/>
  <c r="T119" i="22"/>
  <c r="V119" i="22"/>
  <c r="P138" i="22"/>
  <c r="R138" i="22"/>
  <c r="N127" i="22"/>
  <c r="T138" i="22"/>
  <c r="P127" i="22"/>
  <c r="N138" i="22"/>
  <c r="N119" i="22"/>
  <c r="R127" i="22"/>
  <c r="O97" i="22"/>
  <c r="Q97" i="22"/>
  <c r="O49" i="22"/>
  <c r="O94" i="22" s="1"/>
  <c r="O82" i="22"/>
  <c r="U49" i="22"/>
  <c r="U94" i="22" s="1"/>
  <c r="W49" i="22"/>
  <c r="W94" i="22" s="1"/>
  <c r="U208" i="22"/>
  <c r="X24" i="22"/>
  <c r="S54" i="22"/>
  <c r="S99" i="22" s="1"/>
  <c r="N125" i="22"/>
  <c r="P136" i="22"/>
  <c r="O55" i="22"/>
  <c r="O100" i="22" s="1"/>
  <c r="P125" i="22"/>
  <c r="R136" i="22"/>
  <c r="W55" i="22"/>
  <c r="W100" i="22" s="1"/>
  <c r="N117" i="22"/>
  <c r="T125" i="22"/>
  <c r="N144" i="22"/>
  <c r="Q54" i="22"/>
  <c r="Q99" i="22" s="1"/>
  <c r="R180" i="22"/>
  <c r="S25" i="22"/>
  <c r="S72" i="22" s="1"/>
  <c r="W17" i="22"/>
  <c r="W64" i="22" s="1"/>
  <c r="O13" i="22"/>
  <c r="O60" i="22" s="1"/>
  <c r="Q41" i="22"/>
  <c r="Q87" i="22" s="1"/>
  <c r="O33" i="22"/>
  <c r="O79" i="22" s="1"/>
  <c r="P117" i="22"/>
  <c r="V144" i="22"/>
  <c r="N180" i="22"/>
  <c r="R117" i="22"/>
  <c r="T136" i="22"/>
  <c r="P144" i="22"/>
  <c r="Q55" i="22"/>
  <c r="Q100" i="22" s="1"/>
  <c r="T117" i="22"/>
  <c r="N136" i="22"/>
  <c r="S55" i="22"/>
  <c r="S100" i="22" s="1"/>
  <c r="X218" i="22"/>
  <c r="S207" i="22"/>
  <c r="S53" i="22"/>
  <c r="S98" i="22" s="1"/>
  <c r="V180" i="22"/>
  <c r="X245" i="22"/>
  <c r="X257" i="22"/>
  <c r="X179" i="22"/>
  <c r="X36" i="22"/>
  <c r="V113" i="22"/>
  <c r="O208" i="22"/>
  <c r="N212" i="22" s="1"/>
  <c r="S102" i="22"/>
  <c r="U53" i="22"/>
  <c r="S12" i="22"/>
  <c r="S59" i="22" s="1"/>
  <c r="X230" i="22"/>
  <c r="W47" i="22"/>
  <c r="W92" i="22" s="1"/>
  <c r="U48" i="22"/>
  <c r="U93" i="22" s="1"/>
  <c r="Q67" i="22"/>
  <c r="W208" i="22"/>
  <c r="U102" i="22"/>
  <c r="O53" i="22"/>
  <c r="O98" i="22" s="1"/>
  <c r="S67" i="22"/>
  <c r="O102" i="22"/>
  <c r="W53" i="22"/>
  <c r="W98" i="22" s="1"/>
  <c r="Q25" i="22"/>
  <c r="Q72" i="22" s="1"/>
  <c r="U21" i="22"/>
  <c r="U68" i="22" s="1"/>
  <c r="U17" i="22"/>
  <c r="U64" i="22" s="1"/>
  <c r="W13" i="22"/>
  <c r="W60" i="22" s="1"/>
  <c r="W41" i="22"/>
  <c r="W87" i="22" s="1"/>
  <c r="S37" i="22"/>
  <c r="S83" i="22" s="1"/>
  <c r="S33" i="22"/>
  <c r="S79" i="22" s="1"/>
  <c r="O67" i="22"/>
  <c r="N129" i="22"/>
  <c r="W67" i="22"/>
  <c r="Q208" i="22"/>
  <c r="R121" i="22"/>
  <c r="S208" i="22"/>
  <c r="Q51" i="22"/>
  <c r="Q96" i="22" s="1"/>
  <c r="S94" i="22"/>
  <c r="O38" i="22"/>
  <c r="O84" i="22" s="1"/>
  <c r="O22" i="22"/>
  <c r="O69" i="22" s="1"/>
  <c r="U54" i="22"/>
  <c r="U99" i="22" s="1"/>
  <c r="T114" i="22"/>
  <c r="P122" i="22"/>
  <c r="U33" i="22"/>
  <c r="U79" i="22" s="1"/>
  <c r="S41" i="22"/>
  <c r="S87" i="22" s="1"/>
  <c r="Q13" i="22"/>
  <c r="Q60" i="22" s="1"/>
  <c r="O17" i="22"/>
  <c r="O64" i="22" s="1"/>
  <c r="U25" i="22"/>
  <c r="U72" i="22" s="1"/>
  <c r="S52" i="22"/>
  <c r="S97" i="22" s="1"/>
  <c r="N124" i="22"/>
  <c r="P135" i="22"/>
  <c r="T143" i="22"/>
  <c r="X20" i="22"/>
  <c r="O54" i="22"/>
  <c r="O99" i="22" s="1"/>
  <c r="P124" i="22"/>
  <c r="R135" i="22"/>
  <c r="Q98" i="22"/>
  <c r="Q34" i="22"/>
  <c r="Q80" i="22" s="1"/>
  <c r="Q18" i="22"/>
  <c r="Q65" i="22" s="1"/>
  <c r="T122" i="22"/>
  <c r="P130" i="22"/>
  <c r="W33" i="22"/>
  <c r="W79" i="22" s="1"/>
  <c r="U37" i="22"/>
  <c r="U83" i="22" s="1"/>
  <c r="U13" i="22"/>
  <c r="U60" i="22" s="1"/>
  <c r="Q17" i="22"/>
  <c r="Q64" i="22" s="1"/>
  <c r="O21" i="22"/>
  <c r="U52" i="22"/>
  <c r="U97" i="22" s="1"/>
  <c r="R124" i="22"/>
  <c r="T135" i="22"/>
  <c r="W96" i="22"/>
  <c r="W54" i="22"/>
  <c r="W99" i="22" s="1"/>
  <c r="R130" i="22"/>
  <c r="R141" i="22"/>
  <c r="Q33" i="22"/>
  <c r="Q79" i="22" s="1"/>
  <c r="O37" i="22"/>
  <c r="O83" i="22" s="1"/>
  <c r="S17" i="22"/>
  <c r="S64" i="22" s="1"/>
  <c r="W21" i="22"/>
  <c r="W68" i="22" s="1"/>
  <c r="O207" i="22"/>
  <c r="N116" i="22"/>
  <c r="T124" i="22"/>
  <c r="U12" i="22"/>
  <c r="U59" i="22" s="1"/>
  <c r="T130" i="22"/>
  <c r="T141" i="22"/>
  <c r="W37" i="22"/>
  <c r="W83" i="22" s="1"/>
  <c r="U41" i="22"/>
  <c r="U87" i="22" s="1"/>
  <c r="Q21" i="22"/>
  <c r="Q68" i="22" s="1"/>
  <c r="O25" i="22"/>
  <c r="O72" i="22" s="1"/>
  <c r="W207" i="22"/>
  <c r="P116" i="22"/>
  <c r="N143" i="22"/>
  <c r="X40" i="22"/>
  <c r="N114" i="22"/>
  <c r="N141" i="22"/>
  <c r="Q37" i="22"/>
  <c r="Q83" i="22" s="1"/>
  <c r="O41" i="22"/>
  <c r="O87" i="22" s="1"/>
  <c r="S21" i="22"/>
  <c r="S68" i="22" s="1"/>
  <c r="W25" i="22"/>
  <c r="W72" i="22" s="1"/>
  <c r="W52" i="22"/>
  <c r="W97" i="22" s="1"/>
  <c r="Q207" i="22"/>
  <c r="R116" i="22"/>
  <c r="V143" i="22"/>
  <c r="S42" i="22"/>
  <c r="S88" i="22" s="1"/>
  <c r="W38" i="22"/>
  <c r="W84" i="22" s="1"/>
  <c r="U42" i="22"/>
  <c r="U88" i="22" s="1"/>
  <c r="S18" i="22"/>
  <c r="S65" i="22" s="1"/>
  <c r="W22" i="22"/>
  <c r="W69" i="22" s="1"/>
  <c r="T121" i="22"/>
  <c r="P129" i="22"/>
  <c r="O12" i="22"/>
  <c r="O59" i="22" s="1"/>
  <c r="S51" i="22"/>
  <c r="S96" i="22" s="1"/>
  <c r="P180" i="22"/>
  <c r="Q38" i="22"/>
  <c r="Q84" i="22" s="1"/>
  <c r="O42" i="22"/>
  <c r="U14" i="22"/>
  <c r="U61" i="22" s="1"/>
  <c r="Q22" i="22"/>
  <c r="Q69" i="22" s="1"/>
  <c r="U26" i="22"/>
  <c r="U73" i="22" s="1"/>
  <c r="V121" i="22"/>
  <c r="R129" i="22"/>
  <c r="T140" i="22"/>
  <c r="W12" i="22"/>
  <c r="W59" i="22" s="1"/>
  <c r="U51" i="22"/>
  <c r="U96" i="22" s="1"/>
  <c r="W85" i="22"/>
  <c r="W42" i="22"/>
  <c r="W88" i="22" s="1"/>
  <c r="O14" i="22"/>
  <c r="O61" i="22" s="1"/>
  <c r="S22" i="22"/>
  <c r="S69" i="22" s="1"/>
  <c r="O26" i="22"/>
  <c r="T129" i="22"/>
  <c r="N140" i="22"/>
  <c r="Q47" i="22"/>
  <c r="Q92" i="22" s="1"/>
  <c r="O51" i="22"/>
  <c r="Q48" i="22"/>
  <c r="Q93" i="22" s="1"/>
  <c r="S34" i="22"/>
  <c r="S80" i="22" s="1"/>
  <c r="W14" i="22"/>
  <c r="W61" i="22" s="1"/>
  <c r="W26" i="22"/>
  <c r="W73" i="22" s="1"/>
  <c r="N113" i="22"/>
  <c r="V140" i="22"/>
  <c r="X118" i="22"/>
  <c r="S47" i="22"/>
  <c r="S92" i="22" s="1"/>
  <c r="X234" i="22"/>
  <c r="U34" i="22"/>
  <c r="U80" i="22" s="1"/>
  <c r="Q14" i="22"/>
  <c r="Q61" i="22" s="1"/>
  <c r="U18" i="22"/>
  <c r="U65" i="22" s="1"/>
  <c r="Q26" i="22"/>
  <c r="Q73" i="22" s="1"/>
  <c r="P113" i="22"/>
  <c r="P140" i="22"/>
  <c r="U47" i="22"/>
  <c r="U92" i="22" s="1"/>
  <c r="O34" i="22"/>
  <c r="O80" i="22" s="1"/>
  <c r="S38" i="22"/>
  <c r="S84" i="22" s="1"/>
  <c r="O18" i="22"/>
  <c r="O65" i="22" s="1"/>
  <c r="R113" i="22"/>
  <c r="N121" i="22"/>
  <c r="Q12" i="22"/>
  <c r="Q59" i="22" s="1"/>
  <c r="X137" i="22"/>
  <c r="O47" i="22"/>
  <c r="O92" i="22" s="1"/>
  <c r="X200" i="22"/>
  <c r="X44" i="22"/>
  <c r="S95" i="22"/>
  <c r="W95" i="22"/>
  <c r="U71" i="22"/>
  <c r="O95" i="22"/>
  <c r="S48" i="22"/>
  <c r="T128" i="22"/>
  <c r="V139" i="22"/>
  <c r="W78" i="22"/>
  <c r="O78" i="22"/>
  <c r="W70" i="22"/>
  <c r="P112" i="22"/>
  <c r="R139" i="22"/>
  <c r="Q78" i="22"/>
  <c r="W71" i="22"/>
  <c r="Q95" i="22"/>
  <c r="R112" i="22"/>
  <c r="N120" i="22"/>
  <c r="T139" i="22"/>
  <c r="O70" i="22"/>
  <c r="S78" i="22"/>
  <c r="T112" i="22"/>
  <c r="P120" i="22"/>
  <c r="U78" i="22"/>
  <c r="W48" i="22"/>
  <c r="W93" i="22" s="1"/>
  <c r="R120" i="22"/>
  <c r="N128" i="22"/>
  <c r="X32" i="22"/>
  <c r="Q71" i="22"/>
  <c r="O48" i="22"/>
  <c r="O93" i="22" s="1"/>
  <c r="T120" i="22"/>
  <c r="P128" i="22"/>
  <c r="X167" i="22"/>
  <c r="S71" i="22"/>
  <c r="U95" i="22"/>
  <c r="T180" i="22"/>
  <c r="T123" i="22"/>
  <c r="R134" i="22"/>
  <c r="V123" i="22"/>
  <c r="T134" i="22"/>
  <c r="P142" i="22"/>
  <c r="N134" i="22"/>
  <c r="R142" i="22"/>
  <c r="N115" i="22"/>
  <c r="T142" i="22"/>
  <c r="P115" i="22"/>
  <c r="N142" i="22"/>
  <c r="R115" i="22"/>
  <c r="N123" i="22"/>
  <c r="X104" i="22"/>
  <c r="X50" i="22"/>
  <c r="S86" i="22"/>
  <c r="W82" i="22"/>
  <c r="O90" i="22"/>
  <c r="U86" i="22"/>
  <c r="Q82" i="22"/>
  <c r="S82" i="22"/>
  <c r="Q90" i="22"/>
  <c r="U82" i="22"/>
  <c r="O86" i="22"/>
  <c r="S90" i="22"/>
  <c r="W86" i="22"/>
  <c r="U90" i="22"/>
  <c r="Q86" i="22"/>
  <c r="EE369" i="39"/>
  <c r="BV281" i="38"/>
  <c r="BV308" i="38"/>
  <c r="EK219" i="39"/>
  <c r="EK158" i="39"/>
  <c r="BV187" i="39"/>
  <c r="BV176" i="38"/>
  <c r="U63" i="22"/>
  <c r="X16" i="22"/>
  <c r="X78" i="30"/>
  <c r="S82" i="30"/>
  <c r="O86" i="30"/>
  <c r="X40" i="30"/>
  <c r="N122" i="30"/>
  <c r="X130" i="29"/>
  <c r="X153" i="29"/>
  <c r="X157" i="29"/>
  <c r="CK77" i="39"/>
  <c r="EA14" i="39"/>
  <c r="DB81" i="39"/>
  <c r="ED81" i="39" s="1"/>
  <c r="EJ18" i="39"/>
  <c r="ED18" i="39"/>
  <c r="DT85" i="39"/>
  <c r="EB22" i="39"/>
  <c r="CO103" i="39"/>
  <c r="EC41" i="39"/>
  <c r="BV158" i="39"/>
  <c r="EJ33" i="39"/>
  <c r="EC406" i="39"/>
  <c r="EI406" i="39"/>
  <c r="EB427" i="39"/>
  <c r="EH427" i="39"/>
  <c r="EB487" i="39"/>
  <c r="EB349" i="39"/>
  <c r="EH349" i="39"/>
  <c r="BT236" i="39"/>
  <c r="EI236" i="39"/>
  <c r="BU183" i="39"/>
  <c r="EJ183" i="39"/>
  <c r="BS251" i="39"/>
  <c r="BT152" i="39"/>
  <c r="EI152" i="39"/>
  <c r="EI311" i="39"/>
  <c r="ED478" i="39"/>
  <c r="EE478" i="39" s="1"/>
  <c r="EJ478" i="39"/>
  <c r="EA509" i="39"/>
  <c r="EG509" i="39"/>
  <c r="EB501" i="39"/>
  <c r="EH501" i="39"/>
  <c r="CQ143" i="39"/>
  <c r="CF143" i="39"/>
  <c r="BO143" i="39"/>
  <c r="BD143" i="39"/>
  <c r="DX143" i="39"/>
  <c r="AS143" i="39"/>
  <c r="DM143" i="39"/>
  <c r="W143" i="39"/>
  <c r="DB143" i="39"/>
  <c r="BV386" i="38"/>
  <c r="BS586" i="39"/>
  <c r="BS551" i="39"/>
  <c r="BV575" i="39"/>
  <c r="BV583" i="39"/>
  <c r="BR629" i="39"/>
  <c r="BU629" i="39"/>
  <c r="BV628" i="39"/>
  <c r="BT652" i="39"/>
  <c r="BV639" i="39"/>
  <c r="BV647" i="39"/>
  <c r="BV657" i="39"/>
  <c r="BV667" i="39"/>
  <c r="BV675" i="39"/>
  <c r="BV685" i="39"/>
  <c r="BU700" i="39"/>
  <c r="BV695" i="39"/>
  <c r="EE533" i="39"/>
  <c r="E237" i="22"/>
  <c r="L237" i="22" s="1"/>
  <c r="E235" i="29"/>
  <c r="L235" i="29" s="1"/>
  <c r="E241" i="30"/>
  <c r="L241" i="30" s="1"/>
  <c r="E480" i="38"/>
  <c r="L480" i="38" s="1"/>
  <c r="F4" i="43"/>
  <c r="E703" i="39"/>
  <c r="L703" i="39" s="1"/>
  <c r="EA586" i="39"/>
  <c r="EE570" i="39"/>
  <c r="EB629" i="39"/>
  <c r="EE626" i="39"/>
  <c r="DZ629" i="39"/>
  <c r="EE628" i="39"/>
  <c r="EC652" i="39"/>
  <c r="EE632" i="39"/>
  <c r="EE634" i="39"/>
  <c r="EA652" i="39"/>
  <c r="DZ652" i="39"/>
  <c r="EE639" i="39"/>
  <c r="EE657" i="39"/>
  <c r="DZ664" i="39"/>
  <c r="DZ676" i="39"/>
  <c r="EE667" i="39"/>
  <c r="EE690" i="39"/>
  <c r="EA700" i="39"/>
  <c r="EB700" i="39"/>
  <c r="EE693" i="39"/>
  <c r="CQ139" i="39"/>
  <c r="CF139" i="39"/>
  <c r="BO139" i="39"/>
  <c r="BD139" i="39"/>
  <c r="DX139" i="39"/>
  <c r="AS139" i="39"/>
  <c r="DM139" i="39"/>
  <c r="W139" i="39"/>
  <c r="DB139" i="39"/>
  <c r="BV537" i="39"/>
  <c r="BQ586" i="39"/>
  <c r="BT629" i="39"/>
  <c r="BV633" i="39"/>
  <c r="BV649" i="39"/>
  <c r="BR664" i="39"/>
  <c r="BS676" i="39"/>
  <c r="EE554" i="39"/>
  <c r="EC563" i="39"/>
  <c r="EA563" i="39"/>
  <c r="EE556" i="39"/>
  <c r="DZ586" i="39"/>
  <c r="BV542" i="39"/>
  <c r="BV560" i="39"/>
  <c r="EC700" i="39"/>
  <c r="BQ629" i="39"/>
  <c r="BV624" i="39"/>
  <c r="BV635" i="39"/>
  <c r="BQ652" i="39"/>
  <c r="BT664" i="39"/>
  <c r="BV654" i="39"/>
  <c r="BS664" i="39"/>
  <c r="BV659" i="39"/>
  <c r="BQ688" i="39"/>
  <c r="BV681" i="39"/>
  <c r="BQ700" i="39"/>
  <c r="BV691" i="39"/>
  <c r="BV694" i="39"/>
  <c r="BR700" i="39"/>
  <c r="EA551" i="39"/>
  <c r="EE532" i="39"/>
  <c r="CQ141" i="39"/>
  <c r="CF141" i="39"/>
  <c r="BO141" i="39"/>
  <c r="BD141" i="39"/>
  <c r="DX141" i="39"/>
  <c r="AS141" i="39"/>
  <c r="AT141" i="39" s="1"/>
  <c r="DM141" i="39"/>
  <c r="DN141" i="39" s="1"/>
  <c r="W141" i="39"/>
  <c r="DB141" i="39"/>
  <c r="BR676" i="39"/>
  <c r="ED586" i="39"/>
  <c r="EE579" i="39"/>
  <c r="EE624" i="39"/>
  <c r="EB652" i="39"/>
  <c r="EE635" i="39"/>
  <c r="EE651" i="39"/>
  <c r="EC664" i="39"/>
  <c r="EA664" i="39"/>
  <c r="ED664" i="39"/>
  <c r="EA676" i="39"/>
  <c r="ED676" i="39"/>
  <c r="EE671" i="39"/>
  <c r="EB688" i="39"/>
  <c r="EE681" i="39"/>
  <c r="EE691" i="39"/>
  <c r="EE699" i="39"/>
  <c r="EE623" i="39"/>
  <c r="BV554" i="39"/>
  <c r="BR563" i="39"/>
  <c r="BR564" i="39" s="1"/>
  <c r="BT676" i="39"/>
  <c r="BU688" i="39"/>
  <c r="DZ551" i="39"/>
  <c r="EE547" i="39"/>
  <c r="ED563" i="39"/>
  <c r="EE557" i="39"/>
  <c r="EE568" i="39"/>
  <c r="EB676" i="39"/>
  <c r="AH143" i="39"/>
  <c r="CQ137" i="39"/>
  <c r="CR137" i="39" s="1"/>
  <c r="CF137" i="39"/>
  <c r="BO137" i="39"/>
  <c r="BP137" i="39" s="1"/>
  <c r="BD137" i="39"/>
  <c r="BE137" i="39" s="1"/>
  <c r="DX137" i="39"/>
  <c r="AS137" i="39"/>
  <c r="AT137" i="39" s="1"/>
  <c r="DM137" i="39"/>
  <c r="DN137" i="39" s="1"/>
  <c r="W137" i="39"/>
  <c r="DB137" i="39"/>
  <c r="DC137" i="39" s="1"/>
  <c r="D3" i="43"/>
  <c r="D4" i="43" s="1"/>
  <c r="DZ700" i="39"/>
  <c r="BQ563" i="39"/>
  <c r="BR688" i="39"/>
  <c r="BD142" i="39"/>
  <c r="BD140" i="39"/>
  <c r="BD138" i="39"/>
  <c r="BD136" i="39"/>
  <c r="DB135" i="39"/>
  <c r="BD134" i="39"/>
  <c r="DZ688" i="39"/>
  <c r="BR652" i="39"/>
  <c r="BO142" i="39"/>
  <c r="BO140" i="39"/>
  <c r="BO138" i="39"/>
  <c r="BO136" i="39"/>
  <c r="W135" i="39"/>
  <c r="DM135" i="39"/>
  <c r="BO134" i="39"/>
  <c r="EE656" i="39"/>
  <c r="BQ676" i="39"/>
  <c r="BQ551" i="39"/>
  <c r="CF142" i="39"/>
  <c r="CF140" i="39"/>
  <c r="CF138" i="39"/>
  <c r="CF136" i="39"/>
  <c r="AS135" i="39"/>
  <c r="DX135" i="39"/>
  <c r="CF134" i="39"/>
  <c r="CQ134" i="39"/>
  <c r="EE531" i="39"/>
  <c r="DB142" i="39"/>
  <c r="DB140" i="39"/>
  <c r="DB138" i="39"/>
  <c r="DB136" i="39"/>
  <c r="BD135" i="39"/>
  <c r="DB134" i="39"/>
  <c r="EE633" i="39"/>
  <c r="EB586" i="39"/>
  <c r="W142" i="39"/>
  <c r="DM142" i="39"/>
  <c r="W140" i="39"/>
  <c r="DM140" i="39"/>
  <c r="W138" i="39"/>
  <c r="DM138" i="39"/>
  <c r="W136" i="39"/>
  <c r="DM136" i="39"/>
  <c r="BO135" i="39"/>
  <c r="W134" i="39"/>
  <c r="DM134" i="39"/>
  <c r="AS142" i="39"/>
  <c r="AS140" i="39"/>
  <c r="AS138" i="39"/>
  <c r="AS136" i="39"/>
  <c r="AS134" i="39"/>
  <c r="N169" i="39" l="1"/>
  <c r="BN336" i="38"/>
  <c r="BN338" i="38" s="1"/>
  <c r="X158" i="38"/>
  <c r="BU334" i="38"/>
  <c r="BV334" i="38" s="1"/>
  <c r="BV192" i="38"/>
  <c r="BV309" i="39"/>
  <c r="EF153" i="39"/>
  <c r="BU178" i="39"/>
  <c r="AG207" i="38"/>
  <c r="AG337" i="38" s="1"/>
  <c r="AI211" i="38"/>
  <c r="AI193" i="38"/>
  <c r="BP302" i="38"/>
  <c r="N184" i="39"/>
  <c r="AY283" i="38"/>
  <c r="AY337" i="38" s="1"/>
  <c r="EJ431" i="39"/>
  <c r="P162" i="29"/>
  <c r="AT231" i="38"/>
  <c r="BE263" i="38"/>
  <c r="BE279" i="38"/>
  <c r="Y222" i="38"/>
  <c r="Y338" i="38" s="1"/>
  <c r="BV263" i="38"/>
  <c r="BV279" i="38"/>
  <c r="X151" i="38"/>
  <c r="AT251" i="38"/>
  <c r="BV173" i="38"/>
  <c r="X100" i="39"/>
  <c r="EC34" i="39"/>
  <c r="X71" i="30"/>
  <c r="AT100" i="39"/>
  <c r="AI129" i="39"/>
  <c r="DN42" i="39"/>
  <c r="EI100" i="39"/>
  <c r="EA46" i="39"/>
  <c r="X112" i="30"/>
  <c r="DY46" i="39"/>
  <c r="DZ42" i="39"/>
  <c r="EA60" i="39"/>
  <c r="EC82" i="39"/>
  <c r="DC34" i="39"/>
  <c r="DB90" i="39"/>
  <c r="ED90" i="39" s="1"/>
  <c r="BP46" i="39"/>
  <c r="AV90" i="39"/>
  <c r="ED27" i="39"/>
  <c r="BS46" i="39"/>
  <c r="BQ27" i="39"/>
  <c r="EI34" i="39"/>
  <c r="DC27" i="39"/>
  <c r="BE27" i="39"/>
  <c r="AB104" i="39"/>
  <c r="CG34" i="39"/>
  <c r="DC108" i="39"/>
  <c r="ED34" i="39"/>
  <c r="AT46" i="39"/>
  <c r="CD96" i="39"/>
  <c r="CG96" i="39" s="1"/>
  <c r="ED116" i="39"/>
  <c r="BS108" i="39"/>
  <c r="ED46" i="39"/>
  <c r="X38" i="39"/>
  <c r="EA27" i="39"/>
  <c r="EE27" i="39" s="1"/>
  <c r="DN108" i="39"/>
  <c r="BS27" i="39"/>
  <c r="BQ42" i="39"/>
  <c r="CR108" i="39"/>
  <c r="EH42" i="39"/>
  <c r="X46" i="39"/>
  <c r="DY128" i="39"/>
  <c r="BS38" i="39"/>
  <c r="DC96" i="39"/>
  <c r="EB42" i="39"/>
  <c r="BP102" i="39"/>
  <c r="CR129" i="39"/>
  <c r="DZ82" i="39"/>
  <c r="EH100" i="39"/>
  <c r="BQ34" i="39"/>
  <c r="AI100" i="39"/>
  <c r="BP34" i="39"/>
  <c r="X92" i="30"/>
  <c r="EI46" i="39"/>
  <c r="CT104" i="39"/>
  <c r="EF104" i="39" s="1"/>
  <c r="CG38" i="39"/>
  <c r="BO96" i="39"/>
  <c r="BP96" i="39" s="1"/>
  <c r="BU38" i="39"/>
  <c r="EF42" i="39"/>
  <c r="DN38" i="39"/>
  <c r="BP129" i="39"/>
  <c r="DC60" i="39"/>
  <c r="EA116" i="39"/>
  <c r="BS60" i="39"/>
  <c r="CR50" i="39"/>
  <c r="AK96" i="39"/>
  <c r="BQ96" i="39" s="1"/>
  <c r="BU86" i="39"/>
  <c r="DN50" i="39"/>
  <c r="CR42" i="39"/>
  <c r="EJ34" i="39"/>
  <c r="BR42" i="39"/>
  <c r="EJ38" i="39"/>
  <c r="CR46" i="39"/>
  <c r="BS34" i="39"/>
  <c r="BQ60" i="39"/>
  <c r="EI42" i="39"/>
  <c r="EB46" i="39"/>
  <c r="EJ64" i="39"/>
  <c r="AT34" i="39"/>
  <c r="X51" i="30"/>
  <c r="EG27" i="39"/>
  <c r="X82" i="39"/>
  <c r="EB38" i="39"/>
  <c r="EF34" i="39"/>
  <c r="EH38" i="39"/>
  <c r="DY42" i="39"/>
  <c r="EG34" i="39"/>
  <c r="DR104" i="39"/>
  <c r="DY104" i="39" s="1"/>
  <c r="EB100" i="39"/>
  <c r="BR34" i="39"/>
  <c r="DC42" i="39"/>
  <c r="EH34" i="39"/>
  <c r="BS50" i="39"/>
  <c r="AT133" i="39"/>
  <c r="CR60" i="39"/>
  <c r="DY96" i="39"/>
  <c r="EJ42" i="39"/>
  <c r="EH50" i="39"/>
  <c r="BU46" i="39"/>
  <c r="BT42" i="39"/>
  <c r="BU42" i="39"/>
  <c r="X42" i="39"/>
  <c r="BV19" i="39"/>
  <c r="EH27" i="39"/>
  <c r="EG46" i="39"/>
  <c r="DE112" i="39"/>
  <c r="DZ112" i="39" s="1"/>
  <c r="ED42" i="39"/>
  <c r="BR38" i="39"/>
  <c r="BT38" i="39"/>
  <c r="BD96" i="39"/>
  <c r="BP42" i="39"/>
  <c r="Q104" i="39"/>
  <c r="X104" i="39" s="1"/>
  <c r="BT100" i="39"/>
  <c r="DN27" i="39"/>
  <c r="BM104" i="39"/>
  <c r="BT104" i="39" s="1"/>
  <c r="BU108" i="39"/>
  <c r="EF38" i="39"/>
  <c r="DY34" i="39"/>
  <c r="AT38" i="39"/>
  <c r="DY68" i="39"/>
  <c r="AI54" i="39"/>
  <c r="CK112" i="39"/>
  <c r="CR112" i="39" s="1"/>
  <c r="BQ38" i="39"/>
  <c r="EI38" i="39"/>
  <c r="CG121" i="39"/>
  <c r="AI46" i="39"/>
  <c r="DZ108" i="39"/>
  <c r="X86" i="39"/>
  <c r="AT64" i="39"/>
  <c r="X126" i="30"/>
  <c r="CI121" i="39"/>
  <c r="BQ100" i="39"/>
  <c r="X62" i="30"/>
  <c r="BS64" i="39"/>
  <c r="AI116" i="39"/>
  <c r="BU60" i="39"/>
  <c r="BU64" i="39"/>
  <c r="DY116" i="39"/>
  <c r="X89" i="29"/>
  <c r="DC54" i="39"/>
  <c r="DY72" i="39"/>
  <c r="BE116" i="39"/>
  <c r="BU34" i="39"/>
  <c r="EG42" i="39"/>
  <c r="EI82" i="39"/>
  <c r="BP38" i="39"/>
  <c r="BE34" i="39"/>
  <c r="ED128" i="39"/>
  <c r="BT128" i="39"/>
  <c r="AT128" i="39"/>
  <c r="EB128" i="39"/>
  <c r="ED129" i="39"/>
  <c r="BR100" i="39"/>
  <c r="EG38" i="39"/>
  <c r="AI38" i="39"/>
  <c r="BU128" i="39"/>
  <c r="BE70" i="39"/>
  <c r="BQ50" i="39"/>
  <c r="BU25" i="39"/>
  <c r="DV133" i="39"/>
  <c r="DY133" i="39" s="1"/>
  <c r="CZ116" i="39"/>
  <c r="DC116" i="39" s="1"/>
  <c r="ED68" i="39"/>
  <c r="S96" i="30"/>
  <c r="AI50" i="39"/>
  <c r="EH60" i="39"/>
  <c r="AI64" i="39"/>
  <c r="CR133" i="39"/>
  <c r="DY64" i="39"/>
  <c r="EG116" i="39"/>
  <c r="CR96" i="39"/>
  <c r="DC50" i="39"/>
  <c r="EB86" i="39"/>
  <c r="ED72" i="39"/>
  <c r="EC50" i="39"/>
  <c r="X81" i="29"/>
  <c r="BT50" i="39"/>
  <c r="DZ46" i="39"/>
  <c r="EG50" i="39"/>
  <c r="DY54" i="39"/>
  <c r="CG60" i="39"/>
  <c r="DY129" i="39"/>
  <c r="EJ60" i="39"/>
  <c r="EG60" i="39"/>
  <c r="BE50" i="39"/>
  <c r="BS96" i="39"/>
  <c r="BU116" i="39"/>
  <c r="BQ72" i="39"/>
  <c r="AT50" i="39"/>
  <c r="DZ96" i="39"/>
  <c r="BK112" i="39"/>
  <c r="BS112" i="39" s="1"/>
  <c r="X50" i="39"/>
  <c r="DY108" i="39"/>
  <c r="CG104" i="39"/>
  <c r="BD125" i="39"/>
  <c r="BU125" i="39" s="1"/>
  <c r="BR60" i="39"/>
  <c r="DC46" i="39"/>
  <c r="AT72" i="39"/>
  <c r="DY76" i="39"/>
  <c r="BS54" i="39"/>
  <c r="EF46" i="39"/>
  <c r="CR54" i="39"/>
  <c r="BE60" i="39"/>
  <c r="DN54" i="39"/>
  <c r="X116" i="30"/>
  <c r="AT129" i="39"/>
  <c r="CT121" i="39"/>
  <c r="EA96" i="39"/>
  <c r="X112" i="39"/>
  <c r="BR72" i="39"/>
  <c r="ED84" i="39"/>
  <c r="AK125" i="39"/>
  <c r="AT125" i="39" s="1"/>
  <c r="X78" i="39"/>
  <c r="AI68" i="39"/>
  <c r="EI50" i="39"/>
  <c r="BP60" i="39"/>
  <c r="BR116" i="39"/>
  <c r="EB115" i="39"/>
  <c r="EJ46" i="39"/>
  <c r="DZ128" i="39"/>
  <c r="DZ60" i="39"/>
  <c r="DZ54" i="39"/>
  <c r="DC111" i="39"/>
  <c r="EC46" i="39"/>
  <c r="EG54" i="39"/>
  <c r="BP68" i="39"/>
  <c r="DN128" i="39"/>
  <c r="BG116" i="39"/>
  <c r="BP116" i="39" s="1"/>
  <c r="BP54" i="39"/>
  <c r="U121" i="39"/>
  <c r="X121" i="39" s="1"/>
  <c r="BT60" i="39"/>
  <c r="DY50" i="39"/>
  <c r="T209" i="22"/>
  <c r="DM121" i="39"/>
  <c r="ED121" i="39" s="1"/>
  <c r="DE116" i="39"/>
  <c r="CD108" i="39"/>
  <c r="EC108" i="39" s="1"/>
  <c r="DY60" i="39"/>
  <c r="EI60" i="39"/>
  <c r="O116" i="39"/>
  <c r="BQ54" i="39"/>
  <c r="BB121" i="39"/>
  <c r="BD112" i="39"/>
  <c r="EJ112" i="39" s="1"/>
  <c r="CV121" i="39"/>
  <c r="EJ50" i="39"/>
  <c r="ED60" i="39"/>
  <c r="CG46" i="39"/>
  <c r="BU50" i="39"/>
  <c r="EA54" i="39"/>
  <c r="EI54" i="39"/>
  <c r="EF50" i="39"/>
  <c r="EH46" i="39"/>
  <c r="S116" i="39"/>
  <c r="EH54" i="39"/>
  <c r="X63" i="30"/>
  <c r="ED50" i="39"/>
  <c r="AI96" i="39"/>
  <c r="CR72" i="39"/>
  <c r="BR54" i="39"/>
  <c r="X54" i="39"/>
  <c r="AT60" i="39"/>
  <c r="AT116" i="39"/>
  <c r="EC54" i="39"/>
  <c r="EC60" i="39"/>
  <c r="BU54" i="39"/>
  <c r="BS78" i="39"/>
  <c r="DN46" i="39"/>
  <c r="EJ54" i="39"/>
  <c r="CG50" i="39"/>
  <c r="AI60" i="39"/>
  <c r="CB112" i="39"/>
  <c r="CG112" i="39" s="1"/>
  <c r="EB50" i="39"/>
  <c r="EF60" i="39"/>
  <c r="CR68" i="39"/>
  <c r="CR128" i="39"/>
  <c r="CG95" i="39"/>
  <c r="X60" i="39"/>
  <c r="EA50" i="39"/>
  <c r="CB116" i="39"/>
  <c r="EB116" i="39" s="1"/>
  <c r="EB54" i="39"/>
  <c r="BI112" i="39"/>
  <c r="BR112" i="39" s="1"/>
  <c r="BP50" i="39"/>
  <c r="EH96" i="39"/>
  <c r="DZ50" i="39"/>
  <c r="X47" i="30"/>
  <c r="AT54" i="39"/>
  <c r="AT68" i="39"/>
  <c r="EB60" i="39"/>
  <c r="EF54" i="39"/>
  <c r="DN60" i="39"/>
  <c r="CG54" i="39"/>
  <c r="BX116" i="39"/>
  <c r="BP128" i="39"/>
  <c r="BE128" i="39"/>
  <c r="X48" i="30"/>
  <c r="X70" i="30"/>
  <c r="AI128" i="39"/>
  <c r="EJ128" i="39"/>
  <c r="BS128" i="39"/>
  <c r="EH128" i="39"/>
  <c r="BR128" i="39"/>
  <c r="BU52" i="39"/>
  <c r="ED88" i="39"/>
  <c r="AT97" i="38"/>
  <c r="EE41" i="39"/>
  <c r="ED132" i="39"/>
  <c r="BE20" i="38"/>
  <c r="AT34" i="38"/>
  <c r="BV53" i="39"/>
  <c r="BP87" i="38"/>
  <c r="DZ66" i="39"/>
  <c r="BP40" i="39"/>
  <c r="ED110" i="39"/>
  <c r="EA115" i="39"/>
  <c r="EJ82" i="39"/>
  <c r="X89" i="39"/>
  <c r="BR97" i="38"/>
  <c r="EC36" i="39"/>
  <c r="P27" i="30"/>
  <c r="BS110" i="38"/>
  <c r="BQ89" i="39"/>
  <c r="AT35" i="38"/>
  <c r="BV33" i="39"/>
  <c r="BU62" i="39"/>
  <c r="X119" i="29"/>
  <c r="BE76" i="39"/>
  <c r="EA52" i="39"/>
  <c r="BT80" i="39"/>
  <c r="BQ105" i="38"/>
  <c r="X36" i="39"/>
  <c r="DZ40" i="39"/>
  <c r="BE127" i="38"/>
  <c r="EB20" i="39"/>
  <c r="ED48" i="39"/>
  <c r="BE81" i="39"/>
  <c r="BR89" i="39"/>
  <c r="X23" i="22"/>
  <c r="BQ39" i="38"/>
  <c r="ED58" i="39"/>
  <c r="BU35" i="38"/>
  <c r="AT36" i="39"/>
  <c r="EC110" i="39"/>
  <c r="CR116" i="39"/>
  <c r="EC121" i="39"/>
  <c r="EK37" i="39"/>
  <c r="BR13" i="39"/>
  <c r="BT21" i="39"/>
  <c r="CG124" i="39"/>
  <c r="EC35" i="39"/>
  <c r="BR76" i="39"/>
  <c r="AT52" i="39"/>
  <c r="X127" i="30"/>
  <c r="BS80" i="39"/>
  <c r="ED17" i="39"/>
  <c r="X19" i="22"/>
  <c r="BT123" i="39"/>
  <c r="DY88" i="39"/>
  <c r="BE102" i="39"/>
  <c r="BS48" i="38"/>
  <c r="EJ116" i="39"/>
  <c r="AS114" i="39"/>
  <c r="BQ58" i="39"/>
  <c r="BQ48" i="39"/>
  <c r="AT616" i="39"/>
  <c r="BE13" i="39"/>
  <c r="BU76" i="39"/>
  <c r="DN76" i="39"/>
  <c r="EA76" i="39"/>
  <c r="DV97" i="39"/>
  <c r="X31" i="30"/>
  <c r="DZ25" i="39"/>
  <c r="DN25" i="39"/>
  <c r="CR58" i="39"/>
  <c r="BT84" i="39"/>
  <c r="BR95" i="38"/>
  <c r="X93" i="30"/>
  <c r="CG32" i="39"/>
  <c r="DY13" i="39"/>
  <c r="DN58" i="39"/>
  <c r="EC76" i="39"/>
  <c r="DC94" i="39"/>
  <c r="EH52" i="39"/>
  <c r="X71" i="29"/>
  <c r="EC84" i="39"/>
  <c r="X73" i="30"/>
  <c r="DN36" i="39"/>
  <c r="AT48" i="39"/>
  <c r="BT44" i="38"/>
  <c r="ED70" i="39"/>
  <c r="W97" i="38"/>
  <c r="BU97" i="38" s="1"/>
  <c r="BP50" i="38"/>
  <c r="AT26" i="38"/>
  <c r="AI52" i="38"/>
  <c r="BS88" i="39"/>
  <c r="BV23" i="39"/>
  <c r="BU51" i="38"/>
  <c r="AI97" i="38"/>
  <c r="X35" i="38"/>
  <c r="X38" i="30"/>
  <c r="X72" i="30"/>
  <c r="EG89" i="39"/>
  <c r="EG13" i="39"/>
  <c r="T123" i="29"/>
  <c r="BQ20" i="38"/>
  <c r="BU113" i="38"/>
  <c r="X128" i="30"/>
  <c r="EK41" i="39"/>
  <c r="AI25" i="39"/>
  <c r="EC81" i="39"/>
  <c r="AI96" i="38"/>
  <c r="BP44" i="38"/>
  <c r="BT616" i="39"/>
  <c r="EA13" i="39"/>
  <c r="AI88" i="39"/>
  <c r="DN44" i="39"/>
  <c r="DZ13" i="39"/>
  <c r="X77" i="30"/>
  <c r="CR106" i="39"/>
  <c r="DC52" i="39"/>
  <c r="X79" i="29"/>
  <c r="X85" i="30"/>
  <c r="X49" i="30"/>
  <c r="X41" i="29"/>
  <c r="X47" i="38"/>
  <c r="BP80" i="39"/>
  <c r="BT113" i="38"/>
  <c r="X89" i="30"/>
  <c r="EB21" i="39"/>
  <c r="EA21" i="39"/>
  <c r="X81" i="30"/>
  <c r="BS25" i="39"/>
  <c r="BR40" i="39"/>
  <c r="AI102" i="39"/>
  <c r="EA102" i="39"/>
  <c r="BE47" i="38"/>
  <c r="X63" i="29"/>
  <c r="X14" i="30"/>
  <c r="BU20" i="38"/>
  <c r="DZ36" i="39"/>
  <c r="DZ88" i="39"/>
  <c r="X77" i="39"/>
  <c r="BE45" i="38"/>
  <c r="BV18" i="39"/>
  <c r="EK14" i="39"/>
  <c r="EA32" i="39"/>
  <c r="EK23" i="39"/>
  <c r="BT51" i="38"/>
  <c r="ED106" i="39"/>
  <c r="X38" i="29"/>
  <c r="X15" i="22"/>
  <c r="Q94" i="30"/>
  <c r="P106" i="30" s="1"/>
  <c r="X37" i="29"/>
  <c r="BU58" i="38"/>
  <c r="ED44" i="39"/>
  <c r="BQ39" i="39"/>
  <c r="X111" i="39"/>
  <c r="BT49" i="38"/>
  <c r="BP37" i="38"/>
  <c r="X19" i="38"/>
  <c r="BQ17" i="39"/>
  <c r="X39" i="22"/>
  <c r="DG84" i="39"/>
  <c r="DN84" i="39" s="1"/>
  <c r="BQ99" i="39"/>
  <c r="CI102" i="39"/>
  <c r="CR102" i="39" s="1"/>
  <c r="X35" i="30"/>
  <c r="X111" i="29"/>
  <c r="V116" i="29"/>
  <c r="BS35" i="38"/>
  <c r="X36" i="38"/>
  <c r="DZ48" i="39"/>
  <c r="U109" i="38"/>
  <c r="X109" i="38" s="1"/>
  <c r="BT47" i="38"/>
  <c r="ED95" i="39"/>
  <c r="CR32" i="39"/>
  <c r="X13" i="39"/>
  <c r="EG32" i="39"/>
  <c r="BP17" i="39"/>
  <c r="EG58" i="39"/>
  <c r="BQ13" i="39"/>
  <c r="EH13" i="39"/>
  <c r="BS94" i="39"/>
  <c r="BT106" i="39"/>
  <c r="EF44" i="39"/>
  <c r="DC44" i="39"/>
  <c r="EG52" i="39"/>
  <c r="CR52" i="39"/>
  <c r="EG21" i="39"/>
  <c r="X22" i="30"/>
  <c r="X17" i="39"/>
  <c r="EI80" i="39"/>
  <c r="BR58" i="39"/>
  <c r="BS58" i="39"/>
  <c r="BE113" i="38"/>
  <c r="AT113" i="38"/>
  <c r="T119" i="30"/>
  <c r="BU21" i="39"/>
  <c r="BR123" i="39"/>
  <c r="BP35" i="38"/>
  <c r="AI105" i="38"/>
  <c r="EH88" i="39"/>
  <c r="AT40" i="39"/>
  <c r="DY40" i="39"/>
  <c r="CG110" i="39"/>
  <c r="BR39" i="38"/>
  <c r="BU39" i="38"/>
  <c r="BS101" i="38"/>
  <c r="AI47" i="38"/>
  <c r="BS47" i="38"/>
  <c r="X95" i="30"/>
  <c r="AO96" i="38"/>
  <c r="AT96" i="38" s="1"/>
  <c r="X112" i="29"/>
  <c r="CM84" i="39"/>
  <c r="EB84" i="39" s="1"/>
  <c r="AI48" i="39"/>
  <c r="BE53" i="38"/>
  <c r="BT17" i="39"/>
  <c r="EE33" i="39"/>
  <c r="BQ43" i="38"/>
  <c r="X54" i="30"/>
  <c r="X43" i="30"/>
  <c r="X76" i="30"/>
  <c r="CR94" i="39"/>
  <c r="BR17" i="39"/>
  <c r="BV15" i="39"/>
  <c r="BV59" i="39"/>
  <c r="BT13" i="39"/>
  <c r="X90" i="30"/>
  <c r="CR76" i="39"/>
  <c r="AT94" i="39"/>
  <c r="ED94" i="39"/>
  <c r="BR94" i="39"/>
  <c r="BQ32" i="39"/>
  <c r="BE52" i="39"/>
  <c r="X113" i="38"/>
  <c r="BE58" i="39"/>
  <c r="EA119" i="39"/>
  <c r="EF58" i="39"/>
  <c r="ED21" i="39"/>
  <c r="X84" i="39"/>
  <c r="AI123" i="39"/>
  <c r="BP105" i="38"/>
  <c r="X118" i="29"/>
  <c r="DC88" i="39"/>
  <c r="BR25" i="39"/>
  <c r="BQ25" i="39"/>
  <c r="BQ36" i="39"/>
  <c r="DN48" i="39"/>
  <c r="BP110" i="39"/>
  <c r="BU110" i="39"/>
  <c r="BE39" i="38"/>
  <c r="BP39" i="38"/>
  <c r="BU47" i="38"/>
  <c r="X99" i="29"/>
  <c r="EA94" i="39"/>
  <c r="EB108" i="39"/>
  <c r="DZ81" i="39"/>
  <c r="EE81" i="39" s="1"/>
  <c r="Q98" i="39"/>
  <c r="BR98" i="39" s="1"/>
  <c r="BZ114" i="39"/>
  <c r="CG114" i="39" s="1"/>
  <c r="EA40" i="39"/>
  <c r="EA95" i="39"/>
  <c r="BB109" i="38"/>
  <c r="BE109" i="38" s="1"/>
  <c r="AI32" i="39"/>
  <c r="DN88" i="39"/>
  <c r="EG17" i="39"/>
  <c r="X33" i="29"/>
  <c r="DN100" i="39"/>
  <c r="DB114" i="39"/>
  <c r="ED114" i="39" s="1"/>
  <c r="BP19" i="38"/>
  <c r="DZ70" i="39"/>
  <c r="X16" i="29"/>
  <c r="EC77" i="39"/>
  <c r="O61" i="30"/>
  <c r="X61" i="30" s="1"/>
  <c r="EK26" i="39"/>
  <c r="CR44" i="39"/>
  <c r="AI40" i="39"/>
  <c r="BR80" i="39"/>
  <c r="EK19" i="39"/>
  <c r="EK22" i="39"/>
  <c r="AT112" i="38"/>
  <c r="BT125" i="38"/>
  <c r="X39" i="30"/>
  <c r="X43" i="38"/>
  <c r="X32" i="39"/>
  <c r="DN13" i="39"/>
  <c r="CG36" i="39"/>
  <c r="EC89" i="39"/>
  <c r="EB76" i="39"/>
  <c r="EF17" i="39"/>
  <c r="BQ113" i="38"/>
  <c r="BS97" i="38"/>
  <c r="BS22" i="38"/>
  <c r="BS81" i="39"/>
  <c r="BP49" i="38"/>
  <c r="AZ107" i="38"/>
  <c r="AY144" i="38" s="1"/>
  <c r="EA31" i="39"/>
  <c r="X33" i="38"/>
  <c r="EG82" i="39"/>
  <c r="EB52" i="39"/>
  <c r="EC95" i="39"/>
  <c r="X51" i="38"/>
  <c r="BE51" i="38"/>
  <c r="BT39" i="38"/>
  <c r="X44" i="39"/>
  <c r="AT32" i="39"/>
  <c r="CR25" i="39"/>
  <c r="EB13" i="39"/>
  <c r="CR13" i="39"/>
  <c r="DY17" i="39"/>
  <c r="ED47" i="39"/>
  <c r="BV14" i="39"/>
  <c r="BR40" i="38"/>
  <c r="X67" i="29"/>
  <c r="CG84" i="39"/>
  <c r="BT66" i="38"/>
  <c r="EJ132" i="39"/>
  <c r="Z98" i="39"/>
  <c r="BE86" i="39"/>
  <c r="AD114" i="38"/>
  <c r="AC144" i="38" s="1"/>
  <c r="BR67" i="38"/>
  <c r="BU48" i="39"/>
  <c r="BP53" i="38"/>
  <c r="EJ32" i="39"/>
  <c r="V123" i="29"/>
  <c r="ED120" i="39"/>
  <c r="AI95" i="39"/>
  <c r="BT77" i="39"/>
  <c r="AS109" i="38"/>
  <c r="AT109" i="38" s="1"/>
  <c r="X64" i="30"/>
  <c r="AI87" i="39"/>
  <c r="EC87" i="39"/>
  <c r="BQ65" i="39"/>
  <c r="CG77" i="39"/>
  <c r="BS45" i="38"/>
  <c r="BQ40" i="39"/>
  <c r="EC32" i="39"/>
  <c r="AI21" i="39"/>
  <c r="EK53" i="39"/>
  <c r="BT58" i="39"/>
  <c r="CG66" i="39"/>
  <c r="EI106" i="39"/>
  <c r="EF62" i="39"/>
  <c r="BE101" i="38"/>
  <c r="P56" i="30"/>
  <c r="P57" i="30" s="1"/>
  <c r="EE45" i="39"/>
  <c r="AS119" i="38"/>
  <c r="CG108" i="39"/>
  <c r="T116" i="29"/>
  <c r="BR32" i="38"/>
  <c r="EB17" i="39"/>
  <c r="BV45" i="39"/>
  <c r="EJ48" i="39"/>
  <c r="X73" i="29"/>
  <c r="AI43" i="38"/>
  <c r="EA58" i="39"/>
  <c r="BI101" i="38"/>
  <c r="BP101" i="38" s="1"/>
  <c r="X79" i="30"/>
  <c r="EJ16" i="39"/>
  <c r="BT31" i="39"/>
  <c r="BR95" i="39"/>
  <c r="EJ111" i="39"/>
  <c r="ED32" i="39"/>
  <c r="BR21" i="39"/>
  <c r="DY52" i="39"/>
  <c r="BP36" i="39"/>
  <c r="CG21" i="39"/>
  <c r="BE40" i="39"/>
  <c r="BU32" i="39"/>
  <c r="DZ17" i="39"/>
  <c r="DY124" i="39"/>
  <c r="BV71" i="39"/>
  <c r="X132" i="39"/>
  <c r="X43" i="22"/>
  <c r="EB107" i="39"/>
  <c r="BR94" i="38"/>
  <c r="EA44" i="39"/>
  <c r="BP43" i="38"/>
  <c r="BM97" i="38"/>
  <c r="BP97" i="38" s="1"/>
  <c r="BE104" i="38"/>
  <c r="CG70" i="39"/>
  <c r="ED13" i="39"/>
  <c r="EB40" i="39"/>
  <c r="X76" i="39"/>
  <c r="BE97" i="38"/>
  <c r="BR43" i="38"/>
  <c r="BS36" i="39"/>
  <c r="X21" i="39"/>
  <c r="DN52" i="39"/>
  <c r="EG36" i="39"/>
  <c r="BP21" i="39"/>
  <c r="DC25" i="39"/>
  <c r="BT94" i="39"/>
  <c r="EB83" i="39"/>
  <c r="EC13" i="39"/>
  <c r="X31" i="22"/>
  <c r="EI89" i="39"/>
  <c r="BG106" i="38"/>
  <c r="BP106" i="38" s="1"/>
  <c r="BB114" i="39"/>
  <c r="BE114" i="39" s="1"/>
  <c r="BV49" i="39"/>
  <c r="AQ110" i="39"/>
  <c r="AT110" i="39" s="1"/>
  <c r="BS51" i="38"/>
  <c r="DX131" i="39"/>
  <c r="DY131" i="39" s="1"/>
  <c r="U111" i="38"/>
  <c r="BT111" i="38" s="1"/>
  <c r="BE43" i="38"/>
  <c r="AI35" i="38"/>
  <c r="ED76" i="39"/>
  <c r="EF111" i="39"/>
  <c r="EJ61" i="39"/>
  <c r="BP51" i="38"/>
  <c r="BP48" i="39"/>
  <c r="BQ21" i="39"/>
  <c r="AI17" i="39"/>
  <c r="AK76" i="39"/>
  <c r="AT76" i="39" s="1"/>
  <c r="BR32" i="39"/>
  <c r="BE25" i="39"/>
  <c r="CG17" i="39"/>
  <c r="X113" i="30"/>
  <c r="BT41" i="38"/>
  <c r="X36" i="29"/>
  <c r="S66" i="22"/>
  <c r="R74" i="22" s="1"/>
  <c r="BR42" i="38"/>
  <c r="BR44" i="39"/>
  <c r="AI15" i="38"/>
  <c r="BE105" i="38"/>
  <c r="ED62" i="39"/>
  <c r="ED25" i="39"/>
  <c r="ED36" i="39"/>
  <c r="EI25" i="39"/>
  <c r="AI62" i="39"/>
  <c r="DY94" i="39"/>
  <c r="EH94" i="39"/>
  <c r="EB94" i="39"/>
  <c r="W80" i="39"/>
  <c r="BU17" i="39"/>
  <c r="N27" i="29"/>
  <c r="T123" i="30"/>
  <c r="T129" i="30" s="1"/>
  <c r="X35" i="22"/>
  <c r="X30" i="29"/>
  <c r="X55" i="30"/>
  <c r="R27" i="30"/>
  <c r="BR34" i="38"/>
  <c r="EC80" i="39"/>
  <c r="AQ114" i="39"/>
  <c r="AM84" i="39"/>
  <c r="DC17" i="39"/>
  <c r="CR40" i="39"/>
  <c r="EC72" i="39"/>
  <c r="BR15" i="38"/>
  <c r="BE48" i="39"/>
  <c r="BP47" i="38"/>
  <c r="EJ94" i="39"/>
  <c r="X20" i="29"/>
  <c r="BU43" i="38"/>
  <c r="AT39" i="38"/>
  <c r="DT102" i="39"/>
  <c r="EB102" i="39" s="1"/>
  <c r="AH101" i="38"/>
  <c r="AI101" i="38" s="1"/>
  <c r="O69" i="30"/>
  <c r="X69" i="30" s="1"/>
  <c r="BT62" i="39"/>
  <c r="DY44" i="39"/>
  <c r="EC94" i="39"/>
  <c r="BT88" i="39"/>
  <c r="DN17" i="39"/>
  <c r="BS13" i="39"/>
  <c r="ED52" i="39"/>
  <c r="CG48" i="39"/>
  <c r="AT21" i="39"/>
  <c r="AT17" i="39"/>
  <c r="EI76" i="39"/>
  <c r="DY32" i="39"/>
  <c r="BS21" i="39"/>
  <c r="BT43" i="38"/>
  <c r="DZ52" i="39"/>
  <c r="BE36" i="39"/>
  <c r="O94" i="39"/>
  <c r="EF32" i="39"/>
  <c r="Z106" i="39"/>
  <c r="AI44" i="39"/>
  <c r="AV106" i="39"/>
  <c r="BE106" i="39" s="1"/>
  <c r="BE44" i="39"/>
  <c r="AT66" i="39"/>
  <c r="EI58" i="39"/>
  <c r="X58" i="39"/>
  <c r="O119" i="39"/>
  <c r="AI58" i="39"/>
  <c r="AT58" i="39"/>
  <c r="BS84" i="39"/>
  <c r="Q88" i="39"/>
  <c r="BR88" i="39" s="1"/>
  <c r="EG25" i="39"/>
  <c r="BG88" i="39"/>
  <c r="BP88" i="39" s="1"/>
  <c r="BP25" i="39"/>
  <c r="W119" i="39"/>
  <c r="BU119" i="39" s="1"/>
  <c r="BU58" i="39"/>
  <c r="BZ98" i="39"/>
  <c r="CG98" i="39" s="1"/>
  <c r="EA36" i="39"/>
  <c r="EJ40" i="39"/>
  <c r="EI77" i="39"/>
  <c r="BP20" i="38"/>
  <c r="BQ42" i="38"/>
  <c r="X95" i="39"/>
  <c r="BE50" i="38"/>
  <c r="BT20" i="38"/>
  <c r="DI98" i="39"/>
  <c r="EB98" i="39" s="1"/>
  <c r="CI80" i="39"/>
  <c r="BR51" i="38"/>
  <c r="BQ47" i="38"/>
  <c r="AT43" i="38"/>
  <c r="EA25" i="39"/>
  <c r="X37" i="38"/>
  <c r="BS616" i="39"/>
  <c r="EG115" i="39"/>
  <c r="BE100" i="39"/>
  <c r="BQ35" i="38"/>
  <c r="BK109" i="38"/>
  <c r="BP109" i="38" s="1"/>
  <c r="Z109" i="38"/>
  <c r="BQ109" i="38" s="1"/>
  <c r="AI51" i="38"/>
  <c r="DY106" i="39"/>
  <c r="AI36" i="39"/>
  <c r="AI13" i="39"/>
  <c r="EC58" i="39"/>
  <c r="DY48" i="39"/>
  <c r="EH17" i="39"/>
  <c r="DC13" i="39"/>
  <c r="EB36" i="39"/>
  <c r="EH32" i="39"/>
  <c r="EI13" i="39"/>
  <c r="CG25" i="39"/>
  <c r="EG44" i="39"/>
  <c r="BQ52" i="39"/>
  <c r="O114" i="39"/>
  <c r="X52" i="39"/>
  <c r="EF52" i="39"/>
  <c r="BE66" i="39"/>
  <c r="DC21" i="39"/>
  <c r="O123" i="39"/>
  <c r="BQ62" i="39"/>
  <c r="X62" i="39"/>
  <c r="O88" i="39"/>
  <c r="EF25" i="39"/>
  <c r="X25" i="39"/>
  <c r="S98" i="39"/>
  <c r="BS98" i="39" s="1"/>
  <c r="EH36" i="39"/>
  <c r="CT102" i="39"/>
  <c r="DC102" i="39" s="1"/>
  <c r="DC40" i="39"/>
  <c r="CT110" i="39"/>
  <c r="DZ110" i="39" s="1"/>
  <c r="DC48" i="39"/>
  <c r="DE123" i="39"/>
  <c r="DN62" i="39"/>
  <c r="EJ52" i="39"/>
  <c r="BP34" i="38"/>
  <c r="BR16" i="38"/>
  <c r="EB88" i="39"/>
  <c r="BU50" i="38"/>
  <c r="BE112" i="38"/>
  <c r="AI33" i="38"/>
  <c r="X25" i="30"/>
  <c r="DN82" i="39"/>
  <c r="ED82" i="39"/>
  <c r="ED40" i="39"/>
  <c r="EC47" i="39"/>
  <c r="BU39" i="39"/>
  <c r="BR113" i="38"/>
  <c r="BR19" i="38"/>
  <c r="X54" i="29"/>
  <c r="AT47" i="38"/>
  <c r="BS39" i="38"/>
  <c r="AT37" i="38"/>
  <c r="BI119" i="39"/>
  <c r="BR119" i="39" s="1"/>
  <c r="CG103" i="39"/>
  <c r="Q101" i="38"/>
  <c r="X101" i="38" s="1"/>
  <c r="EB48" i="39"/>
  <c r="EC48" i="39"/>
  <c r="EF21" i="39"/>
  <c r="AD76" i="39"/>
  <c r="BS76" i="39" s="1"/>
  <c r="EB58" i="39"/>
  <c r="BE94" i="39"/>
  <c r="BT36" i="39"/>
  <c r="BU106" i="39"/>
  <c r="DZ62" i="39"/>
  <c r="X117" i="30"/>
  <c r="DC32" i="39"/>
  <c r="BR62" i="39"/>
  <c r="BX76" i="39"/>
  <c r="CG13" i="39"/>
  <c r="DE94" i="39"/>
  <c r="DN94" i="39" s="1"/>
  <c r="DN32" i="39"/>
  <c r="S106" i="39"/>
  <c r="BS106" i="39" s="1"/>
  <c r="BS44" i="39"/>
  <c r="EH44" i="39"/>
  <c r="AI52" i="39"/>
  <c r="EI52" i="39"/>
  <c r="U114" i="39"/>
  <c r="BT52" i="39"/>
  <c r="EH58" i="39"/>
  <c r="S119" i="39"/>
  <c r="EH119" i="39" s="1"/>
  <c r="AV84" i="39"/>
  <c r="BE84" i="39" s="1"/>
  <c r="BE21" i="39"/>
  <c r="BG123" i="39"/>
  <c r="BP123" i="39" s="1"/>
  <c r="BP62" i="39"/>
  <c r="DC36" i="39"/>
  <c r="O98" i="39"/>
  <c r="EF36" i="39"/>
  <c r="AK106" i="39"/>
  <c r="AT106" i="39" s="1"/>
  <c r="AT44" i="39"/>
  <c r="EJ44" i="39"/>
  <c r="BT64" i="38"/>
  <c r="X40" i="29"/>
  <c r="BT48" i="38"/>
  <c r="BE42" i="38"/>
  <c r="AT50" i="38"/>
  <c r="X20" i="38"/>
  <c r="AT80" i="39"/>
  <c r="BT96" i="39"/>
  <c r="AS84" i="39"/>
  <c r="EJ84" i="39" s="1"/>
  <c r="S114" i="39"/>
  <c r="BS114" i="39" s="1"/>
  <c r="ED102" i="39"/>
  <c r="CR17" i="39"/>
  <c r="CR51" i="39"/>
  <c r="EJ39" i="39"/>
  <c r="BR115" i="39"/>
  <c r="EK15" i="39"/>
  <c r="EC55" i="39"/>
  <c r="DZ32" i="39"/>
  <c r="EJ25" i="39"/>
  <c r="BR35" i="38"/>
  <c r="AI39" i="38"/>
  <c r="BQ51" i="38"/>
  <c r="BP44" i="39"/>
  <c r="EH25" i="39"/>
  <c r="DY21" i="39"/>
  <c r="BP13" i="39"/>
  <c r="BR52" i="39"/>
  <c r="BS17" i="39"/>
  <c r="BS40" i="39"/>
  <c r="EI32" i="39"/>
  <c r="DN40" i="39"/>
  <c r="EC44" i="39"/>
  <c r="DY25" i="39"/>
  <c r="X70" i="39"/>
  <c r="CG52" i="39"/>
  <c r="S123" i="39"/>
  <c r="BS123" i="39" s="1"/>
  <c r="BS62" i="39"/>
  <c r="DP98" i="39"/>
  <c r="DY98" i="39" s="1"/>
  <c r="DY36" i="39"/>
  <c r="CG40" i="39"/>
  <c r="X40" i="39"/>
  <c r="O102" i="39"/>
  <c r="EF102" i="39" s="1"/>
  <c r="EF40" i="39"/>
  <c r="Q110" i="39"/>
  <c r="BR110" i="39" s="1"/>
  <c r="BR48" i="39"/>
  <c r="EG48" i="39"/>
  <c r="BT110" i="38"/>
  <c r="AI100" i="38"/>
  <c r="BK107" i="38"/>
  <c r="EC40" i="39"/>
  <c r="EJ36" i="39"/>
  <c r="EB44" i="39"/>
  <c r="BU40" i="39"/>
  <c r="BS52" i="39"/>
  <c r="EJ58" i="39"/>
  <c r="X24" i="29"/>
  <c r="DC70" i="39"/>
  <c r="EJ13" i="39"/>
  <c r="DZ44" i="39"/>
  <c r="ED51" i="39"/>
  <c r="DZ65" i="39"/>
  <c r="BT48" i="39"/>
  <c r="BQ44" i="39"/>
  <c r="AT25" i="39"/>
  <c r="EC21" i="39"/>
  <c r="BP76" i="39"/>
  <c r="BU616" i="39"/>
  <c r="BU13" i="39"/>
  <c r="EF13" i="39"/>
  <c r="X50" i="30"/>
  <c r="BU44" i="39"/>
  <c r="EC17" i="39"/>
  <c r="EI21" i="39"/>
  <c r="BE32" i="39"/>
  <c r="BT76" i="39"/>
  <c r="BG94" i="39"/>
  <c r="BP94" i="39" s="1"/>
  <c r="BP32" i="39"/>
  <c r="EC52" i="39"/>
  <c r="BZ80" i="39"/>
  <c r="CG80" i="39" s="1"/>
  <c r="EA17" i="39"/>
  <c r="DP119" i="39"/>
  <c r="DY119" i="39" s="1"/>
  <c r="DY58" i="39"/>
  <c r="DC58" i="39"/>
  <c r="AV123" i="39"/>
  <c r="BE123" i="39" s="1"/>
  <c r="BE62" i="39"/>
  <c r="CG62" i="39"/>
  <c r="EG40" i="39"/>
  <c r="Q102" i="39"/>
  <c r="BR102" i="39" s="1"/>
  <c r="S110" i="39"/>
  <c r="BS48" i="39"/>
  <c r="EH48" i="39"/>
  <c r="CD88" i="39"/>
  <c r="CG88" i="39" s="1"/>
  <c r="EC25" i="39"/>
  <c r="AI40" i="38"/>
  <c r="X18" i="30"/>
  <c r="P119" i="30"/>
  <c r="EK49" i="39"/>
  <c r="AT104" i="38"/>
  <c r="EC106" i="39"/>
  <c r="DM80" i="39"/>
  <c r="ED80" i="39" s="1"/>
  <c r="EC102" i="39"/>
  <c r="BU51" i="39"/>
  <c r="AI47" i="39"/>
  <c r="AS102" i="39"/>
  <c r="AT102" i="39" s="1"/>
  <c r="BR36" i="39"/>
  <c r="DM122" i="39"/>
  <c r="BU49" i="38"/>
  <c r="BR47" i="38"/>
  <c r="EB32" i="39"/>
  <c r="EK45" i="39"/>
  <c r="X55" i="29"/>
  <c r="BS43" i="38"/>
  <c r="CT106" i="39"/>
  <c r="EA48" i="39"/>
  <c r="EJ21" i="39"/>
  <c r="EC24" i="39"/>
  <c r="DZ21" i="39"/>
  <c r="BU65" i="39"/>
  <c r="AT51" i="38"/>
  <c r="BT44" i="39"/>
  <c r="BP106" i="39"/>
  <c r="BT32" i="39"/>
  <c r="AI80" i="39"/>
  <c r="AT13" i="39"/>
  <c r="DN21" i="39"/>
  <c r="EH21" i="39"/>
  <c r="EI17" i="39"/>
  <c r="CG58" i="39"/>
  <c r="BX106" i="39"/>
  <c r="CG44" i="39"/>
  <c r="X39" i="38"/>
  <c r="BX119" i="39"/>
  <c r="DZ58" i="39"/>
  <c r="AT620" i="39"/>
  <c r="AJ628" i="39"/>
  <c r="AT628" i="39" s="1"/>
  <c r="CR36" i="39"/>
  <c r="EI40" i="39"/>
  <c r="BT40" i="39"/>
  <c r="U102" i="39"/>
  <c r="BT102" i="39" s="1"/>
  <c r="CR48" i="39"/>
  <c r="U110" i="39"/>
  <c r="EI48" i="39"/>
  <c r="AT101" i="38"/>
  <c r="X115" i="30"/>
  <c r="BP24" i="38"/>
  <c r="BU110" i="38"/>
  <c r="AT42" i="38"/>
  <c r="BS53" i="38"/>
  <c r="Q114" i="39"/>
  <c r="BR114" i="39" s="1"/>
  <c r="BP33" i="38"/>
  <c r="BS105" i="38"/>
  <c r="BP103" i="38"/>
  <c r="BT35" i="38"/>
  <c r="BE35" i="38"/>
  <c r="EB25" i="39"/>
  <c r="X26" i="30"/>
  <c r="EI44" i="39"/>
  <c r="BT25" i="39"/>
  <c r="CR21" i="39"/>
  <c r="EJ17" i="39"/>
  <c r="BS32" i="39"/>
  <c r="BU36" i="39"/>
  <c r="DN70" i="39"/>
  <c r="S131" i="39"/>
  <c r="X131" i="39" s="1"/>
  <c r="BS70" i="39"/>
  <c r="BP52" i="39"/>
  <c r="DN66" i="39"/>
  <c r="AV80" i="39"/>
  <c r="BE17" i="39"/>
  <c r="BP58" i="39"/>
  <c r="AK123" i="39"/>
  <c r="AT123" i="39" s="1"/>
  <c r="AT62" i="39"/>
  <c r="U98" i="39"/>
  <c r="EI98" i="39" s="1"/>
  <c r="EI36" i="39"/>
  <c r="S102" i="39"/>
  <c r="BS102" i="39" s="1"/>
  <c r="EH40" i="39"/>
  <c r="EF48" i="39"/>
  <c r="O110" i="39"/>
  <c r="X48" i="39"/>
  <c r="X64" i="38"/>
  <c r="BT119" i="39"/>
  <c r="ED126" i="39"/>
  <c r="BR120" i="39"/>
  <c r="DY122" i="39"/>
  <c r="EJ69" i="39"/>
  <c r="DN65" i="39"/>
  <c r="BE120" i="39"/>
  <c r="EK71" i="39"/>
  <c r="X99" i="30"/>
  <c r="AH126" i="39"/>
  <c r="EJ126" i="39" s="1"/>
  <c r="BU132" i="39"/>
  <c r="BV132" i="39" s="1"/>
  <c r="CQ130" i="39"/>
  <c r="CR130" i="39" s="1"/>
  <c r="AR73" i="39"/>
  <c r="DK126" i="39"/>
  <c r="EC126" i="39" s="1"/>
  <c r="DY61" i="39"/>
  <c r="BX126" i="39"/>
  <c r="EJ124" i="39"/>
  <c r="DZ61" i="39"/>
  <c r="ED65" i="39"/>
  <c r="X120" i="39"/>
  <c r="EH132" i="39"/>
  <c r="EJ65" i="39"/>
  <c r="CG123" i="39"/>
  <c r="EB70" i="39"/>
  <c r="AW73" i="39"/>
  <c r="AI132" i="39"/>
  <c r="EG120" i="39"/>
  <c r="EC65" i="39"/>
  <c r="EK59" i="39"/>
  <c r="DC128" i="39"/>
  <c r="AI125" i="39"/>
  <c r="BE119" i="39"/>
  <c r="AT60" i="38"/>
  <c r="AT71" i="38"/>
  <c r="X67" i="38"/>
  <c r="BE121" i="38"/>
  <c r="BE66" i="38"/>
  <c r="BT71" i="38"/>
  <c r="AT58" i="38"/>
  <c r="X100" i="30"/>
  <c r="R56" i="30"/>
  <c r="N184" i="38"/>
  <c r="N338" i="38" s="1"/>
  <c r="BV259" i="38"/>
  <c r="EE401" i="39"/>
  <c r="BV241" i="39"/>
  <c r="BE270" i="38"/>
  <c r="EE445" i="39"/>
  <c r="EK432" i="39"/>
  <c r="EH189" i="39"/>
  <c r="DC431" i="39"/>
  <c r="EH353" i="39"/>
  <c r="AT259" i="38"/>
  <c r="EJ471" i="39"/>
  <c r="X161" i="30"/>
  <c r="EJ381" i="39"/>
  <c r="EK381" i="39" s="1"/>
  <c r="EK358" i="39"/>
  <c r="EE520" i="39"/>
  <c r="EK458" i="39"/>
  <c r="CG341" i="39"/>
  <c r="BE288" i="39"/>
  <c r="X135" i="30"/>
  <c r="AT226" i="39"/>
  <c r="BV270" i="38"/>
  <c r="BV166" i="38"/>
  <c r="BV290" i="38"/>
  <c r="Y207" i="39"/>
  <c r="EJ279" i="39"/>
  <c r="CR381" i="39"/>
  <c r="BV309" i="38"/>
  <c r="X151" i="30"/>
  <c r="BV271" i="38"/>
  <c r="P169" i="39"/>
  <c r="P527" i="39" s="1"/>
  <c r="BV158" i="38"/>
  <c r="V184" i="39"/>
  <c r="V528" i="39" s="1"/>
  <c r="X145" i="22"/>
  <c r="X144" i="29"/>
  <c r="EC449" i="39"/>
  <c r="DC449" i="39"/>
  <c r="EI449" i="39"/>
  <c r="DC423" i="39"/>
  <c r="EF423" i="39"/>
  <c r="DZ423" i="39"/>
  <c r="BR183" i="39"/>
  <c r="EG183" i="39"/>
  <c r="BE277" i="39"/>
  <c r="BQ277" i="39"/>
  <c r="BV277" i="39" s="1"/>
  <c r="EF277" i="39"/>
  <c r="EK277" i="39" s="1"/>
  <c r="EJ163" i="39"/>
  <c r="EK163" i="39" s="1"/>
  <c r="X163" i="39"/>
  <c r="BU163" i="39"/>
  <c r="BV163" i="39" s="1"/>
  <c r="BR279" i="39"/>
  <c r="EG279" i="39"/>
  <c r="BQ263" i="39"/>
  <c r="EF263" i="39"/>
  <c r="BE263" i="39"/>
  <c r="BQ279" i="39"/>
  <c r="EF279" i="39"/>
  <c r="BE279" i="39"/>
  <c r="DZ463" i="39"/>
  <c r="DN463" i="39"/>
  <c r="EF463" i="39"/>
  <c r="EG297" i="39"/>
  <c r="BR297" i="39"/>
  <c r="DZ464" i="39"/>
  <c r="EF464" i="39"/>
  <c r="DN464" i="39"/>
  <c r="EC483" i="39"/>
  <c r="EI483" i="39"/>
  <c r="X142" i="30"/>
  <c r="BS331" i="39"/>
  <c r="EH331" i="39"/>
  <c r="BQ239" i="38"/>
  <c r="BV239" i="38" s="1"/>
  <c r="AT239" i="38"/>
  <c r="BS332" i="39"/>
  <c r="EH332" i="39"/>
  <c r="DZ422" i="39"/>
  <c r="EE422" i="39" s="1"/>
  <c r="DC422" i="39"/>
  <c r="EF422" i="39"/>
  <c r="EK422" i="39" s="1"/>
  <c r="BQ204" i="39"/>
  <c r="BV204" i="39" s="1"/>
  <c r="EF204" i="39"/>
  <c r="EK204" i="39" s="1"/>
  <c r="BQ155" i="39"/>
  <c r="EF155" i="39"/>
  <c r="ED501" i="39"/>
  <c r="EJ501" i="39"/>
  <c r="BU175" i="39"/>
  <c r="EJ175" i="39"/>
  <c r="EK175" i="39" s="1"/>
  <c r="BT230" i="39"/>
  <c r="EI230" i="39"/>
  <c r="BU155" i="39"/>
  <c r="EJ155" i="39"/>
  <c r="EB482" i="39"/>
  <c r="EH482" i="39"/>
  <c r="EJ263" i="39"/>
  <c r="BU263" i="39"/>
  <c r="BU297" i="39"/>
  <c r="EJ297" i="39"/>
  <c r="BQ278" i="39"/>
  <c r="EF278" i="39"/>
  <c r="EG271" i="39"/>
  <c r="BR271" i="39"/>
  <c r="EB463" i="39"/>
  <c r="EH463" i="39"/>
  <c r="BS297" i="39"/>
  <c r="EH297" i="39"/>
  <c r="EK297" i="39" s="1"/>
  <c r="EC464" i="39"/>
  <c r="EI464" i="39"/>
  <c r="EB483" i="39"/>
  <c r="EH483" i="39"/>
  <c r="BP328" i="38"/>
  <c r="BQ328" i="38"/>
  <c r="BV328" i="38" s="1"/>
  <c r="EJ392" i="39"/>
  <c r="EE521" i="39"/>
  <c r="EK441" i="39"/>
  <c r="EK350" i="39"/>
  <c r="EK195" i="39"/>
  <c r="BP309" i="38"/>
  <c r="BT214" i="39"/>
  <c r="BV214" i="39" s="1"/>
  <c r="AI214" i="39"/>
  <c r="EI214" i="39"/>
  <c r="EK214" i="39" s="1"/>
  <c r="DZ408" i="39"/>
  <c r="EE408" i="39" s="1"/>
  <c r="EF408" i="39"/>
  <c r="EK408" i="39" s="1"/>
  <c r="CR408" i="39"/>
  <c r="BR156" i="39"/>
  <c r="BV156" i="39" s="1"/>
  <c r="EG156" i="39"/>
  <c r="EK156" i="39" s="1"/>
  <c r="EA442" i="39"/>
  <c r="DC442" i="39"/>
  <c r="EG442" i="39"/>
  <c r="EK442" i="39" s="1"/>
  <c r="EC456" i="39"/>
  <c r="EI456" i="39"/>
  <c r="BE297" i="39"/>
  <c r="BU289" i="39"/>
  <c r="EJ289" i="39"/>
  <c r="BT279" i="39"/>
  <c r="EI279" i="39"/>
  <c r="BR249" i="39"/>
  <c r="EG249" i="39"/>
  <c r="EJ249" i="39"/>
  <c r="BU249" i="39"/>
  <c r="BS257" i="39"/>
  <c r="EH257" i="39"/>
  <c r="EA464" i="39"/>
  <c r="EG464" i="39"/>
  <c r="BE271" i="39"/>
  <c r="BQ271" i="39"/>
  <c r="EF271" i="39"/>
  <c r="EF331" i="39"/>
  <c r="BP331" i="39"/>
  <c r="BQ331" i="39"/>
  <c r="BQ278" i="38"/>
  <c r="BV278" i="38" s="1"/>
  <c r="BE278" i="38"/>
  <c r="BV297" i="38"/>
  <c r="BQ332" i="39"/>
  <c r="EF332" i="39"/>
  <c r="BR318" i="38"/>
  <c r="BV318" i="38" s="1"/>
  <c r="BP318" i="38"/>
  <c r="BQ212" i="38"/>
  <c r="BV212" i="38" s="1"/>
  <c r="AI212" i="38"/>
  <c r="BE290" i="38"/>
  <c r="AT249" i="39"/>
  <c r="X175" i="38"/>
  <c r="BP317" i="38"/>
  <c r="AI192" i="38"/>
  <c r="EC382" i="39"/>
  <c r="EI382" i="39"/>
  <c r="BR203" i="39"/>
  <c r="EG203" i="39"/>
  <c r="DZ382" i="39"/>
  <c r="CR382" i="39"/>
  <c r="EF382" i="39"/>
  <c r="AT244" i="39"/>
  <c r="BQ244" i="39"/>
  <c r="EF244" i="39"/>
  <c r="BU307" i="39"/>
  <c r="BV307" i="39" s="1"/>
  <c r="EJ307" i="39"/>
  <c r="EK307" i="39" s="1"/>
  <c r="EF431" i="39"/>
  <c r="DZ431" i="39"/>
  <c r="DZ482" i="39"/>
  <c r="EF482" i="39"/>
  <c r="DN482" i="39"/>
  <c r="BR289" i="39"/>
  <c r="EG289" i="39"/>
  <c r="BE289" i="39"/>
  <c r="BQ289" i="39"/>
  <c r="EF289" i="39"/>
  <c r="BT257" i="39"/>
  <c r="EI257" i="39"/>
  <c r="EB464" i="39"/>
  <c r="EH464" i="39"/>
  <c r="BU271" i="39"/>
  <c r="EJ271" i="39"/>
  <c r="X150" i="30"/>
  <c r="BQ301" i="38"/>
  <c r="BV301" i="38" s="1"/>
  <c r="BP301" i="38"/>
  <c r="BQ232" i="38"/>
  <c r="BV232" i="38" s="1"/>
  <c r="AT232" i="38"/>
  <c r="BV193" i="38"/>
  <c r="EA368" i="39"/>
  <c r="EE368" i="39" s="1"/>
  <c r="CG368" i="39"/>
  <c r="EG368" i="39"/>
  <c r="AT256" i="39"/>
  <c r="BT256" i="39"/>
  <c r="EI256" i="39"/>
  <c r="BS296" i="39"/>
  <c r="BV296" i="39" s="1"/>
  <c r="EH296" i="39"/>
  <c r="EK296" i="39" s="1"/>
  <c r="BE296" i="39"/>
  <c r="BR216" i="39"/>
  <c r="EG216" i="39"/>
  <c r="EA415" i="39"/>
  <c r="DC415" i="39"/>
  <c r="EG415" i="39"/>
  <c r="EF471" i="39"/>
  <c r="DZ471" i="39"/>
  <c r="DN471" i="39"/>
  <c r="BT270" i="39"/>
  <c r="EI270" i="39"/>
  <c r="BR278" i="39"/>
  <c r="EG278" i="39"/>
  <c r="EB471" i="39"/>
  <c r="EH471" i="39"/>
  <c r="BU257" i="39"/>
  <c r="EJ257" i="39"/>
  <c r="EB472" i="39"/>
  <c r="EH472" i="39"/>
  <c r="EH271" i="39"/>
  <c r="BS271" i="39"/>
  <c r="X150" i="38"/>
  <c r="EE467" i="39"/>
  <c r="AT236" i="38"/>
  <c r="BP311" i="39"/>
  <c r="EI365" i="39"/>
  <c r="EF242" i="39"/>
  <c r="N169" i="38"/>
  <c r="N337" i="38" s="1"/>
  <c r="EI368" i="39"/>
  <c r="X167" i="38"/>
  <c r="EB341" i="39"/>
  <c r="EH341" i="39"/>
  <c r="BQ175" i="39"/>
  <c r="BV175" i="39" s="1"/>
  <c r="X175" i="39"/>
  <c r="BT288" i="39"/>
  <c r="EI288" i="39"/>
  <c r="CG349" i="39"/>
  <c r="EF349" i="39"/>
  <c r="DZ349" i="39"/>
  <c r="EE349" i="39" s="1"/>
  <c r="ED449" i="39"/>
  <c r="EJ449" i="39"/>
  <c r="EJ256" i="39"/>
  <c r="BU256" i="39"/>
  <c r="BU196" i="39"/>
  <c r="BV196" i="39" s="1"/>
  <c r="EJ196" i="39"/>
  <c r="EK196" i="39" s="1"/>
  <c r="BR197" i="39"/>
  <c r="BV197" i="39" s="1"/>
  <c r="EG197" i="39"/>
  <c r="EK197" i="39" s="1"/>
  <c r="ED463" i="39"/>
  <c r="EJ463" i="39"/>
  <c r="EG257" i="39"/>
  <c r="BR257" i="39"/>
  <c r="EF257" i="39"/>
  <c r="BQ257" i="39"/>
  <c r="BR270" i="39"/>
  <c r="EG270" i="39"/>
  <c r="BU270" i="39"/>
  <c r="EJ270" i="39"/>
  <c r="ED456" i="39"/>
  <c r="EJ456" i="39"/>
  <c r="DZ472" i="39"/>
  <c r="EF472" i="39"/>
  <c r="DN472" i="39"/>
  <c r="BE290" i="39"/>
  <c r="BQ290" i="39"/>
  <c r="EF290" i="39"/>
  <c r="EE358" i="39"/>
  <c r="EI324" i="39"/>
  <c r="BT324" i="39"/>
  <c r="AT258" i="38"/>
  <c r="EB423" i="39"/>
  <c r="EH423" i="39"/>
  <c r="BR244" i="39"/>
  <c r="EG244" i="39"/>
  <c r="EF230" i="39"/>
  <c r="AT230" i="39"/>
  <c r="BQ230" i="39"/>
  <c r="EA341" i="39"/>
  <c r="EG341" i="39"/>
  <c r="BQ248" i="39"/>
  <c r="BV248" i="39" s="1"/>
  <c r="EF248" i="39"/>
  <c r="EK248" i="39" s="1"/>
  <c r="AT248" i="39"/>
  <c r="BQ203" i="39"/>
  <c r="AI203" i="39"/>
  <c r="EF203" i="39"/>
  <c r="BR189" i="39"/>
  <c r="BV189" i="39" s="1"/>
  <c r="AI189" i="39"/>
  <c r="EG189" i="39"/>
  <c r="EK189" i="39" s="1"/>
  <c r="EI290" i="39"/>
  <c r="BT290" i="39"/>
  <c r="EA482" i="39"/>
  <c r="EG482" i="39"/>
  <c r="BQ270" i="39"/>
  <c r="BE270" i="39"/>
  <c r="EF270" i="39"/>
  <c r="DN456" i="39"/>
  <c r="DZ456" i="39"/>
  <c r="EF456" i="39"/>
  <c r="ED483" i="39"/>
  <c r="EJ483" i="39"/>
  <c r="BU290" i="39"/>
  <c r="EJ290" i="39"/>
  <c r="EK445" i="39"/>
  <c r="BU331" i="39"/>
  <c r="EJ331" i="39"/>
  <c r="BV317" i="38"/>
  <c r="BS324" i="39"/>
  <c r="EH324" i="39"/>
  <c r="BV302" i="38"/>
  <c r="BV258" i="38"/>
  <c r="ED372" i="39"/>
  <c r="EJ409" i="39"/>
  <c r="EK409" i="39" s="1"/>
  <c r="BE297" i="38"/>
  <c r="BV220" i="38"/>
  <c r="DZ501" i="39"/>
  <c r="EE501" i="39" s="1"/>
  <c r="EF501" i="39"/>
  <c r="DY501" i="39"/>
  <c r="BT216" i="39"/>
  <c r="EI216" i="39"/>
  <c r="EB431" i="39"/>
  <c r="EH431" i="39"/>
  <c r="EH288" i="39"/>
  <c r="BS288" i="39"/>
  <c r="EJ174" i="39"/>
  <c r="EK174" i="39" s="1"/>
  <c r="BU174" i="39"/>
  <c r="BV174" i="39" s="1"/>
  <c r="EH415" i="39"/>
  <c r="EB415" i="39"/>
  <c r="EG263" i="39"/>
  <c r="BR263" i="39"/>
  <c r="EA483" i="39"/>
  <c r="EG483" i="39"/>
  <c r="EA472" i="39"/>
  <c r="EG472" i="39"/>
  <c r="EH270" i="39"/>
  <c r="BS270" i="39"/>
  <c r="EA456" i="39"/>
  <c r="EG456" i="39"/>
  <c r="DZ483" i="39"/>
  <c r="EF483" i="39"/>
  <c r="DN483" i="39"/>
  <c r="AI220" i="38"/>
  <c r="BQ310" i="38"/>
  <c r="BV310" i="38" s="1"/>
  <c r="BP310" i="38"/>
  <c r="BT619" i="39"/>
  <c r="BR96" i="39"/>
  <c r="AI34" i="38"/>
  <c r="CJ73" i="39"/>
  <c r="BP22" i="38"/>
  <c r="EB47" i="39"/>
  <c r="EG108" i="39"/>
  <c r="X15" i="29"/>
  <c r="BU21" i="38"/>
  <c r="EA55" i="39"/>
  <c r="BP82" i="39"/>
  <c r="AT89" i="38"/>
  <c r="BV22" i="39"/>
  <c r="AT82" i="39"/>
  <c r="EG76" i="39"/>
  <c r="EF81" i="39"/>
  <c r="EJ106" i="39"/>
  <c r="EI94" i="39"/>
  <c r="BT617" i="39"/>
  <c r="CG82" i="39"/>
  <c r="EI96" i="39"/>
  <c r="EB80" i="39"/>
  <c r="ED31" i="39"/>
  <c r="AT119" i="39"/>
  <c r="EG94" i="39"/>
  <c r="EA124" i="39"/>
  <c r="EE53" i="39"/>
  <c r="DZ55" i="39"/>
  <c r="X96" i="39"/>
  <c r="BU94" i="38"/>
  <c r="AI89" i="38"/>
  <c r="BE26" i="38"/>
  <c r="BU89" i="39"/>
  <c r="AT66" i="38"/>
  <c r="EB31" i="39"/>
  <c r="BQ82" i="39"/>
  <c r="BT82" i="39"/>
  <c r="AT89" i="39"/>
  <c r="BS115" i="39"/>
  <c r="X26" i="38"/>
  <c r="X62" i="29"/>
  <c r="BE623" i="39"/>
  <c r="AI110" i="39"/>
  <c r="EB104" i="39"/>
  <c r="DZ20" i="39"/>
  <c r="O89" i="38"/>
  <c r="BQ32" i="38"/>
  <c r="BQ24" i="38"/>
  <c r="EH70" i="39"/>
  <c r="BS20" i="38"/>
  <c r="EH115" i="39"/>
  <c r="BR105" i="38"/>
  <c r="BR121" i="39"/>
  <c r="X32" i="38"/>
  <c r="AC28" i="38"/>
  <c r="BT120" i="39"/>
  <c r="CG65" i="39"/>
  <c r="AT127" i="38"/>
  <c r="BP85" i="38"/>
  <c r="ED20" i="39"/>
  <c r="EC117" i="39"/>
  <c r="BS17" i="38"/>
  <c r="BU24" i="38"/>
  <c r="EC124" i="39"/>
  <c r="BT85" i="39"/>
  <c r="EB111" i="39"/>
  <c r="BS121" i="39"/>
  <c r="ED98" i="39"/>
  <c r="EI128" i="39"/>
  <c r="AI69" i="38"/>
  <c r="EI119" i="39"/>
  <c r="EB119" i="39"/>
  <c r="BU111" i="39"/>
  <c r="BV26" i="39"/>
  <c r="BS125" i="39"/>
  <c r="X114" i="38"/>
  <c r="BV67" i="39"/>
  <c r="DZ124" i="39"/>
  <c r="CR110" i="39"/>
  <c r="ED119" i="39"/>
  <c r="X111" i="22"/>
  <c r="BQ124" i="39"/>
  <c r="EB90" i="39"/>
  <c r="X178" i="39"/>
  <c r="EE466" i="39"/>
  <c r="DC120" i="39"/>
  <c r="BR111" i="39"/>
  <c r="EC85" i="39"/>
  <c r="CR120" i="39"/>
  <c r="EB77" i="39"/>
  <c r="BU77" i="39"/>
  <c r="BE374" i="38"/>
  <c r="BQ324" i="39"/>
  <c r="EF324" i="39"/>
  <c r="BP324" i="39"/>
  <c r="X48" i="29"/>
  <c r="EC120" i="39"/>
  <c r="T169" i="39"/>
  <c r="T527" i="39" s="1"/>
  <c r="EF115" i="39"/>
  <c r="DC107" i="39"/>
  <c r="R147" i="29"/>
  <c r="AI115" i="39"/>
  <c r="EB130" i="39"/>
  <c r="AG222" i="39"/>
  <c r="AG528" i="39" s="1"/>
  <c r="BE83" i="38"/>
  <c r="BS61" i="38"/>
  <c r="EB141" i="39"/>
  <c r="AJ73" i="38"/>
  <c r="AI38" i="38"/>
  <c r="X42" i="38"/>
  <c r="BP119" i="38"/>
  <c r="DZ111" i="39"/>
  <c r="EB103" i="39"/>
  <c r="EJ120" i="39"/>
  <c r="BP103" i="39"/>
  <c r="BE77" i="39"/>
  <c r="DC77" i="39"/>
  <c r="DN77" i="39"/>
  <c r="BS95" i="39"/>
  <c r="X87" i="30"/>
  <c r="DY95" i="39"/>
  <c r="EK664" i="39"/>
  <c r="DZ114" i="39"/>
  <c r="EG106" i="39"/>
  <c r="DZ131" i="39"/>
  <c r="BR127" i="38"/>
  <c r="BR66" i="38"/>
  <c r="EA82" i="39"/>
  <c r="BV215" i="39"/>
  <c r="DC626" i="39"/>
  <c r="BP95" i="38"/>
  <c r="EA106" i="39"/>
  <c r="EB96" i="39"/>
  <c r="EA128" i="39"/>
  <c r="EB120" i="39"/>
  <c r="BU69" i="38"/>
  <c r="AT107" i="39"/>
  <c r="AT24" i="38"/>
  <c r="P147" i="29"/>
  <c r="BE34" i="38"/>
  <c r="BQ60" i="38"/>
  <c r="X68" i="38"/>
  <c r="X72" i="38"/>
  <c r="BS89" i="38"/>
  <c r="AI138" i="38"/>
  <c r="BR138" i="38"/>
  <c r="BE138" i="38"/>
  <c r="BP333" i="38"/>
  <c r="DY125" i="39"/>
  <c r="EJ324" i="39"/>
  <c r="BU324" i="39"/>
  <c r="BR81" i="39"/>
  <c r="EG81" i="39"/>
  <c r="BQ81" i="39"/>
  <c r="BD131" i="39"/>
  <c r="BE131" i="39" s="1"/>
  <c r="EH564" i="39"/>
  <c r="AT55" i="38"/>
  <c r="BR17" i="38"/>
  <c r="BV396" i="38"/>
  <c r="T162" i="29"/>
  <c r="T163" i="29" s="1"/>
  <c r="ED479" i="39"/>
  <c r="EF394" i="39"/>
  <c r="EB82" i="39"/>
  <c r="AT623" i="39"/>
  <c r="CL73" i="39"/>
  <c r="EB109" i="39"/>
  <c r="DC69" i="39"/>
  <c r="EA69" i="39"/>
  <c r="AI69" i="39"/>
  <c r="BE69" i="39"/>
  <c r="CG85" i="39"/>
  <c r="BT95" i="39"/>
  <c r="P73" i="38"/>
  <c r="BR24" i="39"/>
  <c r="DZ77" i="39"/>
  <c r="X103" i="39"/>
  <c r="BP564" i="39"/>
  <c r="AT99" i="38"/>
  <c r="BP45" i="38"/>
  <c r="AT45" i="38"/>
  <c r="BQ45" i="38"/>
  <c r="BS82" i="38"/>
  <c r="R74" i="30"/>
  <c r="R153" i="30"/>
  <c r="BU332" i="39"/>
  <c r="EJ332" i="39"/>
  <c r="X81" i="39"/>
  <c r="EH81" i="39"/>
  <c r="BR86" i="39"/>
  <c r="X107" i="38"/>
  <c r="EA90" i="39"/>
  <c r="AT21" i="38"/>
  <c r="BV453" i="38"/>
  <c r="BT374" i="38"/>
  <c r="X66" i="38"/>
  <c r="BT127" i="38"/>
  <c r="EE23" i="39"/>
  <c r="EI95" i="39"/>
  <c r="DN85" i="39"/>
  <c r="BS77" i="39"/>
  <c r="DZ95" i="39"/>
  <c r="AI77" i="39"/>
  <c r="AT77" i="39"/>
  <c r="EA103" i="39"/>
  <c r="EH95" i="39"/>
  <c r="BS245" i="38"/>
  <c r="ED109" i="39"/>
  <c r="AI53" i="38"/>
  <c r="BS89" i="39"/>
  <c r="BQ14" i="38"/>
  <c r="AT77" i="38"/>
  <c r="AT14" i="38"/>
  <c r="BE14" i="38"/>
  <c r="BU14" i="38"/>
  <c r="R28" i="38"/>
  <c r="S76" i="38"/>
  <c r="BS76" i="38" s="1"/>
  <c r="EA101" i="39"/>
  <c r="AH85" i="38"/>
  <c r="BU22" i="38"/>
  <c r="EJ168" i="39"/>
  <c r="BU168" i="39"/>
  <c r="EB405" i="39"/>
  <c r="EH405" i="39"/>
  <c r="BP328" i="39"/>
  <c r="BQ328" i="39"/>
  <c r="EF328" i="39"/>
  <c r="X163" i="38"/>
  <c r="BQ163" i="38"/>
  <c r="BV163" i="38" s="1"/>
  <c r="V27" i="29"/>
  <c r="BT184" i="38"/>
  <c r="EB85" i="39"/>
  <c r="EE343" i="39"/>
  <c r="AA28" i="38"/>
  <c r="X44" i="38"/>
  <c r="DN81" i="39"/>
  <c r="BA73" i="38"/>
  <c r="N56" i="29"/>
  <c r="EI313" i="39"/>
  <c r="BI87" i="39"/>
  <c r="BS320" i="39"/>
  <c r="EH320" i="39"/>
  <c r="ED353" i="39"/>
  <c r="EJ353" i="39"/>
  <c r="BS160" i="39"/>
  <c r="EH160" i="39"/>
  <c r="ED386" i="39"/>
  <c r="EJ386" i="39"/>
  <c r="BT193" i="39"/>
  <c r="EI193" i="39"/>
  <c r="BS220" i="39"/>
  <c r="EH220" i="39"/>
  <c r="EG438" i="39"/>
  <c r="EA438" i="39"/>
  <c r="DC438" i="39"/>
  <c r="BT242" i="39"/>
  <c r="EI242" i="39"/>
  <c r="EA468" i="39"/>
  <c r="EG468" i="39"/>
  <c r="EI275" i="39"/>
  <c r="BT275" i="39"/>
  <c r="ED85" i="39"/>
  <c r="N56" i="30"/>
  <c r="EA120" i="39"/>
  <c r="AG73" i="38"/>
  <c r="EG111" i="39"/>
  <c r="AI58" i="38"/>
  <c r="BS34" i="38"/>
  <c r="BQ44" i="38"/>
  <c r="EB395" i="39"/>
  <c r="AI48" i="38"/>
  <c r="EI81" i="39"/>
  <c r="AI16" i="38"/>
  <c r="AT54" i="38"/>
  <c r="BQ101" i="38"/>
  <c r="AT20" i="38"/>
  <c r="EH77" i="39"/>
  <c r="Z130" i="39"/>
  <c r="AI130" i="39" s="1"/>
  <c r="BM107" i="38"/>
  <c r="EA39" i="39"/>
  <c r="AV96" i="38"/>
  <c r="BE96" i="38" s="1"/>
  <c r="X138" i="38"/>
  <c r="BU107" i="39"/>
  <c r="ED107" i="39"/>
  <c r="EK521" i="39"/>
  <c r="Z130" i="38"/>
  <c r="AI130" i="38" s="1"/>
  <c r="BQ69" i="38"/>
  <c r="AF93" i="38"/>
  <c r="AE73" i="38"/>
  <c r="AK93" i="38"/>
  <c r="AT31" i="38"/>
  <c r="X102" i="29"/>
  <c r="X83" i="29"/>
  <c r="O93" i="29"/>
  <c r="X93" i="29" s="1"/>
  <c r="AR420" i="38"/>
  <c r="AF94" i="38"/>
  <c r="BT94" i="38" s="1"/>
  <c r="BT32" i="38"/>
  <c r="BR96" i="38"/>
  <c r="BP81" i="38"/>
  <c r="AI26" i="38"/>
  <c r="BR33" i="38"/>
  <c r="BR618" i="39"/>
  <c r="CV133" i="39"/>
  <c r="DC133" i="39" s="1"/>
  <c r="DC72" i="39"/>
  <c r="DY110" i="39"/>
  <c r="EJ35" i="39"/>
  <c r="CR95" i="39"/>
  <c r="EJ95" i="39"/>
  <c r="DZ127" i="39"/>
  <c r="BV154" i="38"/>
  <c r="W122" i="39"/>
  <c r="BU122" i="39" s="1"/>
  <c r="BU61" i="39"/>
  <c r="DC61" i="39"/>
  <c r="CT122" i="39"/>
  <c r="DC122" i="39" s="1"/>
  <c r="S122" i="39"/>
  <c r="BS122" i="39" s="1"/>
  <c r="BS61" i="39"/>
  <c r="EH61" i="39"/>
  <c r="DN61" i="39"/>
  <c r="AR260" i="38"/>
  <c r="AR338" i="38" s="1"/>
  <c r="BU248" i="38"/>
  <c r="BU260" i="38" s="1"/>
  <c r="X167" i="30"/>
  <c r="AV95" i="38"/>
  <c r="BQ95" i="38" s="1"/>
  <c r="BE33" i="38"/>
  <c r="BQ33" i="38"/>
  <c r="N73" i="38"/>
  <c r="X153" i="39"/>
  <c r="BU312" i="39"/>
  <c r="EJ312" i="39"/>
  <c r="EA394" i="39"/>
  <c r="EG394" i="39"/>
  <c r="ED446" i="39"/>
  <c r="EJ446" i="39"/>
  <c r="EG267" i="39"/>
  <c r="BR267" i="39"/>
  <c r="BE85" i="39"/>
  <c r="BS255" i="38"/>
  <c r="AN260" i="38"/>
  <c r="AN338" i="38" s="1"/>
  <c r="BP102" i="38"/>
  <c r="AT52" i="38"/>
  <c r="D21" i="42"/>
  <c r="H21" i="42" s="1"/>
  <c r="CG564" i="39"/>
  <c r="EB372" i="39"/>
  <c r="EH372" i="39"/>
  <c r="BT179" i="39"/>
  <c r="EI179" i="39"/>
  <c r="X179" i="39"/>
  <c r="CR405" i="39"/>
  <c r="DZ405" i="39"/>
  <c r="EF405" i="39"/>
  <c r="ED460" i="39"/>
  <c r="EJ460" i="39"/>
  <c r="BQ294" i="39"/>
  <c r="EF294" i="39"/>
  <c r="BE294" i="39"/>
  <c r="EI85" i="39"/>
  <c r="EJ85" i="39"/>
  <c r="ED111" i="39"/>
  <c r="BR77" i="39"/>
  <c r="EE26" i="39"/>
  <c r="BF73" i="38"/>
  <c r="X17" i="30"/>
  <c r="EC564" i="39"/>
  <c r="EE486" i="39"/>
  <c r="EH425" i="39"/>
  <c r="BE60" i="38"/>
  <c r="BU48" i="38"/>
  <c r="R56" i="29"/>
  <c r="BE77" i="38"/>
  <c r="AI119" i="38"/>
  <c r="CG111" i="39"/>
  <c r="BQ54" i="38"/>
  <c r="X105" i="38"/>
  <c r="BP58" i="38"/>
  <c r="EF124" i="39"/>
  <c r="EA108" i="39"/>
  <c r="EC104" i="39"/>
  <c r="EC69" i="39"/>
  <c r="ED43" i="39"/>
  <c r="BU32" i="38"/>
  <c r="DA73" i="39"/>
  <c r="T184" i="38"/>
  <c r="T338" i="38" s="1"/>
  <c r="BS63" i="38"/>
  <c r="V28" i="38"/>
  <c r="BV330" i="38"/>
  <c r="BT336" i="38"/>
  <c r="X72" i="29"/>
  <c r="W78" i="29"/>
  <c r="V106" i="29" s="1"/>
  <c r="V56" i="29"/>
  <c r="BS184" i="38"/>
  <c r="EK466" i="39"/>
  <c r="BQ226" i="39"/>
  <c r="DN127" i="39"/>
  <c r="BS294" i="38"/>
  <c r="BV294" i="38" s="1"/>
  <c r="BE294" i="38"/>
  <c r="BT328" i="39"/>
  <c r="EI328" i="39"/>
  <c r="BR255" i="38"/>
  <c r="AT255" i="38"/>
  <c r="BU216" i="38"/>
  <c r="BU222" i="38" s="1"/>
  <c r="AG222" i="38"/>
  <c r="AG338" i="38" s="1"/>
  <c r="AG339" i="38" s="1"/>
  <c r="BT155" i="38"/>
  <c r="BT169" i="38" s="1"/>
  <c r="T169" i="38"/>
  <c r="T337" i="38" s="1"/>
  <c r="BR306" i="38"/>
  <c r="BP306" i="38"/>
  <c r="BH321" i="38"/>
  <c r="BH337" i="38" s="1"/>
  <c r="BU267" i="38"/>
  <c r="BV267" i="38" s="1"/>
  <c r="BE267" i="38"/>
  <c r="BX122" i="39"/>
  <c r="CG61" i="39"/>
  <c r="BG122" i="39"/>
  <c r="BP122" i="39" s="1"/>
  <c r="BP61" i="39"/>
  <c r="CB122" i="39"/>
  <c r="EB61" i="39"/>
  <c r="BT248" i="38"/>
  <c r="BT260" i="38" s="1"/>
  <c r="AP260" i="38"/>
  <c r="AP338" i="38" s="1"/>
  <c r="EB505" i="39"/>
  <c r="EH505" i="39"/>
  <c r="EJ152" i="39"/>
  <c r="BU152" i="39"/>
  <c r="BR212" i="39"/>
  <c r="EG212" i="39"/>
  <c r="BU253" i="39"/>
  <c r="EJ253" i="39"/>
  <c r="EH286" i="39"/>
  <c r="BS286" i="39"/>
  <c r="AA222" i="38"/>
  <c r="BR216" i="38"/>
  <c r="BR222" i="38" s="1"/>
  <c r="BN321" i="39"/>
  <c r="BN527" i="39" s="1"/>
  <c r="BN529" i="39" s="1"/>
  <c r="AR428" i="38"/>
  <c r="U108" i="38"/>
  <c r="BT108" i="38" s="1"/>
  <c r="BT46" i="38"/>
  <c r="AV87" i="38"/>
  <c r="BE87" i="38" s="1"/>
  <c r="BE24" i="38"/>
  <c r="EI286" i="39"/>
  <c r="BT286" i="39"/>
  <c r="EC524" i="39"/>
  <c r="EI524" i="39"/>
  <c r="EA353" i="39"/>
  <c r="EG353" i="39"/>
  <c r="X152" i="39"/>
  <c r="EH152" i="39"/>
  <c r="EC378" i="39"/>
  <c r="EI378" i="39"/>
  <c r="BR193" i="39"/>
  <c r="EG193" i="39"/>
  <c r="ED427" i="39"/>
  <c r="EJ427" i="39"/>
  <c r="BS234" i="39"/>
  <c r="EH234" i="39"/>
  <c r="ED468" i="39"/>
  <c r="EJ468" i="39"/>
  <c r="EI267" i="39"/>
  <c r="BT267" i="39"/>
  <c r="BU618" i="39"/>
  <c r="BT314" i="38"/>
  <c r="BT321" i="38" s="1"/>
  <c r="BL321" i="38"/>
  <c r="BL337" i="38" s="1"/>
  <c r="AO95" i="38"/>
  <c r="AT95" i="38" s="1"/>
  <c r="AT33" i="38"/>
  <c r="X13" i="30"/>
  <c r="N27" i="30"/>
  <c r="O60" i="30"/>
  <c r="BE287" i="38"/>
  <c r="BQ287" i="38"/>
  <c r="BW623" i="39"/>
  <c r="DZ615" i="39"/>
  <c r="CG615" i="39"/>
  <c r="DI79" i="39"/>
  <c r="DH91" i="39" s="1"/>
  <c r="DH28" i="39"/>
  <c r="AO79" i="39"/>
  <c r="AN91" i="39" s="1"/>
  <c r="AN28" i="39"/>
  <c r="AB79" i="39"/>
  <c r="AA91" i="39" s="1"/>
  <c r="AA28" i="39"/>
  <c r="AK93" i="39"/>
  <c r="AT31" i="39"/>
  <c r="BQ31" i="39"/>
  <c r="AO93" i="39"/>
  <c r="AN73" i="39"/>
  <c r="Z101" i="39"/>
  <c r="AI101" i="39" s="1"/>
  <c r="AI39" i="39"/>
  <c r="O101" i="39"/>
  <c r="X39" i="39"/>
  <c r="EF39" i="39"/>
  <c r="W109" i="39"/>
  <c r="BU47" i="39"/>
  <c r="EJ47" i="39"/>
  <c r="BI109" i="39"/>
  <c r="BR47" i="39"/>
  <c r="CM117" i="39"/>
  <c r="EB117" i="39" s="1"/>
  <c r="EB55" i="39"/>
  <c r="S117" i="39"/>
  <c r="BS117" i="39" s="1"/>
  <c r="BS55" i="39"/>
  <c r="EH55" i="39"/>
  <c r="EA111" i="39"/>
  <c r="EC498" i="39"/>
  <c r="EI498" i="39"/>
  <c r="DY525" i="39"/>
  <c r="EF525" i="39"/>
  <c r="DZ525" i="39"/>
  <c r="EA365" i="39"/>
  <c r="EG365" i="39"/>
  <c r="EJ153" i="39"/>
  <c r="BU153" i="39"/>
  <c r="EB428" i="39"/>
  <c r="EH428" i="39"/>
  <c r="BT235" i="39"/>
  <c r="EI235" i="39"/>
  <c r="EJ453" i="39"/>
  <c r="ED453" i="39"/>
  <c r="EC469" i="39"/>
  <c r="EI469" i="39"/>
  <c r="Z111" i="38"/>
  <c r="AI111" i="38" s="1"/>
  <c r="AI49" i="38"/>
  <c r="AO111" i="38"/>
  <c r="BS111" i="38" s="1"/>
  <c r="BS49" i="38"/>
  <c r="O120" i="38"/>
  <c r="X59" i="38"/>
  <c r="BQ59" i="38"/>
  <c r="Z120" i="38"/>
  <c r="AI120" i="38" s="1"/>
  <c r="AI59" i="38"/>
  <c r="Z128" i="38"/>
  <c r="AI128" i="38" s="1"/>
  <c r="AI67" i="38"/>
  <c r="AK128" i="38"/>
  <c r="AT128" i="38" s="1"/>
  <c r="AT67" i="38"/>
  <c r="BG78" i="38"/>
  <c r="BP78" i="38" s="1"/>
  <c r="BP15" i="38"/>
  <c r="AJ627" i="39"/>
  <c r="AT627" i="39" s="1"/>
  <c r="AT619" i="39"/>
  <c r="CC627" i="39"/>
  <c r="EC619" i="39"/>
  <c r="DC619" i="39"/>
  <c r="CS627" i="39"/>
  <c r="DC627" i="39" s="1"/>
  <c r="BU305" i="39"/>
  <c r="EJ305" i="39"/>
  <c r="X24" i="39"/>
  <c r="EF24" i="39"/>
  <c r="O87" i="39"/>
  <c r="BQ24" i="39"/>
  <c r="CT87" i="39"/>
  <c r="DC87" i="39" s="1"/>
  <c r="DC24" i="39"/>
  <c r="CX97" i="39"/>
  <c r="EB97" i="39" s="1"/>
  <c r="EB35" i="39"/>
  <c r="BR35" i="39"/>
  <c r="Q97" i="39"/>
  <c r="BR97" i="39" s="1"/>
  <c r="EG35" i="39"/>
  <c r="DE97" i="39"/>
  <c r="DN97" i="39" s="1"/>
  <c r="DN35" i="39"/>
  <c r="DZ35" i="39"/>
  <c r="CD105" i="39"/>
  <c r="EC105" i="39" s="1"/>
  <c r="EC43" i="39"/>
  <c r="DP105" i="39"/>
  <c r="DY105" i="39" s="1"/>
  <c r="DY43" i="39"/>
  <c r="U105" i="39"/>
  <c r="BT105" i="39" s="1"/>
  <c r="BT43" i="39"/>
  <c r="EI43" i="39"/>
  <c r="BX105" i="39"/>
  <c r="CG43" i="39"/>
  <c r="DZ43" i="39"/>
  <c r="BG113" i="39"/>
  <c r="BP51" i="39"/>
  <c r="AO113" i="39"/>
  <c r="AT113" i="39" s="1"/>
  <c r="AT51" i="39"/>
  <c r="DT113" i="39"/>
  <c r="EB51" i="39"/>
  <c r="Q126" i="39"/>
  <c r="BR65" i="39"/>
  <c r="EG65" i="39"/>
  <c r="EF120" i="39"/>
  <c r="BQ120" i="39"/>
  <c r="EC517" i="39"/>
  <c r="EI517" i="39"/>
  <c r="EA354" i="39"/>
  <c r="EG354" i="39"/>
  <c r="EB373" i="39"/>
  <c r="EH373" i="39"/>
  <c r="BR172" i="39"/>
  <c r="EG172" i="39"/>
  <c r="DZ439" i="39"/>
  <c r="EF439" i="39"/>
  <c r="DC439" i="39"/>
  <c r="BU227" i="39"/>
  <c r="EJ227" i="39"/>
  <c r="BU276" i="39"/>
  <c r="EJ276" i="39"/>
  <c r="BE295" i="39"/>
  <c r="BQ295" i="39"/>
  <c r="EF295" i="39"/>
  <c r="P426" i="38"/>
  <c r="BR426" i="38" s="1"/>
  <c r="BR418" i="38"/>
  <c r="Z99" i="38"/>
  <c r="AI99" i="38" s="1"/>
  <c r="AI37" i="38"/>
  <c r="BQ37" i="38"/>
  <c r="Z107" i="38"/>
  <c r="BQ107" i="38" s="1"/>
  <c r="AI45" i="38"/>
  <c r="AS115" i="38"/>
  <c r="AT115" i="38" s="1"/>
  <c r="AT53" i="38"/>
  <c r="O115" i="38"/>
  <c r="BQ53" i="38"/>
  <c r="U124" i="38"/>
  <c r="BT124" i="38" s="1"/>
  <c r="BT63" i="38"/>
  <c r="X63" i="38"/>
  <c r="Z132" i="38"/>
  <c r="AI132" i="38" s="1"/>
  <c r="AI71" i="38"/>
  <c r="AH82" i="38"/>
  <c r="BU82" i="38" s="1"/>
  <c r="BU19" i="38"/>
  <c r="AK82" i="38"/>
  <c r="AT82" i="38" s="1"/>
  <c r="AT19" i="38"/>
  <c r="EJ24" i="39"/>
  <c r="T56" i="29"/>
  <c r="EH524" i="39"/>
  <c r="EJ394" i="39"/>
  <c r="BN28" i="38"/>
  <c r="X34" i="30"/>
  <c r="EA85" i="39"/>
  <c r="X111" i="30"/>
  <c r="AT22" i="38"/>
  <c r="BR52" i="38"/>
  <c r="BP100" i="38"/>
  <c r="BT40" i="38"/>
  <c r="DZ120" i="39"/>
  <c r="CT130" i="39"/>
  <c r="DZ130" i="39" s="1"/>
  <c r="BS51" i="39"/>
  <c r="BS19" i="38"/>
  <c r="AC73" i="38"/>
  <c r="EK63" i="39"/>
  <c r="BQ138" i="38"/>
  <c r="EC107" i="39"/>
  <c r="EH468" i="39"/>
  <c r="BG117" i="38"/>
  <c r="BP117" i="38" s="1"/>
  <c r="BP55" i="38"/>
  <c r="T56" i="30"/>
  <c r="P74" i="29"/>
  <c r="AY420" i="38"/>
  <c r="AY423" i="38"/>
  <c r="AY428" i="38" s="1"/>
  <c r="S87" i="38"/>
  <c r="BS87" i="38" s="1"/>
  <c r="BS24" i="38"/>
  <c r="X24" i="38"/>
  <c r="BV236" i="38"/>
  <c r="EJ72" i="39"/>
  <c r="BU72" i="39"/>
  <c r="CA374" i="39"/>
  <c r="CA528" i="39" s="1"/>
  <c r="EH363" i="39"/>
  <c r="DC95" i="39"/>
  <c r="BV333" i="38"/>
  <c r="BP314" i="38"/>
  <c r="O96" i="29"/>
  <c r="X96" i="29" s="1"/>
  <c r="X51" i="29"/>
  <c r="EC119" i="39"/>
  <c r="DG122" i="39"/>
  <c r="EA61" i="39"/>
  <c r="Z122" i="39"/>
  <c r="AI122" i="39" s="1"/>
  <c r="AI61" i="39"/>
  <c r="CF122" i="39"/>
  <c r="ED61" i="39"/>
  <c r="CM122" i="39"/>
  <c r="CR122" i="39" s="1"/>
  <c r="CR61" i="39"/>
  <c r="AK122" i="39"/>
  <c r="AT122" i="39" s="1"/>
  <c r="AT61" i="39"/>
  <c r="BQ268" i="38"/>
  <c r="BE268" i="38"/>
  <c r="BS326" i="38"/>
  <c r="BS336" i="38" s="1"/>
  <c r="BJ336" i="38"/>
  <c r="BJ338" i="38" s="1"/>
  <c r="BT229" i="38"/>
  <c r="BT245" i="38" s="1"/>
  <c r="AP245" i="38"/>
  <c r="AP337" i="38" s="1"/>
  <c r="H306" i="42"/>
  <c r="DO623" i="39"/>
  <c r="DY623" i="39" s="1"/>
  <c r="DY615" i="39"/>
  <c r="N623" i="39"/>
  <c r="X615" i="39"/>
  <c r="EF615" i="39"/>
  <c r="BQ615" i="39"/>
  <c r="AE623" i="39"/>
  <c r="AE629" i="39" s="1"/>
  <c r="AE621" i="39"/>
  <c r="CS623" i="39"/>
  <c r="DC623" i="39" s="1"/>
  <c r="DC615" i="39"/>
  <c r="CS621" i="39"/>
  <c r="BU313" i="39"/>
  <c r="EJ313" i="39"/>
  <c r="CM79" i="39"/>
  <c r="CL28" i="39"/>
  <c r="AD79" i="39"/>
  <c r="AC28" i="39"/>
  <c r="DP79" i="39"/>
  <c r="DY16" i="39"/>
  <c r="DO28" i="39"/>
  <c r="BR16" i="39"/>
  <c r="Q79" i="39"/>
  <c r="EG16" i="39"/>
  <c r="P28" i="39"/>
  <c r="R28" i="39"/>
  <c r="EH16" i="39"/>
  <c r="S79" i="39"/>
  <c r="BS16" i="39"/>
  <c r="CO79" i="39"/>
  <c r="CN91" i="39" s="1"/>
  <c r="CN28" i="39"/>
  <c r="Q83" i="39"/>
  <c r="BR20" i="39"/>
  <c r="EG20" i="39"/>
  <c r="Z83" i="39"/>
  <c r="AI83" i="39" s="1"/>
  <c r="AI20" i="39"/>
  <c r="AK83" i="39"/>
  <c r="AT83" i="39" s="1"/>
  <c r="AT20" i="39"/>
  <c r="AV83" i="39"/>
  <c r="BE20" i="39"/>
  <c r="AZ93" i="39"/>
  <c r="AY73" i="39"/>
  <c r="BZ93" i="39"/>
  <c r="BY73" i="39"/>
  <c r="CT101" i="39"/>
  <c r="DC101" i="39" s="1"/>
  <c r="DC39" i="39"/>
  <c r="DZ39" i="39"/>
  <c r="CG47" i="39"/>
  <c r="BX109" i="39"/>
  <c r="DZ47" i="39"/>
  <c r="EC109" i="39"/>
  <c r="BG117" i="39"/>
  <c r="BP117" i="39" s="1"/>
  <c r="BP55" i="39"/>
  <c r="BQ69" i="39"/>
  <c r="EF69" i="39"/>
  <c r="X69" i="39"/>
  <c r="ED69" i="39"/>
  <c r="CF130" i="39"/>
  <c r="BU95" i="39"/>
  <c r="EA498" i="39"/>
  <c r="EG498" i="39"/>
  <c r="EB365" i="39"/>
  <c r="EH365" i="39"/>
  <c r="BS180" i="39"/>
  <c r="EH180" i="39"/>
  <c r="EB447" i="39"/>
  <c r="EH447" i="39"/>
  <c r="AT235" i="39"/>
  <c r="BQ235" i="39"/>
  <c r="EF235" i="39"/>
  <c r="EG453" i="39"/>
  <c r="EA453" i="39"/>
  <c r="EB469" i="39"/>
  <c r="EH469" i="39"/>
  <c r="X41" i="38"/>
  <c r="BQ41" i="38"/>
  <c r="O103" i="38"/>
  <c r="AV120" i="38"/>
  <c r="BE120" i="38" s="1"/>
  <c r="BE59" i="38"/>
  <c r="O78" i="38"/>
  <c r="X15" i="38"/>
  <c r="BQ15" i="38"/>
  <c r="BR78" i="38"/>
  <c r="W78" i="38"/>
  <c r="BU78" i="38" s="1"/>
  <c r="BU15" i="38"/>
  <c r="V56" i="30"/>
  <c r="X159" i="30"/>
  <c r="N168" i="30"/>
  <c r="AG627" i="39"/>
  <c r="BU619" i="39"/>
  <c r="BE619" i="39"/>
  <c r="BC627" i="39"/>
  <c r="EF305" i="39"/>
  <c r="BP305" i="39"/>
  <c r="BQ305" i="39"/>
  <c r="BG87" i="39"/>
  <c r="BP24" i="39"/>
  <c r="AK87" i="39"/>
  <c r="AT87" i="39" s="1"/>
  <c r="AT24" i="39"/>
  <c r="Z97" i="39"/>
  <c r="AI97" i="39" s="1"/>
  <c r="AI35" i="39"/>
  <c r="BZ97" i="39"/>
  <c r="EA97" i="39" s="1"/>
  <c r="EA35" i="39"/>
  <c r="S97" i="39"/>
  <c r="BS35" i="39"/>
  <c r="EH35" i="39"/>
  <c r="AH105" i="39"/>
  <c r="EJ43" i="39"/>
  <c r="Z105" i="39"/>
  <c r="AI43" i="39"/>
  <c r="X43" i="39"/>
  <c r="BQ43" i="39"/>
  <c r="O105" i="39"/>
  <c r="EF43" i="39"/>
  <c r="CR43" i="39"/>
  <c r="DP113" i="39"/>
  <c r="DY51" i="39"/>
  <c r="BZ113" i="39"/>
  <c r="EA113" i="39" s="1"/>
  <c r="EA51" i="39"/>
  <c r="CT113" i="39"/>
  <c r="DC113" i="39" s="1"/>
  <c r="DZ51" i="39"/>
  <c r="AK126" i="39"/>
  <c r="AT126" i="39" s="1"/>
  <c r="AT65" i="39"/>
  <c r="BB126" i="39"/>
  <c r="BT65" i="39"/>
  <c r="DI126" i="39"/>
  <c r="EB126" i="39" s="1"/>
  <c r="EB65" i="39"/>
  <c r="EF77" i="39"/>
  <c r="BQ77" i="39"/>
  <c r="BU120" i="39"/>
  <c r="DY517" i="39"/>
  <c r="EF517" i="39"/>
  <c r="DZ517" i="39"/>
  <c r="EB354" i="39"/>
  <c r="EH354" i="39"/>
  <c r="BQ161" i="39"/>
  <c r="X161" i="39"/>
  <c r="EF161" i="39"/>
  <c r="BQ172" i="39"/>
  <c r="EF172" i="39"/>
  <c r="X172" i="39"/>
  <c r="EA439" i="39"/>
  <c r="EG439" i="39"/>
  <c r="BQ243" i="39"/>
  <c r="EF243" i="39"/>
  <c r="AT243" i="39"/>
  <c r="EB461" i="39"/>
  <c r="EH461" i="39"/>
  <c r="ED480" i="39"/>
  <c r="EJ480" i="39"/>
  <c r="BR276" i="39"/>
  <c r="EG276" i="39"/>
  <c r="BU295" i="39"/>
  <c r="EJ295" i="39"/>
  <c r="AT418" i="38"/>
  <c r="AJ426" i="38"/>
  <c r="AT426" i="38" s="1"/>
  <c r="AB115" i="38"/>
  <c r="AI115" i="38" s="1"/>
  <c r="BR53" i="38"/>
  <c r="Q132" i="38"/>
  <c r="BR132" i="38" s="1"/>
  <c r="BR71" i="38"/>
  <c r="W132" i="38"/>
  <c r="BU132" i="38" s="1"/>
  <c r="BU71" i="38"/>
  <c r="Q90" i="38"/>
  <c r="BR90" i="38" s="1"/>
  <c r="BR27" i="38"/>
  <c r="BR237" i="38"/>
  <c r="AL245" i="38"/>
  <c r="AL337" i="38" s="1"/>
  <c r="BQ198" i="38"/>
  <c r="BV198" i="38" s="1"/>
  <c r="AI198" i="38"/>
  <c r="BV215" i="38"/>
  <c r="AC626" i="39"/>
  <c r="BS618" i="39"/>
  <c r="EF320" i="39"/>
  <c r="BP320" i="39"/>
  <c r="BQ320" i="39"/>
  <c r="EC345" i="39"/>
  <c r="EI345" i="39"/>
  <c r="CR564" i="39"/>
  <c r="C87" i="42"/>
  <c r="H87" i="42" s="1"/>
  <c r="EC427" i="39"/>
  <c r="EI427" i="39"/>
  <c r="DN479" i="39"/>
  <c r="DZ479" i="39"/>
  <c r="EF479" i="39"/>
  <c r="BQ197" i="38"/>
  <c r="AI197" i="38"/>
  <c r="Y207" i="38"/>
  <c r="AN28" i="38"/>
  <c r="EE59" i="39"/>
  <c r="EK676" i="39"/>
  <c r="EH212" i="39"/>
  <c r="BS212" i="39"/>
  <c r="BP312" i="39"/>
  <c r="BQ312" i="39"/>
  <c r="EF312" i="39"/>
  <c r="EC505" i="39"/>
  <c r="EI505" i="39"/>
  <c r="EA364" i="39"/>
  <c r="EG364" i="39"/>
  <c r="BT168" i="39"/>
  <c r="EI168" i="39"/>
  <c r="BQ212" i="39"/>
  <c r="EF212" i="39"/>
  <c r="AI212" i="39"/>
  <c r="EB446" i="39"/>
  <c r="EH446" i="39"/>
  <c r="EG253" i="39"/>
  <c r="BR253" i="39"/>
  <c r="EC479" i="39"/>
  <c r="EI479" i="39"/>
  <c r="EH294" i="39"/>
  <c r="BS294" i="39"/>
  <c r="AI85" i="39"/>
  <c r="S86" i="38"/>
  <c r="BS86" i="38" s="1"/>
  <c r="BS23" i="38"/>
  <c r="T623" i="39"/>
  <c r="EI615" i="39"/>
  <c r="BT615" i="39"/>
  <c r="CB79" i="39"/>
  <c r="EB16" i="39"/>
  <c r="CA28" i="39"/>
  <c r="BI79" i="39"/>
  <c r="BH28" i="39"/>
  <c r="Z79" i="39"/>
  <c r="Y28" i="39"/>
  <c r="AI16" i="39"/>
  <c r="DP93" i="39"/>
  <c r="DY31" i="39"/>
  <c r="DO73" i="39"/>
  <c r="Q101" i="39"/>
  <c r="BR101" i="39" s="1"/>
  <c r="BR39" i="39"/>
  <c r="EG39" i="39"/>
  <c r="EC39" i="39"/>
  <c r="CD101" i="39"/>
  <c r="EC101" i="39" s="1"/>
  <c r="CM101" i="39"/>
  <c r="EB101" i="39" s="1"/>
  <c r="EB39" i="39"/>
  <c r="DE109" i="39"/>
  <c r="DN47" i="39"/>
  <c r="AV117" i="39"/>
  <c r="BE117" i="39" s="1"/>
  <c r="BE55" i="39"/>
  <c r="BR41" i="38"/>
  <c r="Q103" i="38"/>
  <c r="BR103" i="38" s="1"/>
  <c r="DZ480" i="39"/>
  <c r="EF480" i="39"/>
  <c r="DN480" i="39"/>
  <c r="BL73" i="38"/>
  <c r="BU44" i="38"/>
  <c r="X80" i="30"/>
  <c r="BS103" i="39"/>
  <c r="BP38" i="38"/>
  <c r="AR73" i="38"/>
  <c r="BP40" i="38"/>
  <c r="AI36" i="38"/>
  <c r="BS15" i="38"/>
  <c r="X168" i="39"/>
  <c r="BE65" i="38"/>
  <c r="S83" i="38"/>
  <c r="X83" i="38" s="1"/>
  <c r="BT65" i="38"/>
  <c r="U94" i="29"/>
  <c r="X94" i="29" s="1"/>
  <c r="X49" i="29"/>
  <c r="BQ34" i="38"/>
  <c r="AT138" i="38"/>
  <c r="X182" i="38"/>
  <c r="AC207" i="38"/>
  <c r="AC337" i="38" s="1"/>
  <c r="Z85" i="38"/>
  <c r="AI22" i="38"/>
  <c r="DQ629" i="39"/>
  <c r="BP70" i="39"/>
  <c r="BO131" i="39"/>
  <c r="BP131" i="39" s="1"/>
  <c r="EE441" i="39"/>
  <c r="BE615" i="39"/>
  <c r="EJ31" i="39"/>
  <c r="AT244" i="38"/>
  <c r="BQ244" i="38"/>
  <c r="BV244" i="38" s="1"/>
  <c r="BR189" i="38"/>
  <c r="BR207" i="38" s="1"/>
  <c r="AA207" i="38"/>
  <c r="AA337" i="38" s="1"/>
  <c r="BT216" i="38"/>
  <c r="AE222" i="38"/>
  <c r="AE338" i="38" s="1"/>
  <c r="BQ97" i="38"/>
  <c r="BT283" i="38"/>
  <c r="AJ245" i="38"/>
  <c r="BR106" i="39"/>
  <c r="BR234" i="39"/>
  <c r="EG234" i="39"/>
  <c r="AT234" i="39"/>
  <c r="AO93" i="38"/>
  <c r="BS31" i="38"/>
  <c r="DY497" i="39"/>
  <c r="DZ497" i="39"/>
  <c r="EF497" i="39"/>
  <c r="AA73" i="38"/>
  <c r="BQ283" i="38"/>
  <c r="BR58" i="38"/>
  <c r="BV280" i="38"/>
  <c r="V184" i="38"/>
  <c r="BQ55" i="38"/>
  <c r="BP62" i="38"/>
  <c r="ED96" i="39"/>
  <c r="BF28" i="38"/>
  <c r="BU33" i="38"/>
  <c r="DC51" i="39"/>
  <c r="BT111" i="39"/>
  <c r="EE99" i="39"/>
  <c r="AT59" i="38"/>
  <c r="BQ67" i="38"/>
  <c r="BE69" i="38"/>
  <c r="AX130" i="38"/>
  <c r="BE130" i="38" s="1"/>
  <c r="EJ88" i="39"/>
  <c r="AT88" i="39"/>
  <c r="BA283" i="38"/>
  <c r="BA337" i="38" s="1"/>
  <c r="Z81" i="38"/>
  <c r="AI81" i="38" s="1"/>
  <c r="AI18" i="38"/>
  <c r="X53" i="38"/>
  <c r="EC364" i="39"/>
  <c r="EK332" i="39"/>
  <c r="AT253" i="39"/>
  <c r="BP120" i="39"/>
  <c r="BE111" i="39"/>
  <c r="S95" i="38"/>
  <c r="BS33" i="38"/>
  <c r="R121" i="30"/>
  <c r="R129" i="30" s="1"/>
  <c r="R119" i="30"/>
  <c r="X156" i="38"/>
  <c r="BQ156" i="38"/>
  <c r="BV156" i="38" s="1"/>
  <c r="W128" i="38"/>
  <c r="BU128" i="38" s="1"/>
  <c r="BU67" i="38"/>
  <c r="BF623" i="39"/>
  <c r="BP623" i="39" s="1"/>
  <c r="BP615" i="39"/>
  <c r="CE623" i="39"/>
  <c r="ED615" i="39"/>
  <c r="AZ79" i="39"/>
  <c r="AY91" i="39" s="1"/>
  <c r="AY28" i="39"/>
  <c r="CV79" i="39"/>
  <c r="CU91" i="39" s="1"/>
  <c r="CU28" i="39"/>
  <c r="BM79" i="39"/>
  <c r="BL91" i="39" s="1"/>
  <c r="BL28" i="39"/>
  <c r="AV79" i="39"/>
  <c r="BE16" i="39"/>
  <c r="AU28" i="39"/>
  <c r="CI79" i="39"/>
  <c r="CR16" i="39"/>
  <c r="CH28" i="39"/>
  <c r="DK79" i="39"/>
  <c r="DJ91" i="39" s="1"/>
  <c r="DJ28" i="39"/>
  <c r="CF83" i="39"/>
  <c r="ED83" i="39" s="1"/>
  <c r="EJ20" i="39"/>
  <c r="BS20" i="39"/>
  <c r="S83" i="39"/>
  <c r="BS83" i="39" s="1"/>
  <c r="EH20" i="39"/>
  <c r="EA20" i="39"/>
  <c r="BZ83" i="39"/>
  <c r="EA83" i="39" s="1"/>
  <c r="CI83" i="39"/>
  <c r="CR83" i="39" s="1"/>
  <c r="CR20" i="39"/>
  <c r="O83" i="39"/>
  <c r="BQ20" i="39"/>
  <c r="X20" i="39"/>
  <c r="EF20" i="39"/>
  <c r="AV93" i="39"/>
  <c r="BE31" i="39"/>
  <c r="AU73" i="39"/>
  <c r="CX93" i="39"/>
  <c r="EB93" i="39" s="1"/>
  <c r="CW73" i="39"/>
  <c r="S93" i="39"/>
  <c r="BS31" i="39"/>
  <c r="EH31" i="39"/>
  <c r="Q93" i="39"/>
  <c r="BR31" i="39"/>
  <c r="EG31" i="39"/>
  <c r="P73" i="39"/>
  <c r="DE101" i="39"/>
  <c r="DN101" i="39" s="1"/>
  <c r="DN39" i="39"/>
  <c r="BK101" i="39"/>
  <c r="BJ73" i="39"/>
  <c r="BS47" i="39"/>
  <c r="S109" i="39"/>
  <c r="EH109" i="39" s="1"/>
  <c r="EH47" i="39"/>
  <c r="BZ109" i="39"/>
  <c r="EA109" i="39" s="1"/>
  <c r="EA47" i="39"/>
  <c r="DP109" i="39"/>
  <c r="DY109" i="39" s="1"/>
  <c r="DY47" i="39"/>
  <c r="AK117" i="39"/>
  <c r="AT117" i="39" s="1"/>
  <c r="AT55" i="39"/>
  <c r="X55" i="39"/>
  <c r="O117" i="39"/>
  <c r="EF55" i="39"/>
  <c r="BQ55" i="39"/>
  <c r="BX117" i="39"/>
  <c r="CG55" i="39"/>
  <c r="BR85" i="39"/>
  <c r="EG85" i="39"/>
  <c r="BQ95" i="39"/>
  <c r="EC111" i="39"/>
  <c r="ED525" i="39"/>
  <c r="EJ525" i="39"/>
  <c r="EB346" i="39"/>
  <c r="EH346" i="39"/>
  <c r="BS153" i="39"/>
  <c r="EH153" i="39"/>
  <c r="BR180" i="39"/>
  <c r="EG180" i="39"/>
  <c r="ED428" i="39"/>
  <c r="EJ428" i="39"/>
  <c r="DZ447" i="39"/>
  <c r="EF447" i="39"/>
  <c r="DC447" i="39"/>
  <c r="BU254" i="39"/>
  <c r="EJ254" i="39"/>
  <c r="EF453" i="39"/>
  <c r="DN453" i="39"/>
  <c r="DZ453" i="39"/>
  <c r="BU287" i="39"/>
  <c r="EJ287" i="39"/>
  <c r="AH103" i="38"/>
  <c r="BU103" i="38" s="1"/>
  <c r="BU41" i="38"/>
  <c r="BQ49" i="38"/>
  <c r="O111" i="38"/>
  <c r="X49" i="38"/>
  <c r="Q120" i="38"/>
  <c r="BR120" i="38" s="1"/>
  <c r="BR59" i="38"/>
  <c r="AI78" i="38"/>
  <c r="R162" i="29"/>
  <c r="EI329" i="39"/>
  <c r="BT329" i="39"/>
  <c r="BS307" i="38"/>
  <c r="BS321" i="38" s="1"/>
  <c r="BJ321" i="38"/>
  <c r="BJ337" i="38" s="1"/>
  <c r="BQ256" i="38"/>
  <c r="BV256" i="38" s="1"/>
  <c r="AT256" i="38"/>
  <c r="BR183" i="38"/>
  <c r="BV183" i="38" s="1"/>
  <c r="X183" i="38"/>
  <c r="DO627" i="39"/>
  <c r="DY627" i="39" s="1"/>
  <c r="DY619" i="39"/>
  <c r="BP619" i="39"/>
  <c r="BF627" i="39"/>
  <c r="BP627" i="39" s="1"/>
  <c r="Q87" i="39"/>
  <c r="EG24" i="39"/>
  <c r="BX87" i="39"/>
  <c r="DZ24" i="39"/>
  <c r="CG24" i="39"/>
  <c r="CQ87" i="39"/>
  <c r="ED87" i="39" s="1"/>
  <c r="ED24" i="39"/>
  <c r="CK105" i="39"/>
  <c r="EA105" i="39" s="1"/>
  <c r="EA43" i="39"/>
  <c r="BG105" i="39"/>
  <c r="BP105" i="39" s="1"/>
  <c r="BP43" i="39"/>
  <c r="CT105" i="39"/>
  <c r="DC105" i="39" s="1"/>
  <c r="DC43" i="39"/>
  <c r="AV105" i="39"/>
  <c r="BE105" i="39" s="1"/>
  <c r="BE43" i="39"/>
  <c r="O113" i="39"/>
  <c r="BQ51" i="39"/>
  <c r="EF51" i="39"/>
  <c r="X51" i="39"/>
  <c r="CF113" i="39"/>
  <c r="ED113" i="39" s="1"/>
  <c r="EJ51" i="39"/>
  <c r="CD113" i="39"/>
  <c r="EC51" i="39"/>
  <c r="AD126" i="39"/>
  <c r="BS126" i="39" s="1"/>
  <c r="BS65" i="39"/>
  <c r="EH65" i="39"/>
  <c r="CI126" i="39"/>
  <c r="CR126" i="39" s="1"/>
  <c r="CR65" i="39"/>
  <c r="BT103" i="39"/>
  <c r="CG120" i="39"/>
  <c r="EC506" i="39"/>
  <c r="EI506" i="39"/>
  <c r="BR161" i="39"/>
  <c r="EG161" i="39"/>
  <c r="EA420" i="39"/>
  <c r="EG420" i="39"/>
  <c r="EH227" i="39"/>
  <c r="BS227" i="39"/>
  <c r="EH243" i="39"/>
  <c r="BS243" i="39"/>
  <c r="ED461" i="39"/>
  <c r="EJ461" i="39"/>
  <c r="BQ268" i="39"/>
  <c r="EF268" i="39"/>
  <c r="BE268" i="39"/>
  <c r="EH276" i="39"/>
  <c r="BS276" i="39"/>
  <c r="V426" i="38"/>
  <c r="BU426" i="38" s="1"/>
  <c r="BU418" i="38"/>
  <c r="AV99" i="38"/>
  <c r="BE99" i="38" s="1"/>
  <c r="BE37" i="38"/>
  <c r="BK99" i="38"/>
  <c r="BP99" i="38" s="1"/>
  <c r="BS37" i="38"/>
  <c r="BT45" i="38"/>
  <c r="BR45" i="38"/>
  <c r="X45" i="38"/>
  <c r="AS124" i="38"/>
  <c r="BU63" i="38"/>
  <c r="BG124" i="38"/>
  <c r="BP124" i="38" s="1"/>
  <c r="BP63" i="38"/>
  <c r="Z124" i="38"/>
  <c r="AI124" i="38" s="1"/>
  <c r="AI63" i="38"/>
  <c r="AV132" i="38"/>
  <c r="BE132" i="38" s="1"/>
  <c r="BE71" i="38"/>
  <c r="O82" i="38"/>
  <c r="BQ19" i="38"/>
  <c r="U90" i="38"/>
  <c r="BT90" i="38" s="1"/>
  <c r="BT27" i="38"/>
  <c r="Z90" i="38"/>
  <c r="AI90" i="38" s="1"/>
  <c r="AI27" i="38"/>
  <c r="T153" i="30"/>
  <c r="T169" i="30" s="1"/>
  <c r="BS276" i="38"/>
  <c r="BV276" i="38" s="1"/>
  <c r="BE276" i="38"/>
  <c r="EE37" i="39"/>
  <c r="BT107" i="39"/>
  <c r="AT564" i="39"/>
  <c r="DY82" i="39"/>
  <c r="BP325" i="38"/>
  <c r="BU336" i="38"/>
  <c r="X133" i="29"/>
  <c r="R123" i="29"/>
  <c r="BP41" i="38"/>
  <c r="BT95" i="38"/>
  <c r="BE52" i="38"/>
  <c r="EE442" i="39"/>
  <c r="EE409" i="39"/>
  <c r="DN95" i="39"/>
  <c r="AT127" i="39"/>
  <c r="AI119" i="39"/>
  <c r="EF275" i="39"/>
  <c r="BQ275" i="39"/>
  <c r="BE275" i="39"/>
  <c r="DY524" i="39"/>
  <c r="DZ524" i="39"/>
  <c r="EF524" i="39"/>
  <c r="DN111" i="39"/>
  <c r="AI103" i="39"/>
  <c r="EH304" i="39"/>
  <c r="BS304" i="39"/>
  <c r="BR320" i="39"/>
  <c r="EG320" i="39"/>
  <c r="EB497" i="39"/>
  <c r="EH497" i="39"/>
  <c r="EA516" i="39"/>
  <c r="EG516" i="39"/>
  <c r="EA345" i="39"/>
  <c r="CG345" i="39"/>
  <c r="EG345" i="39"/>
  <c r="EB364" i="39"/>
  <c r="EH364" i="39"/>
  <c r="BQ160" i="39"/>
  <c r="X160" i="39"/>
  <c r="EF160" i="39"/>
  <c r="EA386" i="39"/>
  <c r="EG386" i="39"/>
  <c r="EC405" i="39"/>
  <c r="EI405" i="39"/>
  <c r="BT201" i="39"/>
  <c r="EI201" i="39"/>
  <c r="BT220" i="39"/>
  <c r="EI220" i="39"/>
  <c r="EB438" i="39"/>
  <c r="EH438" i="39"/>
  <c r="BR226" i="39"/>
  <c r="EG226" i="39"/>
  <c r="EH242" i="39"/>
  <c r="BS242" i="39"/>
  <c r="EA460" i="39"/>
  <c r="EG460" i="39"/>
  <c r="EA479" i="39"/>
  <c r="EG479" i="39"/>
  <c r="EF286" i="39"/>
  <c r="BE286" i="39"/>
  <c r="BQ286" i="39"/>
  <c r="DC85" i="39"/>
  <c r="BR101" i="38"/>
  <c r="BP95" i="39"/>
  <c r="P169" i="38"/>
  <c r="P337" i="38" s="1"/>
  <c r="BR155" i="38"/>
  <c r="BR169" i="38" s="1"/>
  <c r="BS286" i="38"/>
  <c r="AY298" i="38"/>
  <c r="AY338" i="38" s="1"/>
  <c r="AY339" i="38" s="1"/>
  <c r="BT189" i="38"/>
  <c r="AE207" i="38"/>
  <c r="AE337" i="38" s="1"/>
  <c r="BU155" i="38"/>
  <c r="BU169" i="38" s="1"/>
  <c r="V169" i="38"/>
  <c r="V337" i="38" s="1"/>
  <c r="BR228" i="38"/>
  <c r="AT228" i="38"/>
  <c r="EB110" i="39"/>
  <c r="CD122" i="39"/>
  <c r="EC122" i="39" s="1"/>
  <c r="EC61" i="39"/>
  <c r="AL260" i="38"/>
  <c r="AL338" i="38" s="1"/>
  <c r="BR248" i="38"/>
  <c r="BR260" i="38" s="1"/>
  <c r="BQ217" i="38"/>
  <c r="BV217" i="38" s="1"/>
  <c r="AI217" i="38"/>
  <c r="O95" i="29"/>
  <c r="X95" i="29" s="1"/>
  <c r="X50" i="29"/>
  <c r="W86" i="38"/>
  <c r="BU86" i="38" s="1"/>
  <c r="BU23" i="38"/>
  <c r="AI23" i="38"/>
  <c r="Z86" i="38"/>
  <c r="AI86" i="38" s="1"/>
  <c r="O59" i="29"/>
  <c r="X59" i="29" s="1"/>
  <c r="X12" i="29"/>
  <c r="BP315" i="38"/>
  <c r="BQ315" i="38"/>
  <c r="BV315" i="38" s="1"/>
  <c r="BY623" i="39"/>
  <c r="EA615" i="39"/>
  <c r="CH623" i="39"/>
  <c r="CR623" i="39" s="1"/>
  <c r="CR615" i="39"/>
  <c r="BP313" i="39"/>
  <c r="BQ313" i="39"/>
  <c r="EF313" i="39"/>
  <c r="BB79" i="39"/>
  <c r="BA91" i="39" s="1"/>
  <c r="BA28" i="39"/>
  <c r="BO79" i="39"/>
  <c r="BN91" i="39" s="1"/>
  <c r="BN28" i="39"/>
  <c r="CX79" i="39"/>
  <c r="CW91" i="39" s="1"/>
  <c r="CW28" i="39"/>
  <c r="BZ79" i="39"/>
  <c r="EA16" i="39"/>
  <c r="BY28" i="39"/>
  <c r="U79" i="39"/>
  <c r="BT16" i="39"/>
  <c r="EI16" i="39"/>
  <c r="T28" i="39"/>
  <c r="BP16" i="39"/>
  <c r="BG79" i="39"/>
  <c r="BF28" i="39"/>
  <c r="DE83" i="39"/>
  <c r="DN83" i="39" s="1"/>
  <c r="DN20" i="39"/>
  <c r="DP83" i="39"/>
  <c r="DY83" i="39" s="1"/>
  <c r="DY20" i="39"/>
  <c r="AQ93" i="39"/>
  <c r="AP73" i="39"/>
  <c r="W93" i="39"/>
  <c r="BU93" i="39" s="1"/>
  <c r="BU31" i="39"/>
  <c r="CI93" i="39"/>
  <c r="CR93" i="39" s="1"/>
  <c r="CH73" i="39"/>
  <c r="CR31" i="39"/>
  <c r="DV93" i="39"/>
  <c r="DU73" i="39"/>
  <c r="AV109" i="39"/>
  <c r="BE109" i="39" s="1"/>
  <c r="BE47" i="39"/>
  <c r="CF117" i="39"/>
  <c r="ED117" i="39" s="1"/>
  <c r="ED55" i="39"/>
  <c r="DY69" i="39"/>
  <c r="DZ69" i="39"/>
  <c r="CG69" i="39"/>
  <c r="DN69" i="39"/>
  <c r="BS85" i="39"/>
  <c r="EB525" i="39"/>
  <c r="EH525" i="39"/>
  <c r="CG346" i="39"/>
  <c r="EF346" i="39"/>
  <c r="DZ346" i="39"/>
  <c r="EA428" i="39"/>
  <c r="EG428" i="39"/>
  <c r="BR235" i="39"/>
  <c r="EG235" i="39"/>
  <c r="BT254" i="39"/>
  <c r="EI254" i="39"/>
  <c r="ED469" i="39"/>
  <c r="EJ469" i="39"/>
  <c r="EI287" i="39"/>
  <c r="BT287" i="39"/>
  <c r="AK78" i="38"/>
  <c r="AT78" i="38" s="1"/>
  <c r="AT15" i="38"/>
  <c r="U78" i="38"/>
  <c r="BT78" i="38" s="1"/>
  <c r="BT15" i="38"/>
  <c r="R168" i="30"/>
  <c r="R169" i="30" s="1"/>
  <c r="BQ329" i="39"/>
  <c r="EF329" i="39"/>
  <c r="BP329" i="39"/>
  <c r="BQ307" i="38"/>
  <c r="BP307" i="38"/>
  <c r="CE627" i="39"/>
  <c r="ED619" i="39"/>
  <c r="DD627" i="39"/>
  <c r="DN627" i="39" s="1"/>
  <c r="DN619" i="39"/>
  <c r="BS305" i="39"/>
  <c r="EH305" i="39"/>
  <c r="AI24" i="39"/>
  <c r="AV87" i="39"/>
  <c r="BE87" i="39" s="1"/>
  <c r="BE24" i="39"/>
  <c r="W97" i="39"/>
  <c r="BU97" i="39" s="1"/>
  <c r="BU35" i="39"/>
  <c r="BX97" i="39"/>
  <c r="CG35" i="39"/>
  <c r="AV113" i="39"/>
  <c r="BE51" i="39"/>
  <c r="Z126" i="39"/>
  <c r="AI65" i="39"/>
  <c r="U126" i="39"/>
  <c r="EI65" i="39"/>
  <c r="CT126" i="39"/>
  <c r="DC126" i="39" s="1"/>
  <c r="DC65" i="39"/>
  <c r="ED77" i="39"/>
  <c r="EB506" i="39"/>
  <c r="EH506" i="39"/>
  <c r="DZ373" i="39"/>
  <c r="CG373" i="39"/>
  <c r="EF373" i="39"/>
  <c r="BT172" i="39"/>
  <c r="EI172" i="39"/>
  <c r="EC420" i="39"/>
  <c r="EI420" i="39"/>
  <c r="BR227" i="39"/>
  <c r="EG227" i="39"/>
  <c r="BU268" i="39"/>
  <c r="EJ268" i="39"/>
  <c r="BS295" i="39"/>
  <c r="EH295" i="39"/>
  <c r="H108" i="42"/>
  <c r="BP418" i="38"/>
  <c r="BF426" i="38"/>
  <c r="BP426" i="38" s="1"/>
  <c r="R426" i="38"/>
  <c r="BS426" i="38" s="1"/>
  <c r="BS418" i="38"/>
  <c r="AK124" i="38"/>
  <c r="AT63" i="38"/>
  <c r="O132" i="38"/>
  <c r="X71" i="38"/>
  <c r="BQ71" i="38"/>
  <c r="W90" i="38"/>
  <c r="BU90" i="38" s="1"/>
  <c r="BU27" i="38"/>
  <c r="X21" i="30"/>
  <c r="O68" i="30"/>
  <c r="X68" i="30" s="1"/>
  <c r="X164" i="38"/>
  <c r="BQ164" i="38"/>
  <c r="BV164" i="38" s="1"/>
  <c r="DZ121" i="39"/>
  <c r="EE71" i="39"/>
  <c r="AL73" i="38"/>
  <c r="EK67" i="39"/>
  <c r="BU184" i="38"/>
  <c r="EE495" i="39"/>
  <c r="BV465" i="38"/>
  <c r="BT222" i="38"/>
  <c r="X100" i="29"/>
  <c r="V147" i="29"/>
  <c r="V163" i="29" s="1"/>
  <c r="X69" i="29"/>
  <c r="X88" i="29"/>
  <c r="BS41" i="38"/>
  <c r="BT33" i="38"/>
  <c r="EE49" i="39"/>
  <c r="BE127" i="39"/>
  <c r="EB516" i="39"/>
  <c r="EH516" i="39"/>
  <c r="EG242" i="39"/>
  <c r="EK242" i="39" s="1"/>
  <c r="BR242" i="39"/>
  <c r="CG127" i="39"/>
  <c r="BT304" i="39"/>
  <c r="EI304" i="39"/>
  <c r="BU320" i="39"/>
  <c r="EJ320" i="39"/>
  <c r="EA505" i="39"/>
  <c r="EG505" i="39"/>
  <c r="ED524" i="39"/>
  <c r="EJ524" i="39"/>
  <c r="EB345" i="39"/>
  <c r="EH345" i="39"/>
  <c r="EF364" i="39"/>
  <c r="DZ364" i="39"/>
  <c r="CG364" i="39"/>
  <c r="BQ152" i="39"/>
  <c r="EF152" i="39"/>
  <c r="BQ168" i="39"/>
  <c r="EF168" i="39"/>
  <c r="EC394" i="39"/>
  <c r="EI394" i="39"/>
  <c r="ED405" i="39"/>
  <c r="EJ405" i="39"/>
  <c r="BU201" i="39"/>
  <c r="EJ201" i="39"/>
  <c r="BQ220" i="39"/>
  <c r="AI220" i="39"/>
  <c r="EF220" i="39"/>
  <c r="EA427" i="39"/>
  <c r="EG427" i="39"/>
  <c r="EC446" i="39"/>
  <c r="EI446" i="39"/>
  <c r="BU234" i="39"/>
  <c r="EJ234" i="39"/>
  <c r="EI253" i="39"/>
  <c r="BT253" i="39"/>
  <c r="EB460" i="39"/>
  <c r="EH460" i="39"/>
  <c r="BE267" i="39"/>
  <c r="BQ267" i="39"/>
  <c r="EF267" i="39"/>
  <c r="BR286" i="39"/>
  <c r="EG286" i="39"/>
  <c r="EH111" i="39"/>
  <c r="BP77" i="39"/>
  <c r="BR325" i="38"/>
  <c r="BR336" i="38" s="1"/>
  <c r="BH336" i="38"/>
  <c r="BH338" i="38" s="1"/>
  <c r="BQ205" i="38"/>
  <c r="BV205" i="38" s="1"/>
  <c r="AI205" i="38"/>
  <c r="BQ174" i="38"/>
  <c r="X174" i="38"/>
  <c r="EH328" i="39"/>
  <c r="BS328" i="39"/>
  <c r="BS155" i="38"/>
  <c r="BS169" i="38" s="1"/>
  <c r="R169" i="38"/>
  <c r="R337" i="38" s="1"/>
  <c r="BQ286" i="38"/>
  <c r="BE286" i="38"/>
  <c r="AU298" i="38"/>
  <c r="AU338" i="38" s="1"/>
  <c r="BU306" i="38"/>
  <c r="BU321" i="38" s="1"/>
  <c r="BN321" i="38"/>
  <c r="BN337" i="38" s="1"/>
  <c r="BN339" i="38" s="1"/>
  <c r="O98" i="30"/>
  <c r="X98" i="30" s="1"/>
  <c r="X53" i="30"/>
  <c r="BQ248" i="38"/>
  <c r="AJ260" i="38"/>
  <c r="AT248" i="38"/>
  <c r="BQ326" i="38"/>
  <c r="BP326" i="38"/>
  <c r="BQ206" i="38"/>
  <c r="BV206" i="38" s="1"/>
  <c r="AI206" i="38"/>
  <c r="R184" i="38"/>
  <c r="R338" i="38" s="1"/>
  <c r="X148" i="30"/>
  <c r="BA621" i="39"/>
  <c r="BR313" i="39"/>
  <c r="EG313" i="39"/>
  <c r="CD79" i="39"/>
  <c r="EC16" i="39"/>
  <c r="CC28" i="39"/>
  <c r="AK79" i="39"/>
  <c r="AT16" i="39"/>
  <c r="AJ28" i="39"/>
  <c r="X16" i="39"/>
  <c r="O79" i="39"/>
  <c r="BQ16" i="39"/>
  <c r="EF16" i="39"/>
  <c r="N28" i="39"/>
  <c r="CT79" i="39"/>
  <c r="DC16" i="39"/>
  <c r="CS28" i="39"/>
  <c r="AX79" i="39"/>
  <c r="AW91" i="39" s="1"/>
  <c r="AW28" i="39"/>
  <c r="AH79" i="39"/>
  <c r="AG91" i="39" s="1"/>
  <c r="AG28" i="39"/>
  <c r="CD83" i="39"/>
  <c r="EC83" i="39" s="1"/>
  <c r="EC20" i="39"/>
  <c r="U93" i="39"/>
  <c r="EI31" i="39"/>
  <c r="Z93" i="39"/>
  <c r="AI93" i="39" s="1"/>
  <c r="AI31" i="39"/>
  <c r="DE93" i="39"/>
  <c r="DD73" i="39"/>
  <c r="DN31" i="39"/>
  <c r="AK101" i="39"/>
  <c r="AT101" i="39" s="1"/>
  <c r="AT39" i="39"/>
  <c r="S101" i="39"/>
  <c r="EH39" i="39"/>
  <c r="BS39" i="39"/>
  <c r="BT47" i="39"/>
  <c r="U109" i="39"/>
  <c r="BT109" i="39" s="1"/>
  <c r="EI47" i="39"/>
  <c r="BS69" i="39"/>
  <c r="EH69" i="39"/>
  <c r="AT69" i="39"/>
  <c r="EB69" i="39"/>
  <c r="BQ85" i="39"/>
  <c r="X85" i="39"/>
  <c r="BQ111" i="39"/>
  <c r="EB498" i="39"/>
  <c r="EH498" i="39"/>
  <c r="EC525" i="39"/>
  <c r="EI525" i="39"/>
  <c r="EI153" i="39"/>
  <c r="BT153" i="39"/>
  <c r="DC428" i="39"/>
  <c r="DZ428" i="39"/>
  <c r="EF428" i="39"/>
  <c r="BS235" i="39"/>
  <c r="EH235" i="39"/>
  <c r="EG254" i="39"/>
  <c r="BR254" i="39"/>
  <c r="EA469" i="39"/>
  <c r="EG469" i="39"/>
  <c r="Z103" i="38"/>
  <c r="AI41" i="38"/>
  <c r="BG120" i="38"/>
  <c r="BP120" i="38" s="1"/>
  <c r="BP59" i="38"/>
  <c r="BR128" i="38"/>
  <c r="S128" i="38"/>
  <c r="BS128" i="38" s="1"/>
  <c r="BS67" i="38"/>
  <c r="BU329" i="39"/>
  <c r="EJ329" i="39"/>
  <c r="BQ295" i="38"/>
  <c r="BV295" i="38" s="1"/>
  <c r="BE295" i="38"/>
  <c r="EF619" i="39"/>
  <c r="X619" i="39"/>
  <c r="N627" i="39"/>
  <c r="BQ619" i="39"/>
  <c r="AI619" i="39"/>
  <c r="Y627" i="39"/>
  <c r="BY627" i="39"/>
  <c r="EA619" i="39"/>
  <c r="BT305" i="39"/>
  <c r="EI305" i="39"/>
  <c r="DP87" i="39"/>
  <c r="DY87" i="39" s="1"/>
  <c r="DY24" i="39"/>
  <c r="BZ87" i="39"/>
  <c r="EA87" i="39" s="1"/>
  <c r="EA24" i="39"/>
  <c r="U87" i="39"/>
  <c r="BT87" i="39" s="1"/>
  <c r="BT24" i="39"/>
  <c r="EI24" i="39"/>
  <c r="DE87" i="39"/>
  <c r="DN87" i="39" s="1"/>
  <c r="DN24" i="39"/>
  <c r="AV97" i="39"/>
  <c r="BE97" i="39" s="1"/>
  <c r="BE35" i="39"/>
  <c r="DP97" i="39"/>
  <c r="DY35" i="39"/>
  <c r="AK97" i="39"/>
  <c r="AT97" i="39" s="1"/>
  <c r="AT35" i="39"/>
  <c r="CI97" i="39"/>
  <c r="CR97" i="39" s="1"/>
  <c r="CR35" i="39"/>
  <c r="W105" i="39"/>
  <c r="BU43" i="39"/>
  <c r="Z113" i="39"/>
  <c r="AI113" i="39" s="1"/>
  <c r="AI51" i="39"/>
  <c r="S113" i="39"/>
  <c r="EH51" i="39"/>
  <c r="DP126" i="39"/>
  <c r="DY126" i="39" s="1"/>
  <c r="DY65" i="39"/>
  <c r="X65" i="39"/>
  <c r="EF65" i="39"/>
  <c r="BQ103" i="39"/>
  <c r="EF103" i="39"/>
  <c r="EB517" i="39"/>
  <c r="EH517" i="39"/>
  <c r="EC354" i="39"/>
  <c r="EI354" i="39"/>
  <c r="EA373" i="39"/>
  <c r="EG373" i="39"/>
  <c r="BU172" i="39"/>
  <c r="EJ172" i="39"/>
  <c r="EC439" i="39"/>
  <c r="EI439" i="39"/>
  <c r="EF227" i="39"/>
  <c r="BQ227" i="39"/>
  <c r="AT227" i="39"/>
  <c r="EC480" i="39"/>
  <c r="EI480" i="39"/>
  <c r="BR268" i="39"/>
  <c r="EG268" i="39"/>
  <c r="BT295" i="39"/>
  <c r="EI295" i="39"/>
  <c r="Y426" i="38"/>
  <c r="AI426" i="38" s="1"/>
  <c r="AI418" i="38"/>
  <c r="N426" i="38"/>
  <c r="X418" i="38"/>
  <c r="BQ418" i="38"/>
  <c r="BU45" i="38"/>
  <c r="Q124" i="38"/>
  <c r="BR124" i="38" s="1"/>
  <c r="BR63" i="38"/>
  <c r="BG132" i="38"/>
  <c r="BP132" i="38" s="1"/>
  <c r="BP71" i="38"/>
  <c r="BP82" i="38"/>
  <c r="BR298" i="38"/>
  <c r="X145" i="29"/>
  <c r="H240" i="42"/>
  <c r="AT615" i="39"/>
  <c r="EF95" i="39"/>
  <c r="G153" i="42"/>
  <c r="H153" i="42" s="1"/>
  <c r="DC564" i="39"/>
  <c r="DN119" i="39"/>
  <c r="DN120" i="39"/>
  <c r="AT111" i="39"/>
  <c r="BT618" i="39"/>
  <c r="T626" i="39"/>
  <c r="BS312" i="39"/>
  <c r="EH312" i="39"/>
  <c r="ED505" i="39"/>
  <c r="EJ505" i="39"/>
  <c r="EC372" i="39"/>
  <c r="EI372" i="39"/>
  <c r="BR152" i="39"/>
  <c r="EG152" i="39"/>
  <c r="BR179" i="39"/>
  <c r="EG179" i="39"/>
  <c r="ED378" i="39"/>
  <c r="EJ378" i="39"/>
  <c r="CR394" i="39"/>
  <c r="BQ193" i="39"/>
  <c r="AI193" i="39"/>
  <c r="EF193" i="39"/>
  <c r="BU212" i="39"/>
  <c r="EJ212" i="39"/>
  <c r="EF419" i="39"/>
  <c r="DC419" i="39"/>
  <c r="DZ419" i="39"/>
  <c r="DZ427" i="39"/>
  <c r="EF427" i="39"/>
  <c r="DC427" i="39"/>
  <c r="DZ446" i="39"/>
  <c r="EF446" i="39"/>
  <c r="DC446" i="39"/>
  <c r="EI234" i="39"/>
  <c r="BT234" i="39"/>
  <c r="EF468" i="39"/>
  <c r="DN468" i="39"/>
  <c r="DZ468" i="39"/>
  <c r="DN487" i="39"/>
  <c r="DZ487" i="39"/>
  <c r="EF487" i="39"/>
  <c r="BU267" i="39"/>
  <c r="EJ267" i="39"/>
  <c r="BT294" i="39"/>
  <c r="EI294" i="39"/>
  <c r="BR201" i="39"/>
  <c r="AI201" i="39"/>
  <c r="EG201" i="39"/>
  <c r="EJ77" i="39"/>
  <c r="BE95" i="39"/>
  <c r="AT85" i="39"/>
  <c r="EB95" i="39"/>
  <c r="BE103" i="39"/>
  <c r="BT101" i="38"/>
  <c r="BU328" i="39"/>
  <c r="EJ328" i="39"/>
  <c r="BQ216" i="38"/>
  <c r="AI216" i="38"/>
  <c r="X61" i="39"/>
  <c r="O122" i="39"/>
  <c r="BQ61" i="39"/>
  <c r="EF61" i="39"/>
  <c r="AW283" i="38"/>
  <c r="AW337" i="38" s="1"/>
  <c r="BR268" i="38"/>
  <c r="BV268" i="38" s="1"/>
  <c r="X23" i="38"/>
  <c r="O86" i="38"/>
  <c r="BQ23" i="38"/>
  <c r="AV86" i="38"/>
  <c r="BE86" i="38" s="1"/>
  <c r="BE23" i="38"/>
  <c r="BP23" i="38"/>
  <c r="BG86" i="38"/>
  <c r="BP86" i="38" s="1"/>
  <c r="V121" i="30"/>
  <c r="V129" i="30" s="1"/>
  <c r="V119" i="30"/>
  <c r="U60" i="30"/>
  <c r="T74" i="30" s="1"/>
  <c r="T27" i="30"/>
  <c r="BQ190" i="38"/>
  <c r="BV190" i="38" s="1"/>
  <c r="AI190" i="38"/>
  <c r="R623" i="39"/>
  <c r="EH615" i="39"/>
  <c r="BS615" i="39"/>
  <c r="DD623" i="39"/>
  <c r="DN623" i="39" s="1"/>
  <c r="DN615" i="39"/>
  <c r="CA623" i="39"/>
  <c r="EB615" i="39"/>
  <c r="DR79" i="39"/>
  <c r="DQ91" i="39" s="1"/>
  <c r="DQ28" i="39"/>
  <c r="DV79" i="39"/>
  <c r="DU91" i="39" s="1"/>
  <c r="DU28" i="39"/>
  <c r="BK79" i="39"/>
  <c r="BJ91" i="39" s="1"/>
  <c r="BJ28" i="39"/>
  <c r="AF79" i="39"/>
  <c r="AE91" i="39" s="1"/>
  <c r="AE28" i="39"/>
  <c r="DM79" i="39"/>
  <c r="DL28" i="39"/>
  <c r="CF79" i="39"/>
  <c r="ED16" i="39"/>
  <c r="CE28" i="39"/>
  <c r="CZ79" i="39"/>
  <c r="CY91" i="39" s="1"/>
  <c r="CY28" i="39"/>
  <c r="W83" i="39"/>
  <c r="BU83" i="39" s="1"/>
  <c r="BU20" i="39"/>
  <c r="CT93" i="39"/>
  <c r="DC31" i="39"/>
  <c r="CS73" i="39"/>
  <c r="DM93" i="39"/>
  <c r="DL73" i="39"/>
  <c r="BG93" i="39"/>
  <c r="BP93" i="39" s="1"/>
  <c r="BP31" i="39"/>
  <c r="AV101" i="39"/>
  <c r="BE101" i="39" s="1"/>
  <c r="BE39" i="39"/>
  <c r="CG39" i="39"/>
  <c r="DP101" i="39"/>
  <c r="DY101" i="39" s="1"/>
  <c r="DY39" i="39"/>
  <c r="Q109" i="39"/>
  <c r="EG47" i="39"/>
  <c r="O109" i="39"/>
  <c r="BQ47" i="39"/>
  <c r="EF47" i="39"/>
  <c r="X47" i="39"/>
  <c r="CI109" i="39"/>
  <c r="CR109" i="39" s="1"/>
  <c r="CR47" i="39"/>
  <c r="DE117" i="39"/>
  <c r="DN117" i="39" s="1"/>
  <c r="DN55" i="39"/>
  <c r="Q117" i="39"/>
  <c r="BR117" i="39" s="1"/>
  <c r="BR55" i="39"/>
  <c r="EG55" i="39"/>
  <c r="EJ55" i="39"/>
  <c r="W117" i="39"/>
  <c r="BU117" i="39" s="1"/>
  <c r="BU55" i="39"/>
  <c r="CR69" i="39"/>
  <c r="BU85" i="39"/>
  <c r="ED498" i="39"/>
  <c r="EJ498" i="39"/>
  <c r="EC346" i="39"/>
  <c r="EI346" i="39"/>
  <c r="DZ365" i="39"/>
  <c r="EE365" i="39" s="1"/>
  <c r="EF365" i="39"/>
  <c r="CG365" i="39"/>
  <c r="BT180" i="39"/>
  <c r="EI180" i="39"/>
  <c r="EA447" i="39"/>
  <c r="EG447" i="39"/>
  <c r="BU235" i="39"/>
  <c r="EJ235" i="39"/>
  <c r="EI453" i="39"/>
  <c r="EC453" i="39"/>
  <c r="BR287" i="39"/>
  <c r="EG287" i="39"/>
  <c r="AT41" i="38"/>
  <c r="AK103" i="38"/>
  <c r="AT103" i="38" s="1"/>
  <c r="BG128" i="38"/>
  <c r="BP128" i="38" s="1"/>
  <c r="BP67" i="38"/>
  <c r="BE15" i="38"/>
  <c r="AV78" i="38"/>
  <c r="BE78" i="38" s="1"/>
  <c r="CG619" i="39"/>
  <c r="BW627" i="39"/>
  <c r="DZ619" i="39"/>
  <c r="BS619" i="39"/>
  <c r="R627" i="39"/>
  <c r="EH619" i="39"/>
  <c r="CR619" i="39"/>
  <c r="CH627" i="39"/>
  <c r="CR627" i="39" s="1"/>
  <c r="BR305" i="39"/>
  <c r="EG305" i="39"/>
  <c r="CB87" i="39"/>
  <c r="EB87" i="39" s="1"/>
  <c r="EB24" i="39"/>
  <c r="DC35" i="39"/>
  <c r="EB43" i="39"/>
  <c r="CB105" i="39"/>
  <c r="EB105" i="39" s="1"/>
  <c r="BX113" i="39"/>
  <c r="CG51" i="39"/>
  <c r="DE113" i="39"/>
  <c r="DN113" i="39" s="1"/>
  <c r="DN51" i="39"/>
  <c r="U113" i="39"/>
  <c r="BT113" i="39" s="1"/>
  <c r="BT51" i="39"/>
  <c r="EI51" i="39"/>
  <c r="AV126" i="39"/>
  <c r="BE126" i="39" s="1"/>
  <c r="BE65" i="39"/>
  <c r="DZ506" i="39"/>
  <c r="DY506" i="39"/>
  <c r="EF506" i="39"/>
  <c r="ED517" i="39"/>
  <c r="EJ517" i="39"/>
  <c r="ED354" i="39"/>
  <c r="EJ354" i="39"/>
  <c r="BU161" i="39"/>
  <c r="EJ161" i="39"/>
  <c r="BS172" i="39"/>
  <c r="EH172" i="39"/>
  <c r="EF420" i="39"/>
  <c r="DZ420" i="39"/>
  <c r="DC420" i="39"/>
  <c r="EB439" i="39"/>
  <c r="EH439" i="39"/>
  <c r="EA461" i="39"/>
  <c r="EG461" i="39"/>
  <c r="EA480" i="39"/>
  <c r="EG480" i="39"/>
  <c r="BT276" i="39"/>
  <c r="EI276" i="39"/>
  <c r="U99" i="38"/>
  <c r="BT99" i="38" s="1"/>
  <c r="BT37" i="38"/>
  <c r="W99" i="38"/>
  <c r="BU99" i="38" s="1"/>
  <c r="BU37" i="38"/>
  <c r="BR37" i="38"/>
  <c r="Q99" i="38"/>
  <c r="U115" i="38"/>
  <c r="BT115" i="38" s="1"/>
  <c r="BT53" i="38"/>
  <c r="AV124" i="38"/>
  <c r="BE124" i="38" s="1"/>
  <c r="BE63" i="38"/>
  <c r="AT132" i="38"/>
  <c r="S132" i="38"/>
  <c r="BS132" i="38" s="1"/>
  <c r="BS71" i="38"/>
  <c r="AV82" i="38"/>
  <c r="BE82" i="38" s="1"/>
  <c r="BE19" i="38"/>
  <c r="AT27" i="38"/>
  <c r="AK90" i="38"/>
  <c r="AT90" i="38" s="1"/>
  <c r="S90" i="38"/>
  <c r="BS90" i="38" s="1"/>
  <c r="BS27" i="38"/>
  <c r="O88" i="30"/>
  <c r="X88" i="30" s="1"/>
  <c r="X42" i="30"/>
  <c r="AI98" i="38"/>
  <c r="EK274" i="39"/>
  <c r="DC103" i="39"/>
  <c r="BP111" i="38"/>
  <c r="BU130" i="38"/>
  <c r="BS78" i="38"/>
  <c r="AT624" i="39"/>
  <c r="BA629" i="39"/>
  <c r="DN107" i="39"/>
  <c r="EE390" i="39"/>
  <c r="BS107" i="39"/>
  <c r="BS374" i="38"/>
  <c r="BU26" i="38"/>
  <c r="BL339" i="38"/>
  <c r="X126" i="22"/>
  <c r="X65" i="29"/>
  <c r="X70" i="29"/>
  <c r="AL420" i="38"/>
  <c r="BU52" i="38"/>
  <c r="H174" i="42"/>
  <c r="CR119" i="39"/>
  <c r="DZ103" i="39"/>
  <c r="AI111" i="39"/>
  <c r="DY103" i="39"/>
  <c r="BT312" i="39"/>
  <c r="EI312" i="39"/>
  <c r="EC497" i="39"/>
  <c r="EI497" i="39"/>
  <c r="DZ505" i="39"/>
  <c r="DY505" i="39"/>
  <c r="EF505" i="39"/>
  <c r="DZ353" i="39"/>
  <c r="CG353" i="39"/>
  <c r="EF353" i="39"/>
  <c r="EA372" i="39"/>
  <c r="EG372" i="39"/>
  <c r="BS179" i="39"/>
  <c r="EH179" i="39"/>
  <c r="EA378" i="39"/>
  <c r="CR378" i="39"/>
  <c r="EG378" i="39"/>
  <c r="EB394" i="39"/>
  <c r="EH394" i="39"/>
  <c r="BS193" i="39"/>
  <c r="EH193" i="39"/>
  <c r="BU220" i="39"/>
  <c r="EJ220" i="39"/>
  <c r="EB419" i="39"/>
  <c r="EH419" i="39"/>
  <c r="EI438" i="39"/>
  <c r="EC438" i="39"/>
  <c r="EH226" i="39"/>
  <c r="BS226" i="39"/>
  <c r="BQ234" i="39"/>
  <c r="EF234" i="39"/>
  <c r="EC460" i="39"/>
  <c r="EI460" i="39"/>
  <c r="EC468" i="39"/>
  <c r="EI468" i="39"/>
  <c r="EA487" i="39"/>
  <c r="EG487" i="39"/>
  <c r="EK487" i="39" s="1"/>
  <c r="EJ275" i="39"/>
  <c r="BU275" i="39"/>
  <c r="BU294" i="39"/>
  <c r="EJ294" i="39"/>
  <c r="AT120" i="39"/>
  <c r="DY77" i="39"/>
  <c r="BR328" i="39"/>
  <c r="EG328" i="39"/>
  <c r="BQ189" i="38"/>
  <c r="AI189" i="38"/>
  <c r="BV197" i="38"/>
  <c r="BS216" i="38"/>
  <c r="BS222" i="38" s="1"/>
  <c r="AC222" i="38"/>
  <c r="AC338" i="38" s="1"/>
  <c r="U122" i="39"/>
  <c r="BT122" i="39" s="1"/>
  <c r="BT61" i="39"/>
  <c r="EI61" i="39"/>
  <c r="Q122" i="39"/>
  <c r="BR122" i="39" s="1"/>
  <c r="BR61" i="39"/>
  <c r="EG61" i="39"/>
  <c r="O97" i="30"/>
  <c r="X52" i="30"/>
  <c r="Q86" i="38"/>
  <c r="BR86" i="38" s="1"/>
  <c r="BR23" i="38"/>
  <c r="N121" i="30"/>
  <c r="N129" i="30" s="1"/>
  <c r="N119" i="30"/>
  <c r="W60" i="30"/>
  <c r="V74" i="30" s="1"/>
  <c r="V27" i="30"/>
  <c r="P623" i="39"/>
  <c r="BR615" i="39"/>
  <c r="EG615" i="39"/>
  <c r="Y623" i="39"/>
  <c r="AI615" i="39"/>
  <c r="DG79" i="39"/>
  <c r="DF28" i="39"/>
  <c r="W79" i="39"/>
  <c r="BU16" i="39"/>
  <c r="V28" i="39"/>
  <c r="CK79" i="39"/>
  <c r="CJ91" i="39" s="1"/>
  <c r="CJ28" i="39"/>
  <c r="BD79" i="39"/>
  <c r="BC91" i="39" s="1"/>
  <c r="BC28" i="39"/>
  <c r="BX79" i="39"/>
  <c r="DZ16" i="39"/>
  <c r="BW28" i="39"/>
  <c r="CG16" i="39"/>
  <c r="CQ79" i="39"/>
  <c r="CP28" i="39"/>
  <c r="DT79" i="39"/>
  <c r="DS91" i="39" s="1"/>
  <c r="DS28" i="39"/>
  <c r="CG20" i="39"/>
  <c r="BX83" i="39"/>
  <c r="U83" i="39"/>
  <c r="BT83" i="39" s="1"/>
  <c r="BT20" i="39"/>
  <c r="EI20" i="39"/>
  <c r="DR93" i="39"/>
  <c r="DQ73" i="39"/>
  <c r="O93" i="39"/>
  <c r="X31" i="39"/>
  <c r="EF31" i="39"/>
  <c r="U101" i="39"/>
  <c r="BT101" i="39" s="1"/>
  <c r="BT39" i="39"/>
  <c r="EI39" i="39"/>
  <c r="CI101" i="39"/>
  <c r="CR39" i="39"/>
  <c r="U117" i="39"/>
  <c r="BT55" i="39"/>
  <c r="EI55" i="39"/>
  <c r="DP117" i="39"/>
  <c r="DY117" i="39" s="1"/>
  <c r="DY55" i="39"/>
  <c r="CT117" i="39"/>
  <c r="DC117" i="39" s="1"/>
  <c r="DC55" i="39"/>
  <c r="BR69" i="39"/>
  <c r="EG69" i="39"/>
  <c r="BP69" i="39"/>
  <c r="BS111" i="39"/>
  <c r="EF498" i="39"/>
  <c r="DY498" i="39"/>
  <c r="DZ498" i="39"/>
  <c r="EA346" i="39"/>
  <c r="EG346" i="39"/>
  <c r="EJ180" i="39"/>
  <c r="BU180" i="39"/>
  <c r="EC447" i="39"/>
  <c r="EI447" i="39"/>
  <c r="BQ254" i="39"/>
  <c r="EF254" i="39"/>
  <c r="AT254" i="39"/>
  <c r="EB453" i="39"/>
  <c r="EH453" i="39"/>
  <c r="EF287" i="39"/>
  <c r="BE287" i="39"/>
  <c r="BQ287" i="39"/>
  <c r="Q111" i="38"/>
  <c r="BR111" i="38" s="1"/>
  <c r="BR49" i="38"/>
  <c r="BE49" i="38"/>
  <c r="AV111" i="38"/>
  <c r="BE111" i="38" s="1"/>
  <c r="S120" i="38"/>
  <c r="BS120" i="38" s="1"/>
  <c r="BS59" i="38"/>
  <c r="AV128" i="38"/>
  <c r="BE128" i="38" s="1"/>
  <c r="BE67" i="38"/>
  <c r="X114" i="29"/>
  <c r="BR329" i="39"/>
  <c r="EG329" i="39"/>
  <c r="BS120" i="39"/>
  <c r="V627" i="39"/>
  <c r="EJ619" i="39"/>
  <c r="S87" i="39"/>
  <c r="BS87" i="39" s="1"/>
  <c r="BS24" i="39"/>
  <c r="EH24" i="39"/>
  <c r="U97" i="39"/>
  <c r="BT97" i="39" s="1"/>
  <c r="BT35" i="39"/>
  <c r="EI35" i="39"/>
  <c r="DE105" i="39"/>
  <c r="DN105" i="39" s="1"/>
  <c r="DN43" i="39"/>
  <c r="Q105" i="39"/>
  <c r="BR43" i="39"/>
  <c r="EG43" i="39"/>
  <c r="AT43" i="39"/>
  <c r="AK105" i="39"/>
  <c r="AT105" i="39" s="1"/>
  <c r="Q113" i="39"/>
  <c r="BR113" i="39" s="1"/>
  <c r="BR51" i="39"/>
  <c r="EG51" i="39"/>
  <c r="BR103" i="39"/>
  <c r="EG103" i="39"/>
  <c r="ED506" i="39"/>
  <c r="EJ506" i="39"/>
  <c r="EA517" i="39"/>
  <c r="EG517" i="39"/>
  <c r="DZ354" i="39"/>
  <c r="CG354" i="39"/>
  <c r="EF354" i="39"/>
  <c r="EI161" i="39"/>
  <c r="BT161" i="39"/>
  <c r="ED420" i="39"/>
  <c r="EJ420" i="39"/>
  <c r="BR243" i="39"/>
  <c r="EG243" i="39"/>
  <c r="EF461" i="39"/>
  <c r="DN461" i="39"/>
  <c r="DZ461" i="39"/>
  <c r="BT268" i="39"/>
  <c r="EI268" i="39"/>
  <c r="BE276" i="39"/>
  <c r="BQ276" i="39"/>
  <c r="EF276" i="39"/>
  <c r="BE418" i="38"/>
  <c r="AU426" i="38"/>
  <c r="BE426" i="38" s="1"/>
  <c r="T426" i="38"/>
  <c r="BT426" i="38" s="1"/>
  <c r="BT418" i="38"/>
  <c r="W115" i="38"/>
  <c r="BU53" i="38"/>
  <c r="O124" i="38"/>
  <c r="BQ63" i="38"/>
  <c r="AI19" i="38"/>
  <c r="Z82" i="38"/>
  <c r="AV90" i="38"/>
  <c r="BE90" i="38" s="1"/>
  <c r="BE27" i="38"/>
  <c r="BG90" i="38"/>
  <c r="BP90" i="38" s="1"/>
  <c r="BP27" i="38"/>
  <c r="X27" i="38"/>
  <c r="BQ27" i="38"/>
  <c r="O90" i="38"/>
  <c r="EI120" i="39"/>
  <c r="EJ286" i="39"/>
  <c r="BU286" i="39"/>
  <c r="CR111" i="39"/>
  <c r="BS253" i="39"/>
  <c r="EH253" i="39"/>
  <c r="DY111" i="39"/>
  <c r="BQ304" i="39"/>
  <c r="EF304" i="39"/>
  <c r="BP304" i="39"/>
  <c r="BT320" i="39"/>
  <c r="EI320" i="39"/>
  <c r="ED497" i="39"/>
  <c r="EJ497" i="39"/>
  <c r="EF516" i="39"/>
  <c r="DY516" i="39"/>
  <c r="DZ516" i="39"/>
  <c r="ED345" i="39"/>
  <c r="EJ345" i="39"/>
  <c r="ED364" i="39"/>
  <c r="EJ364" i="39"/>
  <c r="CG372" i="39"/>
  <c r="DZ372" i="39"/>
  <c r="EF372" i="39"/>
  <c r="EJ160" i="39"/>
  <c r="BU160" i="39"/>
  <c r="CR386" i="39"/>
  <c r="DZ386" i="39"/>
  <c r="EF386" i="39"/>
  <c r="EA405" i="39"/>
  <c r="EG405" i="39"/>
  <c r="EH201" i="39"/>
  <c r="BS201" i="39"/>
  <c r="BR220" i="39"/>
  <c r="EG220" i="39"/>
  <c r="EC419" i="39"/>
  <c r="EI419" i="39"/>
  <c r="EJ438" i="39"/>
  <c r="ED438" i="39"/>
  <c r="BU226" i="39"/>
  <c r="EJ226" i="39"/>
  <c r="AT242" i="39"/>
  <c r="DZ460" i="39"/>
  <c r="EF460" i="39"/>
  <c r="DN460" i="39"/>
  <c r="BS275" i="39"/>
  <c r="EH275" i="39"/>
  <c r="BR294" i="39"/>
  <c r="EG294" i="39"/>
  <c r="CR85" i="39"/>
  <c r="AI120" i="39"/>
  <c r="BP85" i="39"/>
  <c r="BQ155" i="38"/>
  <c r="X155" i="38"/>
  <c r="BU228" i="38"/>
  <c r="BU245" i="38" s="1"/>
  <c r="AR245" i="38"/>
  <c r="AR337" i="38" s="1"/>
  <c r="X96" i="30"/>
  <c r="AV122" i="39"/>
  <c r="BE122" i="39" s="1"/>
  <c r="BE61" i="39"/>
  <c r="AT229" i="38"/>
  <c r="BQ229" i="38"/>
  <c r="AK86" i="38"/>
  <c r="AT86" i="38" s="1"/>
  <c r="AT23" i="38"/>
  <c r="U86" i="38"/>
  <c r="BT86" i="38" s="1"/>
  <c r="BT23" i="38"/>
  <c r="BU287" i="38"/>
  <c r="BC298" i="38"/>
  <c r="BC338" i="38" s="1"/>
  <c r="BC339" i="38" s="1"/>
  <c r="V623" i="39"/>
  <c r="BU615" i="39"/>
  <c r="EJ615" i="39"/>
  <c r="CC623" i="39"/>
  <c r="EC615" i="39"/>
  <c r="AS79" i="39"/>
  <c r="AR28" i="39"/>
  <c r="DX79" i="39"/>
  <c r="DW91" i="39" s="1"/>
  <c r="DW28" i="39"/>
  <c r="AQ79" i="39"/>
  <c r="AP91" i="39" s="1"/>
  <c r="AP28" i="39"/>
  <c r="DE79" i="39"/>
  <c r="DN16" i="39"/>
  <c r="DD28" i="39"/>
  <c r="DB79" i="39"/>
  <c r="DA28" i="39"/>
  <c r="AM79" i="39"/>
  <c r="AL28" i="39"/>
  <c r="BG83" i="39"/>
  <c r="BP83" i="39" s="1"/>
  <c r="BP20" i="39"/>
  <c r="CT83" i="39"/>
  <c r="DC83" i="39" s="1"/>
  <c r="DC20" i="39"/>
  <c r="CF93" i="39"/>
  <c r="CE73" i="39"/>
  <c r="CG31" i="39"/>
  <c r="BX93" i="39"/>
  <c r="DZ31" i="39"/>
  <c r="EC31" i="39"/>
  <c r="CD93" i="39"/>
  <c r="BG101" i="39"/>
  <c r="BP39" i="39"/>
  <c r="CF101" i="39"/>
  <c r="ED101" i="39" s="1"/>
  <c r="ED39" i="39"/>
  <c r="CT109" i="39"/>
  <c r="DC109" i="39" s="1"/>
  <c r="DC47" i="39"/>
  <c r="AK109" i="39"/>
  <c r="AT109" i="39" s="1"/>
  <c r="AT47" i="39"/>
  <c r="BG109" i="39"/>
  <c r="BP47" i="39"/>
  <c r="Z117" i="39"/>
  <c r="AI117" i="39" s="1"/>
  <c r="AI55" i="39"/>
  <c r="CI117" i="39"/>
  <c r="CR55" i="39"/>
  <c r="BT69" i="39"/>
  <c r="EI69" i="39"/>
  <c r="BU69" i="39"/>
  <c r="EA525" i="39"/>
  <c r="EG525" i="39"/>
  <c r="ED346" i="39"/>
  <c r="EJ346" i="39"/>
  <c r="BR153" i="39"/>
  <c r="EG153" i="39"/>
  <c r="BQ180" i="39"/>
  <c r="X180" i="39"/>
  <c r="EF180" i="39"/>
  <c r="ED447" i="39"/>
  <c r="EJ447" i="39"/>
  <c r="EH254" i="39"/>
  <c r="BS254" i="39"/>
  <c r="DN469" i="39"/>
  <c r="DZ469" i="39"/>
  <c r="EF469" i="39"/>
  <c r="BS287" i="39"/>
  <c r="EH287" i="39"/>
  <c r="BE41" i="38"/>
  <c r="AV103" i="38"/>
  <c r="BE103" i="38" s="1"/>
  <c r="AT49" i="38"/>
  <c r="AK111" i="38"/>
  <c r="W120" i="38"/>
  <c r="BU120" i="38" s="1"/>
  <c r="BU59" i="38"/>
  <c r="U120" i="38"/>
  <c r="BT120" i="38" s="1"/>
  <c r="BT59" i="38"/>
  <c r="U128" i="38"/>
  <c r="BT128" i="38" s="1"/>
  <c r="BT67" i="38"/>
  <c r="BS329" i="39"/>
  <c r="EH329" i="39"/>
  <c r="T627" i="39"/>
  <c r="EI619" i="39"/>
  <c r="P627" i="39"/>
  <c r="BR619" i="39"/>
  <c r="EG619" i="39"/>
  <c r="CA627" i="39"/>
  <c r="EB619" i="39"/>
  <c r="W87" i="39"/>
  <c r="BU87" i="39" s="1"/>
  <c r="BU24" i="39"/>
  <c r="CI87" i="39"/>
  <c r="CR24" i="39"/>
  <c r="O97" i="39"/>
  <c r="X35" i="39"/>
  <c r="EF35" i="39"/>
  <c r="BQ35" i="39"/>
  <c r="BG97" i="39"/>
  <c r="BP97" i="39" s="1"/>
  <c r="BP35" i="39"/>
  <c r="ED35" i="39"/>
  <c r="CF97" i="39"/>
  <c r="ED97" i="39" s="1"/>
  <c r="S105" i="39"/>
  <c r="BS105" i="39" s="1"/>
  <c r="BS43" i="39"/>
  <c r="EH43" i="39"/>
  <c r="BG126" i="39"/>
  <c r="BP126" i="39" s="1"/>
  <c r="BP65" i="39"/>
  <c r="EA65" i="39"/>
  <c r="BZ126" i="39"/>
  <c r="EA126" i="39" s="1"/>
  <c r="ED103" i="39"/>
  <c r="EA506" i="39"/>
  <c r="EG506" i="39"/>
  <c r="EC373" i="39"/>
  <c r="EI373" i="39"/>
  <c r="EH161" i="39"/>
  <c r="BS161" i="39"/>
  <c r="EB420" i="39"/>
  <c r="EH420" i="39"/>
  <c r="BT227" i="39"/>
  <c r="EI227" i="39"/>
  <c r="BT243" i="39"/>
  <c r="EI243" i="39"/>
  <c r="EC461" i="39"/>
  <c r="EI461" i="39"/>
  <c r="EH268" i="39"/>
  <c r="BS268" i="39"/>
  <c r="EG295" i="39"/>
  <c r="BR295" i="39"/>
  <c r="U82" i="38"/>
  <c r="BT82" i="38" s="1"/>
  <c r="BT19" i="38"/>
  <c r="X140" i="30"/>
  <c r="BQ237" i="38"/>
  <c r="AT237" i="38"/>
  <c r="BS564" i="39"/>
  <c r="EH86" i="39"/>
  <c r="BP86" i="39"/>
  <c r="CR114" i="39"/>
  <c r="EA130" i="39"/>
  <c r="EH130" i="39"/>
  <c r="EK652" i="39"/>
  <c r="BR139" i="39"/>
  <c r="ED477" i="39"/>
  <c r="EJ477" i="39"/>
  <c r="EB384" i="39"/>
  <c r="EH384" i="39"/>
  <c r="EA388" i="39"/>
  <c r="CR388" i="39"/>
  <c r="EG388" i="39"/>
  <c r="EA392" i="39"/>
  <c r="CR392" i="39"/>
  <c r="EG392" i="39"/>
  <c r="CR396" i="39"/>
  <c r="DZ396" i="39"/>
  <c r="EF396" i="39"/>
  <c r="EC403" i="39"/>
  <c r="EI403" i="39"/>
  <c r="CN412" i="39"/>
  <c r="CN528" i="39" s="1"/>
  <c r="EB411" i="39"/>
  <c r="EH411" i="39"/>
  <c r="EB429" i="39"/>
  <c r="EH429" i="39"/>
  <c r="DZ448" i="39"/>
  <c r="EF448" i="39"/>
  <c r="DC448" i="39"/>
  <c r="EC454" i="39"/>
  <c r="EI454" i="39"/>
  <c r="ED462" i="39"/>
  <c r="EJ462" i="39"/>
  <c r="EC477" i="39"/>
  <c r="EI477" i="39"/>
  <c r="Y624" i="39"/>
  <c r="AI624" i="39" s="1"/>
  <c r="AI616" i="39"/>
  <c r="EA616" i="39"/>
  <c r="DC616" i="39"/>
  <c r="ED616" i="39"/>
  <c r="EJ616" i="39"/>
  <c r="BQ618" i="39"/>
  <c r="X618" i="39"/>
  <c r="EF618" i="39"/>
  <c r="N626" i="39"/>
  <c r="CC626" i="39"/>
  <c r="EC618" i="39"/>
  <c r="EI618" i="39"/>
  <c r="CA626" i="39"/>
  <c r="EB618" i="39"/>
  <c r="DS626" i="39"/>
  <c r="DY626" i="39" s="1"/>
  <c r="DY618" i="39"/>
  <c r="BJ628" i="39"/>
  <c r="BP628" i="39" s="1"/>
  <c r="BP620" i="39"/>
  <c r="EH620" i="39"/>
  <c r="CA628" i="39"/>
  <c r="EB620" i="39"/>
  <c r="DF628" i="39"/>
  <c r="DF629" i="39" s="1"/>
  <c r="DF621" i="39"/>
  <c r="DD628" i="39"/>
  <c r="DN620" i="39"/>
  <c r="BU311" i="39"/>
  <c r="EJ311" i="39"/>
  <c r="EK311" i="39" s="1"/>
  <c r="CK123" i="39"/>
  <c r="EA62" i="39"/>
  <c r="EG62" i="39"/>
  <c r="CR62" i="39"/>
  <c r="O125" i="39"/>
  <c r="BQ64" i="39"/>
  <c r="N73" i="39"/>
  <c r="X64" i="39"/>
  <c r="EF64" i="39"/>
  <c r="AX125" i="39"/>
  <c r="BR64" i="39"/>
  <c r="BE64" i="39"/>
  <c r="EG64" i="39"/>
  <c r="DZ64" i="39"/>
  <c r="CG64" i="39"/>
  <c r="BW73" i="39"/>
  <c r="BX125" i="39"/>
  <c r="AF127" i="39"/>
  <c r="AE73" i="39"/>
  <c r="AB127" i="39"/>
  <c r="AA144" i="39" s="1"/>
  <c r="BR66" i="39"/>
  <c r="EG66" i="39"/>
  <c r="AA73" i="39"/>
  <c r="CZ127" i="39"/>
  <c r="DC66" i="39"/>
  <c r="S129" i="39"/>
  <c r="BS68" i="39"/>
  <c r="R73" i="39"/>
  <c r="EH68" i="39"/>
  <c r="O129" i="39"/>
  <c r="BQ68" i="39"/>
  <c r="X68" i="39"/>
  <c r="EF68" i="39"/>
  <c r="CV129" i="39"/>
  <c r="DC68" i="39"/>
  <c r="AL73" i="39"/>
  <c r="EG70" i="39"/>
  <c r="BR70" i="39"/>
  <c r="CD131" i="39"/>
  <c r="CG131" i="39" s="1"/>
  <c r="EC70" i="39"/>
  <c r="CC73" i="39"/>
  <c r="BI133" i="39"/>
  <c r="EG72" i="39"/>
  <c r="EC492" i="39"/>
  <c r="EI492" i="39"/>
  <c r="EA500" i="39"/>
  <c r="DY500" i="39"/>
  <c r="EG500" i="39"/>
  <c r="EA504" i="39"/>
  <c r="EG504" i="39"/>
  <c r="EB515" i="39"/>
  <c r="EH515" i="39"/>
  <c r="DY515" i="39"/>
  <c r="EB519" i="39"/>
  <c r="EH519" i="39"/>
  <c r="EC340" i="39"/>
  <c r="EI340" i="39"/>
  <c r="ED344" i="39"/>
  <c r="EJ344" i="39"/>
  <c r="EC348" i="39"/>
  <c r="EI348" i="39"/>
  <c r="DZ348" i="39"/>
  <c r="CG348" i="39"/>
  <c r="EF348" i="39"/>
  <c r="DZ352" i="39"/>
  <c r="EF352" i="39"/>
  <c r="CG352" i="39"/>
  <c r="ED356" i="39"/>
  <c r="EJ356" i="39"/>
  <c r="EB367" i="39"/>
  <c r="EH367" i="39"/>
  <c r="DZ371" i="39"/>
  <c r="EF371" i="39"/>
  <c r="CG371" i="39"/>
  <c r="BR159" i="39"/>
  <c r="EG159" i="39"/>
  <c r="X159" i="39"/>
  <c r="EC116" i="39"/>
  <c r="EH103" i="39"/>
  <c r="DN103" i="39"/>
  <c r="BV297" i="39"/>
  <c r="EA72" i="39"/>
  <c r="EA68" i="39"/>
  <c r="DC82" i="39"/>
  <c r="EF82" i="39"/>
  <c r="EG95" i="39"/>
  <c r="AT95" i="39"/>
  <c r="BU123" i="39"/>
  <c r="DC86" i="39"/>
  <c r="EF454" i="39"/>
  <c r="DN454" i="39"/>
  <c r="DZ454" i="39"/>
  <c r="EF380" i="39"/>
  <c r="DZ380" i="39"/>
  <c r="CR380" i="39"/>
  <c r="EC384" i="39"/>
  <c r="EI384" i="39"/>
  <c r="EB388" i="39"/>
  <c r="EH388" i="39"/>
  <c r="EB392" i="39"/>
  <c r="EH392" i="39"/>
  <c r="EB396" i="39"/>
  <c r="EH396" i="39"/>
  <c r="EB403" i="39"/>
  <c r="EH403" i="39"/>
  <c r="EC407" i="39"/>
  <c r="EI407" i="39"/>
  <c r="ED411" i="39"/>
  <c r="EJ411" i="39"/>
  <c r="EA440" i="39"/>
  <c r="DC440" i="39"/>
  <c r="EG440" i="39"/>
  <c r="EA454" i="39"/>
  <c r="EG454" i="39"/>
  <c r="EC462" i="39"/>
  <c r="EI462" i="39"/>
  <c r="DN470" i="39"/>
  <c r="EF470" i="39"/>
  <c r="DZ470" i="39"/>
  <c r="EF477" i="39"/>
  <c r="DZ477" i="39"/>
  <c r="DN477" i="39"/>
  <c r="ED485" i="39"/>
  <c r="EJ485" i="39"/>
  <c r="DZ616" i="39"/>
  <c r="CR616" i="39"/>
  <c r="EC616" i="39"/>
  <c r="EI616" i="39"/>
  <c r="CA624" i="39"/>
  <c r="CG624" i="39" s="1"/>
  <c r="EB616" i="39"/>
  <c r="AA626" i="39"/>
  <c r="EG618" i="39"/>
  <c r="DL626" i="39"/>
  <c r="EJ618" i="39"/>
  <c r="ED618" i="39"/>
  <c r="DJ626" i="39"/>
  <c r="DN618" i="39"/>
  <c r="T628" i="39"/>
  <c r="X628" i="39" s="1"/>
  <c r="X620" i="39"/>
  <c r="BT620" i="39"/>
  <c r="EI620" i="39"/>
  <c r="CE628" i="39"/>
  <c r="ED620" i="39"/>
  <c r="CO123" i="39"/>
  <c r="EI62" i="39"/>
  <c r="EC62" i="39"/>
  <c r="CN73" i="39"/>
  <c r="DT123" i="39"/>
  <c r="DY62" i="39"/>
  <c r="DS73" i="39"/>
  <c r="EH62" i="39"/>
  <c r="EB62" i="39"/>
  <c r="DI125" i="39"/>
  <c r="DH73" i="39"/>
  <c r="CB125" i="39"/>
  <c r="CA73" i="39"/>
  <c r="EH64" i="39"/>
  <c r="EB64" i="39"/>
  <c r="DG125" i="39"/>
  <c r="DF73" i="39"/>
  <c r="DN64" i="39"/>
  <c r="BO127" i="39"/>
  <c r="BU127" i="39" s="1"/>
  <c r="BU66" i="39"/>
  <c r="BN73" i="39"/>
  <c r="BK127" i="39"/>
  <c r="BS127" i="39" s="1"/>
  <c r="EH66" i="39"/>
  <c r="BS66" i="39"/>
  <c r="CK127" i="39"/>
  <c r="CR66" i="39"/>
  <c r="EA66" i="39"/>
  <c r="AX129" i="39"/>
  <c r="BR68" i="39"/>
  <c r="BE68" i="39"/>
  <c r="EG68" i="39"/>
  <c r="DZ68" i="39"/>
  <c r="BX129" i="39"/>
  <c r="CG68" i="39"/>
  <c r="BT70" i="39"/>
  <c r="EI70" i="39"/>
  <c r="AI70" i="39"/>
  <c r="EF70" i="39"/>
  <c r="AJ73" i="39"/>
  <c r="BQ70" i="39"/>
  <c r="AT70" i="39"/>
  <c r="BS72" i="39"/>
  <c r="S133" i="39"/>
  <c r="X72" i="39"/>
  <c r="EH72" i="39"/>
  <c r="W133" i="39"/>
  <c r="BU133" i="39" s="1"/>
  <c r="V73" i="39"/>
  <c r="DZ492" i="39"/>
  <c r="EF492" i="39"/>
  <c r="DY492" i="39"/>
  <c r="ED500" i="39"/>
  <c r="EJ500" i="39"/>
  <c r="ED504" i="39"/>
  <c r="EJ504" i="39"/>
  <c r="EC515" i="39"/>
  <c r="EI515" i="39"/>
  <c r="EF523" i="39"/>
  <c r="DZ523" i="39"/>
  <c r="DY523" i="39"/>
  <c r="EG340" i="39"/>
  <c r="EA340" i="39"/>
  <c r="EF344" i="39"/>
  <c r="DZ344" i="39"/>
  <c r="CG344" i="39"/>
  <c r="EG348" i="39"/>
  <c r="EA348" i="39"/>
  <c r="EC352" i="39"/>
  <c r="EI352" i="39"/>
  <c r="CG356" i="39"/>
  <c r="DZ356" i="39"/>
  <c r="EF356" i="39"/>
  <c r="EC356" i="39"/>
  <c r="EI356" i="39"/>
  <c r="EA367" i="39"/>
  <c r="EG367" i="39"/>
  <c r="EB371" i="39"/>
  <c r="EH371" i="39"/>
  <c r="BU159" i="39"/>
  <c r="EJ159" i="39"/>
  <c r="EC620" i="39"/>
  <c r="CG616" i="39"/>
  <c r="EH618" i="39"/>
  <c r="BE115" i="39"/>
  <c r="EJ115" i="39"/>
  <c r="BU115" i="39"/>
  <c r="DC119" i="39"/>
  <c r="DN116" i="39"/>
  <c r="EF116" i="39"/>
  <c r="EA110" i="39"/>
  <c r="EC86" i="39"/>
  <c r="CG86" i="39"/>
  <c r="CR104" i="39"/>
  <c r="X90" i="39"/>
  <c r="BT131" i="39"/>
  <c r="CR131" i="39"/>
  <c r="EA131" i="39"/>
  <c r="EB380" i="39"/>
  <c r="EH380" i="39"/>
  <c r="EA384" i="39"/>
  <c r="CR384" i="39"/>
  <c r="EG384" i="39"/>
  <c r="EC388" i="39"/>
  <c r="EI388" i="39"/>
  <c r="ED403" i="39"/>
  <c r="EJ403" i="39"/>
  <c r="ED407" i="39"/>
  <c r="EJ407" i="39"/>
  <c r="EC411" i="39"/>
  <c r="EI411" i="39"/>
  <c r="ED429" i="39"/>
  <c r="EJ429" i="39"/>
  <c r="ED448" i="39"/>
  <c r="EJ448" i="39"/>
  <c r="ED454" i="39"/>
  <c r="EJ454" i="39"/>
  <c r="EB462" i="39"/>
  <c r="EH462" i="39"/>
  <c r="EB470" i="39"/>
  <c r="EH470" i="39"/>
  <c r="EC485" i="39"/>
  <c r="EI485" i="39"/>
  <c r="P624" i="39"/>
  <c r="EG616" i="39"/>
  <c r="BR616" i="39"/>
  <c r="BP616" i="39"/>
  <c r="EH616" i="39"/>
  <c r="DY616" i="39"/>
  <c r="DQ621" i="39"/>
  <c r="AT618" i="39"/>
  <c r="AJ626" i="39"/>
  <c r="AT626" i="39" s="1"/>
  <c r="Y626" i="39"/>
  <c r="AI618" i="39"/>
  <c r="CH626" i="39"/>
  <c r="CR626" i="39" s="1"/>
  <c r="DZ618" i="39"/>
  <c r="CR618" i="39"/>
  <c r="BY626" i="39"/>
  <c r="EA618" i="39"/>
  <c r="CG618" i="39"/>
  <c r="Y628" i="39"/>
  <c r="BQ620" i="39"/>
  <c r="AI620" i="39"/>
  <c r="EF620" i="39"/>
  <c r="BC628" i="39"/>
  <c r="BE628" i="39" s="1"/>
  <c r="BU620" i="39"/>
  <c r="BE620" i="39"/>
  <c r="EJ620" i="39"/>
  <c r="CU628" i="39"/>
  <c r="DC628" i="39" s="1"/>
  <c r="DC620" i="39"/>
  <c r="CJ628" i="39"/>
  <c r="CR628" i="39" s="1"/>
  <c r="CR620" i="39"/>
  <c r="EA620" i="39"/>
  <c r="DO628" i="39"/>
  <c r="DY628" i="39" s="1"/>
  <c r="DY620" i="39"/>
  <c r="DX123" i="39"/>
  <c r="DW73" i="39"/>
  <c r="BM125" i="39"/>
  <c r="BP125" i="39" s="1"/>
  <c r="BL73" i="39"/>
  <c r="BP64" i="39"/>
  <c r="BB125" i="39"/>
  <c r="BA73" i="39"/>
  <c r="DK125" i="39"/>
  <c r="EC64" i="39"/>
  <c r="DJ73" i="39"/>
  <c r="Z127" i="39"/>
  <c r="BQ66" i="39"/>
  <c r="AI66" i="39"/>
  <c r="Y73" i="39"/>
  <c r="EF66" i="39"/>
  <c r="CO127" i="39"/>
  <c r="EC66" i="39"/>
  <c r="DT127" i="39"/>
  <c r="DY66" i="39"/>
  <c r="U129" i="39"/>
  <c r="BT129" i="39" s="1"/>
  <c r="EI68" i="39"/>
  <c r="BT68" i="39"/>
  <c r="CB129" i="39"/>
  <c r="EB129" i="39" s="1"/>
  <c r="EB68" i="39"/>
  <c r="DG129" i="39"/>
  <c r="DN129" i="39" s="1"/>
  <c r="DN68" i="39"/>
  <c r="EA70" i="39"/>
  <c r="CR70" i="39"/>
  <c r="BB133" i="39"/>
  <c r="BT72" i="39"/>
  <c r="EI72" i="39"/>
  <c r="BE72" i="39"/>
  <c r="BG133" i="39"/>
  <c r="BP72" i="39"/>
  <c r="BF73" i="39"/>
  <c r="EF72" i="39"/>
  <c r="BX133" i="39"/>
  <c r="CG72" i="39"/>
  <c r="DZ72" i="39"/>
  <c r="EA496" i="39"/>
  <c r="DY496" i="39"/>
  <c r="EG496" i="39"/>
  <c r="EB500" i="39"/>
  <c r="EH500" i="39"/>
  <c r="EC508" i="39"/>
  <c r="EI508" i="39"/>
  <c r="EA519" i="39"/>
  <c r="DY519" i="39"/>
  <c r="EG519" i="39"/>
  <c r="EA523" i="39"/>
  <c r="EG523" i="39"/>
  <c r="DZ340" i="39"/>
  <c r="CG340" i="39"/>
  <c r="EF340" i="39"/>
  <c r="EB344" i="39"/>
  <c r="EH344" i="39"/>
  <c r="EB348" i="39"/>
  <c r="EH348" i="39"/>
  <c r="EG352" i="39"/>
  <c r="EA352" i="39"/>
  <c r="EE352" i="39" s="1"/>
  <c r="EA356" i="39"/>
  <c r="EG356" i="39"/>
  <c r="EC363" i="39"/>
  <c r="EI363" i="39"/>
  <c r="EC367" i="39"/>
  <c r="EI367" i="39"/>
  <c r="EC371" i="39"/>
  <c r="EI371" i="39"/>
  <c r="BR178" i="39"/>
  <c r="BV178" i="39" s="1"/>
  <c r="EG178" i="39"/>
  <c r="EK178" i="39" s="1"/>
  <c r="EJ62" i="39"/>
  <c r="DC618" i="39"/>
  <c r="EB66" i="39"/>
  <c r="DZ116" i="39"/>
  <c r="EB89" i="39"/>
  <c r="EH89" i="39"/>
  <c r="DZ85" i="39"/>
  <c r="EF85" i="39"/>
  <c r="BU564" i="39"/>
  <c r="EB121" i="39"/>
  <c r="CR86" i="39"/>
  <c r="EG90" i="39"/>
  <c r="BQ107" i="39"/>
  <c r="BR136" i="39"/>
  <c r="DZ139" i="39"/>
  <c r="BS139" i="39"/>
  <c r="ED380" i="39"/>
  <c r="EJ380" i="39"/>
  <c r="ED384" i="39"/>
  <c r="EJ384" i="39"/>
  <c r="ED388" i="39"/>
  <c r="EJ388" i="39"/>
  <c r="EC392" i="39"/>
  <c r="EI392" i="39"/>
  <c r="EA403" i="39"/>
  <c r="CR403" i="39"/>
  <c r="EG403" i="39"/>
  <c r="EA407" i="39"/>
  <c r="CR407" i="39"/>
  <c r="EG407" i="39"/>
  <c r="EA411" i="39"/>
  <c r="EG411" i="39"/>
  <c r="CR411" i="39"/>
  <c r="EA429" i="39"/>
  <c r="DC429" i="39"/>
  <c r="EG429" i="39"/>
  <c r="EB440" i="39"/>
  <c r="EH440" i="39"/>
  <c r="EB448" i="39"/>
  <c r="EH448" i="39"/>
  <c r="EB454" i="39"/>
  <c r="EH454" i="39"/>
  <c r="DN462" i="39"/>
  <c r="DZ462" i="39"/>
  <c r="EF462" i="39"/>
  <c r="EA477" i="39"/>
  <c r="EG477" i="39"/>
  <c r="EF485" i="39"/>
  <c r="DN485" i="39"/>
  <c r="DZ485" i="39"/>
  <c r="EE485" i="39" s="1"/>
  <c r="BQ616" i="39"/>
  <c r="X616" i="39"/>
  <c r="N624" i="39"/>
  <c r="N621" i="39"/>
  <c r="EF616" i="39"/>
  <c r="BE616" i="39"/>
  <c r="AU624" i="39"/>
  <c r="BE624" i="39" s="1"/>
  <c r="DD624" i="39"/>
  <c r="DN616" i="39"/>
  <c r="DL624" i="39"/>
  <c r="DL621" i="39"/>
  <c r="AU626" i="39"/>
  <c r="BE626" i="39" s="1"/>
  <c r="BE618" i="39"/>
  <c r="BH626" i="39"/>
  <c r="BP626" i="39" s="1"/>
  <c r="BP618" i="39"/>
  <c r="AA628" i="39"/>
  <c r="EG620" i="39"/>
  <c r="BR620" i="39"/>
  <c r="BW628" i="39"/>
  <c r="DZ620" i="39"/>
  <c r="CG620" i="39"/>
  <c r="CZ123" i="39"/>
  <c r="DC62" i="39"/>
  <c r="CY73" i="39"/>
  <c r="T73" i="39"/>
  <c r="EI64" i="39"/>
  <c r="U125" i="39"/>
  <c r="BT64" i="39"/>
  <c r="CQ125" i="39"/>
  <c r="ED64" i="39"/>
  <c r="CP73" i="39"/>
  <c r="CR64" i="39"/>
  <c r="CV125" i="39"/>
  <c r="EA64" i="39"/>
  <c r="DC64" i="39"/>
  <c r="CU73" i="39"/>
  <c r="BT66" i="39"/>
  <c r="EI66" i="39"/>
  <c r="U127" i="39"/>
  <c r="X66" i="39"/>
  <c r="BI127" i="39"/>
  <c r="BH73" i="39"/>
  <c r="BP66" i="39"/>
  <c r="DX127" i="39"/>
  <c r="ED66" i="39"/>
  <c r="CZ129" i="39"/>
  <c r="EC68" i="39"/>
  <c r="BD129" i="39"/>
  <c r="BC73" i="39"/>
  <c r="BU68" i="39"/>
  <c r="EJ70" i="39"/>
  <c r="BU70" i="39"/>
  <c r="AG73" i="39"/>
  <c r="DY70" i="39"/>
  <c r="AD133" i="39"/>
  <c r="AI72" i="39"/>
  <c r="AC73" i="39"/>
  <c r="EB72" i="39"/>
  <c r="CB133" i="39"/>
  <c r="EB133" i="39" s="1"/>
  <c r="DG133" i="39"/>
  <c r="DN133" i="39" s="1"/>
  <c r="DN72" i="39"/>
  <c r="EC496" i="39"/>
  <c r="EI496" i="39"/>
  <c r="DZ504" i="39"/>
  <c r="EF504" i="39"/>
  <c r="DY504" i="39"/>
  <c r="EF508" i="39"/>
  <c r="DZ508" i="39"/>
  <c r="DY508" i="39"/>
  <c r="ED519" i="39"/>
  <c r="EJ519" i="39"/>
  <c r="ED523" i="39"/>
  <c r="EJ523" i="39"/>
  <c r="ED340" i="39"/>
  <c r="EJ340" i="39"/>
  <c r="EC344" i="39"/>
  <c r="EI344" i="39"/>
  <c r="EG344" i="39"/>
  <c r="EA344" i="39"/>
  <c r="ED348" i="39"/>
  <c r="EJ348" i="39"/>
  <c r="EF363" i="39"/>
  <c r="DZ363" i="39"/>
  <c r="CG363" i="39"/>
  <c r="EF367" i="39"/>
  <c r="CG367" i="39"/>
  <c r="DZ367" i="39"/>
  <c r="ED371" i="39"/>
  <c r="EJ371" i="39"/>
  <c r="EA371" i="39"/>
  <c r="EG371" i="39"/>
  <c r="EK215" i="39"/>
  <c r="EJ66" i="39"/>
  <c r="EJ76" i="39"/>
  <c r="DC76" i="39"/>
  <c r="BS620" i="39"/>
  <c r="BE627" i="39"/>
  <c r="EA117" i="39"/>
  <c r="EJ68" i="39"/>
  <c r="DY102" i="39"/>
  <c r="BE88" i="39"/>
  <c r="EE19" i="39"/>
  <c r="ED108" i="39"/>
  <c r="S116" i="38"/>
  <c r="BS116" i="38" s="1"/>
  <c r="BS54" i="38"/>
  <c r="BT38" i="38"/>
  <c r="U100" i="38"/>
  <c r="BT100" i="38" s="1"/>
  <c r="P420" i="38"/>
  <c r="BR415" i="38"/>
  <c r="AI415" i="38"/>
  <c r="Y423" i="38"/>
  <c r="AI423" i="38" s="1"/>
  <c r="Z94" i="38"/>
  <c r="AI94" i="38" s="1"/>
  <c r="AI32" i="38"/>
  <c r="BS32" i="38"/>
  <c r="S94" i="38"/>
  <c r="BS94" i="38" s="1"/>
  <c r="AV94" i="38"/>
  <c r="BE94" i="38" s="1"/>
  <c r="BE32" i="38"/>
  <c r="S106" i="38"/>
  <c r="BS106" i="38" s="1"/>
  <c r="BS44" i="38"/>
  <c r="BQ50" i="38"/>
  <c r="X50" i="38"/>
  <c r="O112" i="38"/>
  <c r="S112" i="38"/>
  <c r="BS112" i="38" s="1"/>
  <c r="BS50" i="38"/>
  <c r="BP54" i="38"/>
  <c r="BG116" i="38"/>
  <c r="BP116" i="38" s="1"/>
  <c r="U121" i="38"/>
  <c r="BT121" i="38" s="1"/>
  <c r="BT60" i="38"/>
  <c r="BG121" i="38"/>
  <c r="BP121" i="38" s="1"/>
  <c r="BP60" i="38"/>
  <c r="BG125" i="38"/>
  <c r="BP125" i="38" s="1"/>
  <c r="BP64" i="38"/>
  <c r="AK125" i="38"/>
  <c r="AT125" i="38" s="1"/>
  <c r="AT64" i="38"/>
  <c r="Z125" i="38"/>
  <c r="AI125" i="38" s="1"/>
  <c r="AI64" i="38"/>
  <c r="AV125" i="38"/>
  <c r="BE125" i="38" s="1"/>
  <c r="BE64" i="38"/>
  <c r="O125" i="38"/>
  <c r="BQ64" i="38"/>
  <c r="Q129" i="38"/>
  <c r="BR129" i="38" s="1"/>
  <c r="BR68" i="38"/>
  <c r="AV129" i="38"/>
  <c r="BE129" i="38" s="1"/>
  <c r="BE68" i="38"/>
  <c r="Z133" i="38"/>
  <c r="AI133" i="38" s="1"/>
  <c r="AI72" i="38"/>
  <c r="S133" i="38"/>
  <c r="BS133" i="38" s="1"/>
  <c r="BS72" i="38"/>
  <c r="Q133" i="38"/>
  <c r="BR72" i="38"/>
  <c r="Q81" i="38"/>
  <c r="BR81" i="38" s="1"/>
  <c r="BR18" i="38"/>
  <c r="AI24" i="38"/>
  <c r="Z87" i="38"/>
  <c r="AI50" i="38"/>
  <c r="O123" i="38"/>
  <c r="X62" i="38"/>
  <c r="BQ62" i="38"/>
  <c r="BU36" i="38"/>
  <c r="W98" i="38"/>
  <c r="BU98" i="38" s="1"/>
  <c r="R425" i="38"/>
  <c r="BS425" i="38" s="1"/>
  <c r="BS417" i="38"/>
  <c r="AT417" i="38"/>
  <c r="AJ425" i="38"/>
  <c r="AT425" i="38" s="1"/>
  <c r="BP417" i="38"/>
  <c r="BF425" i="38"/>
  <c r="BP425" i="38" s="1"/>
  <c r="P427" i="38"/>
  <c r="BR427" i="38" s="1"/>
  <c r="BR419" i="38"/>
  <c r="BF427" i="38"/>
  <c r="BP427" i="38" s="1"/>
  <c r="BP419" i="38"/>
  <c r="R427" i="38"/>
  <c r="BS427" i="38" s="1"/>
  <c r="BS419" i="38"/>
  <c r="BT36" i="38"/>
  <c r="BS38" i="38"/>
  <c r="S100" i="38"/>
  <c r="BS100" i="38" s="1"/>
  <c r="BP42" i="38"/>
  <c r="BG104" i="38"/>
  <c r="BP104" i="38" s="1"/>
  <c r="AV110" i="38"/>
  <c r="BE110" i="38" s="1"/>
  <c r="BE48" i="38"/>
  <c r="BS52" i="38"/>
  <c r="U123" i="38"/>
  <c r="BT123" i="38" s="1"/>
  <c r="BT62" i="38"/>
  <c r="Z123" i="38"/>
  <c r="AI123" i="38" s="1"/>
  <c r="AI62" i="38"/>
  <c r="Q131" i="38"/>
  <c r="BR131" i="38" s="1"/>
  <c r="BR70" i="38"/>
  <c r="AV131" i="38"/>
  <c r="BE131" i="38" s="1"/>
  <c r="BE70" i="38"/>
  <c r="X70" i="38"/>
  <c r="O131" i="38"/>
  <c r="BQ70" i="38"/>
  <c r="Q85" i="38"/>
  <c r="BR85" i="38" s="1"/>
  <c r="BR22" i="38"/>
  <c r="Q76" i="38"/>
  <c r="BR13" i="38"/>
  <c r="BS13" i="38"/>
  <c r="BR38" i="38"/>
  <c r="AK94" i="38"/>
  <c r="AT94" i="38" s="1"/>
  <c r="AT32" i="38"/>
  <c r="BS26" i="38"/>
  <c r="BS131" i="38"/>
  <c r="AT108" i="38"/>
  <c r="BT423" i="38"/>
  <c r="AT83" i="38"/>
  <c r="BU415" i="38"/>
  <c r="W96" i="38"/>
  <c r="BU96" i="38" s="1"/>
  <c r="BU34" i="38"/>
  <c r="AK102" i="38"/>
  <c r="AT102" i="38" s="1"/>
  <c r="AT40" i="38"/>
  <c r="BE44" i="38"/>
  <c r="AV106" i="38"/>
  <c r="BE106" i="38" s="1"/>
  <c r="BR46" i="38"/>
  <c r="Q108" i="38"/>
  <c r="BR108" i="38" s="1"/>
  <c r="AH108" i="38"/>
  <c r="BU46" i="38"/>
  <c r="X46" i="38"/>
  <c r="O108" i="38"/>
  <c r="BQ46" i="38"/>
  <c r="BP46" i="38"/>
  <c r="BG108" i="38"/>
  <c r="BP108" i="38" s="1"/>
  <c r="BR50" i="38"/>
  <c r="Q112" i="38"/>
  <c r="BR112" i="38" s="1"/>
  <c r="O116" i="38"/>
  <c r="X54" i="38"/>
  <c r="O121" i="38"/>
  <c r="X60" i="38"/>
  <c r="Z121" i="38"/>
  <c r="AI121" i="38" s="1"/>
  <c r="AI60" i="38"/>
  <c r="S125" i="38"/>
  <c r="BS125" i="38" s="1"/>
  <c r="BS64" i="38"/>
  <c r="W125" i="38"/>
  <c r="BU125" i="38" s="1"/>
  <c r="BU64" i="38"/>
  <c r="Z129" i="38"/>
  <c r="AI129" i="38" s="1"/>
  <c r="AI68" i="38"/>
  <c r="BG129" i="38"/>
  <c r="BP129" i="38" s="1"/>
  <c r="BP68" i="38"/>
  <c r="AK129" i="38"/>
  <c r="AT129" i="38" s="1"/>
  <c r="AT68" i="38"/>
  <c r="BT68" i="38"/>
  <c r="W133" i="38"/>
  <c r="BU133" i="38" s="1"/>
  <c r="BU72" i="38"/>
  <c r="AV79" i="38"/>
  <c r="BE79" i="38" s="1"/>
  <c r="BE16" i="38"/>
  <c r="U79" i="38"/>
  <c r="BT79" i="38" s="1"/>
  <c r="BT16" i="38"/>
  <c r="W79" i="38"/>
  <c r="BU16" i="38"/>
  <c r="S79" i="38"/>
  <c r="BS79" i="38" s="1"/>
  <c r="BS16" i="38"/>
  <c r="AT18" i="38"/>
  <c r="AK81" i="38"/>
  <c r="AT81" i="38" s="1"/>
  <c r="S81" i="38"/>
  <c r="BS81" i="38" s="1"/>
  <c r="BS18" i="38"/>
  <c r="O81" i="38"/>
  <c r="X18" i="38"/>
  <c r="BQ18" i="38"/>
  <c r="AI20" i="38"/>
  <c r="Z83" i="38"/>
  <c r="U87" i="38"/>
  <c r="BT87" i="38" s="1"/>
  <c r="BT24" i="38"/>
  <c r="AT87" i="38"/>
  <c r="BP26" i="38"/>
  <c r="BG89" i="38"/>
  <c r="U89" i="38"/>
  <c r="BT89" i="38" s="1"/>
  <c r="BT26" i="38"/>
  <c r="BT207" i="38"/>
  <c r="P425" i="38"/>
  <c r="BR425" i="38" s="1"/>
  <c r="BR417" i="38"/>
  <c r="T425" i="38"/>
  <c r="BT425" i="38" s="1"/>
  <c r="BT417" i="38"/>
  <c r="X417" i="38"/>
  <c r="N425" i="38"/>
  <c r="BQ417" i="38"/>
  <c r="BE419" i="38"/>
  <c r="AU427" i="38"/>
  <c r="BE427" i="38" s="1"/>
  <c r="AT419" i="38"/>
  <c r="AJ427" i="38"/>
  <c r="AT427" i="38" s="1"/>
  <c r="Q98" i="38"/>
  <c r="BR98" i="38" s="1"/>
  <c r="BR36" i="38"/>
  <c r="O100" i="38"/>
  <c r="X38" i="38"/>
  <c r="BQ38" i="38"/>
  <c r="Z104" i="38"/>
  <c r="AI42" i="38"/>
  <c r="Q110" i="38"/>
  <c r="BR110" i="38" s="1"/>
  <c r="BR48" i="38"/>
  <c r="X52" i="38"/>
  <c r="BQ52" i="38"/>
  <c r="U119" i="38"/>
  <c r="BT119" i="38" s="1"/>
  <c r="BT58" i="38"/>
  <c r="O119" i="38"/>
  <c r="BQ58" i="38"/>
  <c r="X58" i="38"/>
  <c r="U77" i="38"/>
  <c r="BT14" i="38"/>
  <c r="Q77" i="38"/>
  <c r="BR77" i="38" s="1"/>
  <c r="BR14" i="38"/>
  <c r="AT13" i="38"/>
  <c r="BS103" i="38"/>
  <c r="BP18" i="38"/>
  <c r="AT46" i="38"/>
  <c r="BP76" i="38"/>
  <c r="AI31" i="38"/>
  <c r="BV477" i="38"/>
  <c r="BV441" i="38"/>
  <c r="BQ140" i="38"/>
  <c r="S121" i="38"/>
  <c r="BS121" i="38" s="1"/>
  <c r="BS60" i="38"/>
  <c r="BQ36" i="38"/>
  <c r="O98" i="38"/>
  <c r="BS415" i="38"/>
  <c r="X415" i="38"/>
  <c r="N423" i="38"/>
  <c r="X423" i="38" s="1"/>
  <c r="BQ415" i="38"/>
  <c r="BF423" i="38"/>
  <c r="BP423" i="38" s="1"/>
  <c r="BP415" i="38"/>
  <c r="O96" i="38"/>
  <c r="BQ96" i="38" s="1"/>
  <c r="X34" i="38"/>
  <c r="BQ40" i="38"/>
  <c r="O102" i="38"/>
  <c r="X40" i="38"/>
  <c r="AV102" i="38"/>
  <c r="BE102" i="38" s="1"/>
  <c r="BE40" i="38"/>
  <c r="AT44" i="38"/>
  <c r="AK106" i="38"/>
  <c r="AT106" i="38" s="1"/>
  <c r="AI44" i="38"/>
  <c r="Z106" i="38"/>
  <c r="AI106" i="38" s="1"/>
  <c r="S108" i="38"/>
  <c r="BS108" i="38" s="1"/>
  <c r="BS46" i="38"/>
  <c r="BT50" i="38"/>
  <c r="U112" i="38"/>
  <c r="BT112" i="38" s="1"/>
  <c r="AV116" i="38"/>
  <c r="BE116" i="38" s="1"/>
  <c r="BE54" i="38"/>
  <c r="S129" i="38"/>
  <c r="BS129" i="38" s="1"/>
  <c r="BS68" i="38"/>
  <c r="BQ72" i="38"/>
  <c r="BG133" i="38"/>
  <c r="BP133" i="38" s="1"/>
  <c r="BP72" i="38"/>
  <c r="U133" i="38"/>
  <c r="BT133" i="38" s="1"/>
  <c r="BT72" i="38"/>
  <c r="AV133" i="38"/>
  <c r="BE133" i="38" s="1"/>
  <c r="BE72" i="38"/>
  <c r="AK133" i="38"/>
  <c r="AT133" i="38" s="1"/>
  <c r="AT72" i="38"/>
  <c r="AT16" i="38"/>
  <c r="AK79" i="38"/>
  <c r="AT79" i="38" s="1"/>
  <c r="BP16" i="38"/>
  <c r="BG79" i="38"/>
  <c r="BP79" i="38" s="1"/>
  <c r="W81" i="38"/>
  <c r="BU81" i="38" s="1"/>
  <c r="BU18" i="38"/>
  <c r="AV81" i="38"/>
  <c r="BE81" i="38" s="1"/>
  <c r="BE18" i="38"/>
  <c r="BR20" i="38"/>
  <c r="Q87" i="38"/>
  <c r="BR87" i="38" s="1"/>
  <c r="BR24" i="38"/>
  <c r="BT103" i="38"/>
  <c r="AK100" i="38"/>
  <c r="AT100" i="38" s="1"/>
  <c r="AT38" i="38"/>
  <c r="AI417" i="38"/>
  <c r="Y425" i="38"/>
  <c r="AI425" i="38" s="1"/>
  <c r="AI419" i="38"/>
  <c r="Y427" i="38"/>
  <c r="AI427" i="38" s="1"/>
  <c r="BG98" i="38"/>
  <c r="BP98" i="38" s="1"/>
  <c r="BP36" i="38"/>
  <c r="AV100" i="38"/>
  <c r="BE100" i="38" s="1"/>
  <c r="BE38" i="38"/>
  <c r="BT42" i="38"/>
  <c r="U104" i="38"/>
  <c r="BT104" i="38" s="1"/>
  <c r="BR104" i="38"/>
  <c r="BP48" i="38"/>
  <c r="BG110" i="38"/>
  <c r="BP110" i="38" s="1"/>
  <c r="AT48" i="38"/>
  <c r="AK110" i="38"/>
  <c r="AT110" i="38" s="1"/>
  <c r="BQ48" i="38"/>
  <c r="X48" i="38"/>
  <c r="O110" i="38"/>
  <c r="BT52" i="38"/>
  <c r="S119" i="38"/>
  <c r="BS119" i="38" s="1"/>
  <c r="BS58" i="38"/>
  <c r="S123" i="38"/>
  <c r="BS123" i="38" s="1"/>
  <c r="BS62" i="38"/>
  <c r="AK123" i="38"/>
  <c r="AT123" i="38" s="1"/>
  <c r="AT62" i="38"/>
  <c r="AV123" i="38"/>
  <c r="BE123" i="38" s="1"/>
  <c r="BE62" i="38"/>
  <c r="W127" i="38"/>
  <c r="BU127" i="38" s="1"/>
  <c r="BU66" i="38"/>
  <c r="BG77" i="38"/>
  <c r="BP77" i="38" s="1"/>
  <c r="BP14" i="38"/>
  <c r="U85" i="38"/>
  <c r="BT85" i="38" s="1"/>
  <c r="BT22" i="38"/>
  <c r="BE22" i="38"/>
  <c r="AV85" i="38"/>
  <c r="BE85" i="38" s="1"/>
  <c r="U76" i="38"/>
  <c r="BT76" i="38" s="1"/>
  <c r="BT13" i="38"/>
  <c r="W76" i="38"/>
  <c r="BU76" i="38" s="1"/>
  <c r="BU13" i="38"/>
  <c r="BE13" i="38"/>
  <c r="BS98" i="38"/>
  <c r="BU68" i="38"/>
  <c r="BE76" i="38"/>
  <c r="BU84" i="38"/>
  <c r="BU298" i="38"/>
  <c r="BR178" i="38"/>
  <c r="X178" i="38"/>
  <c r="P184" i="38"/>
  <c r="P338" i="38" s="1"/>
  <c r="W102" i="38"/>
  <c r="BU102" i="38" s="1"/>
  <c r="BU40" i="38"/>
  <c r="AU423" i="38"/>
  <c r="BE415" i="38"/>
  <c r="BT415" i="38"/>
  <c r="AT415" i="38"/>
  <c r="AJ423" i="38"/>
  <c r="AT423" i="38" s="1"/>
  <c r="BG94" i="38"/>
  <c r="BP94" i="38" s="1"/>
  <c r="BP32" i="38"/>
  <c r="S102" i="38"/>
  <c r="BS102" i="38" s="1"/>
  <c r="BS40" i="38"/>
  <c r="BR44" i="38"/>
  <c r="Q106" i="38"/>
  <c r="BR106" i="38" s="1"/>
  <c r="AV108" i="38"/>
  <c r="BE108" i="38" s="1"/>
  <c r="BE46" i="38"/>
  <c r="Q116" i="38"/>
  <c r="BR116" i="38" s="1"/>
  <c r="BR54" i="38"/>
  <c r="U116" i="38"/>
  <c r="BT116" i="38" s="1"/>
  <c r="BT54" i="38"/>
  <c r="Z116" i="38"/>
  <c r="AI116" i="38" s="1"/>
  <c r="AI54" i="38"/>
  <c r="W116" i="38"/>
  <c r="BU116" i="38" s="1"/>
  <c r="BU54" i="38"/>
  <c r="W121" i="38"/>
  <c r="BU121" i="38" s="1"/>
  <c r="BU60" i="38"/>
  <c r="Q121" i="38"/>
  <c r="BR121" i="38" s="1"/>
  <c r="BR60" i="38"/>
  <c r="Q125" i="38"/>
  <c r="BR125" i="38" s="1"/>
  <c r="BR64" i="38"/>
  <c r="O129" i="38"/>
  <c r="BQ68" i="38"/>
  <c r="BU129" i="38"/>
  <c r="X16" i="38"/>
  <c r="O79" i="38"/>
  <c r="BQ16" i="38"/>
  <c r="U81" i="38"/>
  <c r="BT81" i="38" s="1"/>
  <c r="BT18" i="38"/>
  <c r="Q89" i="38"/>
  <c r="BR26" i="38"/>
  <c r="BQ26" i="38"/>
  <c r="AI112" i="38"/>
  <c r="BE417" i="38"/>
  <c r="AU425" i="38"/>
  <c r="BE425" i="38" s="1"/>
  <c r="V425" i="38"/>
  <c r="BU425" i="38" s="1"/>
  <c r="BU417" i="38"/>
  <c r="N427" i="38"/>
  <c r="X419" i="38"/>
  <c r="BQ419" i="38"/>
  <c r="V427" i="38"/>
  <c r="BU427" i="38" s="1"/>
  <c r="BU419" i="38"/>
  <c r="T427" i="38"/>
  <c r="BT427" i="38" s="1"/>
  <c r="BT419" i="38"/>
  <c r="AV98" i="38"/>
  <c r="BE98" i="38" s="1"/>
  <c r="BE36" i="38"/>
  <c r="AK98" i="38"/>
  <c r="AT98" i="38" s="1"/>
  <c r="AT36" i="38"/>
  <c r="BU38" i="38"/>
  <c r="W100" i="38"/>
  <c r="BU100" i="38" s="1"/>
  <c r="S104" i="38"/>
  <c r="BS42" i="38"/>
  <c r="W104" i="38"/>
  <c r="BU104" i="38" s="1"/>
  <c r="BU42" i="38"/>
  <c r="BP52" i="38"/>
  <c r="BG114" i="38"/>
  <c r="BQ114" i="38" s="1"/>
  <c r="BR119" i="38"/>
  <c r="AV119" i="38"/>
  <c r="BE119" i="38" s="1"/>
  <c r="BE58" i="38"/>
  <c r="Q123" i="38"/>
  <c r="BR123" i="38" s="1"/>
  <c r="BR62" i="38"/>
  <c r="W123" i="38"/>
  <c r="BU123" i="38" s="1"/>
  <c r="BU62" i="38"/>
  <c r="O127" i="38"/>
  <c r="BQ66" i="38"/>
  <c r="S127" i="38"/>
  <c r="BS127" i="38" s="1"/>
  <c r="BS66" i="38"/>
  <c r="BG127" i="38"/>
  <c r="BP127" i="38" s="1"/>
  <c r="BP66" i="38"/>
  <c r="Z127" i="38"/>
  <c r="AI127" i="38" s="1"/>
  <c r="AI66" i="38"/>
  <c r="AK131" i="38"/>
  <c r="AT131" i="38" s="1"/>
  <c r="AT70" i="38"/>
  <c r="W131" i="38"/>
  <c r="BU131" i="38" s="1"/>
  <c r="BU70" i="38"/>
  <c r="BG131" i="38"/>
  <c r="BP131" i="38" s="1"/>
  <c r="BP70" i="38"/>
  <c r="U131" i="38"/>
  <c r="BT131" i="38" s="1"/>
  <c r="BT70" i="38"/>
  <c r="Z131" i="38"/>
  <c r="AI131" i="38" s="1"/>
  <c r="AI70" i="38"/>
  <c r="S77" i="38"/>
  <c r="BS77" i="38" s="1"/>
  <c r="BS14" i="38"/>
  <c r="X14" i="38"/>
  <c r="O77" i="38"/>
  <c r="AI14" i="38"/>
  <c r="Z77" i="38"/>
  <c r="AI77" i="38" s="1"/>
  <c r="O85" i="38"/>
  <c r="X22" i="38"/>
  <c r="BQ22" i="38"/>
  <c r="O76" i="38"/>
  <c r="X13" i="38"/>
  <c r="BQ13" i="38"/>
  <c r="BP13" i="38"/>
  <c r="Z76" i="38"/>
  <c r="AI76" i="38" s="1"/>
  <c r="AI13" i="38"/>
  <c r="BR100" i="38"/>
  <c r="Z108" i="38"/>
  <c r="AI46" i="38"/>
  <c r="BT34" i="38"/>
  <c r="U96" i="38"/>
  <c r="BT96" i="38" s="1"/>
  <c r="BS70" i="38"/>
  <c r="BS36" i="38"/>
  <c r="O60" i="29"/>
  <c r="X60" i="29" s="1"/>
  <c r="X13" i="29"/>
  <c r="Q78" i="29"/>
  <c r="X32" i="29"/>
  <c r="X87" i="29"/>
  <c r="Q80" i="29"/>
  <c r="X80" i="29" s="1"/>
  <c r="X34" i="29"/>
  <c r="N120" i="29"/>
  <c r="X113" i="29"/>
  <c r="X68" i="29"/>
  <c r="T27" i="29"/>
  <c r="X86" i="29"/>
  <c r="X42" i="29"/>
  <c r="O92" i="29"/>
  <c r="X92" i="29" s="1"/>
  <c r="X47" i="29"/>
  <c r="O90" i="29"/>
  <c r="X90" i="29" s="1"/>
  <c r="X44" i="29"/>
  <c r="P120" i="29"/>
  <c r="P123" i="29" s="1"/>
  <c r="P116" i="29"/>
  <c r="N116" i="29"/>
  <c r="X17" i="29"/>
  <c r="R27" i="29"/>
  <c r="X25" i="29"/>
  <c r="P56" i="29"/>
  <c r="R116" i="29"/>
  <c r="X129" i="29"/>
  <c r="X121" i="29"/>
  <c r="X61" i="29"/>
  <c r="X23" i="29"/>
  <c r="X19" i="29"/>
  <c r="X21" i="29"/>
  <c r="X152" i="29"/>
  <c r="O97" i="29"/>
  <c r="X97" i="29" s="1"/>
  <c r="X52" i="29"/>
  <c r="O98" i="29"/>
  <c r="X98" i="29" s="1"/>
  <c r="X53" i="29"/>
  <c r="N122" i="29"/>
  <c r="X122" i="29" s="1"/>
  <c r="X115" i="29"/>
  <c r="P27" i="29"/>
  <c r="X141" i="29"/>
  <c r="H482" i="38"/>
  <c r="L482" i="38" s="1"/>
  <c r="H237" i="29"/>
  <c r="L237" i="29" s="1"/>
  <c r="W237" i="29" s="1"/>
  <c r="EI143" i="39"/>
  <c r="EB143" i="39"/>
  <c r="AT140" i="38"/>
  <c r="DY136" i="39"/>
  <c r="BE139" i="39"/>
  <c r="DC143" i="39"/>
  <c r="CR136" i="39"/>
  <c r="BT136" i="38"/>
  <c r="BR136" i="38"/>
  <c r="BP136" i="38"/>
  <c r="BQ143" i="39"/>
  <c r="BQ136" i="39"/>
  <c r="EA139" i="39"/>
  <c r="AI136" i="39"/>
  <c r="EG143" i="39"/>
  <c r="AI140" i="38"/>
  <c r="DN139" i="39"/>
  <c r="BE143" i="39"/>
  <c r="BR140" i="38"/>
  <c r="EG139" i="39"/>
  <c r="EH141" i="39"/>
  <c r="BR143" i="39"/>
  <c r="BE137" i="38"/>
  <c r="EF141" i="39"/>
  <c r="BR141" i="39"/>
  <c r="EG136" i="39"/>
  <c r="EI136" i="39"/>
  <c r="EF143" i="39"/>
  <c r="BS143" i="39"/>
  <c r="EI139" i="39"/>
  <c r="EF139" i="39"/>
  <c r="BT140" i="38"/>
  <c r="BS136" i="38"/>
  <c r="BS136" i="39"/>
  <c r="X105" i="30"/>
  <c r="EA136" i="39"/>
  <c r="BT143" i="39"/>
  <c r="EB139" i="39"/>
  <c r="BT139" i="39"/>
  <c r="X140" i="38"/>
  <c r="X104" i="29"/>
  <c r="EF136" i="39"/>
  <c r="BS140" i="38"/>
  <c r="EC136" i="39"/>
  <c r="EC143" i="39"/>
  <c r="EA143" i="39"/>
  <c r="X101" i="30"/>
  <c r="EB136" i="39"/>
  <c r="DC139" i="39"/>
  <c r="CR139" i="39"/>
  <c r="BQ136" i="38"/>
  <c r="BE136" i="38"/>
  <c r="BU140" i="38"/>
  <c r="AI143" i="39"/>
  <c r="BP139" i="39"/>
  <c r="EH139" i="39"/>
  <c r="DC141" i="39"/>
  <c r="CR141" i="39"/>
  <c r="AT139" i="39"/>
  <c r="DN143" i="39"/>
  <c r="BP143" i="39"/>
  <c r="EH136" i="39"/>
  <c r="AT136" i="38"/>
  <c r="EG141" i="39"/>
  <c r="DZ143" i="39"/>
  <c r="EC139" i="39"/>
  <c r="DZ136" i="39"/>
  <c r="EH143" i="39"/>
  <c r="BT136" i="39"/>
  <c r="DN136" i="39"/>
  <c r="DC136" i="39"/>
  <c r="AT143" i="39"/>
  <c r="BQ139" i="39"/>
  <c r="T106" i="30"/>
  <c r="BP140" i="38"/>
  <c r="AT136" i="39"/>
  <c r="BP136" i="39"/>
  <c r="BE136" i="39"/>
  <c r="BP141" i="39"/>
  <c r="CR143" i="39"/>
  <c r="BE140" i="38"/>
  <c r="AI136" i="38"/>
  <c r="DZ141" i="39"/>
  <c r="X136" i="38"/>
  <c r="EI141" i="39"/>
  <c r="EC134" i="39"/>
  <c r="BE141" i="39"/>
  <c r="S239" i="22"/>
  <c r="O239" i="22"/>
  <c r="BV700" i="39"/>
  <c r="Q239" i="22"/>
  <c r="W239" i="22"/>
  <c r="EG128" i="39"/>
  <c r="X128" i="39"/>
  <c r="EG132" i="39"/>
  <c r="EA132" i="39"/>
  <c r="AI109" i="39"/>
  <c r="BL625" i="39"/>
  <c r="BL629" i="39" s="1"/>
  <c r="BL621" i="39"/>
  <c r="DY624" i="39"/>
  <c r="X101" i="29"/>
  <c r="DO625" i="39"/>
  <c r="DY617" i="39"/>
  <c r="DO621" i="39"/>
  <c r="EJ104" i="39"/>
  <c r="BT86" i="39"/>
  <c r="BV41" i="39"/>
  <c r="BP624" i="39"/>
  <c r="AA625" i="39"/>
  <c r="AA621" i="39"/>
  <c r="BF621" i="39"/>
  <c r="BP617" i="39"/>
  <c r="BF625" i="39"/>
  <c r="BE114" i="38"/>
  <c r="AT105" i="38"/>
  <c r="BU105" i="38"/>
  <c r="V338" i="38"/>
  <c r="EG130" i="39"/>
  <c r="DC624" i="39"/>
  <c r="AI95" i="38"/>
  <c r="BU95" i="38"/>
  <c r="EF114" i="39"/>
  <c r="EH106" i="39"/>
  <c r="EB106" i="39"/>
  <c r="DN106" i="39"/>
  <c r="CG128" i="39"/>
  <c r="EC128" i="39"/>
  <c r="EF90" i="39"/>
  <c r="CG90" i="39"/>
  <c r="BP115" i="38"/>
  <c r="AI109" i="38"/>
  <c r="BR109" i="38"/>
  <c r="AN625" i="39"/>
  <c r="AN629" i="39" s="1"/>
  <c r="AN621" i="39"/>
  <c r="BL321" i="39"/>
  <c r="BL527" i="39" s="1"/>
  <c r="BL529" i="39" s="1"/>
  <c r="BT302" i="39"/>
  <c r="EI302" i="39"/>
  <c r="BR318" i="39"/>
  <c r="EG318" i="39"/>
  <c r="EC465" i="39"/>
  <c r="EI465" i="39"/>
  <c r="EB484" i="39"/>
  <c r="EH484" i="39"/>
  <c r="BR264" i="39"/>
  <c r="AW283" i="39"/>
  <c r="AW527" i="39" s="1"/>
  <c r="EG264" i="39"/>
  <c r="BR280" i="39"/>
  <c r="EG280" i="39"/>
  <c r="EC425" i="39"/>
  <c r="EI425" i="39"/>
  <c r="EC444" i="39"/>
  <c r="CY450" i="39"/>
  <c r="CY528" i="39" s="1"/>
  <c r="EI444" i="39"/>
  <c r="BT240" i="39"/>
  <c r="EI240" i="39"/>
  <c r="AR260" i="39"/>
  <c r="AR528" i="39" s="1"/>
  <c r="BU251" i="39"/>
  <c r="EJ251" i="39"/>
  <c r="EB499" i="39"/>
  <c r="EH499" i="39"/>
  <c r="ED518" i="39"/>
  <c r="EJ518" i="39"/>
  <c r="DW526" i="39"/>
  <c r="DW528" i="39" s="1"/>
  <c r="EH339" i="39"/>
  <c r="EB339" i="39"/>
  <c r="CA359" i="39"/>
  <c r="EC355" i="39"/>
  <c r="EI355" i="39"/>
  <c r="BS162" i="39"/>
  <c r="EH162" i="39"/>
  <c r="BU181" i="39"/>
  <c r="EJ181" i="39"/>
  <c r="ED379" i="39"/>
  <c r="EJ379" i="39"/>
  <c r="CP397" i="39"/>
  <c r="CP527" i="39" s="1"/>
  <c r="EF395" i="39"/>
  <c r="CR395" i="39"/>
  <c r="DZ395" i="39"/>
  <c r="BU194" i="39"/>
  <c r="AG207" i="39"/>
  <c r="AG527" i="39" s="1"/>
  <c r="AG529" i="39" s="1"/>
  <c r="EJ194" i="39"/>
  <c r="BQ213" i="39"/>
  <c r="Y222" i="39"/>
  <c r="EF213" i="39"/>
  <c r="AI213" i="39"/>
  <c r="DC131" i="39"/>
  <c r="AT76" i="38"/>
  <c r="EB131" i="39"/>
  <c r="T424" i="38"/>
  <c r="BT424" i="38" s="1"/>
  <c r="BT416" i="38"/>
  <c r="R422" i="38"/>
  <c r="BS414" i="38"/>
  <c r="R420" i="38"/>
  <c r="N422" i="38"/>
  <c r="X414" i="38"/>
  <c r="BQ414" i="38"/>
  <c r="N420" i="38"/>
  <c r="AP422" i="38"/>
  <c r="AP428" i="38" s="1"/>
  <c r="AP420" i="38"/>
  <c r="BD117" i="38"/>
  <c r="BC144" i="38" s="1"/>
  <c r="BU55" i="38"/>
  <c r="BU126" i="38"/>
  <c r="AB126" i="38"/>
  <c r="BR126" i="38" s="1"/>
  <c r="BR65" i="38"/>
  <c r="BT31" i="38"/>
  <c r="U93" i="38"/>
  <c r="BT93" i="38" s="1"/>
  <c r="X31" i="38"/>
  <c r="Q93" i="38"/>
  <c r="BR31" i="38"/>
  <c r="BE17" i="38"/>
  <c r="AV80" i="38"/>
  <c r="AZ80" i="38"/>
  <c r="AY91" i="38" s="1"/>
  <c r="AY28" i="38"/>
  <c r="Q84" i="38"/>
  <c r="BR21" i="38"/>
  <c r="BI88" i="38"/>
  <c r="BP88" i="38" s="1"/>
  <c r="BP25" i="38"/>
  <c r="AW338" i="38"/>
  <c r="EA107" i="39"/>
  <c r="BS115" i="38"/>
  <c r="AU28" i="38"/>
  <c r="X84" i="30"/>
  <c r="BP98" i="39"/>
  <c r="BU104" i="39"/>
  <c r="DN86" i="39"/>
  <c r="BU113" i="39"/>
  <c r="BU65" i="38"/>
  <c r="AP245" i="39"/>
  <c r="AP527" i="39" s="1"/>
  <c r="BU31" i="38"/>
  <c r="BR69" i="38"/>
  <c r="AI61" i="38"/>
  <c r="EG134" i="39"/>
  <c r="EI134" i="39"/>
  <c r="BT137" i="38"/>
  <c r="BS134" i="39"/>
  <c r="CJ625" i="39"/>
  <c r="CJ621" i="39"/>
  <c r="BE617" i="39"/>
  <c r="AU621" i="39"/>
  <c r="AU625" i="39"/>
  <c r="R625" i="39"/>
  <c r="BS617" i="39"/>
  <c r="R621" i="39"/>
  <c r="EH617" i="39"/>
  <c r="DJ625" i="39"/>
  <c r="DJ621" i="39"/>
  <c r="T625" i="39"/>
  <c r="T621" i="39"/>
  <c r="EI617" i="39"/>
  <c r="BP302" i="39"/>
  <c r="EF302" i="39"/>
  <c r="BF321" i="39"/>
  <c r="BQ302" i="39"/>
  <c r="BT318" i="39"/>
  <c r="EI318" i="39"/>
  <c r="DN465" i="39"/>
  <c r="DZ465" i="39"/>
  <c r="EF465" i="39"/>
  <c r="EC484" i="39"/>
  <c r="EI484" i="39"/>
  <c r="BU272" i="39"/>
  <c r="EJ272" i="39"/>
  <c r="BS280" i="39"/>
  <c r="EH280" i="39"/>
  <c r="EB417" i="39"/>
  <c r="EH417" i="39"/>
  <c r="CW435" i="39"/>
  <c r="CW527" i="39" s="1"/>
  <c r="ED433" i="39"/>
  <c r="EJ433" i="39"/>
  <c r="EA444" i="39"/>
  <c r="CU450" i="39"/>
  <c r="CU528" i="39" s="1"/>
  <c r="EG444" i="39"/>
  <c r="BQ240" i="39"/>
  <c r="EF240" i="39"/>
  <c r="AT240" i="39"/>
  <c r="AT259" i="39"/>
  <c r="BQ259" i="39"/>
  <c r="EF259" i="39"/>
  <c r="ED499" i="39"/>
  <c r="EJ499" i="39"/>
  <c r="EA518" i="39"/>
  <c r="DQ526" i="39"/>
  <c r="DQ528" i="39" s="1"/>
  <c r="EG518" i="39"/>
  <c r="EI339" i="39"/>
  <c r="CC359" i="39"/>
  <c r="EC339" i="39"/>
  <c r="EB355" i="39"/>
  <c r="EH355" i="39"/>
  <c r="X154" i="39"/>
  <c r="EG154" i="39"/>
  <c r="BR154" i="39"/>
  <c r="BT162" i="39"/>
  <c r="EI162" i="39"/>
  <c r="BT181" i="39"/>
  <c r="T184" i="39"/>
  <c r="T528" i="39" s="1"/>
  <c r="T529" i="39" s="1"/>
  <c r="EI181" i="39"/>
  <c r="EA387" i="39"/>
  <c r="EG387" i="39"/>
  <c r="ED395" i="39"/>
  <c r="EJ395" i="39"/>
  <c r="BR194" i="39"/>
  <c r="AA207" i="39"/>
  <c r="AA527" i="39" s="1"/>
  <c r="EG194" i="39"/>
  <c r="BU213" i="39"/>
  <c r="EJ213" i="39"/>
  <c r="CR107" i="39"/>
  <c r="BV490" i="38"/>
  <c r="X198" i="29"/>
  <c r="BU423" i="38"/>
  <c r="BH422" i="38"/>
  <c r="BH428" i="38" s="1"/>
  <c r="BH420" i="38"/>
  <c r="AI414" i="38"/>
  <c r="Y422" i="38"/>
  <c r="Y420" i="38"/>
  <c r="BL422" i="38"/>
  <c r="BL428" i="38" s="1"/>
  <c r="BL420" i="38"/>
  <c r="AO122" i="38"/>
  <c r="AT122" i="38" s="1"/>
  <c r="AT61" i="38"/>
  <c r="S126" i="38"/>
  <c r="BS126" i="38" s="1"/>
  <c r="BS65" i="38"/>
  <c r="AB80" i="38"/>
  <c r="AI80" i="38" s="1"/>
  <c r="AI17" i="38"/>
  <c r="AO80" i="38"/>
  <c r="AN91" i="38" s="1"/>
  <c r="AT17" i="38"/>
  <c r="AM84" i="38"/>
  <c r="AL91" i="38" s="1"/>
  <c r="AL28" i="38"/>
  <c r="AI25" i="38"/>
  <c r="Z88" i="38"/>
  <c r="BQ25" i="38"/>
  <c r="BR374" i="38"/>
  <c r="BV361" i="38"/>
  <c r="BU88" i="39"/>
  <c r="BY625" i="39"/>
  <c r="EA617" i="39"/>
  <c r="BY621" i="39"/>
  <c r="BS310" i="39"/>
  <c r="EH310" i="39"/>
  <c r="ED465" i="39"/>
  <c r="EJ465" i="39"/>
  <c r="EF484" i="39"/>
  <c r="DN484" i="39"/>
  <c r="DZ484" i="39"/>
  <c r="BR272" i="39"/>
  <c r="EG272" i="39"/>
  <c r="AU298" i="39"/>
  <c r="EF291" i="39"/>
  <c r="BE291" i="39"/>
  <c r="BQ291" i="39"/>
  <c r="EC417" i="39"/>
  <c r="EI417" i="39"/>
  <c r="CY435" i="39"/>
  <c r="CY527" i="39" s="1"/>
  <c r="EA433" i="39"/>
  <c r="EG433" i="39"/>
  <c r="BR240" i="39"/>
  <c r="EG240" i="39"/>
  <c r="EJ259" i="39"/>
  <c r="BU259" i="39"/>
  <c r="AI107" i="39"/>
  <c r="EG131" i="39"/>
  <c r="DZ491" i="39"/>
  <c r="DY491" i="39"/>
  <c r="DO511" i="39"/>
  <c r="EF491" i="39"/>
  <c r="EA499" i="39"/>
  <c r="DY499" i="39"/>
  <c r="EG499" i="39"/>
  <c r="EB518" i="39"/>
  <c r="DS526" i="39"/>
  <c r="DS528" i="39" s="1"/>
  <c r="EH518" i="39"/>
  <c r="BW359" i="39"/>
  <c r="EF339" i="39"/>
  <c r="DZ339" i="39"/>
  <c r="CG339" i="39"/>
  <c r="CG355" i="39"/>
  <c r="EF355" i="39"/>
  <c r="DZ355" i="39"/>
  <c r="BS154" i="39"/>
  <c r="EH154" i="39"/>
  <c r="BS173" i="39"/>
  <c r="R184" i="39"/>
  <c r="R528" i="39" s="1"/>
  <c r="EH173" i="39"/>
  <c r="EF387" i="39"/>
  <c r="CR387" i="39"/>
  <c r="DZ387" i="39"/>
  <c r="EF406" i="39"/>
  <c r="CR406" i="39"/>
  <c r="DZ406" i="39"/>
  <c r="CH412" i="39"/>
  <c r="BT194" i="39"/>
  <c r="EI194" i="39"/>
  <c r="BR213" i="39"/>
  <c r="AA222" i="39"/>
  <c r="AA528" i="39" s="1"/>
  <c r="EG213" i="39"/>
  <c r="AL428" i="38"/>
  <c r="AA424" i="38"/>
  <c r="BR424" i="38" s="1"/>
  <c r="BR416" i="38"/>
  <c r="X416" i="38"/>
  <c r="N424" i="38"/>
  <c r="BQ416" i="38"/>
  <c r="BF422" i="38"/>
  <c r="BF420" i="38"/>
  <c r="BP414" i="38"/>
  <c r="AU420" i="38"/>
  <c r="AU422" i="38"/>
  <c r="BE414" i="38"/>
  <c r="S122" i="38"/>
  <c r="R73" i="38"/>
  <c r="O126" i="38"/>
  <c r="X65" i="38"/>
  <c r="BQ65" i="38"/>
  <c r="U80" i="38"/>
  <c r="BT17" i="38"/>
  <c r="AX84" i="38"/>
  <c r="BE84" i="38" s="1"/>
  <c r="BE21" i="38"/>
  <c r="BI84" i="38"/>
  <c r="BH28" i="38"/>
  <c r="AF84" i="38"/>
  <c r="AE91" i="38" s="1"/>
  <c r="AE28" i="38"/>
  <c r="W88" i="38"/>
  <c r="BU88" i="38" s="1"/>
  <c r="BU25" i="38"/>
  <c r="BV373" i="38"/>
  <c r="BQ374" i="38"/>
  <c r="BS330" i="39"/>
  <c r="EH330" i="39"/>
  <c r="CR88" i="39"/>
  <c r="EG88" i="39"/>
  <c r="EA78" i="39"/>
  <c r="BN73" i="38"/>
  <c r="AR28" i="38"/>
  <c r="BU136" i="38"/>
  <c r="EA121" i="39"/>
  <c r="DZ90" i="39"/>
  <c r="DY84" i="39"/>
  <c r="DN130" i="39"/>
  <c r="BV37" i="39"/>
  <c r="BQ61" i="38"/>
  <c r="Y73" i="38"/>
  <c r="BJ625" i="39"/>
  <c r="BJ621" i="39"/>
  <c r="P625" i="39"/>
  <c r="BR617" i="39"/>
  <c r="X617" i="39"/>
  <c r="P621" i="39"/>
  <c r="EG617" i="39"/>
  <c r="EC617" i="39"/>
  <c r="CC625" i="39"/>
  <c r="CC621" i="39"/>
  <c r="AL625" i="39"/>
  <c r="AL629" i="39" s="1"/>
  <c r="AL621" i="39"/>
  <c r="DS625" i="39"/>
  <c r="DS621" i="39"/>
  <c r="CR624" i="39"/>
  <c r="BT310" i="39"/>
  <c r="EI310" i="39"/>
  <c r="EB457" i="39"/>
  <c r="EH457" i="39"/>
  <c r="DH473" i="39"/>
  <c r="DH527" i="39" s="1"/>
  <c r="EI476" i="39"/>
  <c r="DJ488" i="39"/>
  <c r="DJ528" i="39" s="1"/>
  <c r="EC476" i="39"/>
  <c r="ED484" i="39"/>
  <c r="EJ484" i="39"/>
  <c r="EH272" i="39"/>
  <c r="BS272" i="39"/>
  <c r="BU291" i="39"/>
  <c r="BC298" i="39"/>
  <c r="BC528" i="39" s="1"/>
  <c r="EJ291" i="39"/>
  <c r="ED417" i="39"/>
  <c r="EJ417" i="39"/>
  <c r="DA435" i="39"/>
  <c r="DA527" i="39" s="1"/>
  <c r="DZ433" i="39"/>
  <c r="EF433" i="39"/>
  <c r="DC433" i="39"/>
  <c r="CS435" i="39"/>
  <c r="BS240" i="39"/>
  <c r="EH240" i="39"/>
  <c r="BR259" i="39"/>
  <c r="EG259" i="39"/>
  <c r="BE107" i="39"/>
  <c r="AI131" i="39"/>
  <c r="BQ131" i="39"/>
  <c r="EJ491" i="39"/>
  <c r="ED491" i="39"/>
  <c r="DW511" i="39"/>
  <c r="DW527" i="39" s="1"/>
  <c r="EB507" i="39"/>
  <c r="EH507" i="39"/>
  <c r="EC518" i="39"/>
  <c r="EI518" i="39"/>
  <c r="DU526" i="39"/>
  <c r="DU528" i="39" s="1"/>
  <c r="EA347" i="39"/>
  <c r="EG347" i="39"/>
  <c r="ED355" i="39"/>
  <c r="EJ355" i="39"/>
  <c r="CE359" i="39"/>
  <c r="V169" i="39"/>
  <c r="V527" i="39" s="1"/>
  <c r="V529" i="39" s="1"/>
  <c r="EJ154" i="39"/>
  <c r="BU154" i="39"/>
  <c r="BQ173" i="39"/>
  <c r="X173" i="39"/>
  <c r="EF173" i="39"/>
  <c r="ED387" i="39"/>
  <c r="EJ387" i="39"/>
  <c r="ED406" i="39"/>
  <c r="EJ406" i="39"/>
  <c r="CP412" i="39"/>
  <c r="CP528" i="39" s="1"/>
  <c r="BQ202" i="39"/>
  <c r="AI202" i="39"/>
  <c r="EF202" i="39"/>
  <c r="BR221" i="39"/>
  <c r="EG221" i="39"/>
  <c r="DN131" i="39"/>
  <c r="EJ107" i="39"/>
  <c r="AC424" i="38"/>
  <c r="BS416" i="38"/>
  <c r="AJ420" i="38"/>
  <c r="AJ422" i="38"/>
  <c r="AT414" i="38"/>
  <c r="AE422" i="38"/>
  <c r="AE428" i="38" s="1"/>
  <c r="AE420" i="38"/>
  <c r="AB117" i="38"/>
  <c r="AI117" i="38" s="1"/>
  <c r="AI55" i="38"/>
  <c r="AK126" i="38"/>
  <c r="AT126" i="38" s="1"/>
  <c r="AT65" i="38"/>
  <c r="Q130" i="38"/>
  <c r="X69" i="38"/>
  <c r="O80" i="38"/>
  <c r="N28" i="38"/>
  <c r="BQ17" i="38"/>
  <c r="BD80" i="38"/>
  <c r="BC91" i="38" s="1"/>
  <c r="BC28" i="38"/>
  <c r="U84" i="38"/>
  <c r="BT21" i="38"/>
  <c r="Y28" i="38"/>
  <c r="AI21" i="38"/>
  <c r="Z84" i="38"/>
  <c r="S88" i="38"/>
  <c r="BS88" i="38" s="1"/>
  <c r="BS25" i="38"/>
  <c r="BU374" i="38"/>
  <c r="BT330" i="39"/>
  <c r="EI330" i="39"/>
  <c r="BU94" i="39"/>
  <c r="BS260" i="38"/>
  <c r="BV250" i="38"/>
  <c r="BJ28" i="38"/>
  <c r="AW73" i="38"/>
  <c r="BP84" i="39"/>
  <c r="ED104" i="39"/>
  <c r="CR124" i="39"/>
  <c r="BT55" i="38"/>
  <c r="BH321" i="39"/>
  <c r="BH527" i="39" s="1"/>
  <c r="BH529" i="39" s="1"/>
  <c r="X61" i="38"/>
  <c r="AY625" i="39"/>
  <c r="AY629" i="39" s="1"/>
  <c r="AY621" i="39"/>
  <c r="AP625" i="39"/>
  <c r="AP629" i="39" s="1"/>
  <c r="AP621" i="39"/>
  <c r="DD625" i="39"/>
  <c r="DN617" i="39"/>
  <c r="DD621" i="39"/>
  <c r="CL625" i="39"/>
  <c r="CL629" i="39" s="1"/>
  <c r="CL621" i="39"/>
  <c r="BC625" i="39"/>
  <c r="BC621" i="39"/>
  <c r="CR617" i="39"/>
  <c r="CH625" i="39"/>
  <c r="CH621" i="39"/>
  <c r="BQ310" i="39"/>
  <c r="EF310" i="39"/>
  <c r="BP310" i="39"/>
  <c r="EC457" i="39"/>
  <c r="DJ473" i="39"/>
  <c r="DJ527" i="39" s="1"/>
  <c r="EI457" i="39"/>
  <c r="EF476" i="39"/>
  <c r="DN476" i="39"/>
  <c r="DZ476" i="39"/>
  <c r="DD488" i="39"/>
  <c r="AY283" i="39"/>
  <c r="AY527" i="39" s="1"/>
  <c r="BS264" i="39"/>
  <c r="EH264" i="39"/>
  <c r="BE272" i="39"/>
  <c r="EF272" i="39"/>
  <c r="BQ272" i="39"/>
  <c r="AW298" i="39"/>
  <c r="AW528" i="39" s="1"/>
  <c r="BR291" i="39"/>
  <c r="EG291" i="39"/>
  <c r="EA417" i="39"/>
  <c r="DC417" i="39"/>
  <c r="CU435" i="39"/>
  <c r="CU527" i="39" s="1"/>
  <c r="EG417" i="39"/>
  <c r="EC433" i="39"/>
  <c r="EI433" i="39"/>
  <c r="AR245" i="39"/>
  <c r="AR527" i="39" s="1"/>
  <c r="BU232" i="39"/>
  <c r="EJ232" i="39"/>
  <c r="AJ260" i="39"/>
  <c r="EF251" i="39"/>
  <c r="AT251" i="39"/>
  <c r="BQ251" i="39"/>
  <c r="EH259" i="39"/>
  <c r="BS259" i="39"/>
  <c r="EK551" i="39"/>
  <c r="EG564" i="39"/>
  <c r="DQ511" i="39"/>
  <c r="DQ527" i="39" s="1"/>
  <c r="EA491" i="39"/>
  <c r="EG491" i="39"/>
  <c r="EC507" i="39"/>
  <c r="EI507" i="39"/>
  <c r="EC347" i="39"/>
  <c r="EI347" i="39"/>
  <c r="EC366" i="39"/>
  <c r="EI366" i="39"/>
  <c r="CC374" i="39"/>
  <c r="CC528" i="39" s="1"/>
  <c r="BT154" i="39"/>
  <c r="EI154" i="39"/>
  <c r="EI169" i="39" s="1"/>
  <c r="BU173" i="39"/>
  <c r="EJ173" i="39"/>
  <c r="EB387" i="39"/>
  <c r="EH387" i="39"/>
  <c r="EB406" i="39"/>
  <c r="EH406" i="39"/>
  <c r="CL412" i="39"/>
  <c r="CL528" i="39" s="1"/>
  <c r="BS202" i="39"/>
  <c r="EH202" i="39"/>
  <c r="BS221" i="39"/>
  <c r="EH221" i="39"/>
  <c r="AC222" i="39"/>
  <c r="AC528" i="39" s="1"/>
  <c r="EI107" i="39"/>
  <c r="BP416" i="38"/>
  <c r="BF424" i="38"/>
  <c r="T422" i="38"/>
  <c r="T420" i="38"/>
  <c r="BT414" i="38"/>
  <c r="AG422" i="38"/>
  <c r="AG428" i="38" s="1"/>
  <c r="AG420" i="38"/>
  <c r="AO117" i="38"/>
  <c r="BS55" i="38"/>
  <c r="Q122" i="38"/>
  <c r="BR61" i="38"/>
  <c r="AH122" i="38"/>
  <c r="AI122" i="38" s="1"/>
  <c r="BU61" i="38"/>
  <c r="S130" i="38"/>
  <c r="BS130" i="38" s="1"/>
  <c r="BS69" i="38"/>
  <c r="Z93" i="38"/>
  <c r="BQ31" i="38"/>
  <c r="BB80" i="38"/>
  <c r="BA28" i="38"/>
  <c r="AX80" i="38"/>
  <c r="AW28" i="38"/>
  <c r="X21" i="38"/>
  <c r="BQ21" i="38"/>
  <c r="O84" i="38"/>
  <c r="AX88" i="38"/>
  <c r="BE88" i="38" s="1"/>
  <c r="BE25" i="38"/>
  <c r="BQ330" i="39"/>
  <c r="EF330" i="39"/>
  <c r="BP330" i="39"/>
  <c r="CG94" i="39"/>
  <c r="BF338" i="38"/>
  <c r="BP114" i="39"/>
  <c r="BR90" i="39"/>
  <c r="CR98" i="39"/>
  <c r="DY80" i="39"/>
  <c r="EB114" i="39"/>
  <c r="DY90" i="39"/>
  <c r="EJ86" i="39"/>
  <c r="BU107" i="38"/>
  <c r="AY73" i="38"/>
  <c r="BE55" i="38"/>
  <c r="AG28" i="38"/>
  <c r="AI65" i="38"/>
  <c r="V625" i="39"/>
  <c r="BU617" i="39"/>
  <c r="V621" i="39"/>
  <c r="EJ617" i="39"/>
  <c r="BN625" i="39"/>
  <c r="BN629" i="39" s="1"/>
  <c r="BN621" i="39"/>
  <c r="DH625" i="39"/>
  <c r="DH629" i="39" s="1"/>
  <c r="DH621" i="39"/>
  <c r="CU625" i="39"/>
  <c r="DC617" i="39"/>
  <c r="CU621" i="39"/>
  <c r="AJ621" i="39"/>
  <c r="AT617" i="39"/>
  <c r="AJ625" i="39"/>
  <c r="CP625" i="39"/>
  <c r="CP629" i="39" s="1"/>
  <c r="CP621" i="39"/>
  <c r="DZ617" i="39"/>
  <c r="BW625" i="39"/>
  <c r="CG617" i="39"/>
  <c r="BW621" i="39"/>
  <c r="BU302" i="39"/>
  <c r="EJ302" i="39"/>
  <c r="BR310" i="39"/>
  <c r="EG310" i="39"/>
  <c r="DN457" i="39"/>
  <c r="DZ457" i="39"/>
  <c r="DD473" i="39"/>
  <c r="EF457" i="39"/>
  <c r="EJ476" i="39"/>
  <c r="ED476" i="39"/>
  <c r="DL488" i="39"/>
  <c r="DL528" i="39" s="1"/>
  <c r="BT264" i="39"/>
  <c r="EI264" i="39"/>
  <c r="BA283" i="39"/>
  <c r="BA527" i="39" s="1"/>
  <c r="BT280" i="39"/>
  <c r="EI280" i="39"/>
  <c r="BS291" i="39"/>
  <c r="BS298" i="39" s="1"/>
  <c r="AY298" i="39"/>
  <c r="AY528" i="39" s="1"/>
  <c r="EH291" i="39"/>
  <c r="EA425" i="39"/>
  <c r="EG425" i="39"/>
  <c r="DC425" i="39"/>
  <c r="ED444" i="39"/>
  <c r="EJ444" i="39"/>
  <c r="DA450" i="39"/>
  <c r="DA528" i="39" s="1"/>
  <c r="BR232" i="39"/>
  <c r="AL245" i="39"/>
  <c r="AL527" i="39" s="1"/>
  <c r="EG232" i="39"/>
  <c r="AL260" i="39"/>
  <c r="AL528" i="39" s="1"/>
  <c r="EG251" i="39"/>
  <c r="BR251" i="39"/>
  <c r="EC491" i="39"/>
  <c r="EI491" i="39"/>
  <c r="DU511" i="39"/>
  <c r="DU527" i="39" s="1"/>
  <c r="DZ507" i="39"/>
  <c r="DY507" i="39"/>
  <c r="EF507" i="39"/>
  <c r="D285" i="42"/>
  <c r="H285" i="42" s="1"/>
  <c r="DY564" i="39"/>
  <c r="EF347" i="39"/>
  <c r="CG347" i="39"/>
  <c r="DZ347" i="39"/>
  <c r="EA366" i="39"/>
  <c r="EG366" i="39"/>
  <c r="BY374" i="39"/>
  <c r="BY528" i="39" s="1"/>
  <c r="BQ162" i="39"/>
  <c r="X162" i="39"/>
  <c r="EF162" i="39"/>
  <c r="BR173" i="39"/>
  <c r="EG173" i="39"/>
  <c r="P184" i="39"/>
  <c r="P528" i="39" s="1"/>
  <c r="EA379" i="39"/>
  <c r="CJ397" i="39"/>
  <c r="CJ527" i="39" s="1"/>
  <c r="EG379" i="39"/>
  <c r="EC387" i="39"/>
  <c r="EI387" i="39"/>
  <c r="CN397" i="39"/>
  <c r="CN527" i="39" s="1"/>
  <c r="CN529" i="39" s="1"/>
  <c r="F86" i="42" s="1"/>
  <c r="EA406" i="39"/>
  <c r="CJ412" i="39"/>
  <c r="CJ528" i="39" s="1"/>
  <c r="EG406" i="39"/>
  <c r="BU202" i="39"/>
  <c r="EJ202" i="39"/>
  <c r="BT221" i="39"/>
  <c r="EI221" i="39"/>
  <c r="BR423" i="38"/>
  <c r="BN424" i="38"/>
  <c r="BN428" i="38" s="1"/>
  <c r="BN420" i="38"/>
  <c r="AT416" i="38"/>
  <c r="AJ424" i="38"/>
  <c r="AT424" i="38" s="1"/>
  <c r="AA422" i="38"/>
  <c r="BR414" i="38"/>
  <c r="AA420" i="38"/>
  <c r="BC422" i="38"/>
  <c r="BC428" i="38" s="1"/>
  <c r="BC420" i="38"/>
  <c r="AX122" i="38"/>
  <c r="BE61" i="38"/>
  <c r="BB122" i="38"/>
  <c r="BT122" i="38" s="1"/>
  <c r="BT61" i="38"/>
  <c r="BP126" i="38"/>
  <c r="U130" i="38"/>
  <c r="BT130" i="38" s="1"/>
  <c r="BT69" i="38"/>
  <c r="AM130" i="38"/>
  <c r="AT130" i="38" s="1"/>
  <c r="AT69" i="38"/>
  <c r="BK93" i="38"/>
  <c r="BJ73" i="38"/>
  <c r="AQ80" i="38"/>
  <c r="AP91" i="38" s="1"/>
  <c r="AP28" i="38"/>
  <c r="BP21" i="38"/>
  <c r="BG84" i="38"/>
  <c r="AK84" i="38"/>
  <c r="AJ28" i="38"/>
  <c r="BU330" i="39"/>
  <c r="EJ330" i="39"/>
  <c r="T73" i="38"/>
  <c r="AN73" i="38"/>
  <c r="AT114" i="38"/>
  <c r="AP73" i="38"/>
  <c r="AI94" i="39"/>
  <c r="EA86" i="39"/>
  <c r="BP113" i="39"/>
  <c r="R169" i="39"/>
  <c r="R527" i="39" s="1"/>
  <c r="P28" i="38"/>
  <c r="BC73" i="38"/>
  <c r="EE63" i="39"/>
  <c r="BT117" i="38"/>
  <c r="BP113" i="38"/>
  <c r="BE115" i="38"/>
  <c r="X17" i="38"/>
  <c r="DW625" i="39"/>
  <c r="DW629" i="39" s="1"/>
  <c r="DW621" i="39"/>
  <c r="AW625" i="39"/>
  <c r="AW629" i="39" s="1"/>
  <c r="AW621" i="39"/>
  <c r="DU625" i="39"/>
  <c r="DU629" i="39" s="1"/>
  <c r="DU621" i="39"/>
  <c r="CW625" i="39"/>
  <c r="CW629" i="39" s="1"/>
  <c r="CW621" i="39"/>
  <c r="AR625" i="39"/>
  <c r="AR629" i="39" s="1"/>
  <c r="AR621" i="39"/>
  <c r="CY625" i="39"/>
  <c r="CY629" i="39" s="1"/>
  <c r="CY621" i="39"/>
  <c r="BQ617" i="39"/>
  <c r="AI617" i="39"/>
  <c r="Y625" i="39"/>
  <c r="Y621" i="39"/>
  <c r="EF617" i="39"/>
  <c r="CE625" i="39"/>
  <c r="ED617" i="39"/>
  <c r="CE621" i="39"/>
  <c r="BR302" i="39"/>
  <c r="EG302" i="39"/>
  <c r="BP318" i="39"/>
  <c r="BQ318" i="39"/>
  <c r="EF318" i="39"/>
  <c r="ED457" i="39"/>
  <c r="EJ457" i="39"/>
  <c r="DL473" i="39"/>
  <c r="DL527" i="39" s="1"/>
  <c r="DL529" i="39" s="1"/>
  <c r="G218" i="42" s="1"/>
  <c r="EG476" i="39"/>
  <c r="EA476" i="39"/>
  <c r="DF488" i="39"/>
  <c r="DF528" i="39" s="1"/>
  <c r="AU283" i="39"/>
  <c r="BE264" i="39"/>
  <c r="BQ264" i="39"/>
  <c r="EF264" i="39"/>
  <c r="BE280" i="39"/>
  <c r="EF280" i="39"/>
  <c r="BQ280" i="39"/>
  <c r="BA298" i="39"/>
  <c r="BA528" i="39" s="1"/>
  <c r="BT291" i="39"/>
  <c r="EI291" i="39"/>
  <c r="CS450" i="39"/>
  <c r="DZ444" i="39"/>
  <c r="DC444" i="39"/>
  <c r="EF444" i="39"/>
  <c r="EH232" i="39"/>
  <c r="BS232" i="39"/>
  <c r="AN245" i="39"/>
  <c r="AN527" i="39" s="1"/>
  <c r="AN260" i="39"/>
  <c r="AN528" i="39" s="1"/>
  <c r="EH491" i="39"/>
  <c r="EB491" i="39"/>
  <c r="DS511" i="39"/>
  <c r="DS527" i="39" s="1"/>
  <c r="ED507" i="39"/>
  <c r="EJ507" i="39"/>
  <c r="EB347" i="39"/>
  <c r="EH347" i="39"/>
  <c r="ED366" i="39"/>
  <c r="EJ366" i="39"/>
  <c r="CE374" i="39"/>
  <c r="CE528" i="39" s="1"/>
  <c r="EJ162" i="39"/>
  <c r="BU162" i="39"/>
  <c r="BR181" i="39"/>
  <c r="EG181" i="39"/>
  <c r="X181" i="39"/>
  <c r="EB379" i="39"/>
  <c r="EH379" i="39"/>
  <c r="CL397" i="39"/>
  <c r="CL527" i="39" s="1"/>
  <c r="EA395" i="39"/>
  <c r="EG395" i="39"/>
  <c r="BQ194" i="39"/>
  <c r="AI194" i="39"/>
  <c r="EF194" i="39"/>
  <c r="BT202" i="39"/>
  <c r="EI202" i="39"/>
  <c r="BU221" i="39"/>
  <c r="EJ221" i="39"/>
  <c r="EA88" i="39"/>
  <c r="AI416" i="38"/>
  <c r="Y424" i="38"/>
  <c r="BJ424" i="38"/>
  <c r="BJ428" i="38" s="1"/>
  <c r="BJ420" i="38"/>
  <c r="BA422" i="38"/>
  <c r="BA428" i="38" s="1"/>
  <c r="BA420" i="38"/>
  <c r="AN422" i="38"/>
  <c r="AN428" i="38" s="1"/>
  <c r="AN420" i="38"/>
  <c r="BR55" i="38"/>
  <c r="Q117" i="38"/>
  <c r="X55" i="38"/>
  <c r="BI122" i="38"/>
  <c r="BP122" i="38" s="1"/>
  <c r="BP61" i="38"/>
  <c r="BG130" i="38"/>
  <c r="BP69" i="38"/>
  <c r="V73" i="38"/>
  <c r="W93" i="38"/>
  <c r="BU93" i="38" s="1"/>
  <c r="AV93" i="38"/>
  <c r="BE93" i="38" s="1"/>
  <c r="AU73" i="38"/>
  <c r="BE31" i="38"/>
  <c r="BU17" i="38"/>
  <c r="BM80" i="38"/>
  <c r="BL91" i="38" s="1"/>
  <c r="BL28" i="38"/>
  <c r="AD84" i="38"/>
  <c r="BS21" i="38"/>
  <c r="U88" i="38"/>
  <c r="BT88" i="38" s="1"/>
  <c r="BT25" i="38"/>
  <c r="Q88" i="38"/>
  <c r="BR25" i="38"/>
  <c r="X25" i="38"/>
  <c r="BR330" i="39"/>
  <c r="EG330" i="39"/>
  <c r="BR131" i="39"/>
  <c r="BH73" i="38"/>
  <c r="T28" i="38"/>
  <c r="EG121" i="39"/>
  <c r="EA104" i="39"/>
  <c r="BS104" i="39"/>
  <c r="BU121" i="39"/>
  <c r="EC98" i="39"/>
  <c r="AE207" i="39"/>
  <c r="AE527" i="39" s="1"/>
  <c r="BP65" i="38"/>
  <c r="DA625" i="39"/>
  <c r="DA629" i="39" s="1"/>
  <c r="DA621" i="39"/>
  <c r="CA625" i="39"/>
  <c r="CA621" i="39"/>
  <c r="EB617" i="39"/>
  <c r="AG625" i="39"/>
  <c r="AG621" i="39"/>
  <c r="CN625" i="39"/>
  <c r="CN629" i="39" s="1"/>
  <c r="CN621" i="39"/>
  <c r="AC625" i="39"/>
  <c r="AC621" i="39"/>
  <c r="BH625" i="39"/>
  <c r="BH621" i="39"/>
  <c r="BS302" i="39"/>
  <c r="EH302" i="39"/>
  <c r="BJ321" i="39"/>
  <c r="BJ527" i="39" s="1"/>
  <c r="BJ529" i="39" s="1"/>
  <c r="BU318" i="39"/>
  <c r="EJ318" i="39"/>
  <c r="EA465" i="39"/>
  <c r="EA473" i="39" s="1"/>
  <c r="DF473" i="39"/>
  <c r="DF527" i="39" s="1"/>
  <c r="EG465" i="39"/>
  <c r="EH476" i="39"/>
  <c r="EB476" i="39"/>
  <c r="DH488" i="39"/>
  <c r="DH528" i="39" s="1"/>
  <c r="BC283" i="39"/>
  <c r="BC527" i="39" s="1"/>
  <c r="EJ264" i="39"/>
  <c r="BU264" i="39"/>
  <c r="BU280" i="39"/>
  <c r="EJ280" i="39"/>
  <c r="ED425" i="39"/>
  <c r="EJ425" i="39"/>
  <c r="EB444" i="39"/>
  <c r="EH444" i="39"/>
  <c r="CW450" i="39"/>
  <c r="CW528" i="39" s="1"/>
  <c r="AT232" i="39"/>
  <c r="EF232" i="39"/>
  <c r="AJ245" i="39"/>
  <c r="AJ527" i="39" s="1"/>
  <c r="BQ232" i="39"/>
  <c r="AP260" i="39"/>
  <c r="AP528" i="39" s="1"/>
  <c r="BT251" i="39"/>
  <c r="EI251" i="39"/>
  <c r="AT131" i="39"/>
  <c r="EK700" i="39"/>
  <c r="EK586" i="39"/>
  <c r="EC499" i="39"/>
  <c r="EI499" i="39"/>
  <c r="DZ518" i="39"/>
  <c r="DY518" i="39"/>
  <c r="EF518" i="39"/>
  <c r="DO526" i="39"/>
  <c r="EA339" i="39"/>
  <c r="BY359" i="39"/>
  <c r="EG339" i="39"/>
  <c r="EA355" i="39"/>
  <c r="EG355" i="39"/>
  <c r="EF366" i="39"/>
  <c r="CG366" i="39"/>
  <c r="DZ366" i="39"/>
  <c r="BW374" i="39"/>
  <c r="BR162" i="39"/>
  <c r="EG162" i="39"/>
  <c r="BS181" i="39"/>
  <c r="EH181" i="39"/>
  <c r="CR379" i="39"/>
  <c r="DZ379" i="39"/>
  <c r="CH397" i="39"/>
  <c r="EF379" i="39"/>
  <c r="BS194" i="39"/>
  <c r="AC207" i="39"/>
  <c r="AC527" i="39" s="1"/>
  <c r="EH194" i="39"/>
  <c r="BT213" i="39"/>
  <c r="EI213" i="39"/>
  <c r="AE222" i="39"/>
  <c r="AE528" i="39" s="1"/>
  <c r="BQ221" i="39"/>
  <c r="AI221" i="39"/>
  <c r="EF221" i="39"/>
  <c r="BR83" i="38"/>
  <c r="V424" i="38"/>
  <c r="BU416" i="38"/>
  <c r="BE416" i="38"/>
  <c r="AU424" i="38"/>
  <c r="BE424" i="38" s="1"/>
  <c r="V422" i="38"/>
  <c r="V420" i="38"/>
  <c r="BU414" i="38"/>
  <c r="AC422" i="38"/>
  <c r="AC420" i="38"/>
  <c r="AW422" i="38"/>
  <c r="AW428" i="38" s="1"/>
  <c r="AW420" i="38"/>
  <c r="BG93" i="38"/>
  <c r="BP31" i="38"/>
  <c r="BP17" i="38"/>
  <c r="BG80" i="38"/>
  <c r="AT25" i="38"/>
  <c r="AK88" i="38"/>
  <c r="AT88" i="38" s="1"/>
  <c r="H42" i="42"/>
  <c r="BT298" i="38"/>
  <c r="BA339" i="38"/>
  <c r="X103" i="22"/>
  <c r="BP137" i="38"/>
  <c r="EH134" i="39"/>
  <c r="X101" i="22"/>
  <c r="BE141" i="38"/>
  <c r="BU137" i="38"/>
  <c r="BQ137" i="38"/>
  <c r="AT137" i="38"/>
  <c r="BR134" i="39"/>
  <c r="DY134" i="39"/>
  <c r="X137" i="38"/>
  <c r="EF134" i="39"/>
  <c r="EB134" i="39"/>
  <c r="BR137" i="38"/>
  <c r="BT134" i="39"/>
  <c r="BS137" i="38"/>
  <c r="DZ134" i="39"/>
  <c r="AI137" i="38"/>
  <c r="EA134" i="39"/>
  <c r="CR140" i="39"/>
  <c r="BQ134" i="39"/>
  <c r="AI134" i="39"/>
  <c r="DC138" i="39"/>
  <c r="BR138" i="39"/>
  <c r="BP138" i="39"/>
  <c r="BE138" i="39"/>
  <c r="AT140" i="39"/>
  <c r="BS140" i="39"/>
  <c r="EC140" i="39"/>
  <c r="EI138" i="39"/>
  <c r="AT141" i="38"/>
  <c r="EA138" i="39"/>
  <c r="BS141" i="38"/>
  <c r="CR138" i="39"/>
  <c r="EC138" i="39"/>
  <c r="BS138" i="39"/>
  <c r="X102" i="30"/>
  <c r="BP139" i="38"/>
  <c r="EH138" i="39"/>
  <c r="EF138" i="39"/>
  <c r="EB138" i="39"/>
  <c r="X141" i="38"/>
  <c r="DN138" i="39"/>
  <c r="DN140" i="39"/>
  <c r="BQ141" i="38"/>
  <c r="AI138" i="39"/>
  <c r="AT138" i="39"/>
  <c r="X105" i="29"/>
  <c r="BP140" i="39"/>
  <c r="BE140" i="39"/>
  <c r="BQ140" i="39"/>
  <c r="EG138" i="39"/>
  <c r="BT138" i="39"/>
  <c r="DZ138" i="39"/>
  <c r="BT141" i="38"/>
  <c r="AI141" i="38"/>
  <c r="BP141" i="38"/>
  <c r="BQ138" i="39"/>
  <c r="BU139" i="38"/>
  <c r="BU141" i="38"/>
  <c r="EF140" i="39"/>
  <c r="X103" i="29"/>
  <c r="BQ139" i="38"/>
  <c r="BR139" i="38"/>
  <c r="EG140" i="39"/>
  <c r="DY138" i="39"/>
  <c r="BR141" i="38"/>
  <c r="BS139" i="38"/>
  <c r="EH140" i="39"/>
  <c r="EI140" i="39"/>
  <c r="BE135" i="39"/>
  <c r="AI139" i="38"/>
  <c r="AT139" i="38"/>
  <c r="AI140" i="39"/>
  <c r="EB140" i="39"/>
  <c r="BR140" i="39"/>
  <c r="DC140" i="39"/>
  <c r="DY140" i="39"/>
  <c r="BT139" i="38"/>
  <c r="BT140" i="39"/>
  <c r="BE139" i="38"/>
  <c r="DZ140" i="39"/>
  <c r="EA140" i="39"/>
  <c r="X139" i="38"/>
  <c r="BU142" i="38"/>
  <c r="DZ78" i="39"/>
  <c r="EI130" i="39"/>
  <c r="EK520" i="39"/>
  <c r="ED86" i="39"/>
  <c r="N527" i="39"/>
  <c r="BU90" i="39"/>
  <c r="EC130" i="39"/>
  <c r="EF131" i="39"/>
  <c r="EE67" i="39"/>
  <c r="BV63" i="39"/>
  <c r="BV211" i="39"/>
  <c r="BS124" i="38"/>
  <c r="BT130" i="39"/>
  <c r="X76" i="22"/>
  <c r="ED564" i="39"/>
  <c r="EH78" i="39"/>
  <c r="DZ84" i="39"/>
  <c r="AT121" i="39"/>
  <c r="DN104" i="39"/>
  <c r="AI86" i="39"/>
  <c r="AI114" i="39"/>
  <c r="BQ114" i="39"/>
  <c r="DC84" i="39"/>
  <c r="EH104" i="39"/>
  <c r="AI104" i="39"/>
  <c r="DC98" i="39"/>
  <c r="DY86" i="39"/>
  <c r="CR90" i="39"/>
  <c r="BU114" i="38"/>
  <c r="BE130" i="39"/>
  <c r="BS90" i="39"/>
  <c r="EH80" i="39"/>
  <c r="ED133" i="39"/>
  <c r="AT104" i="39"/>
  <c r="EE34" i="39"/>
  <c r="BT124" i="39"/>
  <c r="EI124" i="39"/>
  <c r="BE110" i="39"/>
  <c r="BE108" i="39"/>
  <c r="EH108" i="39"/>
  <c r="BV293" i="39"/>
  <c r="BT134" i="38"/>
  <c r="AI98" i="39"/>
  <c r="BE98" i="39"/>
  <c r="EI84" i="39"/>
  <c r="DY130" i="39"/>
  <c r="Y337" i="38"/>
  <c r="DN102" i="39"/>
  <c r="BU98" i="39"/>
  <c r="EI90" i="39"/>
  <c r="EI99" i="39"/>
  <c r="DY99" i="39"/>
  <c r="BT114" i="38"/>
  <c r="BP90" i="39"/>
  <c r="BV46" i="39"/>
  <c r="BU101" i="39"/>
  <c r="BU130" i="39"/>
  <c r="BV135" i="38"/>
  <c r="DY114" i="39"/>
  <c r="AT98" i="39"/>
  <c r="AT86" i="39"/>
  <c r="EF86" i="39"/>
  <c r="BQ86" i="39"/>
  <c r="EJ98" i="39"/>
  <c r="DC80" i="39"/>
  <c r="CR121" i="39"/>
  <c r="BE104" i="39"/>
  <c r="BE90" i="39"/>
  <c r="EG86" i="39"/>
  <c r="EF132" i="39"/>
  <c r="DC132" i="39"/>
  <c r="BQ90" i="39"/>
  <c r="EE38" i="39"/>
  <c r="DY120" i="39"/>
  <c r="EH120" i="39"/>
  <c r="ED105" i="39"/>
  <c r="EG99" i="39"/>
  <c r="X99" i="39"/>
  <c r="BR99" i="39"/>
  <c r="BV99" i="39" s="1"/>
  <c r="BV274" i="38"/>
  <c r="BR283" i="38"/>
  <c r="DN96" i="39"/>
  <c r="EG96" i="39"/>
  <c r="EE15" i="39"/>
  <c r="AT130" i="39"/>
  <c r="BT78" i="39"/>
  <c r="BV143" i="38"/>
  <c r="DZ86" i="39"/>
  <c r="AI84" i="39"/>
  <c r="DY121" i="39"/>
  <c r="DC100" i="39"/>
  <c r="EF100" i="39"/>
  <c r="CR113" i="39"/>
  <c r="EI111" i="39"/>
  <c r="BP111" i="39"/>
  <c r="DZ107" i="39"/>
  <c r="EF107" i="39"/>
  <c r="BP100" i="39"/>
  <c r="EJ100" i="39"/>
  <c r="BU100" i="39"/>
  <c r="BV100" i="39" s="1"/>
  <c r="EC114" i="39"/>
  <c r="BQ108" i="39"/>
  <c r="BP108" i="39"/>
  <c r="EF108" i="39"/>
  <c r="AT108" i="39"/>
  <c r="EJ108" i="39"/>
  <c r="EH124" i="39"/>
  <c r="BP124" i="39"/>
  <c r="BU111" i="38"/>
  <c r="AU339" i="38"/>
  <c r="BS207" i="38"/>
  <c r="BE126" i="38"/>
  <c r="AI121" i="39"/>
  <c r="BQ121" i="39"/>
  <c r="EF121" i="39"/>
  <c r="BP104" i="39"/>
  <c r="BP130" i="39"/>
  <c r="BV274" i="39"/>
  <c r="DC99" i="39"/>
  <c r="EJ99" i="39"/>
  <c r="AT107" i="38"/>
  <c r="CG102" i="39"/>
  <c r="Y527" i="39"/>
  <c r="EC90" i="39"/>
  <c r="BS113" i="38"/>
  <c r="AI113" i="38"/>
  <c r="X130" i="39"/>
  <c r="BR82" i="38"/>
  <c r="BQ122" i="38"/>
  <c r="CR142" i="39"/>
  <c r="DN114" i="39"/>
  <c r="EI104" i="39"/>
  <c r="CR80" i="39"/>
  <c r="DC121" i="39"/>
  <c r="AI90" i="39"/>
  <c r="EH90" i="39"/>
  <c r="BR107" i="38"/>
  <c r="DN109" i="39"/>
  <c r="EG107" i="39"/>
  <c r="BR107" i="39"/>
  <c r="AT103" i="39"/>
  <c r="EJ103" i="39"/>
  <c r="BU114" i="39"/>
  <c r="DN110" i="39"/>
  <c r="EJ110" i="39"/>
  <c r="AT120" i="38"/>
  <c r="BT132" i="38"/>
  <c r="BT126" i="38"/>
  <c r="BS86" i="39"/>
  <c r="EE363" i="39"/>
  <c r="AP144" i="38"/>
  <c r="BS109" i="38"/>
  <c r="AT90" i="39"/>
  <c r="EH121" i="39"/>
  <c r="EI86" i="39"/>
  <c r="BP121" i="39"/>
  <c r="DN90" i="39"/>
  <c r="DZ80" i="39"/>
  <c r="EA100" i="39"/>
  <c r="EE100" i="39" s="1"/>
  <c r="CG100" i="39"/>
  <c r="EG100" i="39"/>
  <c r="DC115" i="39"/>
  <c r="EI115" i="39"/>
  <c r="BP107" i="39"/>
  <c r="EF99" i="39"/>
  <c r="AT99" i="39"/>
  <c r="BT90" i="39"/>
  <c r="BV200" i="39"/>
  <c r="BQ104" i="39"/>
  <c r="EF128" i="39"/>
  <c r="BQ128" i="39"/>
  <c r="X124" i="39"/>
  <c r="BF337" i="38"/>
  <c r="BR130" i="39"/>
  <c r="BT105" i="38"/>
  <c r="N528" i="39"/>
  <c r="BU103" i="39"/>
  <c r="BS130" i="39"/>
  <c r="T74" i="29"/>
  <c r="X63" i="22"/>
  <c r="BT98" i="38"/>
  <c r="BT106" i="38"/>
  <c r="ED112" i="39"/>
  <c r="BT83" i="38"/>
  <c r="BU87" i="38"/>
  <c r="BT129" i="38"/>
  <c r="EI78" i="39"/>
  <c r="BT102" i="38"/>
  <c r="AT116" i="38"/>
  <c r="BE89" i="38"/>
  <c r="BU89" i="38"/>
  <c r="V106" i="30"/>
  <c r="BU112" i="38"/>
  <c r="AI135" i="39"/>
  <c r="BT142" i="39"/>
  <c r="AT142" i="39"/>
  <c r="AI142" i="39"/>
  <c r="BS142" i="39"/>
  <c r="EA135" i="39"/>
  <c r="BP134" i="38"/>
  <c r="BE142" i="38"/>
  <c r="BS134" i="38"/>
  <c r="BP142" i="39"/>
  <c r="BE142" i="39"/>
  <c r="DN142" i="39"/>
  <c r="CR135" i="39"/>
  <c r="BR142" i="38"/>
  <c r="BV138" i="38"/>
  <c r="DZ135" i="39"/>
  <c r="CG135" i="39"/>
  <c r="AT135" i="39"/>
  <c r="EH135" i="39"/>
  <c r="EF142" i="39"/>
  <c r="BQ142" i="39"/>
  <c r="BS142" i="38"/>
  <c r="EB135" i="39"/>
  <c r="EG142" i="39"/>
  <c r="BR142" i="39"/>
  <c r="X103" i="30"/>
  <c r="BP135" i="39"/>
  <c r="DC142" i="39"/>
  <c r="BU134" i="38"/>
  <c r="EI135" i="39"/>
  <c r="DN135" i="39"/>
  <c r="X105" i="22"/>
  <c r="BT135" i="39"/>
  <c r="BR134" i="38"/>
  <c r="AI134" i="38"/>
  <c r="EC142" i="39"/>
  <c r="EC135" i="39"/>
  <c r="AT134" i="38"/>
  <c r="EA142" i="39"/>
  <c r="BS135" i="39"/>
  <c r="BR135" i="39"/>
  <c r="EG135" i="39"/>
  <c r="EH142" i="39"/>
  <c r="EI142" i="39"/>
  <c r="BT142" i="38"/>
  <c r="BQ135" i="39"/>
  <c r="EF135" i="39"/>
  <c r="BE134" i="38"/>
  <c r="BQ142" i="38"/>
  <c r="X142" i="38"/>
  <c r="DY142" i="39"/>
  <c r="BQ134" i="38"/>
  <c r="X134" i="38"/>
  <c r="DZ142" i="39"/>
  <c r="EB142" i="39"/>
  <c r="AI142" i="38"/>
  <c r="AT142" i="38"/>
  <c r="BP142" i="38"/>
  <c r="EE563" i="39"/>
  <c r="EE652" i="39"/>
  <c r="EK563" i="39"/>
  <c r="EI564" i="39"/>
  <c r="EK564" i="39" s="1"/>
  <c r="EG78" i="39"/>
  <c r="AT78" i="39"/>
  <c r="BR327" i="39"/>
  <c r="BH336" i="39"/>
  <c r="EG327" i="39"/>
  <c r="BU335" i="39"/>
  <c r="EJ335" i="39"/>
  <c r="EC78" i="39"/>
  <c r="BR78" i="39"/>
  <c r="BJ91" i="38"/>
  <c r="BN144" i="38"/>
  <c r="BU106" i="38"/>
  <c r="BT564" i="39"/>
  <c r="EK402" i="39"/>
  <c r="DC78" i="39"/>
  <c r="EA112" i="39"/>
  <c r="BS327" i="39"/>
  <c r="EH327" i="39"/>
  <c r="BJ336" i="39"/>
  <c r="EK426" i="39"/>
  <c r="EC112" i="39"/>
  <c r="EB78" i="39"/>
  <c r="BR114" i="38"/>
  <c r="EH107" i="39"/>
  <c r="DY107" i="39"/>
  <c r="BP123" i="38"/>
  <c r="BP112" i="38"/>
  <c r="N169" i="30"/>
  <c r="BV311" i="39"/>
  <c r="BS85" i="38"/>
  <c r="AT85" i="38"/>
  <c r="AR91" i="38"/>
  <c r="BU77" i="38"/>
  <c r="R106" i="29"/>
  <c r="X76" i="29"/>
  <c r="BV586" i="39"/>
  <c r="DX705" i="39"/>
  <c r="DE705" i="39"/>
  <c r="DK705" i="39"/>
  <c r="AD705" i="39"/>
  <c r="AS705" i="39"/>
  <c r="O705" i="39"/>
  <c r="DP705" i="39"/>
  <c r="CM705" i="39"/>
  <c r="CT705" i="39"/>
  <c r="BM705" i="39"/>
  <c r="BI705" i="39"/>
  <c r="Q705" i="39"/>
  <c r="Z705" i="39"/>
  <c r="DI705" i="39"/>
  <c r="CX705" i="39"/>
  <c r="DT705" i="39"/>
  <c r="AQ705" i="39"/>
  <c r="AM705" i="39"/>
  <c r="U705" i="39"/>
  <c r="CF705" i="39"/>
  <c r="CB705" i="39"/>
  <c r="BB705" i="39"/>
  <c r="BD705" i="39"/>
  <c r="DR705" i="39"/>
  <c r="BX705" i="39"/>
  <c r="AF705" i="39"/>
  <c r="S705" i="39"/>
  <c r="CZ705" i="39"/>
  <c r="DV705" i="39"/>
  <c r="BK705" i="39"/>
  <c r="BO705" i="39"/>
  <c r="CQ705" i="39"/>
  <c r="CV705" i="39"/>
  <c r="AZ705" i="39"/>
  <c r="AV705" i="39"/>
  <c r="CI705" i="39"/>
  <c r="DB705" i="39"/>
  <c r="AO705" i="39"/>
  <c r="AK705" i="39"/>
  <c r="BZ705" i="39"/>
  <c r="CK705" i="39"/>
  <c r="AX705" i="39"/>
  <c r="AH705" i="39"/>
  <c r="DG705" i="39"/>
  <c r="DM705" i="39"/>
  <c r="AB705" i="39"/>
  <c r="W705" i="39"/>
  <c r="CO705" i="39"/>
  <c r="CD705" i="39"/>
  <c r="BG705" i="39"/>
  <c r="EK463" i="39"/>
  <c r="O243" i="30"/>
  <c r="U243" i="30"/>
  <c r="Q243" i="30"/>
  <c r="W243" i="30"/>
  <c r="S243" i="30"/>
  <c r="DY78" i="39"/>
  <c r="BR335" i="39"/>
  <c r="EG335" i="39"/>
  <c r="EE463" i="39"/>
  <c r="BU83" i="38"/>
  <c r="BN91" i="38"/>
  <c r="AN339" i="38"/>
  <c r="ED78" i="39"/>
  <c r="BT327" i="39"/>
  <c r="BL336" i="39"/>
  <c r="EI327" i="39"/>
  <c r="BU327" i="39"/>
  <c r="EJ327" i="39"/>
  <c r="BN336" i="39"/>
  <c r="DZ89" i="39"/>
  <c r="CG89" i="39"/>
  <c r="EF89" i="39"/>
  <c r="R74" i="29"/>
  <c r="AI374" i="38"/>
  <c r="DY112" i="39"/>
  <c r="EK455" i="39"/>
  <c r="EJ78" i="39"/>
  <c r="EI112" i="39"/>
  <c r="BU78" i="39"/>
  <c r="BS335" i="39"/>
  <c r="EH335" i="39"/>
  <c r="BU119" i="38"/>
  <c r="AI110" i="38"/>
  <c r="AI79" i="38"/>
  <c r="BR79" i="38"/>
  <c r="AA91" i="38"/>
  <c r="DN78" i="39"/>
  <c r="BV629" i="39"/>
  <c r="EA564" i="39"/>
  <c r="EK524" i="39"/>
  <c r="AL144" i="39"/>
  <c r="AI112" i="39"/>
  <c r="BQ112" i="39"/>
  <c r="EF112" i="39"/>
  <c r="CR78" i="39"/>
  <c r="AI78" i="39"/>
  <c r="BQ78" i="39"/>
  <c r="EF78" i="39"/>
  <c r="BT112" i="39"/>
  <c r="AE144" i="39"/>
  <c r="BP335" i="39"/>
  <c r="BQ335" i="39"/>
  <c r="EF335" i="39"/>
  <c r="BP96" i="38"/>
  <c r="P169" i="30"/>
  <c r="EK467" i="39"/>
  <c r="DC112" i="39"/>
  <c r="BE78" i="39"/>
  <c r="BV676" i="39"/>
  <c r="BV664" i="39"/>
  <c r="X30" i="22"/>
  <c r="AT112" i="39"/>
  <c r="EK343" i="39"/>
  <c r="BP78" i="39"/>
  <c r="BP327" i="39"/>
  <c r="BQ327" i="39"/>
  <c r="EF327" i="39"/>
  <c r="BF336" i="39"/>
  <c r="BT335" i="39"/>
  <c r="EI335" i="39"/>
  <c r="BP83" i="38"/>
  <c r="EE426" i="39"/>
  <c r="AT119" i="38"/>
  <c r="AT121" i="38"/>
  <c r="X119" i="22"/>
  <c r="X127" i="22"/>
  <c r="R209" i="22"/>
  <c r="X125" i="22"/>
  <c r="X138" i="22"/>
  <c r="X144" i="22"/>
  <c r="X49" i="22"/>
  <c r="X117" i="22"/>
  <c r="X54" i="22"/>
  <c r="N56" i="22"/>
  <c r="X89" i="22"/>
  <c r="V146" i="22"/>
  <c r="X143" i="22"/>
  <c r="X80" i="22"/>
  <c r="X53" i="22"/>
  <c r="X136" i="22"/>
  <c r="X116" i="22"/>
  <c r="X122" i="22"/>
  <c r="X67" i="22"/>
  <c r="X99" i="22"/>
  <c r="X94" i="22"/>
  <c r="X81" i="22"/>
  <c r="X55" i="22"/>
  <c r="T56" i="22"/>
  <c r="X97" i="22"/>
  <c r="X180" i="22"/>
  <c r="P146" i="22"/>
  <c r="X140" i="22"/>
  <c r="U98" i="22"/>
  <c r="X98" i="22" s="1"/>
  <c r="V209" i="22"/>
  <c r="X129" i="22"/>
  <c r="X208" i="22"/>
  <c r="P209" i="22"/>
  <c r="X13" i="22"/>
  <c r="X124" i="22"/>
  <c r="X18" i="22"/>
  <c r="X41" i="22"/>
  <c r="X102" i="22"/>
  <c r="V56" i="22"/>
  <c r="X113" i="22"/>
  <c r="X83" i="22"/>
  <c r="X114" i="22"/>
  <c r="X17" i="22"/>
  <c r="X207" i="22"/>
  <c r="T27" i="22"/>
  <c r="X135" i="22"/>
  <c r="X85" i="22"/>
  <c r="R27" i="22"/>
  <c r="X142" i="22"/>
  <c r="V131" i="22"/>
  <c r="N27" i="22"/>
  <c r="X59" i="22"/>
  <c r="X69" i="22"/>
  <c r="X26" i="22"/>
  <c r="X112" i="22"/>
  <c r="R56" i="22"/>
  <c r="O68" i="22"/>
  <c r="X68" i="22" s="1"/>
  <c r="X21" i="22"/>
  <c r="X37" i="22"/>
  <c r="N131" i="22"/>
  <c r="X14" i="22"/>
  <c r="X139" i="22"/>
  <c r="X141" i="22"/>
  <c r="N211" i="22"/>
  <c r="P211" i="22" s="1"/>
  <c r="R211" i="22" s="1"/>
  <c r="T211" i="22" s="1"/>
  <c r="V211" i="22" s="1"/>
  <c r="N209" i="22"/>
  <c r="X52" i="22"/>
  <c r="X33" i="22"/>
  <c r="X78" i="22"/>
  <c r="X34" i="22"/>
  <c r="X25" i="22"/>
  <c r="X70" i="22"/>
  <c r="X130" i="22"/>
  <c r="P212" i="22"/>
  <c r="R212" i="22" s="1"/>
  <c r="T212" i="22" s="1"/>
  <c r="V212" i="22" s="1"/>
  <c r="P27" i="22"/>
  <c r="P131" i="22"/>
  <c r="P147" i="22" s="1"/>
  <c r="X128" i="22"/>
  <c r="X22" i="22"/>
  <c r="X12" i="22"/>
  <c r="O73" i="22"/>
  <c r="X73" i="22" s="1"/>
  <c r="O96" i="22"/>
  <c r="X96" i="22" s="1"/>
  <c r="X51" i="22"/>
  <c r="X100" i="22"/>
  <c r="T131" i="22"/>
  <c r="X71" i="22"/>
  <c r="X121" i="22"/>
  <c r="X92" i="22"/>
  <c r="X38" i="22"/>
  <c r="S93" i="22"/>
  <c r="R106" i="22" s="1"/>
  <c r="X48" i="22"/>
  <c r="V27" i="22"/>
  <c r="R131" i="22"/>
  <c r="P56" i="22"/>
  <c r="X47" i="22"/>
  <c r="O88" i="22"/>
  <c r="X88" i="22" s="1"/>
  <c r="X42" i="22"/>
  <c r="X95" i="22"/>
  <c r="X64" i="22"/>
  <c r="X120" i="22"/>
  <c r="X115" i="22"/>
  <c r="R146" i="22"/>
  <c r="X134" i="22"/>
  <c r="N146" i="22"/>
  <c r="X123" i="22"/>
  <c r="T146" i="22"/>
  <c r="X72" i="22"/>
  <c r="X87" i="22"/>
  <c r="X90" i="22"/>
  <c r="V106" i="22"/>
  <c r="P106" i="22"/>
  <c r="X82" i="22"/>
  <c r="X86" i="22"/>
  <c r="X61" i="22"/>
  <c r="BU140" i="39"/>
  <c r="X140" i="39"/>
  <c r="BU138" i="39"/>
  <c r="X138" i="39"/>
  <c r="BU141" i="39"/>
  <c r="X141" i="39"/>
  <c r="BV688" i="39"/>
  <c r="W237" i="22"/>
  <c r="U237" i="22"/>
  <c r="S237" i="22"/>
  <c r="Q237" i="22"/>
  <c r="O237" i="22"/>
  <c r="EJ143" i="39"/>
  <c r="DY143" i="39"/>
  <c r="EK509" i="39"/>
  <c r="CR77" i="39"/>
  <c r="EA77" i="39"/>
  <c r="EG77" i="39"/>
  <c r="EK501" i="39"/>
  <c r="X66" i="29"/>
  <c r="ED134" i="39"/>
  <c r="CG134" i="39"/>
  <c r="BU137" i="39"/>
  <c r="BV137" i="39" s="1"/>
  <c r="X137" i="39"/>
  <c r="EJ135" i="39"/>
  <c r="DY135" i="39"/>
  <c r="EE509" i="39"/>
  <c r="EK349" i="39"/>
  <c r="EC97" i="39"/>
  <c r="X122" i="30"/>
  <c r="X79" i="22"/>
  <c r="X84" i="22"/>
  <c r="EK183" i="39"/>
  <c r="DN134" i="39"/>
  <c r="EJ139" i="39"/>
  <c r="DY139" i="39"/>
  <c r="X134" i="39"/>
  <c r="BU134" i="39"/>
  <c r="ED136" i="39"/>
  <c r="CG136" i="39"/>
  <c r="BP134" i="39"/>
  <c r="EE688" i="39"/>
  <c r="BV563" i="39"/>
  <c r="EJ137" i="39"/>
  <c r="EK137" i="39" s="1"/>
  <c r="DY137" i="39"/>
  <c r="EJ141" i="39"/>
  <c r="DY141" i="39"/>
  <c r="CM703" i="39"/>
  <c r="DI703" i="39"/>
  <c r="BX703" i="39"/>
  <c r="BG703" i="39"/>
  <c r="U703" i="39"/>
  <c r="AO703" i="39"/>
  <c r="CD703" i="39"/>
  <c r="CQ703" i="39"/>
  <c r="CZ703" i="39"/>
  <c r="BD703" i="39"/>
  <c r="S703" i="39"/>
  <c r="AD703" i="39"/>
  <c r="DT703" i="39"/>
  <c r="BZ703" i="39"/>
  <c r="DP703" i="39"/>
  <c r="AV703" i="39"/>
  <c r="Q703" i="39"/>
  <c r="BK703" i="39"/>
  <c r="DK703" i="39"/>
  <c r="DR703" i="39"/>
  <c r="CX703" i="39"/>
  <c r="BI703" i="39"/>
  <c r="AS703" i="39"/>
  <c r="O703" i="39"/>
  <c r="AZ703" i="39"/>
  <c r="DV703" i="39"/>
  <c r="DB703" i="39"/>
  <c r="CI703" i="39"/>
  <c r="CF703" i="39"/>
  <c r="AX703" i="39"/>
  <c r="AK703" i="39"/>
  <c r="BM703" i="39"/>
  <c r="DM703" i="39"/>
  <c r="CT703" i="39"/>
  <c r="DX703" i="39"/>
  <c r="AM703" i="39"/>
  <c r="AH703" i="39"/>
  <c r="BB703" i="39"/>
  <c r="DE703" i="39"/>
  <c r="CK703" i="39"/>
  <c r="DG703" i="39"/>
  <c r="AB703" i="39"/>
  <c r="Z703" i="39"/>
  <c r="AQ703" i="39"/>
  <c r="BO703" i="39"/>
  <c r="W703" i="39"/>
  <c r="AF703" i="39"/>
  <c r="CV703" i="39"/>
  <c r="CB703" i="39"/>
  <c r="CO703" i="39"/>
  <c r="EJ140" i="39"/>
  <c r="CG143" i="39"/>
  <c r="ED143" i="39"/>
  <c r="DY85" i="39"/>
  <c r="EH85" i="39"/>
  <c r="AI102" i="38"/>
  <c r="X65" i="30"/>
  <c r="P74" i="30"/>
  <c r="Q237" i="29"/>
  <c r="BV183" i="39"/>
  <c r="BE134" i="39"/>
  <c r="EE676" i="39"/>
  <c r="EK236" i="39"/>
  <c r="EK33" i="39"/>
  <c r="EE18" i="39"/>
  <c r="X162" i="29"/>
  <c r="P163" i="29"/>
  <c r="X86" i="30"/>
  <c r="X77" i="22"/>
  <c r="BU142" i="39"/>
  <c r="X142" i="39"/>
  <c r="ED138" i="39"/>
  <c r="CG138" i="39"/>
  <c r="EE700" i="39"/>
  <c r="AT134" i="39"/>
  <c r="ED140" i="39"/>
  <c r="CG140" i="39"/>
  <c r="X135" i="39"/>
  <c r="BU135" i="39"/>
  <c r="DC135" i="39"/>
  <c r="ED135" i="39"/>
  <c r="E236" i="29"/>
  <c r="L236" i="29" s="1"/>
  <c r="E242" i="30"/>
  <c r="L242" i="30" s="1"/>
  <c r="G4" i="43"/>
  <c r="E481" i="38"/>
  <c r="L481" i="38" s="1"/>
  <c r="E238" i="22"/>
  <c r="L238" i="22" s="1"/>
  <c r="E704" i="39"/>
  <c r="L704" i="39" s="1"/>
  <c r="BV652" i="39"/>
  <c r="EE586" i="39"/>
  <c r="EJ136" i="39"/>
  <c r="CG139" i="39"/>
  <c r="ED139" i="39"/>
  <c r="EE664" i="39"/>
  <c r="AH480" i="38"/>
  <c r="U480" i="38"/>
  <c r="AB480" i="38"/>
  <c r="Z480" i="38"/>
  <c r="BK480" i="38"/>
  <c r="Q480" i="38"/>
  <c r="BO480" i="38"/>
  <c r="W480" i="38"/>
  <c r="AZ480" i="38"/>
  <c r="BG480" i="38"/>
  <c r="O480" i="38"/>
  <c r="AD480" i="38"/>
  <c r="BD480" i="38"/>
  <c r="BM480" i="38"/>
  <c r="S480" i="38"/>
  <c r="AV480" i="38"/>
  <c r="BB480" i="38"/>
  <c r="BI480" i="38"/>
  <c r="AO480" i="38"/>
  <c r="AS480" i="38"/>
  <c r="AQ480" i="38"/>
  <c r="AX480" i="38"/>
  <c r="AK480" i="38"/>
  <c r="AF480" i="38"/>
  <c r="AM480" i="38"/>
  <c r="X143" i="39"/>
  <c r="BU143" i="39"/>
  <c r="BV236" i="39"/>
  <c r="EK18" i="39"/>
  <c r="X84" i="29"/>
  <c r="X62" i="22"/>
  <c r="T74" i="22"/>
  <c r="X65" i="22"/>
  <c r="P74" i="22"/>
  <c r="EK478" i="39"/>
  <c r="EE22" i="39"/>
  <c r="X64" i="29"/>
  <c r="V74" i="29"/>
  <c r="X136" i="39"/>
  <c r="BU136" i="39"/>
  <c r="S482" i="38"/>
  <c r="BD482" i="38"/>
  <c r="BM482" i="38"/>
  <c r="BI482" i="38"/>
  <c r="AV482" i="38"/>
  <c r="BB482" i="38"/>
  <c r="AX482" i="38"/>
  <c r="AS482" i="38"/>
  <c r="AQ482" i="38"/>
  <c r="AM482" i="38"/>
  <c r="AK482" i="38"/>
  <c r="AF482" i="38"/>
  <c r="BK482" i="38"/>
  <c r="AB482" i="38"/>
  <c r="AH482" i="38"/>
  <c r="U482" i="38"/>
  <c r="AZ482" i="38"/>
  <c r="Q482" i="38"/>
  <c r="Z482" i="38"/>
  <c r="AO482" i="38"/>
  <c r="BO482" i="38"/>
  <c r="W482" i="38"/>
  <c r="AD482" i="38"/>
  <c r="BG482" i="38"/>
  <c r="O482" i="38"/>
  <c r="CG142" i="39"/>
  <c r="ED142" i="39"/>
  <c r="EJ134" i="39"/>
  <c r="CG137" i="39"/>
  <c r="ED137" i="39"/>
  <c r="EE137" i="39" s="1"/>
  <c r="EE551" i="39"/>
  <c r="DZ564" i="39"/>
  <c r="EE564" i="39" s="1"/>
  <c r="EJ138" i="39"/>
  <c r="ED141" i="39"/>
  <c r="CG141" i="39"/>
  <c r="EE629" i="39"/>
  <c r="W241" i="30"/>
  <c r="U241" i="30"/>
  <c r="S241" i="30"/>
  <c r="Q241" i="30"/>
  <c r="O241" i="30"/>
  <c r="EJ81" i="39"/>
  <c r="DC81" i="39"/>
  <c r="X125" i="30"/>
  <c r="P129" i="30"/>
  <c r="X82" i="30"/>
  <c r="R106" i="30"/>
  <c r="BR102" i="38"/>
  <c r="DC134" i="39"/>
  <c r="CR134" i="39"/>
  <c r="BV551" i="39"/>
  <c r="BQ564" i="39"/>
  <c r="EJ142" i="39"/>
  <c r="BU139" i="39"/>
  <c r="X139" i="39"/>
  <c r="O235" i="29"/>
  <c r="U235" i="29"/>
  <c r="S235" i="29"/>
  <c r="Q235" i="29"/>
  <c r="W235" i="29"/>
  <c r="CR103" i="39"/>
  <c r="EC103" i="39"/>
  <c r="EI103" i="39"/>
  <c r="EE14" i="39"/>
  <c r="X82" i="29"/>
  <c r="X147" i="29"/>
  <c r="R163" i="29"/>
  <c r="V74" i="22"/>
  <c r="X60" i="22"/>
  <c r="BS298" i="38" l="1"/>
  <c r="EE431" i="39"/>
  <c r="EC473" i="39"/>
  <c r="EI245" i="39"/>
  <c r="BV160" i="39"/>
  <c r="EH298" i="39"/>
  <c r="DZ412" i="39"/>
  <c r="EK230" i="39"/>
  <c r="AI207" i="38"/>
  <c r="EK365" i="39"/>
  <c r="EI397" i="39"/>
  <c r="X153" i="30"/>
  <c r="EG260" i="39"/>
  <c r="BS222" i="39"/>
  <c r="EE353" i="39"/>
  <c r="BV155" i="39"/>
  <c r="N57" i="29"/>
  <c r="EF110" i="39"/>
  <c r="EC133" i="39"/>
  <c r="EE42" i="39"/>
  <c r="BV27" i="39"/>
  <c r="EE132" i="39"/>
  <c r="EE60" i="39"/>
  <c r="X97" i="38"/>
  <c r="BS83" i="38"/>
  <c r="X66" i="22"/>
  <c r="ED130" i="39"/>
  <c r="BU96" i="39"/>
  <c r="DU144" i="39"/>
  <c r="CL91" i="39"/>
  <c r="EK34" i="39"/>
  <c r="BV42" i="39"/>
  <c r="DC90" i="39"/>
  <c r="EC96" i="39"/>
  <c r="EJ90" i="39"/>
  <c r="BV108" i="39"/>
  <c r="AG74" i="38"/>
  <c r="CR84" i="39"/>
  <c r="EG104" i="39"/>
  <c r="DA91" i="39"/>
  <c r="EH84" i="39"/>
  <c r="BR104" i="39"/>
  <c r="AI627" i="39"/>
  <c r="AN144" i="39"/>
  <c r="AN145" i="39" s="1"/>
  <c r="T57" i="29"/>
  <c r="EK50" i="39"/>
  <c r="EK38" i="39"/>
  <c r="BV38" i="39"/>
  <c r="DZ104" i="39"/>
  <c r="DC104" i="39"/>
  <c r="AI107" i="38"/>
  <c r="DZ94" i="39"/>
  <c r="EE94" i="39" s="1"/>
  <c r="EI108" i="39"/>
  <c r="EK42" i="39"/>
  <c r="DN112" i="39"/>
  <c r="EF96" i="39"/>
  <c r="BQ98" i="39"/>
  <c r="BV34" i="39"/>
  <c r="AT96" i="39"/>
  <c r="EG112" i="39"/>
  <c r="BT98" i="39"/>
  <c r="BV60" i="39"/>
  <c r="EI116" i="39"/>
  <c r="EK60" i="39"/>
  <c r="BV54" i="39"/>
  <c r="BT121" i="39"/>
  <c r="BV121" i="39" s="1"/>
  <c r="EK46" i="39"/>
  <c r="AT114" i="39"/>
  <c r="BU109" i="38"/>
  <c r="EE46" i="39"/>
  <c r="EK27" i="39"/>
  <c r="BS96" i="38"/>
  <c r="EI102" i="39"/>
  <c r="EE115" i="39"/>
  <c r="EJ80" i="39"/>
  <c r="BU112" i="39"/>
  <c r="BV112" i="39" s="1"/>
  <c r="DN80" i="39"/>
  <c r="EF88" i="39"/>
  <c r="BT109" i="38"/>
  <c r="EE54" i="39"/>
  <c r="BP112" i="39"/>
  <c r="BE121" i="39"/>
  <c r="BE96" i="39"/>
  <c r="BQ88" i="39"/>
  <c r="BV88" i="39" s="1"/>
  <c r="EG110" i="39"/>
  <c r="EI121" i="39"/>
  <c r="EF94" i="39"/>
  <c r="EK94" i="39" s="1"/>
  <c r="BT97" i="38"/>
  <c r="CP144" i="39"/>
  <c r="ED122" i="39"/>
  <c r="EJ96" i="39"/>
  <c r="EH102" i="39"/>
  <c r="EH112" i="39"/>
  <c r="CG116" i="39"/>
  <c r="EE50" i="39"/>
  <c r="EG101" i="39"/>
  <c r="EJ102" i="39"/>
  <c r="AR144" i="39"/>
  <c r="BU126" i="39"/>
  <c r="EB112" i="39"/>
  <c r="EE112" i="39" s="1"/>
  <c r="BU102" i="39"/>
  <c r="BV50" i="39"/>
  <c r="EK54" i="39"/>
  <c r="BC144" i="39"/>
  <c r="BE112" i="39"/>
  <c r="X116" i="39"/>
  <c r="BQ116" i="39"/>
  <c r="DL144" i="39"/>
  <c r="N74" i="29"/>
  <c r="DN121" i="39"/>
  <c r="EJ121" i="39"/>
  <c r="BS119" i="39"/>
  <c r="EH116" i="39"/>
  <c r="BS116" i="39"/>
  <c r="BL144" i="39"/>
  <c r="R124" i="29"/>
  <c r="R288" i="29" s="1"/>
  <c r="DC130" i="39"/>
  <c r="EE116" i="39"/>
  <c r="EG119" i="39"/>
  <c r="BV39" i="38"/>
  <c r="EF130" i="39"/>
  <c r="BJ629" i="39"/>
  <c r="DC97" i="39"/>
  <c r="V107" i="30"/>
  <c r="AE144" i="38"/>
  <c r="BH91" i="39"/>
  <c r="R107" i="30"/>
  <c r="BQ117" i="38"/>
  <c r="EE85" i="39"/>
  <c r="X123" i="30"/>
  <c r="R57" i="29"/>
  <c r="BS114" i="38"/>
  <c r="BV114" i="38" s="1"/>
  <c r="BV128" i="39"/>
  <c r="EA80" i="39"/>
  <c r="EE80" i="39" s="1"/>
  <c r="EG80" i="39"/>
  <c r="R74" i="38"/>
  <c r="AI114" i="38"/>
  <c r="BV96" i="39"/>
  <c r="EE40" i="39"/>
  <c r="X98" i="39"/>
  <c r="EE48" i="39"/>
  <c r="EG84" i="39"/>
  <c r="EE13" i="39"/>
  <c r="BV20" i="38"/>
  <c r="BV48" i="39"/>
  <c r="EG114" i="39"/>
  <c r="EA84" i="39"/>
  <c r="EE84" i="39" s="1"/>
  <c r="AI85" i="38"/>
  <c r="EE96" i="39"/>
  <c r="X111" i="38"/>
  <c r="T124" i="29"/>
  <c r="EG98" i="39"/>
  <c r="CJ629" i="39"/>
  <c r="EH131" i="39"/>
  <c r="DJ74" i="39"/>
  <c r="F216" i="42" s="1"/>
  <c r="EE124" i="39"/>
  <c r="BV58" i="39"/>
  <c r="AL429" i="38"/>
  <c r="CR87" i="39"/>
  <c r="BE93" i="39"/>
  <c r="AE630" i="39"/>
  <c r="AC74" i="38"/>
  <c r="R629" i="39"/>
  <c r="R630" i="39" s="1"/>
  <c r="CS629" i="39"/>
  <c r="CS630" i="39" s="1"/>
  <c r="EC127" i="39"/>
  <c r="EK82" i="39"/>
  <c r="CG130" i="39"/>
  <c r="DL91" i="39"/>
  <c r="BQ76" i="39"/>
  <c r="BV76" i="39" s="1"/>
  <c r="DF91" i="39"/>
  <c r="BV113" i="38"/>
  <c r="AT84" i="39"/>
  <c r="EA114" i="39"/>
  <c r="BS423" i="38"/>
  <c r="AC629" i="39"/>
  <c r="BS109" i="39"/>
  <c r="X103" i="38"/>
  <c r="R74" i="39"/>
  <c r="AT111" i="38"/>
  <c r="EE35" i="39"/>
  <c r="AJ91" i="39"/>
  <c r="BR84" i="39"/>
  <c r="BV19" i="38"/>
  <c r="AR74" i="38"/>
  <c r="AC74" i="39"/>
  <c r="CR101" i="39"/>
  <c r="DY93" i="39"/>
  <c r="BE95" i="38"/>
  <c r="BS113" i="39"/>
  <c r="BE423" i="38"/>
  <c r="BL74" i="39"/>
  <c r="AL91" i="39"/>
  <c r="AL145" i="39" s="1"/>
  <c r="CP91" i="39"/>
  <c r="X106" i="39"/>
  <c r="EE25" i="39"/>
  <c r="EK58" i="39"/>
  <c r="DA144" i="39"/>
  <c r="DZ98" i="39"/>
  <c r="DN98" i="39"/>
  <c r="DC114" i="39"/>
  <c r="BS131" i="39"/>
  <c r="DZ28" i="39"/>
  <c r="BV32" i="39"/>
  <c r="EH98" i="39"/>
  <c r="AJ74" i="39"/>
  <c r="X88" i="39"/>
  <c r="BU621" i="39"/>
  <c r="BU630" i="39" s="1"/>
  <c r="EJ105" i="39"/>
  <c r="BY144" i="39"/>
  <c r="DO91" i="39"/>
  <c r="T130" i="30"/>
  <c r="EH83" i="39"/>
  <c r="EF98" i="39"/>
  <c r="BV115" i="39"/>
  <c r="AR74" i="39"/>
  <c r="N106" i="30"/>
  <c r="BV53" i="38"/>
  <c r="BV615" i="39"/>
  <c r="EF97" i="39"/>
  <c r="BV25" i="39"/>
  <c r="EF84" i="39"/>
  <c r="EJ131" i="39"/>
  <c r="BP109" i="39"/>
  <c r="BP101" i="39"/>
  <c r="EJ114" i="39"/>
  <c r="BH74" i="39"/>
  <c r="BA630" i="39"/>
  <c r="DZ102" i="39"/>
  <c r="EE102" i="39" s="1"/>
  <c r="EE44" i="39"/>
  <c r="AR91" i="39"/>
  <c r="EE82" i="39"/>
  <c r="BQ84" i="39"/>
  <c r="BH144" i="39"/>
  <c r="CU144" i="39"/>
  <c r="CU145" i="39" s="1"/>
  <c r="D151" i="42" s="1"/>
  <c r="P130" i="30"/>
  <c r="EE89" i="39"/>
  <c r="AW144" i="39"/>
  <c r="ED131" i="39"/>
  <c r="ED28" i="39"/>
  <c r="X94" i="30"/>
  <c r="DY97" i="39"/>
  <c r="DO144" i="39"/>
  <c r="EK115" i="39"/>
  <c r="BV107" i="39"/>
  <c r="EK111" i="39"/>
  <c r="BE107" i="38"/>
  <c r="T74" i="39"/>
  <c r="DC93" i="39"/>
  <c r="BU105" i="39"/>
  <c r="BU101" i="38"/>
  <c r="BV101" i="38" s="1"/>
  <c r="AC91" i="39"/>
  <c r="BV95" i="39"/>
  <c r="EG102" i="39"/>
  <c r="BV43" i="38"/>
  <c r="V124" i="29"/>
  <c r="V288" i="29" s="1"/>
  <c r="BV81" i="39"/>
  <c r="AG144" i="39"/>
  <c r="AG145" i="39" s="1"/>
  <c r="AN74" i="38"/>
  <c r="X78" i="29"/>
  <c r="EJ28" i="39"/>
  <c r="BW144" i="39"/>
  <c r="BF74" i="38"/>
  <c r="EE95" i="39"/>
  <c r="P74" i="38"/>
  <c r="Y629" i="39"/>
  <c r="Y630" i="39" s="1"/>
  <c r="AC144" i="39"/>
  <c r="CN144" i="39"/>
  <c r="CN145" i="39" s="1"/>
  <c r="BV15" i="38"/>
  <c r="EE55" i="39"/>
  <c r="BV17" i="39"/>
  <c r="EK17" i="39"/>
  <c r="R57" i="30"/>
  <c r="EF106" i="39"/>
  <c r="EK106" i="39" s="1"/>
  <c r="EK32" i="39"/>
  <c r="CE91" i="39"/>
  <c r="BU84" i="39"/>
  <c r="EJ623" i="39"/>
  <c r="EJ629" i="39" s="1"/>
  <c r="EK25" i="39"/>
  <c r="EE47" i="39"/>
  <c r="BV47" i="38"/>
  <c r="AI126" i="39"/>
  <c r="X97" i="30"/>
  <c r="CW144" i="39"/>
  <c r="CW145" i="39" s="1"/>
  <c r="E151" i="42" s="1"/>
  <c r="EC28" i="39"/>
  <c r="BS107" i="38"/>
  <c r="EE32" i="39"/>
  <c r="BV124" i="39"/>
  <c r="EH114" i="39"/>
  <c r="CL144" i="39"/>
  <c r="N74" i="30"/>
  <c r="X74" i="30" s="1"/>
  <c r="BV40" i="38"/>
  <c r="AG91" i="38"/>
  <c r="BT114" i="39"/>
  <c r="BV114" i="39" s="1"/>
  <c r="EB28" i="39"/>
  <c r="DJ629" i="39"/>
  <c r="DJ630" i="39" s="1"/>
  <c r="F223" i="42" s="1"/>
  <c r="CJ74" i="39"/>
  <c r="D84" i="42" s="1"/>
  <c r="AU91" i="39"/>
  <c r="BE91" i="39" s="1"/>
  <c r="X110" i="39"/>
  <c r="X114" i="39"/>
  <c r="BT110" i="39"/>
  <c r="EE58" i="39"/>
  <c r="EF123" i="39"/>
  <c r="EE17" i="39"/>
  <c r="DN126" i="39"/>
  <c r="BV32" i="38"/>
  <c r="EH101" i="39"/>
  <c r="EJ130" i="39"/>
  <c r="EK48" i="39"/>
  <c r="DZ119" i="39"/>
  <c r="EE119" i="39" s="1"/>
  <c r="EE21" i="39"/>
  <c r="BV44" i="39"/>
  <c r="EK44" i="39"/>
  <c r="BV103" i="39"/>
  <c r="AP144" i="39"/>
  <c r="AP145" i="39" s="1"/>
  <c r="AE74" i="38"/>
  <c r="CY144" i="39"/>
  <c r="CY145" i="39" s="1"/>
  <c r="F151" i="42" s="1"/>
  <c r="DC110" i="39"/>
  <c r="BV105" i="38"/>
  <c r="EI110" i="39"/>
  <c r="EE128" i="39"/>
  <c r="DS144" i="39"/>
  <c r="DS145" i="39" s="1"/>
  <c r="EE36" i="39"/>
  <c r="BV13" i="39"/>
  <c r="EA98" i="39"/>
  <c r="BV21" i="39"/>
  <c r="BS110" i="39"/>
  <c r="EH110" i="39"/>
  <c r="BQ102" i="39"/>
  <c r="BV102" i="39" s="1"/>
  <c r="X102" i="39"/>
  <c r="BQ110" i="39"/>
  <c r="DN123" i="39"/>
  <c r="DZ123" i="39"/>
  <c r="CG119" i="39"/>
  <c r="BQ119" i="39"/>
  <c r="BV119" i="39" s="1"/>
  <c r="X119" i="39"/>
  <c r="X128" i="38"/>
  <c r="BV97" i="38"/>
  <c r="EJ73" i="39"/>
  <c r="CN74" i="39"/>
  <c r="F84" i="42" s="1"/>
  <c r="AA74" i="39"/>
  <c r="CG113" i="39"/>
  <c r="DZ76" i="39"/>
  <c r="EE76" i="39" s="1"/>
  <c r="CG76" i="39"/>
  <c r="BQ94" i="39"/>
  <c r="BV94" i="39" s="1"/>
  <c r="X94" i="39"/>
  <c r="BE80" i="39"/>
  <c r="BQ80" i="39"/>
  <c r="EF80" i="39"/>
  <c r="AI76" i="39"/>
  <c r="EH76" i="39"/>
  <c r="EF76" i="39"/>
  <c r="EK21" i="39"/>
  <c r="EE52" i="39"/>
  <c r="BU80" i="39"/>
  <c r="X80" i="39"/>
  <c r="BU85" i="38"/>
  <c r="BP119" i="39"/>
  <c r="DZ106" i="39"/>
  <c r="EE106" i="39" s="1"/>
  <c r="CG106" i="39"/>
  <c r="BV52" i="39"/>
  <c r="BV51" i="38"/>
  <c r="BV62" i="39"/>
  <c r="BV35" i="38"/>
  <c r="EK40" i="39"/>
  <c r="BE83" i="39"/>
  <c r="BS93" i="38"/>
  <c r="EE70" i="39"/>
  <c r="EI114" i="39"/>
  <c r="BP107" i="38"/>
  <c r="EJ119" i="39"/>
  <c r="EI88" i="39"/>
  <c r="EC88" i="39"/>
  <c r="EE88" i="39" s="1"/>
  <c r="BV40" i="39"/>
  <c r="BQ123" i="39"/>
  <c r="BV123" i="39" s="1"/>
  <c r="X123" i="39"/>
  <c r="EK89" i="39"/>
  <c r="AI133" i="39"/>
  <c r="BV36" i="39"/>
  <c r="EK52" i="39"/>
  <c r="EF119" i="39"/>
  <c r="DC106" i="39"/>
  <c r="CE144" i="39"/>
  <c r="CH91" i="39"/>
  <c r="BH629" i="39"/>
  <c r="BC629" i="39"/>
  <c r="BC630" i="39" s="1"/>
  <c r="DZ126" i="39"/>
  <c r="EE126" i="39" s="1"/>
  <c r="EG97" i="39"/>
  <c r="CC74" i="39"/>
  <c r="F18" i="42" s="1"/>
  <c r="CR117" i="39"/>
  <c r="EK13" i="39"/>
  <c r="EK36" i="39"/>
  <c r="AI106" i="39"/>
  <c r="BQ106" i="39"/>
  <c r="BV106" i="39" s="1"/>
  <c r="CA144" i="39"/>
  <c r="CG122" i="39"/>
  <c r="BA144" i="39"/>
  <c r="BA145" i="39" s="1"/>
  <c r="BV89" i="39"/>
  <c r="X119" i="30"/>
  <c r="AP74" i="39"/>
  <c r="CJ144" i="39"/>
  <c r="BT126" i="39"/>
  <c r="BN144" i="39"/>
  <c r="BN145" i="39" s="1"/>
  <c r="DJ144" i="39"/>
  <c r="DJ145" i="39" s="1"/>
  <c r="F217" i="42" s="1"/>
  <c r="DH144" i="39"/>
  <c r="BQ130" i="39"/>
  <c r="EE65" i="39"/>
  <c r="BQ126" i="39"/>
  <c r="BV120" i="39"/>
  <c r="AW74" i="39"/>
  <c r="CL74" i="39"/>
  <c r="E84" i="42" s="1"/>
  <c r="AJ74" i="38"/>
  <c r="AL74" i="38"/>
  <c r="X56" i="29"/>
  <c r="EE428" i="39"/>
  <c r="EK289" i="39"/>
  <c r="EK423" i="39"/>
  <c r="BT245" i="39"/>
  <c r="EK352" i="39"/>
  <c r="BV229" i="38"/>
  <c r="EE386" i="39"/>
  <c r="EK288" i="39"/>
  <c r="ED397" i="39"/>
  <c r="BV193" i="39"/>
  <c r="BS337" i="38"/>
  <c r="BV332" i="39"/>
  <c r="EK472" i="39"/>
  <c r="EK492" i="39"/>
  <c r="BV331" i="39"/>
  <c r="EE508" i="39"/>
  <c r="BT298" i="39"/>
  <c r="EJ184" i="39"/>
  <c r="EK392" i="39"/>
  <c r="EJ374" i="39"/>
  <c r="BV179" i="39"/>
  <c r="BR337" i="38"/>
  <c r="BV203" i="39"/>
  <c r="BT260" i="39"/>
  <c r="EH260" i="39"/>
  <c r="EK504" i="39"/>
  <c r="ED488" i="39"/>
  <c r="BV168" i="39"/>
  <c r="BS260" i="39"/>
  <c r="BV263" i="39"/>
  <c r="EK279" i="39"/>
  <c r="EG412" i="39"/>
  <c r="EG374" i="39"/>
  <c r="BT169" i="39"/>
  <c r="V339" i="38"/>
  <c r="BE337" i="38"/>
  <c r="P339" i="38"/>
  <c r="EK263" i="39"/>
  <c r="EE472" i="39"/>
  <c r="EE471" i="39"/>
  <c r="EK278" i="39"/>
  <c r="BV314" i="38"/>
  <c r="EG207" i="39"/>
  <c r="EK440" i="39"/>
  <c r="EK304" i="39"/>
  <c r="BT184" i="39"/>
  <c r="EE427" i="39"/>
  <c r="EI450" i="39"/>
  <c r="EA511" i="39"/>
  <c r="EJ321" i="39"/>
  <c r="EE515" i="39"/>
  <c r="BU337" i="38"/>
  <c r="BV304" i="39"/>
  <c r="EK431" i="39"/>
  <c r="BT222" i="39"/>
  <c r="EB450" i="39"/>
  <c r="X169" i="38"/>
  <c r="EK515" i="39"/>
  <c r="EE492" i="39"/>
  <c r="EK153" i="39"/>
  <c r="BV294" i="39"/>
  <c r="EK415" i="39"/>
  <c r="EK456" i="39"/>
  <c r="BV244" i="39"/>
  <c r="EE382" i="39"/>
  <c r="X168" i="30"/>
  <c r="EK331" i="39"/>
  <c r="EK155" i="39"/>
  <c r="EG488" i="39"/>
  <c r="BR321" i="39"/>
  <c r="BP336" i="38"/>
  <c r="BQ260" i="39"/>
  <c r="EH169" i="39"/>
  <c r="EE479" i="39"/>
  <c r="BV256" i="39"/>
  <c r="EE482" i="39"/>
  <c r="EK382" i="39"/>
  <c r="EE423" i="39"/>
  <c r="EE395" i="39"/>
  <c r="EF488" i="39"/>
  <c r="EJ298" i="39"/>
  <c r="EH435" i="39"/>
  <c r="EC450" i="39"/>
  <c r="EE505" i="39"/>
  <c r="EK480" i="39"/>
  <c r="EK168" i="39"/>
  <c r="BV288" i="39"/>
  <c r="EK271" i="39"/>
  <c r="EE415" i="39"/>
  <c r="EK249" i="39"/>
  <c r="DF529" i="39"/>
  <c r="D218" i="42" s="1"/>
  <c r="CL529" i="39"/>
  <c r="EB511" i="39"/>
  <c r="EF260" i="39"/>
  <c r="EK460" i="39"/>
  <c r="EE487" i="39"/>
  <c r="EE446" i="39"/>
  <c r="BJ339" i="38"/>
  <c r="EK290" i="39"/>
  <c r="EK216" i="39"/>
  <c r="EK368" i="39"/>
  <c r="BV249" i="39"/>
  <c r="EJ488" i="39"/>
  <c r="EG450" i="39"/>
  <c r="BV230" i="39"/>
  <c r="BV216" i="39"/>
  <c r="EJ412" i="39"/>
  <c r="EI526" i="39"/>
  <c r="EH473" i="39"/>
  <c r="BV152" i="39"/>
  <c r="AC529" i="39"/>
  <c r="EK367" i="39"/>
  <c r="EE392" i="39"/>
  <c r="EE469" i="39"/>
  <c r="EE341" i="39"/>
  <c r="EK471" i="39"/>
  <c r="EK449" i="39"/>
  <c r="EK407" i="39"/>
  <c r="EE419" i="39"/>
  <c r="BV270" i="39"/>
  <c r="EK256" i="39"/>
  <c r="EK244" i="39"/>
  <c r="BV278" i="39"/>
  <c r="BU222" i="39"/>
  <c r="EG511" i="39"/>
  <c r="EK272" i="39"/>
  <c r="EK516" i="39"/>
  <c r="EE378" i="39"/>
  <c r="BV290" i="39"/>
  <c r="EE449" i="39"/>
  <c r="BP336" i="39"/>
  <c r="DU529" i="39"/>
  <c r="F284" i="42" s="1"/>
  <c r="EI473" i="39"/>
  <c r="X184" i="38"/>
  <c r="BQ222" i="38"/>
  <c r="EK482" i="39"/>
  <c r="EE504" i="39"/>
  <c r="EK483" i="39"/>
  <c r="EE456" i="39"/>
  <c r="BV257" i="39"/>
  <c r="ED450" i="39"/>
  <c r="EB473" i="39"/>
  <c r="BE298" i="38"/>
  <c r="EE403" i="39"/>
  <c r="EK254" i="39"/>
  <c r="EE483" i="39"/>
  <c r="EK257" i="39"/>
  <c r="BV289" i="39"/>
  <c r="EK464" i="39"/>
  <c r="EH207" i="39"/>
  <c r="EB488" i="39"/>
  <c r="EJ207" i="39"/>
  <c r="AR529" i="39"/>
  <c r="BV255" i="38"/>
  <c r="EK270" i="39"/>
  <c r="EK341" i="39"/>
  <c r="EK203" i="39"/>
  <c r="BV271" i="39"/>
  <c r="EE464" i="39"/>
  <c r="BV279" i="39"/>
  <c r="CG105" i="39"/>
  <c r="V629" i="39"/>
  <c r="V630" i="39" s="1"/>
  <c r="T629" i="39"/>
  <c r="T630" i="39" s="1"/>
  <c r="X129" i="38"/>
  <c r="CA629" i="39"/>
  <c r="CA630" i="39" s="1"/>
  <c r="E25" i="42" s="1"/>
  <c r="EG122" i="39"/>
  <c r="V144" i="39"/>
  <c r="BJ144" i="39"/>
  <c r="BJ145" i="39" s="1"/>
  <c r="EE103" i="39"/>
  <c r="CS144" i="39"/>
  <c r="EI131" i="39"/>
  <c r="EC93" i="39"/>
  <c r="BS101" i="39"/>
  <c r="EE43" i="39"/>
  <c r="BR80" i="38"/>
  <c r="BT93" i="39"/>
  <c r="BP73" i="38"/>
  <c r="BV82" i="39"/>
  <c r="BN74" i="38"/>
  <c r="EE107" i="39"/>
  <c r="BQ99" i="38"/>
  <c r="DY113" i="39"/>
  <c r="BT84" i="38"/>
  <c r="BV104" i="39"/>
  <c r="EE114" i="39"/>
  <c r="X122" i="38"/>
  <c r="BY629" i="39"/>
  <c r="BY630" i="39" s="1"/>
  <c r="D25" i="42" s="1"/>
  <c r="AI103" i="38"/>
  <c r="EF28" i="39"/>
  <c r="X80" i="38"/>
  <c r="BH429" i="38"/>
  <c r="AN144" i="38"/>
  <c r="AN145" i="38" s="1"/>
  <c r="BC74" i="39"/>
  <c r="CY74" i="39"/>
  <c r="F150" i="42" s="1"/>
  <c r="DO629" i="39"/>
  <c r="T107" i="30"/>
  <c r="EE110" i="39"/>
  <c r="AI105" i="39"/>
  <c r="DZ122" i="39"/>
  <c r="EK103" i="39"/>
  <c r="Y144" i="38"/>
  <c r="EJ133" i="39"/>
  <c r="AA629" i="39"/>
  <c r="AA630" i="39" s="1"/>
  <c r="V74" i="39"/>
  <c r="BS122" i="38"/>
  <c r="X121" i="30"/>
  <c r="BR621" i="39"/>
  <c r="BR630" i="39" s="1"/>
  <c r="BP93" i="38"/>
  <c r="BQ129" i="38"/>
  <c r="BV129" i="38" s="1"/>
  <c r="DF630" i="39"/>
  <c r="D223" i="42" s="1"/>
  <c r="AR429" i="38"/>
  <c r="BH144" i="38"/>
  <c r="BC429" i="38"/>
  <c r="BV24" i="38"/>
  <c r="CG626" i="39"/>
  <c r="DU74" i="39"/>
  <c r="F282" i="42" s="1"/>
  <c r="BV55" i="38"/>
  <c r="BV72" i="39"/>
  <c r="R130" i="30"/>
  <c r="X27" i="29"/>
  <c r="BP133" i="39"/>
  <c r="DZ97" i="39"/>
  <c r="EE97" i="39" s="1"/>
  <c r="EE86" i="39"/>
  <c r="BS99" i="38"/>
  <c r="CE74" i="39"/>
  <c r="G18" i="42" s="1"/>
  <c r="BV34" i="38"/>
  <c r="EC79" i="39"/>
  <c r="Y91" i="39"/>
  <c r="EH122" i="39"/>
  <c r="BJ144" i="38"/>
  <c r="BJ145" i="38" s="1"/>
  <c r="AT73" i="38"/>
  <c r="AG429" i="38"/>
  <c r="EE121" i="39"/>
  <c r="EC131" i="39"/>
  <c r="EG623" i="39"/>
  <c r="EG629" i="39" s="1"/>
  <c r="BL145" i="39"/>
  <c r="BL146" i="39" s="1"/>
  <c r="BL588" i="39" s="1"/>
  <c r="DU612" i="39" s="1"/>
  <c r="F288" i="42" s="1"/>
  <c r="X98" i="38"/>
  <c r="DL629" i="39"/>
  <c r="DL630" i="39" s="1"/>
  <c r="G223" i="42" s="1"/>
  <c r="AE74" i="39"/>
  <c r="BV618" i="39"/>
  <c r="DD91" i="39"/>
  <c r="EI101" i="39"/>
  <c r="AA74" i="38"/>
  <c r="EH359" i="39"/>
  <c r="ED359" i="39"/>
  <c r="DN624" i="39"/>
  <c r="EE429" i="39"/>
  <c r="EJ397" i="39"/>
  <c r="EB359" i="39"/>
  <c r="DW144" i="39"/>
  <c r="DW145" i="39" s="1"/>
  <c r="ED473" i="39"/>
  <c r="EH397" i="39"/>
  <c r="BV287" i="39"/>
  <c r="BP79" i="39"/>
  <c r="BV313" i="39"/>
  <c r="BW91" i="39"/>
  <c r="BV153" i="39"/>
  <c r="BJ74" i="39"/>
  <c r="BV63" i="38"/>
  <c r="EK120" i="39"/>
  <c r="EG113" i="39"/>
  <c r="BV77" i="39"/>
  <c r="BS338" i="38"/>
  <c r="BP87" i="39"/>
  <c r="BU207" i="39"/>
  <c r="BU184" i="39"/>
  <c r="BV60" i="38"/>
  <c r="BV16" i="38"/>
  <c r="AG144" i="38"/>
  <c r="EE344" i="39"/>
  <c r="EJ526" i="39"/>
  <c r="EK363" i="39"/>
  <c r="EJ101" i="39"/>
  <c r="AT28" i="39"/>
  <c r="EC435" i="39"/>
  <c r="EF113" i="39"/>
  <c r="EK160" i="39"/>
  <c r="EK243" i="39"/>
  <c r="EE51" i="39"/>
  <c r="EF105" i="39"/>
  <c r="EE111" i="39"/>
  <c r="BS339" i="38"/>
  <c r="BT283" i="39"/>
  <c r="AY529" i="39"/>
  <c r="AE429" i="38"/>
  <c r="AL630" i="39"/>
  <c r="EK497" i="39"/>
  <c r="R339" i="38"/>
  <c r="EI184" i="39"/>
  <c r="BQ82" i="38"/>
  <c r="BV82" i="38" s="1"/>
  <c r="AT124" i="38"/>
  <c r="EA73" i="39"/>
  <c r="BV33" i="38"/>
  <c r="BV39" i="39"/>
  <c r="EK479" i="39"/>
  <c r="BV243" i="39"/>
  <c r="EH93" i="39"/>
  <c r="P74" i="39"/>
  <c r="DF144" i="39"/>
  <c r="AR339" i="38"/>
  <c r="V57" i="29"/>
  <c r="EE406" i="39"/>
  <c r="EE453" i="39"/>
  <c r="EG473" i="39"/>
  <c r="EK69" i="39"/>
  <c r="EE39" i="39"/>
  <c r="X115" i="38"/>
  <c r="X126" i="39"/>
  <c r="BU131" i="39"/>
  <c r="BJ429" i="38"/>
  <c r="AN529" i="39"/>
  <c r="AR630" i="39"/>
  <c r="EI435" i="39"/>
  <c r="EK419" i="39"/>
  <c r="EK364" i="39"/>
  <c r="BV45" i="38"/>
  <c r="V57" i="30"/>
  <c r="AN74" i="39"/>
  <c r="EK353" i="39"/>
  <c r="BV48" i="38"/>
  <c r="CG126" i="39"/>
  <c r="EK508" i="39"/>
  <c r="BT125" i="39"/>
  <c r="EK462" i="39"/>
  <c r="DN626" i="39"/>
  <c r="EH526" i="39"/>
  <c r="AL74" i="39"/>
  <c r="BV180" i="39"/>
  <c r="EE516" i="39"/>
  <c r="EK378" i="39"/>
  <c r="EK65" i="39"/>
  <c r="BV111" i="39"/>
  <c r="BV253" i="39"/>
  <c r="EK220" i="39"/>
  <c r="EE394" i="39"/>
  <c r="EI321" i="39"/>
  <c r="BV325" i="38"/>
  <c r="EE497" i="39"/>
  <c r="EK427" i="39"/>
  <c r="EK320" i="39"/>
  <c r="BV237" i="38"/>
  <c r="X27" i="30"/>
  <c r="EE524" i="39"/>
  <c r="EE108" i="39"/>
  <c r="EK446" i="39"/>
  <c r="EC511" i="39"/>
  <c r="EH528" i="39"/>
  <c r="EG435" i="39"/>
  <c r="BQ28" i="38"/>
  <c r="EC73" i="39"/>
  <c r="EK61" i="39"/>
  <c r="EE373" i="39"/>
  <c r="BV619" i="39"/>
  <c r="DN93" i="39"/>
  <c r="EK286" i="39"/>
  <c r="EC412" i="39"/>
  <c r="EK517" i="39"/>
  <c r="EI126" i="39"/>
  <c r="BS28" i="39"/>
  <c r="EA374" i="39"/>
  <c r="BV31" i="39"/>
  <c r="EK324" i="39"/>
  <c r="BV251" i="39"/>
  <c r="EJ283" i="39"/>
  <c r="EK132" i="39"/>
  <c r="BV42" i="38"/>
  <c r="BP127" i="39"/>
  <c r="BV616" i="39"/>
  <c r="EK356" i="39"/>
  <c r="EB73" i="39"/>
  <c r="EA450" i="39"/>
  <c r="CG627" i="39"/>
  <c r="EE468" i="39"/>
  <c r="EK193" i="39"/>
  <c r="EG169" i="39"/>
  <c r="EK95" i="39"/>
  <c r="BV85" i="39"/>
  <c r="BU73" i="39"/>
  <c r="BP28" i="39"/>
  <c r="EA28" i="39"/>
  <c r="EK313" i="39"/>
  <c r="EK386" i="39"/>
  <c r="BV275" i="39"/>
  <c r="EE20" i="39"/>
  <c r="BV67" i="38"/>
  <c r="BV312" i="39"/>
  <c r="X56" i="30"/>
  <c r="BV24" i="39"/>
  <c r="EK39" i="39"/>
  <c r="BV324" i="39"/>
  <c r="AU74" i="38"/>
  <c r="BE28" i="38"/>
  <c r="BP28" i="38"/>
  <c r="AY145" i="38"/>
  <c r="AY74" i="38"/>
  <c r="BC74" i="38"/>
  <c r="X76" i="38"/>
  <c r="BQ76" i="38"/>
  <c r="BV201" i="39"/>
  <c r="EG93" i="39"/>
  <c r="BR93" i="39"/>
  <c r="EK16" i="39"/>
  <c r="BV226" i="39"/>
  <c r="EE143" i="39"/>
  <c r="EJ359" i="39"/>
  <c r="AU144" i="39"/>
  <c r="CC144" i="39"/>
  <c r="AW145" i="39"/>
  <c r="BS245" i="39"/>
  <c r="CE629" i="39"/>
  <c r="CE630" i="39" s="1"/>
  <c r="G25" i="42" s="1"/>
  <c r="EJ621" i="39"/>
  <c r="BR298" i="39"/>
  <c r="X73" i="38"/>
  <c r="EJ87" i="39"/>
  <c r="EI97" i="39"/>
  <c r="ED412" i="39"/>
  <c r="BR169" i="39"/>
  <c r="DD144" i="39"/>
  <c r="AU144" i="38"/>
  <c r="AR144" i="38"/>
  <c r="AR145" i="38" s="1"/>
  <c r="DQ144" i="39"/>
  <c r="DQ145" i="39" s="1"/>
  <c r="D283" i="42" s="1"/>
  <c r="X184" i="39"/>
  <c r="EK128" i="39"/>
  <c r="BT107" i="38"/>
  <c r="BV107" i="38" s="1"/>
  <c r="AP145" i="38"/>
  <c r="EJ83" i="39"/>
  <c r="BQ133" i="39"/>
  <c r="X169" i="39"/>
  <c r="CW529" i="39"/>
  <c r="E152" i="42" s="1"/>
  <c r="EB621" i="39"/>
  <c r="EB630" i="39" s="1"/>
  <c r="EH245" i="39"/>
  <c r="BJ74" i="38"/>
  <c r="BQ184" i="39"/>
  <c r="EI488" i="39"/>
  <c r="DS629" i="39"/>
  <c r="DS630" i="39" s="1"/>
  <c r="E289" i="42" s="1"/>
  <c r="EA621" i="39"/>
  <c r="EA630" i="39" s="1"/>
  <c r="EA526" i="39"/>
  <c r="EB435" i="39"/>
  <c r="EI621" i="39"/>
  <c r="BS73" i="38"/>
  <c r="BV419" i="38"/>
  <c r="BV26" i="38"/>
  <c r="BU108" i="38"/>
  <c r="BV64" i="38"/>
  <c r="EE462" i="39"/>
  <c r="EK429" i="39"/>
  <c r="EE407" i="39"/>
  <c r="EH125" i="39"/>
  <c r="X626" i="39"/>
  <c r="EK180" i="39"/>
  <c r="ED93" i="39"/>
  <c r="EE460" i="39"/>
  <c r="EE354" i="39"/>
  <c r="BT117" i="39"/>
  <c r="EI117" i="39"/>
  <c r="BQ93" i="39"/>
  <c r="X93" i="39"/>
  <c r="EF93" i="39"/>
  <c r="BV189" i="38"/>
  <c r="BQ207" i="38"/>
  <c r="BV207" i="38" s="1"/>
  <c r="BV234" i="39"/>
  <c r="BV27" i="38"/>
  <c r="EK447" i="39"/>
  <c r="ED79" i="39"/>
  <c r="ED91" i="39" s="1"/>
  <c r="EI79" i="39"/>
  <c r="EK201" i="39"/>
  <c r="EK179" i="39"/>
  <c r="BV418" i="38"/>
  <c r="DC79" i="39"/>
  <c r="AT79" i="39"/>
  <c r="BV71" i="38"/>
  <c r="EK506" i="39"/>
  <c r="BT79" i="39"/>
  <c r="BT91" i="39" s="1"/>
  <c r="T91" i="39"/>
  <c r="BV286" i="39"/>
  <c r="BE113" i="39"/>
  <c r="BV268" i="39"/>
  <c r="BV49" i="38"/>
  <c r="EK453" i="39"/>
  <c r="EF117" i="39"/>
  <c r="BQ117" i="39"/>
  <c r="X117" i="39"/>
  <c r="BV216" i="38"/>
  <c r="CR105" i="39"/>
  <c r="EB79" i="39"/>
  <c r="EB91" i="39" s="1"/>
  <c r="CA91" i="39"/>
  <c r="BV320" i="39"/>
  <c r="EA93" i="39"/>
  <c r="EH28" i="39"/>
  <c r="DY79" i="39"/>
  <c r="BV51" i="39"/>
  <c r="BV295" i="39"/>
  <c r="EE439" i="39"/>
  <c r="BV59" i="38"/>
  <c r="EK47" i="39"/>
  <c r="DA74" i="39"/>
  <c r="G150" i="42" s="1"/>
  <c r="EE438" i="39"/>
  <c r="BV328" i="39"/>
  <c r="BQ109" i="39"/>
  <c r="X109" i="39"/>
  <c r="EF109" i="39"/>
  <c r="BV61" i="39"/>
  <c r="EK345" i="39"/>
  <c r="AI28" i="39"/>
  <c r="X120" i="38"/>
  <c r="N57" i="30"/>
  <c r="N144" i="39"/>
  <c r="BV221" i="39"/>
  <c r="BU283" i="39"/>
  <c r="BS80" i="38"/>
  <c r="EC397" i="39"/>
  <c r="BA74" i="38"/>
  <c r="BS621" i="39"/>
  <c r="BS630" i="39" s="1"/>
  <c r="X127" i="38"/>
  <c r="T91" i="38"/>
  <c r="BV46" i="38"/>
  <c r="EK141" i="39"/>
  <c r="BF91" i="39"/>
  <c r="EK107" i="39"/>
  <c r="P144" i="39"/>
  <c r="BP114" i="38"/>
  <c r="EI109" i="39"/>
  <c r="BQ621" i="39"/>
  <c r="BQ630" i="39" s="1"/>
  <c r="EF126" i="39"/>
  <c r="EF133" i="39"/>
  <c r="BU124" i="38"/>
  <c r="EI222" i="39"/>
  <c r="EI260" i="39"/>
  <c r="EH450" i="39"/>
  <c r="V74" i="38"/>
  <c r="EA488" i="39"/>
  <c r="EK425" i="39"/>
  <c r="BU298" i="39"/>
  <c r="ED526" i="39"/>
  <c r="EA122" i="39"/>
  <c r="BV58" i="38"/>
  <c r="BQ106" i="38"/>
  <c r="BV106" i="38" s="1"/>
  <c r="BR28" i="38"/>
  <c r="EK403" i="39"/>
  <c r="EK496" i="39"/>
  <c r="DW74" i="39"/>
  <c r="G282" i="42" s="1"/>
  <c r="AI626" i="39"/>
  <c r="EK469" i="39"/>
  <c r="DD74" i="39"/>
  <c r="C216" i="42" s="1"/>
  <c r="DN28" i="39"/>
  <c r="BQ124" i="38"/>
  <c r="X124" i="38"/>
  <c r="BV276" i="39"/>
  <c r="EK346" i="39"/>
  <c r="EH79" i="39"/>
  <c r="EE506" i="39"/>
  <c r="EE619" i="39"/>
  <c r="BV47" i="39"/>
  <c r="DL74" i="39"/>
  <c r="G216" i="42" s="1"/>
  <c r="DQ74" i="39"/>
  <c r="D282" i="42" s="1"/>
  <c r="EH623" i="39"/>
  <c r="EH629" i="39" s="1"/>
  <c r="EK428" i="39"/>
  <c r="X28" i="39"/>
  <c r="EI87" i="39"/>
  <c r="EK226" i="39"/>
  <c r="EE24" i="39"/>
  <c r="EE364" i="39"/>
  <c r="EK212" i="39"/>
  <c r="EK312" i="39"/>
  <c r="AL339" i="38"/>
  <c r="EH126" i="39"/>
  <c r="BV305" i="39"/>
  <c r="X78" i="38"/>
  <c r="BQ78" i="38"/>
  <c r="BV78" i="38" s="1"/>
  <c r="DZ109" i="39"/>
  <c r="EE109" i="39" s="1"/>
  <c r="CG109" i="39"/>
  <c r="AY74" i="39"/>
  <c r="EE61" i="39"/>
  <c r="EK24" i="39"/>
  <c r="X60" i="30"/>
  <c r="EK438" i="39"/>
  <c r="CG101" i="39"/>
  <c r="EF623" i="39"/>
  <c r="AI623" i="39"/>
  <c r="CG87" i="39"/>
  <c r="DZ87" i="39"/>
  <c r="EE87" i="39" s="1"/>
  <c r="CH74" i="39"/>
  <c r="CR28" i="39"/>
  <c r="BV37" i="38"/>
  <c r="BQ87" i="39"/>
  <c r="EF87" i="39"/>
  <c r="X87" i="39"/>
  <c r="EJ109" i="39"/>
  <c r="BU109" i="39"/>
  <c r="AY144" i="39"/>
  <c r="AY145" i="39" s="1"/>
  <c r="CU529" i="39"/>
  <c r="D152" i="42" s="1"/>
  <c r="CP74" i="39"/>
  <c r="G84" i="42" s="1"/>
  <c r="EK372" i="39"/>
  <c r="EE498" i="39"/>
  <c r="BQ28" i="39"/>
  <c r="BV16" i="39"/>
  <c r="AI79" i="39"/>
  <c r="EK172" i="39"/>
  <c r="EK235" i="39"/>
  <c r="EG28" i="39"/>
  <c r="BS283" i="38"/>
  <c r="EH117" i="39"/>
  <c r="BQ245" i="38"/>
  <c r="EK251" i="39"/>
  <c r="BV139" i="39"/>
  <c r="EK152" i="39"/>
  <c r="BV141" i="39"/>
  <c r="AE145" i="39"/>
  <c r="CH144" i="39"/>
  <c r="BL144" i="38"/>
  <c r="BL145" i="38" s="1"/>
  <c r="T144" i="39"/>
  <c r="R144" i="39"/>
  <c r="BP321" i="38"/>
  <c r="X94" i="38"/>
  <c r="BQ120" i="38"/>
  <c r="BV120" i="38" s="1"/>
  <c r="EG359" i="39"/>
  <c r="EE425" i="39"/>
  <c r="BS321" i="39"/>
  <c r="BU28" i="38"/>
  <c r="BA429" i="38"/>
  <c r="EI207" i="39"/>
  <c r="EH511" i="39"/>
  <c r="EJ473" i="39"/>
  <c r="DU630" i="39"/>
  <c r="F289" i="42" s="1"/>
  <c r="EA412" i="39"/>
  <c r="BR245" i="39"/>
  <c r="EB412" i="39"/>
  <c r="EI374" i="39"/>
  <c r="DQ529" i="39"/>
  <c r="D284" i="42" s="1"/>
  <c r="EH283" i="39"/>
  <c r="AI28" i="38"/>
  <c r="CC629" i="39"/>
  <c r="CC630" i="39" s="1"/>
  <c r="F25" i="42" s="1"/>
  <c r="BJ630" i="39"/>
  <c r="BR76" i="38"/>
  <c r="BR207" i="39"/>
  <c r="BV140" i="38"/>
  <c r="BV136" i="38"/>
  <c r="X116" i="29"/>
  <c r="BS28" i="38"/>
  <c r="BV66" i="38"/>
  <c r="X104" i="38"/>
  <c r="BV44" i="38"/>
  <c r="BV22" i="38"/>
  <c r="BV50" i="38"/>
  <c r="BV54" i="38"/>
  <c r="ED73" i="39"/>
  <c r="EK485" i="39"/>
  <c r="EK411" i="39"/>
  <c r="DQ630" i="39"/>
  <c r="D289" i="42" s="1"/>
  <c r="EE356" i="39"/>
  <c r="EE616" i="39"/>
  <c r="BV35" i="39"/>
  <c r="EE31" i="39"/>
  <c r="EK405" i="39"/>
  <c r="EE372" i="39"/>
  <c r="BV254" i="39"/>
  <c r="EK276" i="39"/>
  <c r="EI105" i="39"/>
  <c r="BR109" i="39"/>
  <c r="EG109" i="39"/>
  <c r="T57" i="30"/>
  <c r="BV23" i="38"/>
  <c r="BV227" i="39"/>
  <c r="X627" i="39"/>
  <c r="BQ79" i="39"/>
  <c r="EF79" i="39"/>
  <c r="N91" i="39"/>
  <c r="X79" i="39"/>
  <c r="BV326" i="38"/>
  <c r="BQ336" i="38"/>
  <c r="BV336" i="38" s="1"/>
  <c r="BV174" i="38"/>
  <c r="BQ184" i="38"/>
  <c r="CG97" i="39"/>
  <c r="EK329" i="39"/>
  <c r="CW74" i="39"/>
  <c r="E150" i="42" s="1"/>
  <c r="EE345" i="39"/>
  <c r="EK275" i="39"/>
  <c r="X113" i="39"/>
  <c r="BQ113" i="39"/>
  <c r="BV113" i="39" s="1"/>
  <c r="BR87" i="39"/>
  <c r="EG87" i="39"/>
  <c r="CR79" i="39"/>
  <c r="AJ337" i="38"/>
  <c r="BQ337" i="38" s="1"/>
  <c r="AT245" i="38"/>
  <c r="BV212" i="39"/>
  <c r="BV172" i="39"/>
  <c r="EJ97" i="39"/>
  <c r="BQ103" i="38"/>
  <c r="BV103" i="38" s="1"/>
  <c r="BV235" i="39"/>
  <c r="EJ117" i="39"/>
  <c r="BR79" i="39"/>
  <c r="P91" i="39"/>
  <c r="EG79" i="39"/>
  <c r="BV65" i="39"/>
  <c r="EK525" i="39"/>
  <c r="AT93" i="39"/>
  <c r="BH339" i="38"/>
  <c r="EE405" i="39"/>
  <c r="V91" i="38"/>
  <c r="BV307" i="38"/>
  <c r="BQ321" i="38"/>
  <c r="EE517" i="39"/>
  <c r="EH412" i="39"/>
  <c r="BS169" i="39"/>
  <c r="EE367" i="39"/>
  <c r="DN79" i="39"/>
  <c r="BQ122" i="39"/>
  <c r="BV122" i="39" s="1"/>
  <c r="X122" i="39"/>
  <c r="EF122" i="39"/>
  <c r="EA79" i="39"/>
  <c r="BY91" i="39"/>
  <c r="BV228" i="38"/>
  <c r="BR245" i="38"/>
  <c r="EI623" i="39"/>
  <c r="EI629" i="39" s="1"/>
  <c r="EK305" i="39"/>
  <c r="BV69" i="39"/>
  <c r="BR83" i="39"/>
  <c r="EG83" i="39"/>
  <c r="AP339" i="38"/>
  <c r="EE525" i="39"/>
  <c r="AJ144" i="39"/>
  <c r="AJ145" i="39" s="1"/>
  <c r="Y144" i="39"/>
  <c r="X106" i="38"/>
  <c r="DN122" i="39"/>
  <c r="X82" i="38"/>
  <c r="EK108" i="39"/>
  <c r="EF101" i="39"/>
  <c r="BQ128" i="38"/>
  <c r="BV128" i="38" s="1"/>
  <c r="P106" i="29"/>
  <c r="P107" i="29" s="1"/>
  <c r="BS207" i="39"/>
  <c r="EB397" i="39"/>
  <c r="ED374" i="39"/>
  <c r="P428" i="38"/>
  <c r="P429" i="38" s="1"/>
  <c r="EC374" i="39"/>
  <c r="EJ245" i="39"/>
  <c r="EE417" i="39"/>
  <c r="BR130" i="38"/>
  <c r="EC621" i="39"/>
  <c r="EC630" i="39" s="1"/>
  <c r="AI73" i="38"/>
  <c r="EB526" i="39"/>
  <c r="EH621" i="39"/>
  <c r="DZ73" i="39"/>
  <c r="AI108" i="38"/>
  <c r="BV52" i="38"/>
  <c r="EG117" i="39"/>
  <c r="AG74" i="39"/>
  <c r="EK616" i="39"/>
  <c r="EE411" i="39"/>
  <c r="EH374" i="39"/>
  <c r="BN74" i="39"/>
  <c r="CA74" i="39"/>
  <c r="E18" i="42" s="1"/>
  <c r="BT621" i="39"/>
  <c r="BT630" i="39" s="1"/>
  <c r="EK35" i="39"/>
  <c r="DZ93" i="39"/>
  <c r="CG93" i="39"/>
  <c r="AI82" i="38"/>
  <c r="EE461" i="39"/>
  <c r="EK498" i="39"/>
  <c r="CG28" i="39"/>
  <c r="BU28" i="39"/>
  <c r="EE420" i="39"/>
  <c r="X86" i="38"/>
  <c r="BQ86" i="38"/>
  <c r="BV86" i="38" s="1"/>
  <c r="EK227" i="39"/>
  <c r="EK267" i="39"/>
  <c r="BV242" i="39"/>
  <c r="BU283" i="38"/>
  <c r="EK373" i="39"/>
  <c r="BV329" i="39"/>
  <c r="BR115" i="38"/>
  <c r="EH87" i="39"/>
  <c r="EE447" i="39"/>
  <c r="DZ117" i="39"/>
  <c r="EE117" i="39" s="1"/>
  <c r="CG117" i="39"/>
  <c r="BS93" i="39"/>
  <c r="BV20" i="39"/>
  <c r="BE28" i="39"/>
  <c r="AU74" i="39"/>
  <c r="AC339" i="38"/>
  <c r="EK253" i="39"/>
  <c r="EK161" i="39"/>
  <c r="EK43" i="39"/>
  <c r="BV41" i="38"/>
  <c r="BR28" i="39"/>
  <c r="EK615" i="39"/>
  <c r="EK468" i="39"/>
  <c r="CC91" i="39"/>
  <c r="EK354" i="39"/>
  <c r="BR126" i="39"/>
  <c r="EG126" i="39"/>
  <c r="BQ101" i="39"/>
  <c r="X101" i="39"/>
  <c r="EI83" i="39"/>
  <c r="EE615" i="39"/>
  <c r="AA338" i="38"/>
  <c r="AI222" i="38"/>
  <c r="EB122" i="39"/>
  <c r="EK328" i="39"/>
  <c r="BU115" i="38"/>
  <c r="DZ113" i="39"/>
  <c r="BQ115" i="38"/>
  <c r="AT93" i="38"/>
  <c r="EE120" i="39"/>
  <c r="X132" i="38"/>
  <c r="BQ132" i="38"/>
  <c r="BV132" i="38" s="1"/>
  <c r="EC526" i="39"/>
  <c r="T106" i="29"/>
  <c r="T107" i="29" s="1"/>
  <c r="T108" i="29" s="1"/>
  <c r="BF144" i="39"/>
  <c r="CS91" i="39"/>
  <c r="DC91" i="39" s="1"/>
  <c r="DZ101" i="39"/>
  <c r="EE101" i="39" s="1"/>
  <c r="BU338" i="38"/>
  <c r="AJ144" i="38"/>
  <c r="V144" i="38"/>
  <c r="BH74" i="38"/>
  <c r="EI298" i="39"/>
  <c r="ED621" i="39"/>
  <c r="ED630" i="39" s="1"/>
  <c r="EJ450" i="39"/>
  <c r="EH222" i="39"/>
  <c r="BU245" i="39"/>
  <c r="EG298" i="39"/>
  <c r="DW529" i="39"/>
  <c r="G284" i="42" s="1"/>
  <c r="EC488" i="39"/>
  <c r="EG621" i="39"/>
  <c r="EG526" i="39"/>
  <c r="AT73" i="39"/>
  <c r="EE620" i="39"/>
  <c r="EE618" i="39"/>
  <c r="BV155" i="38"/>
  <c r="X90" i="38"/>
  <c r="BQ90" i="38"/>
  <c r="BV90" i="38" s="1"/>
  <c r="EG105" i="39"/>
  <c r="BR105" i="39"/>
  <c r="EK31" i="39"/>
  <c r="DZ83" i="39"/>
  <c r="EE83" i="39" s="1"/>
  <c r="CG83" i="39"/>
  <c r="EE16" i="39"/>
  <c r="BU79" i="39"/>
  <c r="V91" i="39"/>
  <c r="X99" i="38"/>
  <c r="BR99" i="38"/>
  <c r="EK420" i="39"/>
  <c r="EJ93" i="39"/>
  <c r="EK619" i="39"/>
  <c r="CS74" i="39"/>
  <c r="C150" i="42" s="1"/>
  <c r="DC28" i="39"/>
  <c r="AJ338" i="38"/>
  <c r="AT338" i="38" s="1"/>
  <c r="AT260" i="38"/>
  <c r="BV286" i="38"/>
  <c r="BQ298" i="38"/>
  <c r="BV298" i="38" s="1"/>
  <c r="BV267" i="39"/>
  <c r="EE346" i="39"/>
  <c r="EI28" i="39"/>
  <c r="BV220" i="39"/>
  <c r="EC113" i="39"/>
  <c r="EI113" i="39"/>
  <c r="BV55" i="39"/>
  <c r="EF83" i="39"/>
  <c r="BQ83" i="39"/>
  <c r="X83" i="39"/>
  <c r="EK20" i="39"/>
  <c r="EI93" i="39"/>
  <c r="EE480" i="39"/>
  <c r="BQ105" i="39"/>
  <c r="X105" i="39"/>
  <c r="DO74" i="39"/>
  <c r="C282" i="42" s="1"/>
  <c r="DY28" i="39"/>
  <c r="EK394" i="39"/>
  <c r="CG623" i="39"/>
  <c r="BV306" i="38"/>
  <c r="BR321" i="38"/>
  <c r="EE69" i="39"/>
  <c r="BQ169" i="38"/>
  <c r="BV169" i="38" s="1"/>
  <c r="X426" i="38"/>
  <c r="BQ426" i="38"/>
  <c r="BV426" i="38" s="1"/>
  <c r="BS95" i="38"/>
  <c r="BV95" i="38" s="1"/>
  <c r="X95" i="38"/>
  <c r="EK70" i="39"/>
  <c r="CG628" i="39"/>
  <c r="EK72" i="39"/>
  <c r="EI412" i="39"/>
  <c r="DH74" i="39"/>
  <c r="E216" i="42" s="1"/>
  <c r="BQ97" i="39"/>
  <c r="X97" i="39"/>
  <c r="EJ79" i="39"/>
  <c r="EK461" i="39"/>
  <c r="EK287" i="39"/>
  <c r="CG79" i="39"/>
  <c r="DZ79" i="39"/>
  <c r="EK234" i="39"/>
  <c r="EK505" i="39"/>
  <c r="V130" i="30"/>
  <c r="BV222" i="38"/>
  <c r="BQ260" i="38"/>
  <c r="BV260" i="38" s="1"/>
  <c r="BV248" i="38"/>
  <c r="BT28" i="39"/>
  <c r="EK268" i="39"/>
  <c r="EK51" i="39"/>
  <c r="BQ111" i="38"/>
  <c r="BV111" i="38" s="1"/>
  <c r="EK55" i="39"/>
  <c r="BE79" i="39"/>
  <c r="EJ113" i="39"/>
  <c r="AE339" i="38"/>
  <c r="BV161" i="39"/>
  <c r="BV43" i="39"/>
  <c r="EH97" i="39"/>
  <c r="BS97" i="39"/>
  <c r="BY74" i="39"/>
  <c r="D18" i="42" s="1"/>
  <c r="BS79" i="39"/>
  <c r="BS91" i="39" s="1"/>
  <c r="R91" i="39"/>
  <c r="X623" i="39"/>
  <c r="AY429" i="38"/>
  <c r="EJ122" i="39"/>
  <c r="EK295" i="39"/>
  <c r="EK439" i="39"/>
  <c r="EB113" i="39"/>
  <c r="EH113" i="39"/>
  <c r="DZ105" i="39"/>
  <c r="EE105" i="39" s="1"/>
  <c r="BV287" i="38"/>
  <c r="T339" i="38"/>
  <c r="BT337" i="38"/>
  <c r="BT338" i="38"/>
  <c r="BE283" i="38"/>
  <c r="EK294" i="39"/>
  <c r="EI122" i="39"/>
  <c r="EH105" i="39"/>
  <c r="U237" i="29"/>
  <c r="O237" i="29"/>
  <c r="S237" i="29"/>
  <c r="EK318" i="39"/>
  <c r="EA397" i="39"/>
  <c r="EK347" i="39"/>
  <c r="EK330" i="39"/>
  <c r="BS184" i="39"/>
  <c r="CP529" i="39"/>
  <c r="G86" i="42" s="1"/>
  <c r="EI129" i="39"/>
  <c r="EC129" i="39"/>
  <c r="DC123" i="39"/>
  <c r="EI123" i="39"/>
  <c r="EK340" i="39"/>
  <c r="DY127" i="39"/>
  <c r="EH127" i="39"/>
  <c r="EB127" i="39"/>
  <c r="Y74" i="39"/>
  <c r="AI73" i="39"/>
  <c r="AI628" i="39"/>
  <c r="EE384" i="39"/>
  <c r="EK344" i="39"/>
  <c r="EE523" i="39"/>
  <c r="EI73" i="39"/>
  <c r="EE477" i="39"/>
  <c r="EK380" i="39"/>
  <c r="EK159" i="39"/>
  <c r="EE371" i="39"/>
  <c r="EK348" i="39"/>
  <c r="EK500" i="39"/>
  <c r="DC127" i="39"/>
  <c r="EI127" i="39"/>
  <c r="EG127" i="39"/>
  <c r="BR127" i="39"/>
  <c r="BW74" i="39"/>
  <c r="CG73" i="39"/>
  <c r="EE448" i="39"/>
  <c r="EK396" i="39"/>
  <c r="EE388" i="39"/>
  <c r="EJ169" i="39"/>
  <c r="EG283" i="39"/>
  <c r="DC125" i="39"/>
  <c r="EA125" i="39"/>
  <c r="EJ125" i="39"/>
  <c r="CR125" i="39"/>
  <c r="ED125" i="39"/>
  <c r="EK519" i="39"/>
  <c r="DZ133" i="39"/>
  <c r="CG133" i="39"/>
  <c r="BE133" i="39"/>
  <c r="BT133" i="39"/>
  <c r="EI133" i="39"/>
  <c r="EJ123" i="39"/>
  <c r="ED123" i="39"/>
  <c r="EK620" i="39"/>
  <c r="EK523" i="39"/>
  <c r="CG129" i="39"/>
  <c r="DZ129" i="39"/>
  <c r="CR127" i="39"/>
  <c r="EA127" i="39"/>
  <c r="DN73" i="39"/>
  <c r="DF74" i="39"/>
  <c r="DY123" i="39"/>
  <c r="EH123" i="39"/>
  <c r="EB123" i="39"/>
  <c r="EC123" i="39"/>
  <c r="EK477" i="39"/>
  <c r="EE454" i="39"/>
  <c r="BV159" i="39"/>
  <c r="BV68" i="39"/>
  <c r="BR73" i="39"/>
  <c r="X73" i="39"/>
  <c r="N74" i="39"/>
  <c r="EK62" i="39"/>
  <c r="EG73" i="39"/>
  <c r="EE396" i="39"/>
  <c r="CR73" i="39"/>
  <c r="EA133" i="39"/>
  <c r="BH630" i="39"/>
  <c r="BA529" i="39"/>
  <c r="ED511" i="39"/>
  <c r="X621" i="39"/>
  <c r="EG222" i="39"/>
  <c r="BV620" i="39"/>
  <c r="EJ129" i="39"/>
  <c r="BU129" i="39"/>
  <c r="EJ127" i="39"/>
  <c r="ED127" i="39"/>
  <c r="DC73" i="39"/>
  <c r="CU74" i="39"/>
  <c r="BT73" i="39"/>
  <c r="EE340" i="39"/>
  <c r="EE496" i="39"/>
  <c r="BV66" i="39"/>
  <c r="EI125" i="39"/>
  <c r="EC125" i="39"/>
  <c r="EK384" i="39"/>
  <c r="BV70" i="39"/>
  <c r="EE68" i="39"/>
  <c r="BE129" i="39"/>
  <c r="BR129" i="39"/>
  <c r="EG129" i="39"/>
  <c r="BS73" i="39"/>
  <c r="DN125" i="39"/>
  <c r="EB125" i="39"/>
  <c r="EH73" i="39"/>
  <c r="EE470" i="39"/>
  <c r="EB374" i="39"/>
  <c r="EE348" i="39"/>
  <c r="EE500" i="39"/>
  <c r="EG133" i="39"/>
  <c r="BR133" i="39"/>
  <c r="DC129" i="39"/>
  <c r="EA129" i="39"/>
  <c r="EF129" i="39"/>
  <c r="BQ129" i="39"/>
  <c r="X129" i="39"/>
  <c r="BS129" i="39"/>
  <c r="EH129" i="39"/>
  <c r="EE64" i="39"/>
  <c r="BE125" i="39"/>
  <c r="BR125" i="39"/>
  <c r="EG125" i="39"/>
  <c r="BQ73" i="39"/>
  <c r="BV64" i="39"/>
  <c r="EE62" i="39"/>
  <c r="EK388" i="39"/>
  <c r="EK104" i="39"/>
  <c r="AI625" i="39"/>
  <c r="BV280" i="39"/>
  <c r="EG321" i="39"/>
  <c r="AI621" i="39"/>
  <c r="CW630" i="39"/>
  <c r="E157" i="42" s="1"/>
  <c r="CJ529" i="39"/>
  <c r="D86" i="42" s="1"/>
  <c r="BR184" i="39"/>
  <c r="EI511" i="39"/>
  <c r="AL529" i="39"/>
  <c r="BV202" i="39"/>
  <c r="EE347" i="39"/>
  <c r="EJ511" i="39"/>
  <c r="EJ528" i="39"/>
  <c r="EK154" i="39"/>
  <c r="EK395" i="39"/>
  <c r="CY529" i="39"/>
  <c r="F152" i="42" s="1"/>
  <c r="BR283" i="39"/>
  <c r="BT127" i="39"/>
  <c r="X127" i="39"/>
  <c r="N629" i="39"/>
  <c r="N630" i="39" s="1"/>
  <c r="X624" i="39"/>
  <c r="EE519" i="39"/>
  <c r="EE72" i="39"/>
  <c r="BF74" i="39"/>
  <c r="BP73" i="39"/>
  <c r="EK66" i="39"/>
  <c r="EF127" i="39"/>
  <c r="AI127" i="39"/>
  <c r="BQ127" i="39"/>
  <c r="BA74" i="39"/>
  <c r="BE73" i="39"/>
  <c r="BS133" i="39"/>
  <c r="EH133" i="39"/>
  <c r="X133" i="39"/>
  <c r="EE66" i="39"/>
  <c r="DS74" i="39"/>
  <c r="DY73" i="39"/>
  <c r="EK470" i="39"/>
  <c r="EE440" i="39"/>
  <c r="EE380" i="39"/>
  <c r="EK454" i="39"/>
  <c r="EK371" i="39"/>
  <c r="EK68" i="39"/>
  <c r="DZ125" i="39"/>
  <c r="CG125" i="39"/>
  <c r="EF73" i="39"/>
  <c r="EK64" i="39"/>
  <c r="EF125" i="39"/>
  <c r="BQ125" i="39"/>
  <c r="X125" i="39"/>
  <c r="CR123" i="39"/>
  <c r="EG123" i="39"/>
  <c r="EA123" i="39"/>
  <c r="DN628" i="39"/>
  <c r="EK618" i="39"/>
  <c r="EK448" i="39"/>
  <c r="BQ110" i="38"/>
  <c r="BV110" i="38" s="1"/>
  <c r="X110" i="38"/>
  <c r="X119" i="38"/>
  <c r="BQ119" i="38"/>
  <c r="BV119" i="38" s="1"/>
  <c r="AI104" i="38"/>
  <c r="BQ104" i="38"/>
  <c r="X81" i="38"/>
  <c r="BQ81" i="38"/>
  <c r="BV81" i="38" s="1"/>
  <c r="BQ108" i="38"/>
  <c r="X108" i="38"/>
  <c r="BV62" i="38"/>
  <c r="BQ112" i="38"/>
  <c r="BV112" i="38" s="1"/>
  <c r="X112" i="38"/>
  <c r="AA144" i="38"/>
  <c r="AA145" i="38" s="1"/>
  <c r="BV96" i="38"/>
  <c r="BV14" i="38"/>
  <c r="AL144" i="38"/>
  <c r="AL145" i="38" s="1"/>
  <c r="N144" i="38"/>
  <c r="BQ94" i="38"/>
  <c r="BV94" i="38" s="1"/>
  <c r="X338" i="38"/>
  <c r="BV68" i="38"/>
  <c r="BV38" i="38"/>
  <c r="BU79" i="38"/>
  <c r="BV70" i="38"/>
  <c r="BR133" i="38"/>
  <c r="X133" i="38"/>
  <c r="AE145" i="38"/>
  <c r="BV72" i="38"/>
  <c r="BQ102" i="38"/>
  <c r="BV102" i="38" s="1"/>
  <c r="BS104" i="38"/>
  <c r="X425" i="38"/>
  <c r="BQ425" i="38"/>
  <c r="BV425" i="38" s="1"/>
  <c r="BQ83" i="38"/>
  <c r="BV83" i="38" s="1"/>
  <c r="AI83" i="38"/>
  <c r="X121" i="38"/>
  <c r="BT77" i="38"/>
  <c r="AI87" i="38"/>
  <c r="BQ87" i="38"/>
  <c r="BV87" i="38" s="1"/>
  <c r="BQ77" i="38"/>
  <c r="BF144" i="38"/>
  <c r="R144" i="38"/>
  <c r="P91" i="38"/>
  <c r="BH91" i="38"/>
  <c r="BV416" i="38"/>
  <c r="BU122" i="38"/>
  <c r="BV13" i="38"/>
  <c r="X77" i="38"/>
  <c r="X427" i="38"/>
  <c r="BQ427" i="38"/>
  <c r="BV427" i="38" s="1"/>
  <c r="BR89" i="38"/>
  <c r="X89" i="38"/>
  <c r="X79" i="38"/>
  <c r="BQ79" i="38"/>
  <c r="BR184" i="38"/>
  <c r="BV178" i="38"/>
  <c r="X102" i="38"/>
  <c r="X96" i="38"/>
  <c r="BV415" i="38"/>
  <c r="BQ98" i="38"/>
  <c r="BV98" i="38" s="1"/>
  <c r="X337" i="38"/>
  <c r="N339" i="38"/>
  <c r="BV18" i="38"/>
  <c r="X116" i="38"/>
  <c r="X131" i="38"/>
  <c r="BQ131" i="38"/>
  <c r="BV131" i="38" s="1"/>
  <c r="X123" i="38"/>
  <c r="BV21" i="38"/>
  <c r="BQ121" i="38"/>
  <c r="BV121" i="38" s="1"/>
  <c r="AT28" i="38"/>
  <c r="T144" i="38"/>
  <c r="BQ123" i="38"/>
  <c r="BV123" i="38" s="1"/>
  <c r="BQ116" i="38"/>
  <c r="BV116" i="38" s="1"/>
  <c r="BU424" i="38"/>
  <c r="BR420" i="38"/>
  <c r="BT420" i="38"/>
  <c r="BS424" i="38"/>
  <c r="BV65" i="38"/>
  <c r="BL429" i="38"/>
  <c r="BR73" i="38"/>
  <c r="R91" i="38"/>
  <c r="X85" i="38"/>
  <c r="BQ85" i="38"/>
  <c r="BV85" i="38" s="1"/>
  <c r="BQ127" i="38"/>
  <c r="BV127" i="38" s="1"/>
  <c r="BQ133" i="38"/>
  <c r="BQ423" i="38"/>
  <c r="BV36" i="38"/>
  <c r="BQ100" i="38"/>
  <c r="BV100" i="38" s="1"/>
  <c r="X100" i="38"/>
  <c r="BV417" i="38"/>
  <c r="BQ89" i="38"/>
  <c r="BV89" i="38" s="1"/>
  <c r="BP89" i="38"/>
  <c r="X87" i="38"/>
  <c r="BQ125" i="38"/>
  <c r="BV125" i="38" s="1"/>
  <c r="X125" i="38"/>
  <c r="N123" i="29"/>
  <c r="X120" i="29"/>
  <c r="N106" i="29"/>
  <c r="N107" i="29" s="1"/>
  <c r="P57" i="29"/>
  <c r="P124" i="29"/>
  <c r="P288" i="29" s="1"/>
  <c r="X239" i="22"/>
  <c r="BV136" i="39"/>
  <c r="EK136" i="39"/>
  <c r="EK143" i="39"/>
  <c r="BV143" i="39"/>
  <c r="EK139" i="39"/>
  <c r="EE139" i="39"/>
  <c r="EE141" i="39"/>
  <c r="EE136" i="39"/>
  <c r="CR397" i="39"/>
  <c r="CH527" i="39"/>
  <c r="EE366" i="39"/>
  <c r="DZ374" i="39"/>
  <c r="DY526" i="39"/>
  <c r="DO528" i="39"/>
  <c r="DY528" i="39" s="1"/>
  <c r="AG629" i="39"/>
  <c r="EK444" i="39"/>
  <c r="EF450" i="39"/>
  <c r="EG397" i="39"/>
  <c r="BQ169" i="39"/>
  <c r="BV162" i="39"/>
  <c r="EE457" i="39"/>
  <c r="DZ473" i="39"/>
  <c r="EE473" i="39" s="1"/>
  <c r="CG621" i="39"/>
  <c r="AJ528" i="39"/>
  <c r="AJ529" i="39" s="1"/>
  <c r="AT260" i="39"/>
  <c r="CR621" i="39"/>
  <c r="CS527" i="39"/>
  <c r="DC435" i="39"/>
  <c r="BV61" i="38"/>
  <c r="BP420" i="38"/>
  <c r="EK339" i="39"/>
  <c r="EF359" i="39"/>
  <c r="EF511" i="39"/>
  <c r="EK491" i="39"/>
  <c r="EK240" i="39"/>
  <c r="EK465" i="39"/>
  <c r="BU73" i="38"/>
  <c r="AW339" i="38"/>
  <c r="BE339" i="38" s="1"/>
  <c r="BE338" i="38"/>
  <c r="BR338" i="38"/>
  <c r="BR339" i="38" s="1"/>
  <c r="BE80" i="38"/>
  <c r="AU91" i="38"/>
  <c r="BQ73" i="38"/>
  <c r="BV90" i="39"/>
  <c r="BA144" i="38"/>
  <c r="AW429" i="38"/>
  <c r="EE379" i="39"/>
  <c r="DZ397" i="39"/>
  <c r="EK518" i="39"/>
  <c r="EF526" i="39"/>
  <c r="BP130" i="38"/>
  <c r="BQ130" i="38"/>
  <c r="EK280" i="39"/>
  <c r="EK507" i="39"/>
  <c r="EI283" i="39"/>
  <c r="AT621" i="39"/>
  <c r="BV330" i="39"/>
  <c r="BS283" i="39"/>
  <c r="CR625" i="39"/>
  <c r="DN625" i="39"/>
  <c r="DD629" i="39"/>
  <c r="BV17" i="38"/>
  <c r="BU169" i="39"/>
  <c r="DH529" i="39"/>
  <c r="E218" i="42" s="1"/>
  <c r="BV374" i="38"/>
  <c r="X126" i="38"/>
  <c r="BQ126" i="38"/>
  <c r="BV126" i="38" s="1"/>
  <c r="BP422" i="38"/>
  <c r="BF428" i="38"/>
  <c r="BP428" i="38" s="1"/>
  <c r="C20" i="42"/>
  <c r="BW527" i="39"/>
  <c r="CG359" i="39"/>
  <c r="DY511" i="39"/>
  <c r="DO527" i="39"/>
  <c r="EK291" i="39"/>
  <c r="EF298" i="39"/>
  <c r="EK213" i="39"/>
  <c r="EJ222" i="39"/>
  <c r="BV240" i="39"/>
  <c r="BU80" i="38"/>
  <c r="BQ422" i="38"/>
  <c r="N428" i="38"/>
  <c r="X422" i="38"/>
  <c r="EF222" i="39"/>
  <c r="AW529" i="39"/>
  <c r="EA435" i="39"/>
  <c r="BC145" i="38"/>
  <c r="EE465" i="39"/>
  <c r="X169" i="30"/>
  <c r="EE90" i="39"/>
  <c r="BV173" i="39"/>
  <c r="R529" i="39"/>
  <c r="EF374" i="39"/>
  <c r="EK366" i="39"/>
  <c r="BC529" i="39"/>
  <c r="EE444" i="39"/>
  <c r="DZ450" i="39"/>
  <c r="AT84" i="38"/>
  <c r="AJ91" i="38"/>
  <c r="BE122" i="38"/>
  <c r="BN429" i="38"/>
  <c r="EG245" i="39"/>
  <c r="CG625" i="39"/>
  <c r="BW629" i="39"/>
  <c r="DC621" i="39"/>
  <c r="T428" i="38"/>
  <c r="T429" i="38" s="1"/>
  <c r="BT422" i="38"/>
  <c r="BT428" i="38" s="1"/>
  <c r="AW74" i="38"/>
  <c r="AI84" i="38"/>
  <c r="Y91" i="38"/>
  <c r="X28" i="38"/>
  <c r="N74" i="38"/>
  <c r="EK433" i="39"/>
  <c r="EF435" i="39"/>
  <c r="EF412" i="39"/>
  <c r="EK406" i="39"/>
  <c r="AU528" i="39"/>
  <c r="BE528" i="39" s="1"/>
  <c r="BE298" i="39"/>
  <c r="Y528" i="39"/>
  <c r="AI528" i="39" s="1"/>
  <c r="AI222" i="39"/>
  <c r="BT321" i="39"/>
  <c r="BP625" i="39"/>
  <c r="BF629" i="39"/>
  <c r="EK327" i="39"/>
  <c r="BE73" i="38"/>
  <c r="BQ207" i="39"/>
  <c r="EK90" i="39"/>
  <c r="BP80" i="38"/>
  <c r="BF91" i="38"/>
  <c r="AC428" i="38"/>
  <c r="AC429" i="38" s="1"/>
  <c r="EE518" i="39"/>
  <c r="DZ526" i="39"/>
  <c r="BR88" i="38"/>
  <c r="X88" i="38"/>
  <c r="CS528" i="39"/>
  <c r="DC528" i="39" s="1"/>
  <c r="DC450" i="39"/>
  <c r="EK264" i="39"/>
  <c r="EF283" i="39"/>
  <c r="BV617" i="39"/>
  <c r="BP84" i="38"/>
  <c r="EG528" i="39"/>
  <c r="EE507" i="39"/>
  <c r="DZ621" i="39"/>
  <c r="EE617" i="39"/>
  <c r="BP338" i="38"/>
  <c r="BT80" i="38"/>
  <c r="BA91" i="38"/>
  <c r="BR122" i="38"/>
  <c r="BP424" i="38"/>
  <c r="DN488" i="39"/>
  <c r="DD528" i="39"/>
  <c r="DN528" i="39" s="1"/>
  <c r="EK310" i="39"/>
  <c r="AP630" i="39"/>
  <c r="BQ80" i="38"/>
  <c r="N91" i="38"/>
  <c r="EE433" i="39"/>
  <c r="DZ435" i="39"/>
  <c r="P629" i="39"/>
  <c r="X625" i="39"/>
  <c r="BT28" i="38"/>
  <c r="BQ424" i="38"/>
  <c r="X424" i="38"/>
  <c r="EE387" i="39"/>
  <c r="EE355" i="39"/>
  <c r="DS529" i="39"/>
  <c r="E284" i="42" s="1"/>
  <c r="EE491" i="39"/>
  <c r="DZ511" i="39"/>
  <c r="AT80" i="38"/>
  <c r="EI528" i="39"/>
  <c r="P529" i="39"/>
  <c r="X93" i="38"/>
  <c r="BR93" i="38"/>
  <c r="BU117" i="38"/>
  <c r="BE117" i="38"/>
  <c r="BS420" i="38"/>
  <c r="BV213" i="39"/>
  <c r="BQ222" i="39"/>
  <c r="CA527" i="39"/>
  <c r="CA529" i="39" s="1"/>
  <c r="E20" i="42"/>
  <c r="DY621" i="39"/>
  <c r="BV564" i="39"/>
  <c r="EK134" i="39"/>
  <c r="AI126" i="38"/>
  <c r="AI207" i="39"/>
  <c r="AW144" i="38"/>
  <c r="BV137" i="38"/>
  <c r="BU420" i="38"/>
  <c r="EH321" i="39"/>
  <c r="AC630" i="39"/>
  <c r="AE529" i="39"/>
  <c r="BQ283" i="39"/>
  <c r="BV264" i="39"/>
  <c r="CY630" i="39"/>
  <c r="F157" i="42" s="1"/>
  <c r="AW630" i="39"/>
  <c r="T74" i="38"/>
  <c r="EG184" i="39"/>
  <c r="DC625" i="39"/>
  <c r="CU629" i="39"/>
  <c r="CU630" i="39" s="1"/>
  <c r="D157" i="42" s="1"/>
  <c r="X84" i="38"/>
  <c r="BQ84" i="38"/>
  <c r="BV31" i="38"/>
  <c r="EE476" i="39"/>
  <c r="DZ488" i="39"/>
  <c r="BV310" i="39"/>
  <c r="AY630" i="39"/>
  <c r="CE527" i="39"/>
  <c r="CE529" i="39" s="1"/>
  <c r="G20" i="42"/>
  <c r="DA529" i="39"/>
  <c r="G152" i="42" s="1"/>
  <c r="BR222" i="39"/>
  <c r="EK355" i="39"/>
  <c r="AA529" i="39"/>
  <c r="EC359" i="39"/>
  <c r="EK259" i="39"/>
  <c r="BE625" i="39"/>
  <c r="AU629" i="39"/>
  <c r="AP429" i="38"/>
  <c r="BS422" i="38"/>
  <c r="R428" i="38"/>
  <c r="R429" i="38" s="1"/>
  <c r="EJ260" i="39"/>
  <c r="AN630" i="39"/>
  <c r="BP621" i="39"/>
  <c r="BQ245" i="39"/>
  <c r="BV232" i="39"/>
  <c r="EK476" i="39"/>
  <c r="CN630" i="39"/>
  <c r="F91" i="42" s="1"/>
  <c r="BR117" i="38"/>
  <c r="X117" i="38"/>
  <c r="AI424" i="38"/>
  <c r="EK194" i="39"/>
  <c r="EF207" i="39"/>
  <c r="BU321" i="39"/>
  <c r="CP630" i="39"/>
  <c r="G91" i="42" s="1"/>
  <c r="DH630" i="39"/>
  <c r="E223" i="42" s="1"/>
  <c r="BQ93" i="38"/>
  <c r="AI93" i="38"/>
  <c r="AT117" i="38"/>
  <c r="BS117" i="38"/>
  <c r="AW91" i="38"/>
  <c r="BV272" i="39"/>
  <c r="CL630" i="39"/>
  <c r="E91" i="42" s="1"/>
  <c r="X130" i="38"/>
  <c r="AT422" i="38"/>
  <c r="AJ428" i="38"/>
  <c r="AT428" i="38" s="1"/>
  <c r="EJ435" i="39"/>
  <c r="BE422" i="38"/>
  <c r="AU428" i="38"/>
  <c r="EK387" i="39"/>
  <c r="EK499" i="39"/>
  <c r="EE484" i="39"/>
  <c r="BV25" i="38"/>
  <c r="AI420" i="38"/>
  <c r="CC527" i="39"/>
  <c r="F20" i="42"/>
  <c r="BV259" i="39"/>
  <c r="BQ321" i="39"/>
  <c r="BV302" i="39"/>
  <c r="BE621" i="39"/>
  <c r="BR84" i="38"/>
  <c r="EK181" i="39"/>
  <c r="BU260" i="39"/>
  <c r="BU528" i="39" s="1"/>
  <c r="BL74" i="38"/>
  <c r="DY625" i="39"/>
  <c r="BL630" i="39"/>
  <c r="EE104" i="39"/>
  <c r="AT245" i="39"/>
  <c r="V428" i="38"/>
  <c r="V429" i="38" s="1"/>
  <c r="BU422" i="38"/>
  <c r="EK221" i="39"/>
  <c r="BY527" i="39"/>
  <c r="BY529" i="39" s="1"/>
  <c r="D20" i="42"/>
  <c r="DA630" i="39"/>
  <c r="G157" i="42" s="1"/>
  <c r="AU527" i="39"/>
  <c r="BE283" i="39"/>
  <c r="BV318" i="39"/>
  <c r="DW630" i="39"/>
  <c r="G289" i="42" s="1"/>
  <c r="EK162" i="39"/>
  <c r="EF169" i="39"/>
  <c r="EK457" i="39"/>
  <c r="EF473" i="39"/>
  <c r="EK473" i="39" s="1"/>
  <c r="EK417" i="39"/>
  <c r="AT420" i="38"/>
  <c r="EK202" i="39"/>
  <c r="EK173" i="39"/>
  <c r="EF184" i="39"/>
  <c r="ED435" i="39"/>
  <c r="CH629" i="39"/>
  <c r="CR629" i="39" s="1"/>
  <c r="BE420" i="38"/>
  <c r="BT207" i="39"/>
  <c r="EH184" i="39"/>
  <c r="AI88" i="38"/>
  <c r="BQ88" i="38"/>
  <c r="AI422" i="38"/>
  <c r="Y428" i="38"/>
  <c r="EI359" i="39"/>
  <c r="BF527" i="39"/>
  <c r="BP321" i="39"/>
  <c r="BT73" i="38"/>
  <c r="X420" i="38"/>
  <c r="EK99" i="39"/>
  <c r="EH488" i="39"/>
  <c r="P144" i="38"/>
  <c r="EK379" i="39"/>
  <c r="EF397" i="39"/>
  <c r="EK397" i="39" s="1"/>
  <c r="BW528" i="39"/>
  <c r="CG528" i="39" s="1"/>
  <c r="CG374" i="39"/>
  <c r="EA359" i="39"/>
  <c r="EK232" i="39"/>
  <c r="EF245" i="39"/>
  <c r="AC91" i="38"/>
  <c r="BS84" i="38"/>
  <c r="AN429" i="38"/>
  <c r="BV194" i="39"/>
  <c r="BV181" i="39"/>
  <c r="EK617" i="39"/>
  <c r="EF621" i="39"/>
  <c r="AP74" i="38"/>
  <c r="AA428" i="38"/>
  <c r="AA429" i="38" s="1"/>
  <c r="BR422" i="38"/>
  <c r="BR428" i="38" s="1"/>
  <c r="BR260" i="39"/>
  <c r="DD527" i="39"/>
  <c r="DN473" i="39"/>
  <c r="AJ629" i="39"/>
  <c r="AT629" i="39" s="1"/>
  <c r="AT625" i="39"/>
  <c r="BN630" i="39"/>
  <c r="DN621" i="39"/>
  <c r="DJ529" i="39"/>
  <c r="F218" i="42" s="1"/>
  <c r="Y74" i="38"/>
  <c r="CH528" i="39"/>
  <c r="CR528" i="39" s="1"/>
  <c r="CR412" i="39"/>
  <c r="EE339" i="39"/>
  <c r="DZ359" i="39"/>
  <c r="EE499" i="39"/>
  <c r="BV291" i="39"/>
  <c r="BQ298" i="39"/>
  <c r="BV298" i="39" s="1"/>
  <c r="EK484" i="39"/>
  <c r="BV154" i="39"/>
  <c r="EK302" i="39"/>
  <c r="EF321" i="39"/>
  <c r="CJ630" i="39"/>
  <c r="D91" i="42" s="1"/>
  <c r="BV69" i="38"/>
  <c r="BV414" i="38"/>
  <c r="BQ420" i="38"/>
  <c r="BV138" i="39"/>
  <c r="BV134" i="39"/>
  <c r="EE138" i="39"/>
  <c r="AA145" i="39"/>
  <c r="EK138" i="39"/>
  <c r="BV141" i="38"/>
  <c r="BV139" i="38"/>
  <c r="EE140" i="39"/>
  <c r="EK140" i="39"/>
  <c r="BV140" i="39"/>
  <c r="AT705" i="39"/>
  <c r="DY705" i="39"/>
  <c r="EK86" i="39"/>
  <c r="BV130" i="39"/>
  <c r="BV86" i="39"/>
  <c r="T106" i="22"/>
  <c r="T107" i="22" s="1"/>
  <c r="CR705" i="39"/>
  <c r="ED705" i="39"/>
  <c r="X528" i="39"/>
  <c r="EK335" i="39"/>
  <c r="BT336" i="39"/>
  <c r="EK100" i="39"/>
  <c r="X527" i="39"/>
  <c r="N529" i="39"/>
  <c r="AI527" i="39"/>
  <c r="AI482" i="38"/>
  <c r="BF339" i="38"/>
  <c r="BP339" i="38" s="1"/>
  <c r="BP337" i="38"/>
  <c r="EE130" i="39"/>
  <c r="EK124" i="39"/>
  <c r="AI337" i="38"/>
  <c r="Y339" i="38"/>
  <c r="AP529" i="39"/>
  <c r="AT527" i="39"/>
  <c r="CP145" i="39"/>
  <c r="G85" i="42" s="1"/>
  <c r="EE78" i="39"/>
  <c r="T288" i="29"/>
  <c r="EK78" i="39"/>
  <c r="BV142" i="38"/>
  <c r="EE135" i="39"/>
  <c r="EK135" i="39"/>
  <c r="BV134" i="38"/>
  <c r="BV142" i="39"/>
  <c r="EK142" i="39"/>
  <c r="EE142" i="39"/>
  <c r="BV135" i="39"/>
  <c r="X93" i="22"/>
  <c r="EC705" i="39"/>
  <c r="DZ705" i="39"/>
  <c r="CG705" i="39"/>
  <c r="DC705" i="39"/>
  <c r="BR336" i="39"/>
  <c r="BV335" i="39"/>
  <c r="EA705" i="39"/>
  <c r="BU705" i="39"/>
  <c r="EJ705" i="39"/>
  <c r="E86" i="42"/>
  <c r="BV78" i="39"/>
  <c r="X705" i="39"/>
  <c r="BQ705" i="39"/>
  <c r="EF705" i="39"/>
  <c r="BR482" i="38"/>
  <c r="BP482" i="38"/>
  <c r="BT482" i="38"/>
  <c r="EB705" i="39"/>
  <c r="AI705" i="39"/>
  <c r="EG705" i="39"/>
  <c r="BR705" i="39"/>
  <c r="BN145" i="38"/>
  <c r="X243" i="30"/>
  <c r="BE705" i="39"/>
  <c r="BS705" i="39"/>
  <c r="EH705" i="39"/>
  <c r="EI705" i="39"/>
  <c r="BT705" i="39"/>
  <c r="R107" i="29"/>
  <c r="R108" i="29" s="1"/>
  <c r="BV327" i="39"/>
  <c r="BQ336" i="39"/>
  <c r="BU336" i="39"/>
  <c r="BP705" i="39"/>
  <c r="DN705" i="39"/>
  <c r="BS336" i="39"/>
  <c r="P57" i="22"/>
  <c r="N57" i="22"/>
  <c r="T57" i="22"/>
  <c r="T147" i="22"/>
  <c r="V147" i="22"/>
  <c r="X131" i="22"/>
  <c r="N147" i="22"/>
  <c r="N213" i="22"/>
  <c r="N214" i="22" s="1"/>
  <c r="V107" i="22"/>
  <c r="X209" i="22"/>
  <c r="R107" i="22"/>
  <c r="X27" i="22"/>
  <c r="X56" i="22"/>
  <c r="X211" i="22"/>
  <c r="N74" i="22"/>
  <c r="X74" i="22" s="1"/>
  <c r="N106" i="22"/>
  <c r="V57" i="22"/>
  <c r="R57" i="22"/>
  <c r="R147" i="22"/>
  <c r="X212" i="22"/>
  <c r="X146" i="22"/>
  <c r="X241" i="30"/>
  <c r="X480" i="38"/>
  <c r="BQ480" i="38"/>
  <c r="AI703" i="39"/>
  <c r="EH703" i="39"/>
  <c r="BS703" i="39"/>
  <c r="CG703" i="39"/>
  <c r="DZ703" i="39"/>
  <c r="X237" i="22"/>
  <c r="BU482" i="38"/>
  <c r="P107" i="22"/>
  <c r="BP480" i="38"/>
  <c r="BT480" i="38"/>
  <c r="DK704" i="39"/>
  <c r="CQ704" i="39"/>
  <c r="CP707" i="39" s="1"/>
  <c r="CF704" i="39"/>
  <c r="CE707" i="39" s="1"/>
  <c r="BD704" i="39"/>
  <c r="S704" i="39"/>
  <c r="AZ704" i="39"/>
  <c r="AY707" i="39" s="1"/>
  <c r="DB704" i="39"/>
  <c r="CI704" i="39"/>
  <c r="DV704" i="39"/>
  <c r="AV704" i="39"/>
  <c r="Q704" i="39"/>
  <c r="AO704" i="39"/>
  <c r="AN707" i="39" s="1"/>
  <c r="CT704" i="39"/>
  <c r="BZ704" i="39"/>
  <c r="DE704" i="39"/>
  <c r="AS704" i="39"/>
  <c r="O704" i="39"/>
  <c r="AD704" i="39"/>
  <c r="CK704" i="39"/>
  <c r="DX704" i="39"/>
  <c r="CM704" i="39"/>
  <c r="CL707" i="39" s="1"/>
  <c r="AK704" i="39"/>
  <c r="BM704" i="39"/>
  <c r="AB704" i="39"/>
  <c r="CB704" i="39"/>
  <c r="DG704" i="39"/>
  <c r="CX704" i="39"/>
  <c r="AH704" i="39"/>
  <c r="BB704" i="39"/>
  <c r="BI704" i="39"/>
  <c r="BH707" i="39" s="1"/>
  <c r="DR704" i="39"/>
  <c r="CO704" i="39"/>
  <c r="DM704" i="39"/>
  <c r="Z704" i="39"/>
  <c r="AQ704" i="39"/>
  <c r="AM704" i="39"/>
  <c r="AL707" i="39" s="1"/>
  <c r="DI704" i="39"/>
  <c r="BX704" i="39"/>
  <c r="CV704" i="39"/>
  <c r="BO704" i="39"/>
  <c r="W704" i="39"/>
  <c r="AF704" i="39"/>
  <c r="AX704" i="39"/>
  <c r="DT704" i="39"/>
  <c r="CZ704" i="39"/>
  <c r="DP704" i="39"/>
  <c r="DO707" i="39" s="1"/>
  <c r="BG704" i="39"/>
  <c r="CD704" i="39"/>
  <c r="U704" i="39"/>
  <c r="BK704" i="39"/>
  <c r="X163" i="29"/>
  <c r="BC145" i="39"/>
  <c r="DC703" i="39"/>
  <c r="EB527" i="39"/>
  <c r="BE482" i="38"/>
  <c r="S238" i="22"/>
  <c r="Q238" i="22"/>
  <c r="O238" i="22"/>
  <c r="W238" i="22"/>
  <c r="U238" i="22"/>
  <c r="EB703" i="39"/>
  <c r="BR703" i="39"/>
  <c r="EG703" i="39"/>
  <c r="BS528" i="39"/>
  <c r="P213" i="22"/>
  <c r="P214" i="22" s="1"/>
  <c r="DA145" i="39"/>
  <c r="BE480" i="38"/>
  <c r="BU480" i="38"/>
  <c r="AQ481" i="38"/>
  <c r="BO481" i="38"/>
  <c r="BN484" i="38" s="1"/>
  <c r="W481" i="38"/>
  <c r="AF481" i="38"/>
  <c r="AD481" i="38"/>
  <c r="AC484" i="38" s="1"/>
  <c r="BG481" i="38"/>
  <c r="O481" i="38"/>
  <c r="U481" i="38"/>
  <c r="S481" i="38"/>
  <c r="BD481" i="38"/>
  <c r="BC484" i="38" s="1"/>
  <c r="BK481" i="38"/>
  <c r="BJ484" i="38" s="1"/>
  <c r="BJ492" i="38" s="1"/>
  <c r="BI481" i="38"/>
  <c r="AV481" i="38"/>
  <c r="AZ481" i="38"/>
  <c r="AX481" i="38"/>
  <c r="AS481" i="38"/>
  <c r="AO481" i="38"/>
  <c r="AN484" i="38" s="1"/>
  <c r="AM481" i="38"/>
  <c r="AK481" i="38"/>
  <c r="BM481" i="38"/>
  <c r="AB481" i="38"/>
  <c r="AH481" i="38"/>
  <c r="Q481" i="38"/>
  <c r="Z481" i="38"/>
  <c r="BB481" i="38"/>
  <c r="BQ703" i="39"/>
  <c r="EF703" i="39"/>
  <c r="X703" i="39"/>
  <c r="BE703" i="39"/>
  <c r="DU145" i="39"/>
  <c r="AT482" i="38"/>
  <c r="V107" i="29"/>
  <c r="AT480" i="38"/>
  <c r="BS480" i="38"/>
  <c r="DN703" i="39"/>
  <c r="AT703" i="39"/>
  <c r="DY703" i="39"/>
  <c r="EC703" i="39"/>
  <c r="EK77" i="39"/>
  <c r="X235" i="29"/>
  <c r="EK81" i="39"/>
  <c r="BR480" i="38"/>
  <c r="W242" i="30"/>
  <c r="U242" i="30"/>
  <c r="S242" i="30"/>
  <c r="Q242" i="30"/>
  <c r="O242" i="30"/>
  <c r="X106" i="30"/>
  <c r="P107" i="30"/>
  <c r="P108" i="30" s="1"/>
  <c r="EJ703" i="39"/>
  <c r="BU703" i="39"/>
  <c r="EA703" i="39"/>
  <c r="EE134" i="39"/>
  <c r="CJ145" i="39"/>
  <c r="BQ482" i="38"/>
  <c r="X482" i="38"/>
  <c r="BS482" i="38"/>
  <c r="O236" i="29"/>
  <c r="S236" i="29"/>
  <c r="Q236" i="29"/>
  <c r="W236" i="29"/>
  <c r="U236" i="29"/>
  <c r="ED703" i="39"/>
  <c r="BT703" i="39"/>
  <c r="EI703" i="39"/>
  <c r="X129" i="30"/>
  <c r="N130" i="30"/>
  <c r="X74" i="29"/>
  <c r="EE77" i="39"/>
  <c r="AR707" i="39"/>
  <c r="AR714" i="39" s="1"/>
  <c r="DS707" i="39"/>
  <c r="AG707" i="39"/>
  <c r="AI480" i="38"/>
  <c r="EK85" i="39"/>
  <c r="CR703" i="39"/>
  <c r="BP703" i="39"/>
  <c r="BU339" i="38" l="1"/>
  <c r="EA528" i="39"/>
  <c r="BT528" i="39"/>
  <c r="EK488" i="39"/>
  <c r="EK260" i="39"/>
  <c r="EK412" i="39"/>
  <c r="ED528" i="39"/>
  <c r="EE450" i="39"/>
  <c r="EK450" i="39"/>
  <c r="AT91" i="39"/>
  <c r="DL145" i="39"/>
  <c r="EK112" i="39"/>
  <c r="EK88" i="39"/>
  <c r="CL145" i="39"/>
  <c r="E85" i="42" s="1"/>
  <c r="BV98" i="39"/>
  <c r="EC74" i="39"/>
  <c r="AR145" i="39"/>
  <c r="AT145" i="39" s="1"/>
  <c r="CR91" i="39"/>
  <c r="EK96" i="39"/>
  <c r="EK80" i="39"/>
  <c r="EK84" i="39"/>
  <c r="EK130" i="39"/>
  <c r="EK102" i="39"/>
  <c r="EK110" i="39"/>
  <c r="N107" i="30"/>
  <c r="X107" i="30" s="1"/>
  <c r="AN146" i="38"/>
  <c r="AN398" i="38" s="1"/>
  <c r="AN404" i="38" s="1"/>
  <c r="AU145" i="39"/>
  <c r="AU146" i="39" s="1"/>
  <c r="BV109" i="38"/>
  <c r="V108" i="30"/>
  <c r="EK98" i="39"/>
  <c r="BV84" i="39"/>
  <c r="AI91" i="39"/>
  <c r="BP91" i="39"/>
  <c r="R108" i="30"/>
  <c r="EK116" i="39"/>
  <c r="BH145" i="38"/>
  <c r="AE146" i="38"/>
  <c r="AE398" i="38" s="1"/>
  <c r="AE402" i="38" s="1"/>
  <c r="AE411" i="38" s="1"/>
  <c r="EK121" i="39"/>
  <c r="AC145" i="39"/>
  <c r="AC146" i="39" s="1"/>
  <c r="AC588" i="39" s="1"/>
  <c r="AC592" i="39" s="1"/>
  <c r="BS592" i="39" s="1"/>
  <c r="AJ146" i="39"/>
  <c r="EK131" i="39"/>
  <c r="BV423" i="38"/>
  <c r="EA91" i="39"/>
  <c r="DO145" i="39"/>
  <c r="AG145" i="38"/>
  <c r="AG146" i="38" s="1"/>
  <c r="AG398" i="38" s="1"/>
  <c r="AG402" i="38" s="1"/>
  <c r="BU402" i="38" s="1"/>
  <c r="CE145" i="39"/>
  <c r="G19" i="42" s="1"/>
  <c r="BH145" i="39"/>
  <c r="BH146" i="39" s="1"/>
  <c r="BH588" i="39" s="1"/>
  <c r="BH598" i="39" s="1"/>
  <c r="BV116" i="39"/>
  <c r="CA145" i="39"/>
  <c r="E19" i="42" s="1"/>
  <c r="EG74" i="39"/>
  <c r="AA146" i="39"/>
  <c r="AA588" i="39" s="1"/>
  <c r="AA592" i="39" s="1"/>
  <c r="EG592" i="39" s="1"/>
  <c r="BC492" i="38"/>
  <c r="EE131" i="39"/>
  <c r="V145" i="39"/>
  <c r="V146" i="39" s="1"/>
  <c r="V588" i="39" s="1"/>
  <c r="CE612" i="39" s="1"/>
  <c r="G24" i="42" s="1"/>
  <c r="AR146" i="38"/>
  <c r="AR398" i="38" s="1"/>
  <c r="AR404" i="38" s="1"/>
  <c r="AR411" i="38" s="1"/>
  <c r="P145" i="38"/>
  <c r="P146" i="38" s="1"/>
  <c r="P398" i="38" s="1"/>
  <c r="AL146" i="38"/>
  <c r="AL398" i="38" s="1"/>
  <c r="AL404" i="38" s="1"/>
  <c r="BR404" i="38" s="1"/>
  <c r="CU146" i="39"/>
  <c r="CU588" i="39" s="1"/>
  <c r="CU604" i="39" s="1"/>
  <c r="D155" i="42" s="1"/>
  <c r="EK114" i="39"/>
  <c r="DN91" i="39"/>
  <c r="DY91" i="39"/>
  <c r="AL714" i="39"/>
  <c r="DJ146" i="39"/>
  <c r="DJ588" i="39" s="1"/>
  <c r="DJ606" i="39" s="1"/>
  <c r="EC606" i="39" s="1"/>
  <c r="EJ74" i="39"/>
  <c r="DZ74" i="39"/>
  <c r="DF145" i="39"/>
  <c r="D217" i="42" s="1"/>
  <c r="BY145" i="39"/>
  <c r="D19" i="42" s="1"/>
  <c r="BV131" i="39"/>
  <c r="AI144" i="39"/>
  <c r="EG630" i="39"/>
  <c r="EE98" i="39"/>
  <c r="CH145" i="39"/>
  <c r="C85" i="42" s="1"/>
  <c r="BW145" i="39"/>
  <c r="C19" i="42" s="1"/>
  <c r="DY629" i="39"/>
  <c r="CY146" i="39"/>
  <c r="CY588" i="39" s="1"/>
  <c r="CY604" i="39" s="1"/>
  <c r="CY610" i="39" s="1"/>
  <c r="BV126" i="39"/>
  <c r="CG144" i="39"/>
  <c r="DO630" i="39"/>
  <c r="C289" i="42" s="1"/>
  <c r="H289" i="42" s="1"/>
  <c r="ED74" i="39"/>
  <c r="BH714" i="39"/>
  <c r="EJ630" i="39"/>
  <c r="AT144" i="39"/>
  <c r="BU91" i="39"/>
  <c r="AW146" i="39"/>
  <c r="AW588" i="39" s="1"/>
  <c r="DF612" i="39" s="1"/>
  <c r="D222" i="42" s="1"/>
  <c r="AY146" i="38"/>
  <c r="AY398" i="38" s="1"/>
  <c r="AY406" i="38" s="1"/>
  <c r="AY411" i="38" s="1"/>
  <c r="DW146" i="39"/>
  <c r="DW588" i="39" s="1"/>
  <c r="DW608" i="39" s="1"/>
  <c r="EK101" i="39"/>
  <c r="DN144" i="39"/>
  <c r="AI629" i="39"/>
  <c r="BV101" i="39"/>
  <c r="EC91" i="39"/>
  <c r="BV108" i="38"/>
  <c r="DH145" i="39"/>
  <c r="E217" i="42" s="1"/>
  <c r="DC144" i="39"/>
  <c r="AU145" i="38"/>
  <c r="AU146" i="38" s="1"/>
  <c r="AU398" i="38" s="1"/>
  <c r="BS74" i="39"/>
  <c r="EB74" i="39"/>
  <c r="X130" i="30"/>
  <c r="EF74" i="39"/>
  <c r="AE146" i="39"/>
  <c r="AE588" i="39" s="1"/>
  <c r="AE592" i="39" s="1"/>
  <c r="EI592" i="39" s="1"/>
  <c r="EK76" i="39"/>
  <c r="BV80" i="39"/>
  <c r="EH74" i="39"/>
  <c r="AL146" i="39"/>
  <c r="AL588" i="39" s="1"/>
  <c r="AL594" i="39" s="1"/>
  <c r="AL610" i="39" s="1"/>
  <c r="BV110" i="39"/>
  <c r="EK119" i="39"/>
  <c r="X144" i="39"/>
  <c r="AG630" i="39"/>
  <c r="AG714" i="39" s="1"/>
  <c r="AP146" i="39"/>
  <c r="AP588" i="39" s="1"/>
  <c r="DQ146" i="39"/>
  <c r="DQ588" i="39" s="1"/>
  <c r="DQ608" i="39" s="1"/>
  <c r="D287" i="42" s="1"/>
  <c r="BP144" i="39"/>
  <c r="DY144" i="39"/>
  <c r="CR144" i="39"/>
  <c r="BU74" i="39"/>
  <c r="BP74" i="39"/>
  <c r="X74" i="39"/>
  <c r="AI144" i="38"/>
  <c r="BJ146" i="38"/>
  <c r="BJ398" i="38" s="1"/>
  <c r="BJ408" i="38" s="1"/>
  <c r="BJ411" i="38" s="1"/>
  <c r="BN146" i="38"/>
  <c r="BN398" i="38" s="1"/>
  <c r="BN408" i="38" s="1"/>
  <c r="BU408" i="38" s="1"/>
  <c r="Y145" i="38"/>
  <c r="Y146" i="38" s="1"/>
  <c r="Y398" i="38" s="1"/>
  <c r="Y402" i="38" s="1"/>
  <c r="Y411" i="38" s="1"/>
  <c r="BP144" i="38"/>
  <c r="AP146" i="38"/>
  <c r="AP398" i="38" s="1"/>
  <c r="AP404" i="38" s="1"/>
  <c r="AI74" i="38"/>
  <c r="X57" i="29"/>
  <c r="V108" i="29"/>
  <c r="T108" i="30"/>
  <c r="BV169" i="39"/>
  <c r="EK526" i="39"/>
  <c r="BV184" i="38"/>
  <c r="BV184" i="39"/>
  <c r="EK435" i="39"/>
  <c r="EK511" i="39"/>
  <c r="BV260" i="39"/>
  <c r="EE397" i="39"/>
  <c r="BV321" i="39"/>
  <c r="BV283" i="38"/>
  <c r="BT527" i="39"/>
  <c r="EA527" i="39"/>
  <c r="EA529" i="39" s="1"/>
  <c r="BQ338" i="38"/>
  <c r="BQ339" i="38" s="1"/>
  <c r="BV87" i="39"/>
  <c r="EE28" i="39"/>
  <c r="AN714" i="39"/>
  <c r="EI91" i="39"/>
  <c r="EC144" i="39"/>
  <c r="EK97" i="39"/>
  <c r="BS144" i="39"/>
  <c r="BS145" i="39" s="1"/>
  <c r="N145" i="38"/>
  <c r="N146" i="38" s="1"/>
  <c r="N398" i="38" s="1"/>
  <c r="BT144" i="39"/>
  <c r="BT145" i="39" s="1"/>
  <c r="X57" i="30"/>
  <c r="BN492" i="38"/>
  <c r="CW146" i="39"/>
  <c r="CW588" i="39" s="1"/>
  <c r="CW604" i="39" s="1"/>
  <c r="EH604" i="39" s="1"/>
  <c r="BQ74" i="38"/>
  <c r="BV99" i="38"/>
  <c r="DD145" i="39"/>
  <c r="C217" i="42" s="1"/>
  <c r="BV97" i="39"/>
  <c r="BV130" i="38"/>
  <c r="BU144" i="39"/>
  <c r="BS74" i="38"/>
  <c r="EJ144" i="39"/>
  <c r="EH144" i="39"/>
  <c r="BT429" i="38"/>
  <c r="BS91" i="38"/>
  <c r="BF145" i="39"/>
  <c r="BF146" i="39" s="1"/>
  <c r="BQ144" i="38"/>
  <c r="BR429" i="38"/>
  <c r="AN146" i="39"/>
  <c r="AN588" i="39" s="1"/>
  <c r="CW612" i="39" s="1"/>
  <c r="AI91" i="38"/>
  <c r="CG629" i="39"/>
  <c r="AY714" i="39"/>
  <c r="EA144" i="39"/>
  <c r="BR144" i="39"/>
  <c r="AT74" i="39"/>
  <c r="BF145" i="38"/>
  <c r="BF146" i="38" s="1"/>
  <c r="BF398" i="38" s="1"/>
  <c r="BJ146" i="39"/>
  <c r="BJ588" i="39" s="1"/>
  <c r="DS612" i="39" s="1"/>
  <c r="E288" i="42" s="1"/>
  <c r="EK28" i="39"/>
  <c r="T145" i="39"/>
  <c r="T146" i="39" s="1"/>
  <c r="T588" i="39" s="1"/>
  <c r="EF91" i="39"/>
  <c r="EE73" i="39"/>
  <c r="EA74" i="39"/>
  <c r="BR74" i="39"/>
  <c r="DZ144" i="39"/>
  <c r="AJ429" i="38"/>
  <c r="AT429" i="38" s="1"/>
  <c r="BV621" i="39"/>
  <c r="EK126" i="39"/>
  <c r="BU91" i="38"/>
  <c r="EK113" i="39"/>
  <c r="BV124" i="38"/>
  <c r="EK105" i="39"/>
  <c r="BR91" i="39"/>
  <c r="BT91" i="38"/>
  <c r="ED144" i="39"/>
  <c r="ED145" i="39" s="1"/>
  <c r="BV83" i="39"/>
  <c r="BV76" i="38"/>
  <c r="BH146" i="38"/>
  <c r="BH398" i="38" s="1"/>
  <c r="BH408" i="38" s="1"/>
  <c r="BR408" i="38" s="1"/>
  <c r="EB528" i="39"/>
  <c r="EB529" i="39" s="1"/>
  <c r="EJ91" i="39"/>
  <c r="AT528" i="39"/>
  <c r="EK283" i="39"/>
  <c r="EE133" i="39"/>
  <c r="EG91" i="39"/>
  <c r="EH91" i="39"/>
  <c r="CG91" i="39"/>
  <c r="AI74" i="39"/>
  <c r="EK122" i="39"/>
  <c r="BV245" i="38"/>
  <c r="EE412" i="39"/>
  <c r="EK321" i="39"/>
  <c r="BV125" i="39"/>
  <c r="X237" i="29"/>
  <c r="BV115" i="38"/>
  <c r="EG144" i="39"/>
  <c r="P145" i="39"/>
  <c r="P146" i="39" s="1"/>
  <c r="P588" i="39" s="1"/>
  <c r="BY612" i="39" s="1"/>
  <c r="D24" i="42" s="1"/>
  <c r="T145" i="38"/>
  <c r="T146" i="38" s="1"/>
  <c r="T398" i="38" s="1"/>
  <c r="T400" i="38" s="1"/>
  <c r="BT400" i="38" s="1"/>
  <c r="N145" i="39"/>
  <c r="N146" i="39" s="1"/>
  <c r="N588" i="39" s="1"/>
  <c r="EI144" i="39"/>
  <c r="EE113" i="39"/>
  <c r="V145" i="38"/>
  <c r="V146" i="38" s="1"/>
  <c r="V398" i="38" s="1"/>
  <c r="V400" i="38" s="1"/>
  <c r="V411" i="38" s="1"/>
  <c r="EE488" i="39"/>
  <c r="BV93" i="39"/>
  <c r="BS144" i="38"/>
  <c r="ED527" i="39"/>
  <c r="ED529" i="39" s="1"/>
  <c r="BV109" i="39"/>
  <c r="BV630" i="39"/>
  <c r="EK93" i="39"/>
  <c r="X339" i="38"/>
  <c r="BU144" i="38"/>
  <c r="BV133" i="39"/>
  <c r="BV105" i="39"/>
  <c r="EC528" i="39"/>
  <c r="BV117" i="39"/>
  <c r="BV133" i="38"/>
  <c r="EB144" i="39"/>
  <c r="EB145" i="39" s="1"/>
  <c r="BQ91" i="39"/>
  <c r="BR527" i="39"/>
  <c r="AY146" i="39"/>
  <c r="AY588" i="39" s="1"/>
  <c r="DH612" i="39" s="1"/>
  <c r="E222" i="42" s="1"/>
  <c r="EF144" i="39"/>
  <c r="BE144" i="39"/>
  <c r="X74" i="38"/>
  <c r="BC146" i="38"/>
  <c r="BC398" i="38" s="1"/>
  <c r="BC406" i="38" s="1"/>
  <c r="BU406" i="38" s="1"/>
  <c r="BQ91" i="38"/>
  <c r="BE74" i="38"/>
  <c r="BP74" i="38"/>
  <c r="BV77" i="38"/>
  <c r="BV28" i="38"/>
  <c r="DZ91" i="39"/>
  <c r="BV122" i="38"/>
  <c r="BR74" i="38"/>
  <c r="BT74" i="39"/>
  <c r="EK623" i="39"/>
  <c r="EF629" i="39"/>
  <c r="EK629" i="39" s="1"/>
  <c r="Y145" i="39"/>
  <c r="Y146" i="39" s="1"/>
  <c r="X529" i="39"/>
  <c r="EK245" i="39"/>
  <c r="EK207" i="39"/>
  <c r="BV245" i="39"/>
  <c r="EE526" i="39"/>
  <c r="EK298" i="39"/>
  <c r="BU74" i="38"/>
  <c r="EI74" i="39"/>
  <c r="BT339" i="38"/>
  <c r="EE79" i="39"/>
  <c r="EE91" i="39" s="1"/>
  <c r="AI338" i="38"/>
  <c r="AA339" i="38"/>
  <c r="AI339" i="38" s="1"/>
  <c r="EI630" i="39"/>
  <c r="BV283" i="39"/>
  <c r="T239" i="29"/>
  <c r="T292" i="29" s="1"/>
  <c r="CS145" i="39"/>
  <c r="CS146" i="39" s="1"/>
  <c r="EK169" i="39"/>
  <c r="EC527" i="39"/>
  <c r="EE511" i="39"/>
  <c r="P108" i="29"/>
  <c r="EE123" i="39"/>
  <c r="BE74" i="39"/>
  <c r="EK133" i="39"/>
  <c r="EK83" i="39"/>
  <c r="C84" i="42"/>
  <c r="H84" i="42" s="1"/>
  <c r="CR74" i="39"/>
  <c r="EK109" i="39"/>
  <c r="EE93" i="39"/>
  <c r="EK87" i="39"/>
  <c r="BQ144" i="39"/>
  <c r="BS527" i="39"/>
  <c r="BS529" i="39" s="1"/>
  <c r="EK117" i="39"/>
  <c r="BV321" i="38"/>
  <c r="BR528" i="39"/>
  <c r="BV93" i="38"/>
  <c r="EK374" i="39"/>
  <c r="EK123" i="39"/>
  <c r="EE125" i="39"/>
  <c r="BV127" i="39"/>
  <c r="R145" i="39"/>
  <c r="BV28" i="39"/>
  <c r="EE122" i="39"/>
  <c r="BV79" i="39"/>
  <c r="BV73" i="39"/>
  <c r="X91" i="39"/>
  <c r="BT144" i="38"/>
  <c r="AJ339" i="38"/>
  <c r="AT339" i="38" s="1"/>
  <c r="AT337" i="38"/>
  <c r="EK79" i="39"/>
  <c r="Y529" i="39"/>
  <c r="AI529" i="39" s="1"/>
  <c r="EF528" i="39"/>
  <c r="EK528" i="39" s="1"/>
  <c r="BL598" i="39"/>
  <c r="BL610" i="39" s="1"/>
  <c r="BS428" i="38"/>
  <c r="BS429" i="38" s="1"/>
  <c r="AJ145" i="38"/>
  <c r="AJ146" i="38" s="1"/>
  <c r="BQ74" i="39"/>
  <c r="EH630" i="39"/>
  <c r="CC145" i="39"/>
  <c r="BV207" i="39"/>
  <c r="EK129" i="39"/>
  <c r="BQ528" i="39"/>
  <c r="E282" i="42"/>
  <c r="H282" i="42" s="1"/>
  <c r="DY74" i="39"/>
  <c r="BV129" i="39"/>
  <c r="BA146" i="39"/>
  <c r="BA588" i="39" s="1"/>
  <c r="DN74" i="39"/>
  <c r="D216" i="42"/>
  <c r="H216" i="42" s="1"/>
  <c r="EE129" i="39"/>
  <c r="EE435" i="39"/>
  <c r="EK222" i="39"/>
  <c r="EH527" i="39"/>
  <c r="EH529" i="39" s="1"/>
  <c r="EK125" i="39"/>
  <c r="EK73" i="39"/>
  <c r="EK127" i="39"/>
  <c r="BV336" i="39"/>
  <c r="DC74" i="39"/>
  <c r="D150" i="42"/>
  <c r="H150" i="42" s="1"/>
  <c r="EE127" i="39"/>
  <c r="C18" i="42"/>
  <c r="H18" i="42" s="1"/>
  <c r="CG74" i="39"/>
  <c r="BV79" i="38"/>
  <c r="AT91" i="38"/>
  <c r="AC145" i="38"/>
  <c r="AC146" i="38" s="1"/>
  <c r="AC398" i="38" s="1"/>
  <c r="AC402" i="38" s="1"/>
  <c r="BS402" i="38" s="1"/>
  <c r="R145" i="38"/>
  <c r="R146" i="38" s="1"/>
  <c r="R398" i="38" s="1"/>
  <c r="R400" i="38" s="1"/>
  <c r="R411" i="38" s="1"/>
  <c r="BP91" i="38"/>
  <c r="BU428" i="38"/>
  <c r="BU429" i="38" s="1"/>
  <c r="BR91" i="38"/>
  <c r="BV117" i="38"/>
  <c r="AW145" i="38"/>
  <c r="AW146" i="38" s="1"/>
  <c r="AW398" i="38" s="1"/>
  <c r="AW406" i="38" s="1"/>
  <c r="BV424" i="38"/>
  <c r="BV104" i="38"/>
  <c r="AN492" i="38"/>
  <c r="AN494" i="38" s="1"/>
  <c r="AT144" i="38"/>
  <c r="X91" i="38"/>
  <c r="X106" i="29"/>
  <c r="N124" i="29"/>
  <c r="X123" i="29"/>
  <c r="CY707" i="39"/>
  <c r="V245" i="30"/>
  <c r="AJ484" i="38"/>
  <c r="X144" i="38"/>
  <c r="DH707" i="39"/>
  <c r="DH714" i="39" s="1"/>
  <c r="P484" i="38"/>
  <c r="P492" i="38" s="1"/>
  <c r="V484" i="38"/>
  <c r="V492" i="38" s="1"/>
  <c r="N239" i="29"/>
  <c r="N292" i="29" s="1"/>
  <c r="CW707" i="39"/>
  <c r="E159" i="42" s="1"/>
  <c r="P707" i="39"/>
  <c r="CJ707" i="39"/>
  <c r="D93" i="42" s="1"/>
  <c r="AP707" i="39"/>
  <c r="AP714" i="39" s="1"/>
  <c r="BV482" i="38"/>
  <c r="AW707" i="39"/>
  <c r="AW714" i="39" s="1"/>
  <c r="BL484" i="38"/>
  <c r="BL492" i="38" s="1"/>
  <c r="DQ707" i="39"/>
  <c r="DQ714" i="39" s="1"/>
  <c r="AC492" i="38"/>
  <c r="BV422" i="38"/>
  <c r="BQ428" i="38"/>
  <c r="DO529" i="39"/>
  <c r="DY527" i="39"/>
  <c r="AI630" i="39"/>
  <c r="BF529" i="39"/>
  <c r="BP529" i="39" s="1"/>
  <c r="BP527" i="39"/>
  <c r="EG527" i="39"/>
  <c r="EG529" i="39" s="1"/>
  <c r="BV80" i="38"/>
  <c r="BF630" i="39"/>
  <c r="BP630" i="39" s="1"/>
  <c r="BP629" i="39"/>
  <c r="BE91" i="38"/>
  <c r="DC527" i="39"/>
  <c r="CS529" i="39"/>
  <c r="AE707" i="39"/>
  <c r="AE714" i="39" s="1"/>
  <c r="AT529" i="39"/>
  <c r="EF527" i="39"/>
  <c r="EE359" i="39"/>
  <c r="DN527" i="39"/>
  <c r="DD529" i="39"/>
  <c r="AI428" i="38"/>
  <c r="AU529" i="39"/>
  <c r="BE529" i="39" s="1"/>
  <c r="BE527" i="39"/>
  <c r="AU429" i="38"/>
  <c r="BE429" i="38" s="1"/>
  <c r="BE428" i="38"/>
  <c r="EK184" i="39"/>
  <c r="BT74" i="38"/>
  <c r="DC629" i="39"/>
  <c r="BA145" i="38"/>
  <c r="BA146" i="38" s="1"/>
  <c r="BA398" i="38" s="1"/>
  <c r="BA406" i="38" s="1"/>
  <c r="EE374" i="39"/>
  <c r="DZ528" i="39"/>
  <c r="AT74" i="38"/>
  <c r="BV73" i="38"/>
  <c r="CC529" i="39"/>
  <c r="EI527" i="39"/>
  <c r="EI529" i="39" s="1"/>
  <c r="C157" i="42"/>
  <c r="H157" i="42" s="1"/>
  <c r="DC630" i="39"/>
  <c r="CG527" i="39"/>
  <c r="BW529" i="39"/>
  <c r="BU527" i="39"/>
  <c r="BU529" i="39" s="1"/>
  <c r="EK359" i="39"/>
  <c r="CH630" i="39"/>
  <c r="BQ527" i="39"/>
  <c r="BA707" i="39"/>
  <c r="BA714" i="39" s="1"/>
  <c r="BC707" i="39"/>
  <c r="BC714" i="39" s="1"/>
  <c r="CS707" i="39"/>
  <c r="C159" i="42" s="1"/>
  <c r="BV420" i="38"/>
  <c r="BV88" i="38"/>
  <c r="Y429" i="38"/>
  <c r="AI429" i="38" s="1"/>
  <c r="P630" i="39"/>
  <c r="X630" i="39" s="1"/>
  <c r="X629" i="39"/>
  <c r="EK621" i="39"/>
  <c r="CH529" i="39"/>
  <c r="CR527" i="39"/>
  <c r="BV222" i="39"/>
  <c r="AU630" i="39"/>
  <c r="BE630" i="39" s="1"/>
  <c r="BE629" i="39"/>
  <c r="BV84" i="38"/>
  <c r="DD630" i="39"/>
  <c r="DN629" i="39"/>
  <c r="BF429" i="38"/>
  <c r="BP429" i="38" s="1"/>
  <c r="H20" i="42"/>
  <c r="EE621" i="39"/>
  <c r="DZ630" i="39"/>
  <c r="EE630" i="39" s="1"/>
  <c r="AJ630" i="39"/>
  <c r="AT630" i="39" s="1"/>
  <c r="T265" i="29"/>
  <c r="T285" i="29" s="1"/>
  <c r="T295" i="29" s="1"/>
  <c r="T297" i="29" s="1"/>
  <c r="T299" i="29" s="1"/>
  <c r="AJ588" i="39"/>
  <c r="CS612" i="39" s="1"/>
  <c r="C156" i="42" s="1"/>
  <c r="BE144" i="38"/>
  <c r="DF707" i="39"/>
  <c r="D225" i="42" s="1"/>
  <c r="AC707" i="39"/>
  <c r="AC714" i="39" s="1"/>
  <c r="BR144" i="38"/>
  <c r="R484" i="38"/>
  <c r="R492" i="38" s="1"/>
  <c r="AP484" i="38"/>
  <c r="AP492" i="38" s="1"/>
  <c r="DZ527" i="39"/>
  <c r="BL146" i="38"/>
  <c r="BL398" i="38" s="1"/>
  <c r="BL408" i="38" s="1"/>
  <c r="EJ527" i="39"/>
  <c r="EJ529" i="39" s="1"/>
  <c r="N429" i="38"/>
  <c r="X429" i="38" s="1"/>
  <c r="X428" i="38"/>
  <c r="BW630" i="39"/>
  <c r="CL146" i="39"/>
  <c r="CL588" i="39" s="1"/>
  <c r="CL602" i="39" s="1"/>
  <c r="EB602" i="39" s="1"/>
  <c r="CP146" i="39"/>
  <c r="CP588" i="39" s="1"/>
  <c r="CP602" i="39" s="1"/>
  <c r="AA146" i="38"/>
  <c r="X106" i="22"/>
  <c r="AW484" i="38"/>
  <c r="AW492" i="38" s="1"/>
  <c r="N484" i="38"/>
  <c r="DJ707" i="39"/>
  <c r="DJ714" i="39" s="1"/>
  <c r="AA484" i="38"/>
  <c r="AA492" i="38" s="1"/>
  <c r="CH707" i="39"/>
  <c r="BV337" i="38"/>
  <c r="AI481" i="38"/>
  <c r="AR484" i="38"/>
  <c r="AR492" i="38" s="1"/>
  <c r="T241" i="22"/>
  <c r="P108" i="22"/>
  <c r="P202" i="22" s="1"/>
  <c r="P204" i="22" s="1"/>
  <c r="T108" i="22"/>
  <c r="T202" i="22" s="1"/>
  <c r="T204" i="22" s="1"/>
  <c r="BL707" i="39"/>
  <c r="BL714" i="39" s="1"/>
  <c r="BL716" i="39" s="1"/>
  <c r="DU707" i="39"/>
  <c r="AG484" i="38"/>
  <c r="AG492" i="38" s="1"/>
  <c r="AY484" i="38"/>
  <c r="AY492" i="38" s="1"/>
  <c r="BF484" i="38"/>
  <c r="CN707" i="39"/>
  <c r="CN714" i="39" s="1"/>
  <c r="X107" i="29"/>
  <c r="N108" i="29"/>
  <c r="P245" i="30"/>
  <c r="P277" i="30" s="1"/>
  <c r="BA484" i="38"/>
  <c r="BA492" i="38" s="1"/>
  <c r="BT481" i="38"/>
  <c r="V707" i="39"/>
  <c r="V714" i="39" s="1"/>
  <c r="DL707" i="39"/>
  <c r="G225" i="42" s="1"/>
  <c r="V239" i="29"/>
  <c r="V292" i="29" s="1"/>
  <c r="R245" i="30"/>
  <c r="R277" i="30" s="1"/>
  <c r="R279" i="30" s="1"/>
  <c r="R281" i="30" s="1"/>
  <c r="BH484" i="38"/>
  <c r="BH492" i="38" s="1"/>
  <c r="AE484" i="38"/>
  <c r="AE492" i="38" s="1"/>
  <c r="DW707" i="39"/>
  <c r="G291" i="42" s="1"/>
  <c r="C283" i="42"/>
  <c r="DO146" i="39"/>
  <c r="BP704" i="39"/>
  <c r="DA707" i="39"/>
  <c r="DA714" i="39" s="1"/>
  <c r="BF707" i="39"/>
  <c r="BN707" i="39"/>
  <c r="BN714" i="39" s="1"/>
  <c r="G283" i="42"/>
  <c r="P239" i="29"/>
  <c r="T245" i="30"/>
  <c r="ED704" i="39"/>
  <c r="EK705" i="39"/>
  <c r="Y484" i="38"/>
  <c r="AA707" i="39"/>
  <c r="AA714" i="39" s="1"/>
  <c r="CU707" i="39"/>
  <c r="N707" i="39"/>
  <c r="N714" i="39" s="1"/>
  <c r="R239" i="29"/>
  <c r="R265" i="29" s="1"/>
  <c r="R285" i="29" s="1"/>
  <c r="AL484" i="38"/>
  <c r="AL492" i="38" s="1"/>
  <c r="BJ707" i="39"/>
  <c r="BJ714" i="39" s="1"/>
  <c r="Y707" i="39"/>
  <c r="Y714" i="39" s="1"/>
  <c r="BV705" i="39"/>
  <c r="EE705" i="39"/>
  <c r="X147" i="22"/>
  <c r="P241" i="22"/>
  <c r="P259" i="22" s="1"/>
  <c r="R108" i="22"/>
  <c r="R202" i="22" s="1"/>
  <c r="R204" i="22" s="1"/>
  <c r="X57" i="22"/>
  <c r="N107" i="22"/>
  <c r="N108" i="22" s="1"/>
  <c r="N202" i="22" s="1"/>
  <c r="N204" i="22" s="1"/>
  <c r="V108" i="22"/>
  <c r="V202" i="22" s="1"/>
  <c r="V204" i="22" s="1"/>
  <c r="R241" i="22"/>
  <c r="V241" i="22"/>
  <c r="E291" i="42"/>
  <c r="DS714" i="39"/>
  <c r="C291" i="42"/>
  <c r="E225" i="42"/>
  <c r="F159" i="42"/>
  <c r="CY714" i="39"/>
  <c r="E93" i="42"/>
  <c r="CL714" i="39"/>
  <c r="G93" i="42"/>
  <c r="CP714" i="39"/>
  <c r="CW714" i="39"/>
  <c r="F225" i="42"/>
  <c r="X242" i="30"/>
  <c r="AT481" i="38"/>
  <c r="BU481" i="38"/>
  <c r="BC146" i="39"/>
  <c r="DY704" i="39"/>
  <c r="DZ704" i="39"/>
  <c r="CG704" i="39"/>
  <c r="AT704" i="39"/>
  <c r="EA704" i="39"/>
  <c r="EE703" i="39"/>
  <c r="AG146" i="39"/>
  <c r="T707" i="39"/>
  <c r="T714" i="39" s="1"/>
  <c r="CJ146" i="39"/>
  <c r="D85" i="42"/>
  <c r="EK703" i="39"/>
  <c r="DC704" i="39"/>
  <c r="BS704" i="39"/>
  <c r="EH704" i="39"/>
  <c r="EH707" i="39" s="1"/>
  <c r="BW707" i="39"/>
  <c r="N245" i="30"/>
  <c r="X236" i="29"/>
  <c r="CN146" i="39"/>
  <c r="CN588" i="39" s="1"/>
  <c r="F85" i="42"/>
  <c r="F283" i="42"/>
  <c r="DU146" i="39"/>
  <c r="DU588" i="39" s="1"/>
  <c r="BV703" i="39"/>
  <c r="BS481" i="38"/>
  <c r="X238" i="22"/>
  <c r="AJ707" i="39"/>
  <c r="BN146" i="39"/>
  <c r="EG704" i="39"/>
  <c r="BR704" i="39"/>
  <c r="N241" i="22"/>
  <c r="R707" i="39"/>
  <c r="R714" i="39" s="1"/>
  <c r="E283" i="42"/>
  <c r="DS146" i="39"/>
  <c r="DY145" i="39"/>
  <c r="G27" i="42"/>
  <c r="CE714" i="39"/>
  <c r="DL146" i="39"/>
  <c r="G217" i="42"/>
  <c r="BR481" i="38"/>
  <c r="X481" i="38"/>
  <c r="BQ481" i="38"/>
  <c r="DA146" i="39"/>
  <c r="G151" i="42"/>
  <c r="AI704" i="39"/>
  <c r="BE704" i="39"/>
  <c r="DD707" i="39"/>
  <c r="BP481" i="38"/>
  <c r="BT704" i="39"/>
  <c r="EI704" i="39"/>
  <c r="EJ704" i="39"/>
  <c r="BU704" i="39"/>
  <c r="EB704" i="39"/>
  <c r="BQ704" i="39"/>
  <c r="EF704" i="39"/>
  <c r="X704" i="39"/>
  <c r="BY707" i="39"/>
  <c r="CC707" i="39"/>
  <c r="AU707" i="39"/>
  <c r="BE481" i="38"/>
  <c r="AU484" i="38"/>
  <c r="CA707" i="39"/>
  <c r="EC704" i="39"/>
  <c r="CR704" i="39"/>
  <c r="R213" i="22"/>
  <c r="R214" i="22" s="1"/>
  <c r="DN704" i="39"/>
  <c r="T484" i="38"/>
  <c r="T492" i="38" s="1"/>
  <c r="BV480" i="38"/>
  <c r="F155" i="42" l="1"/>
  <c r="BV338" i="38"/>
  <c r="BT529" i="39"/>
  <c r="AR146" i="39"/>
  <c r="BW146" i="39"/>
  <c r="N108" i="30"/>
  <c r="BE145" i="39"/>
  <c r="EA145" i="39"/>
  <c r="CY716" i="39"/>
  <c r="EI604" i="39"/>
  <c r="EC604" i="39"/>
  <c r="AG494" i="38"/>
  <c r="AG411" i="38"/>
  <c r="AL494" i="38"/>
  <c r="CA146" i="39"/>
  <c r="CA588" i="39" s="1"/>
  <c r="CA600" i="39" s="1"/>
  <c r="AL411" i="38"/>
  <c r="V277" i="30"/>
  <c r="V279" i="30" s="1"/>
  <c r="V281" i="30" s="1"/>
  <c r="BH610" i="39"/>
  <c r="BR598" i="39"/>
  <c r="EG598" i="39"/>
  <c r="EH592" i="39"/>
  <c r="AC716" i="39"/>
  <c r="AC610" i="39"/>
  <c r="CL612" i="39"/>
  <c r="E90" i="42" s="1"/>
  <c r="CE146" i="39"/>
  <c r="CE588" i="39" s="1"/>
  <c r="CE600" i="39" s="1"/>
  <c r="CE610" i="39" s="1"/>
  <c r="BS146" i="39"/>
  <c r="EB146" i="39"/>
  <c r="DQ612" i="39"/>
  <c r="D288" i="42" s="1"/>
  <c r="BH716" i="39"/>
  <c r="T277" i="30"/>
  <c r="T279" i="30" s="1"/>
  <c r="T281" i="30" s="1"/>
  <c r="EA608" i="39"/>
  <c r="DO714" i="39"/>
  <c r="BS408" i="38"/>
  <c r="BY146" i="39"/>
  <c r="BY588" i="39" s="1"/>
  <c r="BY600" i="39" s="1"/>
  <c r="BY610" i="39" s="1"/>
  <c r="EE74" i="39"/>
  <c r="DF146" i="39"/>
  <c r="DF588" i="39" s="1"/>
  <c r="DF606" i="39" s="1"/>
  <c r="DF610" i="39" s="1"/>
  <c r="CR145" i="39"/>
  <c r="CG145" i="39"/>
  <c r="BU145" i="39"/>
  <c r="BU146" i="39" s="1"/>
  <c r="BN494" i="38"/>
  <c r="V590" i="39"/>
  <c r="V610" i="39" s="1"/>
  <c r="AT146" i="38"/>
  <c r="CH146" i="39"/>
  <c r="CH588" i="39" s="1"/>
  <c r="CH602" i="39" s="1"/>
  <c r="EF602" i="39" s="1"/>
  <c r="DH146" i="39"/>
  <c r="DH588" i="39" s="1"/>
  <c r="DH606" i="39" s="1"/>
  <c r="DH610" i="39" s="1"/>
  <c r="AY494" i="38"/>
  <c r="AY496" i="38" s="1"/>
  <c r="ED146" i="39"/>
  <c r="DY630" i="39"/>
  <c r="BS406" i="38"/>
  <c r="EC145" i="39"/>
  <c r="EC146" i="39" s="1"/>
  <c r="BJ494" i="38"/>
  <c r="BJ496" i="38" s="1"/>
  <c r="BT145" i="38"/>
  <c r="BT146" i="38" s="1"/>
  <c r="X108" i="30"/>
  <c r="EI145" i="39"/>
  <c r="EI146" i="39" s="1"/>
  <c r="EK74" i="39"/>
  <c r="AW596" i="39"/>
  <c r="BR596" i="39" s="1"/>
  <c r="BN411" i="38"/>
  <c r="BN496" i="38" s="1"/>
  <c r="DQ610" i="39"/>
  <c r="EG608" i="39"/>
  <c r="DQ716" i="39"/>
  <c r="EK91" i="39"/>
  <c r="EG604" i="39"/>
  <c r="CU610" i="39"/>
  <c r="CJ612" i="39"/>
  <c r="D90" i="42" s="1"/>
  <c r="BR592" i="39"/>
  <c r="AA610" i="39"/>
  <c r="DD146" i="39"/>
  <c r="EE144" i="39"/>
  <c r="BP145" i="39"/>
  <c r="BJ716" i="39"/>
  <c r="AE610" i="39"/>
  <c r="AW716" i="39"/>
  <c r="AP494" i="38"/>
  <c r="BP145" i="38"/>
  <c r="EA604" i="39"/>
  <c r="AA716" i="39"/>
  <c r="BV339" i="38"/>
  <c r="DO588" i="39"/>
  <c r="DO608" i="39" s="1"/>
  <c r="C287" i="42" s="1"/>
  <c r="BW588" i="39"/>
  <c r="BW600" i="39" s="1"/>
  <c r="AR494" i="38"/>
  <c r="AR496" i="38" s="1"/>
  <c r="EF529" i="39"/>
  <c r="EK529" i="39" s="1"/>
  <c r="BU404" i="38"/>
  <c r="BR529" i="39"/>
  <c r="CW716" i="39"/>
  <c r="AA398" i="38"/>
  <c r="AA402" i="38" s="1"/>
  <c r="EE528" i="39"/>
  <c r="BF588" i="39"/>
  <c r="BF598" i="39" s="1"/>
  <c r="BF610" i="39" s="1"/>
  <c r="AL716" i="39"/>
  <c r="AL718" i="39" s="1"/>
  <c r="EC529" i="39"/>
  <c r="CU612" i="39"/>
  <c r="D156" i="42" s="1"/>
  <c r="EK527" i="39"/>
  <c r="CG529" i="39"/>
  <c r="DN145" i="39"/>
  <c r="BT592" i="39"/>
  <c r="EH145" i="39"/>
  <c r="EH146" i="39" s="1"/>
  <c r="DZ145" i="39"/>
  <c r="DZ146" i="39" s="1"/>
  <c r="BV91" i="39"/>
  <c r="BU145" i="38"/>
  <c r="BU146" i="38" s="1"/>
  <c r="EK144" i="39"/>
  <c r="EJ145" i="39"/>
  <c r="EJ146" i="39" s="1"/>
  <c r="AE494" i="38"/>
  <c r="AE496" i="38" s="1"/>
  <c r="E155" i="42"/>
  <c r="BH494" i="38"/>
  <c r="CW610" i="39"/>
  <c r="E156" i="42" s="1"/>
  <c r="EB604" i="39"/>
  <c r="BS145" i="38"/>
  <c r="BS146" i="38" s="1"/>
  <c r="CH714" i="39"/>
  <c r="BR588" i="39"/>
  <c r="AY716" i="39"/>
  <c r="AW494" i="38"/>
  <c r="AE716" i="39"/>
  <c r="CN612" i="39"/>
  <c r="F90" i="42" s="1"/>
  <c r="AN716" i="39"/>
  <c r="BJ598" i="39"/>
  <c r="BQ145" i="38"/>
  <c r="BQ146" i="38" s="1"/>
  <c r="EG145" i="39"/>
  <c r="EG146" i="39" s="1"/>
  <c r="EF145" i="39"/>
  <c r="EF146" i="39" s="1"/>
  <c r="F221" i="42"/>
  <c r="BH411" i="38"/>
  <c r="AN594" i="39"/>
  <c r="BS594" i="39" s="1"/>
  <c r="BR145" i="39"/>
  <c r="BR146" i="39" s="1"/>
  <c r="DJ610" i="39"/>
  <c r="DC145" i="39"/>
  <c r="P590" i="39"/>
  <c r="EG590" i="39" s="1"/>
  <c r="AY596" i="39"/>
  <c r="EH596" i="39" s="1"/>
  <c r="CC612" i="39"/>
  <c r="F24" i="42" s="1"/>
  <c r="T590" i="39"/>
  <c r="N492" i="38"/>
  <c r="X492" i="38" s="1"/>
  <c r="BT146" i="39"/>
  <c r="BA716" i="39"/>
  <c r="BL718" i="39"/>
  <c r="EI598" i="39"/>
  <c r="AJ492" i="38"/>
  <c r="AT492" i="38" s="1"/>
  <c r="BT598" i="39"/>
  <c r="EI606" i="39"/>
  <c r="AI145" i="39"/>
  <c r="EA146" i="39"/>
  <c r="DJ716" i="39"/>
  <c r="X108" i="29"/>
  <c r="BV91" i="38"/>
  <c r="BQ145" i="39"/>
  <c r="BQ146" i="39" s="1"/>
  <c r="BC494" i="38"/>
  <c r="AT145" i="38"/>
  <c r="T411" i="38"/>
  <c r="BV74" i="38"/>
  <c r="V494" i="38"/>
  <c r="V496" i="38" s="1"/>
  <c r="BC411" i="38"/>
  <c r="BQ402" i="38"/>
  <c r="R494" i="38"/>
  <c r="BU398" i="38"/>
  <c r="BU400" i="38"/>
  <c r="BR145" i="38"/>
  <c r="BR146" i="38" s="1"/>
  <c r="AI145" i="38"/>
  <c r="AC494" i="38"/>
  <c r="BT402" i="38"/>
  <c r="AC411" i="38"/>
  <c r="Y588" i="39"/>
  <c r="Y716" i="39" s="1"/>
  <c r="P494" i="38"/>
  <c r="BR594" i="39"/>
  <c r="AJ398" i="38"/>
  <c r="AJ404" i="38" s="1"/>
  <c r="BV528" i="39"/>
  <c r="BS400" i="38"/>
  <c r="F19" i="42"/>
  <c r="H19" i="42" s="1"/>
  <c r="CC146" i="39"/>
  <c r="CC588" i="39" s="1"/>
  <c r="CC600" i="39" s="1"/>
  <c r="C151" i="42"/>
  <c r="H151" i="42" s="1"/>
  <c r="BF714" i="39"/>
  <c r="BP714" i="39" s="1"/>
  <c r="EG594" i="39"/>
  <c r="BV144" i="39"/>
  <c r="X145" i="38"/>
  <c r="BS398" i="38"/>
  <c r="CS588" i="39"/>
  <c r="CS604" i="39" s="1"/>
  <c r="CS610" i="39" s="1"/>
  <c r="BV74" i="39"/>
  <c r="R146" i="39"/>
  <c r="X145" i="39"/>
  <c r="DZ529" i="39"/>
  <c r="EF630" i="39"/>
  <c r="EK630" i="39" s="1"/>
  <c r="AU588" i="39"/>
  <c r="AU596" i="39" s="1"/>
  <c r="AU610" i="39" s="1"/>
  <c r="G159" i="42"/>
  <c r="BA596" i="39"/>
  <c r="DJ612" i="39"/>
  <c r="F222" i="42" s="1"/>
  <c r="AW411" i="38"/>
  <c r="BR406" i="38"/>
  <c r="P400" i="38"/>
  <c r="BR400" i="38" s="1"/>
  <c r="BF492" i="38"/>
  <c r="BF494" i="38" s="1"/>
  <c r="N288" i="29"/>
  <c r="X288" i="29" s="1"/>
  <c r="X124" i="29"/>
  <c r="F93" i="42"/>
  <c r="C93" i="42"/>
  <c r="H93" i="42" s="1"/>
  <c r="BT484" i="38"/>
  <c r="ED707" i="39"/>
  <c r="DW714" i="39"/>
  <c r="DW716" i="39" s="1"/>
  <c r="BS492" i="38"/>
  <c r="BT707" i="39"/>
  <c r="AJ594" i="39"/>
  <c r="EF594" i="39" s="1"/>
  <c r="BV144" i="38"/>
  <c r="BE146" i="38"/>
  <c r="BA494" i="38"/>
  <c r="BE145" i="38"/>
  <c r="BP146" i="38"/>
  <c r="BL494" i="38"/>
  <c r="CS714" i="39"/>
  <c r="D291" i="42"/>
  <c r="DF714" i="39"/>
  <c r="DC707" i="39"/>
  <c r="V265" i="29"/>
  <c r="V285" i="29" s="1"/>
  <c r="V295" i="29" s="1"/>
  <c r="V297" i="29" s="1"/>
  <c r="V299" i="29" s="1"/>
  <c r="R292" i="29"/>
  <c r="AP716" i="39"/>
  <c r="P714" i="39"/>
  <c r="P716" i="39" s="1"/>
  <c r="CJ714" i="39"/>
  <c r="DL714" i="39"/>
  <c r="EI707" i="39"/>
  <c r="CR707" i="39"/>
  <c r="EB707" i="39"/>
  <c r="BU707" i="39"/>
  <c r="BR484" i="38"/>
  <c r="X239" i="29"/>
  <c r="BS484" i="38"/>
  <c r="EC707" i="39"/>
  <c r="X241" i="22"/>
  <c r="BU492" i="38"/>
  <c r="BP484" i="38"/>
  <c r="C284" i="42"/>
  <c r="H284" i="42" s="1"/>
  <c r="DY529" i="39"/>
  <c r="EA707" i="39"/>
  <c r="BU484" i="38"/>
  <c r="AI484" i="38"/>
  <c r="BQ429" i="38"/>
  <c r="BV429" i="38" s="1"/>
  <c r="BV428" i="38"/>
  <c r="C25" i="42"/>
  <c r="H25" i="42" s="1"/>
  <c r="CG630" i="39"/>
  <c r="BQ484" i="38"/>
  <c r="BQ529" i="39"/>
  <c r="BV527" i="39"/>
  <c r="EE527" i="39"/>
  <c r="BT398" i="38"/>
  <c r="BS707" i="39"/>
  <c r="C91" i="42"/>
  <c r="H91" i="42" s="1"/>
  <c r="CR630" i="39"/>
  <c r="BT406" i="38"/>
  <c r="BA411" i="38"/>
  <c r="BT404" i="38"/>
  <c r="AP411" i="38"/>
  <c r="BT408" i="38"/>
  <c r="BL411" i="38"/>
  <c r="C223" i="42"/>
  <c r="H223" i="42" s="1"/>
  <c r="DN630" i="39"/>
  <c r="C86" i="42"/>
  <c r="H86" i="42" s="1"/>
  <c r="CR529" i="39"/>
  <c r="DN529" i="39"/>
  <c r="C218" i="42"/>
  <c r="H218" i="42" s="1"/>
  <c r="C152" i="42"/>
  <c r="H152" i="42" s="1"/>
  <c r="DC529" i="39"/>
  <c r="X146" i="38"/>
  <c r="E89" i="42"/>
  <c r="EH602" i="39"/>
  <c r="CP716" i="39"/>
  <c r="CL610" i="39"/>
  <c r="AI146" i="38"/>
  <c r="CL716" i="39"/>
  <c r="AI707" i="39"/>
  <c r="DY707" i="39"/>
  <c r="CY612" i="39"/>
  <c r="AP594" i="39"/>
  <c r="BT588" i="39"/>
  <c r="BR707" i="39"/>
  <c r="EG707" i="39"/>
  <c r="DZ707" i="39"/>
  <c r="CU714" i="39"/>
  <c r="CU716" i="39" s="1"/>
  <c r="Y492" i="38"/>
  <c r="AI492" i="38" s="1"/>
  <c r="D159" i="42"/>
  <c r="BU714" i="39"/>
  <c r="BR492" i="38"/>
  <c r="V716" i="39"/>
  <c r="P261" i="22"/>
  <c r="P263" i="22" s="1"/>
  <c r="AN411" i="38"/>
  <c r="BS404" i="38"/>
  <c r="N265" i="29"/>
  <c r="N285" i="29" s="1"/>
  <c r="EJ707" i="39"/>
  <c r="P292" i="29"/>
  <c r="P265" i="29"/>
  <c r="P285" i="29" s="1"/>
  <c r="DU714" i="39"/>
  <c r="DU716" i="39" s="1"/>
  <c r="H283" i="42"/>
  <c r="F291" i="42"/>
  <c r="X245" i="30"/>
  <c r="AG496" i="38"/>
  <c r="EK704" i="39"/>
  <c r="BP707" i="39"/>
  <c r="AT484" i="38"/>
  <c r="R259" i="22"/>
  <c r="R261" i="22" s="1"/>
  <c r="R263" i="22" s="1"/>
  <c r="X107" i="22"/>
  <c r="X202" i="22"/>
  <c r="X108" i="22"/>
  <c r="C27" i="42"/>
  <c r="CG707" i="39"/>
  <c r="BW714" i="39"/>
  <c r="EJ600" i="39"/>
  <c r="AU714" i="39"/>
  <c r="BE707" i="39"/>
  <c r="D27" i="42"/>
  <c r="BY714" i="39"/>
  <c r="BV704" i="39"/>
  <c r="DN707" i="39"/>
  <c r="C225" i="42"/>
  <c r="H225" i="42" s="1"/>
  <c r="DD714" i="39"/>
  <c r="EE704" i="39"/>
  <c r="P279" i="30"/>
  <c r="P281" i="30" s="1"/>
  <c r="X484" i="38"/>
  <c r="CN602" i="39"/>
  <c r="CN716" i="39"/>
  <c r="BT714" i="39"/>
  <c r="T716" i="39"/>
  <c r="DA588" i="39"/>
  <c r="DC146" i="39"/>
  <c r="EF707" i="39"/>
  <c r="AG588" i="39"/>
  <c r="AI146" i="39"/>
  <c r="AI714" i="39"/>
  <c r="X204" i="22"/>
  <c r="AR588" i="39"/>
  <c r="AT146" i="39"/>
  <c r="DU608" i="39"/>
  <c r="N259" i="22"/>
  <c r="E27" i="42"/>
  <c r="CA714" i="39"/>
  <c r="EB714" i="39" s="1"/>
  <c r="F27" i="42"/>
  <c r="CC714" i="39"/>
  <c r="H217" i="42"/>
  <c r="AJ714" i="39"/>
  <c r="AT707" i="39"/>
  <c r="ED602" i="39"/>
  <c r="G89" i="42"/>
  <c r="CP610" i="39"/>
  <c r="EJ602" i="39"/>
  <c r="ED608" i="39"/>
  <c r="G287" i="42"/>
  <c r="DW610" i="39"/>
  <c r="EJ608" i="39"/>
  <c r="X707" i="39"/>
  <c r="BN588" i="39"/>
  <c r="BP146" i="39"/>
  <c r="V213" i="22"/>
  <c r="V214" i="22" s="1"/>
  <c r="V259" i="22" s="1"/>
  <c r="V261" i="22" s="1"/>
  <c r="V263" i="22" s="1"/>
  <c r="T213" i="22"/>
  <c r="T214" i="22" s="1"/>
  <c r="T259" i="22" s="1"/>
  <c r="T261" i="22" s="1"/>
  <c r="T263" i="22" s="1"/>
  <c r="D221" i="42"/>
  <c r="D226" i="42" s="1"/>
  <c r="D244" i="42" s="1"/>
  <c r="BV481" i="38"/>
  <c r="DL588" i="39"/>
  <c r="DS588" i="39"/>
  <c r="DY146" i="39"/>
  <c r="N277" i="30"/>
  <c r="H85" i="42"/>
  <c r="X398" i="38"/>
  <c r="N400" i="38"/>
  <c r="R295" i="29"/>
  <c r="R297" i="29" s="1"/>
  <c r="R299" i="29" s="1"/>
  <c r="BE398" i="38"/>
  <c r="AU406" i="38"/>
  <c r="BC588" i="39"/>
  <c r="BE146" i="39"/>
  <c r="BT492" i="38"/>
  <c r="T494" i="38"/>
  <c r="BE484" i="38"/>
  <c r="AU492" i="38"/>
  <c r="BE492" i="38" s="1"/>
  <c r="N716" i="39"/>
  <c r="BW612" i="39"/>
  <c r="N590" i="39"/>
  <c r="BS714" i="39"/>
  <c r="BQ707" i="39"/>
  <c r="CJ588" i="39"/>
  <c r="BF408" i="38"/>
  <c r="BP398" i="38"/>
  <c r="DN146" i="39" l="1"/>
  <c r="BH718" i="39"/>
  <c r="AL496" i="38"/>
  <c r="CR146" i="39"/>
  <c r="EB588" i="39"/>
  <c r="E94" i="42"/>
  <c r="E112" i="42" s="1"/>
  <c r="D292" i="42"/>
  <c r="D310" i="42" s="1"/>
  <c r="EA606" i="39"/>
  <c r="AC718" i="39"/>
  <c r="G23" i="42"/>
  <c r="G28" i="42" s="1"/>
  <c r="G46" i="42" s="1"/>
  <c r="ED600" i="39"/>
  <c r="CE716" i="39"/>
  <c r="EG606" i="39"/>
  <c r="DF716" i="39"/>
  <c r="DF718" i="39" s="1"/>
  <c r="E730" i="39" s="1"/>
  <c r="EH606" i="39"/>
  <c r="DH716" i="39"/>
  <c r="DH718" i="39" s="1"/>
  <c r="H730" i="39" s="1"/>
  <c r="EB606" i="39"/>
  <c r="D23" i="42"/>
  <c r="D28" i="42" s="1"/>
  <c r="D46" i="42" s="1"/>
  <c r="E221" i="42"/>
  <c r="E226" i="42" s="1"/>
  <c r="E244" i="42" s="1"/>
  <c r="EG600" i="39"/>
  <c r="EA600" i="39"/>
  <c r="BU590" i="39"/>
  <c r="EG596" i="39"/>
  <c r="EJ590" i="39"/>
  <c r="EE145" i="39"/>
  <c r="V718" i="39"/>
  <c r="N494" i="38"/>
  <c r="X494" i="38" s="1"/>
  <c r="DO610" i="39"/>
  <c r="AW610" i="39"/>
  <c r="AW718" i="39" s="1"/>
  <c r="DQ718" i="39"/>
  <c r="E731" i="39" s="1"/>
  <c r="DO612" i="39"/>
  <c r="C288" i="42" s="1"/>
  <c r="C292" i="42" s="1"/>
  <c r="C310" i="42" s="1"/>
  <c r="H310" i="42" s="1"/>
  <c r="DD588" i="39"/>
  <c r="DD606" i="39" s="1"/>
  <c r="EF606" i="39" s="1"/>
  <c r="CR714" i="39"/>
  <c r="EK145" i="39"/>
  <c r="AA718" i="39"/>
  <c r="BQ598" i="39"/>
  <c r="AE718" i="39"/>
  <c r="EE146" i="39"/>
  <c r="BV145" i="39"/>
  <c r="DO716" i="39"/>
  <c r="AA494" i="38"/>
  <c r="BR494" i="38" s="1"/>
  <c r="BR398" i="38"/>
  <c r="EF608" i="39"/>
  <c r="DZ608" i="39"/>
  <c r="EF598" i="39"/>
  <c r="BH496" i="38"/>
  <c r="E160" i="42"/>
  <c r="E178" i="42" s="1"/>
  <c r="EI588" i="39"/>
  <c r="F226" i="42"/>
  <c r="F244" i="42" s="1"/>
  <c r="EC588" i="39"/>
  <c r="AI398" i="38"/>
  <c r="BV529" i="39"/>
  <c r="AY610" i="39"/>
  <c r="AY718" i="39" s="1"/>
  <c r="EH594" i="39"/>
  <c r="EG612" i="39"/>
  <c r="EA612" i="39"/>
  <c r="D160" i="42"/>
  <c r="D178" i="42" s="1"/>
  <c r="CU718" i="39"/>
  <c r="E729" i="39" s="1"/>
  <c r="EE529" i="39"/>
  <c r="AJ494" i="38"/>
  <c r="AT494" i="38" s="1"/>
  <c r="CW718" i="39"/>
  <c r="H729" i="39" s="1"/>
  <c r="DZ602" i="39"/>
  <c r="AW496" i="38"/>
  <c r="EK146" i="39"/>
  <c r="EJ714" i="39"/>
  <c r="CG146" i="39"/>
  <c r="BQ596" i="39"/>
  <c r="C89" i="42"/>
  <c r="BQ588" i="39"/>
  <c r="CH610" i="39"/>
  <c r="AN610" i="39"/>
  <c r="AN718" i="39" s="1"/>
  <c r="CH716" i="39"/>
  <c r="AJ610" i="39"/>
  <c r="BJ610" i="39"/>
  <c r="BJ718" i="39" s="1"/>
  <c r="BS598" i="39"/>
  <c r="EH598" i="39"/>
  <c r="BQ594" i="39"/>
  <c r="BS596" i="39"/>
  <c r="CG588" i="39"/>
  <c r="BT590" i="39"/>
  <c r="EI590" i="39"/>
  <c r="T610" i="39"/>
  <c r="T718" i="39" s="1"/>
  <c r="BR590" i="39"/>
  <c r="P610" i="39"/>
  <c r="BF716" i="39"/>
  <c r="BF718" i="39" s="1"/>
  <c r="BU494" i="38"/>
  <c r="EF596" i="39"/>
  <c r="DD612" i="39"/>
  <c r="C222" i="42" s="1"/>
  <c r="DJ718" i="39"/>
  <c r="K730" i="39" s="1"/>
  <c r="BV146" i="39"/>
  <c r="BC496" i="38"/>
  <c r="BU496" i="38" s="1"/>
  <c r="BQ398" i="38"/>
  <c r="BP492" i="38"/>
  <c r="BU411" i="38"/>
  <c r="AT398" i="38"/>
  <c r="BV145" i="38"/>
  <c r="BS411" i="38"/>
  <c r="BS494" i="38"/>
  <c r="AC496" i="38"/>
  <c r="R496" i="38"/>
  <c r="P411" i="38"/>
  <c r="P496" i="38" s="1"/>
  <c r="BV146" i="38"/>
  <c r="X714" i="39"/>
  <c r="DZ604" i="39"/>
  <c r="F23" i="42"/>
  <c r="F28" i="42" s="1"/>
  <c r="F46" i="42" s="1"/>
  <c r="EC600" i="39"/>
  <c r="CC610" i="39"/>
  <c r="EI600" i="39"/>
  <c r="R588" i="39"/>
  <c r="EH588" i="39" s="1"/>
  <c r="X146" i="39"/>
  <c r="C155" i="42"/>
  <c r="C160" i="42" s="1"/>
  <c r="C178" i="42" s="1"/>
  <c r="EF604" i="39"/>
  <c r="Y592" i="39"/>
  <c r="CH612" i="39"/>
  <c r="C90" i="42" s="1"/>
  <c r="CS716" i="39"/>
  <c r="CS718" i="39" s="1"/>
  <c r="H291" i="42"/>
  <c r="X292" i="29"/>
  <c r="EK707" i="39"/>
  <c r="BT596" i="39"/>
  <c r="BA610" i="39"/>
  <c r="BA718" i="39" s="1"/>
  <c r="EI596" i="39"/>
  <c r="BR714" i="39"/>
  <c r="ED714" i="39"/>
  <c r="BP494" i="38"/>
  <c r="BL496" i="38"/>
  <c r="BA496" i="38"/>
  <c r="BR716" i="39"/>
  <c r="H159" i="42"/>
  <c r="Y494" i="38"/>
  <c r="EE707" i="39"/>
  <c r="P295" i="29"/>
  <c r="P297" i="29" s="1"/>
  <c r="P299" i="29" s="1"/>
  <c r="BV484" i="38"/>
  <c r="DC714" i="39"/>
  <c r="BV707" i="39"/>
  <c r="AP496" i="38"/>
  <c r="BT411" i="38"/>
  <c r="CL718" i="39"/>
  <c r="H728" i="39" s="1"/>
  <c r="AP610" i="39"/>
  <c r="EI594" i="39"/>
  <c r="BT594" i="39"/>
  <c r="F156" i="42"/>
  <c r="F160" i="42" s="1"/>
  <c r="F178" i="42" s="1"/>
  <c r="EI612" i="39"/>
  <c r="EC612" i="39"/>
  <c r="CY718" i="39"/>
  <c r="K729" i="39" s="1"/>
  <c r="EH714" i="39"/>
  <c r="CA716" i="39"/>
  <c r="X265" i="29"/>
  <c r="AN496" i="38"/>
  <c r="EI714" i="39"/>
  <c r="DY714" i="39"/>
  <c r="BW610" i="39"/>
  <c r="EF600" i="39"/>
  <c r="C23" i="42"/>
  <c r="DZ600" i="39"/>
  <c r="EF714" i="39"/>
  <c r="AJ411" i="38"/>
  <c r="AT411" i="38" s="1"/>
  <c r="BQ404" i="38"/>
  <c r="BV404" i="38" s="1"/>
  <c r="AT404" i="38"/>
  <c r="X214" i="22"/>
  <c r="N279" i="30"/>
  <c r="X279" i="30" s="1"/>
  <c r="X277" i="30"/>
  <c r="DZ714" i="39"/>
  <c r="CG714" i="39"/>
  <c r="BW716" i="39"/>
  <c r="AR594" i="39"/>
  <c r="DA612" i="39"/>
  <c r="AR716" i="39"/>
  <c r="AT588" i="39"/>
  <c r="AG716" i="39"/>
  <c r="AI716" i="39" s="1"/>
  <c r="AG592" i="39"/>
  <c r="CP612" i="39"/>
  <c r="CP718" i="39" s="1"/>
  <c r="N728" i="39" s="1"/>
  <c r="AI588" i="39"/>
  <c r="EJ588" i="39"/>
  <c r="BU588" i="39"/>
  <c r="EC714" i="39"/>
  <c r="CC716" i="39"/>
  <c r="EI716" i="39" s="1"/>
  <c r="H27" i="42"/>
  <c r="EA714" i="39"/>
  <c r="BY716" i="39"/>
  <c r="EG714" i="39"/>
  <c r="X259" i="22"/>
  <c r="N261" i="22"/>
  <c r="BE714" i="39"/>
  <c r="AU716" i="39"/>
  <c r="C24" i="42"/>
  <c r="X400" i="38"/>
  <c r="N411" i="38"/>
  <c r="BQ400" i="38"/>
  <c r="BV400" i="38" s="1"/>
  <c r="EF590" i="39"/>
  <c r="BQ590" i="39"/>
  <c r="N610" i="39"/>
  <c r="DN714" i="39"/>
  <c r="BQ406" i="38"/>
  <c r="BV406" i="38" s="1"/>
  <c r="AU411" i="38"/>
  <c r="BE406" i="38"/>
  <c r="BT716" i="39"/>
  <c r="DL612" i="39"/>
  <c r="BC716" i="39"/>
  <c r="BC596" i="39"/>
  <c r="BE588" i="39"/>
  <c r="BT494" i="38"/>
  <c r="T496" i="38"/>
  <c r="AA411" i="38"/>
  <c r="BR402" i="38"/>
  <c r="BV402" i="38" s="1"/>
  <c r="AI402" i="38"/>
  <c r="DS608" i="39"/>
  <c r="DS716" i="39"/>
  <c r="DY588" i="39"/>
  <c r="BN598" i="39"/>
  <c r="DW612" i="39"/>
  <c r="BN716" i="39"/>
  <c r="BP588" i="39"/>
  <c r="EC608" i="39"/>
  <c r="DU610" i="39"/>
  <c r="DU718" i="39" s="1"/>
  <c r="K731" i="39" s="1"/>
  <c r="EI608" i="39"/>
  <c r="F287" i="42"/>
  <c r="X213" i="22"/>
  <c r="N295" i="29"/>
  <c r="X285" i="29"/>
  <c r="CJ602" i="39"/>
  <c r="CJ716" i="39"/>
  <c r="EA588" i="39"/>
  <c r="CR588" i="39"/>
  <c r="EG588" i="39"/>
  <c r="F89" i="42"/>
  <c r="F94" i="42" s="1"/>
  <c r="F112" i="42" s="1"/>
  <c r="EC602" i="39"/>
  <c r="CN610" i="39"/>
  <c r="EI602" i="39"/>
  <c r="CE718" i="39"/>
  <c r="E23" i="42"/>
  <c r="EH600" i="39"/>
  <c r="EB600" i="39"/>
  <c r="CA610" i="39"/>
  <c r="CG600" i="39"/>
  <c r="BQ408" i="38"/>
  <c r="BV408" i="38" s="1"/>
  <c r="BF411" i="38"/>
  <c r="BP408" i="38"/>
  <c r="AU494" i="38"/>
  <c r="BE494" i="38" s="1"/>
  <c r="DL606" i="39"/>
  <c r="DL716" i="39"/>
  <c r="AT714" i="39"/>
  <c r="AJ716" i="39"/>
  <c r="BQ492" i="38"/>
  <c r="BV492" i="38" s="1"/>
  <c r="BQ714" i="39"/>
  <c r="DA604" i="39"/>
  <c r="DA716" i="39"/>
  <c r="DC588" i="39"/>
  <c r="ED588" i="39"/>
  <c r="BR610" i="39" l="1"/>
  <c r="C94" i="42"/>
  <c r="C112" i="42" s="1"/>
  <c r="DN588" i="39"/>
  <c r="DD610" i="39"/>
  <c r="DZ610" i="39" s="1"/>
  <c r="C221" i="42"/>
  <c r="C226" i="42" s="1"/>
  <c r="C244" i="42" s="1"/>
  <c r="DZ606" i="39"/>
  <c r="DD716" i="39"/>
  <c r="DN716" i="39" s="1"/>
  <c r="DZ588" i="39"/>
  <c r="EE588" i="39" s="1"/>
  <c r="EF588" i="39"/>
  <c r="EK588" i="39" s="1"/>
  <c r="DO718" i="39"/>
  <c r="D731" i="39" s="1"/>
  <c r="BV398" i="38"/>
  <c r="AI494" i="38"/>
  <c r="BP716" i="39"/>
  <c r="P718" i="39"/>
  <c r="BR718" i="39" s="1"/>
  <c r="CR716" i="39"/>
  <c r="BR411" i="38"/>
  <c r="DZ612" i="39"/>
  <c r="EF612" i="39"/>
  <c r="BS496" i="38"/>
  <c r="BV714" i="39"/>
  <c r="CA612" i="39"/>
  <c r="CA718" i="39" s="1"/>
  <c r="R590" i="39"/>
  <c r="BS588" i="39"/>
  <c r="BV588" i="39" s="1"/>
  <c r="R716" i="39"/>
  <c r="EH716" i="39" s="1"/>
  <c r="X588" i="39"/>
  <c r="BQ592" i="39"/>
  <c r="Y610" i="39"/>
  <c r="Y718" i="39" s="1"/>
  <c r="EF592" i="39"/>
  <c r="CH718" i="39"/>
  <c r="D728" i="39" s="1"/>
  <c r="BT496" i="38"/>
  <c r="Y496" i="38"/>
  <c r="AP718" i="39"/>
  <c r="BT718" i="39" s="1"/>
  <c r="BT610" i="39"/>
  <c r="ED716" i="39"/>
  <c r="BW718" i="39"/>
  <c r="D727" i="39" s="1"/>
  <c r="EK600" i="39"/>
  <c r="EB716" i="39"/>
  <c r="N281" i="30"/>
  <c r="X281" i="30" s="1"/>
  <c r="D5" i="30" s="1"/>
  <c r="EF716" i="39"/>
  <c r="EE600" i="39"/>
  <c r="AJ496" i="38"/>
  <c r="AT496" i="38" s="1"/>
  <c r="AT2" i="38" s="1"/>
  <c r="EK714" i="39"/>
  <c r="EA602" i="39"/>
  <c r="EE602" i="39" s="1"/>
  <c r="CJ610" i="39"/>
  <c r="D89" i="42"/>
  <c r="EG602" i="39"/>
  <c r="EK602" i="39" s="1"/>
  <c r="CR602" i="39"/>
  <c r="N496" i="38"/>
  <c r="BQ411" i="38"/>
  <c r="X411" i="38"/>
  <c r="EA716" i="39"/>
  <c r="BY718" i="39"/>
  <c r="EG716" i="39"/>
  <c r="EC716" i="39"/>
  <c r="CC718" i="39"/>
  <c r="BU716" i="39"/>
  <c r="EJ716" i="39"/>
  <c r="BQ716" i="39"/>
  <c r="DY716" i="39"/>
  <c r="X261" i="22"/>
  <c r="N263" i="22"/>
  <c r="X263" i="22" s="1"/>
  <c r="D5" i="22" s="1"/>
  <c r="ED604" i="39"/>
  <c r="EE604" i="39" s="1"/>
  <c r="DA610" i="39"/>
  <c r="G155" i="42"/>
  <c r="EJ604" i="39"/>
  <c r="EK604" i="39" s="1"/>
  <c r="DC604" i="39"/>
  <c r="H23" i="42"/>
  <c r="D729" i="39"/>
  <c r="BU592" i="39"/>
  <c r="EJ592" i="39"/>
  <c r="AG610" i="39"/>
  <c r="AI592" i="39"/>
  <c r="BF496" i="38"/>
  <c r="BP496" i="38" s="1"/>
  <c r="BP2" i="38" s="1"/>
  <c r="BP411" i="38"/>
  <c r="X295" i="29"/>
  <c r="N297" i="29"/>
  <c r="G288" i="42"/>
  <c r="H288" i="42" s="1"/>
  <c r="DY612" i="39"/>
  <c r="EJ596" i="39"/>
  <c r="EK596" i="39" s="1"/>
  <c r="BU596" i="39"/>
  <c r="BV596" i="39" s="1"/>
  <c r="BC610" i="39"/>
  <c r="BE596" i="39"/>
  <c r="N718" i="39"/>
  <c r="DC716" i="39"/>
  <c r="G156" i="42"/>
  <c r="H156" i="42" s="1"/>
  <c r="DC612" i="39"/>
  <c r="CG716" i="39"/>
  <c r="CG610" i="39"/>
  <c r="BE716" i="39"/>
  <c r="AU718" i="39"/>
  <c r="AT716" i="39"/>
  <c r="AJ718" i="39"/>
  <c r="N727" i="39"/>
  <c r="BN610" i="39"/>
  <c r="EJ598" i="39"/>
  <c r="EK598" i="39" s="1"/>
  <c r="BU598" i="39"/>
  <c r="BV598" i="39" s="1"/>
  <c r="BP598" i="39"/>
  <c r="BE411" i="38"/>
  <c r="AU496" i="38"/>
  <c r="BE496" i="38" s="1"/>
  <c r="BE2" i="38" s="1"/>
  <c r="C28" i="42"/>
  <c r="C46" i="42" s="1"/>
  <c r="BU594" i="39"/>
  <c r="BV594" i="39" s="1"/>
  <c r="EJ594" i="39"/>
  <c r="EK594" i="39" s="1"/>
  <c r="AR610" i="39"/>
  <c r="AT594" i="39"/>
  <c r="E287" i="42"/>
  <c r="H287" i="42" s="1"/>
  <c r="DS610" i="39"/>
  <c r="EB608" i="39"/>
  <c r="EE608" i="39" s="1"/>
  <c r="EH608" i="39"/>
  <c r="EK608" i="39" s="1"/>
  <c r="DY608" i="39"/>
  <c r="ED606" i="39"/>
  <c r="DL610" i="39"/>
  <c r="EJ606" i="39"/>
  <c r="EK606" i="39" s="1"/>
  <c r="G221" i="42"/>
  <c r="DN606" i="39"/>
  <c r="AA496" i="38"/>
  <c r="BR496" i="38" s="1"/>
  <c r="AI411" i="38"/>
  <c r="G222" i="42"/>
  <c r="H222" i="42" s="1"/>
  <c r="DN612" i="39"/>
  <c r="EE714" i="39"/>
  <c r="BQ494" i="38"/>
  <c r="BV494" i="38" s="1"/>
  <c r="CN718" i="39"/>
  <c r="K728" i="39" s="1"/>
  <c r="EC610" i="39"/>
  <c r="EI610" i="39"/>
  <c r="DW718" i="39"/>
  <c r="N731" i="39" s="1"/>
  <c r="G90" i="42"/>
  <c r="CR612" i="39"/>
  <c r="EJ612" i="39"/>
  <c r="ED612" i="39"/>
  <c r="EE606" i="39" l="1"/>
  <c r="BV411" i="38"/>
  <c r="DZ716" i="39"/>
  <c r="EE716" i="39" s="1"/>
  <c r="DD718" i="39"/>
  <c r="D730" i="39" s="1"/>
  <c r="D732" i="39" s="1"/>
  <c r="BQ610" i="39"/>
  <c r="EF610" i="39"/>
  <c r="EK592" i="39"/>
  <c r="X716" i="39"/>
  <c r="BS716" i="39"/>
  <c r="BV716" i="39" s="1"/>
  <c r="EH590" i="39"/>
  <c r="EK590" i="39" s="1"/>
  <c r="R610" i="39"/>
  <c r="BS590" i="39"/>
  <c r="BV590" i="39" s="1"/>
  <c r="X590" i="39"/>
  <c r="BV592" i="39"/>
  <c r="EH612" i="39"/>
  <c r="EK612" i="39" s="1"/>
  <c r="E24" i="42"/>
  <c r="EB612" i="39"/>
  <c r="EE612" i="39" s="1"/>
  <c r="CG612" i="39"/>
  <c r="H292" i="42"/>
  <c r="EK716" i="39"/>
  <c r="BN718" i="39"/>
  <c r="BP718" i="39" s="1"/>
  <c r="BP2" i="39" s="1"/>
  <c r="BP610" i="39"/>
  <c r="H727" i="39"/>
  <c r="BQ718" i="39"/>
  <c r="K727" i="39"/>
  <c r="K732" i="39" s="1"/>
  <c r="EC718" i="39"/>
  <c r="DS718" i="39"/>
  <c r="EB718" i="39" s="1"/>
  <c r="DY610" i="39"/>
  <c r="EB610" i="39"/>
  <c r="X297" i="29"/>
  <c r="N299" i="29"/>
  <c r="X299" i="29" s="1"/>
  <c r="D5" i="29" s="1"/>
  <c r="H221" i="42"/>
  <c r="H226" i="42" s="1"/>
  <c r="G226" i="42"/>
  <c r="G244" i="42" s="1"/>
  <c r="H244" i="42" s="1"/>
  <c r="AI496" i="38"/>
  <c r="AI2" i="38" s="1"/>
  <c r="E727" i="39"/>
  <c r="H89" i="42"/>
  <c r="D94" i="42"/>
  <c r="D112" i="42" s="1"/>
  <c r="EI718" i="39"/>
  <c r="K734" i="39" s="1"/>
  <c r="H90" i="42"/>
  <c r="G94" i="42"/>
  <c r="G112" i="42" s="1"/>
  <c r="DL718" i="39"/>
  <c r="N730" i="39" s="1"/>
  <c r="DN610" i="39"/>
  <c r="AR718" i="39"/>
  <c r="AT718" i="39" s="1"/>
  <c r="AT2" i="39" s="1"/>
  <c r="AT610" i="39"/>
  <c r="BC718" i="39"/>
  <c r="BE718" i="39" s="1"/>
  <c r="BE610" i="39"/>
  <c r="CJ718" i="39"/>
  <c r="EA718" i="39" s="1"/>
  <c r="CR610" i="39"/>
  <c r="EA610" i="39"/>
  <c r="EG610" i="39"/>
  <c r="X496" i="38"/>
  <c r="X2" i="38" s="1"/>
  <c r="BQ496" i="38"/>
  <c r="BV496" i="38" s="1"/>
  <c r="D5" i="38" s="1"/>
  <c r="CG718" i="39"/>
  <c r="H155" i="42"/>
  <c r="H160" i="42" s="1"/>
  <c r="G160" i="42"/>
  <c r="G178" i="42" s="1"/>
  <c r="H178" i="42" s="1"/>
  <c r="AG718" i="39"/>
  <c r="AI610" i="39"/>
  <c r="BU610" i="39"/>
  <c r="EJ610" i="39"/>
  <c r="DA718" i="39"/>
  <c r="DC610" i="39"/>
  <c r="ED610" i="39"/>
  <c r="DZ718" i="39" l="1"/>
  <c r="EF718" i="39"/>
  <c r="D734" i="39" s="1"/>
  <c r="D736" i="39" s="1"/>
  <c r="BS610" i="39"/>
  <c r="BV610" i="39" s="1"/>
  <c r="R718" i="39"/>
  <c r="EH718" i="39" s="1"/>
  <c r="H734" i="39" s="1"/>
  <c r="X610" i="39"/>
  <c r="EH610" i="39"/>
  <c r="EK610" i="39" s="1"/>
  <c r="H24" i="42"/>
  <c r="H28" i="42" s="1"/>
  <c r="E28" i="42"/>
  <c r="E46" i="42" s="1"/>
  <c r="H46" i="42" s="1"/>
  <c r="P727" i="39"/>
  <c r="H94" i="42"/>
  <c r="H112" i="42"/>
  <c r="EE610" i="39"/>
  <c r="E728" i="39"/>
  <c r="P728" i="39" s="1"/>
  <c r="CR718" i="39"/>
  <c r="CR2" i="39" s="1"/>
  <c r="EG718" i="39"/>
  <c r="E734" i="39" s="1"/>
  <c r="N729" i="39"/>
  <c r="DC718" i="39"/>
  <c r="DC2" i="39" s="1"/>
  <c r="ED718" i="39"/>
  <c r="H731" i="39"/>
  <c r="P731" i="39" s="1"/>
  <c r="DY718" i="39"/>
  <c r="DY2" i="39" s="1"/>
  <c r="K736" i="39"/>
  <c r="DN718" i="39"/>
  <c r="DN2" i="39" s="1"/>
  <c r="CG2" i="39"/>
  <c r="P730" i="39"/>
  <c r="EJ718" i="39"/>
  <c r="N734" i="39" s="1"/>
  <c r="BU718" i="39"/>
  <c r="AI718" i="39"/>
  <c r="AI2" i="39" s="1"/>
  <c r="EE718" i="39" l="1"/>
  <c r="BS718" i="39"/>
  <c r="BV718" i="39" s="1"/>
  <c r="X718" i="39"/>
  <c r="X2" i="39" s="1"/>
  <c r="H732" i="39"/>
  <c r="H736" i="39" s="1"/>
  <c r="E732" i="39"/>
  <c r="E736" i="39" s="1"/>
  <c r="P729" i="39"/>
  <c r="P732" i="39" s="1"/>
  <c r="N732" i="39"/>
  <c r="N736" i="39" s="1"/>
  <c r="EK718" i="39"/>
  <c r="L4" i="39" s="1"/>
  <c r="L3" i="39"/>
  <c r="P734" i="39"/>
  <c r="L2" i="39" l="1"/>
  <c r="L5" i="39" s="1"/>
  <c r="C12" i="42"/>
  <c r="C144" i="42"/>
  <c r="C276" i="42"/>
  <c r="C210" i="42"/>
  <c r="C78" i="42"/>
  <c r="P736" i="39"/>
  <c r="E11" i="4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Tapiana Wray</author>
    <author>University of Alaska</author>
    <author>fnlvc</author>
    <author>Erin Albertson</author>
  </authors>
  <commentList>
    <comment ref="C6" authorId="0" shapeId="0" xr:uid="{00000000-0006-0000-00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N6" authorId="0" shapeId="0" xr:uid="{00000000-0006-0000-0000-000002000000}">
      <text>
        <r>
          <rPr>
            <b/>
            <sz val="9"/>
            <color indexed="81"/>
            <rFont val="Tahoma"/>
            <family val="2"/>
          </rPr>
          <t>Tapiana Wray:</t>
        </r>
        <r>
          <rPr>
            <sz val="9"/>
            <color indexed="81"/>
            <rFont val="Tahoma"/>
            <family val="2"/>
          </rPr>
          <t xml:space="preserve">
</t>
        </r>
        <r>
          <rPr>
            <sz val="11"/>
            <color indexed="81"/>
            <rFont val="Tahoma"/>
            <family val="2"/>
          </rPr>
          <t>Budget spreadsheet directions
We've included a few basic tips to help you navigate the budget spreadsheet. If you have any unanswered questions, please feel free to contact the Office of Sponsored Programs and we'll do our best to provide answers. To hide these pesky yellow and orange comment boxes, select View in the tool bar and click Comments in Excel 2003. In Excel 2007, select the Comments group within the Review tab and select Show All Comments twice. You can re-expose individual comment boxes by holding your mouse over a red triangle.
The budget spreadsheet is so big!
The budget spreadsheet is designed to allow flexibility between simple, one-year, one-budget-item budgets and  more complex multi-year budgets. Most budgets will not need all of the rows available for salaries, travel, contractual services, etc.  All the year columns won’t be required for projects less than five years in duration.
Any rows and columns not needed for your budget can be “hidden.” Highlight the rows or columns that you do not need, right click, and select Hide. Another way to do this is to highlight the rows and columns that aren’t needed, select the Window menu in the tool bar, and click Hide. To unhide any columns or rows, highlight the columns or rows and follow the same directions to hide a selection, except click Unhide.
How can I print the budget so it is readable? How can I change the number of print out pages?
If you've hidden all unnecessary columns and rows and the budget is still printing small, you probably have a large budget and will have to adjust the settings. A multiple year budget with many budget line items, as well as a multi-unit budget or match/cost-share budget, will probably need to be printed on landscape and/or on multiple pages. 
To print landscape, select the File menu in the tool bar, click Page Setup, and click the Page tab.  Under Orientation, select Landscape.
To change the number of print out pages, first select the File menu in the tool bar, click Page Setup, and click the Page tab. Under Scaling, select Fit to. If your budget is large and the font too small when the budget is printed on one page, then change the numbers to "one page(s) wide by two page(s) tall."  If you have a small budget and want to print the budget on only one page, change the numbers to "one page(s) wide by one page(s) tall." 
To  move the page breaks exactly where you need them, select the View menu in the tool bar, click Page Break Preview, and move the blue lines to how you need the budget to print.
The spreadsheet is really small on my computer screen. How can I fix this?
Select the View menu in the tool bar, click Zoom. Recommended zoom is 100%.
Note: The excel directions may be different for Microsoft Excel 2007.</t>
        </r>
      </text>
    </comment>
    <comment ref="C7" authorId="0" shapeId="0" xr:uid="{00000000-0006-0000-0000-000003000000}">
      <text>
        <r>
          <rPr>
            <sz val="20"/>
            <color indexed="81"/>
            <rFont val="Tahoma"/>
            <family val="2"/>
          </rPr>
          <t xml:space="preserve">BANNER S/G Number should be used will all official correspondence at UAF and to outside entities.  This number is used for data analytics by UAF and UA.  </t>
        </r>
      </text>
    </comment>
    <comment ref="K10" authorId="1" shapeId="0" xr:uid="{00000000-0006-0000-0000-000004000000}">
      <text>
        <r>
          <rPr>
            <b/>
            <sz val="8"/>
            <color indexed="81"/>
            <rFont val="Tahoma"/>
            <family val="2"/>
          </rPr>
          <t xml:space="preserve">UAF Office of Sponsored Programs:
</t>
        </r>
        <r>
          <rPr>
            <sz val="8"/>
            <color indexed="81"/>
            <rFont val="Tahoma"/>
            <family val="2"/>
          </rPr>
          <t xml:space="preserve">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r>
          <rPr>
            <sz val="8"/>
            <color indexed="81"/>
            <rFont val="Tahoma"/>
            <family val="2"/>
          </rPr>
          <t xml:space="preserve">
</t>
        </r>
      </text>
    </comment>
    <comment ref="L10" authorId="1" shapeId="0" xr:uid="{00000000-0006-0000-0000-00000500000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09" authorId="1" shapeId="0" xr:uid="{00000000-0006-0000-0000-000006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10" authorId="1" shapeId="0" xr:uid="{00000000-0006-0000-0000-000007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32" authorId="1" shapeId="0" xr:uid="{00000000-0006-0000-0000-000008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33" authorId="1" shapeId="0" xr:uid="{00000000-0006-0000-0000-000009000000}">
      <text>
        <r>
          <rPr>
            <b/>
            <sz val="8"/>
            <color rgb="FF000000"/>
            <rFont val="Tahoma"/>
            <family val="2"/>
          </rPr>
          <t xml:space="preserve">UAF Office of Sponsored Programs:
</t>
        </r>
        <r>
          <rPr>
            <sz val="8"/>
            <color rgb="FF000000"/>
            <rFont val="Tahoma"/>
            <family val="2"/>
          </rPr>
          <t xml:space="preserve">List each travel destination on a separate line.
</t>
        </r>
        <r>
          <rPr>
            <sz val="8"/>
            <color rgb="FF000000"/>
            <rFont val="Tahoma"/>
            <family val="2"/>
          </rPr>
          <t>Consult the 'Foreign PerDiem' worksheet for rates</t>
        </r>
      </text>
    </comment>
    <comment ref="C148" authorId="1" shapeId="0" xr:uid="{00000000-0006-0000-0000-00000A00000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168" authorId="1" shapeId="0" xr:uid="{00000000-0006-0000-0000-00000B000000}">
      <text>
        <r>
          <rPr>
            <b/>
            <sz val="8"/>
            <color rgb="FF000000"/>
            <rFont val="Tahoma"/>
            <family val="2"/>
          </rPr>
          <t>UAF Office of Sponsored Programs:</t>
        </r>
        <r>
          <rPr>
            <sz val="8"/>
            <color rgb="FF000000"/>
            <rFont val="Tahoma"/>
            <family val="2"/>
          </rPr>
          <t xml:space="preserve">
</t>
        </r>
        <r>
          <rPr>
            <sz val="8"/>
            <color rgb="FF000000"/>
            <rFont val="Tahoma"/>
            <family val="2"/>
          </rPr>
          <t>List the name of each subaward on a different line.</t>
        </r>
      </text>
    </comment>
    <comment ref="C181" authorId="1" shapeId="0" xr:uid="{00000000-0006-0000-0000-00000C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215" authorId="1" shapeId="0" xr:uid="{00000000-0006-0000-0000-00000D000000}">
      <text>
        <r>
          <rPr>
            <b/>
            <sz val="8"/>
            <color indexed="81"/>
            <rFont val="Tahoma"/>
            <family val="2"/>
          </rPr>
          <t xml:space="preserve">UAF OGCA: 
</t>
        </r>
        <r>
          <rPr>
            <sz val="8"/>
            <color indexed="81"/>
            <rFont val="Tahoma"/>
            <family val="2"/>
          </rPr>
          <t>Participant support costs (stipends, travel, subsistence, other) and DoEd training stipends are exempt from F&amp;A. These costs apply to non-UAF employees only that benefit from the activity being supported by the sponsor (workshop, meeting, etc.)</t>
        </r>
      </text>
    </comment>
    <comment ref="C231" authorId="2" shapeId="0" xr:uid="{00000000-0006-0000-0000-00000E000000}">
      <text>
        <r>
          <rPr>
            <b/>
            <sz val="8"/>
            <color indexed="81"/>
            <rFont val="Tahoma"/>
            <family val="2"/>
          </rPr>
          <t>UAF OGCA:</t>
        </r>
        <r>
          <rPr>
            <sz val="8"/>
            <color indexed="81"/>
            <rFont val="Tahoma"/>
            <family val="2"/>
          </rPr>
          <t xml:space="preserve">
List all equipment over $5,000 that has useful life of more than one year</t>
        </r>
      </text>
    </comment>
    <comment ref="C235" authorId="3" shapeId="0" xr:uid="{00000000-0006-0000-0000-00000F000000}">
      <text>
        <r>
          <rPr>
            <sz val="9"/>
            <color indexed="81"/>
            <rFont val="Helvetica"/>
            <family val="2"/>
          </rPr>
          <t xml:space="preserve">Tuition (http://www.uaf.edu/register/expenses/#tuitcalc)
</t>
        </r>
      </text>
    </comment>
    <comment ref="C242" authorId="2" shapeId="0" xr:uid="{00000000-0006-0000-0000-000010000000}">
      <text>
        <r>
          <rPr>
            <b/>
            <sz val="12"/>
            <color rgb="FF000000"/>
            <rFont val="Tahoma"/>
            <family val="2"/>
          </rPr>
          <t>SIKULIAQ:</t>
        </r>
        <r>
          <rPr>
            <sz val="12"/>
            <color rgb="FF000000"/>
            <rFont val="Tahoma"/>
            <family val="2"/>
          </rPr>
          <t xml:space="preserve">
</t>
        </r>
        <r>
          <rPr>
            <sz val="12"/>
            <color rgb="FF000000"/>
            <rFont val="Tahoma"/>
            <family val="2"/>
          </rPr>
          <t xml:space="preserve">Budget for time on the Sikuliaq at a rate of $49,925/day (estimated day rate for CY21). Rate includes F&amp;A at 35%
</t>
        </r>
        <r>
          <rPr>
            <sz val="12"/>
            <color rgb="FF000000"/>
            <rFont val="Tahoma"/>
            <family val="2"/>
          </rPr>
          <t xml:space="preserve">
</t>
        </r>
        <r>
          <rPr>
            <b/>
            <sz val="12"/>
            <color rgb="FF000000"/>
            <rFont val="Tahoma"/>
            <family val="2"/>
          </rPr>
          <t>HAARP:</t>
        </r>
        <r>
          <rPr>
            <sz val="12"/>
            <color rgb="FF000000"/>
            <rFont val="Tahoma"/>
            <family val="2"/>
          </rPr>
          <t xml:space="preserve">
</t>
        </r>
        <r>
          <rPr>
            <sz val="12"/>
            <color rgb="FF000000"/>
            <rFont val="Tahoma"/>
            <family val="2"/>
          </rPr>
          <t xml:space="preserve">Budget for use of the HAARP facility at $5,100/hour. Rate includes F&amp;A at 26% Off-campus rate.
</t>
        </r>
      </text>
    </comment>
    <comment ref="C246" authorId="1" shapeId="0" xr:uid="{00000000-0006-0000-0000-000011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Tapiana Wray</author>
    <author>University of Alaska</author>
    <author>fnlvc</author>
    <author>Erin Albertson</author>
  </authors>
  <commentList>
    <comment ref="C6" authorId="0" shapeId="0" xr:uid="{00000000-0006-0000-01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7" authorId="0" shapeId="0" xr:uid="{00000000-0006-0000-0100-000002000000}">
      <text>
        <r>
          <rPr>
            <sz val="20"/>
            <color indexed="81"/>
            <rFont val="Tahoma"/>
            <family val="2"/>
          </rPr>
          <t xml:space="preserve">BANNER S/G Number should be used will all official correspondence at UAF and to outside entities.  This number is used for data analytics by UAF and UA.  </t>
        </r>
      </text>
    </comment>
    <comment ref="K10" authorId="1" shapeId="0" xr:uid="{00000000-0006-0000-0100-000003000000}">
      <text>
        <r>
          <rPr>
            <b/>
            <sz val="8"/>
            <color rgb="FF000000"/>
            <rFont val="Tahoma"/>
            <family val="2"/>
          </rPr>
          <t>UAF Office of Sponsored Programs:</t>
        </r>
        <r>
          <rPr>
            <sz val="8"/>
            <color rgb="FF000000"/>
            <rFont val="Tahoma"/>
            <family val="2"/>
          </rPr>
          <t xml:space="preserve">
</t>
        </r>
        <r>
          <rPr>
            <sz val="8"/>
            <color rgb="FF000000"/>
            <rFont val="Tahoma"/>
            <family val="2"/>
          </rPr>
          <t xml:space="preserve">The hourly wage for current UAF employees can be found on the NBAJOBS Banner screen. Please consult your departmental Human Resources manager for help selecting hourly wages for project employees not </t>
        </r>
        <r>
          <rPr>
            <b/>
            <sz val="8"/>
            <color rgb="FF000000"/>
            <rFont val="Tahoma"/>
            <family val="2"/>
          </rPr>
          <t>yet</t>
        </r>
        <r>
          <rPr>
            <sz val="8"/>
            <color rgb="FF000000"/>
            <rFont val="Tahoma"/>
            <family val="2"/>
          </rPr>
          <t xml:space="preserve"> employed at UAF.
</t>
        </r>
        <r>
          <rPr>
            <sz val="8"/>
            <color rgb="FF000000"/>
            <rFont val="Tahoma"/>
            <family val="2"/>
          </rPr>
          <t xml:space="preserve">
</t>
        </r>
        <r>
          <rPr>
            <sz val="8"/>
            <color rgb="FF000000"/>
            <rFont val="Tahoma"/>
            <family val="2"/>
          </rPr>
          <t>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0" authorId="1" shapeId="0" xr:uid="{00000000-0006-0000-0100-000004000000}">
      <text>
        <r>
          <rPr>
            <b/>
            <sz val="8"/>
            <color rgb="FF000000"/>
            <rFont val="Tahoma"/>
            <family val="2"/>
          </rPr>
          <t>UAF Office of Sponsored Programs:</t>
        </r>
        <r>
          <rPr>
            <sz val="8"/>
            <color rgb="FF000000"/>
            <rFont val="Tahoma"/>
            <family val="2"/>
          </rPr>
          <t xml:space="preserve">
</t>
        </r>
        <r>
          <rPr>
            <sz val="8"/>
            <color rgb="FF000000"/>
            <rFont val="Tahoma"/>
            <family val="2"/>
          </rPr>
          <t>The leave and fringe rates will autopopulate once an e-class is selected.</t>
        </r>
      </text>
    </comment>
    <comment ref="E131" authorId="1" shapeId="0" xr:uid="{00000000-0006-0000-0100-000005000000}">
      <text>
        <r>
          <rPr>
            <b/>
            <sz val="8"/>
            <color rgb="FF000000"/>
            <rFont val="Tahoma"/>
            <family val="2"/>
          </rPr>
          <t xml:space="preserve">UAF Office of Sponsored Programs:
</t>
        </r>
        <r>
          <rPr>
            <sz val="8"/>
            <color rgb="FF000000"/>
            <rFont val="Tahoma"/>
            <family val="2"/>
          </rPr>
          <t>Total number of airfares, days per diem, car rentals, or mileage for each trip.</t>
        </r>
      </text>
    </comment>
    <comment ref="C132" authorId="1" shapeId="0" xr:uid="{00000000-0006-0000-0100-000006000000}">
      <text>
        <r>
          <rPr>
            <b/>
            <sz val="8"/>
            <color rgb="FF000000"/>
            <rFont val="Tahoma"/>
            <family val="2"/>
          </rPr>
          <t xml:space="preserve">UAF Office of Sponsored Programs:
</t>
        </r>
        <r>
          <rPr>
            <sz val="8"/>
            <color rgb="FF000000"/>
            <rFont val="Tahoma"/>
            <family val="2"/>
          </rPr>
          <t xml:space="preserve">List each travel destination on a separate line.
</t>
        </r>
        <r>
          <rPr>
            <sz val="8"/>
            <color rgb="FF000000"/>
            <rFont val="Tahoma"/>
            <family val="2"/>
          </rPr>
          <t>Consult the 'Alaska PerDiem' or "Domestic PerDiem' worksheet for rates</t>
        </r>
      </text>
    </comment>
    <comment ref="E154" authorId="1" shapeId="0" xr:uid="{00000000-0006-0000-0100-000007000000}">
      <text>
        <r>
          <rPr>
            <b/>
            <sz val="8"/>
            <color rgb="FF000000"/>
            <rFont val="Tahoma"/>
            <family val="2"/>
          </rPr>
          <t xml:space="preserve">UAF Office of Sponsored Programs:
</t>
        </r>
        <r>
          <rPr>
            <sz val="8"/>
            <color rgb="FF000000"/>
            <rFont val="Tahoma"/>
            <family val="2"/>
          </rPr>
          <t>Total number of airfares, days per diem, or car rentals for each trip.</t>
        </r>
      </text>
    </comment>
    <comment ref="C155" authorId="1" shapeId="0" xr:uid="{00000000-0006-0000-0100-000008000000}">
      <text>
        <r>
          <rPr>
            <b/>
            <sz val="8"/>
            <color rgb="FF000000"/>
            <rFont val="Tahoma"/>
            <family val="2"/>
          </rPr>
          <t xml:space="preserve">UAF Office of Sponsored Programs:
</t>
        </r>
        <r>
          <rPr>
            <sz val="8"/>
            <color rgb="FF000000"/>
            <rFont val="Tahoma"/>
            <family val="2"/>
          </rPr>
          <t xml:space="preserve">List each travel destination on a separate line.
</t>
        </r>
        <r>
          <rPr>
            <sz val="8"/>
            <color rgb="FF000000"/>
            <rFont val="Tahoma"/>
            <family val="2"/>
          </rPr>
          <t>Consult the 'Foreign PerDiem' worksheet for rates</t>
        </r>
      </text>
    </comment>
    <comment ref="C170" authorId="1" shapeId="0" xr:uid="{00000000-0006-0000-0100-000009000000}">
      <text>
        <r>
          <rPr>
            <b/>
            <sz val="8"/>
            <color rgb="FF000000"/>
            <rFont val="Tahoma"/>
            <family val="2"/>
          </rPr>
          <t>UAF Office of Sponsored Programs:</t>
        </r>
        <r>
          <rPr>
            <sz val="8"/>
            <color rgb="FF000000"/>
            <rFont val="Tahoma"/>
            <family val="2"/>
          </rPr>
          <t xml:space="preserve">
</t>
        </r>
        <r>
          <rPr>
            <sz val="8"/>
            <color rgb="FF000000"/>
            <rFont val="Tahoma"/>
            <family val="2"/>
          </rPr>
          <t>For definitions of contractual services account codes, please visit: http://www.uaf.edu/finsvcs/AcctCodes/AC3Contractual.html#CONTRACTUAL</t>
        </r>
      </text>
    </comment>
    <comment ref="C192" authorId="1" shapeId="0" xr:uid="{00000000-0006-0000-0100-00000A000000}">
      <text>
        <r>
          <rPr>
            <b/>
            <sz val="8"/>
            <color rgb="FF000000"/>
            <rFont val="Tahoma"/>
            <family val="2"/>
          </rPr>
          <t>UAF Office of Sponsored Programs:</t>
        </r>
        <r>
          <rPr>
            <sz val="8"/>
            <color rgb="FF000000"/>
            <rFont val="Tahoma"/>
            <family val="2"/>
          </rPr>
          <t xml:space="preserve">
</t>
        </r>
        <r>
          <rPr>
            <sz val="8"/>
            <color rgb="FF000000"/>
            <rFont val="Tahoma"/>
            <family val="2"/>
          </rPr>
          <t>List the name of each subaward on a different line.</t>
        </r>
      </text>
    </comment>
    <comment ref="C205" authorId="1" shapeId="0" xr:uid="{00000000-0006-0000-0100-00000B000000}">
      <text>
        <r>
          <rPr>
            <b/>
            <sz val="8"/>
            <color rgb="FF000000"/>
            <rFont val="Tahoma"/>
            <family val="2"/>
          </rPr>
          <t>UAF Office of Sponsored Programs:</t>
        </r>
        <r>
          <rPr>
            <sz val="8"/>
            <color rgb="FF000000"/>
            <rFont val="Tahoma"/>
            <family val="2"/>
          </rPr>
          <t xml:space="preserve">
</t>
        </r>
        <r>
          <rPr>
            <sz val="8"/>
            <color rgb="FF000000"/>
            <rFont val="Tahoma"/>
            <family val="2"/>
          </rPr>
          <t>For definitions of commodity account codes, please visit: http://www.uaf.edu/finsvcs/AcctCodes/AC4Commodities.html</t>
        </r>
      </text>
    </comment>
    <comment ref="C227" authorId="2" shapeId="0" xr:uid="{00000000-0006-0000-0100-00000C000000}">
      <text>
        <r>
          <rPr>
            <b/>
            <sz val="8"/>
            <color rgb="FF000000"/>
            <rFont val="Tahoma"/>
            <family val="2"/>
          </rPr>
          <t>UAF Office of Sponsored Programs:</t>
        </r>
        <r>
          <rPr>
            <sz val="8"/>
            <color rgb="FF000000"/>
            <rFont val="Tahoma"/>
            <family val="2"/>
          </rPr>
          <t xml:space="preserve">
</t>
        </r>
        <r>
          <rPr>
            <sz val="8"/>
            <color rgb="FF000000"/>
            <rFont val="Tahoma"/>
            <family val="2"/>
          </rPr>
          <t>List all equipment over $5,000 that has useful life of more than one year</t>
        </r>
      </text>
    </comment>
    <comment ref="C239" authorId="3" shapeId="0" xr:uid="{00000000-0006-0000-0100-00000D000000}">
      <text>
        <r>
          <rPr>
            <sz val="9"/>
            <color rgb="FF000000"/>
            <rFont val="Helvetica"/>
            <family val="2"/>
          </rPr>
          <t xml:space="preserve">Tuition (http://www.uaf.edu/register/expenses/#tuitcalc)
</t>
        </r>
        <r>
          <rPr>
            <sz val="9"/>
            <color rgb="FF000000"/>
            <rFont val="Helvetica"/>
            <family val="2"/>
          </rPr>
          <t xml:space="preserve">
</t>
        </r>
      </text>
    </comment>
    <comment ref="C246" authorId="2" shapeId="0" xr:uid="{00000000-0006-0000-0100-00000E000000}">
      <text>
        <r>
          <rPr>
            <b/>
            <sz val="12"/>
            <color rgb="FF000000"/>
            <rFont val="Tahoma"/>
            <family val="2"/>
          </rPr>
          <t xml:space="preserve">SIKULIAQ:
</t>
        </r>
        <r>
          <rPr>
            <sz val="12"/>
            <color rgb="FF000000"/>
            <rFont val="Tahoma"/>
            <family val="2"/>
          </rPr>
          <t>Budget for time on the Sikuliaq at a rate of $49,925/day (estimated day rate for CY21). Rate includes F&amp;A at 35%.</t>
        </r>
        <r>
          <rPr>
            <b/>
            <sz val="12"/>
            <color rgb="FF000000"/>
            <rFont val="Tahoma"/>
            <family val="2"/>
          </rPr>
          <t xml:space="preserve">
HAARP:
</t>
        </r>
        <r>
          <rPr>
            <sz val="12"/>
            <color rgb="FF000000"/>
            <rFont val="Tahoma"/>
            <family val="2"/>
          </rPr>
          <t>Budget for use of the HAARP facility at $5,100/hour. Rate includes F&amp;A at 26% Off-campus rate.</t>
        </r>
        <r>
          <rPr>
            <b/>
            <sz val="12"/>
            <color rgb="FF000000"/>
            <rFont val="Tahoma"/>
            <family val="2"/>
          </rPr>
          <t xml:space="preserve">
</t>
        </r>
        <r>
          <rPr>
            <sz val="12"/>
            <color rgb="FF000000"/>
            <rFont val="Tahoma"/>
            <family val="2"/>
          </rPr>
          <t xml:space="preserve">
</t>
        </r>
      </text>
    </comment>
    <comment ref="C252" authorId="1" shapeId="0" xr:uid="{00000000-0006-0000-0100-00000F000000}">
      <text>
        <r>
          <rPr>
            <b/>
            <sz val="8"/>
            <color rgb="FF000000"/>
            <rFont val="Tahoma"/>
            <family val="2"/>
          </rPr>
          <t>UAF Office of Sponsored Programs:</t>
        </r>
        <r>
          <rPr>
            <sz val="8"/>
            <color rgb="FF000000"/>
            <rFont val="Tahoma"/>
            <family val="2"/>
          </rPr>
          <t xml:space="preserve">
</t>
        </r>
        <r>
          <rPr>
            <sz val="8"/>
            <color rgb="FF000000"/>
            <rFont val="Tahoma"/>
            <family val="2"/>
          </rPr>
          <t>For definitions of commodity account codes, please visit: http://www.uaf.edu/finsvcs/AcctCodes/AC4Commodities.html</t>
        </r>
      </text>
    </comment>
    <comment ref="C264" authorId="1" shapeId="0" xr:uid="{00000000-0006-0000-0100-000010000000}">
      <text>
        <r>
          <rPr>
            <b/>
            <sz val="8"/>
            <color rgb="FF000000"/>
            <rFont val="Tahoma"/>
            <family val="2"/>
          </rPr>
          <t xml:space="preserve">UAF OGCA: 
</t>
        </r>
        <r>
          <rPr>
            <sz val="8"/>
            <color rgb="FF000000"/>
            <rFont val="Tahoma"/>
            <family val="2"/>
          </rPr>
          <t>Participant support costs (stipends, travel, subsistence, other) and DoEd training stipends are exempt from F&amp;A. These costs apply to non-UAF employees only that benefit from the activity being supported by the sponsor (workshop, meeting, etc.)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Tapiana Wray</author>
    <author>University of Alaska</author>
    <author>fnlvc</author>
    <author>Erin Albertson</author>
  </authors>
  <commentList>
    <comment ref="C6" authorId="0" shapeId="0" xr:uid="{00000000-0006-0000-02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7" authorId="0" shapeId="0" xr:uid="{00000000-0006-0000-0200-000002000000}">
      <text>
        <r>
          <rPr>
            <sz val="20"/>
            <color indexed="81"/>
            <rFont val="Tahoma"/>
            <family val="2"/>
          </rPr>
          <t xml:space="preserve">BANNER S/G Number should be used will all official correspondence at UAF and to outside entities.  This number is used for data analytics by UAF and UA.  </t>
        </r>
      </text>
    </comment>
    <comment ref="K10" authorId="1" shapeId="0" xr:uid="{00000000-0006-0000-0200-000003000000}">
      <text>
        <r>
          <rPr>
            <b/>
            <sz val="8"/>
            <color indexed="81"/>
            <rFont val="Tahoma"/>
            <family val="2"/>
          </rPr>
          <t>UAF Office of Sponsored Programs:</t>
        </r>
        <r>
          <rPr>
            <sz val="8"/>
            <color indexed="81"/>
            <rFont val="Tahoma"/>
            <family val="2"/>
          </rPr>
          <t xml:space="preserve">
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0" authorId="1" shapeId="0" xr:uid="{00000000-0006-0000-0200-00000400000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25" authorId="1" shapeId="0" xr:uid="{00000000-0006-0000-0200-00000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26" authorId="1" shapeId="0" xr:uid="{00000000-0006-0000-0200-00000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48" authorId="1" shapeId="0" xr:uid="{00000000-0006-0000-0200-00000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49" authorId="1" shapeId="0" xr:uid="{00000000-0006-0000-0200-00000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164" authorId="1" shapeId="0" xr:uid="{00000000-0006-0000-0200-00000900000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186" authorId="1" shapeId="0" xr:uid="{00000000-0006-0000-0200-00000A000000}">
      <text>
        <r>
          <rPr>
            <b/>
            <sz val="8"/>
            <color indexed="81"/>
            <rFont val="Tahoma"/>
            <family val="2"/>
          </rPr>
          <t>UAF Office of Sponsored Programs:</t>
        </r>
        <r>
          <rPr>
            <sz val="8"/>
            <color indexed="81"/>
            <rFont val="Tahoma"/>
            <family val="2"/>
          </rPr>
          <t xml:space="preserve">
List the name of each subaward on a different line.</t>
        </r>
      </text>
    </comment>
    <comment ref="C199" authorId="1" shapeId="0" xr:uid="{00000000-0006-0000-0200-00000B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221" authorId="2" shapeId="0" xr:uid="{00000000-0006-0000-0200-00000C000000}">
      <text>
        <r>
          <rPr>
            <b/>
            <sz val="8"/>
            <color indexed="81"/>
            <rFont val="Tahoma"/>
            <family val="2"/>
          </rPr>
          <t>UAF Office of Sponsored Programs:</t>
        </r>
        <r>
          <rPr>
            <sz val="8"/>
            <color indexed="81"/>
            <rFont val="Tahoma"/>
            <family val="2"/>
          </rPr>
          <t xml:space="preserve">
List all equipment over $5,000 that has useful life of more than one year</t>
        </r>
      </text>
    </comment>
    <comment ref="C233" authorId="3" shapeId="0" xr:uid="{00000000-0006-0000-0200-00000D000000}">
      <text>
        <r>
          <rPr>
            <sz val="9"/>
            <color indexed="81"/>
            <rFont val="Helvetica"/>
            <family val="2"/>
          </rPr>
          <t xml:space="preserve">Tuition (http://www.uaf.edu/register/expenses/#tuitcalc)
</t>
        </r>
      </text>
    </comment>
    <comment ref="C240" authorId="1" shapeId="0" xr:uid="{00000000-0006-0000-0200-00000E000000}">
      <text>
        <r>
          <rPr>
            <b/>
            <sz val="8"/>
            <color indexed="81"/>
            <rFont val="Tahoma"/>
            <family val="2"/>
          </rPr>
          <t xml:space="preserve">UAF OGCA: 
</t>
        </r>
        <r>
          <rPr>
            <sz val="8"/>
            <color indexed="81"/>
            <rFont val="Tahoma"/>
            <family val="2"/>
          </rPr>
          <t>Participant support costs (stipends, travel, subsistence, other) and DoEd training stipends are exempt from F&amp;A. These costs apply to non-UAF employees only that benefit from the activity being supported by the sponsor (workshop, meeting, etc.)</t>
        </r>
      </text>
    </comment>
    <comment ref="C252" authorId="1" shapeId="0" xr:uid="{00000000-0006-0000-0200-00000F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278" authorId="2" shapeId="0" xr:uid="{00000000-0006-0000-0200-000010000000}">
      <text>
        <r>
          <rPr>
            <b/>
            <sz val="12"/>
            <color rgb="FF000000"/>
            <rFont val="Tahoma"/>
            <family val="2"/>
          </rPr>
          <t>SIKULIAQ:</t>
        </r>
        <r>
          <rPr>
            <sz val="12"/>
            <color rgb="FF000000"/>
            <rFont val="Tahoma"/>
            <family val="2"/>
          </rPr>
          <t xml:space="preserve">
Budget for time on the Sikuliaq at a rate of $49,925/day (estimated day rate for CY21). Rate includes F&amp;A at 35%.
</t>
        </r>
        <r>
          <rPr>
            <b/>
            <sz val="12"/>
            <color rgb="FF000000"/>
            <rFont val="Tahoma"/>
            <family val="2"/>
          </rPr>
          <t xml:space="preserve">
HAARP:
</t>
        </r>
        <r>
          <rPr>
            <sz val="12"/>
            <color rgb="FF000000"/>
            <rFont val="Tahoma"/>
            <family val="2"/>
          </rPr>
          <t xml:space="preserve">Budget for use of the HAARP facility at $5,100/hour. Rate includes F&amp;A at 26% Off-campus rate.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Tapiana Wray</author>
    <author>University of Alaska</author>
    <author>fnlvc</author>
    <author>Erin Albertson</author>
  </authors>
  <commentList>
    <comment ref="C6" authorId="0" shapeId="0" xr:uid="{00000000-0006-0000-03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7" authorId="0" shapeId="0" xr:uid="{00000000-0006-0000-0300-000002000000}">
      <text>
        <r>
          <rPr>
            <sz val="20"/>
            <color indexed="81"/>
            <rFont val="Tahoma"/>
            <family val="2"/>
          </rPr>
          <t xml:space="preserve">BANNER S/G Number should be used will all official correspondence at UAF and to outside entities.  This number is used for data analytics by UAF and UA.  </t>
        </r>
      </text>
    </comment>
    <comment ref="K11" authorId="1" shapeId="0" xr:uid="{00000000-0006-0000-0300-000003000000}">
      <text>
        <r>
          <rPr>
            <b/>
            <sz val="8"/>
            <color indexed="81"/>
            <rFont val="Tahoma"/>
            <family val="2"/>
          </rPr>
          <t>UAF Office of Sponsored Programs:</t>
        </r>
        <r>
          <rPr>
            <sz val="8"/>
            <color indexed="81"/>
            <rFont val="Tahoma"/>
            <family val="2"/>
          </rPr>
          <t xml:space="preserve">
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1" authorId="1" shapeId="0" xr:uid="{00000000-0006-0000-0300-00000400000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47" authorId="1" shapeId="0" xr:uid="{00000000-0006-0000-0300-00000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48" authorId="1" shapeId="0" xr:uid="{00000000-0006-0000-0300-00000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70" authorId="1" shapeId="0" xr:uid="{00000000-0006-0000-0300-00000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71" authorId="1" shapeId="0" xr:uid="{00000000-0006-0000-0300-00000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185" authorId="1" shapeId="0" xr:uid="{00000000-0006-0000-0300-000009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86" authorId="1" shapeId="0" xr:uid="{00000000-0006-0000-0300-00000A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08" authorId="1" shapeId="0" xr:uid="{00000000-0006-0000-0300-00000B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09" authorId="1" shapeId="0" xr:uid="{00000000-0006-0000-0300-00000C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23" authorId="1" shapeId="0" xr:uid="{00000000-0006-0000-0300-00000D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24" authorId="1" shapeId="0" xr:uid="{00000000-0006-0000-0300-00000E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46" authorId="1" shapeId="0" xr:uid="{00000000-0006-0000-0300-00000F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47" authorId="1" shapeId="0" xr:uid="{00000000-0006-0000-0300-000010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61" authorId="1" shapeId="0" xr:uid="{00000000-0006-0000-0300-000011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62" authorId="1" shapeId="0" xr:uid="{00000000-0006-0000-0300-000012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84" authorId="1" shapeId="0" xr:uid="{00000000-0006-0000-0300-000013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85" authorId="1" shapeId="0" xr:uid="{00000000-0006-0000-0300-000014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99" authorId="1" shapeId="0" xr:uid="{00000000-0006-0000-0300-00001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00" authorId="1" shapeId="0" xr:uid="{00000000-0006-0000-0300-00001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22" authorId="1" shapeId="0" xr:uid="{00000000-0006-0000-0300-00001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23" authorId="1" shapeId="0" xr:uid="{00000000-0006-0000-0300-00001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340" authorId="1" shapeId="0" xr:uid="{00000000-0006-0000-0300-00001900000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362" authorId="1" shapeId="0" xr:uid="{00000000-0006-0000-0300-00001A000000}">
      <text>
        <r>
          <rPr>
            <b/>
            <sz val="8"/>
            <color indexed="81"/>
            <rFont val="Tahoma"/>
            <family val="2"/>
          </rPr>
          <t>UAF Office of Sponsored Programs:</t>
        </r>
        <r>
          <rPr>
            <sz val="8"/>
            <color indexed="81"/>
            <rFont val="Tahoma"/>
            <family val="2"/>
          </rPr>
          <t xml:space="preserve">
List the name of each subaward on a different line.</t>
        </r>
      </text>
    </comment>
    <comment ref="C375" authorId="1" shapeId="0" xr:uid="{00000000-0006-0000-0300-00001B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430" authorId="1" shapeId="0" xr:uid="{00000000-0006-0000-0300-00001C00000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442" authorId="1" shapeId="0" xr:uid="{00000000-0006-0000-0300-00001D00000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466" authorId="2" shapeId="0" xr:uid="{00000000-0006-0000-0300-00001E000000}">
      <text>
        <r>
          <rPr>
            <b/>
            <sz val="8"/>
            <color indexed="81"/>
            <rFont val="Tahoma"/>
            <family val="2"/>
          </rPr>
          <t>UAF Office of Sponsored Programs:</t>
        </r>
        <r>
          <rPr>
            <sz val="8"/>
            <color indexed="81"/>
            <rFont val="Tahoma"/>
            <family val="2"/>
          </rPr>
          <t xml:space="preserve">
List all equipment over $5,000 that has useful life of more than one year</t>
        </r>
      </text>
    </comment>
    <comment ref="C478" authorId="3" shapeId="0" xr:uid="{00000000-0006-0000-0300-00001F000000}">
      <text>
        <r>
          <rPr>
            <sz val="9"/>
            <color indexed="81"/>
            <rFont val="Helvetica"/>
            <family val="2"/>
          </rPr>
          <t xml:space="preserve">Tuition (http://www.uaf.edu/register/expenses/#tuitcalc)
</t>
        </r>
      </text>
    </comment>
    <comment ref="C485" authorId="2" shapeId="0" xr:uid="{00000000-0006-0000-0300-000020000000}">
      <text>
        <r>
          <rPr>
            <b/>
            <sz val="12"/>
            <color indexed="81"/>
            <rFont val="Tahoma"/>
            <family val="2"/>
          </rPr>
          <t xml:space="preserve">SIKULIAQ:
</t>
        </r>
        <r>
          <rPr>
            <sz val="12"/>
            <color indexed="81"/>
            <rFont val="Tahoma"/>
            <family val="2"/>
          </rPr>
          <t xml:space="preserve">Budget for time on the Sikuliaq at a rate of $49,925/day (estimated day rate for CY21). Rate includes F&amp;A at 35%.
</t>
        </r>
        <r>
          <rPr>
            <b/>
            <sz val="12"/>
            <color indexed="81"/>
            <rFont val="Tahoma"/>
            <family val="2"/>
          </rPr>
          <t xml:space="preserve">
HAARP:
</t>
        </r>
        <r>
          <rPr>
            <sz val="12"/>
            <color indexed="81"/>
            <rFont val="Tahoma"/>
            <family val="2"/>
          </rPr>
          <t xml:space="preserve">Budget for use of the HAARP facility at $5,100/hour. Rate includes F&amp;A at 26% Off-campus rate.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Tapiana Wray</author>
    <author>University of Alaska</author>
    <author>Erin Albertson</author>
    <author>fnlvc</author>
  </authors>
  <commentList>
    <comment ref="C5" authorId="0" shapeId="0" xr:uid="{00000000-0006-0000-04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C6" authorId="0" shapeId="0" xr:uid="{00000000-0006-0000-0400-000002000000}">
      <text>
        <r>
          <rPr>
            <sz val="20"/>
            <color indexed="81"/>
            <rFont val="Tahoma"/>
            <family val="2"/>
          </rPr>
          <t xml:space="preserve">BANNER S/G Number should be used will all official correspondence at UAF and to outside entities.  This number is used for data analytics by UAF and UA.  </t>
        </r>
      </text>
    </comment>
    <comment ref="K11" authorId="1" shapeId="0" xr:uid="{00000000-0006-0000-0400-000003000000}">
      <text>
        <r>
          <rPr>
            <b/>
            <sz val="8"/>
            <color indexed="81"/>
            <rFont val="Tahoma"/>
            <family val="2"/>
          </rPr>
          <t>UAF Office of Sponsored Programs:</t>
        </r>
        <r>
          <rPr>
            <sz val="8"/>
            <color indexed="81"/>
            <rFont val="Tahoma"/>
            <family val="2"/>
          </rPr>
          <t xml:space="preserve">
The hourly wage for current UAF employees can be found on the NBAJOBS Banner screen. Please consult your departmental Human Resources manager for help selecting hourly wages for project employees not </t>
        </r>
        <r>
          <rPr>
            <b/>
            <sz val="8"/>
            <color indexed="81"/>
            <rFont val="Tahoma"/>
            <family val="2"/>
          </rPr>
          <t>yet</t>
        </r>
        <r>
          <rPr>
            <sz val="8"/>
            <color indexed="81"/>
            <rFont val="Tahoma"/>
            <family val="2"/>
          </rPr>
          <t xml:space="preserve"> employed at UAF.
The UAF Graduate School sets minimum rates of pay for graduate students. Departments are free to set their own rates of pay as long as those rates are higher than the Graduate School minimums. The Graduate School rates can be found here: http://www.uaf.edu/gradsch/general/FAQ.html#grad_assistantships</t>
        </r>
      </text>
    </comment>
    <comment ref="L11" authorId="1" shapeId="0" xr:uid="{00000000-0006-0000-0400-000004000000}">
      <text>
        <r>
          <rPr>
            <b/>
            <sz val="8"/>
            <color indexed="81"/>
            <rFont val="Tahoma"/>
            <family val="2"/>
          </rPr>
          <t>UAF Office of Sponsored Programs:</t>
        </r>
        <r>
          <rPr>
            <sz val="8"/>
            <color indexed="81"/>
            <rFont val="Tahoma"/>
            <family val="2"/>
          </rPr>
          <t xml:space="preserve">
The leave and fringe rates will autopopulate once an e-class is selected.</t>
        </r>
      </text>
    </comment>
    <comment ref="E147" authorId="1" shapeId="0" xr:uid="{00000000-0006-0000-0400-00000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48" authorId="1" shapeId="0" xr:uid="{00000000-0006-0000-0400-00000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170" authorId="1" shapeId="0" xr:uid="{00000000-0006-0000-0400-00000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171" authorId="1" shapeId="0" xr:uid="{00000000-0006-0000-0400-00000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185" authorId="1" shapeId="0" xr:uid="{00000000-0006-0000-0400-000009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186" authorId="1" shapeId="0" xr:uid="{00000000-0006-0000-0400-00000A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08" authorId="1" shapeId="0" xr:uid="{00000000-0006-0000-0400-00000B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09" authorId="1" shapeId="0" xr:uid="{00000000-0006-0000-0400-00000C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23" authorId="1" shapeId="0" xr:uid="{00000000-0006-0000-0400-00000D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24" authorId="1" shapeId="0" xr:uid="{00000000-0006-0000-0400-00000E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46" authorId="1" shapeId="0" xr:uid="{00000000-0006-0000-0400-00000F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47" authorId="1" shapeId="0" xr:uid="{00000000-0006-0000-0400-000010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61" authorId="1" shapeId="0" xr:uid="{00000000-0006-0000-0400-000011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262" authorId="1" shapeId="0" xr:uid="{00000000-0006-0000-0400-000012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284" authorId="1" shapeId="0" xr:uid="{00000000-0006-0000-0400-000013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285" authorId="1" shapeId="0" xr:uid="{00000000-0006-0000-0400-000014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299" authorId="1" shapeId="0" xr:uid="{00000000-0006-0000-0400-00001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00" authorId="1" shapeId="0" xr:uid="{00000000-0006-0000-0400-00001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22" authorId="1" shapeId="0" xr:uid="{00000000-0006-0000-0400-00001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23" authorId="1" shapeId="0" xr:uid="{00000000-0006-0000-0400-00001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337" authorId="1" shapeId="0" xr:uid="{00000000-0006-0000-0400-000019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38" authorId="1" shapeId="0" xr:uid="{00000000-0006-0000-0400-00001A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60" authorId="1" shapeId="0" xr:uid="{00000000-0006-0000-0400-00001B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61" authorId="1" shapeId="0" xr:uid="{00000000-0006-0000-0400-00001C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375" authorId="1" shapeId="0" xr:uid="{00000000-0006-0000-0400-00001D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376" authorId="1" shapeId="0" xr:uid="{00000000-0006-0000-0400-00001E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398" authorId="1" shapeId="0" xr:uid="{00000000-0006-0000-0400-00001F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399" authorId="1" shapeId="0" xr:uid="{00000000-0006-0000-0400-000020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413" authorId="1" shapeId="0" xr:uid="{00000000-0006-0000-0400-000021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414" authorId="1" shapeId="0" xr:uid="{00000000-0006-0000-0400-000022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436" authorId="1" shapeId="0" xr:uid="{00000000-0006-0000-0400-000023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437" authorId="1" shapeId="0" xr:uid="{00000000-0006-0000-0400-000024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451" authorId="1" shapeId="0" xr:uid="{00000000-0006-0000-0400-000025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452" authorId="1" shapeId="0" xr:uid="{00000000-0006-0000-0400-000026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474" authorId="1" shapeId="0" xr:uid="{00000000-0006-0000-0400-000027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475" authorId="1" shapeId="0" xr:uid="{00000000-0006-0000-0400-000028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E489" authorId="1" shapeId="0" xr:uid="{00000000-0006-0000-0400-000029000000}">
      <text>
        <r>
          <rPr>
            <b/>
            <sz val="8"/>
            <color indexed="81"/>
            <rFont val="Tahoma"/>
            <family val="2"/>
          </rPr>
          <t xml:space="preserve">UAF Office of Sponsored Programs:
</t>
        </r>
        <r>
          <rPr>
            <sz val="8"/>
            <color indexed="81"/>
            <rFont val="Tahoma"/>
            <family val="2"/>
          </rPr>
          <t>Total number of airfares, days per diem, car rentals, or mileage for each trip.</t>
        </r>
      </text>
    </comment>
    <comment ref="C490" authorId="1" shapeId="0" xr:uid="{00000000-0006-0000-0400-00002A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'Alaska PerDiem' or "Domestic PerDiem' worksheet for rates</t>
        </r>
      </text>
    </comment>
    <comment ref="E512" authorId="1" shapeId="0" xr:uid="{00000000-0006-0000-0400-00002B000000}">
      <text>
        <r>
          <rPr>
            <b/>
            <sz val="8"/>
            <color indexed="81"/>
            <rFont val="Tahoma"/>
            <family val="2"/>
          </rPr>
          <t xml:space="preserve">UAF Office of Sponsored Programs:
</t>
        </r>
        <r>
          <rPr>
            <sz val="8"/>
            <color indexed="81"/>
            <rFont val="Tahoma"/>
            <family val="2"/>
          </rPr>
          <t>Total number of airfares, days per diem, or car rentals for each trip.</t>
        </r>
      </text>
    </comment>
    <comment ref="C513" authorId="1" shapeId="0" xr:uid="{00000000-0006-0000-0400-00002C000000}">
      <text>
        <r>
          <rPr>
            <b/>
            <sz val="8"/>
            <color indexed="81"/>
            <rFont val="Tahoma"/>
            <family val="2"/>
          </rPr>
          <t xml:space="preserve">UAF Office of Sponsored Programs:
</t>
        </r>
        <r>
          <rPr>
            <sz val="8"/>
            <color indexed="81"/>
            <rFont val="Tahoma"/>
            <family val="2"/>
          </rPr>
          <t>List each travel destination on a separate line.</t>
        </r>
        <r>
          <rPr>
            <sz val="8"/>
            <color indexed="81"/>
            <rFont val="Tahoma"/>
            <family val="2"/>
          </rPr>
          <t xml:space="preserve">
Consult the 'Foreign PerDiem' worksheet for rates</t>
        </r>
      </text>
    </comment>
    <comment ref="C530" authorId="1" shapeId="0" xr:uid="{00000000-0006-0000-0400-00002D000000}">
      <text>
        <r>
          <rPr>
            <b/>
            <sz val="8"/>
            <color indexed="81"/>
            <rFont val="Tahoma"/>
            <family val="2"/>
          </rPr>
          <t>UAF Office of Sponsored Programs:</t>
        </r>
        <r>
          <rPr>
            <sz val="8"/>
            <color indexed="81"/>
            <rFont val="Tahoma"/>
            <family val="2"/>
          </rPr>
          <t xml:space="preserve">
For definitions of contractual services account codes, please visit: http://www.uaf.edu/finsvcs/AcctCodes/AC3Contractual.html#CONTRACTUAL</t>
        </r>
      </text>
    </comment>
    <comment ref="C552" authorId="1" shapeId="0" xr:uid="{00000000-0006-0000-0400-00002E000000}">
      <text>
        <r>
          <rPr>
            <b/>
            <sz val="8"/>
            <color indexed="81"/>
            <rFont val="Tahoma"/>
            <family val="2"/>
          </rPr>
          <t>UAF Office of Sponsored Programs:</t>
        </r>
        <r>
          <rPr>
            <sz val="8"/>
            <color indexed="81"/>
            <rFont val="Tahoma"/>
            <family val="2"/>
          </rPr>
          <t xml:space="preserve">
List the name of each subaward on a different line.</t>
        </r>
      </text>
    </comment>
    <comment ref="C565" authorId="1" shapeId="0" xr:uid="{00000000-0006-0000-0400-00002F000000}">
      <text>
        <r>
          <rPr>
            <b/>
            <sz val="8"/>
            <color indexed="81"/>
            <rFont val="Tahoma"/>
            <family val="2"/>
          </rPr>
          <t>UAF Office of Sponsored Programs:</t>
        </r>
        <r>
          <rPr>
            <sz val="8"/>
            <color indexed="81"/>
            <rFont val="Tahoma"/>
            <family val="2"/>
          </rPr>
          <t xml:space="preserve">
For definitions of commodity account codes, please visit: http://www.uaf.edu/finsvcs/AcctCodes/AC4Commodities.html</t>
        </r>
      </text>
    </comment>
    <comment ref="C612" authorId="2" shapeId="0" xr:uid="{00000000-0006-0000-0400-000030000000}">
      <text>
        <r>
          <rPr>
            <b/>
            <sz val="14"/>
            <color indexed="81"/>
            <rFont val="Helvetica"/>
            <family val="2"/>
          </rPr>
          <t xml:space="preserve">Unrecovered F&amp;A:
</t>
        </r>
        <r>
          <rPr>
            <sz val="14"/>
            <color indexed="81"/>
            <rFont val="Helvetica"/>
            <family val="2"/>
          </rPr>
          <t xml:space="preserve">When allowed by the sponsor, </t>
        </r>
        <r>
          <rPr>
            <b/>
            <sz val="14"/>
            <color indexed="81"/>
            <rFont val="Helvetica"/>
            <family val="2"/>
          </rPr>
          <t>F&amp;A for requested funds</t>
        </r>
        <r>
          <rPr>
            <sz val="14"/>
            <color indexed="81"/>
            <rFont val="Helvetica"/>
            <family val="2"/>
          </rPr>
          <t xml:space="preserve"> would be unrecovered on line C. Enter the F&amp;A percentage on Unrecovered line (F&amp;A percentage allowed for the proposal). </t>
        </r>
        <r>
          <rPr>
            <b/>
            <sz val="14"/>
            <color indexed="81"/>
            <rFont val="Helvetica"/>
            <family val="2"/>
          </rPr>
          <t xml:space="preserve">
F&amp;A for match funds </t>
        </r>
        <r>
          <rPr>
            <sz val="14"/>
            <color indexed="81"/>
            <rFont val="Helvetica"/>
            <family val="2"/>
          </rPr>
          <t xml:space="preserve">would also be included on line B at the full Federally negotiated rate.
Example: For a CESU research proposal where the CESU F&amp;A rate is 17.5%, on line C enter 17.5%, and on line B (match F&amp;A) enter 50.5%
</t>
        </r>
        <r>
          <rPr>
            <b/>
            <sz val="14"/>
            <color indexed="81"/>
            <rFont val="Helvetica"/>
            <family val="2"/>
          </rPr>
          <t xml:space="preserve">
Please note that formulas for unrecovered F&amp;A are tied between request and match departments. (Dept #1 Match column formulas are tied to the Dept#1 Request columns. In some cases formulas may need to be revised.
</t>
        </r>
      </text>
    </comment>
    <comment ref="M612" authorId="1" shapeId="0" xr:uid="{00000000-0006-0000-0400-000031000000}">
      <text>
        <r>
          <rPr>
            <b/>
            <sz val="8"/>
            <color indexed="81"/>
            <rFont val="Tahoma"/>
            <family val="2"/>
          </rPr>
          <t xml:space="preserve">UAF Office of Sponsored Programs:
</t>
        </r>
        <r>
          <rPr>
            <sz val="8"/>
            <color indexed="81"/>
            <rFont val="Tahoma"/>
            <family val="2"/>
          </rPr>
          <t>UAF can use unrecovered F&amp;A as match if, and only if, the agency gives permission. Unrecovered F&amp;A is the difference between UAF's full negotiated F&amp;A rate and the reduced rate allowed by the agency. For example, if an agency allows for F&amp;A recovery at a reduced rate of 25% on a research proposal, UAF's unrecovered F&amp;A would be 50.5% - 25% = 25.5%.  You would enter 25.5% in this cell and it would calculate on the agency request direct costs.</t>
        </r>
      </text>
    </comment>
    <comment ref="C631" authorId="1" shapeId="0" xr:uid="{00000000-0006-0000-0400-00003200000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653" authorId="1" shapeId="0" xr:uid="{00000000-0006-0000-0400-000033000000}">
      <text>
        <r>
          <rPr>
            <b/>
            <sz val="8"/>
            <color indexed="81"/>
            <rFont val="Tahoma"/>
            <family val="2"/>
          </rPr>
          <t xml:space="preserve">UAF Office of Sponsored Programs: 
</t>
        </r>
        <r>
          <rPr>
            <sz val="8"/>
            <color indexed="81"/>
            <rFont val="Tahoma"/>
            <family val="2"/>
          </rPr>
          <t xml:space="preserve">NSF participant support costs (stipends, travel, subsistence, other) and DoEd training stipends are exempt from F&amp;A. </t>
        </r>
      </text>
    </comment>
    <comment ref="C677" authorId="0" shapeId="0" xr:uid="{00000000-0006-0000-0400-000034000000}">
      <text>
        <r>
          <rPr>
            <b/>
            <sz val="9"/>
            <color indexed="81"/>
            <rFont val="Tahoma"/>
            <family val="2"/>
          </rPr>
          <t>Tapiana Wray:</t>
        </r>
        <r>
          <rPr>
            <sz val="9"/>
            <color indexed="81"/>
            <rFont val="Tahoma"/>
            <family val="2"/>
          </rPr>
          <t xml:space="preserve">
If using an awarded sponsored project to meet match please list in the following format:
</t>
        </r>
        <r>
          <rPr>
            <b/>
            <sz val="9"/>
            <color indexed="81"/>
            <rFont val="Tahoma"/>
            <family val="2"/>
          </rPr>
          <t>Entity, Source , Fund
Example:  AKDOT G12345   (If using full grant for match)
                 UA Foundation G56789  
                AKDOT G45678  Fund 3456789  (if using a specific fund(s) for match)</t>
        </r>
        <r>
          <rPr>
            <sz val="9"/>
            <color indexed="81"/>
            <rFont val="Tahoma"/>
            <family val="2"/>
          </rPr>
          <t xml:space="preserve">
Departments are responsible for ensuring that grants being used for match are allowable, applicable and all permissions have been received.</t>
        </r>
      </text>
    </comment>
    <comment ref="C689" authorId="3" shapeId="0" xr:uid="{00000000-0006-0000-0400-000035000000}">
      <text>
        <r>
          <rPr>
            <b/>
            <sz val="8"/>
            <color indexed="81"/>
            <rFont val="Tahoma"/>
            <family val="2"/>
          </rPr>
          <t>UAF Office of Sponsored Programs:</t>
        </r>
        <r>
          <rPr>
            <sz val="8"/>
            <color indexed="81"/>
            <rFont val="Tahoma"/>
            <family val="2"/>
          </rPr>
          <t xml:space="preserve">
List all equipment over $5,000 that has useful life of more than one year</t>
        </r>
      </text>
    </comment>
    <comment ref="C701" authorId="2" shapeId="0" xr:uid="{00000000-0006-0000-0400-000036000000}">
      <text>
        <r>
          <rPr>
            <sz val="9"/>
            <color indexed="81"/>
            <rFont val="Helvetica"/>
            <family val="2"/>
          </rPr>
          <t xml:space="preserve">Tuition (http://www.uaf.edu/register/expenses/#tuitcalc)
</t>
        </r>
      </text>
    </comment>
    <comment ref="C708" authorId="3" shapeId="0" xr:uid="{00000000-0006-0000-0400-000037000000}">
      <text>
        <r>
          <rPr>
            <b/>
            <sz val="12"/>
            <color indexed="81"/>
            <rFont val="Tahoma"/>
            <family val="2"/>
          </rPr>
          <t xml:space="preserve">SIKULIAQ:
</t>
        </r>
        <r>
          <rPr>
            <sz val="12"/>
            <color indexed="81"/>
            <rFont val="Tahoma"/>
            <family val="2"/>
          </rPr>
          <t xml:space="preserve">Budget for time on the Sikuliaq at a rate of $49,925/day (estimated day rate for CY21). Rate includes F&amp;A at 35%.
</t>
        </r>
        <r>
          <rPr>
            <b/>
            <sz val="12"/>
            <color indexed="81"/>
            <rFont val="Tahoma"/>
            <family val="2"/>
          </rPr>
          <t xml:space="preserve">
HAARP:
</t>
        </r>
        <r>
          <rPr>
            <sz val="12"/>
            <color indexed="81"/>
            <rFont val="Tahoma"/>
            <family val="2"/>
          </rPr>
          <t xml:space="preserve">Budget for use of the HAARP facility at $5,100/hour. Rate includes F&amp;A at 26% Off-campus rate.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Tapiana Wray</author>
  </authors>
  <commentList>
    <comment ref="B9" authorId="0" shapeId="0" xr:uid="{00000000-0006-0000-0500-000001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10" authorId="0" shapeId="0" xr:uid="{00000000-0006-0000-0500-000002000000}">
      <text>
        <r>
          <rPr>
            <sz val="20"/>
            <color indexed="81"/>
            <rFont val="Tahoma"/>
            <family val="2"/>
          </rPr>
          <t xml:space="preserve">BANNER S/G Number should be used will all official correspondence at UAF and to outside entities.  This number is used for data analytics by UAF and UA.  </t>
        </r>
      </text>
    </comment>
    <comment ref="B11" authorId="0" shapeId="0" xr:uid="{00000000-0006-0000-0500-000003000000}">
      <text>
        <r>
          <rPr>
            <sz val="16"/>
            <color indexed="81"/>
            <rFont val="Tahoma"/>
            <family val="2"/>
          </rPr>
          <t xml:space="preserve">Enter match terms according to funding opportunity announcement:
Example:  20% TPC
               1:1 Match Required
               Pitman Robertson Funds 25% Match
</t>
        </r>
        <r>
          <rPr>
            <sz val="9"/>
            <color indexed="81"/>
            <rFont val="Tahoma"/>
            <family val="2"/>
          </rPr>
          <t xml:space="preserve">
</t>
        </r>
      </text>
    </comment>
    <comment ref="B20" authorId="0" shapeId="0" xr:uid="{00000000-0006-0000-0500-000004000000}">
      <text>
        <r>
          <rPr>
            <b/>
            <sz val="9"/>
            <color indexed="81"/>
            <rFont val="Tahoma"/>
            <family val="2"/>
          </rPr>
          <t>Tapiana Wray:</t>
        </r>
        <r>
          <rPr>
            <sz val="9"/>
            <color indexed="81"/>
            <rFont val="Tahoma"/>
            <family val="2"/>
          </rPr>
          <t xml:space="preserve">
Includes Domestic and Foreign</t>
        </r>
      </text>
    </comment>
    <comment ref="B25" authorId="0" shapeId="0" xr:uid="{00000000-0006-0000-0500-000005000000}">
      <text>
        <r>
          <rPr>
            <b/>
            <sz val="9"/>
            <color indexed="81"/>
            <rFont val="Tahoma"/>
            <family val="2"/>
          </rPr>
          <t>Tapiana Wray:</t>
        </r>
        <r>
          <rPr>
            <sz val="9"/>
            <color indexed="81"/>
            <rFont val="Tahoma"/>
            <family val="2"/>
          </rPr>
          <t xml:space="preserve">
Sum of Fabrication, Rental, Participant Support</t>
        </r>
      </text>
    </comment>
    <comment ref="B75" authorId="0" shapeId="0" xr:uid="{00000000-0006-0000-0500-000006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76" authorId="0" shapeId="0" xr:uid="{00000000-0006-0000-0500-000007000000}">
      <text>
        <r>
          <rPr>
            <sz val="20"/>
            <color indexed="81"/>
            <rFont val="Tahoma"/>
            <family val="2"/>
          </rPr>
          <t xml:space="preserve">BANNER S/G Number should be used will all official correspondence at UAF and to outside entities.  This number is used for data analytics by UAF and UA.  </t>
        </r>
      </text>
    </comment>
    <comment ref="B77" authorId="0" shapeId="0" xr:uid="{00000000-0006-0000-0500-000008000000}">
      <text>
        <r>
          <rPr>
            <b/>
            <sz val="9"/>
            <color indexed="81"/>
            <rFont val="Tahoma"/>
            <family val="2"/>
          </rPr>
          <t>Tapiana Wray:</t>
        </r>
        <r>
          <rPr>
            <sz val="9"/>
            <color indexed="81"/>
            <rFont val="Tahoma"/>
            <family val="2"/>
          </rPr>
          <t xml:space="preserve">
Enter match terms according to funding opportunity announcement:
Example:  20% TPC
               1:1 Match Required
               Pitman Robertson Funds 25% Match
</t>
        </r>
      </text>
    </comment>
    <comment ref="B86" authorId="0" shapeId="0" xr:uid="{00000000-0006-0000-0500-000009000000}">
      <text>
        <r>
          <rPr>
            <b/>
            <sz val="9"/>
            <color indexed="81"/>
            <rFont val="Tahoma"/>
            <family val="2"/>
          </rPr>
          <t>Tapiana Wray:</t>
        </r>
        <r>
          <rPr>
            <sz val="9"/>
            <color indexed="81"/>
            <rFont val="Tahoma"/>
            <family val="2"/>
          </rPr>
          <t xml:space="preserve">
Includes Domestic and Foreign</t>
        </r>
      </text>
    </comment>
    <comment ref="B91" authorId="0" shapeId="0" xr:uid="{00000000-0006-0000-0500-00000A000000}">
      <text>
        <r>
          <rPr>
            <b/>
            <sz val="9"/>
            <color indexed="81"/>
            <rFont val="Tahoma"/>
            <family val="2"/>
          </rPr>
          <t>Tapiana Wray:</t>
        </r>
        <r>
          <rPr>
            <sz val="9"/>
            <color indexed="81"/>
            <rFont val="Tahoma"/>
            <family val="2"/>
          </rPr>
          <t xml:space="preserve">
Sum of Fabrication, Rental, Participant Support</t>
        </r>
      </text>
    </comment>
    <comment ref="B141" authorId="0" shapeId="0" xr:uid="{00000000-0006-0000-0500-00000B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142" authorId="0" shapeId="0" xr:uid="{00000000-0006-0000-0500-00000C000000}">
      <text>
        <r>
          <rPr>
            <sz val="20"/>
            <color indexed="81"/>
            <rFont val="Tahoma"/>
            <family val="2"/>
          </rPr>
          <t xml:space="preserve">BANNER S/G Number should be used will all official correspondence at UAF and to outside entities.  This number is used for data analytics by UAF and UA.  </t>
        </r>
      </text>
    </comment>
    <comment ref="B143" authorId="0" shapeId="0" xr:uid="{00000000-0006-0000-0500-00000D000000}">
      <text>
        <r>
          <rPr>
            <b/>
            <sz val="9"/>
            <color indexed="81"/>
            <rFont val="Tahoma"/>
            <family val="2"/>
          </rPr>
          <t>Tapiana Wray:</t>
        </r>
        <r>
          <rPr>
            <sz val="9"/>
            <color indexed="81"/>
            <rFont val="Tahoma"/>
            <family val="2"/>
          </rPr>
          <t xml:space="preserve">
Enter match terms according to funding opportunity announcement:
Example:  20% TPC
               1:1 Match Required
               Pitman Robertson Funds 25% Match
</t>
        </r>
      </text>
    </comment>
    <comment ref="B152" authorId="0" shapeId="0" xr:uid="{00000000-0006-0000-0500-00000E000000}">
      <text>
        <r>
          <rPr>
            <b/>
            <sz val="9"/>
            <color indexed="81"/>
            <rFont val="Tahoma"/>
            <family val="2"/>
          </rPr>
          <t>Tapiana Wray:</t>
        </r>
        <r>
          <rPr>
            <sz val="9"/>
            <color indexed="81"/>
            <rFont val="Tahoma"/>
            <family val="2"/>
          </rPr>
          <t xml:space="preserve">
Includes Domestic and Foreign</t>
        </r>
      </text>
    </comment>
    <comment ref="B157" authorId="0" shapeId="0" xr:uid="{00000000-0006-0000-0500-00000F000000}">
      <text>
        <r>
          <rPr>
            <b/>
            <sz val="9"/>
            <color indexed="81"/>
            <rFont val="Tahoma"/>
            <family val="2"/>
          </rPr>
          <t>Tapiana Wray:</t>
        </r>
        <r>
          <rPr>
            <sz val="9"/>
            <color indexed="81"/>
            <rFont val="Tahoma"/>
            <family val="2"/>
          </rPr>
          <t xml:space="preserve">
Sum of Fabrication, Rental, Participant Support</t>
        </r>
      </text>
    </comment>
    <comment ref="B207" authorId="0" shapeId="0" xr:uid="{00000000-0006-0000-0500-000010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208" authorId="0" shapeId="0" xr:uid="{00000000-0006-0000-0500-000011000000}">
      <text>
        <r>
          <rPr>
            <sz val="20"/>
            <color indexed="81"/>
            <rFont val="Tahoma"/>
            <family val="2"/>
          </rPr>
          <t xml:space="preserve">BANNER S/G Number should be used will all official correspondence at UAF and to outside entities.  This number is used for data analytics by UAF and UA.  </t>
        </r>
      </text>
    </comment>
    <comment ref="B209" authorId="0" shapeId="0" xr:uid="{00000000-0006-0000-0500-000012000000}">
      <text>
        <r>
          <rPr>
            <b/>
            <sz val="9"/>
            <color indexed="81"/>
            <rFont val="Tahoma"/>
            <family val="2"/>
          </rPr>
          <t>Tapiana Wray:</t>
        </r>
        <r>
          <rPr>
            <sz val="9"/>
            <color indexed="81"/>
            <rFont val="Tahoma"/>
            <family val="2"/>
          </rPr>
          <t xml:space="preserve">
Enter match terms according to funding opportunity announcement:
Example:  20% TPC
               1:1 Match Required
               Pitman Robertson Funds 25% Match
</t>
        </r>
      </text>
    </comment>
    <comment ref="B218" authorId="0" shapeId="0" xr:uid="{00000000-0006-0000-0500-000013000000}">
      <text>
        <r>
          <rPr>
            <b/>
            <sz val="9"/>
            <color indexed="81"/>
            <rFont val="Tahoma"/>
            <family val="2"/>
          </rPr>
          <t>Tapiana Wray:</t>
        </r>
        <r>
          <rPr>
            <sz val="9"/>
            <color indexed="81"/>
            <rFont val="Tahoma"/>
            <family val="2"/>
          </rPr>
          <t xml:space="preserve">
Includes Domestic and Foreign</t>
        </r>
      </text>
    </comment>
    <comment ref="B223" authorId="0" shapeId="0" xr:uid="{00000000-0006-0000-0500-000014000000}">
      <text>
        <r>
          <rPr>
            <b/>
            <sz val="9"/>
            <color indexed="81"/>
            <rFont val="Tahoma"/>
            <family val="2"/>
          </rPr>
          <t>Tapiana Wray:</t>
        </r>
        <r>
          <rPr>
            <sz val="9"/>
            <color indexed="81"/>
            <rFont val="Tahoma"/>
            <family val="2"/>
          </rPr>
          <t xml:space="preserve">
Sum of Fabrication, Rental, Participant Support</t>
        </r>
      </text>
    </comment>
    <comment ref="B273" authorId="0" shapeId="0" xr:uid="{00000000-0006-0000-0500-000015000000}">
      <text>
        <r>
          <rPr>
            <sz val="20"/>
            <color indexed="81"/>
            <rFont val="Tahoma"/>
            <family val="2"/>
          </rPr>
          <t xml:space="preserve">Department/Unit number should be used for departmental reference only.  This number should </t>
        </r>
        <r>
          <rPr>
            <b/>
            <sz val="20"/>
            <color indexed="81"/>
            <rFont val="Tahoma"/>
            <family val="2"/>
          </rPr>
          <t>NOT</t>
        </r>
        <r>
          <rPr>
            <sz val="20"/>
            <color indexed="81"/>
            <rFont val="Tahoma"/>
            <family val="2"/>
          </rPr>
          <t xml:space="preserve"> be used for external correspondence.</t>
        </r>
      </text>
    </comment>
    <comment ref="B274" authorId="0" shapeId="0" xr:uid="{00000000-0006-0000-0500-000016000000}">
      <text>
        <r>
          <rPr>
            <sz val="20"/>
            <color indexed="81"/>
            <rFont val="Tahoma"/>
            <family val="2"/>
          </rPr>
          <t xml:space="preserve">BANNER S/G Number should be used will all official correspondence at UAF and to outside entities.  This number is used for data analytics by UAF and UA.  </t>
        </r>
      </text>
    </comment>
    <comment ref="B275" authorId="0" shapeId="0" xr:uid="{00000000-0006-0000-0500-000017000000}">
      <text>
        <r>
          <rPr>
            <sz val="9"/>
            <color indexed="81"/>
            <rFont val="Tahoma"/>
            <family val="2"/>
          </rPr>
          <t xml:space="preserve">Enter match terms according to funding opportunity announcement:
Example:  20% TPC
               1:1 Match Required
               Pitman Robertson Funds 25% Match
</t>
        </r>
      </text>
    </comment>
    <comment ref="B284" authorId="0" shapeId="0" xr:uid="{00000000-0006-0000-0500-000018000000}">
      <text>
        <r>
          <rPr>
            <b/>
            <sz val="9"/>
            <color indexed="81"/>
            <rFont val="Tahoma"/>
            <family val="2"/>
          </rPr>
          <t>Tapiana Wray:</t>
        </r>
        <r>
          <rPr>
            <sz val="9"/>
            <color indexed="81"/>
            <rFont val="Tahoma"/>
            <family val="2"/>
          </rPr>
          <t xml:space="preserve">
Includes Domestic and Foreign</t>
        </r>
      </text>
    </comment>
    <comment ref="B289" authorId="0" shapeId="0" xr:uid="{00000000-0006-0000-0500-000019000000}">
      <text>
        <r>
          <rPr>
            <b/>
            <sz val="9"/>
            <color indexed="81"/>
            <rFont val="Tahoma"/>
            <family val="2"/>
          </rPr>
          <t>Tapiana Wray:</t>
        </r>
        <r>
          <rPr>
            <sz val="9"/>
            <color indexed="81"/>
            <rFont val="Tahoma"/>
            <family val="2"/>
          </rPr>
          <t xml:space="preserve">
Sum of Fabrication, Rental, Participant Support</t>
        </r>
      </text>
    </comment>
  </commentList>
</comments>
</file>

<file path=xl/sharedStrings.xml><?xml version="1.0" encoding="utf-8"?>
<sst xmlns="http://schemas.openxmlformats.org/spreadsheetml/2006/main" count="3635" uniqueCount="644">
  <si>
    <t>TOTAL BUDGET:</t>
    <phoneticPr fontId="0" type="noConversion"/>
  </si>
  <si>
    <t>TOTAL BUDGET:</t>
    <phoneticPr fontId="5" type="noConversion"/>
  </si>
  <si>
    <t>Total Project</t>
    <phoneticPr fontId="5" type="noConversion"/>
  </si>
  <si>
    <t>Total Other Contractual Services</t>
    <phoneticPr fontId="0" type="noConversion"/>
  </si>
  <si>
    <t>Total Other Contractual Services</t>
    <phoneticPr fontId="5" type="noConversion"/>
  </si>
  <si>
    <t># Students</t>
    <phoneticPr fontId="0" type="noConversion"/>
  </si>
  <si>
    <t>Scholarship(s) or Fellowship(s)</t>
    <phoneticPr fontId="0" type="noConversion"/>
  </si>
  <si>
    <t># Credits</t>
  </si>
  <si>
    <t># Credits</t>
    <phoneticPr fontId="0" type="noConversion"/>
  </si>
  <si>
    <t>TOTAL BUDGET:</t>
    <phoneticPr fontId="0" type="noConversion"/>
  </si>
  <si>
    <t>SALARIES AND WAGES</t>
    <phoneticPr fontId="0" type="noConversion"/>
  </si>
  <si>
    <t>4013 - Supplies (Medical and Safety)</t>
  </si>
  <si>
    <t>4111 - Fuel for Vehicles, Aviation, and Boats</t>
  </si>
  <si>
    <t>4112 - Supplies and Accessories for Vehicles, Aviation and Boats</t>
  </si>
  <si>
    <t>3021/ 3028</t>
  </si>
  <si>
    <t>Meals &amp; Incidental Expenses</t>
  </si>
  <si>
    <t>3022/ 3029</t>
  </si>
  <si>
    <t>4021 - Food for Research Animals</t>
  </si>
  <si>
    <t>Sponsored Instruction/Training</t>
  </si>
  <si>
    <t>CESU Cooperative Agreement</t>
  </si>
  <si>
    <t>State of AK Sponsored Research</t>
  </si>
  <si>
    <t>State of AK Instruction/Training</t>
  </si>
  <si>
    <t>State of AK OSA</t>
  </si>
  <si>
    <t xml:space="preserve">START DATE:  </t>
  </si>
  <si>
    <t>END DATE:</t>
  </si>
  <si>
    <t>Reference</t>
  </si>
  <si>
    <t>Senior Personnel</t>
  </si>
  <si>
    <t>Other Personnel</t>
  </si>
  <si>
    <t>Student Employees</t>
  </si>
  <si>
    <t>Select Contractual Cost from List</t>
  </si>
  <si>
    <t>TOTAL CONTRACTUAL SERVICES</t>
  </si>
  <si>
    <t>IARC Research</t>
  </si>
  <si>
    <t>IARC OSA</t>
  </si>
  <si>
    <t>1. Domestic Travel</t>
  </si>
  <si>
    <t>Ground Transportation</t>
  </si>
  <si>
    <t>3091 - GI Electronic Shop Service Center</t>
  </si>
  <si>
    <t>3092 - GI Machine Shop Service Center</t>
  </si>
  <si>
    <t>3094 - GI Computer Shop Service Center</t>
  </si>
  <si>
    <t>3095 - GI Digital Design Service Center</t>
  </si>
  <si>
    <t>3007 - Education Services Fees (Guest speakers, lecturers, artists, proctors)</t>
  </si>
  <si>
    <t>3222 - Software License/Maintenance Fees</t>
  </si>
  <si>
    <t>3333 - Film Processing and Development</t>
  </si>
  <si>
    <t>3448 - Program/Project Postage and Special Handling</t>
  </si>
  <si>
    <t>3662 - Per A-21 Allowable Dues and Membership Charges</t>
  </si>
  <si>
    <t>3RENT - Rental/Lease Services</t>
  </si>
  <si>
    <t>Item Cost</t>
  </si>
  <si>
    <t>2. Foreign Travel</t>
  </si>
  <si>
    <r>
      <t xml:space="preserve">3FEES </t>
    </r>
    <r>
      <rPr>
        <sz val="10"/>
        <rFont val="Verdana"/>
        <family val="2"/>
      </rPr>
      <t>- Contractual Services Sub Account</t>
    </r>
  </si>
  <si>
    <r>
      <t>3PUB</t>
    </r>
    <r>
      <rPr>
        <sz val="10"/>
        <rFont val="Verdana"/>
        <family val="2"/>
      </rPr>
      <t xml:space="preserve"> - Publicity and Advertising</t>
    </r>
  </si>
  <si>
    <t>DEPT #:</t>
  </si>
  <si>
    <t>3RESSC - Research Service Centers</t>
  </si>
  <si>
    <t>3111 - Office Equipment Rental/Lease Long Term</t>
  </si>
  <si>
    <t>3112 - Auto, Aircraft and Boat Rental/Charter Short-term</t>
  </si>
  <si>
    <t>3114 - Mainframe Computer Rental/Lease Long-term</t>
  </si>
  <si>
    <t>3115 - Space Rental/Lease Long-term</t>
  </si>
  <si>
    <t>3116 - Other Equipment Rental/Lease Long-term</t>
  </si>
  <si>
    <t>3117 - Other Equipment Rental/Lease Short-term</t>
  </si>
  <si>
    <t>3118 - Space Rental/Lease Short-term</t>
  </si>
  <si>
    <t>3119 - Personal Use - Auto/Other</t>
  </si>
  <si>
    <t>3DP - Data Processing Charges</t>
  </si>
  <si>
    <t>3221 - Computer Services</t>
  </si>
  <si>
    <t>3222 - Software License/Maint Fee</t>
  </si>
  <si>
    <t>3223 - UACN Network Services</t>
  </si>
  <si>
    <t>3REP - Reproduction Charges</t>
  </si>
  <si>
    <t>3331 - Duplicating Charges</t>
  </si>
  <si>
    <t>4325 - Utility Supplies</t>
  </si>
  <si>
    <t>4335 - Warehouse Material Issue</t>
  </si>
  <si>
    <t>4336 - Purchased - Undelivered</t>
  </si>
  <si>
    <t>4455 - Hazardous Materials</t>
  </si>
  <si>
    <t>3967 - Fines and Penalties</t>
  </si>
  <si>
    <t>3970 - Property Insurance Premium</t>
  </si>
  <si>
    <t>3971 - Liability Insurance Premium</t>
  </si>
  <si>
    <t>3972 - Aviation Insurance Premium</t>
  </si>
  <si>
    <t>3973 - Marine Insurance Premium</t>
  </si>
  <si>
    <t>3974 - Medical Malpractice Insurance Premium</t>
  </si>
  <si>
    <t>3975 - Other Insurance Premiums</t>
  </si>
  <si>
    <t>3081 - Res. Svc Ctr - SFOS-Publctns</t>
  </si>
  <si>
    <t>3083 - Res. Svc Ctr-SFOS-D/Proc</t>
  </si>
  <si>
    <t>3091 - Res. Svc Ctr-GI-Electronic</t>
  </si>
  <si>
    <t>3092 - Res. Svc Ctr-GI-Machine</t>
  </si>
  <si>
    <t>3093 - Res. Svc Ctr-GI-Steno Pool</t>
  </si>
  <si>
    <t>3094 - Res. Svc Ctr-GI-Computer</t>
  </si>
  <si>
    <t>3095 - Res. Svc Ctr-GI Digital Design</t>
  </si>
  <si>
    <t>4013 - Medical and Safety Supplies</t>
  </si>
  <si>
    <t>SALARIES AND WAGES</t>
  </si>
  <si>
    <t>4015 - Program/Project Supplies</t>
  </si>
  <si>
    <t>4016 - Taggable Project Supplies</t>
  </si>
  <si>
    <t>4020 - Animals for Research</t>
  </si>
  <si>
    <t>4021 - Food for Animals</t>
  </si>
  <si>
    <t>Scholarship(s) or Fellowship(s)</t>
  </si>
  <si>
    <t xml:space="preserve"> </t>
  </si>
  <si>
    <t>Year 4</t>
  </si>
  <si>
    <t>Year 5</t>
  </si>
  <si>
    <t>4014 - Computer Supplies</t>
  </si>
  <si>
    <t>Name: 'Leave Benefits'</t>
  </si>
  <si>
    <t>C. Total Costs Exempt from F&amp;A</t>
  </si>
  <si>
    <t>D. Total Direct Costs (A+C)</t>
  </si>
  <si>
    <t>E. Total Sponsor Request (B+D)</t>
  </si>
  <si>
    <t>Enter rate:</t>
  </si>
  <si>
    <t>Total UAF</t>
  </si>
  <si>
    <t>EQUIPMENT FABRICATION SALARY COSTS</t>
  </si>
  <si>
    <t>Employee</t>
  </si>
  <si>
    <t>Total Subawards</t>
  </si>
  <si>
    <t>Total Fabrication Salary</t>
  </si>
  <si>
    <t>Fringe Rate</t>
  </si>
  <si>
    <t>Total Fabrication Benefits</t>
  </si>
  <si>
    <t>3011 - Consulting/Engineer Costs</t>
  </si>
  <si>
    <t>3013 - Architect Expenditures</t>
  </si>
  <si>
    <t>3014 - Participant Support</t>
  </si>
  <si>
    <t>3015 - Bond Costs</t>
  </si>
  <si>
    <t>3016 - Legal Fees</t>
  </si>
  <si>
    <t>3985 - General Liability Claims (Self-Insured)</t>
  </si>
  <si>
    <t>3986 - Other Liability Claim (Self-Insured)</t>
  </si>
  <si>
    <t>E-Class</t>
  </si>
  <si>
    <t>Staff Benefits</t>
  </si>
  <si>
    <t>Leave Benefits</t>
  </si>
  <si>
    <t>4152 - Custodial, Janitorial Materials and Supplies</t>
  </si>
  <si>
    <t>4OTCOM - Other commodities</t>
  </si>
  <si>
    <t>3978 - Self Insured IBNR Reserve Expenses</t>
  </si>
  <si>
    <t>3979 - Marine P&amp;I Claims</t>
  </si>
  <si>
    <t>3980 - Marine Hull Claims</t>
  </si>
  <si>
    <t>3981 - Property claims (Self-Insured)</t>
  </si>
  <si>
    <t>Select the "Settings" tab</t>
  </si>
  <si>
    <t>Then select "Validation"</t>
  </si>
  <si>
    <t>Allow "List"</t>
  </si>
  <si>
    <t>Type your list selections on this page, as the other examples</t>
  </si>
  <si>
    <t>Select "Name" and then "Define"</t>
  </si>
  <si>
    <t>Give the selections a descriptive name</t>
  </si>
  <si>
    <t>Put the cursor in the cell you want a drop-down list</t>
  </si>
  <si>
    <t xml:space="preserve">Find the name of your data </t>
  </si>
  <si>
    <t>Highlight the list (you only need to highlight the first column) and select "Insert" from the menu</t>
  </si>
  <si>
    <t>Select "Data" from the menu</t>
  </si>
  <si>
    <t>Drop-down list directions:</t>
  </si>
  <si>
    <t>Select Activity</t>
  </si>
  <si>
    <t>Sponsored Research</t>
  </si>
  <si>
    <t>Poker Flat</t>
  </si>
  <si>
    <t>Total</t>
  </si>
  <si>
    <t>Year 1</t>
  </si>
  <si>
    <t>Year 2</t>
  </si>
  <si>
    <t>Year 3</t>
  </si>
  <si>
    <t>Leave Rate</t>
  </si>
  <si>
    <t>Number of Students</t>
  </si>
  <si>
    <t>PROJECT TITLE:</t>
  </si>
  <si>
    <t>Total Number of Hours</t>
  </si>
  <si>
    <t xml:space="preserve">START:  </t>
  </si>
  <si>
    <t xml:space="preserve">END:  </t>
  </si>
  <si>
    <t xml:space="preserve">PI: </t>
  </si>
  <si>
    <t>Hourly Wage</t>
  </si>
  <si>
    <t>Hours</t>
  </si>
  <si>
    <t>Description</t>
  </si>
  <si>
    <t>Total Foreign Travel</t>
  </si>
  <si>
    <t>Total Domestic Travel</t>
  </si>
  <si>
    <t>Subaward #1</t>
  </si>
  <si>
    <t>Subaward #2</t>
  </si>
  <si>
    <t>Subaward #3</t>
  </si>
  <si>
    <t>4000 - Commodities</t>
  </si>
  <si>
    <t>4001 - Commodities Budget</t>
  </si>
  <si>
    <t>4012 - Professional, Technical and Scientific Supplies</t>
  </si>
  <si>
    <t>4038 - Food/Decorations for Fund Raising Events</t>
  </si>
  <si>
    <t>4077 - Clothing and Uniforms</t>
  </si>
  <si>
    <t>4082 - Res. Svc Center - Stockroom</t>
  </si>
  <si>
    <t>4MAINT - Maintenance/Repair Commodities</t>
  </si>
  <si>
    <t>3551 - Publications Printing - Resale</t>
  </si>
  <si>
    <t>3DUE - Dues/Memberships/Tuition/ Registration</t>
  </si>
  <si>
    <t>3661 - Tuition/Registration Fees</t>
  </si>
  <si>
    <t>3662 - Per A-21 Allowable Dues and Memberships</t>
  </si>
  <si>
    <t>3663 - Civic or Community Dues/Memberships</t>
  </si>
  <si>
    <t>3MAINT - Maintenance, Repair and Alterations</t>
  </si>
  <si>
    <t>3021/3028</t>
  </si>
  <si>
    <t>3022/3029</t>
  </si>
  <si>
    <t>Subaward #4</t>
  </si>
  <si>
    <r>
      <t>For a complete list of UAF Account Codes:</t>
    </r>
    <r>
      <rPr>
        <u/>
        <sz val="8"/>
        <color indexed="16"/>
        <rFont val="Helvetica"/>
        <family val="2"/>
      </rPr>
      <t xml:space="preserve"> http://www.uaf.edu/finsvcs/AcctCodes/index.html</t>
    </r>
  </si>
  <si>
    <t>Name: 'Travel' (for drop down list selection) and 'TravelIncrease' (for % increase selection)</t>
  </si>
  <si>
    <t>3051 - UACP Training Services</t>
  </si>
  <si>
    <t>3061 - FP&amp;C (Facilities, Planning and Construction or Facilities Planning Services) Administrative Expense Charged to Fund 5</t>
  </si>
  <si>
    <t>3062 - FP&amp;C Administrative Expense Charged to Funds 1,2</t>
  </si>
  <si>
    <t>3063 - FP&amp;C Administrative Expense Waived</t>
  </si>
  <si>
    <t>3991 - Other Contractual Services</t>
  </si>
  <si>
    <t>3993 - Game Guarantee</t>
  </si>
  <si>
    <t>4SUPP - Supplies</t>
  </si>
  <si>
    <t>4008 - Food/Decor for Spec Events</t>
  </si>
  <si>
    <t>4010 - Stationery/Office Supplies</t>
  </si>
  <si>
    <t>4011 - Teaching Supplies</t>
  </si>
  <si>
    <t>4018 - Match/Restricted Fund Self-catered</t>
  </si>
  <si>
    <t>3332 - Printing-Non Resale</t>
  </si>
  <si>
    <t>3333 - Film Processing and Developing</t>
  </si>
  <si>
    <t>3339 - Reproduction Costs-Other</t>
  </si>
  <si>
    <t>3FRGT - Shipping, Handling and Storage</t>
  </si>
  <si>
    <t>Number of Trips</t>
  </si>
  <si>
    <t>Name: 'Commodity'</t>
  </si>
  <si>
    <t>Name: 'Contractual'</t>
  </si>
  <si>
    <t>3018 - Matching/Restricted Fund Catering</t>
  </si>
  <si>
    <t>3019 - Foreign Wages and Salaries</t>
  </si>
  <si>
    <t>3351 - Freight and Parcel Post</t>
  </si>
  <si>
    <t>3355 - Demurrage/Storage</t>
  </si>
  <si>
    <t>3358 - Moving-Offices/Lab/Equip</t>
  </si>
  <si>
    <t>3444 - Postage</t>
  </si>
  <si>
    <t>3COMM - Communication Charges</t>
  </si>
  <si>
    <t>3441 - Phone Rental Charges</t>
  </si>
  <si>
    <t>3442 - Toll Charges (Long Distance)</t>
  </si>
  <si>
    <t>3443 - Leased Lines</t>
  </si>
  <si>
    <t>3445 - Audio Conference Charge</t>
  </si>
  <si>
    <t>3446 - Cellular Phone Charges</t>
  </si>
  <si>
    <t>3449 - Communication charges - other</t>
  </si>
  <si>
    <t>3501 - Other Advertising/Publicity</t>
  </si>
  <si>
    <t>3505 - Raffle Prize Payments</t>
  </si>
  <si>
    <t>3987 - Auto Physical Damage Claims (Self-insured)</t>
  </si>
  <si>
    <t>3988 - Athletics Injury Claims</t>
  </si>
  <si>
    <t>3989 - Other Claims (Self-insured)</t>
  </si>
  <si>
    <t>3OTCNS - Other Contractual Services</t>
  </si>
  <si>
    <t>3020 - Foreign Payroll Taxes and Benefits</t>
  </si>
  <si>
    <t>3021 - Sub-agreement (Sub-recipient) under $25,000</t>
  </si>
  <si>
    <t>3022 - Sub-agreement (Sub-recipient) over $25,000</t>
  </si>
  <si>
    <t>3025 - Sub-agreement (Other) under $25,000</t>
  </si>
  <si>
    <t>3026 - Sub-agreement (Other) over $25,000</t>
  </si>
  <si>
    <t>3027 - EVOS Sub-Agreement Over $250,000</t>
  </si>
  <si>
    <t>3028 - CFO Approved Vendor Service Contract Under $25,000</t>
  </si>
  <si>
    <t>3029 - CFO Approved Vendor Service Contract Over $25,000</t>
  </si>
  <si>
    <t>3031 - Research Subject Payments</t>
  </si>
  <si>
    <t>3510 - Recruitment and Procurement Advertising</t>
  </si>
  <si>
    <t>3520 - Program Reqd Advertising</t>
  </si>
  <si>
    <t>3CNRES - Contractual Services - Resale</t>
  </si>
  <si>
    <t>3000 - Contractual Services</t>
  </si>
  <si>
    <t>3001 - Contractual Services Budget</t>
  </si>
  <si>
    <t>3002 - Collection Agency Costs</t>
  </si>
  <si>
    <t>3003 - Administrative Support Services</t>
  </si>
  <si>
    <t>3004 - Due Diligence Service Fee</t>
  </si>
  <si>
    <t>3005 - Professional Fees - Other</t>
  </si>
  <si>
    <t>3007 - S/T Educ Services Fees</t>
  </si>
  <si>
    <t>3008 - Catering Special Events/Ceremonies</t>
  </si>
  <si>
    <t>Other Sponsored Activities</t>
  </si>
  <si>
    <t>Lodging</t>
  </si>
  <si>
    <t>3983 - Worker's Compensation Claims - Time Loss</t>
  </si>
  <si>
    <t>3984 - Worker's Compensation Claims - Medical Only</t>
  </si>
  <si>
    <t>4112 - Vehicle, Aviation, Boat Parts, Supplies and Accessories</t>
  </si>
  <si>
    <t>Mileage</t>
  </si>
  <si>
    <t>Name: 'Student' - Note: List selections must match same names on "Benefits and F&amp;A" spreadsheet</t>
  </si>
  <si>
    <t>Name: 'Fabrication' - Note: List selections must match same names on "Benefits and F&amp;A" worksheet</t>
  </si>
  <si>
    <t>Name: 'OtherPersonnel' - Note: List selections must match same names on "Benefits and F&amp;A" spreadsheet</t>
  </si>
  <si>
    <t>Name: 'Activity' (for drop down list selections) and 'F_A' (for F&amp;A rate calculations)</t>
  </si>
  <si>
    <t>A. MTDC (total costs subject to F&amp;A)</t>
  </si>
  <si>
    <t>3032 - Food Service/Vending Provider</t>
  </si>
  <si>
    <t>3038 - Catering for Fund Raising Events</t>
  </si>
  <si>
    <t>3040 - Lobbying Services</t>
  </si>
  <si>
    <t>3TEST - Testing Services</t>
  </si>
  <si>
    <t>3052 - Laboratory Testing</t>
  </si>
  <si>
    <t>3059 - Testing Services - Other</t>
  </si>
  <si>
    <t>4221 - Periodical Subscriptions and Books</t>
  </si>
  <si>
    <t>4441 - Other Supplies and Commodities</t>
  </si>
  <si>
    <t>4451 - Disposable Equipment Purchase</t>
  </si>
  <si>
    <t>4456 - Hazardous Materials - UAF Remote</t>
  </si>
  <si>
    <t>3017 - Honoraria</t>
  </si>
  <si>
    <t>Total Senior Personnel</t>
  </si>
  <si>
    <t>Total Other Personnel</t>
  </si>
  <si>
    <t>Subawards subject to F&amp;A (first $25,000)</t>
  </si>
  <si>
    <t>TOTAL SALARIES AND WAGES</t>
  </si>
  <si>
    <t>FRINGE BENEFITS</t>
  </si>
  <si>
    <t>TOTAL FRINGE BENEFITS</t>
  </si>
  <si>
    <t>TOTAL SALARIES AND BENEFITS</t>
  </si>
  <si>
    <t>TRAVEL</t>
  </si>
  <si>
    <t>TOTAL TRAVEL</t>
  </si>
  <si>
    <t>COMMODITIES</t>
  </si>
  <si>
    <t>TOTAL COMMODITIES</t>
  </si>
  <si>
    <t>TOTAL EQUIPMENT</t>
  </si>
  <si>
    <t>TOTAL STUDENT SERVICES</t>
  </si>
  <si>
    <t>TOTAL SUBAWARDS EXEMPT FROM F&amp;A</t>
  </si>
  <si>
    <t>TOTAL PARTICIPANT SUPPORT COSTS</t>
  </si>
  <si>
    <t>Total Project</t>
  </si>
  <si>
    <t>ACCT</t>
  </si>
  <si>
    <t>SUBAWARD COSTS OVER $25,000</t>
  </si>
  <si>
    <t>EQUIPMENT</t>
  </si>
  <si>
    <t>STUDENT SERVICES</t>
  </si>
  <si>
    <t>CONTRACTUAL SERVICES</t>
  </si>
  <si>
    <t>B. Facilities and Administration (F&amp;A)</t>
  </si>
  <si>
    <t>3771 - Repairs and Alteration Services (Physical Plant)</t>
  </si>
  <si>
    <t>3772 - Vehicle, Airplane, Boat Repair/ Maintenance</t>
  </si>
  <si>
    <t>3774 - Equipment Maintenance Service Contracts</t>
  </si>
  <si>
    <t>3775 - Equipment Maintenance</t>
  </si>
  <si>
    <t>3781 - Facilities Repair/Maintenance</t>
  </si>
  <si>
    <t>3782 - Custodial/Janitorial Services</t>
  </si>
  <si>
    <t>3799 - Maintenance/Security-Other</t>
  </si>
  <si>
    <t>3UTIL - Utilities</t>
  </si>
  <si>
    <t>3881 - Sewer Utility</t>
  </si>
  <si>
    <t>3882 - Electrical Utility</t>
  </si>
  <si>
    <t>3883 - Water Utility</t>
  </si>
  <si>
    <t>3884 - Heat Utility</t>
  </si>
  <si>
    <t>3885 - Fuel Utility</t>
  </si>
  <si>
    <t>3886 - Garbage Disposal</t>
  </si>
  <si>
    <t>3887 - UAF Utilities Services</t>
  </si>
  <si>
    <t>3898 - Utilities - not subject to F&amp;A</t>
  </si>
  <si>
    <t>3899 - Utilities-other</t>
  </si>
  <si>
    <t>3INSUR - Insurance, Taxes, Licenses, Penalties, Fines</t>
  </si>
  <si>
    <t>3964 - Taxes, Licenses, and Royalties</t>
  </si>
  <si>
    <t>3965 - Bank Charges</t>
  </si>
  <si>
    <t>3966 - Cash Over and Short</t>
  </si>
  <si>
    <t>4028 - CFO Approved Vendor Commodity Contract Under $25,000</t>
  </si>
  <si>
    <t>4029 - CFO Approved Vendor Commodity Contract Over $25,000</t>
  </si>
  <si>
    <t>4099 - Equip/Supplies - Threshold Transition</t>
  </si>
  <si>
    <t>4111 - Vehicle, Aviation, Boat Fuel</t>
  </si>
  <si>
    <t>Employee Name</t>
  </si>
  <si>
    <t>Select E-Class</t>
  </si>
  <si>
    <t>Select Travel Cost from List</t>
  </si>
  <si>
    <t>Select Commodity from List</t>
  </si>
  <si>
    <t>Subawards Direct Costs</t>
  </si>
  <si>
    <t>B. Total Direct Costs (TDC)</t>
  </si>
  <si>
    <t>C. Exclusions</t>
  </si>
  <si>
    <t xml:space="preserve">D. Base  </t>
  </si>
  <si>
    <t xml:space="preserve">Equipment </t>
  </si>
  <si>
    <t>Student Services</t>
  </si>
  <si>
    <t>F. Total Requested Costs</t>
  </si>
  <si>
    <t>A. NIH Modular Request (Total Direct Costs - Subaward F&amp;A)</t>
  </si>
  <si>
    <t>4151 - Maintenance Materials and Supplies</t>
  </si>
  <si>
    <t>Subawards</t>
  </si>
  <si>
    <t>A. Total Direct Costs (TDC)</t>
  </si>
  <si>
    <t>C. Total Requested Costs</t>
  </si>
  <si>
    <t>Airfare</t>
  </si>
  <si>
    <t>3982 - Auto Liability Claims (Self-Insured)</t>
  </si>
  <si>
    <t>Yearly Increase</t>
  </si>
  <si>
    <t>Simply update the numbers on this spreadsheet. The fringe benefits and F&amp;A rates will then automatically update on the budget spreadsheets.</t>
  </si>
  <si>
    <t>Directions to update the fringe benefits and F&amp;A rates on the budget spreadsheets:</t>
  </si>
  <si>
    <t>If additional rows are added to either the benefits tables or the F&amp;A table, make sure the parameters for the table are adjusted:</t>
  </si>
  <si>
    <t>To adjust table parameters: Insert, Name, Define. Find the appropriate table. Make sure all the necessary cells are included in the listed parameters.</t>
  </si>
  <si>
    <t>TOTAL FABRICATION SALARY &amp; BENEFIT COSTS</t>
  </si>
  <si>
    <t>B.  Facilities and Administration (F&amp;A)</t>
  </si>
  <si>
    <t>E.  Facilities and Administration (F&amp;A)</t>
  </si>
  <si>
    <t>Equipment Fabrication Salaries</t>
  </si>
  <si>
    <t>Subaward Costs over $25,000 for each subaward</t>
  </si>
  <si>
    <t>B. TOTAL Facilities and Administration (F&amp;A) - All Departments</t>
  </si>
  <si>
    <t>3rd PARTY MATCHING FUNDS</t>
  </si>
  <si>
    <t>TOTAL 3rd PARTY MATCHING FUNDS</t>
  </si>
  <si>
    <t>Subaward #5</t>
  </si>
  <si>
    <t>Subaward #6</t>
  </si>
  <si>
    <t>Subaward #7</t>
  </si>
  <si>
    <t>Subaward #8</t>
  </si>
  <si>
    <t>Subaward #9</t>
  </si>
  <si>
    <t>Subaward #10</t>
  </si>
  <si>
    <t>Purpose</t>
  </si>
  <si>
    <t>Travelers</t>
  </si>
  <si>
    <t>RT Fairbanks, AK/</t>
  </si>
  <si>
    <t>TOTAL DOMESTIC TRAVEL</t>
  </si>
  <si>
    <t>TOTAL FOREIGN TRAVEL</t>
  </si>
  <si>
    <t>Dept #4</t>
  </si>
  <si>
    <t>Dept #5</t>
  </si>
  <si>
    <t>Dept #2 Request Budget</t>
  </si>
  <si>
    <t>Dept #3 Request Budget</t>
  </si>
  <si>
    <t>Dept #4 Request Budget</t>
  </si>
  <si>
    <t>Dept #5 Request Budget</t>
  </si>
  <si>
    <t>Dept #2 Match Budget</t>
  </si>
  <si>
    <t>Dept #3 Match Budget</t>
  </si>
  <si>
    <t>Dept #4 Match Budget</t>
  </si>
  <si>
    <t>Dept #5 Match Budget</t>
  </si>
  <si>
    <t>Total Project Budget</t>
  </si>
  <si>
    <t>MATCH PERCENTAGE:</t>
  </si>
  <si>
    <t>TOTAL REQUEST BUDGET:</t>
  </si>
  <si>
    <t>TOTAL MATCH BUDGET:</t>
  </si>
  <si>
    <t>TOTAL PROJECT BUDGET:</t>
  </si>
  <si>
    <t>MATCH DATA</t>
  </si>
  <si>
    <t>MATCH AS A PERCENTAGE OF TOTAL PROJECT COSTS</t>
  </si>
  <si>
    <t>Total Match</t>
  </si>
  <si>
    <t>% of Total Project Costs</t>
  </si>
  <si>
    <t>Number of Trps</t>
  </si>
  <si>
    <r>
      <t>B. Unrecovered Request F&amp;A</t>
    </r>
    <r>
      <rPr>
        <sz val="12"/>
        <rFont val="Arial"/>
        <family val="2"/>
      </rPr>
      <t xml:space="preserve"> (to be used as match only if allowed by the funding agency)</t>
    </r>
  </si>
  <si>
    <t>Undergraduate Student</t>
  </si>
  <si>
    <t>BS (MS or PhD w/o Masters)</t>
  </si>
  <si>
    <t>Masters (PhD Prior)</t>
  </si>
  <si>
    <t>PhD (After Candidacy)</t>
  </si>
  <si>
    <t>Value: 'Student Rates' - Note: List selections must match same names on "Benefits and F&amp;A" spreadsheet</t>
  </si>
  <si>
    <t>Select Level from List</t>
  </si>
  <si>
    <t>FT - Adjunct Faculty, Represented</t>
  </si>
  <si>
    <t>FW - Adjunct Faculty, Non-Represented</t>
  </si>
  <si>
    <t>ST - Undergrad, summer months</t>
  </si>
  <si>
    <t>SN - Undergrad, academic year</t>
  </si>
  <si>
    <t>GT - Graduate, summer months</t>
  </si>
  <si>
    <t>GN - Graduate, academic year</t>
  </si>
  <si>
    <t>Name: 'SeniorPersonnel1' - Note: List selections must match same names on "Benefits and F&amp;A" spreadsheet</t>
  </si>
  <si>
    <t>PARTICIPANT SUPPORT COSTS</t>
  </si>
  <si>
    <t>Participant Support Other</t>
  </si>
  <si>
    <r>
      <t xml:space="preserve">SIKULIAQ SHIP USE / HAARP FACILITY USE </t>
    </r>
    <r>
      <rPr>
        <b/>
        <i/>
        <sz val="12"/>
        <color rgb="FFFF0000"/>
        <rFont val="Arial"/>
        <family val="2"/>
      </rPr>
      <t>[Delete unneeded facility and this red text]</t>
    </r>
  </si>
  <si>
    <t>Name: 'Rental/Lease Services'</t>
  </si>
  <si>
    <t>3112-Auto, Aircraft and Boat Rental/Charter Short-term</t>
  </si>
  <si>
    <t>3115-Space Rental/Lease Long-term</t>
  </si>
  <si>
    <t>3116-Other Equipment Rental/Lease Long-term</t>
  </si>
  <si>
    <t>3117-Other Equipment Rental/Lease Short-term</t>
  </si>
  <si>
    <t>3118-Space Rental/Lease Short-term</t>
  </si>
  <si>
    <t>311X</t>
  </si>
  <si>
    <t>RENTAL / LEASE SERVICES</t>
  </si>
  <si>
    <t>TOTAL RENTAL / LEASE SERVICES</t>
  </si>
  <si>
    <t>Select Rental / Lease Service from List</t>
  </si>
  <si>
    <t>Excess Baggage Fees</t>
  </si>
  <si>
    <t>Ferry Transportation</t>
  </si>
  <si>
    <t>Name: 'Participant Support Costs'</t>
  </si>
  <si>
    <t>Select Participant Support from List</t>
  </si>
  <si>
    <t>Participant Support Costs</t>
  </si>
  <si>
    <t>Rental / Lease Services</t>
  </si>
  <si>
    <t xml:space="preserve">Other Rental/Lease </t>
  </si>
  <si>
    <t>4012 - Supplies (Professional, Technical, Lab, and Scientific)</t>
  </si>
  <si>
    <t xml:space="preserve">4075 - Field Camp Consumable Supplies </t>
  </si>
  <si>
    <t xml:space="preserve">4151 - Maintenance Supplies </t>
  </si>
  <si>
    <t>Other Commodity</t>
  </si>
  <si>
    <t>4018 - Self Catering (Where allowed under grant/contract)</t>
  </si>
  <si>
    <t xml:space="preserve">3052 - Lab Analysis, Services, and Testing </t>
  </si>
  <si>
    <t xml:space="preserve">3661 - Tuition/Registration Fees </t>
  </si>
  <si>
    <t xml:space="preserve">Other Contractual Service </t>
  </si>
  <si>
    <t xml:space="preserve">3332 - Publication Page Charges </t>
  </si>
  <si>
    <t xml:space="preserve">3221 - Computer, Processing, Data Entry Services </t>
  </si>
  <si>
    <t xml:space="preserve">3018 - Restricted Fund Catering </t>
  </si>
  <si>
    <t>3005 - Consultants/Evaluators Professional services</t>
  </si>
  <si>
    <t>4015 - Supplies (Program / Project Specific)</t>
  </si>
  <si>
    <t xml:space="preserve">$/Credit </t>
  </si>
  <si>
    <t xml:space="preserve">$/Semester  </t>
  </si>
  <si>
    <t>Enter Other Rates Manually</t>
  </si>
  <si>
    <t>Sponsored Research (DOD Contract)</t>
  </si>
  <si>
    <t>Graduate Student Health Insurance</t>
  </si>
  <si>
    <t>3006 - Consulting Services</t>
  </si>
  <si>
    <t>3012 - Participant Support - Travel</t>
  </si>
  <si>
    <t>3448 - Program/Project Postage for Research/Institutional Activity</t>
  </si>
  <si>
    <t>4075 - Field Camp Consumable Supplies</t>
  </si>
  <si>
    <t>4076 - Ship Consumble Supplies</t>
  </si>
  <si>
    <t>4078 - Food for Field Camp or Ship</t>
  </si>
  <si>
    <t>4076 - Ship Consumable Supplies</t>
  </si>
  <si>
    <t>4221 - Periodical &amp; Printed Subscriptions</t>
  </si>
  <si>
    <t>4441 - Other Supplies &amp; Commodities</t>
  </si>
  <si>
    <t>3014 - Participant Support (Stipends/Subsistance)</t>
  </si>
  <si>
    <t>Project Title:</t>
  </si>
  <si>
    <t>PI:</t>
  </si>
  <si>
    <t>Date Information Needed:</t>
  </si>
  <si>
    <t>Contractual Services (Acct Codes 3000 to 3991)</t>
  </si>
  <si>
    <t>CONTRACTOR NAME</t>
  </si>
  <si>
    <t>DESCRIPTION OF SERVICE</t>
  </si>
  <si>
    <t>AMOUNT BUDGETED</t>
  </si>
  <si>
    <r>
      <t>Sole Source?(</t>
    </r>
    <r>
      <rPr>
        <b/>
        <u/>
        <sz val="11"/>
        <color theme="1"/>
        <rFont val="Calibri"/>
        <family val="2"/>
        <scheme val="minor"/>
      </rPr>
      <t>Y</t>
    </r>
    <r>
      <rPr>
        <b/>
        <sz val="11"/>
        <color theme="1"/>
        <rFont val="Calibri"/>
        <family val="2"/>
        <scheme val="minor"/>
      </rPr>
      <t xml:space="preserve">es, </t>
    </r>
    <r>
      <rPr>
        <b/>
        <u/>
        <sz val="11"/>
        <color theme="1"/>
        <rFont val="Calibri"/>
        <family val="2"/>
        <scheme val="minor"/>
      </rPr>
      <t>N</t>
    </r>
    <r>
      <rPr>
        <b/>
        <sz val="11"/>
        <color theme="1"/>
        <rFont val="Calibri"/>
        <family val="2"/>
        <scheme val="minor"/>
      </rPr>
      <t xml:space="preserve">o, </t>
    </r>
    <r>
      <rPr>
        <b/>
        <u/>
        <sz val="11"/>
        <color theme="1"/>
        <rFont val="Calibri"/>
        <family val="2"/>
        <scheme val="minor"/>
      </rPr>
      <t>U</t>
    </r>
    <r>
      <rPr>
        <b/>
        <sz val="11"/>
        <color theme="1"/>
        <rFont val="Calibri"/>
        <family val="2"/>
        <scheme val="minor"/>
      </rPr>
      <t>nknown)</t>
    </r>
  </si>
  <si>
    <r>
      <t>SBA SBC? (</t>
    </r>
    <r>
      <rPr>
        <b/>
        <u/>
        <sz val="11"/>
        <color theme="1"/>
        <rFont val="Calibri"/>
        <family val="2"/>
        <scheme val="minor"/>
      </rPr>
      <t>Y</t>
    </r>
    <r>
      <rPr>
        <b/>
        <sz val="11"/>
        <color theme="1"/>
        <rFont val="Calibri"/>
        <family val="2"/>
        <scheme val="minor"/>
      </rPr>
      <t xml:space="preserve">es, </t>
    </r>
    <r>
      <rPr>
        <b/>
        <u/>
        <sz val="11"/>
        <color theme="1"/>
        <rFont val="Calibri"/>
        <family val="2"/>
        <scheme val="minor"/>
      </rPr>
      <t>N</t>
    </r>
    <r>
      <rPr>
        <b/>
        <sz val="11"/>
        <color theme="1"/>
        <rFont val="Calibri"/>
        <family val="2"/>
        <scheme val="minor"/>
      </rPr>
      <t xml:space="preserve">o, </t>
    </r>
    <r>
      <rPr>
        <b/>
        <u/>
        <sz val="11"/>
        <color theme="1"/>
        <rFont val="Calibri"/>
        <family val="2"/>
        <scheme val="minor"/>
      </rPr>
      <t>U</t>
    </r>
    <r>
      <rPr>
        <b/>
        <sz val="11"/>
        <color theme="1"/>
        <rFont val="Calibri"/>
        <family val="2"/>
        <scheme val="minor"/>
      </rPr>
      <t>nknown)</t>
    </r>
  </si>
  <si>
    <t>SBC Type</t>
  </si>
  <si>
    <t>Commodities (Acct Codes 4000 to 4771)</t>
  </si>
  <si>
    <t>VENDOR NAME</t>
  </si>
  <si>
    <t>DESCRIPTION OF COMMODITIES</t>
  </si>
  <si>
    <r>
      <t>SBA SBC (</t>
    </r>
    <r>
      <rPr>
        <b/>
        <u/>
        <sz val="11"/>
        <color theme="1"/>
        <rFont val="Calibri"/>
        <family val="2"/>
        <scheme val="minor"/>
      </rPr>
      <t>Y</t>
    </r>
    <r>
      <rPr>
        <b/>
        <sz val="11"/>
        <color theme="1"/>
        <rFont val="Calibri"/>
        <family val="2"/>
        <scheme val="minor"/>
      </rPr>
      <t xml:space="preserve">es, </t>
    </r>
    <r>
      <rPr>
        <b/>
        <u/>
        <sz val="11"/>
        <color theme="1"/>
        <rFont val="Calibri"/>
        <family val="2"/>
        <scheme val="minor"/>
      </rPr>
      <t>N</t>
    </r>
    <r>
      <rPr>
        <b/>
        <sz val="11"/>
        <color theme="1"/>
        <rFont val="Calibri"/>
        <family val="2"/>
        <scheme val="minor"/>
      </rPr>
      <t xml:space="preserve">o, </t>
    </r>
    <r>
      <rPr>
        <b/>
        <u/>
        <sz val="11"/>
        <color theme="1"/>
        <rFont val="Calibri"/>
        <family val="2"/>
        <scheme val="minor"/>
      </rPr>
      <t>U</t>
    </r>
    <r>
      <rPr>
        <b/>
        <sz val="11"/>
        <color theme="1"/>
        <rFont val="Calibri"/>
        <family val="2"/>
        <scheme val="minor"/>
      </rPr>
      <t>nknown)*</t>
    </r>
  </si>
  <si>
    <t>Equipment (Acct Codes 5000 to 5990)</t>
  </si>
  <si>
    <t>DESCRIPTION OF EQUIPMENT</t>
  </si>
  <si>
    <t>VERIFICATION WORKSHEET FOR Small Business Contracting Plans</t>
  </si>
  <si>
    <t>Salaries</t>
  </si>
  <si>
    <t>Benefits</t>
  </si>
  <si>
    <t>Travel</t>
  </si>
  <si>
    <t>Equipment</t>
  </si>
  <si>
    <t>Other</t>
  </si>
  <si>
    <t>F&amp;A</t>
  </si>
  <si>
    <t>Unrecovered F&amp;A</t>
  </si>
  <si>
    <t>TOTAL</t>
  </si>
  <si>
    <t>DEPT:</t>
  </si>
  <si>
    <t>Principal Investigator</t>
  </si>
  <si>
    <t>Fiscal Officer</t>
  </si>
  <si>
    <t>Dean/Director</t>
  </si>
  <si>
    <t>Date</t>
  </si>
  <si>
    <t>Contractual Services</t>
  </si>
  <si>
    <t>Commodities</t>
  </si>
  <si>
    <t>OGCA Reviewed &amp; Approved</t>
  </si>
  <si>
    <t>Office of Grants and Contracts Administration</t>
  </si>
  <si>
    <t>Name: 'Yes/No'</t>
  </si>
  <si>
    <t>Select Yes / No</t>
  </si>
  <si>
    <t>Yes</t>
  </si>
  <si>
    <t>No</t>
  </si>
  <si>
    <t>COMMITMENT
LETTER</t>
  </si>
  <si>
    <t xml:space="preserve">Most Federal awards require that the University use either a master subcontractng plan (MSP) or an individual subcontracting plan to ensure, to the fullest extent possible, that businesses registered with the US Small Business Administration (SBA) as small business concerns (SBC) are provided the opportunities to subcontract on Federally funded projects in their area.  SBA SBCs include, but are not limited to, Small Business Concerns, Small Disadvantaged Business Concerns, Women-Owned Small Business Concerns, Historically-Black Colleges and Universities/Minority Service Institutions, HUBZone Small Business Concerns, Veteran-Owned Small Business Concerns and Service-Disabled Veteran-Owned Small Business Concerns.  This worksheet is design to assist Principal Investigators (PI) with identifying which goods, services and equipment purchases might be awarded to SBCs, allowing PIs to make a more accurate assessment of the SBC percentage goals contained in their proposals.  For contractors and vendors where you know their SBCs status please mark Y or N in the SBA SBC field and note the SBC type.  For all others mark U in the SBA SBC field  and forward the worksheet to the MSP Administrator at UA Procurement &amp; Contract Services (P&amp;CS).  The MSP Adminstrator will contact the appropriate state Small Business Development Center (usually Alaska) for a list of SBCs who may be able to provide the services, commodities, and equipment required.   Please be as through as possible with the desciptions on the worksheet.  This will allow P&amp;CS to identify the correct SBCs.   Once complete please forward to OGCA pre-award who will coordinate with Office </t>
  </si>
  <si>
    <t>2.5% annual increase</t>
  </si>
  <si>
    <t>Dept #1 Match Budget</t>
  </si>
  <si>
    <t>Dept #1 Request Budget</t>
  </si>
  <si>
    <t>BANNER S/G #:</t>
  </si>
  <si>
    <t>COST SHARING/MATCH FORM</t>
  </si>
  <si>
    <t>COST SHARE/MATCH TERMS</t>
  </si>
  <si>
    <t>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t>
  </si>
  <si>
    <t>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t>
  </si>
  <si>
    <t>THIRD PARTY COST SHARING/MATCH FUNDS INCLUDING INTERNAL SPONSOR AWARDS</t>
  </si>
  <si>
    <t>TOTAL COST SHARING FUNDS</t>
  </si>
  <si>
    <t>TOTAL CS/M COMMITMENT</t>
  </si>
  <si>
    <t>THIRD PARTY COST SHARE/ MATCH FUNDS INCLUDING INTERNAL SPONSOR AWARDS</t>
  </si>
  <si>
    <t>UAF FUND 1 COST SHARE/ MATCH FUNDS</t>
  </si>
  <si>
    <t>V.07.01.21</t>
  </si>
  <si>
    <t>Resident</t>
  </si>
  <si>
    <t>Non-Resident</t>
  </si>
  <si>
    <t>credits</t>
  </si>
  <si>
    <t>Per credit hour</t>
  </si>
  <si>
    <t>CEM Differential</t>
  </si>
  <si>
    <t>credits PER SEMESTER</t>
  </si>
  <si>
    <t>Fairbanks Consolidated Fee</t>
  </si>
  <si>
    <t>/credit</t>
  </si>
  <si>
    <t>Course fees</t>
  </si>
  <si>
    <t>varies, at least $25 per engineering course</t>
  </si>
  <si>
    <t>Alaska Resident Tuition (CEM graduate level)</t>
  </si>
  <si>
    <t>Non-Resident Tuition (CEM graduate level)</t>
  </si>
  <si>
    <t>TOTAL REQUEST</t>
  </si>
  <si>
    <t>IBUD Version 08.026.21</t>
  </si>
  <si>
    <t>Off-Campus</t>
  </si>
  <si>
    <t>Additional  Signature (optional)</t>
  </si>
  <si>
    <t>Additional Signature (optional)</t>
  </si>
  <si>
    <t>V 08.26.21</t>
  </si>
  <si>
    <t>INE</t>
  </si>
  <si>
    <t>640 summer</t>
  </si>
  <si>
    <t>Faculty/Postdoc Hours/FTE</t>
  </si>
  <si>
    <t>2080 hours/year; 174 hours/month for 12 months</t>
  </si>
  <si>
    <t>FTE= Project Hours/Hours per Year</t>
  </si>
  <si>
    <t>1914 hours/year; 174 hours/month for 11 months</t>
  </si>
  <si>
    <t>e.g. 174 hours = .08 FTE (174/2080)</t>
  </si>
  <si>
    <t>2080 hours - 96 hours (12 paid holidays) = 1984 hours/year</t>
  </si>
  <si>
    <t>Months per year = Hours on budget / 174</t>
  </si>
  <si>
    <r>
      <t xml:space="preserve">2080 hours/year; 174 hours/month for 12 months </t>
    </r>
    <r>
      <rPr>
        <b/>
        <sz val="10"/>
        <color rgb="FF0000FF"/>
        <rFont val="Arial"/>
        <family val="2"/>
      </rPr>
      <t>(For ALL Postdocs)</t>
    </r>
  </si>
  <si>
    <t>Graduate and Undergraduate Student Hours/FTE</t>
  </si>
  <si>
    <r>
      <rPr>
        <u/>
        <sz val="10"/>
        <color theme="1"/>
        <rFont val="Arial"/>
        <family val="2"/>
      </rPr>
      <t>Academic Semester:</t>
    </r>
    <r>
      <rPr>
        <sz val="10"/>
        <color theme="1"/>
        <rFont val="Arial"/>
        <family val="2"/>
      </rPr>
      <t xml:space="preserve"> Max 20 hours/week</t>
    </r>
  </si>
  <si>
    <r>
      <rPr>
        <u/>
        <sz val="10"/>
        <color theme="1"/>
        <rFont val="Arial"/>
        <family val="2"/>
      </rPr>
      <t>Summer Semester:</t>
    </r>
    <r>
      <rPr>
        <sz val="10"/>
        <color theme="1"/>
        <rFont val="Arial"/>
        <family val="2"/>
      </rPr>
      <t xml:space="preserve"> Max 40 hours/week</t>
    </r>
  </si>
  <si>
    <t>***NOTE: Grad Students and Postdocs need to have a full year of financial support before they can be hired. ***</t>
  </si>
  <si>
    <t>Department</t>
  </si>
  <si>
    <t>Level</t>
  </si>
  <si>
    <t>Wage</t>
  </si>
  <si>
    <t>Tuition</t>
  </si>
  <si>
    <t>Academic semester hourly wage (20 hrs/ week)</t>
  </si>
  <si>
    <t>Summer hourly wage (40 hrs/ week)</t>
  </si>
  <si>
    <t>GI</t>
  </si>
  <si>
    <t>GI Grad Students</t>
  </si>
  <si>
    <t>Undergraduate Student (Pay grid set at UA level)</t>
  </si>
  <si>
    <r>
      <t xml:space="preserve">Student Fees </t>
    </r>
    <r>
      <rPr>
        <b/>
        <i/>
        <sz val="10"/>
        <color theme="1"/>
        <rFont val="Arial"/>
        <family val="2"/>
      </rPr>
      <t>Required</t>
    </r>
  </si>
  <si>
    <t>$970.40/ppd</t>
  </si>
  <si>
    <t>$24.26/hour</t>
  </si>
  <si>
    <t>$1,045.20/ppd</t>
  </si>
  <si>
    <t>$26.13/hour</t>
  </si>
  <si>
    <t>$1,124.80/ppd</t>
  </si>
  <si>
    <t>$28.12/hour</t>
  </si>
  <si>
    <t>2080 hours/yr</t>
  </si>
  <si>
    <t>Post Doc (minimum rate as of 4/2019: $55,000/yr; most postdocs are: $60,000 - $62,000/yr; PIs can propose compensating postdocs at a higher rate, there is not maximum cap on rate of pay)</t>
  </si>
  <si>
    <t>$26.44/hour minimum</t>
  </si>
  <si>
    <t>$28.85 - $29.81/hour for most</t>
  </si>
  <si>
    <t>$1,940.80/ppd</t>
  </si>
  <si>
    <t>$2,090.40/ppd</t>
  </si>
  <si>
    <t>$31.25 - $34.16/hour</t>
  </si>
  <si>
    <t>$2,249.60/ppd</t>
  </si>
  <si>
    <t>CFOS</t>
  </si>
  <si>
    <t>Tuition Only</t>
  </si>
  <si>
    <t>CDR &amp; SOE</t>
  </si>
  <si>
    <t>TA RATES (Graduate Students)</t>
  </si>
  <si>
    <t>$23.67/hour</t>
  </si>
  <si>
    <r>
      <t xml:space="preserve">Student Fees </t>
    </r>
    <r>
      <rPr>
        <b/>
        <u/>
        <sz val="10"/>
        <color theme="1"/>
        <rFont val="Arial"/>
        <family val="2"/>
      </rPr>
      <t>Not</t>
    </r>
    <r>
      <rPr>
        <sz val="10"/>
        <color theme="1"/>
        <rFont val="Arial"/>
        <family val="2"/>
      </rPr>
      <t xml:space="preserve"> Required</t>
    </r>
  </si>
  <si>
    <t>$25.49/hour</t>
  </si>
  <si>
    <t>$27.43/hour</t>
  </si>
  <si>
    <t>RA RATES (Graduate Students)</t>
  </si>
  <si>
    <t>$26.12/hour</t>
  </si>
  <si>
    <t>$28.11/hour</t>
  </si>
  <si>
    <t>PhD after advancement</t>
  </si>
  <si>
    <t>Post Doc</t>
  </si>
  <si>
    <t>N/A</t>
  </si>
  <si>
    <t>Academic semester hourly equivalent wage (20 hrs/ week)</t>
  </si>
  <si>
    <t>IARC</t>
  </si>
  <si>
    <t>IARC Grad Students</t>
  </si>
  <si>
    <t>$946.80/ppd</t>
  </si>
  <si>
    <t>Academic Year</t>
  </si>
  <si>
    <t xml:space="preserve">Tuition </t>
  </si>
  <si>
    <t>$1,019.60/ppd</t>
  </si>
  <si>
    <t>$1,097.20/ppd</t>
  </si>
  <si>
    <t>Summer</t>
  </si>
  <si>
    <t>$1,893.60/ppd</t>
  </si>
  <si>
    <t>$2,039.20/ppd</t>
  </si>
  <si>
    <t>$2,194.40/ppd</t>
  </si>
  <si>
    <r>
      <t xml:space="preserve">Post Doc </t>
    </r>
    <r>
      <rPr>
        <i/>
        <sz val="10"/>
        <color theme="1"/>
        <rFont val="Arial"/>
        <family val="2"/>
      </rPr>
      <t>(Base as of 4/2019: $65,000 - $72,000/yr)</t>
    </r>
  </si>
  <si>
    <t>(Only fund in full year increments unless they have funding elsewhere.)</t>
  </si>
  <si>
    <t>CLA</t>
  </si>
  <si>
    <t>REQUEST</t>
  </si>
  <si>
    <t>MATCH</t>
  </si>
  <si>
    <t>TOTAL MATCH</t>
  </si>
  <si>
    <t>Hours, Wages, &amp; Student Services</t>
  </si>
  <si>
    <t>e.g. 9 academic pay periods = 9*40 hours/pay period = 360 hours;  = .26 FTE (360/1360)</t>
  </si>
  <si>
    <t>1360 hours = 1 FTE</t>
  </si>
  <si>
    <t>720 Academic Hours (9 months, 20 hours per week)</t>
  </si>
  <si>
    <t>640 Summer Hours (3 months, 40 hours per week)</t>
  </si>
  <si>
    <t>Academic Semesters (18 ppd or 720 hours)</t>
  </si>
  <si>
    <t>(Use hours 720/640)</t>
  </si>
  <si>
    <t>Summer (8 ppd or 640) hours)</t>
  </si>
  <si>
    <t>M.S. after Comp Exams or PhD Pre-Comps w/o MS</t>
  </si>
  <si>
    <t>Ph.D. with MS</t>
  </si>
  <si>
    <t>Post Doc (minimum rate as of 4/2022: $55,000/yr; most postdocs are: $60,000 - $62,000/yr; PIs can propose compensating postdocs at a higher rate, there is not maximum cap on rate of pay)</t>
  </si>
  <si>
    <t>18 Academic Pay periods (9 months, 20 hours per week)</t>
  </si>
  <si>
    <t>8 Summer Pay periods (3 months, 40 hours per week)</t>
  </si>
  <si>
    <t>Summer (8 ppd or 640 hours)</t>
  </si>
  <si>
    <t>Tuition with differential</t>
  </si>
  <si>
    <t>Last revised 9/29/23 bmp</t>
  </si>
  <si>
    <t>Non-resident students can qualify as residents after one year, effective AY23-24. Exceptions for international students on J1 visas (many of GI and IARC students wouldn't qualify)</t>
  </si>
  <si>
    <t xml:space="preserve">$10.85 - $15.57/hour </t>
  </si>
  <si>
    <t>$10.85 - $15.57/hour ($18 Max without approvals)</t>
  </si>
  <si>
    <t>$15.57/Average CFOS Undergrad</t>
  </si>
  <si>
    <t>Ph.D. (Adv. to Candidacy)</t>
  </si>
  <si>
    <t>$10.85 - $15.57/hour</t>
  </si>
  <si>
    <t>IANRE</t>
  </si>
  <si>
    <t>Master's or PhD w/no prior Master's</t>
  </si>
  <si>
    <t>$21.00/hour</t>
  </si>
  <si>
    <t>Ph.D. w/Master's</t>
  </si>
  <si>
    <t>$22.50/hour</t>
  </si>
  <si>
    <t>$24.00/hour</t>
  </si>
  <si>
    <t>$16 - $17.50/hour ($18 Max)</t>
  </si>
  <si>
    <t>PROVOST/GENERAL STUDIES</t>
  </si>
  <si>
    <t>Masters - 1st Year</t>
  </si>
  <si>
    <t>Masters - 2nd Year</t>
  </si>
  <si>
    <t>$21.75/hour</t>
  </si>
  <si>
    <t>PhD - 1st Year (No Masters)</t>
  </si>
  <si>
    <t>PhD 1st Year (w/Masters) *</t>
  </si>
  <si>
    <t>PhD - 2nd Year (No Masters)</t>
  </si>
  <si>
    <t>PhD 2nd Year (w/Masters) *</t>
  </si>
  <si>
    <t>$23.00/hour</t>
  </si>
  <si>
    <t>PhD - 3rd Year (No Masters)</t>
  </si>
  <si>
    <t>$23.50/hour</t>
  </si>
  <si>
    <t>PhD - After Candidacy</t>
  </si>
  <si>
    <t>CRCD</t>
  </si>
  <si>
    <t>From CRCD: We use the amounts from the Catalog for proposal budgets.  
 - Rural College (RC) tuition falls under Troth Yeddha' campus rates.  
 - Bristol Bay Campus (BBC), Chukchi Campus (CC), Interior Alaska Campus (IAC), Kuskokwim Campus (KuC), and Northwest Campus (NWC) tuition rates fall under the Community Campus rates. 
 - RC, BBC, CC, IAC, KuC, and NWC fee rates fall under the CRCD Campuses rates (21+6+9 = $38/credit).</t>
  </si>
  <si>
    <r>
      <t xml:space="preserve">Student Fees </t>
    </r>
    <r>
      <rPr>
        <b/>
        <sz val="10"/>
        <color theme="1"/>
        <rFont val="Arial"/>
        <family val="2"/>
      </rPr>
      <t>Required</t>
    </r>
    <r>
      <rPr>
        <sz val="10"/>
        <color theme="1"/>
        <rFont val="Arial"/>
        <family val="2"/>
      </rPr>
      <t xml:space="preserve"> - see comment --&gt;</t>
    </r>
  </si>
  <si>
    <t>Annual (August 2024 - August 2025)</t>
  </si>
  <si>
    <t>Fall (August 2024 - January 2025)</t>
  </si>
  <si>
    <t>Summer Only (May 2025 - August 2025)</t>
  </si>
  <si>
    <t>Spring / Summer (January 2025 -  August 2025)</t>
  </si>
  <si>
    <t>PhD 2025</t>
  </si>
  <si>
    <t>PhD 2026</t>
  </si>
  <si>
    <t>PhD 2027</t>
  </si>
  <si>
    <t>MS 2025</t>
  </si>
  <si>
    <t>MS 2026</t>
  </si>
  <si>
    <t>MS 2027</t>
  </si>
  <si>
    <t>2.75% increase</t>
  </si>
  <si>
    <t>2% increase</t>
  </si>
  <si>
    <t>UA Infrastructure</t>
  </si>
  <si>
    <t>Annual</t>
  </si>
  <si>
    <t>Student Fees</t>
  </si>
  <si>
    <t xml:space="preserve">Student Fees </t>
  </si>
  <si>
    <t>2024-2025 Graduate Tuition</t>
  </si>
  <si>
    <t>2024-2025 Fees: (per semester unless otherwise indicated)</t>
  </si>
  <si>
    <t>720 AY</t>
  </si>
  <si>
    <t>UAS</t>
  </si>
  <si>
    <t>MS 20xx</t>
  </si>
  <si>
    <t>PhD 20xx</t>
  </si>
  <si>
    <t>FN - Faculty, Non-represented</t>
  </si>
  <si>
    <t>EX - Executive</t>
  </si>
  <si>
    <t>F9 - Postdoc (Faculty, UNAC)</t>
  </si>
  <si>
    <t>FR - Faculty, Academic Leadership (non-rep)</t>
  </si>
  <si>
    <t>NR - Classified Non-Union</t>
  </si>
  <si>
    <t>CR - Classified, Local 6070 (Crafts &amp; Trades)</t>
  </si>
  <si>
    <t>CT - Classified, Temp Local 6070 (Crafts &amp; Trades)</t>
  </si>
  <si>
    <t>F9 - Faculty, UNAC</t>
  </si>
  <si>
    <t>XT - APT Exempt Temp. Staff</t>
  </si>
  <si>
    <t>NT - Classified Non-Union Temp. Staff</t>
  </si>
  <si>
    <t>NT - Overtime, Temp. Classified Non-Union Staff</t>
  </si>
  <si>
    <t>NR - Overtime, Classified Staff</t>
  </si>
  <si>
    <t>XR - APT Exempt Staff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</si>
</sst>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1" formatCode="_(* #,##0_);_(* \(#,##0\);_(* &quot;-&quot;_);_(@_)"/>
    <numFmt numFmtId="44" formatCode="_(&quot;$&quot;* #,##0.00_);_(&quot;$&quot;* \(#,##0.00\);_(&quot;$&quot;* &quot;-&quot;??_);_(@_)"/>
    <numFmt numFmtId="164" formatCode="0.0%"/>
    <numFmt numFmtId="165" formatCode="0.0"/>
    <numFmt numFmtId="166" formatCode="&quot;$&quot;#,##0.00"/>
    <numFmt numFmtId="167" formatCode="&quot;$&quot;#,##0"/>
    <numFmt numFmtId="168" formatCode="&quot;$&quot;#,##0\ ;\(&quot;$&quot;#,##0\)"/>
    <numFmt numFmtId="169" formatCode="0.000000%"/>
  </numFmts>
  <fonts count="82">
    <font>
      <sz val="8"/>
      <name val="Helvetica"/>
      <family val="2"/>
    </font>
    <font>
      <sz val="10"/>
      <name val="Verdana"/>
      <family val="2"/>
    </font>
    <font>
      <sz val="10"/>
      <name val="Geneva"/>
      <family val="2"/>
    </font>
    <font>
      <u/>
      <sz val="8"/>
      <color indexed="12"/>
      <name val="Helvetica"/>
      <family val="2"/>
    </font>
    <font>
      <sz val="10"/>
      <name val="Arial"/>
      <family val="2"/>
    </font>
    <font>
      <sz val="8"/>
      <name val="Helvetica"/>
      <family val="2"/>
    </font>
    <font>
      <sz val="8"/>
      <name val="Arial"/>
      <family val="2"/>
    </font>
    <font>
      <b/>
      <sz val="12"/>
      <name val="Verdana"/>
      <family val="2"/>
    </font>
    <font>
      <sz val="10"/>
      <name val="Verdana"/>
      <family val="2"/>
    </font>
    <font>
      <b/>
      <sz val="10"/>
      <name val="Verdana"/>
      <family val="2"/>
    </font>
    <font>
      <b/>
      <sz val="8"/>
      <name val="Arial"/>
      <family val="2"/>
    </font>
    <font>
      <sz val="8"/>
      <name val="Helvetica"/>
      <family val="2"/>
    </font>
    <font>
      <sz val="12"/>
      <name val="Helvetica"/>
      <family val="2"/>
    </font>
    <font>
      <sz val="8"/>
      <color indexed="81"/>
      <name val="Tahoma"/>
      <family val="2"/>
    </font>
    <font>
      <b/>
      <sz val="8"/>
      <color indexed="81"/>
      <name val="Tahoma"/>
      <family val="2"/>
    </font>
    <font>
      <sz val="8"/>
      <color indexed="16"/>
      <name val="Helvetica"/>
      <family val="2"/>
    </font>
    <font>
      <u/>
      <sz val="8"/>
      <color indexed="16"/>
      <name val="Helvetica"/>
      <family val="2"/>
    </font>
    <font>
      <sz val="8"/>
      <color indexed="22"/>
      <name val="Arial"/>
      <family val="2"/>
    </font>
    <font>
      <b/>
      <sz val="8"/>
      <color indexed="22"/>
      <name val="Arial"/>
      <family val="2"/>
    </font>
    <font>
      <b/>
      <sz val="10"/>
      <color indexed="22"/>
      <name val="Arial"/>
      <family val="2"/>
    </font>
    <font>
      <b/>
      <sz val="12"/>
      <name val="Helvetica"/>
      <family val="2"/>
    </font>
    <font>
      <sz val="11"/>
      <name val="Arial"/>
      <family val="2"/>
    </font>
    <font>
      <sz val="11"/>
      <color indexed="10"/>
      <name val="Arial"/>
      <family val="2"/>
    </font>
    <font>
      <u/>
      <sz val="8"/>
      <color indexed="20"/>
      <name val="Helvetica"/>
      <family val="2"/>
    </font>
    <font>
      <b/>
      <sz val="12"/>
      <name val="Arial"/>
      <family val="2"/>
    </font>
    <font>
      <sz val="12"/>
      <name val="Arial"/>
      <family val="2"/>
    </font>
    <font>
      <b/>
      <i/>
      <sz val="12"/>
      <name val="Helvetica"/>
      <family val="2"/>
    </font>
    <font>
      <b/>
      <i/>
      <sz val="12"/>
      <name val="Arial"/>
      <family val="2"/>
    </font>
    <font>
      <i/>
      <sz val="12"/>
      <name val="Arial"/>
      <family val="2"/>
    </font>
    <font>
      <b/>
      <sz val="12"/>
      <color indexed="12"/>
      <name val="Arial"/>
      <family val="2"/>
    </font>
    <font>
      <sz val="12"/>
      <color indexed="12"/>
      <name val="Arial"/>
      <family val="2"/>
    </font>
    <font>
      <b/>
      <i/>
      <sz val="12"/>
      <color indexed="12"/>
      <name val="Arial"/>
      <family val="2"/>
    </font>
    <font>
      <sz val="12"/>
      <color indexed="10"/>
      <name val="Arial"/>
      <family val="2"/>
    </font>
    <font>
      <b/>
      <sz val="12"/>
      <name val="Century Gothic"/>
      <family val="2"/>
    </font>
    <font>
      <sz val="12"/>
      <name val="Century Gothic"/>
      <family val="2"/>
    </font>
    <font>
      <sz val="12"/>
      <name val="Times New Roman"/>
      <family val="1"/>
    </font>
    <font>
      <sz val="9"/>
      <color indexed="81"/>
      <name val="Helvetica"/>
      <family val="2"/>
    </font>
    <font>
      <u/>
      <sz val="12"/>
      <name val="Arial"/>
      <family val="2"/>
    </font>
    <font>
      <b/>
      <sz val="12"/>
      <color indexed="61"/>
      <name val="Arial"/>
      <family val="2"/>
    </font>
    <font>
      <sz val="14"/>
      <color indexed="81"/>
      <name val="Helvetica"/>
      <family val="2"/>
    </font>
    <font>
      <u/>
      <sz val="8"/>
      <color theme="11"/>
      <name val="Helvetica"/>
      <family val="2"/>
    </font>
    <font>
      <b/>
      <sz val="14"/>
      <color indexed="81"/>
      <name val="Helvetica"/>
      <family val="2"/>
    </font>
    <font>
      <sz val="12"/>
      <color indexed="81"/>
      <name val="Tahoma"/>
      <family val="2"/>
    </font>
    <font>
      <b/>
      <i/>
      <sz val="12"/>
      <color rgb="FFFF0000"/>
      <name val="Arial"/>
      <family val="2"/>
    </font>
    <font>
      <b/>
      <sz val="12"/>
      <color indexed="81"/>
      <name val="Tahoma"/>
      <family val="2"/>
    </font>
    <font>
      <b/>
      <sz val="12"/>
      <color rgb="FF000000"/>
      <name val="Tahoma"/>
      <family val="2"/>
    </font>
    <font>
      <sz val="12"/>
      <color rgb="FF000000"/>
      <name val="Tahoma"/>
      <family val="2"/>
    </font>
    <font>
      <b/>
      <sz val="8"/>
      <color rgb="FF000000"/>
      <name val="Tahoma"/>
      <family val="2"/>
    </font>
    <font>
      <sz val="8"/>
      <color rgb="FF000000"/>
      <name val="Tahoma"/>
      <family val="2"/>
    </font>
    <font>
      <sz val="9"/>
      <color rgb="FF000000"/>
      <name val="Helvetica"/>
      <family val="2"/>
    </font>
    <font>
      <b/>
      <sz val="10"/>
      <name val="Arial"/>
      <family val="2"/>
    </font>
    <font>
      <b/>
      <sz val="11"/>
      <color theme="1"/>
      <name val="Calibri"/>
      <family val="2"/>
      <scheme val="minor"/>
    </font>
    <font>
      <b/>
      <u/>
      <sz val="11"/>
      <color theme="1"/>
      <name val="Calibri"/>
      <family val="2"/>
      <scheme val="minor"/>
    </font>
    <font>
      <sz val="11"/>
      <name val="Calibri"/>
      <family val="2"/>
      <scheme val="minor"/>
    </font>
    <font>
      <b/>
      <sz val="11"/>
      <name val="Calibri"/>
      <family val="2"/>
      <scheme val="minor"/>
    </font>
    <font>
      <sz val="12"/>
      <color rgb="FFFF0000"/>
      <name val="Arial"/>
      <family val="2"/>
    </font>
    <font>
      <sz val="9"/>
      <color indexed="81"/>
      <name val="Tahoma"/>
      <family val="2"/>
    </font>
    <font>
      <b/>
      <sz val="9"/>
      <color indexed="81"/>
      <name val="Tahoma"/>
      <family val="2"/>
    </font>
    <font>
      <sz val="9"/>
      <name val="Arial"/>
      <family val="2"/>
    </font>
    <font>
      <b/>
      <i/>
      <sz val="12"/>
      <color theme="4" tint="-0.249977111117893"/>
      <name val="Trebuchet MS"/>
      <family val="2"/>
    </font>
    <font>
      <b/>
      <sz val="30"/>
      <name val="Arial"/>
      <family val="2"/>
    </font>
    <font>
      <b/>
      <sz val="8"/>
      <color theme="0"/>
      <name val="Arial"/>
      <family val="2"/>
    </font>
    <font>
      <sz val="20"/>
      <color indexed="81"/>
      <name val="Tahoma"/>
      <family val="2"/>
    </font>
    <font>
      <b/>
      <sz val="20"/>
      <color indexed="81"/>
      <name val="Tahoma"/>
      <family val="2"/>
    </font>
    <font>
      <sz val="16"/>
      <color indexed="81"/>
      <name val="Tahoma"/>
      <family val="2"/>
    </font>
    <font>
      <sz val="8"/>
      <name val="Calibri"/>
      <family val="2"/>
      <scheme val="minor"/>
    </font>
    <font>
      <b/>
      <i/>
      <sz val="12"/>
      <color theme="3"/>
      <name val="Trebuchet MS"/>
      <family val="2"/>
    </font>
    <font>
      <sz val="11"/>
      <color indexed="81"/>
      <name val="Tahoma"/>
      <family val="2"/>
    </font>
    <font>
      <sz val="10"/>
      <color theme="1"/>
      <name val="Arial"/>
      <family val="2"/>
    </font>
    <font>
      <b/>
      <sz val="20"/>
      <color theme="1"/>
      <name val="Arial"/>
      <family val="2"/>
    </font>
    <font>
      <b/>
      <sz val="10"/>
      <color theme="1"/>
      <name val="Arial"/>
      <family val="2"/>
    </font>
    <font>
      <b/>
      <sz val="16"/>
      <color theme="1"/>
      <name val="Arial"/>
      <family val="2"/>
    </font>
    <font>
      <i/>
      <sz val="10"/>
      <color theme="1"/>
      <name val="Arial"/>
      <family val="2"/>
    </font>
    <font>
      <b/>
      <sz val="10"/>
      <color rgb="FF0000FF"/>
      <name val="Arial"/>
      <family val="2"/>
    </font>
    <font>
      <u/>
      <sz val="10"/>
      <color theme="1"/>
      <name val="Arial"/>
      <family val="2"/>
    </font>
    <font>
      <b/>
      <sz val="14"/>
      <color theme="0"/>
      <name val="Arial"/>
      <family val="2"/>
    </font>
    <font>
      <b/>
      <sz val="14"/>
      <color theme="1"/>
      <name val="Arial"/>
      <family val="2"/>
    </font>
    <font>
      <sz val="14"/>
      <color theme="1"/>
      <name val="Arial"/>
      <family val="2"/>
    </font>
    <font>
      <b/>
      <sz val="10"/>
      <color theme="9" tint="-0.499984740745262"/>
      <name val="Arial"/>
      <family val="2"/>
    </font>
    <font>
      <b/>
      <i/>
      <sz val="10"/>
      <color theme="1"/>
      <name val="Arial"/>
      <family val="2"/>
    </font>
    <font>
      <sz val="10"/>
      <color rgb="FFFF0000"/>
      <name val="Arial"/>
      <family val="2"/>
    </font>
    <font>
      <b/>
      <u/>
      <sz val="10"/>
      <color theme="1"/>
      <name val="Arial"/>
      <family val="2"/>
    </font>
  </fonts>
  <fills count="54">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9"/>
        <bgColor indexed="64"/>
      </patternFill>
    </fill>
    <fill>
      <patternFill patternType="solid">
        <fgColor indexed="65"/>
        <bgColor indexed="64"/>
      </patternFill>
    </fill>
    <fill>
      <patternFill patternType="solid">
        <fgColor indexed="27"/>
        <bgColor indexed="64"/>
      </patternFill>
    </fill>
    <fill>
      <patternFill patternType="solid">
        <fgColor indexed="22"/>
        <bgColor indexed="64"/>
      </patternFill>
    </fill>
    <fill>
      <patternFill patternType="gray0625">
        <bgColor indexed="42"/>
      </patternFill>
    </fill>
    <fill>
      <patternFill patternType="solid">
        <fgColor indexed="45"/>
        <bgColor indexed="64"/>
      </patternFill>
    </fill>
    <fill>
      <patternFill patternType="gray0625">
        <bgColor indexed="41"/>
      </patternFill>
    </fill>
    <fill>
      <patternFill patternType="solid">
        <fgColor auto="1"/>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FED9"/>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B0E9E8"/>
        <bgColor indexed="64"/>
      </patternFill>
    </fill>
    <fill>
      <patternFill patternType="solid">
        <fgColor theme="4" tint="0.79998168889431442"/>
        <bgColor indexed="64"/>
      </patternFill>
    </fill>
    <fill>
      <patternFill patternType="gray0625">
        <bgColor theme="9" tint="0.59999389629810485"/>
      </patternFill>
    </fill>
    <fill>
      <patternFill patternType="gray0625">
        <bgColor rgb="FFFFFED9"/>
      </patternFill>
    </fill>
    <fill>
      <patternFill patternType="gray0625">
        <bgColor theme="5" tint="0.79998168889431442"/>
      </patternFill>
    </fill>
    <fill>
      <patternFill patternType="gray0625">
        <bgColor theme="3" tint="0.79998168889431442"/>
      </patternFill>
    </fill>
    <fill>
      <patternFill patternType="gray0625">
        <bgColor theme="6" tint="0.59999389629810485"/>
      </patternFill>
    </fill>
    <fill>
      <patternFill patternType="gray0625">
        <bgColor theme="0" tint="-0.14999847407452621"/>
      </patternFill>
    </fill>
    <fill>
      <patternFill patternType="gray0625">
        <bgColor rgb="FFB0E9E8"/>
      </patternFill>
    </fill>
    <fill>
      <patternFill patternType="gray0625">
        <bgColor theme="2" tint="-9.9978637043366805E-2"/>
      </patternFill>
    </fill>
    <fill>
      <patternFill patternType="gray0625">
        <bgColor theme="4" tint="0.79998168889431442"/>
      </patternFill>
    </fill>
    <fill>
      <patternFill patternType="solid">
        <fgColor rgb="FFB1A0C7"/>
        <bgColor rgb="FF000000"/>
      </patternFill>
    </fill>
    <fill>
      <patternFill patternType="solid">
        <fgColor rgb="FFCCFFCC"/>
        <bgColor indexed="64"/>
      </patternFill>
    </fill>
    <fill>
      <patternFill patternType="gray0625">
        <bgColor theme="0" tint="-0.249977111117893"/>
      </patternFill>
    </fill>
    <fill>
      <patternFill patternType="solid">
        <fgColor theme="8" tint="0.59999389629810485"/>
        <bgColor indexed="64"/>
      </patternFill>
    </fill>
    <fill>
      <patternFill patternType="gray0625">
        <fgColor rgb="FF000000"/>
        <bgColor rgb="FFCCFFCC"/>
      </patternFill>
    </fill>
    <fill>
      <patternFill patternType="solid">
        <fgColor rgb="FFFFFFFF"/>
        <bgColor rgb="FF000000"/>
      </patternFill>
    </fill>
    <fill>
      <patternFill patternType="solid">
        <fgColor indexed="65"/>
        <bgColor rgb="FF000000"/>
      </patternFill>
    </fill>
    <fill>
      <patternFill patternType="solid">
        <fgColor theme="4" tint="0.59999389629810485"/>
        <bgColor indexed="64"/>
      </patternFill>
    </fill>
    <fill>
      <patternFill patternType="solid">
        <fgColor theme="0"/>
        <bgColor indexed="64"/>
      </patternFill>
    </fill>
    <fill>
      <patternFill patternType="solid">
        <fgColor rgb="FFFFFF00"/>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tint="0.79995117038483843"/>
        <bgColor indexed="64"/>
      </patternFill>
    </fill>
    <fill>
      <patternFill patternType="gray0625">
        <bgColor theme="7" tint="0.79998168889431442"/>
      </patternFill>
    </fill>
    <fill>
      <patternFill patternType="gray0625">
        <bgColor theme="7" tint="0.79992065187536243"/>
      </patternFill>
    </fill>
    <fill>
      <patternFill patternType="solid">
        <fgColor theme="0" tint="-0.34998626667073579"/>
        <bgColor indexed="64"/>
      </patternFill>
    </fill>
    <fill>
      <patternFill patternType="solid">
        <fgColor theme="5" tint="-0.49998474074526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2">
    <border>
      <left/>
      <right/>
      <top/>
      <bottom/>
      <diagonal/>
    </border>
    <border>
      <left/>
      <right/>
      <top style="double">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double">
        <color auto="1"/>
      </bottom>
      <diagonal/>
    </border>
    <border>
      <left/>
      <right/>
      <top/>
      <bottom style="medium">
        <color indexed="64"/>
      </bottom>
      <diagonal/>
    </border>
    <border>
      <left style="thin">
        <color auto="1"/>
      </left>
      <right/>
      <top/>
      <bottom style="double">
        <color indexed="64"/>
      </bottom>
      <diagonal/>
    </border>
    <border>
      <left style="thin">
        <color auto="1"/>
      </left>
      <right/>
      <top/>
      <bottom style="medium">
        <color indexed="64"/>
      </bottom>
      <diagonal/>
    </border>
    <border>
      <left style="thin">
        <color auto="1"/>
      </left>
      <right/>
      <top style="thin">
        <color indexed="64"/>
      </top>
      <bottom style="medium">
        <color indexed="64"/>
      </bottom>
      <diagonal/>
    </border>
    <border>
      <left/>
      <right/>
      <top style="thin">
        <color indexed="64"/>
      </top>
      <bottom style="medium">
        <color indexed="64"/>
      </bottom>
      <diagonal/>
    </border>
    <border>
      <left style="thick">
        <color auto="1"/>
      </left>
      <right/>
      <top style="thin">
        <color auto="1"/>
      </top>
      <bottom style="thin">
        <color auto="1"/>
      </bottom>
      <diagonal/>
    </border>
    <border>
      <left/>
      <right style="thick">
        <color auto="1"/>
      </right>
      <top style="thin">
        <color auto="1"/>
      </top>
      <bottom style="thin">
        <color auto="1"/>
      </bottom>
      <diagonal/>
    </border>
    <border>
      <left style="thin">
        <color auto="1"/>
      </left>
      <right style="thick">
        <color auto="1"/>
      </right>
      <top style="thin">
        <color auto="1"/>
      </top>
      <bottom/>
      <diagonal/>
    </border>
    <border>
      <left style="thin">
        <color auto="1"/>
      </left>
      <right style="thick">
        <color auto="1"/>
      </right>
      <top/>
      <bottom style="thin">
        <color auto="1"/>
      </bottom>
      <diagonal/>
    </border>
    <border>
      <left style="thin">
        <color auto="1"/>
      </left>
      <right style="thick">
        <color auto="1"/>
      </right>
      <top/>
      <bottom/>
      <diagonal/>
    </border>
    <border>
      <left style="thin">
        <color auto="1"/>
      </left>
      <right style="thick">
        <color auto="1"/>
      </right>
      <top style="thin">
        <color auto="1"/>
      </top>
      <bottom style="thin">
        <color auto="1"/>
      </bottom>
      <diagonal/>
    </border>
    <border>
      <left/>
      <right style="thick">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36">
    <xf numFmtId="0" fontId="0" fillId="0" borderId="0"/>
    <xf numFmtId="3" fontId="17" fillId="0" borderId="0" applyFont="0" applyFill="0" applyBorder="0" applyAlignment="0" applyProtection="0"/>
    <xf numFmtId="168" fontId="17" fillId="0" borderId="0" applyFont="0" applyFill="0" applyBorder="0" applyAlignment="0" applyProtection="0"/>
    <xf numFmtId="0" fontId="17" fillId="0" borderId="0" applyFont="0" applyFill="0" applyBorder="0" applyAlignment="0" applyProtection="0"/>
    <xf numFmtId="2" fontId="17"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3" fillId="0" borderId="0" applyNumberFormat="0" applyFill="0" applyBorder="0" applyAlignment="0" applyProtection="0">
      <alignment vertical="top"/>
      <protection locked="0"/>
    </xf>
    <xf numFmtId="0" fontId="4" fillId="0" borderId="0"/>
    <xf numFmtId="9" fontId="2" fillId="0" borderId="0" applyFont="0" applyFill="0" applyBorder="0" applyAlignment="0" applyProtection="0"/>
    <xf numFmtId="0" fontId="17" fillId="0" borderId="1" applyNumberFormat="0" applyFont="0" applyFill="0" applyAlignment="0" applyProtection="0"/>
    <xf numFmtId="0" fontId="2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44" fontId="5" fillId="0" borderId="0" applyFont="0" applyFill="0" applyBorder="0" applyAlignment="0" applyProtection="0"/>
  </cellStyleXfs>
  <cellXfs count="1063">
    <xf numFmtId="0" fontId="0" fillId="0" borderId="0" xfId="0"/>
    <xf numFmtId="0" fontId="7" fillId="0" borderId="0" xfId="0" applyFont="1"/>
    <xf numFmtId="0" fontId="8" fillId="0" borderId="0" xfId="0" applyFont="1"/>
    <xf numFmtId="0" fontId="9" fillId="0" borderId="0" xfId="0" applyFont="1"/>
    <xf numFmtId="0" fontId="6" fillId="0" borderId="0" xfId="0" applyFont="1" applyAlignment="1" applyProtection="1">
      <alignment wrapText="1"/>
      <protection locked="0"/>
    </xf>
    <xf numFmtId="0" fontId="21" fillId="0" borderId="0" xfId="0" applyFont="1"/>
    <xf numFmtId="0" fontId="22" fillId="0" borderId="0" xfId="0" applyFont="1"/>
    <xf numFmtId="0" fontId="24" fillId="0" borderId="0" xfId="0" applyFont="1" applyProtection="1">
      <protection locked="0"/>
    </xf>
    <xf numFmtId="0" fontId="25" fillId="0" borderId="0" xfId="0" applyFont="1" applyProtection="1">
      <protection locked="0"/>
    </xf>
    <xf numFmtId="0" fontId="24" fillId="0" borderId="0" xfId="0" applyFont="1" applyAlignment="1" applyProtection="1">
      <alignment wrapText="1"/>
      <protection locked="0"/>
    </xf>
    <xf numFmtId="0" fontId="25" fillId="0" borderId="3" xfId="0" applyFont="1" applyBorder="1" applyAlignment="1" applyProtection="1">
      <alignment horizontal="left" vertical="center" wrapText="1"/>
      <protection locked="0"/>
    </xf>
    <xf numFmtId="166" fontId="24" fillId="0" borderId="0" xfId="0" applyNumberFormat="1" applyFont="1" applyAlignment="1" applyProtection="1">
      <alignment horizontal="center" wrapText="1"/>
      <protection locked="0"/>
    </xf>
    <xf numFmtId="2" fontId="25" fillId="0" borderId="3" xfId="0" applyNumberFormat="1" applyFont="1" applyBorder="1" applyAlignment="1" applyProtection="1">
      <alignment horizontal="left" vertical="center" wrapText="1"/>
      <protection locked="0"/>
    </xf>
    <xf numFmtId="0" fontId="25" fillId="0" borderId="0" xfId="0" applyFont="1" applyAlignment="1">
      <alignment wrapText="1"/>
    </xf>
    <xf numFmtId="0" fontId="12" fillId="0" borderId="0" xfId="0" applyFont="1" applyAlignment="1" applyProtection="1">
      <alignment horizontal="center" wrapText="1"/>
      <protection locked="0"/>
    </xf>
    <xf numFmtId="164" fontId="25" fillId="0" borderId="0" xfId="0" applyNumberFormat="1" applyFont="1" applyAlignment="1" applyProtection="1">
      <alignment horizontal="center" wrapText="1"/>
      <protection locked="0"/>
    </xf>
    <xf numFmtId="0" fontId="24" fillId="0" borderId="0" xfId="0" applyFont="1" applyAlignment="1" applyProtection="1">
      <alignment horizontal="left" wrapText="1"/>
      <protection locked="0"/>
    </xf>
    <xf numFmtId="164" fontId="12" fillId="0" borderId="0" xfId="0" applyNumberFormat="1" applyFont="1" applyAlignment="1" applyProtection="1">
      <alignment horizontal="center" wrapText="1"/>
      <protection locked="0"/>
    </xf>
    <xf numFmtId="164" fontId="24" fillId="0" borderId="0" xfId="0" applyNumberFormat="1" applyFont="1" applyAlignment="1" applyProtection="1">
      <alignment horizontal="left"/>
      <protection locked="0"/>
    </xf>
    <xf numFmtId="0" fontId="32" fillId="0" borderId="0" xfId="0" applyFont="1"/>
    <xf numFmtId="0" fontId="25" fillId="0" borderId="0" xfId="0" applyFont="1"/>
    <xf numFmtId="164" fontId="25" fillId="0" borderId="0" xfId="0" applyNumberFormat="1" applyFont="1" applyAlignment="1" applyProtection="1">
      <alignment horizontal="left"/>
      <protection locked="0"/>
    </xf>
    <xf numFmtId="0" fontId="25" fillId="10" borderId="0" xfId="0" applyFont="1" applyFill="1" applyProtection="1">
      <protection locked="0"/>
    </xf>
    <xf numFmtId="0" fontId="24" fillId="0" borderId="0" xfId="0" applyFont="1" applyAlignment="1">
      <alignment horizontal="center" wrapText="1"/>
    </xf>
    <xf numFmtId="164" fontId="25" fillId="0" borderId="0" xfId="0" applyNumberFormat="1" applyFont="1" applyProtection="1">
      <protection locked="0"/>
    </xf>
    <xf numFmtId="9" fontId="25" fillId="0" borderId="0" xfId="0" applyNumberFormat="1" applyFont="1" applyProtection="1">
      <protection locked="0"/>
    </xf>
    <xf numFmtId="0" fontId="21" fillId="0" borderId="0" xfId="0" applyFont="1" applyProtection="1">
      <protection locked="0"/>
    </xf>
    <xf numFmtId="0" fontId="24" fillId="0" borderId="7" xfId="0" applyFont="1" applyBorder="1" applyAlignment="1" applyProtection="1">
      <alignment wrapText="1"/>
      <protection locked="0"/>
    </xf>
    <xf numFmtId="0" fontId="24" fillId="0" borderId="4" xfId="0" applyFont="1" applyBorder="1" applyAlignment="1" applyProtection="1">
      <alignment horizontal="right" wrapText="1"/>
      <protection locked="0"/>
    </xf>
    <xf numFmtId="164" fontId="24" fillId="3" borderId="10" xfId="0" applyNumberFormat="1" applyFont="1" applyFill="1" applyBorder="1" applyAlignment="1" applyProtection="1">
      <alignment horizontal="right" wrapText="1"/>
      <protection locked="0"/>
    </xf>
    <xf numFmtId="164" fontId="24" fillId="0" borderId="4" xfId="0" applyNumberFormat="1" applyFont="1" applyBorder="1" applyAlignment="1" applyProtection="1">
      <alignment horizontal="right" wrapText="1"/>
      <protection locked="0"/>
    </xf>
    <xf numFmtId="164" fontId="25" fillId="0" borderId="4" xfId="0" applyNumberFormat="1" applyFont="1" applyBorder="1" applyAlignment="1" applyProtection="1">
      <alignment horizontal="center" wrapText="1"/>
      <protection locked="0"/>
    </xf>
    <xf numFmtId="0" fontId="25" fillId="0" borderId="4" xfId="0" applyFont="1" applyBorder="1" applyAlignment="1" applyProtection="1">
      <alignment horizontal="right" wrapText="1"/>
      <protection locked="0"/>
    </xf>
    <xf numFmtId="0" fontId="25" fillId="0" borderId="0" xfId="0" applyFont="1" applyAlignment="1" applyProtection="1">
      <alignment horizontal="center" wrapText="1"/>
      <protection locked="0"/>
    </xf>
    <xf numFmtId="0" fontId="25" fillId="0" borderId="0" xfId="0" applyFont="1" applyAlignment="1" applyProtection="1">
      <alignment wrapText="1"/>
      <protection locked="0"/>
    </xf>
    <xf numFmtId="164" fontId="24" fillId="5" borderId="4" xfId="0" applyNumberFormat="1" applyFont="1" applyFill="1" applyBorder="1" applyAlignment="1" applyProtection="1">
      <alignment horizontal="right" wrapText="1"/>
      <protection locked="0"/>
    </xf>
    <xf numFmtId="164" fontId="24" fillId="6" borderId="10" xfId="0" applyNumberFormat="1" applyFont="1" applyFill="1" applyBorder="1" applyAlignment="1" applyProtection="1">
      <alignment horizontal="right" wrapText="1"/>
      <protection locked="0"/>
    </xf>
    <xf numFmtId="164" fontId="24" fillId="12" borderId="4" xfId="0" applyNumberFormat="1" applyFont="1" applyFill="1" applyBorder="1" applyAlignment="1" applyProtection="1">
      <alignment horizontal="right" wrapText="1"/>
      <protection locked="0"/>
    </xf>
    <xf numFmtId="0" fontId="24" fillId="0" borderId="13" xfId="0" applyFont="1" applyBorder="1" applyAlignment="1" applyProtection="1">
      <alignment wrapText="1"/>
      <protection locked="0"/>
    </xf>
    <xf numFmtId="164" fontId="24" fillId="0" borderId="4" xfId="0" applyNumberFormat="1" applyFont="1" applyBorder="1" applyAlignment="1" applyProtection="1">
      <alignment horizontal="center" wrapText="1"/>
      <protection locked="0"/>
    </xf>
    <xf numFmtId="167" fontId="25" fillId="0" borderId="9" xfId="0" applyNumberFormat="1" applyFont="1" applyBorder="1" applyAlignment="1" applyProtection="1">
      <alignment horizontal="center" wrapText="1"/>
      <protection locked="0"/>
    </xf>
    <xf numFmtId="0" fontId="24" fillId="0" borderId="0" xfId="0" applyFont="1" applyAlignment="1">
      <alignment wrapText="1"/>
    </xf>
    <xf numFmtId="164" fontId="24" fillId="0" borderId="0" xfId="0" applyNumberFormat="1" applyFont="1" applyAlignment="1" applyProtection="1">
      <alignment wrapText="1"/>
      <protection locked="0"/>
    </xf>
    <xf numFmtId="167" fontId="24" fillId="0" borderId="0" xfId="0" applyNumberFormat="1" applyFont="1" applyAlignment="1" applyProtection="1">
      <alignment wrapText="1"/>
      <protection locked="0"/>
    </xf>
    <xf numFmtId="0" fontId="24" fillId="0" borderId="0" xfId="0" applyFont="1" applyAlignment="1" applyProtection="1">
      <alignment horizontal="right" wrapText="1"/>
      <protection locked="0"/>
    </xf>
    <xf numFmtId="167" fontId="25" fillId="0" borderId="0" xfId="0" applyNumberFormat="1" applyFont="1" applyAlignment="1" applyProtection="1">
      <alignment horizontal="right" wrapText="1"/>
      <protection locked="0"/>
    </xf>
    <xf numFmtId="164" fontId="24" fillId="0" borderId="17" xfId="0" applyNumberFormat="1" applyFont="1" applyBorder="1" applyAlignment="1" applyProtection="1">
      <alignment wrapText="1"/>
      <protection locked="0"/>
    </xf>
    <xf numFmtId="0" fontId="25" fillId="0" borderId="0" xfId="0" applyFont="1" applyAlignment="1">
      <alignment horizontal="left"/>
    </xf>
    <xf numFmtId="0" fontId="24" fillId="0" borderId="0" xfId="0" applyFont="1" applyAlignment="1">
      <alignment horizontal="left"/>
    </xf>
    <xf numFmtId="0" fontId="25" fillId="0" borderId="0" xfId="0" applyFont="1" applyAlignment="1" applyProtection="1">
      <alignment horizontal="left"/>
      <protection locked="0"/>
    </xf>
    <xf numFmtId="0" fontId="21" fillId="0" borderId="0" xfId="0" applyFont="1" applyAlignment="1">
      <alignment horizontal="left"/>
    </xf>
    <xf numFmtId="166" fontId="25" fillId="0" borderId="0" xfId="0" applyNumberFormat="1" applyFont="1" applyAlignment="1">
      <alignment horizontal="left"/>
    </xf>
    <xf numFmtId="166" fontId="21" fillId="0" borderId="0" xfId="0" applyNumberFormat="1" applyFont="1" applyAlignment="1">
      <alignment horizontal="left"/>
    </xf>
    <xf numFmtId="164" fontId="21" fillId="0" borderId="0" xfId="0" applyNumberFormat="1" applyFont="1" applyProtection="1">
      <protection locked="0"/>
    </xf>
    <xf numFmtId="164" fontId="21" fillId="0" borderId="0" xfId="0" applyNumberFormat="1" applyFont="1" applyAlignment="1" applyProtection="1">
      <alignment horizontal="right" wrapText="1"/>
      <protection locked="0"/>
    </xf>
    <xf numFmtId="10" fontId="21" fillId="0" borderId="0" xfId="0" applyNumberFormat="1" applyFont="1" applyProtection="1">
      <protection locked="0"/>
    </xf>
    <xf numFmtId="0" fontId="25" fillId="0" borderId="4" xfId="0" applyFont="1" applyBorder="1" applyAlignment="1" applyProtection="1">
      <alignment wrapText="1"/>
      <protection locked="0"/>
    </xf>
    <xf numFmtId="0" fontId="25" fillId="0" borderId="0" xfId="0" applyFont="1" applyAlignment="1" applyProtection="1">
      <alignment horizontal="center" vertical="center" wrapText="1"/>
      <protection locked="0"/>
    </xf>
    <xf numFmtId="0" fontId="25" fillId="0" borderId="3" xfId="0" applyFont="1" applyBorder="1" applyAlignment="1" applyProtection="1">
      <alignment horizontal="left" wrapText="1"/>
      <protection locked="0"/>
    </xf>
    <xf numFmtId="0" fontId="25" fillId="0" borderId="9" xfId="0" applyFont="1" applyBorder="1" applyAlignment="1">
      <alignment wrapText="1"/>
    </xf>
    <xf numFmtId="0" fontId="25" fillId="0" borderId="7" xfId="0" applyFont="1" applyBorder="1" applyAlignment="1">
      <alignment wrapText="1"/>
    </xf>
    <xf numFmtId="0" fontId="25" fillId="0" borderId="3" xfId="0" applyFont="1" applyBorder="1" applyAlignment="1" applyProtection="1">
      <alignment wrapText="1"/>
      <protection locked="0"/>
    </xf>
    <xf numFmtId="0" fontId="24" fillId="0" borderId="0" xfId="0" applyFont="1" applyAlignment="1" applyProtection="1">
      <alignment horizontal="center" wrapText="1"/>
      <protection locked="0"/>
    </xf>
    <xf numFmtId="0" fontId="25" fillId="0" borderId="0" xfId="0" applyFont="1" applyAlignment="1" applyProtection="1">
      <alignment horizontal="left" wrapText="1"/>
      <protection locked="0"/>
    </xf>
    <xf numFmtId="0" fontId="25" fillId="0" borderId="9" xfId="0" applyFont="1" applyBorder="1" applyAlignment="1" applyProtection="1">
      <alignment horizontal="center" wrapText="1"/>
      <protection locked="0"/>
    </xf>
    <xf numFmtId="0" fontId="24" fillId="0" borderId="14" xfId="0" applyFont="1" applyBorder="1" applyAlignment="1" applyProtection="1">
      <alignment horizontal="center" wrapText="1"/>
      <protection locked="0"/>
    </xf>
    <xf numFmtId="0" fontId="24" fillId="0" borderId="4" xfId="0" applyFont="1" applyBorder="1" applyAlignment="1" applyProtection="1">
      <alignment horizontal="center" wrapText="1"/>
      <protection locked="0"/>
    </xf>
    <xf numFmtId="167" fontId="25" fillId="0" borderId="17" xfId="0" applyNumberFormat="1" applyFont="1" applyBorder="1" applyAlignment="1" applyProtection="1">
      <alignment horizontal="right" wrapText="1"/>
      <protection locked="0"/>
    </xf>
    <xf numFmtId="0" fontId="10" fillId="0" borderId="0" xfId="0" applyFont="1" applyAlignment="1" applyProtection="1">
      <alignment wrapText="1"/>
      <protection locked="0"/>
    </xf>
    <xf numFmtId="4" fontId="24" fillId="0" borderId="0" xfId="0" applyNumberFormat="1" applyFont="1" applyAlignment="1" applyProtection="1">
      <alignment wrapText="1"/>
      <protection locked="0"/>
    </xf>
    <xf numFmtId="0" fontId="29" fillId="0" borderId="0" xfId="0" applyFont="1" applyAlignment="1" applyProtection="1">
      <alignment wrapText="1"/>
      <protection locked="0"/>
    </xf>
    <xf numFmtId="14" fontId="24" fillId="0" borderId="0" xfId="0" applyNumberFormat="1" applyFont="1" applyAlignment="1" applyProtection="1">
      <alignment wrapText="1"/>
      <protection locked="0"/>
    </xf>
    <xf numFmtId="0" fontId="6" fillId="0" borderId="0" xfId="0" applyFont="1" applyAlignment="1">
      <alignment wrapText="1"/>
    </xf>
    <xf numFmtId="14" fontId="24" fillId="0" borderId="0" xfId="0" applyNumberFormat="1" applyFont="1" applyAlignment="1">
      <alignment horizontal="center" wrapText="1"/>
    </xf>
    <xf numFmtId="4" fontId="24" fillId="0" borderId="12" xfId="0" applyNumberFormat="1" applyFont="1" applyBorder="1" applyAlignment="1" applyProtection="1">
      <alignment wrapText="1"/>
      <protection locked="0"/>
    </xf>
    <xf numFmtId="4" fontId="24" fillId="0" borderId="13" xfId="0" applyNumberFormat="1" applyFont="1" applyBorder="1" applyAlignment="1" applyProtection="1">
      <alignment wrapText="1"/>
      <protection locked="0"/>
    </xf>
    <xf numFmtId="0" fontId="24" fillId="0" borderId="13" xfId="0" applyFont="1" applyBorder="1" applyAlignment="1" applyProtection="1">
      <alignment horizontal="left" wrapText="1"/>
      <protection locked="0"/>
    </xf>
    <xf numFmtId="0" fontId="24" fillId="0" borderId="14" xfId="0" applyFont="1" applyBorder="1" applyAlignment="1" applyProtection="1">
      <alignment wrapText="1"/>
      <protection locked="0"/>
    </xf>
    <xf numFmtId="0" fontId="24" fillId="0" borderId="8" xfId="0" applyFont="1" applyBorder="1" applyAlignment="1" applyProtection="1">
      <alignment wrapText="1"/>
      <protection locked="0"/>
    </xf>
    <xf numFmtId="0" fontId="24" fillId="0" borderId="9" xfId="0" applyFont="1" applyBorder="1" applyAlignment="1" applyProtection="1">
      <alignment horizontal="left" wrapText="1"/>
      <protection locked="0"/>
    </xf>
    <xf numFmtId="0" fontId="24" fillId="0" borderId="3" xfId="0" applyFont="1" applyBorder="1" applyAlignment="1" applyProtection="1">
      <alignment horizontal="left" wrapText="1"/>
      <protection locked="0"/>
    </xf>
    <xf numFmtId="4" fontId="24" fillId="0" borderId="3" xfId="0" applyNumberFormat="1" applyFont="1" applyBorder="1" applyAlignment="1" applyProtection="1">
      <alignment wrapText="1"/>
      <protection locked="0"/>
    </xf>
    <xf numFmtId="1" fontId="24" fillId="0" borderId="4" xfId="0" applyNumberFormat="1" applyFont="1" applyBorder="1" applyAlignment="1" applyProtection="1">
      <alignment wrapText="1"/>
      <protection locked="0"/>
    </xf>
    <xf numFmtId="2" fontId="24" fillId="0" borderId="0" xfId="0" applyNumberFormat="1" applyFont="1" applyAlignment="1" applyProtection="1">
      <alignment horizontal="right" wrapText="1"/>
      <protection locked="0"/>
    </xf>
    <xf numFmtId="0" fontId="24" fillId="0" borderId="4" xfId="0" applyFont="1" applyBorder="1" applyAlignment="1" applyProtection="1">
      <alignment wrapText="1"/>
      <protection locked="0"/>
    </xf>
    <xf numFmtId="4" fontId="24" fillId="0" borderId="3" xfId="0" applyNumberFormat="1" applyFont="1" applyBorder="1" applyAlignment="1" applyProtection="1">
      <alignment horizontal="right" wrapText="1"/>
      <protection locked="0"/>
    </xf>
    <xf numFmtId="1" fontId="24" fillId="0" borderId="2" xfId="0" applyNumberFormat="1" applyFont="1" applyBorder="1" applyAlignment="1" applyProtection="1">
      <alignment wrapText="1"/>
      <protection locked="0"/>
    </xf>
    <xf numFmtId="2" fontId="25" fillId="0" borderId="3" xfId="0" applyNumberFormat="1" applyFont="1" applyBorder="1" applyAlignment="1" applyProtection="1">
      <alignment horizontal="left" wrapText="1"/>
      <protection locked="0"/>
    </xf>
    <xf numFmtId="166" fontId="25" fillId="0" borderId="0" xfId="0" applyNumberFormat="1" applyFont="1" applyAlignment="1" applyProtection="1">
      <alignment horizontal="right" wrapText="1"/>
      <protection locked="0"/>
    </xf>
    <xf numFmtId="164" fontId="25" fillId="0" borderId="0" xfId="9" applyNumberFormat="1" applyFont="1" applyBorder="1" applyAlignment="1" applyProtection="1">
      <alignment horizontal="right" wrapText="1"/>
    </xf>
    <xf numFmtId="165" fontId="25" fillId="4" borderId="3" xfId="0" applyNumberFormat="1" applyFont="1" applyFill="1" applyBorder="1" applyAlignment="1" applyProtection="1">
      <alignment wrapText="1"/>
      <protection locked="0"/>
    </xf>
    <xf numFmtId="167" fontId="25" fillId="4" borderId="4" xfId="0" applyNumberFormat="1" applyFont="1" applyFill="1" applyBorder="1" applyAlignment="1" applyProtection="1">
      <alignment wrapText="1"/>
      <protection locked="0"/>
    </xf>
    <xf numFmtId="167" fontId="24" fillId="4" borderId="2" xfId="0" applyNumberFormat="1" applyFont="1" applyFill="1" applyBorder="1" applyAlignment="1">
      <alignment wrapText="1"/>
    </xf>
    <xf numFmtId="0" fontId="30" fillId="0" borderId="0" xfId="0" applyFont="1" applyAlignment="1" applyProtection="1">
      <alignment wrapText="1"/>
      <protection locked="0"/>
    </xf>
    <xf numFmtId="0" fontId="24" fillId="0" borderId="3" xfId="0" applyFont="1" applyBorder="1" applyAlignment="1" applyProtection="1">
      <alignment wrapText="1"/>
      <protection locked="0"/>
    </xf>
    <xf numFmtId="167" fontId="25" fillId="0" borderId="11" xfId="0" applyNumberFormat="1" applyFont="1" applyBorder="1" applyAlignment="1" applyProtection="1">
      <alignment wrapText="1"/>
      <protection locked="0"/>
    </xf>
    <xf numFmtId="2" fontId="24" fillId="0" borderId="3" xfId="0" applyNumberFormat="1" applyFont="1" applyBorder="1" applyAlignment="1" applyProtection="1">
      <alignment wrapText="1"/>
      <protection locked="0"/>
    </xf>
    <xf numFmtId="167" fontId="24" fillId="0" borderId="4" xfId="0" applyNumberFormat="1" applyFont="1" applyBorder="1" applyAlignment="1" applyProtection="1">
      <alignment wrapText="1"/>
      <protection locked="0"/>
    </xf>
    <xf numFmtId="167" fontId="24" fillId="0" borderId="4" xfId="0" applyNumberFormat="1" applyFont="1" applyBorder="1" applyAlignment="1">
      <alignment wrapText="1"/>
    </xf>
    <xf numFmtId="167" fontId="24" fillId="0" borderId="2" xfId="0" applyNumberFormat="1" applyFont="1" applyBorder="1" applyAlignment="1">
      <alignment wrapText="1"/>
    </xf>
    <xf numFmtId="2" fontId="24" fillId="0" borderId="3" xfId="0" applyNumberFormat="1" applyFont="1" applyBorder="1" applyAlignment="1" applyProtection="1">
      <alignment horizontal="left" wrapText="1"/>
      <protection locked="0"/>
    </xf>
    <xf numFmtId="2" fontId="25" fillId="0" borderId="3" xfId="0" applyNumberFormat="1" applyFont="1" applyBorder="1" applyAlignment="1" applyProtection="1">
      <alignment wrapText="1"/>
      <protection locked="0"/>
    </xf>
    <xf numFmtId="167" fontId="25" fillId="0" borderId="4" xfId="0" applyNumberFormat="1" applyFont="1" applyBorder="1" applyAlignment="1">
      <alignment wrapText="1"/>
    </xf>
    <xf numFmtId="167" fontId="25" fillId="0" borderId="4" xfId="0" applyNumberFormat="1" applyFont="1" applyBorder="1" applyAlignment="1" applyProtection="1">
      <alignment wrapText="1"/>
      <protection locked="0"/>
    </xf>
    <xf numFmtId="166" fontId="25" fillId="0" borderId="0" xfId="8" applyNumberFormat="1" applyFont="1" applyAlignment="1" applyProtection="1">
      <alignment horizontal="right" vertical="top" wrapText="1"/>
      <protection locked="0"/>
    </xf>
    <xf numFmtId="164" fontId="25" fillId="0" borderId="0" xfId="8" applyNumberFormat="1" applyFont="1" applyAlignment="1">
      <alignment horizontal="right" vertical="top" wrapText="1"/>
    </xf>
    <xf numFmtId="167" fontId="24" fillId="8" borderId="11" xfId="0" applyNumberFormat="1" applyFont="1" applyFill="1" applyBorder="1" applyAlignment="1" applyProtection="1">
      <alignment wrapText="1"/>
      <protection locked="0"/>
    </xf>
    <xf numFmtId="164" fontId="25" fillId="0" borderId="0" xfId="9" applyNumberFormat="1" applyFont="1" applyFill="1" applyBorder="1" applyAlignment="1" applyProtection="1">
      <alignment horizontal="right" wrapText="1"/>
    </xf>
    <xf numFmtId="164" fontId="24" fillId="4" borderId="3" xfId="9" applyNumberFormat="1" applyFont="1" applyFill="1" applyBorder="1" applyAlignment="1" applyProtection="1">
      <alignment wrapText="1"/>
      <protection locked="0"/>
    </xf>
    <xf numFmtId="167" fontId="24" fillId="0" borderId="11" xfId="0" applyNumberFormat="1" applyFont="1" applyBorder="1" applyAlignment="1" applyProtection="1">
      <alignment wrapText="1"/>
      <protection locked="0"/>
    </xf>
    <xf numFmtId="164" fontId="24" fillId="0" borderId="0" xfId="9" applyNumberFormat="1" applyFont="1" applyFill="1" applyBorder="1" applyAlignment="1" applyProtection="1">
      <alignment horizontal="right" wrapText="1"/>
      <protection locked="0"/>
    </xf>
    <xf numFmtId="164" fontId="24" fillId="5" borderId="3" xfId="9" applyNumberFormat="1" applyFont="1" applyFill="1" applyBorder="1" applyAlignment="1" applyProtection="1">
      <alignment wrapText="1"/>
      <protection locked="0"/>
    </xf>
    <xf numFmtId="167" fontId="25" fillId="5" borderId="4" xfId="0" applyNumberFormat="1" applyFont="1" applyFill="1" applyBorder="1" applyAlignment="1" applyProtection="1">
      <alignment wrapText="1"/>
      <protection locked="0"/>
    </xf>
    <xf numFmtId="167" fontId="24" fillId="5" borderId="2" xfId="0" applyNumberFormat="1" applyFont="1" applyFill="1" applyBorder="1" applyAlignment="1">
      <alignment wrapText="1"/>
    </xf>
    <xf numFmtId="0" fontId="24" fillId="4" borderId="0" xfId="0" applyFont="1" applyFill="1" applyAlignment="1" applyProtection="1">
      <alignment wrapText="1"/>
      <protection locked="0"/>
    </xf>
    <xf numFmtId="164" fontId="25" fillId="0" borderId="0" xfId="9" applyNumberFormat="1" applyFont="1" applyFill="1" applyBorder="1" applyAlignment="1" applyProtection="1">
      <alignment horizontal="right" wrapText="1"/>
      <protection locked="0"/>
    </xf>
    <xf numFmtId="167" fontId="25" fillId="5" borderId="3" xfId="0" applyNumberFormat="1" applyFont="1" applyFill="1" applyBorder="1" applyAlignment="1" applyProtection="1">
      <alignment wrapText="1"/>
      <protection locked="0"/>
    </xf>
    <xf numFmtId="167" fontId="25" fillId="0" borderId="0" xfId="9" applyNumberFormat="1" applyFont="1" applyFill="1" applyBorder="1" applyAlignment="1" applyProtection="1">
      <alignment horizontal="right" wrapText="1"/>
    </xf>
    <xf numFmtId="0" fontId="31" fillId="0" borderId="0" xfId="0" applyFont="1" applyAlignment="1" applyProtection="1">
      <alignment wrapText="1"/>
      <protection locked="0"/>
    </xf>
    <xf numFmtId="1" fontId="29" fillId="0" borderId="0" xfId="0" applyNumberFormat="1" applyFont="1" applyAlignment="1" applyProtection="1">
      <alignment wrapText="1"/>
      <protection locked="0"/>
    </xf>
    <xf numFmtId="167" fontId="24" fillId="2" borderId="11" xfId="0" applyNumberFormat="1" applyFont="1" applyFill="1" applyBorder="1" applyAlignment="1" applyProtection="1">
      <alignment wrapText="1"/>
      <protection locked="0"/>
    </xf>
    <xf numFmtId="0" fontId="24" fillId="0" borderId="12" xfId="0" applyFont="1" applyBorder="1" applyAlignment="1" applyProtection="1">
      <alignment horizontal="left" wrapText="1"/>
      <protection locked="0"/>
    </xf>
    <xf numFmtId="0" fontId="24" fillId="0" borderId="14" xfId="0" applyFont="1" applyBorder="1" applyAlignment="1" applyProtection="1">
      <alignment horizontal="left" wrapText="1"/>
      <protection locked="0"/>
    </xf>
    <xf numFmtId="167" fontId="24" fillId="0" borderId="14" xfId="0" applyNumberFormat="1" applyFont="1" applyBorder="1" applyAlignment="1" applyProtection="1">
      <alignment wrapText="1"/>
      <protection locked="0"/>
    </xf>
    <xf numFmtId="167" fontId="24" fillId="0" borderId="15" xfId="0" applyNumberFormat="1" applyFont="1" applyBorder="1" applyAlignment="1">
      <alignment wrapText="1"/>
    </xf>
    <xf numFmtId="4" fontId="25" fillId="0" borderId="3" xfId="0" applyNumberFormat="1" applyFont="1" applyBorder="1" applyAlignment="1" applyProtection="1">
      <alignment wrapText="1"/>
      <protection locked="0"/>
    </xf>
    <xf numFmtId="0" fontId="27" fillId="0" borderId="4" xfId="0" applyFont="1" applyBorder="1" applyAlignment="1" applyProtection="1">
      <alignment horizontal="right" wrapText="1"/>
      <protection locked="0"/>
    </xf>
    <xf numFmtId="4" fontId="27" fillId="0" borderId="3" xfId="0" applyNumberFormat="1" applyFont="1" applyBorder="1" applyAlignment="1" applyProtection="1">
      <alignment wrapText="1"/>
      <protection locked="0"/>
    </xf>
    <xf numFmtId="167" fontId="28" fillId="0" borderId="4" xfId="0" applyNumberFormat="1" applyFont="1" applyBorder="1" applyAlignment="1">
      <alignment wrapText="1"/>
    </xf>
    <xf numFmtId="167" fontId="27" fillId="0" borderId="2" xfId="0" applyNumberFormat="1" applyFont="1" applyBorder="1" applyAlignment="1">
      <alignment wrapText="1"/>
    </xf>
    <xf numFmtId="4" fontId="25" fillId="0" borderId="12" xfId="0" applyNumberFormat="1" applyFont="1" applyBorder="1" applyAlignment="1" applyProtection="1">
      <alignment wrapText="1"/>
      <protection locked="0"/>
    </xf>
    <xf numFmtId="167" fontId="25" fillId="0" borderId="14" xfId="0" applyNumberFormat="1" applyFont="1" applyBorder="1" applyAlignment="1" applyProtection="1">
      <alignment wrapText="1"/>
      <protection locked="0"/>
    </xf>
    <xf numFmtId="0" fontId="25" fillId="2" borderId="5" xfId="0" applyFont="1" applyFill="1" applyBorder="1" applyAlignment="1" applyProtection="1">
      <alignment wrapText="1"/>
      <protection locked="0"/>
    </xf>
    <xf numFmtId="0" fontId="25" fillId="2" borderId="6" xfId="0" applyFont="1" applyFill="1" applyBorder="1" applyAlignment="1" applyProtection="1">
      <alignment wrapText="1"/>
      <protection locked="0"/>
    </xf>
    <xf numFmtId="0" fontId="37" fillId="0" borderId="0" xfId="7" applyFont="1" applyAlignment="1" applyProtection="1">
      <alignment wrapText="1"/>
    </xf>
    <xf numFmtId="167" fontId="24" fillId="3" borderId="11" xfId="0" applyNumberFormat="1" applyFont="1" applyFill="1" applyBorder="1" applyAlignment="1" applyProtection="1">
      <alignment wrapText="1"/>
      <protection locked="0"/>
    </xf>
    <xf numFmtId="4" fontId="24" fillId="0" borderId="5" xfId="0" applyNumberFormat="1" applyFont="1" applyBorder="1" applyAlignment="1" applyProtection="1">
      <alignment wrapText="1"/>
      <protection locked="0"/>
    </xf>
    <xf numFmtId="167" fontId="24" fillId="0" borderId="10" xfId="0" applyNumberFormat="1" applyFont="1" applyBorder="1" applyAlignment="1">
      <alignment wrapText="1"/>
    </xf>
    <xf numFmtId="4" fontId="24" fillId="0" borderId="5" xfId="0" applyNumberFormat="1" applyFont="1" applyBorder="1" applyAlignment="1">
      <alignment wrapText="1"/>
    </xf>
    <xf numFmtId="167" fontId="24" fillId="0" borderId="11" xfId="0" applyNumberFormat="1" applyFont="1" applyBorder="1" applyAlignment="1">
      <alignment wrapText="1"/>
    </xf>
    <xf numFmtId="0" fontId="25" fillId="0" borderId="12" xfId="0" applyFont="1" applyBorder="1" applyAlignment="1" applyProtection="1">
      <alignment wrapText="1"/>
      <protection locked="0"/>
    </xf>
    <xf numFmtId="167" fontId="24" fillId="0" borderId="14" xfId="0" applyNumberFormat="1" applyFont="1" applyBorder="1" applyAlignment="1">
      <alignment wrapText="1"/>
    </xf>
    <xf numFmtId="164" fontId="24" fillId="0" borderId="3" xfId="9" applyNumberFormat="1" applyFont="1" applyFill="1" applyBorder="1" applyAlignment="1" applyProtection="1">
      <alignment horizontal="center" wrapText="1"/>
    </xf>
    <xf numFmtId="167" fontId="24" fillId="0" borderId="14" xfId="0" applyNumberFormat="1" applyFont="1" applyBorder="1" applyAlignment="1" applyProtection="1">
      <alignment horizontal="center" wrapText="1"/>
      <protection locked="0"/>
    </xf>
    <xf numFmtId="165" fontId="25" fillId="0" borderId="3" xfId="0" applyNumberFormat="1" applyFont="1" applyBorder="1" applyAlignment="1" applyProtection="1">
      <alignment horizontal="left" wrapText="1"/>
      <protection locked="0"/>
    </xf>
    <xf numFmtId="166" fontId="25" fillId="0" borderId="0" xfId="0" applyNumberFormat="1" applyFont="1" applyAlignment="1" applyProtection="1">
      <alignment wrapText="1"/>
      <protection locked="0"/>
    </xf>
    <xf numFmtId="164" fontId="25" fillId="0" borderId="0" xfId="0" applyNumberFormat="1" applyFont="1" applyAlignment="1">
      <alignment wrapText="1"/>
    </xf>
    <xf numFmtId="165" fontId="25" fillId="4" borderId="3" xfId="9" applyNumberFormat="1" applyFont="1" applyFill="1" applyBorder="1" applyAlignment="1" applyProtection="1">
      <alignment horizontal="center" wrapText="1"/>
      <protection locked="0"/>
    </xf>
    <xf numFmtId="165" fontId="25" fillId="0" borderId="3" xfId="9" applyNumberFormat="1" applyFont="1" applyFill="1" applyBorder="1" applyAlignment="1" applyProtection="1">
      <alignment wrapText="1"/>
      <protection locked="0"/>
    </xf>
    <xf numFmtId="165" fontId="25" fillId="0" borderId="3" xfId="9" applyNumberFormat="1" applyFont="1" applyFill="1" applyBorder="1" applyAlignment="1" applyProtection="1">
      <alignment wrapText="1"/>
    </xf>
    <xf numFmtId="0" fontId="24" fillId="2" borderId="5" xfId="0" applyFont="1" applyFill="1" applyBorder="1" applyAlignment="1" applyProtection="1">
      <alignment horizontal="left" wrapText="1"/>
      <protection locked="0"/>
    </xf>
    <xf numFmtId="167" fontId="24" fillId="2" borderId="16" xfId="0" applyNumberFormat="1" applyFont="1" applyFill="1" applyBorder="1" applyAlignment="1" applyProtection="1">
      <alignment wrapText="1"/>
      <protection locked="0"/>
    </xf>
    <xf numFmtId="4" fontId="25" fillId="0" borderId="4" xfId="0" applyNumberFormat="1" applyFont="1" applyBorder="1" applyAlignment="1" applyProtection="1">
      <alignment wrapText="1"/>
      <protection locked="0"/>
    </xf>
    <xf numFmtId="0" fontId="25" fillId="0" borderId="2" xfId="0" applyFont="1" applyBorder="1" applyAlignment="1" applyProtection="1">
      <alignment wrapText="1"/>
      <protection locked="0"/>
    </xf>
    <xf numFmtId="0" fontId="25" fillId="2" borderId="5" xfId="0" applyFont="1" applyFill="1" applyBorder="1" applyAlignment="1" applyProtection="1">
      <alignment horizontal="left" wrapText="1"/>
      <protection locked="0"/>
    </xf>
    <xf numFmtId="0" fontId="25" fillId="0" borderId="8" xfId="0" applyFont="1" applyBorder="1" applyAlignment="1" applyProtection="1">
      <alignment wrapText="1"/>
      <protection locked="0"/>
    </xf>
    <xf numFmtId="167" fontId="24" fillId="2" borderId="10" xfId="0" applyNumberFormat="1" applyFont="1" applyFill="1" applyBorder="1" applyAlignment="1" applyProtection="1">
      <alignment wrapText="1"/>
      <protection locked="0"/>
    </xf>
    <xf numFmtId="0" fontId="25" fillId="0" borderId="4" xfId="0" applyFont="1" applyBorder="1" applyAlignment="1" applyProtection="1">
      <alignment horizontal="center" wrapText="1"/>
      <protection locked="0"/>
    </xf>
    <xf numFmtId="165" fontId="25" fillId="4" borderId="3" xfId="0" applyNumberFormat="1" applyFont="1" applyFill="1" applyBorder="1" applyAlignment="1" applyProtection="1">
      <alignment horizontal="center" wrapText="1"/>
      <protection locked="0"/>
    </xf>
    <xf numFmtId="165" fontId="25" fillId="4" borderId="3" xfId="0" applyNumberFormat="1" applyFont="1" applyFill="1" applyBorder="1" applyAlignment="1">
      <alignment horizontal="center" wrapText="1"/>
    </xf>
    <xf numFmtId="167" fontId="24" fillId="4" borderId="4" xfId="0" applyNumberFormat="1" applyFont="1" applyFill="1" applyBorder="1" applyAlignment="1">
      <alignment wrapText="1"/>
    </xf>
    <xf numFmtId="165" fontId="25" fillId="4" borderId="8" xfId="0" applyNumberFormat="1" applyFont="1" applyFill="1" applyBorder="1" applyAlignment="1">
      <alignment wrapText="1"/>
    </xf>
    <xf numFmtId="0" fontId="25" fillId="2" borderId="13" xfId="0" applyFont="1" applyFill="1" applyBorder="1" applyAlignment="1" applyProtection="1">
      <alignment wrapText="1"/>
      <protection locked="0"/>
    </xf>
    <xf numFmtId="0" fontId="24" fillId="2" borderId="14" xfId="0" applyFont="1" applyFill="1" applyBorder="1" applyAlignment="1">
      <alignment horizontal="right" wrapText="1"/>
    </xf>
    <xf numFmtId="167" fontId="24" fillId="0" borderId="5" xfId="0" applyNumberFormat="1" applyFont="1" applyBorder="1" applyAlignment="1" applyProtection="1">
      <alignment wrapText="1"/>
      <protection locked="0"/>
    </xf>
    <xf numFmtId="167" fontId="24" fillId="0" borderId="15" xfId="0" applyNumberFormat="1" applyFont="1" applyBorder="1" applyAlignment="1" applyProtection="1">
      <alignment wrapText="1"/>
      <protection locked="0"/>
    </xf>
    <xf numFmtId="0" fontId="25" fillId="0" borderId="12" xfId="0" applyFont="1" applyBorder="1" applyAlignment="1" applyProtection="1">
      <alignment horizontal="right" wrapText="1"/>
      <protection locked="0"/>
    </xf>
    <xf numFmtId="167" fontId="25" fillId="0" borderId="14" xfId="0" applyNumberFormat="1" applyFont="1" applyBorder="1" applyAlignment="1" applyProtection="1">
      <alignment horizontal="right" wrapText="1"/>
      <protection locked="0"/>
    </xf>
    <xf numFmtId="0" fontId="6" fillId="0" borderId="0" xfId="0" applyFont="1" applyAlignment="1" applyProtection="1">
      <alignment horizontal="center" wrapText="1"/>
      <protection locked="0"/>
    </xf>
    <xf numFmtId="14" fontId="24" fillId="0" borderId="0" xfId="0" applyNumberFormat="1" applyFont="1" applyAlignment="1" applyProtection="1">
      <alignment horizontal="left" wrapText="1"/>
      <protection locked="0"/>
    </xf>
    <xf numFmtId="0" fontId="6" fillId="5" borderId="0" xfId="0" applyFont="1" applyFill="1" applyAlignment="1" applyProtection="1">
      <alignment wrapText="1"/>
      <protection locked="0"/>
    </xf>
    <xf numFmtId="0" fontId="10" fillId="0" borderId="0" xfId="0" applyFont="1" applyAlignment="1" applyProtection="1">
      <alignment horizontal="left" wrapText="1"/>
      <protection locked="0"/>
    </xf>
    <xf numFmtId="41" fontId="6" fillId="0" borderId="0" xfId="0" applyNumberFormat="1" applyFont="1" applyAlignment="1" applyProtection="1">
      <alignment wrapText="1"/>
      <protection locked="0"/>
    </xf>
    <xf numFmtId="4" fontId="6" fillId="0" borderId="0" xfId="0" applyNumberFormat="1" applyFont="1" applyAlignment="1" applyProtection="1">
      <alignment wrapText="1"/>
      <protection locked="0"/>
    </xf>
    <xf numFmtId="167" fontId="24" fillId="0" borderId="0" xfId="0" applyNumberFormat="1" applyFont="1" applyAlignment="1" applyProtection="1">
      <alignment horizontal="left" wrapText="1"/>
      <protection locked="0"/>
    </xf>
    <xf numFmtId="4" fontId="24" fillId="0" borderId="12" xfId="0" applyNumberFormat="1" applyFont="1" applyBorder="1" applyAlignment="1" applyProtection="1">
      <alignment horizontal="center" wrapText="1"/>
      <protection locked="0"/>
    </xf>
    <xf numFmtId="4" fontId="24" fillId="0" borderId="13" xfId="0" applyNumberFormat="1" applyFont="1" applyBorder="1" applyAlignment="1" applyProtection="1">
      <alignment horizontal="center" wrapText="1"/>
      <protection locked="0"/>
    </xf>
    <xf numFmtId="0" fontId="29" fillId="0" borderId="0" xfId="0" applyFont="1" applyAlignment="1" applyProtection="1">
      <alignment horizontal="center" wrapText="1"/>
      <protection locked="0"/>
    </xf>
    <xf numFmtId="0" fontId="38" fillId="0" borderId="0" xfId="0" applyFont="1" applyAlignment="1" applyProtection="1">
      <alignment wrapText="1"/>
      <protection locked="0"/>
    </xf>
    <xf numFmtId="4" fontId="25" fillId="0" borderId="3" xfId="0" applyNumberFormat="1" applyFont="1" applyBorder="1" applyAlignment="1" applyProtection="1">
      <alignment horizontal="left" wrapText="1"/>
      <protection locked="0"/>
    </xf>
    <xf numFmtId="165" fontId="25" fillId="4" borderId="8" xfId="0" applyNumberFormat="1" applyFont="1" applyFill="1" applyBorder="1" applyAlignment="1" applyProtection="1">
      <alignment wrapText="1"/>
      <protection locked="0"/>
    </xf>
    <xf numFmtId="0" fontId="24" fillId="6" borderId="8" xfId="0" applyFont="1" applyFill="1" applyBorder="1" applyAlignment="1" applyProtection="1">
      <alignment horizontal="left" wrapText="1"/>
      <protection locked="0"/>
    </xf>
    <xf numFmtId="0" fontId="24" fillId="6" borderId="9" xfId="0" applyFont="1" applyFill="1" applyBorder="1" applyAlignment="1" applyProtection="1">
      <alignment horizontal="left" wrapText="1"/>
      <protection locked="0"/>
    </xf>
    <xf numFmtId="0" fontId="25" fillId="6" borderId="6" xfId="0" applyFont="1" applyFill="1" applyBorder="1" applyAlignment="1" applyProtection="1">
      <alignment wrapText="1"/>
      <protection locked="0"/>
    </xf>
    <xf numFmtId="0" fontId="24" fillId="6" borderId="6" xfId="0" applyFont="1" applyFill="1" applyBorder="1" applyAlignment="1" applyProtection="1">
      <alignment horizontal="left" wrapText="1"/>
      <protection locked="0"/>
    </xf>
    <xf numFmtId="167" fontId="24" fillId="6" borderId="5" xfId="0" applyNumberFormat="1" applyFont="1" applyFill="1" applyBorder="1" applyAlignment="1" applyProtection="1">
      <alignment horizontal="right" wrapText="1"/>
      <protection locked="0"/>
    </xf>
    <xf numFmtId="0" fontId="25" fillId="6" borderId="10" xfId="0" applyFont="1" applyFill="1" applyBorder="1" applyAlignment="1" applyProtection="1">
      <alignment horizontal="right" wrapText="1"/>
      <protection locked="0"/>
    </xf>
    <xf numFmtId="167" fontId="24" fillId="6" borderId="11" xfId="0" applyNumberFormat="1" applyFont="1" applyFill="1" applyBorder="1" applyAlignment="1" applyProtection="1">
      <alignment wrapText="1"/>
      <protection locked="0"/>
    </xf>
    <xf numFmtId="0" fontId="25" fillId="5" borderId="0" xfId="0" applyFont="1" applyFill="1" applyAlignment="1" applyProtection="1">
      <alignment wrapText="1"/>
      <protection locked="0"/>
    </xf>
    <xf numFmtId="41" fontId="25" fillId="0" borderId="0" xfId="0" applyNumberFormat="1" applyFont="1" applyAlignment="1" applyProtection="1">
      <alignment wrapText="1"/>
      <protection locked="0"/>
    </xf>
    <xf numFmtId="4" fontId="25" fillId="0" borderId="0" xfId="0" applyNumberFormat="1" applyFont="1" applyAlignment="1" applyProtection="1">
      <alignment wrapText="1"/>
      <protection locked="0"/>
    </xf>
    <xf numFmtId="166" fontId="12" fillId="0" borderId="0" xfId="0" applyNumberFormat="1" applyFont="1" applyAlignment="1" applyProtection="1">
      <alignment wrapText="1"/>
      <protection locked="0"/>
    </xf>
    <xf numFmtId="164" fontId="12" fillId="0" borderId="0" xfId="0" applyNumberFormat="1" applyFont="1" applyAlignment="1">
      <alignment wrapText="1"/>
    </xf>
    <xf numFmtId="0" fontId="26" fillId="0" borderId="4" xfId="0" applyFont="1" applyBorder="1" applyAlignment="1" applyProtection="1">
      <alignment horizontal="right" wrapText="1"/>
      <protection locked="0"/>
    </xf>
    <xf numFmtId="0" fontId="25" fillId="2" borderId="9" xfId="0" applyFont="1" applyFill="1" applyBorder="1" applyAlignment="1" applyProtection="1">
      <alignment horizontal="left" wrapText="1"/>
      <protection locked="0"/>
    </xf>
    <xf numFmtId="0" fontId="12" fillId="6" borderId="6" xfId="0" applyFont="1" applyFill="1" applyBorder="1" applyAlignment="1" applyProtection="1">
      <alignment wrapText="1"/>
      <protection locked="0"/>
    </xf>
    <xf numFmtId="0" fontId="12" fillId="6" borderId="10" xfId="0" applyFont="1" applyFill="1" applyBorder="1" applyAlignment="1" applyProtection="1">
      <alignment horizontal="right" wrapText="1"/>
      <protection locked="0"/>
    </xf>
    <xf numFmtId="0" fontId="33" fillId="0" borderId="0" xfId="0" applyFont="1" applyAlignment="1" applyProtection="1">
      <alignment horizontal="left" wrapText="1"/>
      <protection locked="0"/>
    </xf>
    <xf numFmtId="41" fontId="34" fillId="0" borderId="0" xfId="0" applyNumberFormat="1" applyFont="1" applyAlignment="1" applyProtection="1">
      <alignment wrapText="1"/>
      <protection locked="0"/>
    </xf>
    <xf numFmtId="0" fontId="35" fillId="0" borderId="0" xfId="0" applyFont="1" applyAlignment="1" applyProtection="1">
      <alignment wrapText="1"/>
      <protection locked="0"/>
    </xf>
    <xf numFmtId="0" fontId="34" fillId="0" borderId="0" xfId="0" applyFont="1" applyAlignment="1" applyProtection="1">
      <alignment wrapText="1"/>
      <protection locked="0"/>
    </xf>
    <xf numFmtId="0" fontId="24" fillId="0" borderId="0" xfId="0" applyFont="1" applyAlignment="1" applyProtection="1">
      <alignment horizontal="center" vertical="center" wrapText="1"/>
      <protection locked="0"/>
    </xf>
    <xf numFmtId="4" fontId="24" fillId="0" borderId="12" xfId="0" applyNumberFormat="1" applyFont="1" applyBorder="1" applyAlignment="1" applyProtection="1">
      <alignment vertical="center" wrapText="1"/>
      <protection locked="0"/>
    </xf>
    <xf numFmtId="4" fontId="24" fillId="0" borderId="13" xfId="0" applyNumberFormat="1" applyFont="1" applyBorder="1" applyAlignment="1" applyProtection="1">
      <alignment vertical="center" wrapText="1"/>
      <protection locked="0"/>
    </xf>
    <xf numFmtId="0" fontId="24" fillId="0" borderId="14" xfId="0" applyFont="1" applyBorder="1" applyAlignment="1" applyProtection="1">
      <alignment vertical="center" wrapText="1"/>
      <protection locked="0"/>
    </xf>
    <xf numFmtId="0" fontId="24" fillId="0" borderId="0" xfId="0" applyFont="1" applyAlignment="1" applyProtection="1">
      <alignment vertical="center" wrapText="1"/>
      <protection locked="0"/>
    </xf>
    <xf numFmtId="0" fontId="24" fillId="0" borderId="2" xfId="0" applyFont="1" applyBorder="1" applyAlignment="1" applyProtection="1">
      <alignment wrapText="1"/>
      <protection locked="0"/>
    </xf>
    <xf numFmtId="165" fontId="25" fillId="7" borderId="3" xfId="0" applyNumberFormat="1" applyFont="1" applyFill="1" applyBorder="1" applyAlignment="1" applyProtection="1">
      <alignment wrapText="1"/>
      <protection locked="0"/>
    </xf>
    <xf numFmtId="167" fontId="25" fillId="7" borderId="4" xfId="0" applyNumberFormat="1" applyFont="1" applyFill="1" applyBorder="1" applyAlignment="1" applyProtection="1">
      <alignment wrapText="1"/>
      <protection locked="0"/>
    </xf>
    <xf numFmtId="167" fontId="24" fillId="7" borderId="2" xfId="0" applyNumberFormat="1" applyFont="1" applyFill="1" applyBorder="1" applyAlignment="1">
      <alignment wrapText="1"/>
    </xf>
    <xf numFmtId="165" fontId="25" fillId="15" borderId="3" xfId="0" applyNumberFormat="1" applyFont="1" applyFill="1" applyBorder="1" applyAlignment="1" applyProtection="1">
      <alignment wrapText="1"/>
      <protection locked="0"/>
    </xf>
    <xf numFmtId="167" fontId="25" fillId="15" borderId="4" xfId="0" applyNumberFormat="1" applyFont="1" applyFill="1" applyBorder="1" applyAlignment="1" applyProtection="1">
      <alignment wrapText="1"/>
      <protection locked="0"/>
    </xf>
    <xf numFmtId="167" fontId="24" fillId="15" borderId="2" xfId="0" applyNumberFormat="1" applyFont="1" applyFill="1" applyBorder="1" applyAlignment="1">
      <alignment wrapText="1"/>
    </xf>
    <xf numFmtId="165" fontId="25" fillId="19" borderId="3" xfId="0" applyNumberFormat="1" applyFont="1" applyFill="1" applyBorder="1" applyAlignment="1" applyProtection="1">
      <alignment wrapText="1"/>
      <protection locked="0"/>
    </xf>
    <xf numFmtId="167" fontId="25" fillId="19" borderId="4" xfId="0" applyNumberFormat="1" applyFont="1" applyFill="1" applyBorder="1" applyAlignment="1" applyProtection="1">
      <alignment wrapText="1"/>
      <protection locked="0"/>
    </xf>
    <xf numFmtId="167" fontId="24" fillId="19" borderId="2" xfId="0" applyNumberFormat="1" applyFont="1" applyFill="1" applyBorder="1" applyAlignment="1">
      <alignment wrapText="1"/>
    </xf>
    <xf numFmtId="165" fontId="25" fillId="20" borderId="3" xfId="0" applyNumberFormat="1" applyFont="1" applyFill="1" applyBorder="1" applyAlignment="1" applyProtection="1">
      <alignment wrapText="1"/>
      <protection locked="0"/>
    </xf>
    <xf numFmtId="167" fontId="25" fillId="20" borderId="4" xfId="0" applyNumberFormat="1" applyFont="1" applyFill="1" applyBorder="1" applyAlignment="1" applyProtection="1">
      <alignment wrapText="1"/>
      <protection locked="0"/>
    </xf>
    <xf numFmtId="167" fontId="24" fillId="20" borderId="2" xfId="0" applyNumberFormat="1" applyFont="1" applyFill="1" applyBorder="1" applyAlignment="1">
      <alignment wrapText="1"/>
    </xf>
    <xf numFmtId="165" fontId="25" fillId="21" borderId="3" xfId="0" applyNumberFormat="1" applyFont="1" applyFill="1" applyBorder="1" applyAlignment="1" applyProtection="1">
      <alignment wrapText="1"/>
      <protection locked="0"/>
    </xf>
    <xf numFmtId="167" fontId="25" fillId="21" borderId="4" xfId="0" applyNumberFormat="1" applyFont="1" applyFill="1" applyBorder="1" applyAlignment="1" applyProtection="1">
      <alignment wrapText="1"/>
      <protection locked="0"/>
    </xf>
    <xf numFmtId="167" fontId="24" fillId="21" borderId="2" xfId="0" applyNumberFormat="1" applyFont="1" applyFill="1" applyBorder="1" applyAlignment="1">
      <alignment wrapText="1"/>
    </xf>
    <xf numFmtId="165" fontId="25" fillId="18" borderId="3" xfId="0" applyNumberFormat="1" applyFont="1" applyFill="1" applyBorder="1" applyAlignment="1" applyProtection="1">
      <alignment wrapText="1"/>
      <protection locked="0"/>
    </xf>
    <xf numFmtId="167" fontId="25" fillId="18" borderId="4" xfId="0" applyNumberFormat="1" applyFont="1" applyFill="1" applyBorder="1" applyAlignment="1" applyProtection="1">
      <alignment wrapText="1"/>
      <protection locked="0"/>
    </xf>
    <xf numFmtId="167" fontId="24" fillId="18" borderId="2" xfId="0" applyNumberFormat="1" applyFont="1" applyFill="1" applyBorder="1" applyAlignment="1">
      <alignment wrapText="1"/>
    </xf>
    <xf numFmtId="165" fontId="25" fillId="22" borderId="3" xfId="0" applyNumberFormat="1" applyFont="1" applyFill="1" applyBorder="1" applyAlignment="1" applyProtection="1">
      <alignment wrapText="1"/>
      <protection locked="0"/>
    </xf>
    <xf numFmtId="167" fontId="25" fillId="22" borderId="4" xfId="0" applyNumberFormat="1" applyFont="1" applyFill="1" applyBorder="1" applyAlignment="1" applyProtection="1">
      <alignment wrapText="1"/>
      <protection locked="0"/>
    </xf>
    <xf numFmtId="167" fontId="24" fillId="22" borderId="2" xfId="0" applyNumberFormat="1" applyFont="1" applyFill="1" applyBorder="1" applyAlignment="1">
      <alignment wrapText="1"/>
    </xf>
    <xf numFmtId="165" fontId="25" fillId="23" borderId="3" xfId="0" applyNumberFormat="1" applyFont="1" applyFill="1" applyBorder="1" applyAlignment="1" applyProtection="1">
      <alignment wrapText="1"/>
      <protection locked="0"/>
    </xf>
    <xf numFmtId="167" fontId="25" fillId="23" borderId="4" xfId="0" applyNumberFormat="1" applyFont="1" applyFill="1" applyBorder="1" applyAlignment="1" applyProtection="1">
      <alignment wrapText="1"/>
      <protection locked="0"/>
    </xf>
    <xf numFmtId="167" fontId="24" fillId="23" borderId="2" xfId="0" applyNumberFormat="1" applyFont="1" applyFill="1" applyBorder="1" applyAlignment="1">
      <alignment wrapText="1"/>
    </xf>
    <xf numFmtId="165" fontId="25" fillId="14" borderId="3" xfId="0" applyNumberFormat="1" applyFont="1" applyFill="1" applyBorder="1" applyAlignment="1" applyProtection="1">
      <alignment wrapText="1"/>
      <protection locked="0"/>
    </xf>
    <xf numFmtId="167" fontId="25" fillId="14" borderId="4" xfId="0" applyNumberFormat="1" applyFont="1" applyFill="1" applyBorder="1" applyAlignment="1" applyProtection="1">
      <alignment wrapText="1"/>
      <protection locked="0"/>
    </xf>
    <xf numFmtId="167" fontId="24" fillId="14" borderId="2" xfId="0" applyNumberFormat="1" applyFont="1" applyFill="1" applyBorder="1" applyAlignment="1">
      <alignment wrapText="1"/>
    </xf>
    <xf numFmtId="165" fontId="25" fillId="24" borderId="3" xfId="0" applyNumberFormat="1" applyFont="1" applyFill="1" applyBorder="1" applyAlignment="1" applyProtection="1">
      <alignment wrapText="1"/>
      <protection locked="0"/>
    </xf>
    <xf numFmtId="167" fontId="25" fillId="24" borderId="4" xfId="0" applyNumberFormat="1" applyFont="1" applyFill="1" applyBorder="1" applyAlignment="1" applyProtection="1">
      <alignment wrapText="1"/>
      <protection locked="0"/>
    </xf>
    <xf numFmtId="167" fontId="24" fillId="24" borderId="3" xfId="0" applyNumberFormat="1" applyFont="1" applyFill="1" applyBorder="1" applyAlignment="1">
      <alignment wrapText="1"/>
    </xf>
    <xf numFmtId="167" fontId="25" fillId="16" borderId="15" xfId="0" applyNumberFormat="1" applyFont="1" applyFill="1" applyBorder="1" applyAlignment="1">
      <alignment wrapText="1"/>
    </xf>
    <xf numFmtId="167" fontId="24" fillId="16" borderId="15" xfId="0" applyNumberFormat="1" applyFont="1" applyFill="1" applyBorder="1" applyAlignment="1">
      <alignment wrapText="1"/>
    </xf>
    <xf numFmtId="167" fontId="25" fillId="16" borderId="2" xfId="0" applyNumberFormat="1" applyFont="1" applyFill="1" applyBorder="1" applyAlignment="1">
      <alignment wrapText="1"/>
    </xf>
    <xf numFmtId="167" fontId="24" fillId="16" borderId="2" xfId="0" applyNumberFormat="1" applyFont="1" applyFill="1" applyBorder="1" applyAlignment="1">
      <alignment wrapText="1"/>
    </xf>
    <xf numFmtId="167" fontId="25" fillId="0" borderId="5" xfId="0" applyNumberFormat="1" applyFont="1" applyBorder="1" applyAlignment="1" applyProtection="1">
      <alignment wrapText="1"/>
      <protection locked="0"/>
    </xf>
    <xf numFmtId="167" fontId="25" fillId="0" borderId="2" xfId="0" applyNumberFormat="1" applyFont="1" applyBorder="1" applyAlignment="1">
      <alignment wrapText="1"/>
    </xf>
    <xf numFmtId="167" fontId="24" fillId="24" borderId="2" xfId="0" applyNumberFormat="1" applyFont="1" applyFill="1" applyBorder="1" applyAlignment="1">
      <alignment wrapText="1"/>
    </xf>
    <xf numFmtId="167" fontId="24" fillId="16" borderId="2" xfId="0" applyNumberFormat="1" applyFont="1" applyFill="1" applyBorder="1" applyAlignment="1" applyProtection="1">
      <alignment wrapText="1"/>
      <protection locked="0"/>
    </xf>
    <xf numFmtId="0" fontId="24" fillId="0" borderId="2" xfId="0" applyFont="1" applyBorder="1" applyAlignment="1">
      <alignment wrapText="1"/>
    </xf>
    <xf numFmtId="0" fontId="25" fillId="0" borderId="3" xfId="0" applyFont="1" applyBorder="1" applyAlignment="1" applyProtection="1">
      <alignment horizontal="right" wrapText="1"/>
      <protection locked="0"/>
    </xf>
    <xf numFmtId="164" fontId="24" fillId="15" borderId="3" xfId="9" applyNumberFormat="1" applyFont="1" applyFill="1" applyBorder="1" applyAlignment="1" applyProtection="1">
      <alignment wrapText="1"/>
      <protection locked="0"/>
    </xf>
    <xf numFmtId="164" fontId="24" fillId="19" borderId="3" xfId="9" applyNumberFormat="1" applyFont="1" applyFill="1" applyBorder="1" applyAlignment="1" applyProtection="1">
      <alignment wrapText="1"/>
      <protection locked="0"/>
    </xf>
    <xf numFmtId="164" fontId="24" fillId="20" borderId="3" xfId="9" applyNumberFormat="1" applyFont="1" applyFill="1" applyBorder="1" applyAlignment="1" applyProtection="1">
      <alignment wrapText="1"/>
      <protection locked="0"/>
    </xf>
    <xf numFmtId="164" fontId="24" fillId="21" borderId="3" xfId="9" applyNumberFormat="1" applyFont="1" applyFill="1" applyBorder="1" applyAlignment="1" applyProtection="1">
      <alignment wrapText="1"/>
      <protection locked="0"/>
    </xf>
    <xf numFmtId="164" fontId="24" fillId="18" borderId="3" xfId="9" applyNumberFormat="1" applyFont="1" applyFill="1" applyBorder="1" applyAlignment="1" applyProtection="1">
      <alignment wrapText="1"/>
      <protection locked="0"/>
    </xf>
    <xf numFmtId="164" fontId="24" fillId="22" borderId="3" xfId="9" applyNumberFormat="1" applyFont="1" applyFill="1" applyBorder="1" applyAlignment="1" applyProtection="1">
      <alignment wrapText="1"/>
      <protection locked="0"/>
    </xf>
    <xf numFmtId="164" fontId="24" fillId="23" borderId="3" xfId="9" applyNumberFormat="1" applyFont="1" applyFill="1" applyBorder="1" applyAlignment="1" applyProtection="1">
      <alignment wrapText="1"/>
      <protection locked="0"/>
    </xf>
    <xf numFmtId="164" fontId="24" fillId="14" borderId="3" xfId="9" applyNumberFormat="1" applyFont="1" applyFill="1" applyBorder="1" applyAlignment="1" applyProtection="1">
      <alignment wrapText="1"/>
      <protection locked="0"/>
    </xf>
    <xf numFmtId="164" fontId="24" fillId="24" borderId="3" xfId="9" applyNumberFormat="1" applyFont="1" applyFill="1" applyBorder="1" applyAlignment="1" applyProtection="1">
      <alignment wrapText="1"/>
      <protection locked="0"/>
    </xf>
    <xf numFmtId="167" fontId="25" fillId="16" borderId="2" xfId="0" applyNumberFormat="1" applyFont="1" applyFill="1" applyBorder="1" applyAlignment="1" applyProtection="1">
      <alignment wrapText="1"/>
      <protection locked="0"/>
    </xf>
    <xf numFmtId="167" fontId="25" fillId="0" borderId="2" xfId="0" applyNumberFormat="1" applyFont="1" applyBorder="1" applyAlignment="1" applyProtection="1">
      <alignment wrapText="1"/>
      <protection locked="0"/>
    </xf>
    <xf numFmtId="167" fontId="24" fillId="0" borderId="2" xfId="0" applyNumberFormat="1" applyFont="1" applyBorder="1" applyAlignment="1" applyProtection="1">
      <alignment wrapText="1"/>
      <protection locked="0"/>
    </xf>
    <xf numFmtId="0" fontId="24" fillId="15" borderId="0" xfId="0" applyFont="1" applyFill="1" applyAlignment="1" applyProtection="1">
      <alignment wrapText="1"/>
      <protection locked="0"/>
    </xf>
    <xf numFmtId="0" fontId="24" fillId="19" borderId="0" xfId="0" applyFont="1" applyFill="1" applyAlignment="1" applyProtection="1">
      <alignment wrapText="1"/>
      <protection locked="0"/>
    </xf>
    <xf numFmtId="0" fontId="24" fillId="20" borderId="0" xfId="0" applyFont="1" applyFill="1" applyAlignment="1" applyProtection="1">
      <alignment wrapText="1"/>
      <protection locked="0"/>
    </xf>
    <xf numFmtId="0" fontId="24" fillId="21" borderId="0" xfId="0" applyFont="1" applyFill="1" applyAlignment="1" applyProtection="1">
      <alignment wrapText="1"/>
      <protection locked="0"/>
    </xf>
    <xf numFmtId="0" fontId="24" fillId="18" borderId="0" xfId="0" applyFont="1" applyFill="1" applyAlignment="1" applyProtection="1">
      <alignment wrapText="1"/>
      <protection locked="0"/>
    </xf>
    <xf numFmtId="0" fontId="24" fillId="22" borderId="0" xfId="0" applyFont="1" applyFill="1" applyAlignment="1" applyProtection="1">
      <alignment wrapText="1"/>
      <protection locked="0"/>
    </xf>
    <xf numFmtId="0" fontId="24" fillId="23" borderId="0" xfId="0" applyFont="1" applyFill="1" applyAlignment="1" applyProtection="1">
      <alignment wrapText="1"/>
      <protection locked="0"/>
    </xf>
    <xf numFmtId="0" fontId="24" fillId="14" borderId="0" xfId="0" applyFont="1" applyFill="1" applyAlignment="1" applyProtection="1">
      <alignment wrapText="1"/>
      <protection locked="0"/>
    </xf>
    <xf numFmtId="0" fontId="24" fillId="24" borderId="0" xfId="0" applyFont="1" applyFill="1" applyAlignment="1" applyProtection="1">
      <alignment wrapText="1"/>
      <protection locked="0"/>
    </xf>
    <xf numFmtId="165" fontId="25" fillId="15" borderId="3" xfId="9" applyNumberFormat="1" applyFont="1" applyFill="1" applyBorder="1" applyAlignment="1" applyProtection="1">
      <alignment horizontal="center" wrapText="1"/>
      <protection locked="0"/>
    </xf>
    <xf numFmtId="165" fontId="25" fillId="19" borderId="3" xfId="9" applyNumberFormat="1" applyFont="1" applyFill="1" applyBorder="1" applyAlignment="1" applyProtection="1">
      <alignment horizontal="center" wrapText="1"/>
      <protection locked="0"/>
    </xf>
    <xf numFmtId="165" fontId="25" fillId="20" borderId="3" xfId="9" applyNumberFormat="1" applyFont="1" applyFill="1" applyBorder="1" applyAlignment="1" applyProtection="1">
      <alignment horizontal="center" wrapText="1"/>
      <protection locked="0"/>
    </xf>
    <xf numFmtId="165" fontId="25" fillId="21" borderId="3" xfId="9" applyNumberFormat="1" applyFont="1" applyFill="1" applyBorder="1" applyAlignment="1" applyProtection="1">
      <alignment horizontal="center" wrapText="1"/>
      <protection locked="0"/>
    </xf>
    <xf numFmtId="165" fontId="25" fillId="18" borderId="3" xfId="9" applyNumberFormat="1" applyFont="1" applyFill="1" applyBorder="1" applyAlignment="1" applyProtection="1">
      <alignment horizontal="center" wrapText="1"/>
      <protection locked="0"/>
    </xf>
    <xf numFmtId="165" fontId="25" fillId="22" borderId="3" xfId="9" applyNumberFormat="1" applyFont="1" applyFill="1" applyBorder="1" applyAlignment="1" applyProtection="1">
      <alignment horizontal="center" wrapText="1"/>
      <protection locked="0"/>
    </xf>
    <xf numFmtId="165" fontId="25" fillId="23" borderId="3" xfId="9" applyNumberFormat="1" applyFont="1" applyFill="1" applyBorder="1" applyAlignment="1" applyProtection="1">
      <alignment horizontal="center" wrapText="1"/>
      <protection locked="0"/>
    </xf>
    <xf numFmtId="165" fontId="25" fillId="14" borderId="3" xfId="9" applyNumberFormat="1" applyFont="1" applyFill="1" applyBorder="1" applyAlignment="1" applyProtection="1">
      <alignment horizontal="center" wrapText="1"/>
      <protection locked="0"/>
    </xf>
    <xf numFmtId="165" fontId="25" fillId="24" borderId="3" xfId="9" applyNumberFormat="1" applyFont="1" applyFill="1" applyBorder="1" applyAlignment="1" applyProtection="1">
      <alignment horizontal="center" wrapText="1"/>
      <protection locked="0"/>
    </xf>
    <xf numFmtId="167" fontId="24" fillId="25" borderId="2" xfId="0" applyNumberFormat="1" applyFont="1" applyFill="1" applyBorder="1" applyAlignment="1">
      <alignment wrapText="1"/>
    </xf>
    <xf numFmtId="167" fontId="24" fillId="26" borderId="2" xfId="0" applyNumberFormat="1" applyFont="1" applyFill="1" applyBorder="1" applyAlignment="1">
      <alignment wrapText="1"/>
    </xf>
    <xf numFmtId="167" fontId="24" fillId="27" borderId="2" xfId="0" applyNumberFormat="1" applyFont="1" applyFill="1" applyBorder="1" applyAlignment="1">
      <alignment wrapText="1"/>
    </xf>
    <xf numFmtId="167" fontId="24" fillId="28" borderId="2" xfId="0" applyNumberFormat="1" applyFont="1" applyFill="1" applyBorder="1" applyAlignment="1">
      <alignment wrapText="1"/>
    </xf>
    <xf numFmtId="167" fontId="24" fillId="29" borderId="2" xfId="0" applyNumberFormat="1" applyFont="1" applyFill="1" applyBorder="1" applyAlignment="1">
      <alignment wrapText="1"/>
    </xf>
    <xf numFmtId="167" fontId="24" fillId="30" borderId="2" xfId="0" applyNumberFormat="1" applyFont="1" applyFill="1" applyBorder="1" applyAlignment="1">
      <alignment wrapText="1"/>
    </xf>
    <xf numFmtId="167" fontId="24" fillId="31" borderId="2" xfId="0" applyNumberFormat="1" applyFont="1" applyFill="1" applyBorder="1" applyAlignment="1">
      <alignment wrapText="1"/>
    </xf>
    <xf numFmtId="167" fontId="24" fillId="32" borderId="2" xfId="0" applyNumberFormat="1" applyFont="1" applyFill="1" applyBorder="1" applyAlignment="1">
      <alignment wrapText="1"/>
    </xf>
    <xf numFmtId="167" fontId="24" fillId="33" borderId="2" xfId="0" applyNumberFormat="1" applyFont="1" applyFill="1" applyBorder="1" applyAlignment="1">
      <alignment wrapText="1"/>
    </xf>
    <xf numFmtId="0" fontId="28" fillId="0" borderId="0" xfId="0" applyFont="1" applyAlignment="1" applyProtection="1">
      <alignment wrapText="1"/>
      <protection locked="0"/>
    </xf>
    <xf numFmtId="167" fontId="24" fillId="11" borderId="2" xfId="0" applyNumberFormat="1" applyFont="1" applyFill="1" applyBorder="1" applyAlignment="1">
      <alignment wrapText="1"/>
    </xf>
    <xf numFmtId="167" fontId="25" fillId="34" borderId="2" xfId="0" applyNumberFormat="1" applyFont="1" applyFill="1" applyBorder="1" applyAlignment="1" applyProtection="1">
      <alignment wrapText="1"/>
      <protection locked="0"/>
    </xf>
    <xf numFmtId="167" fontId="24" fillId="17" borderId="11" xfId="0" applyNumberFormat="1" applyFont="1" applyFill="1" applyBorder="1" applyAlignment="1" applyProtection="1">
      <alignment wrapText="1"/>
      <protection locked="0"/>
    </xf>
    <xf numFmtId="0" fontId="25" fillId="0" borderId="2" xfId="0" applyFont="1" applyBorder="1" applyAlignment="1">
      <alignment wrapText="1"/>
    </xf>
    <xf numFmtId="167" fontId="24" fillId="2" borderId="11" xfId="0" applyNumberFormat="1" applyFont="1" applyFill="1" applyBorder="1" applyAlignment="1">
      <alignment wrapText="1"/>
    </xf>
    <xf numFmtId="167" fontId="24" fillId="35" borderId="11" xfId="0" applyNumberFormat="1" applyFont="1" applyFill="1" applyBorder="1" applyAlignment="1">
      <alignment wrapText="1"/>
    </xf>
    <xf numFmtId="167" fontId="24" fillId="3" borderId="11" xfId="0" applyNumberFormat="1" applyFont="1" applyFill="1" applyBorder="1" applyAlignment="1">
      <alignment wrapText="1"/>
    </xf>
    <xf numFmtId="167" fontId="24" fillId="5" borderId="11" xfId="0" applyNumberFormat="1" applyFont="1" applyFill="1" applyBorder="1" applyAlignment="1">
      <alignment wrapText="1"/>
    </xf>
    <xf numFmtId="167" fontId="24" fillId="9" borderId="11" xfId="0" applyNumberFormat="1" applyFont="1" applyFill="1" applyBorder="1" applyAlignment="1" applyProtection="1">
      <alignment wrapText="1"/>
      <protection locked="0"/>
    </xf>
    <xf numFmtId="0" fontId="25" fillId="5" borderId="0" xfId="0" applyFont="1" applyFill="1" applyAlignment="1" applyProtection="1">
      <alignment horizontal="center" wrapText="1"/>
      <protection locked="0"/>
    </xf>
    <xf numFmtId="0" fontId="24" fillId="5" borderId="3" xfId="0" applyFont="1" applyFill="1" applyBorder="1" applyAlignment="1" applyProtection="1">
      <alignment horizontal="left" wrapText="1"/>
      <protection locked="0"/>
    </xf>
    <xf numFmtId="0" fontId="25" fillId="5" borderId="0" xfId="0" applyFont="1" applyFill="1" applyAlignment="1">
      <alignment wrapText="1"/>
    </xf>
    <xf numFmtId="0" fontId="24" fillId="5" borderId="0" xfId="0" applyFont="1" applyFill="1" applyAlignment="1" applyProtection="1">
      <alignment horizontal="right" wrapText="1"/>
      <protection locked="0"/>
    </xf>
    <xf numFmtId="0" fontId="25" fillId="5" borderId="0" xfId="0" applyFont="1" applyFill="1" applyAlignment="1" applyProtection="1">
      <alignment horizontal="right" wrapText="1"/>
      <protection locked="0"/>
    </xf>
    <xf numFmtId="167" fontId="24" fillId="5" borderId="3" xfId="0" applyNumberFormat="1" applyFont="1" applyFill="1" applyBorder="1" applyAlignment="1" applyProtection="1">
      <alignment horizontal="right" wrapText="1"/>
      <protection locked="0"/>
    </xf>
    <xf numFmtId="0" fontId="25" fillId="5" borderId="4" xfId="0" applyFont="1" applyFill="1" applyBorder="1" applyAlignment="1" applyProtection="1">
      <alignment horizontal="right" wrapText="1"/>
      <protection locked="0"/>
    </xf>
    <xf numFmtId="167" fontId="24" fillId="5" borderId="2" xfId="0" applyNumberFormat="1" applyFont="1" applyFill="1" applyBorder="1" applyAlignment="1" applyProtection="1">
      <alignment wrapText="1"/>
      <protection locked="0"/>
    </xf>
    <xf numFmtId="167" fontId="24" fillId="3" borderId="11" xfId="0" applyNumberFormat="1" applyFont="1" applyFill="1" applyBorder="1" applyAlignment="1" applyProtection="1">
      <alignment horizontal="right" wrapText="1"/>
      <protection locked="0"/>
    </xf>
    <xf numFmtId="167" fontId="24" fillId="9" borderId="5" xfId="0" applyNumberFormat="1" applyFont="1" applyFill="1" applyBorder="1" applyAlignment="1" applyProtection="1">
      <alignment horizontal="right" wrapText="1"/>
      <protection locked="0"/>
    </xf>
    <xf numFmtId="167" fontId="24" fillId="39" borderId="3" xfId="0" applyNumberFormat="1" applyFont="1" applyFill="1" applyBorder="1" applyAlignment="1" applyProtection="1">
      <alignment horizontal="right" wrapText="1"/>
      <protection locked="0"/>
    </xf>
    <xf numFmtId="0" fontId="25" fillId="39" borderId="4" xfId="0" applyFont="1" applyFill="1" applyBorder="1" applyAlignment="1" applyProtection="1">
      <alignment horizontal="right" wrapText="1"/>
      <protection locked="0"/>
    </xf>
    <xf numFmtId="0" fontId="25" fillId="12" borderId="0" xfId="0" applyFont="1" applyFill="1" applyAlignment="1" applyProtection="1">
      <alignment horizontal="center" wrapText="1"/>
      <protection locked="0"/>
    </xf>
    <xf numFmtId="0" fontId="24" fillId="12" borderId="3" xfId="0" applyFont="1" applyFill="1" applyBorder="1" applyAlignment="1" applyProtection="1">
      <alignment horizontal="left" wrapText="1"/>
      <protection locked="0"/>
    </xf>
    <xf numFmtId="0" fontId="25" fillId="12" borderId="0" xfId="0" applyFont="1" applyFill="1" applyAlignment="1">
      <alignment wrapText="1"/>
    </xf>
    <xf numFmtId="0" fontId="24" fillId="12" borderId="0" xfId="0" applyFont="1" applyFill="1" applyAlignment="1" applyProtection="1">
      <alignment horizontal="right" wrapText="1"/>
      <protection locked="0"/>
    </xf>
    <xf numFmtId="0" fontId="25" fillId="12" borderId="0" xfId="0" applyFont="1" applyFill="1" applyAlignment="1">
      <alignment horizontal="right" wrapText="1"/>
    </xf>
    <xf numFmtId="167" fontId="24" fillId="12" borderId="3" xfId="0" applyNumberFormat="1" applyFont="1" applyFill="1" applyBorder="1" applyAlignment="1" applyProtection="1">
      <alignment horizontal="right" wrapText="1"/>
      <protection locked="0"/>
    </xf>
    <xf numFmtId="0" fontId="25" fillId="12" borderId="4" xfId="0" applyFont="1" applyFill="1" applyBorder="1" applyAlignment="1" applyProtection="1">
      <alignment horizontal="right" wrapText="1"/>
      <protection locked="0"/>
    </xf>
    <xf numFmtId="167" fontId="24" fillId="40" borderId="3" xfId="0" applyNumberFormat="1" applyFont="1" applyFill="1" applyBorder="1" applyAlignment="1" applyProtection="1">
      <alignment horizontal="right" wrapText="1"/>
      <protection locked="0"/>
    </xf>
    <xf numFmtId="0" fontId="25" fillId="40" borderId="4" xfId="0" applyFont="1" applyFill="1" applyBorder="1" applyAlignment="1" applyProtection="1">
      <alignment horizontal="right" wrapText="1"/>
      <protection locked="0"/>
    </xf>
    <xf numFmtId="167" fontId="24" fillId="12" borderId="2" xfId="0" applyNumberFormat="1" applyFont="1" applyFill="1" applyBorder="1" applyAlignment="1" applyProtection="1">
      <alignment wrapText="1"/>
      <protection locked="0"/>
    </xf>
    <xf numFmtId="167" fontId="24" fillId="12" borderId="11" xfId="0" applyNumberFormat="1" applyFont="1" applyFill="1" applyBorder="1" applyAlignment="1">
      <alignment wrapText="1"/>
    </xf>
    <xf numFmtId="167" fontId="24" fillId="12" borderId="2" xfId="0" applyNumberFormat="1" applyFont="1" applyFill="1" applyBorder="1" applyAlignment="1">
      <alignment wrapText="1"/>
    </xf>
    <xf numFmtId="0" fontId="25" fillId="12" borderId="0" xfId="0" applyFont="1" applyFill="1" applyAlignment="1" applyProtection="1">
      <alignment wrapText="1"/>
      <protection locked="0"/>
    </xf>
    <xf numFmtId="0" fontId="24" fillId="3" borderId="6" xfId="0" applyFont="1" applyFill="1" applyBorder="1" applyAlignment="1">
      <alignment wrapText="1"/>
    </xf>
    <xf numFmtId="0" fontId="24" fillId="3" borderId="6" xfId="0" applyFont="1" applyFill="1" applyBorder="1" applyAlignment="1" applyProtection="1">
      <alignment horizontal="right" wrapText="1"/>
      <protection locked="0"/>
    </xf>
    <xf numFmtId="0" fontId="24" fillId="3" borderId="6" xfId="0" applyFont="1" applyFill="1" applyBorder="1" applyAlignment="1">
      <alignment horizontal="right" wrapText="1"/>
    </xf>
    <xf numFmtId="167" fontId="24" fillId="0" borderId="4" xfId="0" applyNumberFormat="1" applyFont="1" applyBorder="1" applyAlignment="1" applyProtection="1">
      <alignment horizontal="center" wrapText="1"/>
      <protection locked="0"/>
    </xf>
    <xf numFmtId="164" fontId="24" fillId="0" borderId="3" xfId="9" applyNumberFormat="1" applyFont="1" applyFill="1" applyBorder="1" applyAlignment="1" applyProtection="1">
      <alignment horizontal="center" wrapText="1"/>
      <protection locked="0"/>
    </xf>
    <xf numFmtId="167" fontId="24" fillId="0" borderId="4" xfId="0" applyNumberFormat="1" applyFont="1" applyBorder="1" applyAlignment="1">
      <alignment horizontal="center" wrapText="1"/>
    </xf>
    <xf numFmtId="167" fontId="25" fillId="4" borderId="4" xfId="0" applyNumberFormat="1" applyFont="1" applyFill="1" applyBorder="1" applyAlignment="1">
      <alignment wrapText="1"/>
    </xf>
    <xf numFmtId="165" fontId="25" fillId="15" borderId="3" xfId="0" applyNumberFormat="1" applyFont="1" applyFill="1" applyBorder="1" applyAlignment="1" applyProtection="1">
      <alignment horizontal="center" wrapText="1"/>
      <protection locked="0"/>
    </xf>
    <xf numFmtId="167" fontId="25" fillId="15" borderId="4" xfId="0" applyNumberFormat="1" applyFont="1" applyFill="1" applyBorder="1" applyAlignment="1">
      <alignment wrapText="1"/>
    </xf>
    <xf numFmtId="165" fontId="25" fillId="15" borderId="3" xfId="0" applyNumberFormat="1" applyFont="1" applyFill="1" applyBorder="1" applyAlignment="1">
      <alignment horizontal="center" wrapText="1"/>
    </xf>
    <xf numFmtId="167" fontId="24" fillId="15" borderId="4" xfId="0" applyNumberFormat="1" applyFont="1" applyFill="1" applyBorder="1" applyAlignment="1">
      <alignment wrapText="1"/>
    </xf>
    <xf numFmtId="165" fontId="25" fillId="19" borderId="3" xfId="0" applyNumberFormat="1" applyFont="1" applyFill="1" applyBorder="1" applyAlignment="1" applyProtection="1">
      <alignment horizontal="center" wrapText="1"/>
      <protection locked="0"/>
    </xf>
    <xf numFmtId="167" fontId="25" fillId="19" borderId="4" xfId="0" applyNumberFormat="1" applyFont="1" applyFill="1" applyBorder="1" applyAlignment="1">
      <alignment wrapText="1"/>
    </xf>
    <xf numFmtId="165" fontId="25" fillId="19" borderId="3" xfId="0" applyNumberFormat="1" applyFont="1" applyFill="1" applyBorder="1" applyAlignment="1">
      <alignment horizontal="center" wrapText="1"/>
    </xf>
    <xf numFmtId="167" fontId="24" fillId="19" borderId="4" xfId="0" applyNumberFormat="1" applyFont="1" applyFill="1" applyBorder="1" applyAlignment="1">
      <alignment wrapText="1"/>
    </xf>
    <xf numFmtId="165" fontId="25" fillId="20" borderId="3" xfId="0" applyNumberFormat="1" applyFont="1" applyFill="1" applyBorder="1" applyAlignment="1" applyProtection="1">
      <alignment horizontal="center" wrapText="1"/>
      <protection locked="0"/>
    </xf>
    <xf numFmtId="167" fontId="25" fillId="20" borderId="4" xfId="0" applyNumberFormat="1" applyFont="1" applyFill="1" applyBorder="1" applyAlignment="1">
      <alignment wrapText="1"/>
    </xf>
    <xf numFmtId="165" fontId="25" fillId="20" borderId="3" xfId="0" applyNumberFormat="1" applyFont="1" applyFill="1" applyBorder="1" applyAlignment="1">
      <alignment horizontal="center" wrapText="1"/>
    </xf>
    <xf numFmtId="167" fontId="24" fillId="20" borderId="4" xfId="0" applyNumberFormat="1" applyFont="1" applyFill="1" applyBorder="1" applyAlignment="1">
      <alignment wrapText="1"/>
    </xf>
    <xf numFmtId="165" fontId="25" fillId="21" borderId="3" xfId="0" applyNumberFormat="1" applyFont="1" applyFill="1" applyBorder="1" applyAlignment="1" applyProtection="1">
      <alignment horizontal="center" wrapText="1"/>
      <protection locked="0"/>
    </xf>
    <xf numFmtId="167" fontId="25" fillId="21" borderId="4" xfId="0" applyNumberFormat="1" applyFont="1" applyFill="1" applyBorder="1" applyAlignment="1">
      <alignment wrapText="1"/>
    </xf>
    <xf numFmtId="165" fontId="25" fillId="21" borderId="3" xfId="0" applyNumberFormat="1" applyFont="1" applyFill="1" applyBorder="1" applyAlignment="1">
      <alignment horizontal="center" wrapText="1"/>
    </xf>
    <xf numFmtId="167" fontId="24" fillId="21" borderId="4" xfId="0" applyNumberFormat="1" applyFont="1" applyFill="1" applyBorder="1" applyAlignment="1">
      <alignment wrapText="1"/>
    </xf>
    <xf numFmtId="167" fontId="25" fillId="18" borderId="4" xfId="0" applyNumberFormat="1" applyFont="1" applyFill="1" applyBorder="1" applyAlignment="1">
      <alignment wrapText="1"/>
    </xf>
    <xf numFmtId="165" fontId="25" fillId="18" borderId="3" xfId="0" applyNumberFormat="1" applyFont="1" applyFill="1" applyBorder="1" applyAlignment="1">
      <alignment horizontal="center" wrapText="1"/>
    </xf>
    <xf numFmtId="167" fontId="24" fillId="18" borderId="4" xfId="0" applyNumberFormat="1" applyFont="1" applyFill="1" applyBorder="1" applyAlignment="1">
      <alignment wrapText="1"/>
    </xf>
    <xf numFmtId="165" fontId="25" fillId="22" borderId="3" xfId="0" applyNumberFormat="1" applyFont="1" applyFill="1" applyBorder="1" applyAlignment="1" applyProtection="1">
      <alignment horizontal="center" wrapText="1"/>
      <protection locked="0"/>
    </xf>
    <xf numFmtId="167" fontId="25" fillId="22" borderId="4" xfId="0" applyNumberFormat="1" applyFont="1" applyFill="1" applyBorder="1" applyAlignment="1">
      <alignment wrapText="1"/>
    </xf>
    <xf numFmtId="165" fontId="25" fillId="22" borderId="3" xfId="0" applyNumberFormat="1" applyFont="1" applyFill="1" applyBorder="1" applyAlignment="1">
      <alignment horizontal="center" wrapText="1"/>
    </xf>
    <xf numFmtId="167" fontId="24" fillId="22" borderId="4" xfId="0" applyNumberFormat="1" applyFont="1" applyFill="1" applyBorder="1" applyAlignment="1">
      <alignment wrapText="1"/>
    </xf>
    <xf numFmtId="165" fontId="25" fillId="23" borderId="3" xfId="0" applyNumberFormat="1" applyFont="1" applyFill="1" applyBorder="1" applyAlignment="1" applyProtection="1">
      <alignment horizontal="center" wrapText="1"/>
      <protection locked="0"/>
    </xf>
    <xf numFmtId="167" fontId="25" fillId="23" borderId="4" xfId="0" applyNumberFormat="1" applyFont="1" applyFill="1" applyBorder="1" applyAlignment="1">
      <alignment wrapText="1"/>
    </xf>
    <xf numFmtId="165" fontId="25" fillId="23" borderId="3" xfId="0" applyNumberFormat="1" applyFont="1" applyFill="1" applyBorder="1" applyAlignment="1">
      <alignment horizontal="center" wrapText="1"/>
    </xf>
    <xf numFmtId="167" fontId="24" fillId="23" borderId="4" xfId="0" applyNumberFormat="1" applyFont="1" applyFill="1" applyBorder="1" applyAlignment="1">
      <alignment wrapText="1"/>
    </xf>
    <xf numFmtId="165" fontId="25" fillId="14" borderId="3" xfId="0" applyNumberFormat="1" applyFont="1" applyFill="1" applyBorder="1" applyAlignment="1" applyProtection="1">
      <alignment horizontal="center" wrapText="1"/>
      <protection locked="0"/>
    </xf>
    <xf numFmtId="167" fontId="25" fillId="14" borderId="4" xfId="0" applyNumberFormat="1" applyFont="1" applyFill="1" applyBorder="1" applyAlignment="1">
      <alignment wrapText="1"/>
    </xf>
    <xf numFmtId="165" fontId="25" fillId="14" borderId="3" xfId="0" applyNumberFormat="1" applyFont="1" applyFill="1" applyBorder="1" applyAlignment="1">
      <alignment horizontal="center" wrapText="1"/>
    </xf>
    <xf numFmtId="167" fontId="24" fillId="14" borderId="4" xfId="0" applyNumberFormat="1" applyFont="1" applyFill="1" applyBorder="1" applyAlignment="1">
      <alignment wrapText="1"/>
    </xf>
    <xf numFmtId="165" fontId="25" fillId="24" borderId="3" xfId="0" applyNumberFormat="1" applyFont="1" applyFill="1" applyBorder="1" applyAlignment="1" applyProtection="1">
      <alignment horizontal="center" wrapText="1"/>
      <protection locked="0"/>
    </xf>
    <xf numFmtId="167" fontId="25" fillId="24" borderId="4" xfId="0" applyNumberFormat="1" applyFont="1" applyFill="1" applyBorder="1" applyAlignment="1">
      <alignment wrapText="1"/>
    </xf>
    <xf numFmtId="165" fontId="25" fillId="24" borderId="3" xfId="0" applyNumberFormat="1" applyFont="1" applyFill="1" applyBorder="1" applyAlignment="1">
      <alignment horizontal="center" wrapText="1"/>
    </xf>
    <xf numFmtId="167" fontId="24" fillId="24" borderId="4" xfId="0" applyNumberFormat="1" applyFont="1" applyFill="1" applyBorder="1" applyAlignment="1">
      <alignment wrapText="1"/>
    </xf>
    <xf numFmtId="167" fontId="25" fillId="4" borderId="7" xfId="0" applyNumberFormat="1" applyFont="1" applyFill="1" applyBorder="1" applyAlignment="1">
      <alignment wrapText="1"/>
    </xf>
    <xf numFmtId="165" fontId="25" fillId="15" borderId="8" xfId="0" applyNumberFormat="1" applyFont="1" applyFill="1" applyBorder="1" applyAlignment="1" applyProtection="1">
      <alignment wrapText="1"/>
      <protection locked="0"/>
    </xf>
    <xf numFmtId="167" fontId="25" fillId="15" borderId="7" xfId="0" applyNumberFormat="1" applyFont="1" applyFill="1" applyBorder="1" applyAlignment="1">
      <alignment wrapText="1"/>
    </xf>
    <xf numFmtId="165" fontId="25" fillId="15" borderId="8" xfId="0" applyNumberFormat="1" applyFont="1" applyFill="1" applyBorder="1" applyAlignment="1">
      <alignment wrapText="1"/>
    </xf>
    <xf numFmtId="165" fontId="25" fillId="19" borderId="8" xfId="0" applyNumberFormat="1" applyFont="1" applyFill="1" applyBorder="1" applyAlignment="1" applyProtection="1">
      <alignment wrapText="1"/>
      <protection locked="0"/>
    </xf>
    <xf numFmtId="167" fontId="25" fillId="19" borderId="7" xfId="0" applyNumberFormat="1" applyFont="1" applyFill="1" applyBorder="1" applyAlignment="1">
      <alignment wrapText="1"/>
    </xf>
    <xf numFmtId="165" fontId="25" fillId="19" borderId="8" xfId="0" applyNumberFormat="1" applyFont="1" applyFill="1" applyBorder="1" applyAlignment="1">
      <alignment wrapText="1"/>
    </xf>
    <xf numFmtId="165" fontId="25" fillId="20" borderId="8" xfId="0" applyNumberFormat="1" applyFont="1" applyFill="1" applyBorder="1" applyAlignment="1" applyProtection="1">
      <alignment wrapText="1"/>
      <protection locked="0"/>
    </xf>
    <xf numFmtId="167" fontId="25" fillId="20" borderId="7" xfId="0" applyNumberFormat="1" applyFont="1" applyFill="1" applyBorder="1" applyAlignment="1">
      <alignment wrapText="1"/>
    </xf>
    <xf numFmtId="165" fontId="25" fillId="20" borderId="8" xfId="0" applyNumberFormat="1" applyFont="1" applyFill="1" applyBorder="1" applyAlignment="1">
      <alignment wrapText="1"/>
    </xf>
    <xf numFmtId="165" fontId="25" fillId="21" borderId="8" xfId="0" applyNumberFormat="1" applyFont="1" applyFill="1" applyBorder="1" applyAlignment="1" applyProtection="1">
      <alignment wrapText="1"/>
      <protection locked="0"/>
    </xf>
    <xf numFmtId="167" fontId="25" fillId="21" borderId="7" xfId="0" applyNumberFormat="1" applyFont="1" applyFill="1" applyBorder="1" applyAlignment="1">
      <alignment wrapText="1"/>
    </xf>
    <xf numFmtId="165" fontId="25" fillId="21" borderId="8" xfId="0" applyNumberFormat="1" applyFont="1" applyFill="1" applyBorder="1" applyAlignment="1">
      <alignment wrapText="1"/>
    </xf>
    <xf numFmtId="167" fontId="25" fillId="18" borderId="7" xfId="0" applyNumberFormat="1" applyFont="1" applyFill="1" applyBorder="1" applyAlignment="1">
      <alignment wrapText="1"/>
    </xf>
    <xf numFmtId="165" fontId="25" fillId="18" borderId="8" xfId="0" applyNumberFormat="1" applyFont="1" applyFill="1" applyBorder="1" applyAlignment="1">
      <alignment wrapText="1"/>
    </xf>
    <xf numFmtId="165" fontId="25" fillId="22" borderId="8" xfId="0" applyNumberFormat="1" applyFont="1" applyFill="1" applyBorder="1" applyAlignment="1" applyProtection="1">
      <alignment wrapText="1"/>
      <protection locked="0"/>
    </xf>
    <xf numFmtId="167" fontId="25" fillId="22" borderId="7" xfId="0" applyNumberFormat="1" applyFont="1" applyFill="1" applyBorder="1" applyAlignment="1">
      <alignment wrapText="1"/>
    </xf>
    <xf numFmtId="165" fontId="25" fillId="22" borderId="8" xfId="0" applyNumberFormat="1" applyFont="1" applyFill="1" applyBorder="1" applyAlignment="1">
      <alignment wrapText="1"/>
    </xf>
    <xf numFmtId="165" fontId="25" fillId="23" borderId="8" xfId="0" applyNumberFormat="1" applyFont="1" applyFill="1" applyBorder="1" applyAlignment="1" applyProtection="1">
      <alignment wrapText="1"/>
      <protection locked="0"/>
    </xf>
    <xf numFmtId="167" fontId="25" fillId="23" borderId="7" xfId="0" applyNumberFormat="1" applyFont="1" applyFill="1" applyBorder="1" applyAlignment="1">
      <alignment wrapText="1"/>
    </xf>
    <xf numFmtId="165" fontId="25" fillId="23" borderId="8" xfId="0" applyNumberFormat="1" applyFont="1" applyFill="1" applyBorder="1" applyAlignment="1">
      <alignment wrapText="1"/>
    </xf>
    <xf numFmtId="165" fontId="25" fillId="14" borderId="8" xfId="0" applyNumberFormat="1" applyFont="1" applyFill="1" applyBorder="1" applyAlignment="1" applyProtection="1">
      <alignment wrapText="1"/>
      <protection locked="0"/>
    </xf>
    <xf numFmtId="167" fontId="25" fillId="14" borderId="7" xfId="0" applyNumberFormat="1" applyFont="1" applyFill="1" applyBorder="1" applyAlignment="1">
      <alignment wrapText="1"/>
    </xf>
    <xf numFmtId="165" fontId="25" fillId="14" borderId="8" xfId="0" applyNumberFormat="1" applyFont="1" applyFill="1" applyBorder="1" applyAlignment="1">
      <alignment wrapText="1"/>
    </xf>
    <xf numFmtId="165" fontId="25" fillId="24" borderId="8" xfId="0" applyNumberFormat="1" applyFont="1" applyFill="1" applyBorder="1" applyAlignment="1" applyProtection="1">
      <alignment wrapText="1"/>
      <protection locked="0"/>
    </xf>
    <xf numFmtId="167" fontId="25" fillId="24" borderId="7" xfId="0" applyNumberFormat="1" applyFont="1" applyFill="1" applyBorder="1" applyAlignment="1">
      <alignment wrapText="1"/>
    </xf>
    <xf numFmtId="165" fontId="25" fillId="24" borderId="8" xfId="0" applyNumberFormat="1" applyFont="1" applyFill="1" applyBorder="1" applyAlignment="1">
      <alignment wrapText="1"/>
    </xf>
    <xf numFmtId="167" fontId="24" fillId="3" borderId="16" xfId="0" applyNumberFormat="1" applyFont="1" applyFill="1" applyBorder="1" applyAlignment="1">
      <alignment wrapText="1"/>
    </xf>
    <xf numFmtId="167" fontId="25" fillId="0" borderId="4" xfId="0" applyNumberFormat="1" applyFont="1" applyBorder="1" applyAlignment="1" applyProtection="1">
      <alignment horizontal="right" wrapText="1"/>
      <protection locked="0"/>
    </xf>
    <xf numFmtId="14" fontId="24" fillId="0" borderId="9" xfId="0" applyNumberFormat="1" applyFont="1" applyBorder="1" applyAlignment="1" applyProtection="1">
      <alignment wrapText="1"/>
      <protection locked="0"/>
    </xf>
    <xf numFmtId="167" fontId="24" fillId="0" borderId="3" xfId="0" applyNumberFormat="1" applyFont="1" applyBorder="1" applyAlignment="1" applyProtection="1">
      <alignment horizontal="right" wrapText="1"/>
      <protection locked="0"/>
    </xf>
    <xf numFmtId="167" fontId="24" fillId="0" borderId="4" xfId="0" applyNumberFormat="1" applyFont="1" applyBorder="1" applyAlignment="1" applyProtection="1">
      <alignment horizontal="right" wrapText="1"/>
      <protection locked="0"/>
    </xf>
    <xf numFmtId="167" fontId="24" fillId="0" borderId="2" xfId="0" applyNumberFormat="1" applyFont="1" applyBorder="1" applyAlignment="1" applyProtection="1">
      <alignment horizontal="right" wrapText="1"/>
      <protection locked="0"/>
    </xf>
    <xf numFmtId="167" fontId="24" fillId="9" borderId="10" xfId="0" applyNumberFormat="1" applyFont="1" applyFill="1" applyBorder="1" applyAlignment="1" applyProtection="1">
      <alignment horizontal="right" wrapText="1"/>
      <protection locked="0"/>
    </xf>
    <xf numFmtId="167" fontId="24" fillId="9" borderId="11" xfId="0" applyNumberFormat="1" applyFont="1" applyFill="1" applyBorder="1" applyAlignment="1" applyProtection="1">
      <alignment horizontal="right" wrapText="1"/>
      <protection locked="0"/>
    </xf>
    <xf numFmtId="0" fontId="25" fillId="36" borderId="0" xfId="0" applyFont="1" applyFill="1" applyAlignment="1" applyProtection="1">
      <alignment wrapText="1"/>
      <protection locked="0"/>
    </xf>
    <xf numFmtId="0" fontId="25" fillId="36" borderId="0" xfId="0" applyFont="1" applyFill="1" applyAlignment="1">
      <alignment wrapText="1"/>
    </xf>
    <xf numFmtId="0" fontId="24" fillId="36" borderId="0" xfId="0" applyFont="1" applyFill="1" applyAlignment="1">
      <alignment wrapText="1"/>
    </xf>
    <xf numFmtId="0" fontId="25" fillId="13" borderId="0" xfId="0" applyFont="1" applyFill="1" applyAlignment="1" applyProtection="1">
      <alignment wrapText="1"/>
      <protection locked="0"/>
    </xf>
    <xf numFmtId="0" fontId="0" fillId="0" borderId="0" xfId="0" applyAlignment="1">
      <alignment wrapText="1"/>
    </xf>
    <xf numFmtId="0" fontId="24" fillId="0" borderId="0" xfId="0" applyFont="1" applyAlignment="1">
      <alignment horizontal="left" wrapText="1"/>
    </xf>
    <xf numFmtId="4" fontId="24" fillId="0" borderId="0" xfId="0" applyNumberFormat="1" applyFont="1" applyAlignment="1" applyProtection="1">
      <alignment horizontal="left" wrapText="1"/>
      <protection locked="0"/>
    </xf>
    <xf numFmtId="0" fontId="25" fillId="0" borderId="10" xfId="0" applyFont="1" applyBorder="1" applyAlignment="1" applyProtection="1">
      <alignment wrapText="1"/>
      <protection locked="0"/>
    </xf>
    <xf numFmtId="0" fontId="12" fillId="0" borderId="10" xfId="0" applyFont="1" applyBorder="1" applyAlignment="1" applyProtection="1">
      <alignment wrapText="1"/>
      <protection locked="0"/>
    </xf>
    <xf numFmtId="167" fontId="24" fillId="0" borderId="16" xfId="0" applyNumberFormat="1" applyFont="1" applyBorder="1" applyAlignment="1">
      <alignment wrapText="1"/>
    </xf>
    <xf numFmtId="167" fontId="25" fillId="0" borderId="0" xfId="435" applyNumberFormat="1" applyFont="1" applyProtection="1">
      <protection locked="0"/>
    </xf>
    <xf numFmtId="167" fontId="25" fillId="0" borderId="0" xfId="435" applyNumberFormat="1" applyFont="1" applyFill="1" applyProtection="1">
      <protection locked="0"/>
    </xf>
    <xf numFmtId="0" fontId="24" fillId="0" borderId="8" xfId="0" applyFont="1" applyBorder="1" applyProtection="1">
      <protection locked="0"/>
    </xf>
    <xf numFmtId="0" fontId="24" fillId="0" borderId="0" xfId="0" applyFont="1" applyAlignment="1" applyProtection="1">
      <alignment horizontal="center"/>
      <protection locked="0"/>
    </xf>
    <xf numFmtId="0" fontId="50" fillId="0" borderId="0" xfId="0" applyFont="1" applyProtection="1">
      <protection locked="0"/>
    </xf>
    <xf numFmtId="167" fontId="24" fillId="21" borderId="3" xfId="0" applyNumberFormat="1" applyFont="1" applyFill="1" applyBorder="1" applyAlignment="1">
      <alignment wrapText="1"/>
    </xf>
    <xf numFmtId="167" fontId="25" fillId="16" borderId="0" xfId="0" applyNumberFormat="1" applyFont="1" applyFill="1" applyAlignment="1">
      <alignment wrapText="1"/>
    </xf>
    <xf numFmtId="167" fontId="24" fillId="16" borderId="14" xfId="0" applyNumberFormat="1" applyFont="1" applyFill="1" applyBorder="1" applyAlignment="1">
      <alignment wrapText="1"/>
    </xf>
    <xf numFmtId="167" fontId="24" fillId="16" borderId="4" xfId="0" applyNumberFormat="1" applyFont="1" applyFill="1" applyBorder="1" applyAlignment="1">
      <alignment wrapText="1"/>
    </xf>
    <xf numFmtId="0" fontId="1" fillId="0" borderId="0" xfId="0" applyFont="1"/>
    <xf numFmtId="0" fontId="51" fillId="0" borderId="0" xfId="0" applyFont="1" applyAlignment="1">
      <alignment horizontal="center"/>
    </xf>
    <xf numFmtId="0" fontId="51" fillId="0" borderId="0" xfId="0" applyFont="1" applyAlignment="1">
      <alignment horizontal="center" wrapText="1"/>
    </xf>
    <xf numFmtId="0" fontId="53" fillId="0" borderId="0" xfId="0" applyFont="1"/>
    <xf numFmtId="0" fontId="53" fillId="0" borderId="0" xfId="0" applyFont="1" applyAlignment="1">
      <alignment horizontal="left"/>
    </xf>
    <xf numFmtId="0" fontId="53" fillId="0" borderId="0" xfId="0" applyFont="1" applyAlignment="1">
      <alignment horizontal="left" wrapText="1"/>
    </xf>
    <xf numFmtId="0" fontId="53" fillId="0" borderId="0" xfId="0" applyFont="1" applyAlignment="1">
      <alignment wrapText="1"/>
    </xf>
    <xf numFmtId="167" fontId="53" fillId="0" borderId="0" xfId="0" applyNumberFormat="1" applyFont="1" applyAlignment="1">
      <alignment horizontal="right"/>
    </xf>
    <xf numFmtId="0" fontId="53" fillId="0" borderId="0" xfId="0" applyFont="1" applyAlignment="1">
      <alignment horizontal="center"/>
    </xf>
    <xf numFmtId="0" fontId="53" fillId="42" borderId="11" xfId="0" applyFont="1" applyFill="1" applyBorder="1" applyAlignment="1">
      <alignment horizontal="center"/>
    </xf>
    <xf numFmtId="0" fontId="53" fillId="42" borderId="0" xfId="0" applyFont="1" applyFill="1" applyAlignment="1">
      <alignment horizontal="center"/>
    </xf>
    <xf numFmtId="0" fontId="54" fillId="42" borderId="11" xfId="0" applyFont="1" applyFill="1" applyBorder="1" applyAlignment="1">
      <alignment horizontal="left"/>
    </xf>
    <xf numFmtId="0" fontId="25" fillId="0" borderId="0" xfId="0" applyFont="1" applyAlignment="1">
      <alignment horizontal="center"/>
    </xf>
    <xf numFmtId="44" fontId="24" fillId="0" borderId="0" xfId="435" applyFont="1" applyBorder="1"/>
    <xf numFmtId="0" fontId="25" fillId="0" borderId="18" xfId="0" applyFont="1" applyBorder="1"/>
    <xf numFmtId="14" fontId="25" fillId="0" borderId="0" xfId="0" applyNumberFormat="1" applyFont="1"/>
    <xf numFmtId="44" fontId="25" fillId="0" borderId="0" xfId="435" applyFont="1" applyBorder="1"/>
    <xf numFmtId="0" fontId="24" fillId="0" borderId="0" xfId="0" applyFont="1"/>
    <xf numFmtId="44" fontId="25" fillId="0" borderId="0" xfId="0" applyNumberFormat="1" applyFont="1"/>
    <xf numFmtId="0" fontId="25" fillId="0" borderId="14" xfId="0" applyFont="1" applyBorder="1"/>
    <xf numFmtId="0" fontId="25" fillId="0" borderId="7" xfId="0" applyFont="1" applyBorder="1"/>
    <xf numFmtId="0" fontId="25" fillId="0" borderId="3" xfId="0" applyFont="1" applyBorder="1"/>
    <xf numFmtId="0" fontId="25" fillId="0" borderId="4" xfId="0" applyFont="1" applyBorder="1" applyAlignment="1">
      <alignment horizontal="center" vertical="center" wrapText="1"/>
    </xf>
    <xf numFmtId="0" fontId="25" fillId="0" borderId="3" xfId="0" applyFont="1" applyBorder="1" applyAlignment="1">
      <alignment horizontal="left"/>
    </xf>
    <xf numFmtId="0" fontId="25" fillId="0" borderId="4" xfId="0" applyFont="1" applyBorder="1"/>
    <xf numFmtId="0" fontId="25" fillId="0" borderId="4" xfId="0" applyFont="1" applyBorder="1" applyAlignment="1">
      <alignment horizontal="center"/>
    </xf>
    <xf numFmtId="0" fontId="25" fillId="0" borderId="9" xfId="0" applyFont="1" applyBorder="1"/>
    <xf numFmtId="0" fontId="25" fillId="0" borderId="0" xfId="0" applyFont="1" applyAlignment="1">
      <alignment horizontal="center" vertical="center"/>
    </xf>
    <xf numFmtId="0" fontId="24" fillId="0" borderId="0" xfId="0" applyFont="1" applyAlignment="1">
      <alignment horizontal="center" vertical="center"/>
    </xf>
    <xf numFmtId="0" fontId="25" fillId="0" borderId="19" xfId="0" applyFont="1" applyBorder="1"/>
    <xf numFmtId="44" fontId="25" fillId="0" borderId="17" xfId="435" applyFont="1" applyBorder="1"/>
    <xf numFmtId="44" fontId="25" fillId="0" borderId="17" xfId="0" applyNumberFormat="1" applyFont="1" applyBorder="1"/>
    <xf numFmtId="0" fontId="25" fillId="21" borderId="3" xfId="0" applyFont="1" applyFill="1" applyBorder="1"/>
    <xf numFmtId="44" fontId="25" fillId="21" borderId="0" xfId="435" applyFont="1" applyFill="1" applyBorder="1"/>
    <xf numFmtId="0" fontId="55" fillId="21" borderId="3" xfId="0" applyFont="1" applyFill="1" applyBorder="1"/>
    <xf numFmtId="44" fontId="55" fillId="21" borderId="0" xfId="435" applyFont="1" applyFill="1" applyBorder="1"/>
    <xf numFmtId="0" fontId="24" fillId="21" borderId="8" xfId="0" applyFont="1" applyFill="1" applyBorder="1"/>
    <xf numFmtId="44" fontId="25" fillId="21" borderId="9" xfId="435" applyFont="1" applyFill="1" applyBorder="1"/>
    <xf numFmtId="44" fontId="24" fillId="21" borderId="9" xfId="435" applyFont="1" applyFill="1" applyBorder="1"/>
    <xf numFmtId="0" fontId="25" fillId="21" borderId="3" xfId="0" applyFont="1" applyFill="1" applyBorder="1" applyAlignment="1">
      <alignment horizontal="left"/>
    </xf>
    <xf numFmtId="44" fontId="25" fillId="21" borderId="0" xfId="0" applyNumberFormat="1" applyFont="1" applyFill="1"/>
    <xf numFmtId="44" fontId="25" fillId="21" borderId="9" xfId="0" applyNumberFormat="1" applyFont="1" applyFill="1" applyBorder="1"/>
    <xf numFmtId="44" fontId="24" fillId="21" borderId="9" xfId="0" applyNumberFormat="1" applyFont="1" applyFill="1" applyBorder="1"/>
    <xf numFmtId="0" fontId="24" fillId="0" borderId="12" xfId="0" applyFont="1" applyBorder="1" applyAlignment="1">
      <alignment horizontal="center" vertical="center"/>
    </xf>
    <xf numFmtId="0" fontId="24" fillId="0" borderId="13" xfId="0" applyFont="1" applyBorder="1" applyAlignment="1">
      <alignment horizontal="center" vertical="center"/>
    </xf>
    <xf numFmtId="44" fontId="24" fillId="0" borderId="9" xfId="0" applyNumberFormat="1" applyFont="1" applyBorder="1" applyAlignment="1">
      <alignment horizontal="center" vertical="center"/>
    </xf>
    <xf numFmtId="0" fontId="24" fillId="0" borderId="8" xfId="0" applyFont="1" applyBorder="1" applyAlignment="1">
      <alignment horizontal="left" vertical="center"/>
    </xf>
    <xf numFmtId="0" fontId="25" fillId="0" borderId="20" xfId="0" applyFont="1" applyBorder="1"/>
    <xf numFmtId="0" fontId="6" fillId="0" borderId="8" xfId="0" applyFont="1" applyBorder="1"/>
    <xf numFmtId="0" fontId="25" fillId="0" borderId="21" xfId="0" applyFont="1" applyBorder="1" applyAlignment="1">
      <alignment horizontal="center"/>
    </xf>
    <xf numFmtId="0" fontId="25" fillId="0" borderId="22" xfId="0" applyFont="1" applyBorder="1" applyAlignment="1">
      <alignment horizontal="center" vertical="center"/>
    </xf>
    <xf numFmtId="0" fontId="24" fillId="0" borderId="22" xfId="0" applyFont="1" applyBorder="1" applyAlignment="1">
      <alignment horizontal="center" vertical="center"/>
    </xf>
    <xf numFmtId="0" fontId="6" fillId="0" borderId="0" xfId="0" applyFont="1" applyAlignment="1">
      <alignment horizontal="right"/>
    </xf>
    <xf numFmtId="0" fontId="59" fillId="0" borderId="0" xfId="0" applyFont="1"/>
    <xf numFmtId="44" fontId="25" fillId="0" borderId="11" xfId="435" applyFont="1" applyBorder="1"/>
    <xf numFmtId="0" fontId="61" fillId="0" borderId="0" xfId="0" applyFont="1" applyAlignment="1" applyProtection="1">
      <alignment wrapText="1"/>
      <protection locked="0"/>
    </xf>
    <xf numFmtId="44" fontId="25" fillId="0" borderId="0" xfId="435" applyFont="1" applyFill="1" applyBorder="1"/>
    <xf numFmtId="0" fontId="25" fillId="0" borderId="19" xfId="0" applyFont="1" applyBorder="1" applyAlignment="1">
      <alignment horizontal="left"/>
    </xf>
    <xf numFmtId="44" fontId="25" fillId="0" borderId="17" xfId="435" applyFont="1" applyFill="1" applyBorder="1"/>
    <xf numFmtId="0" fontId="65" fillId="42" borderId="0" xfId="0" applyFont="1" applyFill="1" applyAlignment="1">
      <alignment horizontal="center"/>
    </xf>
    <xf numFmtId="0" fontId="66" fillId="0" borderId="0" xfId="0" applyFont="1" applyAlignment="1" applyProtection="1">
      <alignment horizontal="left"/>
      <protection locked="0"/>
    </xf>
    <xf numFmtId="164" fontId="24" fillId="0" borderId="3" xfId="9" applyNumberFormat="1" applyFont="1" applyFill="1" applyBorder="1" applyAlignment="1" applyProtection="1">
      <alignment wrapText="1"/>
      <protection locked="0"/>
    </xf>
    <xf numFmtId="167" fontId="25" fillId="0" borderId="3" xfId="0" applyNumberFormat="1" applyFont="1" applyBorder="1" applyAlignment="1" applyProtection="1">
      <alignment wrapText="1"/>
      <protection locked="0"/>
    </xf>
    <xf numFmtId="167" fontId="25" fillId="22" borderId="11" xfId="0" applyNumberFormat="1" applyFont="1" applyFill="1" applyBorder="1" applyAlignment="1" applyProtection="1">
      <alignment wrapText="1"/>
      <protection locked="0"/>
    </xf>
    <xf numFmtId="167" fontId="24" fillId="44" borderId="11" xfId="0" applyNumberFormat="1" applyFont="1" applyFill="1" applyBorder="1" applyAlignment="1" applyProtection="1">
      <alignment wrapText="1"/>
      <protection locked="0"/>
    </xf>
    <xf numFmtId="167" fontId="24" fillId="22" borderId="11" xfId="0" applyNumberFormat="1" applyFont="1" applyFill="1" applyBorder="1" applyAlignment="1" applyProtection="1">
      <alignment wrapText="1"/>
      <protection locked="0"/>
    </xf>
    <xf numFmtId="167" fontId="24" fillId="41" borderId="11" xfId="0" applyNumberFormat="1" applyFont="1" applyFill="1" applyBorder="1" applyAlignment="1" applyProtection="1">
      <alignment wrapText="1"/>
      <protection locked="0"/>
    </xf>
    <xf numFmtId="164" fontId="24" fillId="41" borderId="10" xfId="0" applyNumberFormat="1" applyFont="1" applyFill="1" applyBorder="1" applyAlignment="1" applyProtection="1">
      <alignment horizontal="right" wrapText="1"/>
      <protection locked="0"/>
    </xf>
    <xf numFmtId="164" fontId="24" fillId="44" borderId="10" xfId="0" applyNumberFormat="1" applyFont="1" applyFill="1" applyBorder="1" applyAlignment="1" applyProtection="1">
      <alignment horizontal="right" wrapText="1"/>
      <protection locked="0"/>
    </xf>
    <xf numFmtId="167" fontId="24" fillId="44" borderId="15" xfId="0" applyNumberFormat="1" applyFont="1" applyFill="1" applyBorder="1" applyAlignment="1" applyProtection="1">
      <alignment wrapText="1"/>
      <protection locked="0"/>
    </xf>
    <xf numFmtId="0" fontId="24" fillId="0" borderId="8" xfId="0" applyFont="1" applyBorder="1" applyAlignment="1" applyProtection="1">
      <alignment horizontal="left"/>
      <protection locked="0"/>
    </xf>
    <xf numFmtId="167" fontId="24" fillId="2" borderId="5" xfId="0" applyNumberFormat="1" applyFont="1" applyFill="1" applyBorder="1" applyAlignment="1" applyProtection="1">
      <alignment wrapText="1"/>
      <protection locked="0"/>
    </xf>
    <xf numFmtId="167" fontId="24" fillId="3" borderId="5" xfId="0" applyNumberFormat="1" applyFont="1" applyFill="1" applyBorder="1" applyAlignment="1" applyProtection="1">
      <alignment wrapText="1"/>
      <protection locked="0"/>
    </xf>
    <xf numFmtId="167" fontId="24" fillId="8" borderId="5" xfId="0" applyNumberFormat="1" applyFont="1" applyFill="1" applyBorder="1" applyAlignment="1" applyProtection="1">
      <alignment wrapText="1"/>
      <protection locked="0"/>
    </xf>
    <xf numFmtId="167" fontId="24" fillId="0" borderId="0" xfId="0" applyNumberFormat="1" applyFont="1" applyAlignment="1" applyProtection="1">
      <alignment horizontal="right" wrapText="1"/>
      <protection locked="0"/>
    </xf>
    <xf numFmtId="0" fontId="25" fillId="0" borderId="0" xfId="0" applyFont="1" applyAlignment="1" applyProtection="1">
      <alignment horizontal="right" wrapText="1"/>
      <protection locked="0"/>
    </xf>
    <xf numFmtId="0" fontId="54" fillId="0" borderId="0" xfId="0" applyFont="1" applyProtection="1">
      <protection locked="0"/>
    </xf>
    <xf numFmtId="0" fontId="53" fillId="0" borderId="0" xfId="0" applyFont="1" applyAlignment="1">
      <alignment horizontal="right"/>
    </xf>
    <xf numFmtId="0" fontId="53" fillId="43" borderId="0" xfId="0" applyFont="1" applyFill="1"/>
    <xf numFmtId="0" fontId="54" fillId="0" borderId="0" xfId="0" applyFont="1"/>
    <xf numFmtId="167" fontId="54" fillId="0" borderId="0" xfId="0" applyNumberFormat="1" applyFont="1"/>
    <xf numFmtId="167" fontId="53" fillId="0" borderId="0" xfId="0" applyNumberFormat="1" applyFont="1"/>
    <xf numFmtId="0" fontId="53" fillId="0" borderId="0" xfId="0" applyFont="1" applyAlignment="1" applyProtection="1">
      <alignment wrapText="1"/>
      <protection locked="0"/>
    </xf>
    <xf numFmtId="0" fontId="53" fillId="0" borderId="0" xfId="0" applyFont="1" applyAlignment="1" applyProtection="1">
      <alignment horizontal="right" wrapText="1"/>
      <protection locked="0"/>
    </xf>
    <xf numFmtId="0" fontId="54" fillId="0" borderId="0" xfId="0" applyFont="1" applyAlignment="1">
      <alignment vertical="center" wrapText="1"/>
    </xf>
    <xf numFmtId="167" fontId="53" fillId="0" borderId="0" xfId="0" applyNumberFormat="1" applyFont="1" applyAlignment="1" applyProtection="1">
      <alignment wrapText="1"/>
      <protection locked="0"/>
    </xf>
    <xf numFmtId="167" fontId="53" fillId="0" borderId="0" xfId="0" applyNumberFormat="1" applyFont="1" applyAlignment="1">
      <alignment vertical="center" wrapText="1"/>
    </xf>
    <xf numFmtId="0" fontId="53" fillId="0" borderId="0" xfId="0" applyFont="1" applyAlignment="1">
      <alignment vertical="center" wrapText="1"/>
    </xf>
    <xf numFmtId="0" fontId="53" fillId="0" borderId="0" xfId="0" quotePrefix="1" applyFont="1" applyAlignment="1">
      <alignment vertical="center" wrapText="1"/>
    </xf>
    <xf numFmtId="0" fontId="54" fillId="0" borderId="0" xfId="0" applyFont="1" applyAlignment="1">
      <alignment vertical="top" wrapText="1"/>
    </xf>
    <xf numFmtId="0" fontId="53" fillId="0" borderId="0" xfId="0" applyFont="1" applyAlignment="1">
      <alignment horizontal="left" vertical="top" wrapText="1"/>
    </xf>
    <xf numFmtId="0" fontId="53" fillId="0" borderId="0" xfId="0" applyFont="1" applyAlignment="1">
      <alignment horizontal="right" vertical="top" wrapText="1"/>
    </xf>
    <xf numFmtId="167" fontId="53" fillId="0" borderId="0" xfId="0" applyNumberFormat="1" applyFont="1" applyAlignment="1" applyProtection="1">
      <alignment vertical="top" wrapText="1"/>
      <protection locked="0"/>
    </xf>
    <xf numFmtId="167" fontId="53" fillId="0" borderId="0" xfId="0" applyNumberFormat="1" applyFont="1" applyAlignment="1">
      <alignment vertical="top"/>
    </xf>
    <xf numFmtId="1" fontId="24" fillId="0" borderId="3" xfId="0" applyNumberFormat="1" applyFont="1" applyBorder="1" applyAlignment="1" applyProtection="1">
      <alignment wrapText="1"/>
      <protection locked="0"/>
    </xf>
    <xf numFmtId="167" fontId="24" fillId="0" borderId="3" xfId="0" applyNumberFormat="1" applyFont="1" applyBorder="1" applyAlignment="1">
      <alignment wrapText="1"/>
    </xf>
    <xf numFmtId="167" fontId="24" fillId="5" borderId="3" xfId="0" applyNumberFormat="1" applyFont="1" applyFill="1" applyBorder="1" applyAlignment="1">
      <alignment wrapText="1"/>
    </xf>
    <xf numFmtId="167" fontId="24" fillId="28" borderId="3" xfId="0" applyNumberFormat="1" applyFont="1" applyFill="1" applyBorder="1" applyAlignment="1">
      <alignment wrapText="1"/>
    </xf>
    <xf numFmtId="167" fontId="27" fillId="0" borderId="3" xfId="0" applyNumberFormat="1" applyFont="1" applyBorder="1" applyAlignment="1">
      <alignment wrapText="1"/>
    </xf>
    <xf numFmtId="167" fontId="24" fillId="17" borderId="5" xfId="0" applyNumberFormat="1" applyFont="1" applyFill="1" applyBorder="1" applyAlignment="1" applyProtection="1">
      <alignment wrapText="1"/>
      <protection locked="0"/>
    </xf>
    <xf numFmtId="167" fontId="24" fillId="9" borderId="5" xfId="0" applyNumberFormat="1" applyFont="1" applyFill="1" applyBorder="1" applyAlignment="1" applyProtection="1">
      <alignment wrapText="1"/>
      <protection locked="0"/>
    </xf>
    <xf numFmtId="167" fontId="24" fillId="5" borderId="3" xfId="0" applyNumberFormat="1" applyFont="1" applyFill="1" applyBorder="1" applyAlignment="1" applyProtection="1">
      <alignment wrapText="1"/>
      <protection locked="0"/>
    </xf>
    <xf numFmtId="167" fontId="24" fillId="12" borderId="3" xfId="0" applyNumberFormat="1" applyFont="1" applyFill="1" applyBorder="1" applyAlignment="1" applyProtection="1">
      <alignment wrapText="1"/>
      <protection locked="0"/>
    </xf>
    <xf numFmtId="167" fontId="24" fillId="0" borderId="0" xfId="0" applyNumberFormat="1" applyFont="1" applyAlignment="1">
      <alignment wrapText="1"/>
    </xf>
    <xf numFmtId="167" fontId="24" fillId="21" borderId="0" xfId="0" applyNumberFormat="1" applyFont="1" applyFill="1" applyAlignment="1">
      <alignment wrapText="1"/>
    </xf>
    <xf numFmtId="167" fontId="24" fillId="45" borderId="3" xfId="0" applyNumberFormat="1" applyFont="1" applyFill="1" applyBorder="1" applyAlignment="1">
      <alignment wrapText="1"/>
    </xf>
    <xf numFmtId="4" fontId="24" fillId="0" borderId="0" xfId="0" applyNumberFormat="1" applyFont="1" applyAlignment="1" applyProtection="1">
      <alignment horizontal="right" wrapText="1"/>
      <protection locked="0"/>
    </xf>
    <xf numFmtId="165" fontId="25" fillId="18" borderId="0" xfId="0" applyNumberFormat="1" applyFont="1" applyFill="1" applyAlignment="1" applyProtection="1">
      <alignment wrapText="1"/>
      <protection locked="0"/>
    </xf>
    <xf numFmtId="2" fontId="24" fillId="0" borderId="0" xfId="0" applyNumberFormat="1" applyFont="1" applyAlignment="1" applyProtection="1">
      <alignment wrapText="1"/>
      <protection locked="0"/>
    </xf>
    <xf numFmtId="2" fontId="25" fillId="0" borderId="0" xfId="0" applyNumberFormat="1" applyFont="1" applyAlignment="1" applyProtection="1">
      <alignment wrapText="1"/>
      <protection locked="0"/>
    </xf>
    <xf numFmtId="164" fontId="24" fillId="18" borderId="0" xfId="9" applyNumberFormat="1" applyFont="1" applyFill="1" applyBorder="1" applyAlignment="1" applyProtection="1">
      <alignment wrapText="1"/>
      <protection locked="0"/>
    </xf>
    <xf numFmtId="164" fontId="24" fillId="5" borderId="0" xfId="9" applyNumberFormat="1" applyFont="1" applyFill="1" applyBorder="1" applyAlignment="1" applyProtection="1">
      <alignment wrapText="1"/>
      <protection locked="0"/>
    </xf>
    <xf numFmtId="165" fontId="25" fillId="18" borderId="0" xfId="9" applyNumberFormat="1" applyFont="1" applyFill="1" applyBorder="1" applyAlignment="1" applyProtection="1">
      <alignment horizontal="center" wrapText="1"/>
      <protection locked="0"/>
    </xf>
    <xf numFmtId="4" fontId="27" fillId="0" borderId="0" xfId="0" applyNumberFormat="1" applyFont="1" applyAlignment="1" applyProtection="1">
      <alignment wrapText="1"/>
      <protection locked="0"/>
    </xf>
    <xf numFmtId="167" fontId="24" fillId="5" borderId="0" xfId="0" applyNumberFormat="1" applyFont="1" applyFill="1" applyAlignment="1" applyProtection="1">
      <alignment horizontal="right" wrapText="1"/>
      <protection locked="0"/>
    </xf>
    <xf numFmtId="167" fontId="24" fillId="12" borderId="0" xfId="0" applyNumberFormat="1" applyFont="1" applyFill="1" applyAlignment="1" applyProtection="1">
      <alignment horizontal="right" wrapText="1"/>
      <protection locked="0"/>
    </xf>
    <xf numFmtId="164" fontId="24" fillId="0" borderId="0" xfId="9" applyNumberFormat="1" applyFont="1" applyFill="1" applyBorder="1" applyAlignment="1" applyProtection="1">
      <alignment horizontal="center" wrapText="1"/>
      <protection locked="0"/>
    </xf>
    <xf numFmtId="165" fontId="25" fillId="0" borderId="0" xfId="9" applyNumberFormat="1" applyFont="1" applyFill="1" applyBorder="1" applyAlignment="1" applyProtection="1">
      <alignment wrapText="1"/>
      <protection locked="0"/>
    </xf>
    <xf numFmtId="4" fontId="25" fillId="0" borderId="13" xfId="0" applyNumberFormat="1" applyFont="1" applyBorder="1" applyAlignment="1" applyProtection="1">
      <alignment wrapText="1"/>
      <protection locked="0"/>
    </xf>
    <xf numFmtId="4" fontId="25" fillId="0" borderId="0" xfId="0" applyNumberFormat="1" applyFont="1" applyAlignment="1" applyProtection="1">
      <alignment horizontal="left" wrapText="1"/>
      <protection locked="0"/>
    </xf>
    <xf numFmtId="165" fontId="25" fillId="18" borderId="0" xfId="0" applyNumberFormat="1" applyFont="1" applyFill="1" applyAlignment="1" applyProtection="1">
      <alignment horizontal="center" wrapText="1"/>
      <protection locked="0"/>
    </xf>
    <xf numFmtId="165" fontId="25" fillId="18" borderId="9" xfId="0" applyNumberFormat="1" applyFont="1" applyFill="1" applyBorder="1" applyAlignment="1" applyProtection="1">
      <alignment wrapText="1"/>
      <protection locked="0"/>
    </xf>
    <xf numFmtId="1" fontId="24" fillId="0" borderId="27" xfId="0" applyNumberFormat="1" applyFont="1" applyBorder="1" applyAlignment="1" applyProtection="1">
      <alignment wrapText="1"/>
      <protection locked="0"/>
    </xf>
    <xf numFmtId="167" fontId="24" fillId="21" borderId="27" xfId="0" applyNumberFormat="1" applyFont="1" applyFill="1" applyBorder="1" applyAlignment="1">
      <alignment wrapText="1"/>
    </xf>
    <xf numFmtId="167" fontId="25" fillId="0" borderId="28" xfId="0" applyNumberFormat="1" applyFont="1" applyBorder="1" applyAlignment="1" applyProtection="1">
      <alignment wrapText="1"/>
      <protection locked="0"/>
    </xf>
    <xf numFmtId="167" fontId="24" fillId="0" borderId="27" xfId="0" applyNumberFormat="1" applyFont="1" applyBorder="1" applyAlignment="1">
      <alignment wrapText="1"/>
    </xf>
    <xf numFmtId="167" fontId="24" fillId="8" borderId="28" xfId="0" applyNumberFormat="1" applyFont="1" applyFill="1" applyBorder="1" applyAlignment="1" applyProtection="1">
      <alignment wrapText="1"/>
      <protection locked="0"/>
    </xf>
    <xf numFmtId="167" fontId="24" fillId="0" borderId="28" xfId="0" applyNumberFormat="1" applyFont="1" applyBorder="1" applyAlignment="1" applyProtection="1">
      <alignment wrapText="1"/>
      <protection locked="0"/>
    </xf>
    <xf numFmtId="167" fontId="24" fillId="5" borderId="27" xfId="0" applyNumberFormat="1" applyFont="1" applyFill="1" applyBorder="1" applyAlignment="1">
      <alignment wrapText="1"/>
    </xf>
    <xf numFmtId="167" fontId="24" fillId="2" borderId="28" xfId="0" applyNumberFormat="1" applyFont="1" applyFill="1" applyBorder="1" applyAlignment="1" applyProtection="1">
      <alignment wrapText="1"/>
      <protection locked="0"/>
    </xf>
    <xf numFmtId="167" fontId="27" fillId="0" borderId="27" xfId="0" applyNumberFormat="1" applyFont="1" applyBorder="1" applyAlignment="1">
      <alignment wrapText="1"/>
    </xf>
    <xf numFmtId="167" fontId="24" fillId="17" borderId="28" xfId="0" applyNumberFormat="1" applyFont="1" applyFill="1" applyBorder="1" applyAlignment="1" applyProtection="1">
      <alignment wrapText="1"/>
      <protection locked="0"/>
    </xf>
    <xf numFmtId="167" fontId="24" fillId="3" borderId="28" xfId="0" applyNumberFormat="1" applyFont="1" applyFill="1" applyBorder="1" applyAlignment="1" applyProtection="1">
      <alignment wrapText="1"/>
      <protection locked="0"/>
    </xf>
    <xf numFmtId="167" fontId="24" fillId="9" borderId="28" xfId="0" applyNumberFormat="1" applyFont="1" applyFill="1" applyBorder="1" applyAlignment="1" applyProtection="1">
      <alignment wrapText="1"/>
      <protection locked="0"/>
    </xf>
    <xf numFmtId="167" fontId="24" fillId="5" borderId="27" xfId="0" applyNumberFormat="1" applyFont="1" applyFill="1" applyBorder="1" applyAlignment="1" applyProtection="1">
      <alignment wrapText="1"/>
      <protection locked="0"/>
    </xf>
    <xf numFmtId="167" fontId="24" fillId="12" borderId="27" xfId="0" applyNumberFormat="1" applyFont="1" applyFill="1" applyBorder="1" applyAlignment="1" applyProtection="1">
      <alignment wrapText="1"/>
      <protection locked="0"/>
    </xf>
    <xf numFmtId="167" fontId="24" fillId="0" borderId="27" xfId="0" applyNumberFormat="1" applyFont="1" applyBorder="1" applyAlignment="1" applyProtection="1">
      <alignment horizontal="right" wrapText="1"/>
      <protection locked="0"/>
    </xf>
    <xf numFmtId="167" fontId="24" fillId="9" borderId="28" xfId="0" applyNumberFormat="1" applyFont="1" applyFill="1" applyBorder="1" applyAlignment="1" applyProtection="1">
      <alignment horizontal="right" wrapText="1"/>
      <protection locked="0"/>
    </xf>
    <xf numFmtId="0" fontId="25" fillId="0" borderId="27" xfId="0" applyFont="1" applyBorder="1" applyAlignment="1" applyProtection="1">
      <alignment wrapText="1"/>
      <protection locked="0"/>
    </xf>
    <xf numFmtId="167" fontId="24" fillId="0" borderId="29" xfId="0" applyNumberFormat="1" applyFont="1" applyBorder="1" applyAlignment="1">
      <alignment wrapText="1"/>
    </xf>
    <xf numFmtId="1" fontId="24" fillId="0" borderId="33" xfId="0" applyNumberFormat="1" applyFont="1" applyBorder="1" applyAlignment="1" applyProtection="1">
      <alignment wrapText="1"/>
      <protection locked="0"/>
    </xf>
    <xf numFmtId="167" fontId="24" fillId="45" borderId="33" xfId="0" applyNumberFormat="1" applyFont="1" applyFill="1" applyBorder="1" applyAlignment="1">
      <alignment wrapText="1"/>
    </xf>
    <xf numFmtId="167" fontId="24" fillId="0" borderId="30" xfId="0" applyNumberFormat="1" applyFont="1" applyBorder="1" applyAlignment="1" applyProtection="1">
      <alignment wrapText="1"/>
      <protection locked="0"/>
    </xf>
    <xf numFmtId="167" fontId="24" fillId="0" borderId="33" xfId="0" applyNumberFormat="1" applyFont="1" applyBorder="1" applyAlignment="1">
      <alignment wrapText="1"/>
    </xf>
    <xf numFmtId="167" fontId="24" fillId="21" borderId="33" xfId="0" applyNumberFormat="1" applyFont="1" applyFill="1" applyBorder="1" applyAlignment="1">
      <alignment wrapText="1"/>
    </xf>
    <xf numFmtId="167" fontId="24" fillId="5" borderId="33" xfId="0" applyNumberFormat="1" applyFont="1" applyFill="1" applyBorder="1" applyAlignment="1">
      <alignment wrapText="1"/>
    </xf>
    <xf numFmtId="167" fontId="24" fillId="2" borderId="30" xfId="0" applyNumberFormat="1" applyFont="1" applyFill="1" applyBorder="1" applyAlignment="1" applyProtection="1">
      <alignment wrapText="1"/>
      <protection locked="0"/>
    </xf>
    <xf numFmtId="167" fontId="25" fillId="0" borderId="30" xfId="0" applyNumberFormat="1" applyFont="1" applyBorder="1" applyAlignment="1" applyProtection="1">
      <alignment wrapText="1"/>
      <protection locked="0"/>
    </xf>
    <xf numFmtId="167" fontId="27" fillId="0" borderId="33" xfId="0" applyNumberFormat="1" applyFont="1" applyBorder="1" applyAlignment="1">
      <alignment wrapText="1"/>
    </xf>
    <xf numFmtId="167" fontId="24" fillId="9" borderId="30" xfId="0" applyNumberFormat="1" applyFont="1" applyFill="1" applyBorder="1" applyAlignment="1" applyProtection="1">
      <alignment wrapText="1"/>
      <protection locked="0"/>
    </xf>
    <xf numFmtId="167" fontId="24" fillId="12" borderId="33" xfId="0" applyNumberFormat="1" applyFont="1" applyFill="1" applyBorder="1" applyAlignment="1" applyProtection="1">
      <alignment wrapText="1"/>
      <protection locked="0"/>
    </xf>
    <xf numFmtId="167" fontId="24" fillId="0" borderId="33" xfId="0" applyNumberFormat="1" applyFont="1" applyBorder="1" applyAlignment="1" applyProtection="1">
      <alignment horizontal="right" wrapText="1"/>
      <protection locked="0"/>
    </xf>
    <xf numFmtId="167" fontId="24" fillId="9" borderId="30" xfId="0" applyNumberFormat="1" applyFont="1" applyFill="1" applyBorder="1" applyAlignment="1" applyProtection="1">
      <alignment horizontal="right" wrapText="1"/>
      <protection locked="0"/>
    </xf>
    <xf numFmtId="0" fontId="25" fillId="0" borderId="33" xfId="0" applyFont="1" applyBorder="1" applyAlignment="1" applyProtection="1">
      <alignment wrapText="1"/>
      <protection locked="0"/>
    </xf>
    <xf numFmtId="167" fontId="24" fillId="45" borderId="27" xfId="0" applyNumberFormat="1" applyFont="1" applyFill="1" applyBorder="1" applyAlignment="1">
      <alignment wrapText="1"/>
    </xf>
    <xf numFmtId="167" fontId="24" fillId="46" borderId="33" xfId="0" applyNumberFormat="1" applyFont="1" applyFill="1" applyBorder="1" applyAlignment="1">
      <alignment wrapText="1"/>
    </xf>
    <xf numFmtId="167" fontId="24" fillId="46" borderId="3" xfId="0" applyNumberFormat="1" applyFont="1" applyFill="1" applyBorder="1" applyAlignment="1">
      <alignment wrapText="1"/>
    </xf>
    <xf numFmtId="167" fontId="24" fillId="46" borderId="27" xfId="0" applyNumberFormat="1" applyFont="1" applyFill="1" applyBorder="1" applyAlignment="1">
      <alignment wrapText="1"/>
    </xf>
    <xf numFmtId="167" fontId="24" fillId="47" borderId="33" xfId="0" applyNumberFormat="1" applyFont="1" applyFill="1" applyBorder="1" applyAlignment="1">
      <alignment wrapText="1"/>
    </xf>
    <xf numFmtId="167" fontId="24" fillId="47" borderId="3" xfId="0" applyNumberFormat="1" applyFont="1" applyFill="1" applyBorder="1" applyAlignment="1">
      <alignment wrapText="1"/>
    </xf>
    <xf numFmtId="167" fontId="24" fillId="47" borderId="27" xfId="0" applyNumberFormat="1" applyFont="1" applyFill="1" applyBorder="1" applyAlignment="1">
      <alignment wrapText="1"/>
    </xf>
    <xf numFmtId="167" fontId="24" fillId="0" borderId="34" xfId="0" applyNumberFormat="1" applyFont="1" applyBorder="1" applyAlignment="1" applyProtection="1">
      <alignment wrapText="1"/>
      <protection locked="0"/>
    </xf>
    <xf numFmtId="167" fontId="24" fillId="8" borderId="34" xfId="0" applyNumberFormat="1" applyFont="1" applyFill="1" applyBorder="1" applyAlignment="1" applyProtection="1">
      <alignment wrapText="1"/>
      <protection locked="0"/>
    </xf>
    <xf numFmtId="167" fontId="24" fillId="2" borderId="34" xfId="0" applyNumberFormat="1" applyFont="1" applyFill="1" applyBorder="1" applyAlignment="1" applyProtection="1">
      <alignment wrapText="1"/>
      <protection locked="0"/>
    </xf>
    <xf numFmtId="167" fontId="24" fillId="17" borderId="34" xfId="0" applyNumberFormat="1" applyFont="1" applyFill="1" applyBorder="1" applyAlignment="1" applyProtection="1">
      <alignment wrapText="1"/>
      <protection locked="0"/>
    </xf>
    <xf numFmtId="167" fontId="24" fillId="0" borderId="35" xfId="0" applyNumberFormat="1" applyFont="1" applyBorder="1" applyAlignment="1">
      <alignment wrapText="1"/>
    </xf>
    <xf numFmtId="167" fontId="24" fillId="3" borderId="34" xfId="0" applyNumberFormat="1" applyFont="1" applyFill="1" applyBorder="1" applyAlignment="1" applyProtection="1">
      <alignment wrapText="1"/>
      <protection locked="0"/>
    </xf>
    <xf numFmtId="167" fontId="24" fillId="5" borderId="35" xfId="0" applyNumberFormat="1" applyFont="1" applyFill="1" applyBorder="1" applyAlignment="1" applyProtection="1">
      <alignment wrapText="1"/>
      <protection locked="0"/>
    </xf>
    <xf numFmtId="167" fontId="24" fillId="12" borderId="35" xfId="0" applyNumberFormat="1" applyFont="1" applyFill="1" applyBorder="1" applyAlignment="1" applyProtection="1">
      <alignment wrapText="1"/>
      <protection locked="0"/>
    </xf>
    <xf numFmtId="167" fontId="24" fillId="45" borderId="35" xfId="0" applyNumberFormat="1" applyFont="1" applyFill="1" applyBorder="1" applyAlignment="1">
      <alignment wrapText="1"/>
    </xf>
    <xf numFmtId="167" fontId="24" fillId="45" borderId="2" xfId="0" applyNumberFormat="1" applyFont="1" applyFill="1" applyBorder="1" applyAlignment="1">
      <alignment wrapText="1"/>
    </xf>
    <xf numFmtId="167" fontId="24" fillId="48" borderId="33" xfId="0" applyNumberFormat="1" applyFont="1" applyFill="1" applyBorder="1" applyAlignment="1">
      <alignment wrapText="1"/>
    </xf>
    <xf numFmtId="167" fontId="24" fillId="48" borderId="3" xfId="0" applyNumberFormat="1" applyFont="1" applyFill="1" applyBorder="1" applyAlignment="1">
      <alignment wrapText="1"/>
    </xf>
    <xf numFmtId="167" fontId="24" fillId="48" borderId="27" xfId="0" applyNumberFormat="1" applyFont="1" applyFill="1" applyBorder="1" applyAlignment="1">
      <alignment wrapText="1"/>
    </xf>
    <xf numFmtId="165" fontId="25" fillId="24" borderId="3" xfId="9" applyNumberFormat="1" applyFont="1" applyFill="1" applyBorder="1" applyAlignment="1" applyProtection="1">
      <alignment wrapText="1"/>
      <protection locked="0"/>
    </xf>
    <xf numFmtId="167" fontId="25" fillId="24" borderId="4" xfId="0" applyNumberFormat="1" applyFont="1" applyFill="1" applyBorder="1" applyAlignment="1" applyProtection="1">
      <alignment horizontal="right" wrapText="1"/>
      <protection locked="0"/>
    </xf>
    <xf numFmtId="167" fontId="25" fillId="24" borderId="8" xfId="0" applyNumberFormat="1" applyFont="1" applyFill="1" applyBorder="1" applyAlignment="1" applyProtection="1">
      <alignment wrapText="1"/>
      <protection locked="0"/>
    </xf>
    <xf numFmtId="167" fontId="25" fillId="24" borderId="7" xfId="0" applyNumberFormat="1" applyFont="1" applyFill="1" applyBorder="1" applyAlignment="1">
      <alignment horizontal="right" wrapText="1"/>
    </xf>
    <xf numFmtId="0" fontId="25" fillId="24" borderId="8" xfId="0" applyFont="1" applyFill="1" applyBorder="1" applyAlignment="1">
      <alignment wrapText="1"/>
    </xf>
    <xf numFmtId="167" fontId="12" fillId="24" borderId="4" xfId="0" applyNumberFormat="1" applyFont="1" applyFill="1" applyBorder="1" applyAlignment="1" applyProtection="1">
      <alignment wrapText="1"/>
      <protection locked="0"/>
    </xf>
    <xf numFmtId="0" fontId="6" fillId="0" borderId="3" xfId="0" applyFont="1" applyBorder="1"/>
    <xf numFmtId="0" fontId="6" fillId="0" borderId="20" xfId="0" applyFont="1" applyBorder="1"/>
    <xf numFmtId="0" fontId="68" fillId="41" borderId="0" xfId="0" applyFont="1" applyFill="1"/>
    <xf numFmtId="0" fontId="68" fillId="0" borderId="0" xfId="0" applyFont="1"/>
    <xf numFmtId="0" fontId="68" fillId="22" borderId="0" xfId="0" applyFont="1" applyFill="1"/>
    <xf numFmtId="0" fontId="70" fillId="0" borderId="0" xfId="0" applyFont="1" applyAlignment="1">
      <alignment horizontal="center"/>
    </xf>
    <xf numFmtId="0" fontId="72" fillId="0" borderId="0" xfId="0" applyFont="1"/>
    <xf numFmtId="0" fontId="70" fillId="0" borderId="0" xfId="0" applyFont="1"/>
    <xf numFmtId="0" fontId="70" fillId="49" borderId="0" xfId="0" applyFont="1" applyFill="1" applyAlignment="1">
      <alignment horizontal="center"/>
    </xf>
    <xf numFmtId="0" fontId="71" fillId="0" borderId="0" xfId="0" applyFont="1" applyAlignment="1">
      <alignment horizontal="center"/>
    </xf>
    <xf numFmtId="0" fontId="70" fillId="22" borderId="0" xfId="0" applyFont="1" applyFill="1" applyAlignment="1">
      <alignment horizontal="center"/>
    </xf>
    <xf numFmtId="0" fontId="75" fillId="0" borderId="0" xfId="0" applyFont="1" applyAlignment="1">
      <alignment horizontal="center"/>
    </xf>
    <xf numFmtId="0" fontId="76" fillId="0" borderId="0" xfId="0" applyFont="1"/>
    <xf numFmtId="0" fontId="77" fillId="22" borderId="0" xfId="0" applyFont="1" applyFill="1"/>
    <xf numFmtId="0" fontId="68" fillId="0" borderId="36" xfId="0" applyFont="1" applyBorder="1"/>
    <xf numFmtId="0" fontId="68" fillId="0" borderId="37" xfId="0" applyFont="1" applyBorder="1"/>
    <xf numFmtId="0" fontId="70" fillId="13" borderId="0" xfId="0" applyFont="1" applyFill="1"/>
    <xf numFmtId="0" fontId="68" fillId="13" borderId="0" xfId="0" applyFont="1" applyFill="1"/>
    <xf numFmtId="0" fontId="70" fillId="13" borderId="33" xfId="0" applyFont="1" applyFill="1" applyBorder="1"/>
    <xf numFmtId="0" fontId="68" fillId="0" borderId="33" xfId="0" applyFont="1" applyBorder="1"/>
    <xf numFmtId="44" fontId="68" fillId="0" borderId="0" xfId="435" applyFont="1" applyBorder="1"/>
    <xf numFmtId="44" fontId="68" fillId="0" borderId="39" xfId="435" applyFont="1" applyBorder="1"/>
    <xf numFmtId="0" fontId="68" fillId="0" borderId="39" xfId="0" applyFont="1" applyBorder="1"/>
    <xf numFmtId="0" fontId="78" fillId="0" borderId="33" xfId="0" applyFont="1" applyBorder="1"/>
    <xf numFmtId="0" fontId="80" fillId="0" borderId="0" xfId="0" applyFont="1"/>
    <xf numFmtId="0" fontId="68" fillId="0" borderId="40" xfId="0" applyFont="1" applyBorder="1"/>
    <xf numFmtId="0" fontId="68" fillId="0" borderId="18" xfId="0" applyFont="1" applyBorder="1"/>
    <xf numFmtId="44" fontId="68" fillId="0" borderId="41" xfId="435" applyFont="1" applyBorder="1"/>
    <xf numFmtId="0" fontId="70" fillId="41" borderId="0" xfId="0" applyFont="1" applyFill="1"/>
    <xf numFmtId="0" fontId="70" fillId="51" borderId="0" xfId="0" applyFont="1" applyFill="1"/>
    <xf numFmtId="0" fontId="68" fillId="51" borderId="0" xfId="0" applyFont="1" applyFill="1"/>
    <xf numFmtId="0" fontId="70" fillId="0" borderId="9" xfId="0" applyFont="1" applyBorder="1"/>
    <xf numFmtId="0" fontId="68" fillId="0" borderId="9" xfId="0" applyFont="1" applyBorder="1"/>
    <xf numFmtId="8" fontId="68" fillId="0" borderId="0" xfId="0" applyNumberFormat="1" applyFont="1"/>
    <xf numFmtId="0" fontId="70" fillId="52" borderId="0" xfId="0" applyFont="1" applyFill="1"/>
    <xf numFmtId="0" fontId="68" fillId="52" borderId="0" xfId="0" applyFont="1" applyFill="1"/>
    <xf numFmtId="0" fontId="68" fillId="0" borderId="0" xfId="0" applyFont="1" applyAlignment="1">
      <alignment wrapText="1"/>
    </xf>
    <xf numFmtId="0" fontId="68" fillId="22" borderId="0" xfId="0" applyFont="1" applyFill="1" applyAlignment="1">
      <alignment wrapText="1"/>
    </xf>
    <xf numFmtId="0" fontId="70" fillId="37" borderId="0" xfId="0" applyFont="1" applyFill="1"/>
    <xf numFmtId="0" fontId="68" fillId="37" borderId="0" xfId="0" applyFont="1" applyFill="1"/>
    <xf numFmtId="0" fontId="70" fillId="37" borderId="33" xfId="0" applyFont="1" applyFill="1" applyBorder="1"/>
    <xf numFmtId="0" fontId="70" fillId="0" borderId="0" xfId="0" applyFont="1" applyAlignment="1">
      <alignment horizontal="left"/>
    </xf>
    <xf numFmtId="0" fontId="72" fillId="0" borderId="0" xfId="0" applyFont="1" applyAlignment="1">
      <alignment horizontal="center"/>
    </xf>
    <xf numFmtId="0" fontId="70" fillId="35" borderId="0" xfId="0" applyFont="1" applyFill="1"/>
    <xf numFmtId="0" fontId="68" fillId="35" borderId="0" xfId="0" applyFont="1" applyFill="1"/>
    <xf numFmtId="0" fontId="70" fillId="53" borderId="0" xfId="0" applyFont="1" applyFill="1"/>
    <xf numFmtId="0" fontId="68" fillId="53" borderId="0" xfId="0" applyFont="1" applyFill="1"/>
    <xf numFmtId="0" fontId="68" fillId="0" borderId="0" xfId="0" applyFont="1" applyAlignment="1">
      <alignment horizontal="left"/>
    </xf>
    <xf numFmtId="0" fontId="6" fillId="0" borderId="0" xfId="0" applyFont="1" applyAlignment="1" applyProtection="1">
      <alignment horizontal="left" wrapText="1"/>
      <protection locked="0"/>
    </xf>
    <xf numFmtId="0" fontId="70" fillId="0" borderId="0" xfId="0" applyFont="1" applyAlignment="1">
      <alignment horizontal="center" vertical="center" wrapText="1"/>
    </xf>
    <xf numFmtId="0" fontId="70" fillId="45" borderId="0" xfId="0" applyFont="1" applyFill="1"/>
    <xf numFmtId="0" fontId="68" fillId="45" borderId="0" xfId="0" applyFont="1" applyFill="1"/>
    <xf numFmtId="0" fontId="25" fillId="0" borderId="0" xfId="0" applyFont="1" applyAlignment="1" applyProtection="1">
      <alignment horizontal="center" vertical="center" wrapText="1"/>
      <protection locked="0"/>
    </xf>
    <xf numFmtId="167" fontId="25" fillId="24" borderId="3" xfId="0" applyNumberFormat="1" applyFont="1" applyFill="1" applyBorder="1" applyAlignment="1" applyProtection="1">
      <alignment wrapText="1"/>
      <protection locked="0"/>
    </xf>
    <xf numFmtId="167" fontId="25" fillId="24" borderId="4" xfId="0" applyNumberFormat="1" applyFont="1" applyFill="1" applyBorder="1" applyAlignment="1" applyProtection="1">
      <alignment wrapText="1"/>
      <protection locked="0"/>
    </xf>
    <xf numFmtId="0" fontId="25" fillId="0" borderId="3" xfId="0" applyFont="1" applyBorder="1" applyAlignment="1" applyProtection="1">
      <alignment wrapText="1"/>
      <protection locked="0"/>
    </xf>
    <xf numFmtId="0" fontId="25" fillId="0" borderId="0" xfId="0" applyFont="1" applyAlignment="1" applyProtection="1">
      <alignment wrapText="1"/>
      <protection locked="0"/>
    </xf>
    <xf numFmtId="0" fontId="25" fillId="0" borderId="4" xfId="0" applyFont="1" applyBorder="1" applyAlignment="1" applyProtection="1">
      <alignment wrapText="1"/>
      <protection locked="0"/>
    </xf>
    <xf numFmtId="0" fontId="25" fillId="0" borderId="0" xfId="0" applyFont="1" applyAlignment="1" applyProtection="1">
      <alignment horizontal="left" vertical="top" wrapText="1"/>
      <protection locked="0"/>
    </xf>
    <xf numFmtId="0" fontId="24" fillId="0" borderId="13" xfId="0" applyFont="1" applyBorder="1" applyAlignment="1" applyProtection="1">
      <alignment wrapText="1"/>
      <protection locked="0"/>
    </xf>
    <xf numFmtId="0" fontId="25" fillId="0" borderId="13" xfId="0" applyFont="1" applyBorder="1" applyAlignment="1" applyProtection="1">
      <alignment wrapText="1"/>
      <protection locked="0"/>
    </xf>
    <xf numFmtId="0" fontId="25" fillId="0" borderId="14" xfId="0" applyFont="1" applyBorder="1" applyAlignment="1" applyProtection="1">
      <alignment wrapText="1"/>
      <protection locked="0"/>
    </xf>
    <xf numFmtId="0" fontId="24" fillId="22" borderId="5" xfId="0" applyFont="1" applyFill="1" applyBorder="1" applyAlignment="1" applyProtection="1">
      <alignment horizontal="right" wrapText="1"/>
      <protection locked="0"/>
    </xf>
    <xf numFmtId="0" fontId="25" fillId="22" borderId="6" xfId="0" applyFont="1" applyFill="1" applyBorder="1" applyAlignment="1" applyProtection="1">
      <alignment horizontal="right" wrapText="1"/>
      <protection locked="0"/>
    </xf>
    <xf numFmtId="0" fontId="25" fillId="22" borderId="10" xfId="0" applyFont="1" applyFill="1" applyBorder="1" applyAlignment="1" applyProtection="1">
      <alignment horizontal="right" wrapText="1"/>
      <protection locked="0"/>
    </xf>
    <xf numFmtId="0" fontId="25" fillId="0" borderId="0" xfId="0" applyFont="1" applyAlignment="1" applyProtection="1">
      <alignment horizontal="left" wrapText="1"/>
      <protection locked="0"/>
    </xf>
    <xf numFmtId="0" fontId="24" fillId="0" borderId="12" xfId="0" applyFont="1" applyBorder="1" applyAlignment="1" applyProtection="1">
      <alignment wrapText="1"/>
      <protection locked="0"/>
    </xf>
    <xf numFmtId="0" fontId="25" fillId="0" borderId="13" xfId="0" applyFont="1" applyBorder="1" applyAlignment="1">
      <alignment wrapText="1"/>
    </xf>
    <xf numFmtId="0" fontId="25" fillId="0" borderId="0" xfId="0" applyFont="1" applyAlignment="1">
      <alignment horizontal="left" wrapText="1"/>
    </xf>
    <xf numFmtId="0" fontId="25" fillId="0" borderId="0" xfId="0" applyFont="1" applyAlignment="1">
      <alignment wrapText="1"/>
    </xf>
    <xf numFmtId="0" fontId="25" fillId="0" borderId="0" xfId="8" applyFont="1" applyAlignment="1" applyProtection="1">
      <alignment horizontal="left" vertical="top" wrapText="1"/>
      <protection locked="0"/>
    </xf>
    <xf numFmtId="167" fontId="24" fillId="2" borderId="5" xfId="0" applyNumberFormat="1" applyFont="1" applyFill="1" applyBorder="1" applyAlignment="1" applyProtection="1">
      <alignment wrapText="1"/>
      <protection locked="0"/>
    </xf>
    <xf numFmtId="0" fontId="25" fillId="0" borderId="10" xfId="0" applyFont="1" applyBorder="1" applyAlignment="1">
      <alignment wrapText="1"/>
    </xf>
    <xf numFmtId="0" fontId="24" fillId="2" borderId="5" xfId="0" applyFont="1" applyFill="1" applyBorder="1" applyAlignment="1" applyProtection="1">
      <alignment horizontal="right" wrapText="1"/>
      <protection locked="0"/>
    </xf>
    <xf numFmtId="0" fontId="24" fillId="2" borderId="6" xfId="0" applyFont="1" applyFill="1" applyBorder="1" applyAlignment="1" applyProtection="1">
      <alignment horizontal="right" wrapText="1"/>
      <protection locked="0"/>
    </xf>
    <xf numFmtId="0" fontId="24" fillId="2" borderId="10" xfId="0" applyFont="1" applyFill="1" applyBorder="1" applyAlignment="1" applyProtection="1">
      <alignment horizontal="right" wrapText="1"/>
      <protection locked="0"/>
    </xf>
    <xf numFmtId="167" fontId="25" fillId="22" borderId="5" xfId="0" applyNumberFormat="1" applyFont="1" applyFill="1" applyBorder="1" applyAlignment="1" applyProtection="1">
      <alignment wrapText="1"/>
      <protection locked="0"/>
    </xf>
    <xf numFmtId="167" fontId="25" fillId="22" borderId="10" xfId="0" applyNumberFormat="1" applyFont="1" applyFill="1" applyBorder="1" applyAlignment="1" applyProtection="1">
      <alignment wrapText="1"/>
      <protection locked="0"/>
    </xf>
    <xf numFmtId="0" fontId="6" fillId="22" borderId="10" xfId="0" applyFont="1" applyFill="1" applyBorder="1" applyAlignment="1">
      <alignment wrapText="1"/>
    </xf>
    <xf numFmtId="0" fontId="25" fillId="24" borderId="4" xfId="0" applyFont="1" applyFill="1" applyBorder="1" applyAlignment="1" applyProtection="1">
      <alignment wrapText="1"/>
      <protection locked="0"/>
    </xf>
    <xf numFmtId="0" fontId="25" fillId="0" borderId="0" xfId="0" applyFont="1" applyAlignment="1" applyProtection="1">
      <alignment horizontal="right" wrapText="1"/>
      <protection locked="0"/>
    </xf>
    <xf numFmtId="0" fontId="25" fillId="0" borderId="4" xfId="0" applyFont="1" applyBorder="1" applyAlignment="1" applyProtection="1">
      <alignment horizontal="right" wrapText="1"/>
      <protection locked="0"/>
    </xf>
    <xf numFmtId="167" fontId="24" fillId="41" borderId="5" xfId="0" applyNumberFormat="1" applyFont="1" applyFill="1" applyBorder="1" applyAlignment="1" applyProtection="1">
      <alignment horizontal="right" wrapText="1"/>
      <protection locked="0"/>
    </xf>
    <xf numFmtId="0" fontId="25" fillId="41" borderId="10" xfId="0" applyFont="1" applyFill="1" applyBorder="1" applyAlignment="1" applyProtection="1">
      <alignment horizontal="right" wrapText="1"/>
      <protection locked="0"/>
    </xf>
    <xf numFmtId="164" fontId="24" fillId="0" borderId="3" xfId="9" applyNumberFormat="1" applyFont="1" applyFill="1" applyBorder="1" applyAlignment="1" applyProtection="1">
      <alignment horizontal="left" wrapText="1"/>
    </xf>
    <xf numFmtId="164" fontId="24" fillId="0" borderId="4" xfId="9" applyNumberFormat="1" applyFont="1" applyFill="1" applyBorder="1" applyAlignment="1" applyProtection="1">
      <alignment horizontal="left" wrapText="1"/>
    </xf>
    <xf numFmtId="167" fontId="25" fillId="22" borderId="5" xfId="0" applyNumberFormat="1" applyFont="1" applyFill="1" applyBorder="1" applyAlignment="1" applyProtection="1">
      <alignment horizontal="right" wrapText="1"/>
      <protection locked="0"/>
    </xf>
    <xf numFmtId="167" fontId="25" fillId="22" borderId="10" xfId="0" applyNumberFormat="1" applyFont="1" applyFill="1" applyBorder="1" applyAlignment="1" applyProtection="1">
      <alignment horizontal="right" wrapText="1"/>
      <protection locked="0"/>
    </xf>
    <xf numFmtId="0" fontId="25" fillId="0" borderId="14" xfId="0" applyFont="1" applyBorder="1" applyAlignment="1">
      <alignment wrapText="1"/>
    </xf>
    <xf numFmtId="0" fontId="25" fillId="0" borderId="10" xfId="0" applyFont="1" applyBorder="1" applyAlignment="1" applyProtection="1">
      <alignment wrapText="1"/>
      <protection locked="0"/>
    </xf>
    <xf numFmtId="0" fontId="24" fillId="0" borderId="0" xfId="0" applyFont="1" applyAlignment="1" applyProtection="1">
      <alignment wrapText="1"/>
      <protection locked="0"/>
    </xf>
    <xf numFmtId="0" fontId="6" fillId="0" borderId="0" xfId="0" applyFont="1" applyAlignment="1">
      <alignment wrapText="1"/>
    </xf>
    <xf numFmtId="0" fontId="25" fillId="0" borderId="3" xfId="0" applyFont="1" applyBorder="1" applyAlignment="1">
      <alignment wrapText="1"/>
    </xf>
    <xf numFmtId="167" fontId="25" fillId="24" borderId="8" xfId="0" applyNumberFormat="1" applyFont="1" applyFill="1" applyBorder="1" applyAlignment="1" applyProtection="1">
      <alignment wrapText="1"/>
      <protection locked="0"/>
    </xf>
    <xf numFmtId="0" fontId="25" fillId="24" borderId="7" xfId="0" applyFont="1" applyFill="1" applyBorder="1" applyAlignment="1" applyProtection="1">
      <alignment wrapText="1"/>
      <protection locked="0"/>
    </xf>
    <xf numFmtId="0" fontId="24" fillId="0" borderId="0" xfId="0" applyFont="1" applyAlignment="1" applyProtection="1">
      <alignment horizontal="center" wrapText="1"/>
      <protection locked="0"/>
    </xf>
    <xf numFmtId="0" fontId="24" fillId="44" borderId="5" xfId="0" applyFont="1" applyFill="1" applyBorder="1" applyAlignment="1" applyProtection="1">
      <alignment horizontal="right" wrapText="1"/>
      <protection locked="0"/>
    </xf>
    <xf numFmtId="0" fontId="24" fillId="44" borderId="6" xfId="0" applyFont="1" applyFill="1" applyBorder="1" applyAlignment="1" applyProtection="1">
      <alignment horizontal="right" wrapText="1"/>
      <protection locked="0"/>
    </xf>
    <xf numFmtId="0" fontId="24" fillId="44" borderId="10" xfId="0" applyFont="1" applyFill="1" applyBorder="1" applyAlignment="1" applyProtection="1">
      <alignment horizontal="right" wrapText="1"/>
      <protection locked="0"/>
    </xf>
    <xf numFmtId="0" fontId="25" fillId="0" borderId="0" xfId="0" applyFont="1" applyAlignment="1" applyProtection="1">
      <alignment horizontal="center" wrapText="1"/>
      <protection locked="0"/>
    </xf>
    <xf numFmtId="0" fontId="25" fillId="0" borderId="9" xfId="0" applyFont="1" applyBorder="1" applyAlignment="1">
      <alignment horizontal="center" wrapText="1"/>
    </xf>
    <xf numFmtId="0" fontId="24" fillId="41" borderId="5" xfId="0" applyFont="1" applyFill="1" applyBorder="1" applyAlignment="1" applyProtection="1">
      <alignment horizontal="left" wrapText="1"/>
      <protection locked="0"/>
    </xf>
    <xf numFmtId="0" fontId="24" fillId="41" borderId="6" xfId="0" applyFont="1" applyFill="1" applyBorder="1" applyAlignment="1" applyProtection="1">
      <alignment horizontal="left" wrapText="1"/>
      <protection locked="0"/>
    </xf>
    <xf numFmtId="0" fontId="24" fillId="41" borderId="10" xfId="0" applyFont="1" applyFill="1" applyBorder="1" applyAlignment="1" applyProtection="1">
      <alignment horizontal="left" wrapText="1"/>
      <protection locked="0"/>
    </xf>
    <xf numFmtId="0" fontId="25" fillId="0" borderId="8" xfId="0" applyFont="1" applyBorder="1" applyAlignment="1" applyProtection="1">
      <alignment horizontal="center" wrapText="1"/>
      <protection locked="0"/>
    </xf>
    <xf numFmtId="0" fontId="25" fillId="0" borderId="9" xfId="0" applyFont="1" applyBorder="1" applyAlignment="1" applyProtection="1">
      <alignment horizontal="center" wrapText="1"/>
      <protection locked="0"/>
    </xf>
    <xf numFmtId="0" fontId="25" fillId="0" borderId="3" xfId="0" applyFont="1" applyBorder="1" applyAlignment="1" applyProtection="1">
      <alignment horizontal="left" wrapText="1"/>
      <protection locked="0"/>
    </xf>
    <xf numFmtId="0" fontId="24" fillId="0" borderId="12" xfId="0" applyFont="1" applyBorder="1" applyAlignment="1" applyProtection="1">
      <alignment horizontal="left" wrapText="1"/>
      <protection locked="0"/>
    </xf>
    <xf numFmtId="0" fontId="24" fillId="0" borderId="13" xfId="0" applyFont="1" applyBorder="1" applyAlignment="1" applyProtection="1">
      <alignment horizontal="left" wrapText="1"/>
      <protection locked="0"/>
    </xf>
    <xf numFmtId="0" fontId="25" fillId="0" borderId="3" xfId="0" applyFont="1" applyBorder="1" applyAlignment="1" applyProtection="1">
      <alignment horizontal="center" wrapText="1"/>
      <protection locked="0"/>
    </xf>
    <xf numFmtId="165" fontId="25" fillId="0" borderId="8" xfId="0" applyNumberFormat="1" applyFont="1" applyBorder="1" applyAlignment="1" applyProtection="1">
      <alignment horizontal="center" wrapText="1"/>
      <protection locked="0"/>
    </xf>
    <xf numFmtId="165" fontId="25" fillId="0" borderId="9" xfId="0" applyNumberFormat="1" applyFont="1" applyBorder="1" applyAlignment="1" applyProtection="1">
      <alignment horizontal="center" wrapText="1"/>
      <protection locked="0"/>
    </xf>
    <xf numFmtId="167" fontId="25" fillId="0" borderId="0" xfId="0" applyNumberFormat="1" applyFont="1" applyAlignment="1">
      <alignment horizontal="center" wrapText="1"/>
    </xf>
    <xf numFmtId="0" fontId="25" fillId="0" borderId="5" xfId="0" applyFont="1" applyBorder="1" applyAlignment="1" applyProtection="1">
      <alignment horizontal="center" wrapText="1"/>
      <protection locked="0"/>
    </xf>
    <xf numFmtId="0" fontId="25" fillId="0" borderId="6" xfId="0" applyFont="1" applyBorder="1" applyAlignment="1" applyProtection="1">
      <alignment horizontal="center" wrapText="1"/>
      <protection locked="0"/>
    </xf>
    <xf numFmtId="0" fontId="25" fillId="0" borderId="10" xfId="0" applyFont="1" applyBorder="1" applyAlignment="1" applyProtection="1">
      <alignment horizontal="center" wrapText="1"/>
      <protection locked="0"/>
    </xf>
    <xf numFmtId="0" fontId="24" fillId="0" borderId="5" xfId="0" applyFont="1" applyBorder="1" applyAlignment="1" applyProtection="1">
      <alignment horizontal="center" wrapText="1"/>
      <protection locked="0"/>
    </xf>
    <xf numFmtId="0" fontId="24" fillId="0" borderId="6" xfId="0" applyFont="1" applyBorder="1" applyAlignment="1" applyProtection="1">
      <alignment horizontal="center" wrapText="1"/>
      <protection locked="0"/>
    </xf>
    <xf numFmtId="0" fontId="24" fillId="0" borderId="10" xfId="0" applyFont="1" applyBorder="1" applyAlignment="1" applyProtection="1">
      <alignment horizontal="center" wrapText="1"/>
      <protection locked="0"/>
    </xf>
    <xf numFmtId="0" fontId="24" fillId="2" borderId="5" xfId="0" applyFont="1" applyFill="1" applyBorder="1" applyAlignment="1">
      <alignment horizontal="right" wrapText="1"/>
    </xf>
    <xf numFmtId="0" fontId="24" fillId="2" borderId="6" xfId="0" applyFont="1" applyFill="1" applyBorder="1" applyAlignment="1">
      <alignment horizontal="right" wrapText="1"/>
    </xf>
    <xf numFmtId="0" fontId="24" fillId="2" borderId="10" xfId="0" applyFont="1" applyFill="1" applyBorder="1" applyAlignment="1">
      <alignment horizontal="right" wrapText="1"/>
    </xf>
    <xf numFmtId="0" fontId="24" fillId="0" borderId="13" xfId="0" applyFont="1" applyBorder="1" applyAlignment="1" applyProtection="1">
      <alignment horizontal="center" wrapText="1"/>
      <protection locked="0"/>
    </xf>
    <xf numFmtId="0" fontId="24" fillId="0" borderId="14" xfId="0" applyFont="1" applyBorder="1" applyAlignment="1" applyProtection="1">
      <alignment horizontal="center" wrapText="1"/>
      <protection locked="0"/>
    </xf>
    <xf numFmtId="167" fontId="24" fillId="41" borderId="10" xfId="0" applyNumberFormat="1" applyFont="1" applyFill="1" applyBorder="1" applyAlignment="1" applyProtection="1">
      <alignment horizontal="right" wrapText="1"/>
      <protection locked="0"/>
    </xf>
    <xf numFmtId="167" fontId="24" fillId="2" borderId="8" xfId="0" applyNumberFormat="1" applyFont="1" applyFill="1" applyBorder="1" applyAlignment="1" applyProtection="1">
      <alignment wrapText="1"/>
      <protection locked="0"/>
    </xf>
    <xf numFmtId="0" fontId="25" fillId="0" borderId="7" xfId="0" applyFont="1" applyBorder="1" applyAlignment="1" applyProtection="1">
      <alignment wrapText="1"/>
      <protection locked="0"/>
    </xf>
    <xf numFmtId="167" fontId="25" fillId="24" borderId="7" xfId="0" applyNumberFormat="1" applyFont="1" applyFill="1" applyBorder="1" applyAlignment="1" applyProtection="1">
      <alignment wrapText="1"/>
      <protection locked="0"/>
    </xf>
    <xf numFmtId="167" fontId="24" fillId="2" borderId="10" xfId="0" applyNumberFormat="1" applyFont="1" applyFill="1" applyBorder="1" applyAlignment="1" applyProtection="1">
      <alignment wrapText="1"/>
      <protection locked="0"/>
    </xf>
    <xf numFmtId="0" fontId="25" fillId="22" borderId="10" xfId="0" applyFont="1" applyFill="1" applyBorder="1" applyAlignment="1" applyProtection="1">
      <alignment wrapText="1"/>
      <protection locked="0"/>
    </xf>
    <xf numFmtId="0" fontId="25" fillId="0" borderId="0" xfId="0" applyFont="1" applyAlignment="1">
      <alignment horizontal="center" wrapText="1"/>
    </xf>
    <xf numFmtId="0" fontId="24" fillId="0" borderId="0" xfId="0" applyFont="1" applyAlignment="1" applyProtection="1">
      <alignment horizontal="right" wrapText="1"/>
      <protection locked="0"/>
    </xf>
    <xf numFmtId="0" fontId="24" fillId="0" borderId="0" xfId="0" applyFont="1" applyAlignment="1" applyProtection="1">
      <alignment horizontal="left" wrapText="1"/>
      <protection locked="0"/>
    </xf>
    <xf numFmtId="4" fontId="24" fillId="0" borderId="8" xfId="0" applyNumberFormat="1" applyFont="1" applyBorder="1" applyAlignment="1" applyProtection="1">
      <alignment horizontal="left" wrapText="1"/>
      <protection locked="0"/>
    </xf>
    <xf numFmtId="4" fontId="24" fillId="0" borderId="7" xfId="0" applyNumberFormat="1" applyFont="1" applyBorder="1" applyAlignment="1" applyProtection="1">
      <alignment horizontal="left" wrapText="1"/>
      <protection locked="0"/>
    </xf>
    <xf numFmtId="167" fontId="24" fillId="44" borderId="5" xfId="0" applyNumberFormat="1" applyFont="1" applyFill="1" applyBorder="1" applyAlignment="1" applyProtection="1">
      <alignment wrapText="1"/>
      <protection locked="0"/>
    </xf>
    <xf numFmtId="167" fontId="24" fillId="44" borderId="10" xfId="0" applyNumberFormat="1" applyFont="1" applyFill="1" applyBorder="1" applyAlignment="1" applyProtection="1">
      <alignment wrapText="1"/>
      <protection locked="0"/>
    </xf>
    <xf numFmtId="0" fontId="24" fillId="22" borderId="6" xfId="0" applyFont="1" applyFill="1" applyBorder="1" applyAlignment="1" applyProtection="1">
      <alignment horizontal="right" wrapText="1"/>
      <protection locked="0"/>
    </xf>
    <xf numFmtId="0" fontId="24" fillId="22" borderId="10" xfId="0" applyFont="1" applyFill="1" applyBorder="1" applyAlignment="1" applyProtection="1">
      <alignment horizontal="right" wrapText="1"/>
      <protection locked="0"/>
    </xf>
    <xf numFmtId="14" fontId="24" fillId="0" borderId="0" xfId="0" applyNumberFormat="1" applyFont="1" applyAlignment="1" applyProtection="1">
      <alignment horizontal="left" wrapText="1"/>
      <protection locked="0"/>
    </xf>
    <xf numFmtId="167" fontId="24" fillId="0" borderId="0" xfId="0" applyNumberFormat="1" applyFont="1" applyAlignment="1" applyProtection="1">
      <alignment horizontal="left" wrapText="1"/>
      <protection locked="0"/>
    </xf>
    <xf numFmtId="0" fontId="6" fillId="0" borderId="0" xfId="0" applyFont="1" applyAlignment="1">
      <alignment horizontal="left" wrapText="1"/>
    </xf>
    <xf numFmtId="0" fontId="24" fillId="0" borderId="0" xfId="0" applyFont="1" applyAlignment="1">
      <alignment horizontal="left" wrapText="1"/>
    </xf>
    <xf numFmtId="0" fontId="24" fillId="0" borderId="9" xfId="0" applyFont="1" applyBorder="1" applyAlignment="1" applyProtection="1">
      <alignment horizontal="left" wrapText="1"/>
      <protection locked="0"/>
    </xf>
    <xf numFmtId="14" fontId="24" fillId="0" borderId="0" xfId="0" applyNumberFormat="1" applyFont="1" applyAlignment="1" applyProtection="1">
      <alignment horizontal="center" wrapText="1"/>
      <protection locked="0"/>
    </xf>
    <xf numFmtId="0" fontId="24" fillId="0" borderId="12" xfId="0" applyFont="1" applyBorder="1" applyAlignment="1" applyProtection="1">
      <alignment horizontal="center" vertical="center" wrapText="1"/>
      <protection locked="0"/>
    </xf>
    <xf numFmtId="0" fontId="6" fillId="0" borderId="14" xfId="0" applyFont="1" applyBorder="1" applyAlignment="1">
      <alignment vertical="center" wrapText="1"/>
    </xf>
    <xf numFmtId="0" fontId="24" fillId="0" borderId="6" xfId="0" applyFont="1" applyBorder="1" applyAlignment="1">
      <alignment wrapText="1"/>
    </xf>
    <xf numFmtId="0" fontId="24" fillId="0" borderId="10" xfId="0" applyFont="1" applyBorder="1" applyAlignment="1">
      <alignment wrapText="1"/>
    </xf>
    <xf numFmtId="0" fontId="29" fillId="0" borderId="0" xfId="0" applyFont="1" applyAlignment="1" applyProtection="1">
      <alignment wrapText="1"/>
      <protection locked="0"/>
    </xf>
    <xf numFmtId="0" fontId="25" fillId="44" borderId="10" xfId="0" applyFont="1" applyFill="1" applyBorder="1" applyAlignment="1">
      <alignment wrapText="1"/>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14" fontId="24" fillId="0" borderId="9" xfId="0" applyNumberFormat="1" applyFont="1" applyBorder="1" applyAlignment="1" applyProtection="1">
      <alignment horizontal="center" wrapText="1"/>
      <protection locked="0"/>
    </xf>
    <xf numFmtId="0" fontId="24" fillId="0" borderId="14" xfId="0" applyFont="1" applyBorder="1" applyAlignment="1" applyProtection="1">
      <alignment horizontal="center" vertical="center" wrapText="1"/>
      <protection locked="0"/>
    </xf>
    <xf numFmtId="0" fontId="6" fillId="0" borderId="7" xfId="0" applyFont="1" applyBorder="1" applyAlignment="1">
      <alignment horizontal="left" wrapText="1"/>
    </xf>
    <xf numFmtId="0" fontId="24" fillId="0" borderId="9" xfId="0" applyFont="1" applyBorder="1" applyAlignment="1" applyProtection="1">
      <alignment horizontal="center" wrapText="1"/>
      <protection locked="0"/>
    </xf>
    <xf numFmtId="0" fontId="24" fillId="41" borderId="6" xfId="0" applyFont="1" applyFill="1" applyBorder="1" applyAlignment="1" applyProtection="1">
      <alignment horizontal="right" wrapText="1"/>
      <protection locked="0"/>
    </xf>
    <xf numFmtId="0" fontId="25" fillId="41" borderId="6" xfId="0" applyFont="1" applyFill="1" applyBorder="1" applyAlignment="1">
      <alignment horizontal="right" wrapText="1"/>
    </xf>
    <xf numFmtId="0" fontId="24" fillId="0" borderId="3" xfId="0" applyFont="1" applyBorder="1" applyAlignment="1" applyProtection="1">
      <alignment wrapText="1"/>
      <protection locked="0"/>
    </xf>
    <xf numFmtId="0" fontId="6" fillId="22" borderId="6" xfId="0" applyFont="1" applyFill="1" applyBorder="1" applyAlignment="1">
      <alignment horizontal="right" wrapText="1"/>
    </xf>
    <xf numFmtId="0" fontId="6" fillId="22" borderId="10" xfId="0" applyFont="1" applyFill="1" applyBorder="1" applyAlignment="1">
      <alignment horizontal="right" wrapText="1"/>
    </xf>
    <xf numFmtId="165" fontId="25" fillId="0" borderId="3" xfId="0" applyNumberFormat="1" applyFont="1" applyBorder="1" applyAlignment="1" applyProtection="1">
      <alignment horizontal="left" wrapText="1"/>
      <protection locked="0"/>
    </xf>
    <xf numFmtId="164" fontId="24" fillId="0" borderId="3" xfId="9" applyNumberFormat="1" applyFont="1" applyFill="1" applyBorder="1" applyAlignment="1" applyProtection="1">
      <alignment horizontal="left" wrapText="1"/>
      <protection locked="0"/>
    </xf>
    <xf numFmtId="164" fontId="24" fillId="0" borderId="4" xfId="9" applyNumberFormat="1" applyFont="1" applyFill="1" applyBorder="1" applyAlignment="1" applyProtection="1">
      <alignment horizontal="left" wrapText="1"/>
      <protection locked="0"/>
    </xf>
    <xf numFmtId="0" fontId="25" fillId="0" borderId="4" xfId="0" applyFont="1" applyBorder="1" applyAlignment="1" applyProtection="1">
      <alignment horizontal="left" wrapText="1"/>
      <protection locked="0"/>
    </xf>
    <xf numFmtId="0" fontId="25" fillId="0" borderId="9" xfId="0" applyFont="1" applyBorder="1" applyAlignment="1">
      <alignment wrapText="1"/>
    </xf>
    <xf numFmtId="0" fontId="25" fillId="0" borderId="8" xfId="0" applyFont="1" applyBorder="1" applyAlignment="1" applyProtection="1">
      <alignment horizontal="left" wrapText="1"/>
      <protection locked="0"/>
    </xf>
    <xf numFmtId="0" fontId="25" fillId="0" borderId="9" xfId="0" applyFont="1" applyBorder="1" applyAlignment="1" applyProtection="1">
      <alignment horizontal="left" wrapText="1"/>
      <protection locked="0"/>
    </xf>
    <xf numFmtId="0" fontId="24" fillId="0" borderId="3" xfId="0" applyFont="1" applyBorder="1" applyAlignment="1" applyProtection="1">
      <alignment horizontal="left" wrapText="1"/>
      <protection locked="0"/>
    </xf>
    <xf numFmtId="0" fontId="24" fillId="0" borderId="0" xfId="0" applyFont="1" applyAlignment="1">
      <alignment horizontal="center" wrapText="1"/>
    </xf>
    <xf numFmtId="4" fontId="24" fillId="0" borderId="12" xfId="0" applyNumberFormat="1" applyFont="1" applyBorder="1" applyAlignment="1" applyProtection="1">
      <alignment horizontal="center" wrapText="1"/>
      <protection locked="0"/>
    </xf>
    <xf numFmtId="0" fontId="10" fillId="0" borderId="14" xfId="0" applyFont="1" applyBorder="1" applyAlignment="1">
      <alignment horizontal="center" wrapText="1"/>
    </xf>
    <xf numFmtId="4" fontId="24" fillId="0" borderId="3" xfId="0" applyNumberFormat="1" applyFont="1" applyBorder="1" applyAlignment="1" applyProtection="1">
      <alignment horizontal="left" wrapText="1"/>
      <protection locked="0"/>
    </xf>
    <xf numFmtId="0" fontId="24" fillId="0" borderId="4" xfId="0" applyFont="1" applyBorder="1" applyAlignment="1">
      <alignment wrapText="1"/>
    </xf>
    <xf numFmtId="167" fontId="25" fillId="0" borderId="8" xfId="0" applyNumberFormat="1" applyFont="1" applyBorder="1" applyAlignment="1" applyProtection="1">
      <alignment wrapText="1"/>
      <protection locked="0"/>
    </xf>
    <xf numFmtId="167" fontId="25" fillId="0" borderId="7" xfId="0" applyNumberFormat="1" applyFont="1" applyBorder="1" applyAlignment="1" applyProtection="1">
      <alignment wrapText="1"/>
      <protection locked="0"/>
    </xf>
    <xf numFmtId="167" fontId="25" fillId="0" borderId="3" xfId="0" applyNumberFormat="1" applyFont="1" applyBorder="1" applyAlignment="1" applyProtection="1">
      <alignment wrapText="1"/>
      <protection locked="0"/>
    </xf>
    <xf numFmtId="0" fontId="24" fillId="0" borderId="14" xfId="0" applyFont="1" applyBorder="1" applyAlignment="1" applyProtection="1">
      <alignment horizontal="left" wrapText="1"/>
      <protection locked="0"/>
    </xf>
    <xf numFmtId="167" fontId="25" fillId="0" borderId="0" xfId="0" applyNumberFormat="1" applyFont="1" applyAlignment="1" applyProtection="1">
      <alignment horizontal="center" wrapText="1"/>
      <protection locked="0"/>
    </xf>
    <xf numFmtId="0" fontId="25" fillId="0" borderId="9" xfId="0" applyFont="1" applyBorder="1" applyAlignment="1" applyProtection="1">
      <alignment horizontal="right" wrapText="1"/>
      <protection locked="0"/>
    </xf>
    <xf numFmtId="0" fontId="25" fillId="0" borderId="7" xfId="0" applyFont="1" applyBorder="1" applyAlignment="1" applyProtection="1">
      <alignment horizontal="right" wrapText="1"/>
      <protection locked="0"/>
    </xf>
    <xf numFmtId="167" fontId="25" fillId="0" borderId="4" xfId="0" applyNumberFormat="1" applyFont="1" applyBorder="1" applyAlignment="1" applyProtection="1">
      <alignment wrapText="1"/>
      <protection locked="0"/>
    </xf>
    <xf numFmtId="4" fontId="24" fillId="0" borderId="4" xfId="0" applyNumberFormat="1" applyFont="1" applyBorder="1" applyAlignment="1" applyProtection="1">
      <alignment horizontal="left" wrapText="1"/>
      <protection locked="0"/>
    </xf>
    <xf numFmtId="4" fontId="24" fillId="0" borderId="14" xfId="0" applyNumberFormat="1" applyFont="1" applyBorder="1" applyAlignment="1" applyProtection="1">
      <alignment horizontal="center" wrapText="1"/>
      <protection locked="0"/>
    </xf>
    <xf numFmtId="167" fontId="24" fillId="44" borderId="5" xfId="0" applyNumberFormat="1" applyFont="1" applyFill="1" applyBorder="1" applyAlignment="1" applyProtection="1">
      <alignment horizontal="right" wrapText="1"/>
      <protection locked="0"/>
    </xf>
    <xf numFmtId="0" fontId="25" fillId="44" borderId="10" xfId="0" applyFont="1" applyFill="1" applyBorder="1" applyAlignment="1" applyProtection="1">
      <alignment horizontal="right" wrapText="1"/>
      <protection locked="0"/>
    </xf>
    <xf numFmtId="167" fontId="24" fillId="44" borderId="10" xfId="0" applyNumberFormat="1" applyFont="1" applyFill="1" applyBorder="1" applyAlignment="1" applyProtection="1">
      <alignment horizontal="right" wrapText="1"/>
      <protection locked="0"/>
    </xf>
    <xf numFmtId="0" fontId="25" fillId="44" borderId="10" xfId="0" applyFont="1" applyFill="1" applyBorder="1" applyAlignment="1" applyProtection="1">
      <alignment wrapText="1"/>
      <protection locked="0"/>
    </xf>
    <xf numFmtId="0" fontId="24" fillId="44" borderId="5" xfId="0" applyFont="1" applyFill="1" applyBorder="1" applyAlignment="1" applyProtection="1">
      <alignment horizontal="left" wrapText="1"/>
      <protection locked="0"/>
    </xf>
    <xf numFmtId="0" fontId="24" fillId="44" borderId="6" xfId="0" applyFont="1" applyFill="1" applyBorder="1" applyAlignment="1" applyProtection="1">
      <alignment horizontal="left" wrapText="1"/>
      <protection locked="0"/>
    </xf>
    <xf numFmtId="0" fontId="24" fillId="44" borderId="10" xfId="0" applyFont="1" applyFill="1" applyBorder="1" applyAlignment="1" applyProtection="1">
      <alignment horizontal="left" wrapText="1"/>
      <protection locked="0"/>
    </xf>
    <xf numFmtId="0" fontId="24" fillId="0" borderId="0" xfId="0" applyFont="1" applyAlignment="1" applyProtection="1">
      <alignment horizontal="left" vertical="top"/>
      <protection locked="0"/>
    </xf>
    <xf numFmtId="0" fontId="24" fillId="0" borderId="14" xfId="0" applyFont="1" applyBorder="1" applyAlignment="1" applyProtection="1">
      <alignment wrapText="1"/>
      <protection locked="0"/>
    </xf>
    <xf numFmtId="0" fontId="24" fillId="0" borderId="8" xfId="0" applyFont="1" applyBorder="1" applyAlignment="1" applyProtection="1">
      <alignment horizontal="center" wrapText="1"/>
      <protection locked="0"/>
    </xf>
    <xf numFmtId="0" fontId="24" fillId="0" borderId="4" xfId="0" applyFont="1" applyBorder="1" applyAlignment="1" applyProtection="1">
      <alignment horizontal="center" wrapText="1"/>
      <protection locked="0"/>
    </xf>
    <xf numFmtId="0" fontId="25" fillId="0" borderId="9" xfId="0" applyFont="1" applyBorder="1" applyAlignment="1">
      <alignment horizontal="left" wrapText="1"/>
    </xf>
    <xf numFmtId="0" fontId="25" fillId="44" borderId="6" xfId="0" applyFont="1" applyFill="1" applyBorder="1" applyAlignment="1" applyProtection="1">
      <alignment horizontal="right" wrapText="1"/>
      <protection locked="0"/>
    </xf>
    <xf numFmtId="0" fontId="24" fillId="0" borderId="12" xfId="0" applyFont="1" applyBorder="1" applyAlignment="1" applyProtection="1">
      <alignment horizontal="center" wrapText="1"/>
      <protection locked="0"/>
    </xf>
    <xf numFmtId="0" fontId="6" fillId="0" borderId="14" xfId="0" applyFont="1" applyBorder="1" applyAlignment="1">
      <alignment horizontal="center" wrapText="1"/>
    </xf>
    <xf numFmtId="0" fontId="6" fillId="0" borderId="16" xfId="0" applyFont="1" applyBorder="1" applyAlignment="1">
      <alignment horizontal="center" vertical="center" wrapText="1"/>
    </xf>
    <xf numFmtId="0" fontId="24" fillId="0" borderId="9" xfId="0" applyFont="1" applyBorder="1" applyAlignment="1">
      <alignment wrapText="1"/>
    </xf>
    <xf numFmtId="0" fontId="24" fillId="0" borderId="7" xfId="0" applyFont="1" applyBorder="1" applyAlignment="1">
      <alignment wrapText="1"/>
    </xf>
    <xf numFmtId="0" fontId="12" fillId="44" borderId="10" xfId="0" applyFont="1" applyFill="1" applyBorder="1" applyAlignment="1" applyProtection="1">
      <alignment horizontal="right" wrapText="1"/>
      <protection locked="0"/>
    </xf>
    <xf numFmtId="0" fontId="12" fillId="44" borderId="10" xfId="0" applyFont="1" applyFill="1" applyBorder="1" applyAlignment="1" applyProtection="1">
      <alignment wrapText="1"/>
      <protection locked="0"/>
    </xf>
    <xf numFmtId="167" fontId="24" fillId="6" borderId="5" xfId="0" applyNumberFormat="1" applyFont="1" applyFill="1" applyBorder="1" applyAlignment="1" applyProtection="1">
      <alignment wrapText="1"/>
      <protection locked="0"/>
    </xf>
    <xf numFmtId="0" fontId="12" fillId="0" borderId="10" xfId="0" applyFont="1" applyBorder="1" applyAlignment="1" applyProtection="1">
      <alignment wrapText="1"/>
      <protection locked="0"/>
    </xf>
    <xf numFmtId="0" fontId="12" fillId="24" borderId="4" xfId="0" applyFont="1" applyFill="1" applyBorder="1" applyAlignment="1" applyProtection="1">
      <alignment wrapText="1"/>
      <protection locked="0"/>
    </xf>
    <xf numFmtId="0" fontId="12" fillId="0" borderId="13" xfId="0" applyFont="1" applyBorder="1" applyAlignment="1">
      <alignment wrapText="1"/>
    </xf>
    <xf numFmtId="0" fontId="12" fillId="0" borderId="14" xfId="0" applyFont="1" applyBorder="1" applyAlignment="1">
      <alignment wrapText="1"/>
    </xf>
    <xf numFmtId="0" fontId="25" fillId="6" borderId="5" xfId="0" applyFont="1" applyFill="1" applyBorder="1" applyAlignment="1" applyProtection="1">
      <alignment horizontal="left" wrapText="1"/>
      <protection locked="0"/>
    </xf>
    <xf numFmtId="0" fontId="25" fillId="6" borderId="6" xfId="0" applyFont="1" applyFill="1" applyBorder="1" applyAlignment="1" applyProtection="1">
      <alignment horizontal="left" wrapText="1"/>
      <protection locked="0"/>
    </xf>
    <xf numFmtId="0" fontId="25" fillId="6" borderId="10" xfId="0" applyFont="1" applyFill="1" applyBorder="1" applyAlignment="1" applyProtection="1">
      <alignment horizontal="left" wrapText="1"/>
      <protection locked="0"/>
    </xf>
    <xf numFmtId="0" fontId="12" fillId="0" borderId="0" xfId="0" applyFont="1" applyAlignment="1" applyProtection="1">
      <alignment horizontal="right" wrapText="1"/>
      <protection locked="0"/>
    </xf>
    <xf numFmtId="0" fontId="12" fillId="0" borderId="4" xfId="0" applyFont="1" applyBorder="1" applyAlignment="1" applyProtection="1">
      <alignment horizontal="right" wrapText="1"/>
      <protection locked="0"/>
    </xf>
    <xf numFmtId="0" fontId="12" fillId="0" borderId="0" xfId="0" applyFont="1" applyAlignment="1" applyProtection="1">
      <alignment wrapText="1"/>
      <protection locked="0"/>
    </xf>
    <xf numFmtId="0" fontId="12" fillId="0" borderId="3" xfId="0" applyFont="1" applyBorder="1" applyAlignment="1" applyProtection="1">
      <alignment horizontal="center" wrapText="1"/>
      <protection locked="0"/>
    </xf>
    <xf numFmtId="0" fontId="12" fillId="0" borderId="0" xfId="0" applyFont="1" applyAlignment="1" applyProtection="1">
      <alignment horizontal="center" wrapText="1"/>
      <protection locked="0"/>
    </xf>
    <xf numFmtId="0" fontId="20" fillId="22" borderId="5" xfId="0" applyFont="1" applyFill="1" applyBorder="1" applyAlignment="1" applyProtection="1">
      <alignment horizontal="right" wrapText="1"/>
      <protection locked="0"/>
    </xf>
    <xf numFmtId="0" fontId="20" fillId="22" borderId="6" xfId="0" applyFont="1" applyFill="1" applyBorder="1" applyAlignment="1" applyProtection="1">
      <alignment horizontal="right" wrapText="1"/>
      <protection locked="0"/>
    </xf>
    <xf numFmtId="0" fontId="20" fillId="22" borderId="10" xfId="0" applyFont="1" applyFill="1" applyBorder="1" applyAlignment="1" applyProtection="1">
      <alignment horizontal="right" wrapText="1"/>
      <protection locked="0"/>
    </xf>
    <xf numFmtId="0" fontId="12" fillId="0" borderId="4" xfId="0" applyFont="1" applyBorder="1" applyAlignment="1" applyProtection="1">
      <alignment wrapText="1"/>
      <protection locked="0"/>
    </xf>
    <xf numFmtId="0" fontId="12" fillId="22" borderId="10" xfId="0" applyFont="1" applyFill="1" applyBorder="1" applyAlignment="1" applyProtection="1">
      <alignment wrapText="1"/>
      <protection locked="0"/>
    </xf>
    <xf numFmtId="0" fontId="12" fillId="0" borderId="7" xfId="0" applyFont="1" applyBorder="1" applyAlignment="1" applyProtection="1">
      <alignment wrapText="1"/>
      <protection locked="0"/>
    </xf>
    <xf numFmtId="0" fontId="0" fillId="0" borderId="14" xfId="0" applyBorder="1" applyAlignment="1">
      <alignment horizontal="center" wrapText="1"/>
    </xf>
    <xf numFmtId="0" fontId="0" fillId="0" borderId="7" xfId="0" applyBorder="1" applyAlignment="1">
      <alignment horizontal="left" wrapText="1"/>
    </xf>
    <xf numFmtId="0" fontId="12" fillId="44" borderId="10" xfId="0" applyFont="1" applyFill="1" applyBorder="1" applyAlignment="1">
      <alignment wrapText="1"/>
    </xf>
    <xf numFmtId="0" fontId="12" fillId="0" borderId="10" xfId="0" applyFont="1" applyBorder="1" applyAlignment="1">
      <alignment wrapText="1"/>
    </xf>
    <xf numFmtId="0" fontId="12" fillId="0" borderId="0" xfId="0" applyFont="1" applyAlignment="1" applyProtection="1">
      <alignment horizontal="left" wrapText="1"/>
      <protection locked="0"/>
    </xf>
    <xf numFmtId="0" fontId="12" fillId="0" borderId="0" xfId="0" applyFont="1" applyAlignment="1">
      <alignment wrapText="1"/>
    </xf>
    <xf numFmtId="0" fontId="12" fillId="0" borderId="0" xfId="0" applyFont="1" applyAlignment="1">
      <alignment horizontal="left" wrapText="1"/>
    </xf>
    <xf numFmtId="0" fontId="12" fillId="24" borderId="7" xfId="0" applyFont="1" applyFill="1" applyBorder="1" applyAlignment="1" applyProtection="1">
      <alignment wrapText="1"/>
      <protection locked="0"/>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0" fillId="0" borderId="16" xfId="0" applyBorder="1" applyAlignment="1">
      <alignment horizontal="center" vertical="center" wrapText="1"/>
    </xf>
    <xf numFmtId="0" fontId="12" fillId="22" borderId="6" xfId="0" applyFont="1" applyFill="1" applyBorder="1" applyAlignment="1" applyProtection="1">
      <alignment horizontal="right" wrapText="1"/>
      <protection locked="0"/>
    </xf>
    <xf numFmtId="0" fontId="12" fillId="22" borderId="10" xfId="0" applyFont="1" applyFill="1" applyBorder="1" applyAlignment="1" applyProtection="1">
      <alignment horizontal="right" wrapText="1"/>
      <protection locked="0"/>
    </xf>
    <xf numFmtId="0" fontId="12" fillId="0" borderId="0" xfId="0" applyFont="1" applyAlignment="1">
      <alignment horizontal="center" wrapText="1"/>
    </xf>
    <xf numFmtId="0" fontId="0" fillId="0" borderId="0" xfId="0" applyAlignment="1">
      <alignment wrapText="1"/>
    </xf>
    <xf numFmtId="0" fontId="12" fillId="44" borderId="6" xfId="0" applyFont="1" applyFill="1" applyBorder="1" applyAlignment="1" applyProtection="1">
      <alignment horizontal="right" wrapText="1"/>
      <protection locked="0"/>
    </xf>
    <xf numFmtId="0" fontId="12" fillId="0" borderId="6" xfId="0" applyFont="1" applyBorder="1" applyAlignment="1">
      <alignment wrapText="1"/>
    </xf>
    <xf numFmtId="0" fontId="12" fillId="0" borderId="9" xfId="0" applyFont="1" applyBorder="1" applyAlignment="1" applyProtection="1">
      <alignment horizontal="right" wrapText="1"/>
      <protection locked="0"/>
    </xf>
    <xf numFmtId="0" fontId="12" fillId="0" borderId="7" xfId="0" applyFont="1" applyBorder="1" applyAlignment="1" applyProtection="1">
      <alignment horizontal="right" wrapText="1"/>
      <protection locked="0"/>
    </xf>
    <xf numFmtId="0" fontId="20" fillId="2" borderId="5" xfId="0" applyFont="1" applyFill="1" applyBorder="1" applyAlignment="1">
      <alignment horizontal="right" wrapText="1"/>
    </xf>
    <xf numFmtId="0" fontId="20" fillId="2" borderId="6" xfId="0" applyFont="1" applyFill="1" applyBorder="1" applyAlignment="1">
      <alignment horizontal="right" wrapText="1"/>
    </xf>
    <xf numFmtId="0" fontId="20" fillId="2" borderId="10" xfId="0" applyFont="1" applyFill="1" applyBorder="1" applyAlignment="1">
      <alignment horizontal="right" wrapText="1"/>
    </xf>
    <xf numFmtId="167" fontId="25" fillId="19" borderId="3" xfId="0" applyNumberFormat="1" applyFont="1" applyFill="1" applyBorder="1" applyAlignment="1" applyProtection="1">
      <alignment wrapText="1"/>
      <protection locked="0"/>
    </xf>
    <xf numFmtId="0" fontId="25" fillId="19" borderId="4" xfId="0" applyFont="1" applyFill="1" applyBorder="1" applyAlignment="1" applyProtection="1">
      <alignment wrapText="1"/>
      <protection locked="0"/>
    </xf>
    <xf numFmtId="167" fontId="25" fillId="20" borderId="3" xfId="0" applyNumberFormat="1" applyFont="1" applyFill="1" applyBorder="1" applyAlignment="1" applyProtection="1">
      <alignment wrapText="1"/>
      <protection locked="0"/>
    </xf>
    <xf numFmtId="0" fontId="25" fillId="20" borderId="4" xfId="0" applyFont="1" applyFill="1" applyBorder="1" applyAlignment="1" applyProtection="1">
      <alignment wrapText="1"/>
      <protection locked="0"/>
    </xf>
    <xf numFmtId="167" fontId="25" fillId="21" borderId="3" xfId="0" applyNumberFormat="1" applyFont="1" applyFill="1" applyBorder="1" applyAlignment="1" applyProtection="1">
      <alignment wrapText="1"/>
      <protection locked="0"/>
    </xf>
    <xf numFmtId="0" fontId="25" fillId="21" borderId="4" xfId="0" applyFont="1" applyFill="1" applyBorder="1" applyAlignment="1" applyProtection="1">
      <alignment wrapText="1"/>
      <protection locked="0"/>
    </xf>
    <xf numFmtId="167" fontId="25" fillId="15" borderId="3" xfId="0" applyNumberFormat="1" applyFont="1" applyFill="1" applyBorder="1" applyAlignment="1" applyProtection="1">
      <alignment wrapText="1"/>
      <protection locked="0"/>
    </xf>
    <xf numFmtId="167" fontId="25" fillId="15" borderId="4" xfId="0" applyNumberFormat="1" applyFont="1" applyFill="1" applyBorder="1" applyAlignment="1" applyProtection="1">
      <alignment wrapText="1"/>
      <protection locked="0"/>
    </xf>
    <xf numFmtId="167" fontId="25" fillId="4" borderId="3" xfId="0" applyNumberFormat="1" applyFont="1" applyFill="1" applyBorder="1" applyAlignment="1" applyProtection="1">
      <alignment wrapText="1"/>
      <protection locked="0"/>
    </xf>
    <xf numFmtId="0" fontId="24" fillId="3" borderId="5" xfId="0" applyFont="1" applyFill="1" applyBorder="1" applyAlignment="1" applyProtection="1">
      <alignment horizontal="left" wrapText="1"/>
      <protection locked="0"/>
    </xf>
    <xf numFmtId="0" fontId="24" fillId="3" borderId="6" xfId="0" applyFont="1" applyFill="1" applyBorder="1" applyAlignment="1" applyProtection="1">
      <alignment horizontal="left" wrapText="1"/>
      <protection locked="0"/>
    </xf>
    <xf numFmtId="0" fontId="24" fillId="3" borderId="10" xfId="0" applyFont="1" applyFill="1" applyBorder="1" applyAlignment="1" applyProtection="1">
      <alignment horizontal="left" wrapText="1"/>
      <protection locked="0"/>
    </xf>
    <xf numFmtId="167" fontId="24" fillId="9" borderId="5" xfId="0" applyNumberFormat="1" applyFont="1" applyFill="1" applyBorder="1" applyAlignment="1" applyProtection="1">
      <alignment horizontal="right" wrapText="1"/>
      <protection locked="0"/>
    </xf>
    <xf numFmtId="167" fontId="24" fillId="9" borderId="10" xfId="0" applyNumberFormat="1" applyFont="1" applyFill="1" applyBorder="1" applyAlignment="1" applyProtection="1">
      <alignment horizontal="right" wrapText="1"/>
      <protection locked="0"/>
    </xf>
    <xf numFmtId="167" fontId="24" fillId="38" borderId="5" xfId="0" applyNumberFormat="1" applyFont="1" applyFill="1" applyBorder="1" applyAlignment="1" applyProtection="1">
      <alignment horizontal="right" wrapText="1"/>
      <protection locked="0"/>
    </xf>
    <xf numFmtId="167" fontId="24" fillId="38" borderId="10" xfId="0" applyNumberFormat="1" applyFont="1" applyFill="1" applyBorder="1" applyAlignment="1" applyProtection="1">
      <alignment horizontal="right" wrapText="1"/>
      <protection locked="0"/>
    </xf>
    <xf numFmtId="167" fontId="24" fillId="0" borderId="0" xfId="0" applyNumberFormat="1" applyFont="1" applyAlignment="1" applyProtection="1">
      <alignment horizontal="right" wrapText="1"/>
      <protection locked="0"/>
    </xf>
    <xf numFmtId="0" fontId="24" fillId="0" borderId="0" xfId="0" applyFont="1" applyAlignment="1">
      <alignment horizontal="right" wrapText="1"/>
    </xf>
    <xf numFmtId="167" fontId="25" fillId="27" borderId="3" xfId="0" applyNumberFormat="1" applyFont="1" applyFill="1" applyBorder="1" applyAlignment="1" applyProtection="1">
      <alignment wrapText="1"/>
      <protection locked="0"/>
    </xf>
    <xf numFmtId="0" fontId="25" fillId="27" borderId="4" xfId="0" applyFont="1" applyFill="1" applyBorder="1" applyAlignment="1" applyProtection="1">
      <alignment wrapText="1"/>
      <protection locked="0"/>
    </xf>
    <xf numFmtId="167" fontId="25" fillId="28" borderId="3" xfId="0" applyNumberFormat="1" applyFont="1" applyFill="1" applyBorder="1" applyAlignment="1" applyProtection="1">
      <alignment wrapText="1"/>
      <protection locked="0"/>
    </xf>
    <xf numFmtId="0" fontId="25" fillId="28" borderId="4" xfId="0" applyFont="1" applyFill="1" applyBorder="1" applyAlignment="1" applyProtection="1">
      <alignment wrapText="1"/>
      <protection locked="0"/>
    </xf>
    <xf numFmtId="167" fontId="25" fillId="11" borderId="3" xfId="0" applyNumberFormat="1" applyFont="1" applyFill="1" applyBorder="1" applyAlignment="1" applyProtection="1">
      <alignment wrapText="1"/>
      <protection locked="0"/>
    </xf>
    <xf numFmtId="0" fontId="25" fillId="11" borderId="4" xfId="0" applyFont="1" applyFill="1" applyBorder="1" applyAlignment="1" applyProtection="1">
      <alignment wrapText="1"/>
      <protection locked="0"/>
    </xf>
    <xf numFmtId="167" fontId="25" fillId="25" borderId="3" xfId="0" applyNumberFormat="1" applyFont="1" applyFill="1" applyBorder="1" applyAlignment="1" applyProtection="1">
      <alignment wrapText="1"/>
      <protection locked="0"/>
    </xf>
    <xf numFmtId="167" fontId="25" fillId="25" borderId="4" xfId="0" applyNumberFormat="1" applyFont="1" applyFill="1" applyBorder="1" applyAlignment="1" applyProtection="1">
      <alignment wrapText="1"/>
      <protection locked="0"/>
    </xf>
    <xf numFmtId="167" fontId="25" fillId="26" borderId="3" xfId="0" applyNumberFormat="1" applyFont="1" applyFill="1" applyBorder="1" applyAlignment="1" applyProtection="1">
      <alignment wrapText="1"/>
      <protection locked="0"/>
    </xf>
    <xf numFmtId="0" fontId="25" fillId="26" borderId="4" xfId="0" applyFont="1" applyFill="1" applyBorder="1" applyAlignment="1" applyProtection="1">
      <alignment wrapText="1"/>
      <protection locked="0"/>
    </xf>
    <xf numFmtId="0" fontId="25" fillId="4" borderId="4" xfId="0" applyFont="1" applyFill="1" applyBorder="1" applyAlignment="1" applyProtection="1">
      <alignment wrapText="1"/>
      <protection locked="0"/>
    </xf>
    <xf numFmtId="164" fontId="24" fillId="0" borderId="0" xfId="0" applyNumberFormat="1" applyFont="1" applyAlignment="1">
      <alignment horizontal="right" wrapText="1"/>
    </xf>
    <xf numFmtId="167" fontId="25" fillId="0" borderId="5" xfId="0" applyNumberFormat="1" applyFont="1" applyBorder="1" applyAlignment="1" applyProtection="1">
      <alignment horizontal="right" wrapText="1"/>
      <protection locked="0"/>
    </xf>
    <xf numFmtId="167" fontId="25" fillId="0" borderId="10" xfId="0" applyNumberFormat="1" applyFont="1" applyBorder="1" applyAlignment="1" applyProtection="1">
      <alignment horizontal="right" wrapText="1"/>
      <protection locked="0"/>
    </xf>
    <xf numFmtId="167" fontId="24" fillId="8" borderId="5" xfId="0" applyNumberFormat="1" applyFont="1" applyFill="1" applyBorder="1" applyAlignment="1" applyProtection="1">
      <alignment wrapText="1"/>
      <protection locked="0"/>
    </xf>
    <xf numFmtId="0" fontId="25" fillId="8" borderId="10" xfId="0" applyFont="1" applyFill="1" applyBorder="1" applyAlignment="1">
      <alignment wrapText="1"/>
    </xf>
    <xf numFmtId="167" fontId="24" fillId="17" borderId="5" xfId="0" applyNumberFormat="1" applyFont="1" applyFill="1" applyBorder="1" applyAlignment="1" applyProtection="1">
      <alignment horizontal="right" wrapText="1"/>
      <protection locked="0"/>
    </xf>
    <xf numFmtId="167" fontId="24" fillId="17" borderId="10" xfId="0" applyNumberFormat="1" applyFont="1" applyFill="1" applyBorder="1" applyAlignment="1" applyProtection="1">
      <alignment horizontal="right" wrapText="1"/>
      <protection locked="0"/>
    </xf>
    <xf numFmtId="4" fontId="25" fillId="0" borderId="5" xfId="0" applyNumberFormat="1" applyFont="1" applyBorder="1" applyAlignment="1" applyProtection="1">
      <alignment horizontal="center" wrapText="1"/>
      <protection locked="0"/>
    </xf>
    <xf numFmtId="4" fontId="25" fillId="0" borderId="10" xfId="0" applyNumberFormat="1" applyFont="1" applyBorder="1" applyAlignment="1" applyProtection="1">
      <alignment horizontal="center" wrapText="1"/>
      <protection locked="0"/>
    </xf>
    <xf numFmtId="167" fontId="24" fillId="9" borderId="5" xfId="0" applyNumberFormat="1" applyFont="1" applyFill="1" applyBorder="1" applyAlignment="1" applyProtection="1">
      <alignment horizontal="center" wrapText="1"/>
      <protection locked="0"/>
    </xf>
    <xf numFmtId="167" fontId="24" fillId="9" borderId="10" xfId="0" applyNumberFormat="1" applyFont="1" applyFill="1" applyBorder="1" applyAlignment="1" applyProtection="1">
      <alignment horizontal="center" wrapText="1"/>
      <protection locked="0"/>
    </xf>
    <xf numFmtId="167" fontId="24" fillId="3" borderId="5" xfId="0" applyNumberFormat="1" applyFont="1" applyFill="1" applyBorder="1" applyAlignment="1" applyProtection="1">
      <alignment horizontal="right" wrapText="1"/>
      <protection locked="0"/>
    </xf>
    <xf numFmtId="167" fontId="24" fillId="3" borderId="10" xfId="0" applyNumberFormat="1" applyFont="1" applyFill="1" applyBorder="1" applyAlignment="1" applyProtection="1">
      <alignment horizontal="right" wrapText="1"/>
      <protection locked="0"/>
    </xf>
    <xf numFmtId="0" fontId="25" fillId="0" borderId="10" xfId="0" applyFont="1" applyBorder="1" applyAlignment="1" applyProtection="1">
      <alignment horizontal="right" wrapText="1"/>
      <protection locked="0"/>
    </xf>
    <xf numFmtId="167" fontId="25" fillId="0" borderId="5" xfId="0" applyNumberFormat="1" applyFont="1" applyBorder="1" applyAlignment="1" applyProtection="1">
      <alignment wrapText="1"/>
      <protection locked="0"/>
    </xf>
    <xf numFmtId="0" fontId="25" fillId="9" borderId="10" xfId="0" applyFont="1" applyFill="1" applyBorder="1" applyAlignment="1" applyProtection="1">
      <alignment horizontal="right" wrapText="1"/>
      <protection locked="0"/>
    </xf>
    <xf numFmtId="167" fontId="24" fillId="38" borderId="5" xfId="0" applyNumberFormat="1" applyFont="1" applyFill="1" applyBorder="1" applyAlignment="1" applyProtection="1">
      <alignment horizontal="center" wrapText="1"/>
      <protection locked="0"/>
    </xf>
    <xf numFmtId="167" fontId="24" fillId="38" borderId="10" xfId="0" applyNumberFormat="1" applyFont="1" applyFill="1" applyBorder="1" applyAlignment="1" applyProtection="1">
      <alignment horizontal="center" wrapText="1"/>
      <protection locked="0"/>
    </xf>
    <xf numFmtId="167" fontId="25" fillId="4" borderId="4" xfId="0" applyNumberFormat="1" applyFont="1" applyFill="1" applyBorder="1" applyAlignment="1" applyProtection="1">
      <alignment wrapText="1"/>
      <protection locked="0"/>
    </xf>
    <xf numFmtId="167" fontId="25" fillId="0" borderId="10" xfId="0" applyNumberFormat="1" applyFont="1" applyBorder="1" applyAlignment="1" applyProtection="1">
      <alignment wrapText="1"/>
      <protection locked="0"/>
    </xf>
    <xf numFmtId="0" fontId="24" fillId="0" borderId="5" xfId="0" applyFont="1" applyBorder="1" applyAlignment="1" applyProtection="1">
      <alignment horizontal="right" wrapText="1"/>
      <protection locked="0"/>
    </xf>
    <xf numFmtId="0" fontId="24" fillId="0" borderId="6" xfId="0" applyFont="1" applyBorder="1" applyAlignment="1" applyProtection="1">
      <alignment horizontal="right" wrapText="1"/>
      <protection locked="0"/>
    </xf>
    <xf numFmtId="0" fontId="24" fillId="0" borderId="10" xfId="0" applyFont="1" applyBorder="1" applyAlignment="1" applyProtection="1">
      <alignment horizontal="right" wrapText="1"/>
      <protection locked="0"/>
    </xf>
    <xf numFmtId="0" fontId="25" fillId="0" borderId="4" xfId="0" applyFont="1" applyBorder="1" applyAlignment="1">
      <alignment wrapText="1"/>
    </xf>
    <xf numFmtId="4" fontId="24" fillId="0" borderId="5" xfId="0" applyNumberFormat="1" applyFont="1" applyBorder="1" applyAlignment="1" applyProtection="1">
      <alignment horizontal="center" wrapText="1"/>
      <protection locked="0"/>
    </xf>
    <xf numFmtId="4" fontId="24" fillId="0" borderId="10" xfId="0" applyNumberFormat="1" applyFont="1" applyBorder="1" applyAlignment="1" applyProtection="1">
      <alignment horizontal="center" wrapText="1"/>
      <protection locked="0"/>
    </xf>
    <xf numFmtId="4" fontId="24" fillId="0" borderId="5" xfId="0" applyNumberFormat="1" applyFont="1" applyBorder="1" applyAlignment="1">
      <alignment horizontal="center" wrapText="1"/>
    </xf>
    <xf numFmtId="4" fontId="24" fillId="0" borderId="10" xfId="0" applyNumberFormat="1" applyFont="1" applyBorder="1" applyAlignment="1">
      <alignment horizontal="center" wrapText="1"/>
    </xf>
    <xf numFmtId="0" fontId="6" fillId="0" borderId="6" xfId="0" applyFont="1" applyBorder="1" applyAlignment="1">
      <alignment horizontal="right" wrapText="1"/>
    </xf>
    <xf numFmtId="0" fontId="6" fillId="0" borderId="10" xfId="0" applyFont="1" applyBorder="1" applyAlignment="1">
      <alignment horizontal="right" wrapText="1"/>
    </xf>
    <xf numFmtId="0" fontId="24" fillId="0" borderId="10" xfId="0" applyFont="1" applyBorder="1" applyAlignment="1" applyProtection="1">
      <alignment wrapText="1"/>
      <protection locked="0"/>
    </xf>
    <xf numFmtId="0" fontId="25" fillId="0" borderId="6" xfId="0" applyFont="1" applyBorder="1" applyAlignment="1" applyProtection="1">
      <alignment horizontal="right" wrapText="1"/>
      <protection locked="0"/>
    </xf>
    <xf numFmtId="0" fontId="24" fillId="17" borderId="11" xfId="0" applyFont="1" applyFill="1" applyBorder="1" applyAlignment="1" applyProtection="1">
      <alignment horizontal="right" wrapText="1"/>
      <protection locked="0"/>
    </xf>
    <xf numFmtId="167" fontId="24" fillId="3" borderId="5" xfId="0" applyNumberFormat="1" applyFont="1" applyFill="1" applyBorder="1" applyAlignment="1" applyProtection="1">
      <alignment wrapText="1"/>
      <protection locked="0"/>
    </xf>
    <xf numFmtId="0" fontId="24" fillId="0" borderId="12" xfId="0" applyFont="1" applyBorder="1" applyAlignment="1">
      <alignment horizontal="center" wrapText="1"/>
    </xf>
    <xf numFmtId="0" fontId="24" fillId="0" borderId="14" xfId="0" applyFont="1" applyBorder="1" applyAlignment="1">
      <alignment horizontal="center" wrapText="1"/>
    </xf>
    <xf numFmtId="0" fontId="25" fillId="0" borderId="16" xfId="0" applyFont="1" applyBorder="1" applyAlignment="1">
      <alignment horizontal="center" vertical="center" wrapText="1"/>
    </xf>
    <xf numFmtId="164" fontId="24" fillId="21" borderId="5" xfId="9" applyNumberFormat="1" applyFont="1" applyFill="1" applyBorder="1" applyAlignment="1" applyProtection="1">
      <alignment horizontal="center" wrapText="1"/>
      <protection locked="0"/>
    </xf>
    <xf numFmtId="164" fontId="24" fillId="21" borderId="6" xfId="9" applyNumberFormat="1" applyFont="1" applyFill="1" applyBorder="1" applyAlignment="1" applyProtection="1">
      <alignment horizontal="center" wrapText="1"/>
      <protection locked="0"/>
    </xf>
    <xf numFmtId="164" fontId="24" fillId="21" borderId="10" xfId="9" applyNumberFormat="1" applyFont="1" applyFill="1" applyBorder="1" applyAlignment="1" applyProtection="1">
      <alignment horizontal="center" wrapText="1"/>
      <protection locked="0"/>
    </xf>
    <xf numFmtId="164" fontId="24" fillId="4" borderId="5" xfId="9" applyNumberFormat="1" applyFont="1" applyFill="1" applyBorder="1" applyAlignment="1" applyProtection="1">
      <alignment horizontal="center" wrapText="1"/>
      <protection locked="0"/>
    </xf>
    <xf numFmtId="164" fontId="24" fillId="4" borderId="6" xfId="9" applyNumberFormat="1" applyFont="1" applyFill="1" applyBorder="1" applyAlignment="1" applyProtection="1">
      <alignment horizontal="center" wrapText="1"/>
      <protection locked="0"/>
    </xf>
    <xf numFmtId="164" fontId="24" fillId="4" borderId="10" xfId="9" applyNumberFormat="1" applyFont="1" applyFill="1" applyBorder="1" applyAlignment="1" applyProtection="1">
      <alignment horizontal="center" wrapText="1"/>
      <protection locked="0"/>
    </xf>
    <xf numFmtId="164" fontId="24" fillId="15" borderId="5" xfId="9" applyNumberFormat="1" applyFont="1" applyFill="1" applyBorder="1" applyAlignment="1" applyProtection="1">
      <alignment horizontal="center" wrapText="1"/>
      <protection locked="0"/>
    </xf>
    <xf numFmtId="164" fontId="24" fillId="15" borderId="6" xfId="9" applyNumberFormat="1" applyFont="1" applyFill="1" applyBorder="1" applyAlignment="1" applyProtection="1">
      <alignment horizontal="center" wrapText="1"/>
      <protection locked="0"/>
    </xf>
    <xf numFmtId="164" fontId="24" fillId="15" borderId="10" xfId="9" applyNumberFormat="1" applyFont="1" applyFill="1" applyBorder="1" applyAlignment="1" applyProtection="1">
      <alignment horizontal="center" wrapText="1"/>
      <protection locked="0"/>
    </xf>
    <xf numFmtId="167" fontId="24" fillId="8" borderId="10" xfId="0" applyNumberFormat="1" applyFont="1" applyFill="1" applyBorder="1" applyAlignment="1" applyProtection="1">
      <alignment wrapText="1"/>
      <protection locked="0"/>
    </xf>
    <xf numFmtId="164" fontId="24" fillId="20" borderId="5" xfId="9" applyNumberFormat="1" applyFont="1" applyFill="1" applyBorder="1" applyAlignment="1" applyProtection="1">
      <alignment horizontal="center" wrapText="1"/>
      <protection locked="0"/>
    </xf>
    <xf numFmtId="164" fontId="24" fillId="20" borderId="6" xfId="9" applyNumberFormat="1" applyFont="1" applyFill="1" applyBorder="1" applyAlignment="1" applyProtection="1">
      <alignment horizontal="center" wrapText="1"/>
      <protection locked="0"/>
    </xf>
    <xf numFmtId="164" fontId="24" fillId="20" borderId="10" xfId="9" applyNumberFormat="1" applyFont="1" applyFill="1" applyBorder="1" applyAlignment="1" applyProtection="1">
      <alignment horizontal="center" wrapText="1"/>
      <protection locked="0"/>
    </xf>
    <xf numFmtId="0" fontId="25" fillId="0" borderId="5" xfId="0" applyFont="1" applyBorder="1" applyAlignment="1" applyProtection="1">
      <alignment wrapText="1"/>
      <protection locked="0"/>
    </xf>
    <xf numFmtId="0" fontId="25" fillId="0" borderId="6" xfId="0" applyFont="1" applyBorder="1" applyAlignment="1">
      <alignment wrapText="1"/>
    </xf>
    <xf numFmtId="167" fontId="25" fillId="15" borderId="8" xfId="0" applyNumberFormat="1" applyFont="1" applyFill="1" applyBorder="1" applyAlignment="1" applyProtection="1">
      <alignment wrapText="1"/>
      <protection locked="0"/>
    </xf>
    <xf numFmtId="167" fontId="25" fillId="15" borderId="7" xfId="0" applyNumberFormat="1" applyFont="1" applyFill="1" applyBorder="1" applyAlignment="1" applyProtection="1">
      <alignment wrapText="1"/>
      <protection locked="0"/>
    </xf>
    <xf numFmtId="167" fontId="24" fillId="3" borderId="10" xfId="0" applyNumberFormat="1" applyFont="1" applyFill="1" applyBorder="1" applyAlignment="1" applyProtection="1">
      <alignment wrapText="1"/>
      <protection locked="0"/>
    </xf>
    <xf numFmtId="0" fontId="25" fillId="0" borderId="13" xfId="0" applyFont="1" applyBorder="1" applyAlignment="1">
      <alignment horizontal="center" wrapText="1"/>
    </xf>
    <xf numFmtId="0" fontId="25" fillId="0" borderId="14" xfId="0" applyFont="1" applyBorder="1" applyAlignment="1">
      <alignment horizontal="center" wrapText="1"/>
    </xf>
    <xf numFmtId="167" fontId="24" fillId="16" borderId="5" xfId="0" applyNumberFormat="1" applyFont="1" applyFill="1" applyBorder="1" applyAlignment="1">
      <alignment horizontal="center" wrapText="1"/>
    </xf>
    <xf numFmtId="167" fontId="24" fillId="16" borderId="6" xfId="0" applyNumberFormat="1" applyFont="1" applyFill="1" applyBorder="1" applyAlignment="1">
      <alignment horizontal="center" wrapText="1"/>
    </xf>
    <xf numFmtId="167" fontId="24" fillId="16" borderId="10" xfId="0" applyNumberFormat="1" applyFont="1" applyFill="1" applyBorder="1" applyAlignment="1">
      <alignment horizontal="center" wrapText="1"/>
    </xf>
    <xf numFmtId="0" fontId="24" fillId="3" borderId="6" xfId="0" applyFont="1" applyFill="1" applyBorder="1" applyAlignment="1" applyProtection="1">
      <alignment horizontal="right" wrapText="1"/>
      <protection locked="0"/>
    </xf>
    <xf numFmtId="0" fontId="25" fillId="0" borderId="6" xfId="0" applyFont="1" applyBorder="1" applyAlignment="1">
      <alignment horizontal="right" wrapText="1"/>
    </xf>
    <xf numFmtId="0" fontId="24" fillId="3" borderId="5" xfId="0" applyFont="1" applyFill="1" applyBorder="1" applyAlignment="1" applyProtection="1">
      <alignment wrapText="1"/>
      <protection locked="0"/>
    </xf>
    <xf numFmtId="0" fontId="24" fillId="0" borderId="5" xfId="0" applyFont="1" applyBorder="1" applyAlignment="1" applyProtection="1">
      <alignment horizontal="left" wrapText="1"/>
      <protection locked="0"/>
    </xf>
    <xf numFmtId="0" fontId="24" fillId="8" borderId="5" xfId="0" applyFont="1" applyFill="1" applyBorder="1" applyAlignment="1" applyProtection="1">
      <alignment horizontal="right" wrapText="1"/>
      <protection locked="0"/>
    </xf>
    <xf numFmtId="0" fontId="24" fillId="8" borderId="6" xfId="0" applyFont="1" applyFill="1" applyBorder="1" applyAlignment="1" applyProtection="1">
      <alignment horizontal="right" wrapText="1"/>
      <protection locked="0"/>
    </xf>
    <xf numFmtId="0" fontId="24" fillId="8" borderId="10" xfId="0" applyFont="1" applyFill="1" applyBorder="1" applyAlignment="1" applyProtection="1">
      <alignment horizontal="right" wrapText="1"/>
      <protection locked="0"/>
    </xf>
    <xf numFmtId="0" fontId="24" fillId="0" borderId="13" xfId="0" applyFont="1" applyBorder="1" applyAlignment="1" applyProtection="1">
      <alignment horizontal="left" vertical="center" wrapText="1"/>
      <protection locked="0"/>
    </xf>
    <xf numFmtId="164" fontId="24" fillId="19" borderId="5" xfId="9" applyNumberFormat="1" applyFont="1" applyFill="1" applyBorder="1" applyAlignment="1" applyProtection="1">
      <alignment horizontal="center" wrapText="1"/>
      <protection locked="0"/>
    </xf>
    <xf numFmtId="164" fontId="24" fillId="19" borderId="6" xfId="9" applyNumberFormat="1" applyFont="1" applyFill="1" applyBorder="1" applyAlignment="1" applyProtection="1">
      <alignment horizontal="center" wrapText="1"/>
      <protection locked="0"/>
    </xf>
    <xf numFmtId="164" fontId="24" fillId="19" borderId="10" xfId="9" applyNumberFormat="1" applyFont="1" applyFill="1" applyBorder="1" applyAlignment="1" applyProtection="1">
      <alignment horizontal="center" wrapText="1"/>
      <protection locked="0"/>
    </xf>
    <xf numFmtId="164" fontId="24" fillId="4" borderId="5" xfId="9" applyNumberFormat="1" applyFont="1" applyFill="1" applyBorder="1" applyAlignment="1" applyProtection="1">
      <alignment horizontal="left" wrapText="1"/>
      <protection locked="0"/>
    </xf>
    <xf numFmtId="164" fontId="24" fillId="4" borderId="10" xfId="9" applyNumberFormat="1" applyFont="1" applyFill="1" applyBorder="1" applyAlignment="1" applyProtection="1">
      <alignment horizontal="left" wrapText="1"/>
      <protection locked="0"/>
    </xf>
    <xf numFmtId="164" fontId="24" fillId="15" borderId="5" xfId="9" applyNumberFormat="1" applyFont="1" applyFill="1" applyBorder="1" applyAlignment="1" applyProtection="1">
      <alignment wrapText="1"/>
      <protection locked="0"/>
    </xf>
    <xf numFmtId="164" fontId="24" fillId="15" borderId="10" xfId="9" applyNumberFormat="1" applyFont="1" applyFill="1" applyBorder="1" applyAlignment="1" applyProtection="1">
      <alignment wrapText="1"/>
      <protection locked="0"/>
    </xf>
    <xf numFmtId="164" fontId="24" fillId="20" borderId="5" xfId="9" applyNumberFormat="1" applyFont="1" applyFill="1" applyBorder="1" applyAlignment="1" applyProtection="1">
      <alignment horizontal="left" wrapText="1"/>
      <protection locked="0"/>
    </xf>
    <xf numFmtId="164" fontId="24" fillId="20" borderId="10" xfId="9" applyNumberFormat="1" applyFont="1" applyFill="1" applyBorder="1" applyAlignment="1" applyProtection="1">
      <alignment horizontal="left" wrapText="1"/>
      <protection locked="0"/>
    </xf>
    <xf numFmtId="164" fontId="24" fillId="19" borderId="5" xfId="9" applyNumberFormat="1" applyFont="1" applyFill="1" applyBorder="1" applyAlignment="1" applyProtection="1">
      <alignment wrapText="1"/>
      <protection locked="0"/>
    </xf>
    <xf numFmtId="164" fontId="24" fillId="19" borderId="10" xfId="9" applyNumberFormat="1" applyFont="1" applyFill="1" applyBorder="1" applyAlignment="1" applyProtection="1">
      <alignment wrapText="1"/>
      <protection locked="0"/>
    </xf>
    <xf numFmtId="164" fontId="24" fillId="21" borderId="5" xfId="9" applyNumberFormat="1" applyFont="1" applyFill="1" applyBorder="1" applyAlignment="1" applyProtection="1">
      <alignment horizontal="left" wrapText="1"/>
      <protection locked="0"/>
    </xf>
    <xf numFmtId="164" fontId="24" fillId="21" borderId="10" xfId="9" applyNumberFormat="1" applyFont="1" applyFill="1" applyBorder="1" applyAlignment="1" applyProtection="1">
      <alignment horizontal="left" wrapText="1"/>
      <protection locked="0"/>
    </xf>
    <xf numFmtId="164" fontId="24" fillId="45" borderId="30" xfId="9" applyNumberFormat="1" applyFont="1" applyFill="1" applyBorder="1" applyAlignment="1" applyProtection="1">
      <alignment horizontal="center" wrapText="1"/>
      <protection locked="0"/>
    </xf>
    <xf numFmtId="164" fontId="24" fillId="45" borderId="6" xfId="9" applyNumberFormat="1" applyFont="1" applyFill="1" applyBorder="1" applyAlignment="1" applyProtection="1">
      <alignment horizontal="center" wrapText="1"/>
      <protection locked="0"/>
    </xf>
    <xf numFmtId="164" fontId="24" fillId="45" borderId="24" xfId="9" applyNumberFormat="1" applyFont="1" applyFill="1" applyBorder="1" applyAlignment="1" applyProtection="1">
      <alignment horizontal="center" wrapText="1"/>
      <protection locked="0"/>
    </xf>
    <xf numFmtId="0" fontId="24" fillId="0" borderId="31"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24" fillId="0" borderId="26" xfId="0" applyFont="1" applyBorder="1" applyAlignment="1" applyProtection="1">
      <alignment horizontal="center" vertical="center" wrapText="1"/>
      <protection locked="0"/>
    </xf>
    <xf numFmtId="0" fontId="25" fillId="15" borderId="4" xfId="0" applyFont="1" applyFill="1" applyBorder="1" applyAlignment="1" applyProtection="1">
      <alignment wrapText="1"/>
      <protection locked="0"/>
    </xf>
    <xf numFmtId="0" fontId="25" fillId="25" borderId="4" xfId="0" applyFont="1" applyFill="1" applyBorder="1" applyAlignment="1" applyProtection="1">
      <alignment wrapText="1"/>
      <protection locked="0"/>
    </xf>
    <xf numFmtId="167" fontId="24" fillId="2" borderId="6" xfId="0" applyNumberFormat="1" applyFont="1" applyFill="1" applyBorder="1" applyAlignment="1" applyProtection="1">
      <alignment wrapText="1"/>
      <protection locked="0"/>
    </xf>
    <xf numFmtId="167" fontId="25" fillId="22" borderId="3" xfId="0" applyNumberFormat="1" applyFont="1" applyFill="1" applyBorder="1" applyAlignment="1" applyProtection="1">
      <alignment wrapText="1"/>
      <protection locked="0"/>
    </xf>
    <xf numFmtId="0" fontId="25" fillId="22" borderId="4" xfId="0" applyFont="1" applyFill="1" applyBorder="1" applyAlignment="1" applyProtection="1">
      <alignment wrapText="1"/>
      <protection locked="0"/>
    </xf>
    <xf numFmtId="167" fontId="25" fillId="23" borderId="3" xfId="0" applyNumberFormat="1" applyFont="1" applyFill="1" applyBorder="1" applyAlignment="1" applyProtection="1">
      <alignment wrapText="1"/>
      <protection locked="0"/>
    </xf>
    <xf numFmtId="0" fontId="25" fillId="23" borderId="4" xfId="0" applyFont="1" applyFill="1" applyBorder="1" applyAlignment="1" applyProtection="1">
      <alignment wrapText="1"/>
      <protection locked="0"/>
    </xf>
    <xf numFmtId="167" fontId="25" fillId="14" borderId="3" xfId="0" applyNumberFormat="1" applyFont="1" applyFill="1" applyBorder="1" applyAlignment="1" applyProtection="1">
      <alignment wrapText="1"/>
      <protection locked="0"/>
    </xf>
    <xf numFmtId="0" fontId="25" fillId="14" borderId="4" xfId="0" applyFont="1" applyFill="1" applyBorder="1" applyAlignment="1" applyProtection="1">
      <alignment wrapText="1"/>
      <protection locked="0"/>
    </xf>
    <xf numFmtId="167" fontId="25" fillId="18" borderId="0" xfId="0" applyNumberFormat="1" applyFont="1" applyFill="1" applyAlignment="1" applyProtection="1">
      <alignment wrapText="1"/>
      <protection locked="0"/>
    </xf>
    <xf numFmtId="0" fontId="25" fillId="18" borderId="4" xfId="0" applyFont="1" applyFill="1" applyBorder="1" applyAlignment="1" applyProtection="1">
      <alignment wrapText="1"/>
      <protection locked="0"/>
    </xf>
    <xf numFmtId="167" fontId="25" fillId="18" borderId="3" xfId="0" applyNumberFormat="1" applyFont="1" applyFill="1" applyBorder="1" applyAlignment="1" applyProtection="1">
      <alignment wrapText="1"/>
      <protection locked="0"/>
    </xf>
    <xf numFmtId="0" fontId="25" fillId="13" borderId="0" xfId="0" applyFont="1" applyFill="1" applyAlignment="1" applyProtection="1">
      <alignment horizontal="center" wrapText="1"/>
      <protection locked="0"/>
    </xf>
    <xf numFmtId="167" fontId="25" fillId="0" borderId="0" xfId="0" applyNumberFormat="1" applyFont="1" applyAlignment="1" applyProtection="1">
      <alignment horizontal="right" wrapText="1"/>
      <protection locked="0"/>
    </xf>
    <xf numFmtId="0" fontId="24" fillId="37" borderId="0" xfId="0" applyFont="1" applyFill="1" applyAlignment="1" applyProtection="1">
      <alignment horizontal="center" wrapText="1"/>
      <protection locked="0"/>
    </xf>
    <xf numFmtId="167" fontId="25" fillId="0" borderId="17" xfId="0" applyNumberFormat="1" applyFont="1" applyBorder="1" applyAlignment="1" applyProtection="1">
      <alignment horizontal="right" wrapText="1"/>
      <protection locked="0"/>
    </xf>
    <xf numFmtId="0" fontId="25" fillId="0" borderId="17" xfId="0" applyFont="1" applyBorder="1" applyAlignment="1" applyProtection="1">
      <alignment horizontal="right" wrapText="1"/>
      <protection locked="0"/>
    </xf>
    <xf numFmtId="0" fontId="25" fillId="37" borderId="0" xfId="0" applyFont="1" applyFill="1" applyAlignment="1" applyProtection="1">
      <alignment horizontal="center" wrapText="1"/>
      <protection locked="0"/>
    </xf>
    <xf numFmtId="167" fontId="24" fillId="3" borderId="6" xfId="0" applyNumberFormat="1" applyFont="1" applyFill="1" applyBorder="1" applyAlignment="1" applyProtection="1">
      <alignment horizontal="right" wrapText="1"/>
      <protection locked="0"/>
    </xf>
    <xf numFmtId="167" fontId="25" fillId="0" borderId="6" xfId="0" applyNumberFormat="1" applyFont="1" applyBorder="1" applyAlignment="1" applyProtection="1">
      <alignment wrapText="1"/>
      <protection locked="0"/>
    </xf>
    <xf numFmtId="167" fontId="25" fillId="0" borderId="6" xfId="0" applyNumberFormat="1" applyFont="1" applyBorder="1" applyAlignment="1" applyProtection="1">
      <alignment horizontal="right" wrapText="1"/>
      <protection locked="0"/>
    </xf>
    <xf numFmtId="167" fontId="24" fillId="9" borderId="6" xfId="0" applyNumberFormat="1" applyFont="1" applyFill="1" applyBorder="1" applyAlignment="1" applyProtection="1">
      <alignment horizontal="right" wrapText="1"/>
      <protection locked="0"/>
    </xf>
    <xf numFmtId="4" fontId="25" fillId="0" borderId="6" xfId="0" applyNumberFormat="1" applyFont="1" applyBorder="1" applyAlignment="1" applyProtection="1">
      <alignment horizontal="center" wrapText="1"/>
      <protection locked="0"/>
    </xf>
    <xf numFmtId="167" fontId="24" fillId="2" borderId="23" xfId="0" applyNumberFormat="1" applyFont="1" applyFill="1" applyBorder="1" applyAlignment="1" applyProtection="1">
      <alignment wrapText="1"/>
      <protection locked="0"/>
    </xf>
    <xf numFmtId="167" fontId="24" fillId="17" borderId="23" xfId="0" applyNumberFormat="1" applyFont="1" applyFill="1" applyBorder="1" applyAlignment="1" applyProtection="1">
      <alignment horizontal="right" wrapText="1"/>
      <protection locked="0"/>
    </xf>
    <xf numFmtId="167" fontId="25" fillId="32" borderId="3" xfId="0" applyNumberFormat="1" applyFont="1" applyFill="1" applyBorder="1" applyAlignment="1" applyProtection="1">
      <alignment wrapText="1"/>
      <protection locked="0"/>
    </xf>
    <xf numFmtId="0" fontId="25" fillId="32" borderId="4" xfId="0" applyFont="1" applyFill="1" applyBorder="1" applyAlignment="1" applyProtection="1">
      <alignment wrapText="1"/>
      <protection locked="0"/>
    </xf>
    <xf numFmtId="167" fontId="25" fillId="31" borderId="3" xfId="0" applyNumberFormat="1" applyFont="1" applyFill="1" applyBorder="1" applyAlignment="1" applyProtection="1">
      <alignment wrapText="1"/>
      <protection locked="0"/>
    </xf>
    <xf numFmtId="0" fontId="25" fillId="31" borderId="4" xfId="0" applyFont="1" applyFill="1" applyBorder="1" applyAlignment="1" applyProtection="1">
      <alignment wrapText="1"/>
      <protection locked="0"/>
    </xf>
    <xf numFmtId="167" fontId="25" fillId="30" borderId="3" xfId="0" applyNumberFormat="1" applyFont="1" applyFill="1" applyBorder="1" applyAlignment="1" applyProtection="1">
      <alignment wrapText="1"/>
      <protection locked="0"/>
    </xf>
    <xf numFmtId="0" fontId="25" fillId="30" borderId="4" xfId="0" applyFont="1" applyFill="1" applyBorder="1" applyAlignment="1" applyProtection="1">
      <alignment wrapText="1"/>
      <protection locked="0"/>
    </xf>
    <xf numFmtId="167" fontId="25" fillId="29" borderId="3" xfId="0" applyNumberFormat="1" applyFont="1" applyFill="1" applyBorder="1" applyAlignment="1" applyProtection="1">
      <alignment wrapText="1"/>
      <protection locked="0"/>
    </xf>
    <xf numFmtId="0" fontId="25" fillId="29" borderId="4" xfId="0" applyFont="1" applyFill="1" applyBorder="1" applyAlignment="1" applyProtection="1">
      <alignment wrapText="1"/>
      <protection locked="0"/>
    </xf>
    <xf numFmtId="167" fontId="25" fillId="29" borderId="0" xfId="0" applyNumberFormat="1" applyFont="1" applyFill="1" applyAlignment="1" applyProtection="1">
      <alignment wrapText="1"/>
      <protection locked="0"/>
    </xf>
    <xf numFmtId="164" fontId="24" fillId="24" borderId="5" xfId="9" applyNumberFormat="1" applyFont="1" applyFill="1" applyBorder="1" applyAlignment="1" applyProtection="1">
      <alignment wrapText="1"/>
      <protection locked="0"/>
    </xf>
    <xf numFmtId="164" fontId="24" fillId="24" borderId="10" xfId="9" applyNumberFormat="1" applyFont="1" applyFill="1" applyBorder="1" applyAlignment="1" applyProtection="1">
      <alignment wrapText="1"/>
      <protection locked="0"/>
    </xf>
    <xf numFmtId="167" fontId="25" fillId="33" borderId="3" xfId="0" applyNumberFormat="1" applyFont="1" applyFill="1" applyBorder="1" applyAlignment="1" applyProtection="1">
      <alignment wrapText="1"/>
      <protection locked="0"/>
    </xf>
    <xf numFmtId="0" fontId="25" fillId="33" borderId="4" xfId="0" applyFont="1" applyFill="1" applyBorder="1" applyAlignment="1" applyProtection="1">
      <alignment wrapText="1"/>
      <protection locked="0"/>
    </xf>
    <xf numFmtId="164" fontId="24" fillId="14" borderId="5" xfId="9" applyNumberFormat="1" applyFont="1" applyFill="1" applyBorder="1" applyAlignment="1" applyProtection="1">
      <alignment horizontal="left" wrapText="1"/>
      <protection locked="0"/>
    </xf>
    <xf numFmtId="164" fontId="24" fillId="14" borderId="10" xfId="9" applyNumberFormat="1" applyFont="1" applyFill="1" applyBorder="1" applyAlignment="1" applyProtection="1">
      <alignment horizontal="left" wrapText="1"/>
      <protection locked="0"/>
    </xf>
    <xf numFmtId="167" fontId="25" fillId="0" borderId="23" xfId="0" applyNumberFormat="1" applyFont="1" applyBorder="1" applyAlignment="1" applyProtection="1">
      <alignment wrapText="1"/>
      <protection locked="0"/>
    </xf>
    <xf numFmtId="167" fontId="24" fillId="8" borderId="6" xfId="0" applyNumberFormat="1" applyFont="1" applyFill="1" applyBorder="1" applyAlignment="1" applyProtection="1">
      <alignment wrapText="1"/>
      <protection locked="0"/>
    </xf>
    <xf numFmtId="4" fontId="24" fillId="0" borderId="9" xfId="0" applyNumberFormat="1" applyFont="1" applyBorder="1" applyAlignment="1" applyProtection="1">
      <alignment horizontal="left" wrapText="1"/>
      <protection locked="0"/>
    </xf>
    <xf numFmtId="0" fontId="25" fillId="0" borderId="8" xfId="0" applyFont="1" applyBorder="1" applyAlignment="1">
      <alignment horizontal="center" vertical="center" wrapText="1"/>
    </xf>
    <xf numFmtId="0" fontId="24" fillId="0" borderId="13" xfId="0" applyFont="1" applyBorder="1" applyAlignment="1">
      <alignment horizontal="center" wrapText="1"/>
    </xf>
    <xf numFmtId="0" fontId="10" fillId="0" borderId="16" xfId="0" applyFont="1" applyBorder="1" applyAlignment="1">
      <alignment vertical="center" wrapText="1"/>
    </xf>
    <xf numFmtId="0" fontId="6" fillId="0" borderId="16" xfId="0" applyFont="1" applyBorder="1" applyAlignment="1">
      <alignment vertical="center" wrapText="1"/>
    </xf>
    <xf numFmtId="164" fontId="24" fillId="18" borderId="6" xfId="9" applyNumberFormat="1" applyFont="1" applyFill="1" applyBorder="1" applyAlignment="1" applyProtection="1">
      <alignment horizontal="center" wrapText="1"/>
      <protection locked="0"/>
    </xf>
    <xf numFmtId="164" fontId="24" fillId="18" borderId="10" xfId="9" applyNumberFormat="1" applyFont="1" applyFill="1" applyBorder="1" applyAlignment="1" applyProtection="1">
      <alignment horizontal="center" wrapText="1"/>
      <protection locked="0"/>
    </xf>
    <xf numFmtId="164" fontId="24" fillId="22" borderId="5" xfId="9" applyNumberFormat="1" applyFont="1" applyFill="1" applyBorder="1" applyAlignment="1" applyProtection="1">
      <alignment horizontal="center" wrapText="1"/>
      <protection locked="0"/>
    </xf>
    <xf numFmtId="164" fontId="24" fillId="22" borderId="6" xfId="9" applyNumberFormat="1" applyFont="1" applyFill="1" applyBorder="1" applyAlignment="1" applyProtection="1">
      <alignment horizontal="center" wrapText="1"/>
      <protection locked="0"/>
    </xf>
    <xf numFmtId="164" fontId="24" fillId="22" borderId="10" xfId="9" applyNumberFormat="1" applyFont="1" applyFill="1" applyBorder="1" applyAlignment="1" applyProtection="1">
      <alignment horizontal="center" wrapText="1"/>
      <protection locked="0"/>
    </xf>
    <xf numFmtId="164" fontId="24" fillId="23" borderId="5" xfId="9" applyNumberFormat="1" applyFont="1" applyFill="1" applyBorder="1" applyAlignment="1" applyProtection="1">
      <alignment horizontal="center" wrapText="1"/>
      <protection locked="0"/>
    </xf>
    <xf numFmtId="164" fontId="24" fillId="23" borderId="6" xfId="9" applyNumberFormat="1" applyFont="1" applyFill="1" applyBorder="1" applyAlignment="1" applyProtection="1">
      <alignment horizontal="center" wrapText="1"/>
      <protection locked="0"/>
    </xf>
    <xf numFmtId="164" fontId="24" fillId="23" borderId="10" xfId="9" applyNumberFormat="1" applyFont="1" applyFill="1" applyBorder="1" applyAlignment="1" applyProtection="1">
      <alignment horizontal="center" wrapText="1"/>
      <protection locked="0"/>
    </xf>
    <xf numFmtId="164" fontId="24" fillId="14" borderId="5" xfId="9" applyNumberFormat="1" applyFont="1" applyFill="1" applyBorder="1" applyAlignment="1" applyProtection="1">
      <alignment horizontal="center" wrapText="1"/>
      <protection locked="0"/>
    </xf>
    <xf numFmtId="164" fontId="24" fillId="14" borderId="6" xfId="9" applyNumberFormat="1" applyFont="1" applyFill="1" applyBorder="1" applyAlignment="1" applyProtection="1">
      <alignment horizontal="center" wrapText="1"/>
      <protection locked="0"/>
    </xf>
    <xf numFmtId="164" fontId="24" fillId="14" borderId="10" xfId="9" applyNumberFormat="1" applyFont="1" applyFill="1" applyBorder="1" applyAlignment="1" applyProtection="1">
      <alignment horizontal="center" wrapText="1"/>
      <protection locked="0"/>
    </xf>
    <xf numFmtId="164" fontId="24" fillId="24" borderId="5" xfId="9" applyNumberFormat="1" applyFont="1" applyFill="1" applyBorder="1" applyAlignment="1" applyProtection="1">
      <alignment horizontal="center" wrapText="1"/>
      <protection locked="0"/>
    </xf>
    <xf numFmtId="164" fontId="24" fillId="24" borderId="6" xfId="9" applyNumberFormat="1" applyFont="1" applyFill="1" applyBorder="1" applyAlignment="1" applyProtection="1">
      <alignment horizontal="center" wrapText="1"/>
      <protection locked="0"/>
    </xf>
    <xf numFmtId="164" fontId="24" fillId="24" borderId="10" xfId="9" applyNumberFormat="1" applyFont="1" applyFill="1" applyBorder="1" applyAlignment="1" applyProtection="1">
      <alignment horizontal="center" wrapText="1"/>
      <protection locked="0"/>
    </xf>
    <xf numFmtId="167" fontId="24" fillId="0" borderId="0" xfId="0" applyNumberFormat="1" applyFont="1" applyAlignment="1" applyProtection="1">
      <alignment horizontal="center" wrapText="1"/>
      <protection locked="0"/>
    </xf>
    <xf numFmtId="167" fontId="24" fillId="0" borderId="17" xfId="0" applyNumberFormat="1" applyFont="1" applyBorder="1" applyAlignment="1" applyProtection="1">
      <alignment horizontal="center" wrapText="1"/>
      <protection locked="0"/>
    </xf>
    <xf numFmtId="169" fontId="24" fillId="22" borderId="0" xfId="0" applyNumberFormat="1" applyFont="1" applyFill="1" applyAlignment="1" applyProtection="1">
      <alignment horizontal="center" wrapText="1"/>
      <protection locked="0"/>
    </xf>
    <xf numFmtId="14" fontId="24" fillId="0" borderId="0" xfId="0" applyNumberFormat="1" applyFont="1" applyAlignment="1" applyProtection="1">
      <alignment horizontal="right" wrapText="1"/>
      <protection locked="0"/>
    </xf>
    <xf numFmtId="164" fontId="24" fillId="18" borderId="5" xfId="9" applyNumberFormat="1" applyFont="1" applyFill="1" applyBorder="1" applyAlignment="1" applyProtection="1">
      <alignment horizontal="left" wrapText="1"/>
      <protection locked="0"/>
    </xf>
    <xf numFmtId="164" fontId="24" fillId="18" borderId="10" xfId="9" applyNumberFormat="1" applyFont="1" applyFill="1" applyBorder="1" applyAlignment="1" applyProtection="1">
      <alignment horizontal="left" wrapText="1"/>
      <protection locked="0"/>
    </xf>
    <xf numFmtId="164" fontId="24" fillId="22" borderId="5" xfId="9" applyNumberFormat="1" applyFont="1" applyFill="1" applyBorder="1" applyAlignment="1" applyProtection="1">
      <alignment horizontal="left" wrapText="1"/>
      <protection locked="0"/>
    </xf>
    <xf numFmtId="164" fontId="24" fillId="22" borderId="10" xfId="9" applyNumberFormat="1" applyFont="1" applyFill="1" applyBorder="1" applyAlignment="1" applyProtection="1">
      <alignment horizontal="left" wrapText="1"/>
      <protection locked="0"/>
    </xf>
    <xf numFmtId="164" fontId="24" fillId="23" borderId="5" xfId="9" applyNumberFormat="1" applyFont="1" applyFill="1" applyBorder="1" applyAlignment="1" applyProtection="1">
      <alignment horizontal="left" wrapText="1"/>
      <protection locked="0"/>
    </xf>
    <xf numFmtId="164" fontId="24" fillId="23" borderId="10" xfId="9" applyNumberFormat="1" applyFont="1" applyFill="1" applyBorder="1" applyAlignment="1" applyProtection="1">
      <alignment horizontal="left" wrapText="1"/>
      <protection locked="0"/>
    </xf>
    <xf numFmtId="167" fontId="24" fillId="3" borderId="6" xfId="0" applyNumberFormat="1" applyFont="1" applyFill="1" applyBorder="1" applyAlignment="1" applyProtection="1">
      <alignment wrapText="1"/>
      <protection locked="0"/>
    </xf>
    <xf numFmtId="0" fontId="58" fillId="0" borderId="12" xfId="0" applyFont="1" applyBorder="1" applyAlignment="1">
      <alignment horizontal="left" vertical="top" wrapText="1"/>
    </xf>
    <xf numFmtId="0" fontId="58" fillId="0" borderId="13" xfId="0" applyFont="1" applyBorder="1" applyAlignment="1">
      <alignment horizontal="left" vertical="top" wrapText="1"/>
    </xf>
    <xf numFmtId="0" fontId="58" fillId="0" borderId="14" xfId="0" applyFont="1" applyBorder="1" applyAlignment="1">
      <alignment horizontal="left" vertical="top" wrapText="1"/>
    </xf>
    <xf numFmtId="0" fontId="60" fillId="0" borderId="0" xfId="0" applyFont="1" applyAlignment="1">
      <alignment horizontal="center" vertical="center"/>
    </xf>
    <xf numFmtId="0" fontId="25" fillId="0" borderId="0" xfId="0" applyFont="1" applyAlignment="1">
      <alignment horizontal="center"/>
    </xf>
    <xf numFmtId="0" fontId="58" fillId="0" borderId="0" xfId="0" applyFont="1" applyAlignment="1">
      <alignment horizontal="center" vertical="top" wrapText="1"/>
    </xf>
    <xf numFmtId="0" fontId="24" fillId="0" borderId="12" xfId="0" applyFont="1" applyBorder="1" applyAlignment="1">
      <alignment horizontal="center"/>
    </xf>
    <xf numFmtId="0" fontId="24" fillId="0" borderId="13" xfId="0" applyFont="1" applyBorder="1" applyAlignment="1">
      <alignment horizontal="center"/>
    </xf>
    <xf numFmtId="0" fontId="24" fillId="0" borderId="14" xfId="0" applyFont="1" applyBorder="1" applyAlignment="1">
      <alignment horizontal="center"/>
    </xf>
    <xf numFmtId="0" fontId="60" fillId="0" borderId="0" xfId="0" applyFont="1" applyAlignment="1">
      <alignment horizontal="center" vertical="center" wrapText="1"/>
    </xf>
    <xf numFmtId="0" fontId="53" fillId="41" borderId="0" xfId="0" applyFont="1" applyFill="1" applyAlignment="1">
      <alignment horizontal="center"/>
    </xf>
    <xf numFmtId="0" fontId="53" fillId="0" borderId="0" xfId="0" applyFont="1" applyAlignment="1">
      <alignment horizontal="left" wrapText="1"/>
    </xf>
    <xf numFmtId="0" fontId="51" fillId="43" borderId="0" xfId="0" applyFont="1" applyFill="1" applyAlignment="1">
      <alignment horizontal="center"/>
    </xf>
    <xf numFmtId="0" fontId="15" fillId="0" borderId="0" xfId="7" applyFont="1" applyAlignment="1" applyProtection="1"/>
    <xf numFmtId="0" fontId="0" fillId="0" borderId="0" xfId="0"/>
    <xf numFmtId="0" fontId="68" fillId="0" borderId="0" xfId="0" applyFont="1" applyAlignment="1">
      <alignment horizontal="left" wrapText="1"/>
    </xf>
    <xf numFmtId="0" fontId="68" fillId="0" borderId="0" xfId="0" applyFont="1" applyAlignment="1">
      <alignment horizontal="left"/>
    </xf>
    <xf numFmtId="0" fontId="68" fillId="0" borderId="37" xfId="0" applyFont="1" applyBorder="1" applyAlignment="1">
      <alignment horizontal="center" wrapText="1"/>
    </xf>
    <xf numFmtId="0" fontId="68" fillId="0" borderId="0" xfId="0" applyFont="1" applyAlignment="1">
      <alignment horizontal="center" wrapText="1"/>
    </xf>
    <xf numFmtId="0" fontId="68" fillId="0" borderId="38" xfId="0" applyFont="1" applyBorder="1" applyAlignment="1">
      <alignment horizontal="center" wrapText="1"/>
    </xf>
    <xf numFmtId="0" fontId="68" fillId="0" borderId="39" xfId="0" applyFont="1" applyBorder="1" applyAlignment="1">
      <alignment horizontal="center" wrapText="1"/>
    </xf>
    <xf numFmtId="0" fontId="78" fillId="0" borderId="33" xfId="0" applyFont="1" applyBorder="1" applyAlignment="1">
      <alignment horizontal="left"/>
    </xf>
    <xf numFmtId="0" fontId="78" fillId="0" borderId="0" xfId="0" applyFont="1" applyAlignment="1">
      <alignment horizontal="left"/>
    </xf>
    <xf numFmtId="0" fontId="75" fillId="50" borderId="0" xfId="0" applyFont="1" applyFill="1" applyAlignment="1">
      <alignment horizontal="center"/>
    </xf>
    <xf numFmtId="0" fontId="68" fillId="0" borderId="0" xfId="0" applyFont="1" applyAlignment="1">
      <alignment horizontal="left" vertical="top"/>
    </xf>
    <xf numFmtId="0" fontId="70" fillId="22" borderId="0" xfId="0" applyFont="1" applyFill="1" applyAlignment="1">
      <alignment horizontal="center"/>
    </xf>
    <xf numFmtId="0" fontId="70" fillId="0" borderId="0" xfId="0" applyFont="1" applyAlignment="1">
      <alignment horizontal="center"/>
    </xf>
    <xf numFmtId="0" fontId="70" fillId="0" borderId="0" xfId="0" applyFont="1" applyAlignment="1">
      <alignment horizontal="left"/>
    </xf>
    <xf numFmtId="0" fontId="69" fillId="0" borderId="0" xfId="0" applyFont="1" applyAlignment="1">
      <alignment horizontal="center"/>
    </xf>
    <xf numFmtId="0" fontId="71" fillId="0" borderId="0" xfId="0" applyFont="1" applyAlignment="1">
      <alignment horizontal="left"/>
    </xf>
    <xf numFmtId="0" fontId="68" fillId="0" borderId="0" xfId="0" applyFont="1" applyAlignment="1">
      <alignment horizontal="center"/>
    </xf>
  </cellXfs>
  <cellStyles count="436">
    <cellStyle name="Comma0" xfId="1" xr:uid="{00000000-0005-0000-0000-000000000000}"/>
    <cellStyle name="Currency" xfId="435" builtinId="4"/>
    <cellStyle name="Currency0" xfId="2" xr:uid="{00000000-0005-0000-0000-000002000000}"/>
    <cellStyle name="Date" xfId="3" xr:uid="{00000000-0005-0000-0000-000003000000}"/>
    <cellStyle name="Fixed" xfId="4" xr:uid="{00000000-0005-0000-0000-000004000000}"/>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Heading 1" xfId="5" builtinId="16" customBuiltin="1"/>
    <cellStyle name="Heading 2" xfId="6" builtinId="17" customBuiltin="1"/>
    <cellStyle name="Hyperlink" xfId="7" builtinId="8"/>
    <cellStyle name="Normal" xfId="0" builtinId="0"/>
    <cellStyle name="Normal_5yr budget" xfId="8" xr:uid="{00000000-0005-0000-0000-0000B1010000}"/>
    <cellStyle name="Percent" xfId="9" builtinId="5"/>
    <cellStyle name="Total" xfId="10" builtinId="25" customBuiltin="1"/>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3C3E18"/>
      <rgbColor rgb="00005B7F"/>
      <rgbColor rgb="00B24F7C"/>
      <rgbColor rgb="00905B43"/>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28577</xdr:colOff>
      <xdr:row>1</xdr:row>
      <xdr:rowOff>9525</xdr:rowOff>
    </xdr:from>
    <xdr:to>
      <xdr:col>3</xdr:col>
      <xdr:colOff>401585</xdr:colOff>
      <xdr:row>1</xdr:row>
      <xdr:rowOff>905639</xdr:rowOff>
    </xdr:to>
    <xdr:pic>
      <xdr:nvPicPr>
        <xdr:cNvPr id="3" name="Picture 2">
          <a:extLst>
            <a:ext uri="{FF2B5EF4-FFF2-40B4-BE49-F238E27FC236}">
              <a16:creationId xmlns:a16="http://schemas.microsoft.com/office/drawing/2014/main" id="{8D73244D-78AB-43B0-87FC-4D895BDD481B}"/>
            </a:ext>
          </a:extLst>
        </xdr:cNvPr>
        <xdr:cNvPicPr>
          <a:picLocks noChangeAspect="1"/>
        </xdr:cNvPicPr>
      </xdr:nvPicPr>
      <xdr:blipFill>
        <a:blip xmlns:r="http://schemas.openxmlformats.org/officeDocument/2006/relationships" r:embed="rId1"/>
        <a:stretch>
          <a:fillRect/>
        </a:stretch>
      </xdr:blipFill>
      <xdr:spPr>
        <a:xfrm>
          <a:off x="295277" y="200025"/>
          <a:ext cx="4163958" cy="896114"/>
        </a:xfrm>
        <a:prstGeom prst="rect">
          <a:avLst/>
        </a:prstGeom>
      </xdr:spPr>
    </xdr:pic>
    <xdr:clientData/>
  </xdr:twoCellAnchor>
  <xdr:oneCellAnchor>
    <xdr:from>
      <xdr:col>1</xdr:col>
      <xdr:colOff>28577</xdr:colOff>
      <xdr:row>67</xdr:row>
      <xdr:rowOff>9525</xdr:rowOff>
    </xdr:from>
    <xdr:ext cx="4144908" cy="896114"/>
    <xdr:pic>
      <xdr:nvPicPr>
        <xdr:cNvPr id="7" name="Picture 6">
          <a:extLst>
            <a:ext uri="{FF2B5EF4-FFF2-40B4-BE49-F238E27FC236}">
              <a16:creationId xmlns:a16="http://schemas.microsoft.com/office/drawing/2014/main" id="{4254F3D4-A2A2-48C8-8E76-D73395EDBF9A}"/>
            </a:ext>
          </a:extLst>
        </xdr:cNvPr>
        <xdr:cNvPicPr>
          <a:picLocks noChangeAspect="1"/>
        </xdr:cNvPicPr>
      </xdr:nvPicPr>
      <xdr:blipFill>
        <a:blip xmlns:r="http://schemas.openxmlformats.org/officeDocument/2006/relationships" r:embed="rId1"/>
        <a:stretch>
          <a:fillRect/>
        </a:stretch>
      </xdr:blipFill>
      <xdr:spPr>
        <a:xfrm>
          <a:off x="304802" y="200025"/>
          <a:ext cx="4144908" cy="896114"/>
        </a:xfrm>
        <a:prstGeom prst="rect">
          <a:avLst/>
        </a:prstGeom>
      </xdr:spPr>
    </xdr:pic>
    <xdr:clientData/>
  </xdr:oneCellAnchor>
  <xdr:oneCellAnchor>
    <xdr:from>
      <xdr:col>1</xdr:col>
      <xdr:colOff>28577</xdr:colOff>
      <xdr:row>133</xdr:row>
      <xdr:rowOff>9525</xdr:rowOff>
    </xdr:from>
    <xdr:ext cx="4144908" cy="896114"/>
    <xdr:pic>
      <xdr:nvPicPr>
        <xdr:cNvPr id="4" name="Picture 3">
          <a:extLst>
            <a:ext uri="{FF2B5EF4-FFF2-40B4-BE49-F238E27FC236}">
              <a16:creationId xmlns:a16="http://schemas.microsoft.com/office/drawing/2014/main" id="{280D6EE2-8F2B-464D-9E90-8CB5FA1D88B2}"/>
            </a:ext>
          </a:extLst>
        </xdr:cNvPr>
        <xdr:cNvPicPr>
          <a:picLocks noChangeAspect="1"/>
        </xdr:cNvPicPr>
      </xdr:nvPicPr>
      <xdr:blipFill>
        <a:blip xmlns:r="http://schemas.openxmlformats.org/officeDocument/2006/relationships" r:embed="rId1"/>
        <a:stretch>
          <a:fillRect/>
        </a:stretch>
      </xdr:blipFill>
      <xdr:spPr>
        <a:xfrm>
          <a:off x="304802" y="13382625"/>
          <a:ext cx="4144908" cy="896114"/>
        </a:xfrm>
        <a:prstGeom prst="rect">
          <a:avLst/>
        </a:prstGeom>
      </xdr:spPr>
    </xdr:pic>
    <xdr:clientData/>
  </xdr:oneCellAnchor>
  <xdr:oneCellAnchor>
    <xdr:from>
      <xdr:col>1</xdr:col>
      <xdr:colOff>28577</xdr:colOff>
      <xdr:row>199</xdr:row>
      <xdr:rowOff>9525</xdr:rowOff>
    </xdr:from>
    <xdr:ext cx="4144908" cy="896114"/>
    <xdr:pic>
      <xdr:nvPicPr>
        <xdr:cNvPr id="5" name="Picture 4">
          <a:extLst>
            <a:ext uri="{FF2B5EF4-FFF2-40B4-BE49-F238E27FC236}">
              <a16:creationId xmlns:a16="http://schemas.microsoft.com/office/drawing/2014/main" id="{9513326D-9B94-4F9C-8F38-8D5EC19B235C}"/>
            </a:ext>
          </a:extLst>
        </xdr:cNvPr>
        <xdr:cNvPicPr>
          <a:picLocks noChangeAspect="1"/>
        </xdr:cNvPicPr>
      </xdr:nvPicPr>
      <xdr:blipFill>
        <a:blip xmlns:r="http://schemas.openxmlformats.org/officeDocument/2006/relationships" r:embed="rId1"/>
        <a:stretch>
          <a:fillRect/>
        </a:stretch>
      </xdr:blipFill>
      <xdr:spPr>
        <a:xfrm>
          <a:off x="304802" y="26565225"/>
          <a:ext cx="4144908" cy="896114"/>
        </a:xfrm>
        <a:prstGeom prst="rect">
          <a:avLst/>
        </a:prstGeom>
      </xdr:spPr>
    </xdr:pic>
    <xdr:clientData/>
  </xdr:oneCellAnchor>
  <xdr:oneCellAnchor>
    <xdr:from>
      <xdr:col>1</xdr:col>
      <xdr:colOff>28577</xdr:colOff>
      <xdr:row>265</xdr:row>
      <xdr:rowOff>9525</xdr:rowOff>
    </xdr:from>
    <xdr:ext cx="4144908" cy="896114"/>
    <xdr:pic>
      <xdr:nvPicPr>
        <xdr:cNvPr id="6" name="Picture 5">
          <a:extLst>
            <a:ext uri="{FF2B5EF4-FFF2-40B4-BE49-F238E27FC236}">
              <a16:creationId xmlns:a16="http://schemas.microsoft.com/office/drawing/2014/main" id="{FE4F6080-5936-477F-8C43-58DE703B1971}"/>
            </a:ext>
          </a:extLst>
        </xdr:cNvPr>
        <xdr:cNvPicPr>
          <a:picLocks noChangeAspect="1"/>
        </xdr:cNvPicPr>
      </xdr:nvPicPr>
      <xdr:blipFill>
        <a:blip xmlns:r="http://schemas.openxmlformats.org/officeDocument/2006/relationships" r:embed="rId1"/>
        <a:stretch>
          <a:fillRect/>
        </a:stretch>
      </xdr:blipFill>
      <xdr:spPr>
        <a:xfrm>
          <a:off x="304802" y="39785925"/>
          <a:ext cx="4144908" cy="89611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Y18-IBUD-4MTDC-3YR-no%20in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DC"/>
      <sheetName val="TDC"/>
      <sheetName val="NIH"/>
      <sheetName val="Multi-Unit"/>
      <sheetName val="Match"/>
      <sheetName val="ACCT Codes"/>
      <sheetName val="Tuition and Fees"/>
      <sheetName val="Benefits and F&amp;A-DO NOT DELETE"/>
      <sheetName val="List selections - DO NOT DELETE"/>
    </sheetNames>
    <sheetDataSet>
      <sheetData sheetId="0" refreshError="1"/>
      <sheetData sheetId="1" refreshError="1"/>
      <sheetData sheetId="2" refreshError="1"/>
      <sheetData sheetId="3" refreshError="1"/>
      <sheetData sheetId="4" refreshError="1"/>
      <sheetData sheetId="5" refreshError="1"/>
      <sheetData sheetId="6"/>
      <sheetData sheetId="7" refreshError="1">
        <row r="8">
          <cell r="A8" t="str">
            <v>Select E-Class</v>
          </cell>
          <cell r="B8">
            <v>0</v>
          </cell>
          <cell r="C8">
            <v>0</v>
          </cell>
          <cell r="D8">
            <v>0</v>
          </cell>
        </row>
        <row r="9">
          <cell r="A9" t="str">
            <v>A9 - Faculty (UAFT 9 mo.)</v>
          </cell>
          <cell r="B9">
            <v>0.108</v>
          </cell>
          <cell r="C9">
            <v>0.34300000000000003</v>
          </cell>
          <cell r="D9">
            <v>1.02</v>
          </cell>
        </row>
        <row r="10">
          <cell r="A10" t="str">
            <v>AR - Faculty (UAFT 12 mo.)</v>
          </cell>
          <cell r="B10">
            <v>0.108</v>
          </cell>
          <cell r="C10">
            <v>0.34300000000000003</v>
          </cell>
          <cell r="D10">
            <v>1</v>
          </cell>
        </row>
        <row r="11">
          <cell r="A11" t="str">
            <v>CR - Local 6070 (Crafts &amp; Trades)</v>
          </cell>
          <cell r="B11">
            <v>0.24299999999999999</v>
          </cell>
          <cell r="C11">
            <v>0.52300000000000002</v>
          </cell>
          <cell r="D11">
            <v>1.0189999999999999</v>
          </cell>
        </row>
        <row r="12">
          <cell r="A12" t="str">
            <v>CT - Temp Local 6070 (Crafts &amp; Trades)</v>
          </cell>
          <cell r="B12">
            <v>0</v>
          </cell>
          <cell r="C12">
            <v>8.5999999999999993E-2</v>
          </cell>
          <cell r="D12">
            <v>1.0189999999999999</v>
          </cell>
        </row>
        <row r="13">
          <cell r="A13" t="str">
            <v>EX - Executives</v>
          </cell>
          <cell r="B13">
            <v>0.19900000000000001</v>
          </cell>
          <cell r="C13">
            <v>0.28000000000000003</v>
          </cell>
          <cell r="D13">
            <v>1</v>
          </cell>
        </row>
        <row r="14">
          <cell r="A14" t="str">
            <v>F9 - Faculty (UNAC)</v>
          </cell>
          <cell r="B14">
            <v>0.10299999999999999</v>
          </cell>
          <cell r="C14">
            <v>0.311</v>
          </cell>
          <cell r="D14">
            <v>1.02</v>
          </cell>
        </row>
        <row r="15">
          <cell r="A15" t="str">
            <v>FN - Faculty (Non-Union, 9 mo.)</v>
          </cell>
          <cell r="B15">
            <v>3.1E-2</v>
          </cell>
          <cell r="C15">
            <v>0.28000000000000003</v>
          </cell>
          <cell r="D15">
            <v>1</v>
          </cell>
        </row>
        <row r="16">
          <cell r="A16" t="str">
            <v>FR - Faculty (Non-Union, 12 mo.)</v>
          </cell>
          <cell r="B16">
            <v>0.19900000000000001</v>
          </cell>
          <cell r="C16">
            <v>0.28000000000000003</v>
          </cell>
          <cell r="D16">
            <v>1</v>
          </cell>
        </row>
        <row r="17">
          <cell r="A17" t="str">
            <v>FT - Adjunct Faculty, Represented</v>
          </cell>
          <cell r="B17">
            <v>0</v>
          </cell>
          <cell r="C17">
            <v>8.6999999999999994E-2</v>
          </cell>
          <cell r="D17">
            <v>1.02</v>
          </cell>
        </row>
        <row r="18">
          <cell r="A18" t="str">
            <v>FW - Adjunct Faculty, Non-Represented</v>
          </cell>
          <cell r="B18">
            <v>0</v>
          </cell>
          <cell r="C18">
            <v>8.6999999999999994E-2</v>
          </cell>
          <cell r="D18">
            <v>1</v>
          </cell>
        </row>
        <row r="19">
          <cell r="A19" t="str">
            <v>GN - Graduate, academic year</v>
          </cell>
          <cell r="B19">
            <v>0</v>
          </cell>
          <cell r="C19">
            <v>0</v>
          </cell>
          <cell r="D19">
            <v>1</v>
          </cell>
        </row>
        <row r="20">
          <cell r="A20" t="str">
            <v>GT - Graduate, summer months</v>
          </cell>
          <cell r="B20">
            <v>0</v>
          </cell>
          <cell r="C20">
            <v>8.5999999999999993E-2</v>
          </cell>
          <cell r="D20">
            <v>1</v>
          </cell>
        </row>
        <row r="21">
          <cell r="A21" t="str">
            <v>NR - Non-Exempt Staff</v>
          </cell>
          <cell r="B21">
            <v>0.24</v>
          </cell>
          <cell r="C21">
            <v>0.51900000000000002</v>
          </cell>
          <cell r="D21">
            <v>1.0249999999999999</v>
          </cell>
        </row>
        <row r="22">
          <cell r="A22" t="str">
            <v>NT - Non-Exempt Temp. Staff</v>
          </cell>
          <cell r="B22">
            <v>0</v>
          </cell>
          <cell r="C22">
            <v>8.5999999999999993E-2</v>
          </cell>
          <cell r="D22">
            <v>1</v>
          </cell>
        </row>
        <row r="23">
          <cell r="A23" t="str">
            <v>NX - Extended Temp. Staff, Non-Exempt</v>
          </cell>
          <cell r="B23">
            <v>0</v>
          </cell>
          <cell r="C23">
            <v>0.316</v>
          </cell>
          <cell r="D23">
            <v>1</v>
          </cell>
        </row>
        <row r="24">
          <cell r="A24" t="str">
            <v>SN - Undergrad, academic year</v>
          </cell>
          <cell r="B24">
            <v>0</v>
          </cell>
          <cell r="C24">
            <v>0</v>
          </cell>
          <cell r="D24">
            <v>1</v>
          </cell>
        </row>
        <row r="25">
          <cell r="A25" t="str">
            <v>ST - Undergrad, summer months</v>
          </cell>
          <cell r="B25">
            <v>0</v>
          </cell>
          <cell r="C25">
            <v>8.5999999999999993E-2</v>
          </cell>
          <cell r="D25">
            <v>1</v>
          </cell>
        </row>
        <row r="26">
          <cell r="A26" t="str">
            <v>XR - Exempt Staff</v>
          </cell>
          <cell r="B26">
            <v>0.23799999999999999</v>
          </cell>
          <cell r="C26">
            <v>0.42299999999999999</v>
          </cell>
          <cell r="D26">
            <v>1.0249999999999999</v>
          </cell>
        </row>
        <row r="27">
          <cell r="A27" t="str">
            <v>XT - Exempt Temp. Staff</v>
          </cell>
          <cell r="B27">
            <v>0</v>
          </cell>
          <cell r="C27">
            <v>8.5999999999999993E-2</v>
          </cell>
          <cell r="D27">
            <v>1</v>
          </cell>
        </row>
        <row r="28">
          <cell r="A28" t="str">
            <v>XX - Extended Temp. Staff, Exempt</v>
          </cell>
          <cell r="B28">
            <v>0</v>
          </cell>
          <cell r="C28">
            <v>0.316</v>
          </cell>
          <cell r="D28">
            <v>1</v>
          </cell>
        </row>
        <row r="29">
          <cell r="A29" t="str">
            <v>NR - Overtime, Non-Exempt Staff</v>
          </cell>
          <cell r="B29">
            <v>0</v>
          </cell>
          <cell r="C29">
            <v>0.51900000000000002</v>
          </cell>
          <cell r="D29">
            <v>1.0249999999999999</v>
          </cell>
        </row>
        <row r="30">
          <cell r="A30" t="str">
            <v>NT - Overtime, Temp. Non-Exempt Staff</v>
          </cell>
          <cell r="B30">
            <v>0</v>
          </cell>
          <cell r="C30">
            <v>8.5999999999999993E-2</v>
          </cell>
          <cell r="D30">
            <v>1</v>
          </cell>
        </row>
        <row r="33">
          <cell r="A33" t="str">
            <v>Select Activity</v>
          </cell>
          <cell r="B33">
            <v>0</v>
          </cell>
        </row>
        <row r="34">
          <cell r="A34" t="str">
            <v>Sponsored Research</v>
          </cell>
          <cell r="B34">
            <v>0.505</v>
          </cell>
        </row>
        <row r="35">
          <cell r="A35" t="str">
            <v>Sponsored Instruction/Training</v>
          </cell>
          <cell r="B35">
            <v>0.5</v>
          </cell>
        </row>
        <row r="36">
          <cell r="A36" t="str">
            <v>Other Sponsored Activities</v>
          </cell>
          <cell r="B36">
            <v>0.372</v>
          </cell>
        </row>
        <row r="37">
          <cell r="A37" t="str">
            <v>Off-Campus Research</v>
          </cell>
          <cell r="B37">
            <v>0.26</v>
          </cell>
        </row>
        <row r="38">
          <cell r="A38" t="str">
            <v>Poker Flat</v>
          </cell>
          <cell r="B38">
            <v>0.26700000000000002</v>
          </cell>
        </row>
        <row r="39">
          <cell r="A39" t="str">
            <v>IARC Research</v>
          </cell>
          <cell r="B39">
            <v>0.505</v>
          </cell>
        </row>
        <row r="40">
          <cell r="A40" t="str">
            <v>IARC OSA</v>
          </cell>
          <cell r="B40">
            <v>0.505</v>
          </cell>
        </row>
        <row r="41">
          <cell r="A41" t="str">
            <v>State of AK Sponsored Research</v>
          </cell>
          <cell r="B41">
            <v>0.25</v>
          </cell>
        </row>
        <row r="42">
          <cell r="A42" t="str">
            <v>State of AK Instruction/Training</v>
          </cell>
          <cell r="B42">
            <v>0.12</v>
          </cell>
        </row>
        <row r="43">
          <cell r="A43" t="str">
            <v>State of AK OSA</v>
          </cell>
          <cell r="B43">
            <v>0.12</v>
          </cell>
        </row>
        <row r="44">
          <cell r="A44" t="str">
            <v>CESU Cooperative Agreement</v>
          </cell>
          <cell r="B44">
            <v>0.17499999999999999</v>
          </cell>
        </row>
        <row r="45">
          <cell r="A45" t="str">
            <v>Enter other rates manually</v>
          </cell>
          <cell r="B45">
            <v>0</v>
          </cell>
        </row>
      </sheetData>
      <sheetData sheetId="8" refreshError="1">
        <row r="14">
          <cell r="A14" t="str">
            <v>Select E-Class</v>
          </cell>
        </row>
        <row r="15">
          <cell r="A15" t="str">
            <v>A9 - Faculty (UAFT 9 mo.)</v>
          </cell>
        </row>
        <row r="16">
          <cell r="A16" t="str">
            <v>AR - Faculty (UAFT 12 mo.)</v>
          </cell>
        </row>
        <row r="17">
          <cell r="A17" t="str">
            <v>CR - Local 6070 (Crafts &amp; Trades)</v>
          </cell>
        </row>
        <row r="18">
          <cell r="A18" t="str">
            <v>CT - Temp Local 6070 (Crafts &amp; Trades)</v>
          </cell>
        </row>
        <row r="19">
          <cell r="A19" t="str">
            <v>EX - Executives</v>
          </cell>
        </row>
        <row r="20">
          <cell r="A20" t="str">
            <v>F9 - Faculty (UNAC)</v>
          </cell>
        </row>
        <row r="21">
          <cell r="A21" t="str">
            <v>FN - Faculty (Non-Union, 9 mo.)</v>
          </cell>
        </row>
        <row r="22">
          <cell r="A22" t="str">
            <v>FR - Faculty (Non-Union, 12 mo.)</v>
          </cell>
        </row>
        <row r="23">
          <cell r="A23" t="str">
            <v>FT - Adjunct Faculty, Represented</v>
          </cell>
        </row>
        <row r="24">
          <cell r="A24" t="str">
            <v>FW - Adjunct Faculty, Non-Represented</v>
          </cell>
        </row>
        <row r="25">
          <cell r="A25" t="str">
            <v>GN - Graduate, academic year</v>
          </cell>
        </row>
        <row r="26">
          <cell r="A26" t="str">
            <v>GT - Graduate, summer months</v>
          </cell>
        </row>
        <row r="27">
          <cell r="A27" t="str">
            <v>NR - Non-Exempt Staff</v>
          </cell>
        </row>
        <row r="28">
          <cell r="A28" t="str">
            <v>NT - Non-Exempt Temp. Staff</v>
          </cell>
        </row>
        <row r="29">
          <cell r="A29" t="str">
            <v>NX - Extended Temp. Staff, Non-Exempt</v>
          </cell>
        </row>
        <row r="30">
          <cell r="A30" t="str">
            <v>SN - Undergrad, academic year</v>
          </cell>
        </row>
        <row r="31">
          <cell r="A31" t="str">
            <v>ST - Undergrad, summer months</v>
          </cell>
        </row>
        <row r="32">
          <cell r="A32" t="str">
            <v>XR - Exempt Staff</v>
          </cell>
        </row>
        <row r="33">
          <cell r="A33" t="str">
            <v>XT - Exempt Temp. Staff</v>
          </cell>
        </row>
        <row r="34">
          <cell r="A34" t="str">
            <v>XX - Extended Temp. Staff, Exempt</v>
          </cell>
        </row>
        <row r="35">
          <cell r="A35" t="str">
            <v>NR - Overtime, Non-Exempt Staff</v>
          </cell>
        </row>
        <row r="36">
          <cell r="A36" t="str">
            <v>NT - Overtime, Temp. Non-Exempt Staff</v>
          </cell>
        </row>
        <row r="39">
          <cell r="A39" t="str">
            <v>Select E-Class</v>
          </cell>
        </row>
        <row r="40">
          <cell r="A40" t="str">
            <v>A9 - Faculty (UAFT 9 mo.)</v>
          </cell>
        </row>
        <row r="41">
          <cell r="A41" t="str">
            <v>AR - Faculty (UAFT 12 mo.)</v>
          </cell>
        </row>
        <row r="42">
          <cell r="A42" t="str">
            <v>CR - Local 6070 (Crafts &amp; Trades)</v>
          </cell>
        </row>
        <row r="43">
          <cell r="A43" t="str">
            <v>CT - Temp Local 6070 (Crafts &amp; Trades)</v>
          </cell>
        </row>
        <row r="44">
          <cell r="A44" t="str">
            <v>EX - Executives</v>
          </cell>
        </row>
        <row r="45">
          <cell r="A45" t="str">
            <v>F9 - Faculty (UNAC)</v>
          </cell>
        </row>
        <row r="46">
          <cell r="A46" t="str">
            <v>FN - Faculty (Non-Union, 9 mo.)</v>
          </cell>
        </row>
        <row r="47">
          <cell r="A47" t="str">
            <v>FR - Faculty (Non-Union, 12 mo.)</v>
          </cell>
        </row>
        <row r="48">
          <cell r="A48" t="str">
            <v>FT - Adjunct Faculty, Represented</v>
          </cell>
        </row>
        <row r="49">
          <cell r="A49" t="str">
            <v>FW - Adjunct Faculty, Non-Represented</v>
          </cell>
        </row>
        <row r="50">
          <cell r="A50" t="str">
            <v>GN - Graduate, academic year</v>
          </cell>
        </row>
        <row r="51">
          <cell r="A51" t="str">
            <v>GT - Graduate, summer months</v>
          </cell>
        </row>
        <row r="52">
          <cell r="A52" t="str">
            <v>NR - Non-Exempt Staff</v>
          </cell>
        </row>
        <row r="53">
          <cell r="A53" t="str">
            <v>NT - Non-Exempt Temp. Staff</v>
          </cell>
        </row>
        <row r="54">
          <cell r="A54" t="str">
            <v>NX - Extended Temp. Staff, Non-Exempt</v>
          </cell>
        </row>
        <row r="55">
          <cell r="A55" t="str">
            <v>SN - Undergrad, academic year</v>
          </cell>
        </row>
        <row r="56">
          <cell r="A56" t="str">
            <v>ST - Undergrad, summer months</v>
          </cell>
        </row>
        <row r="57">
          <cell r="A57" t="str">
            <v>XR - Exempt Staff</v>
          </cell>
        </row>
        <row r="58">
          <cell r="A58" t="str">
            <v>XT - Exempt Temp. Staff</v>
          </cell>
        </row>
        <row r="59">
          <cell r="A59" t="str">
            <v>XX - Extended Temp. Staff, Exempt</v>
          </cell>
        </row>
        <row r="60">
          <cell r="A60" t="str">
            <v>NR - Overtime, Non-Exempt Staff</v>
          </cell>
        </row>
        <row r="61">
          <cell r="A61" t="str">
            <v>NT - Overtime, Temp. Non-Exempt Staff</v>
          </cell>
        </row>
        <row r="64">
          <cell r="A64" t="str">
            <v>Select E-Class</v>
          </cell>
        </row>
        <row r="65">
          <cell r="A65" t="str">
            <v>ST - Undergrad, summer months</v>
          </cell>
        </row>
        <row r="66">
          <cell r="A66" t="str">
            <v>SN - Undergrad, academic year</v>
          </cell>
        </row>
        <row r="67">
          <cell r="A67" t="str">
            <v>GT - Graduate, summer months</v>
          </cell>
        </row>
        <row r="68">
          <cell r="A68" t="str">
            <v>GN - Graduate, academic year</v>
          </cell>
        </row>
        <row r="71">
          <cell r="A71" t="str">
            <v>Select E-Class</v>
          </cell>
        </row>
        <row r="72">
          <cell r="A72" t="str">
            <v>NR - Non-Exempt Staff</v>
          </cell>
        </row>
        <row r="73">
          <cell r="A73" t="str">
            <v>NT - Non-Exempt Temp. Staff</v>
          </cell>
        </row>
        <row r="74">
          <cell r="A74" t="str">
            <v>NX - Extended Temp. Staff, Non-Exempt</v>
          </cell>
        </row>
        <row r="77">
          <cell r="A77" t="str">
            <v>Select Travel Cost from List</v>
          </cell>
          <cell r="B77">
            <v>0</v>
          </cell>
        </row>
        <row r="78">
          <cell r="A78" t="str">
            <v>Airfare</v>
          </cell>
          <cell r="B78">
            <v>1.1000000000000001</v>
          </cell>
        </row>
        <row r="79">
          <cell r="A79" t="str">
            <v>Meals &amp; Incidental Expenses</v>
          </cell>
          <cell r="B79">
            <v>1</v>
          </cell>
        </row>
        <row r="80">
          <cell r="A80" t="str">
            <v>Lodging</v>
          </cell>
          <cell r="B80">
            <v>1</v>
          </cell>
        </row>
        <row r="81">
          <cell r="A81" t="str">
            <v>Ground Transportation</v>
          </cell>
          <cell r="B81">
            <v>1.1000000000000001</v>
          </cell>
        </row>
        <row r="82">
          <cell r="A82" t="str">
            <v>Car Rental</v>
          </cell>
          <cell r="B82">
            <v>1.1000000000000001</v>
          </cell>
        </row>
        <row r="83">
          <cell r="A83" t="str">
            <v>Mileage</v>
          </cell>
          <cell r="B83">
            <v>1</v>
          </cell>
        </row>
        <row r="86">
          <cell r="A86" t="str">
            <v>Select Commodity from List</v>
          </cell>
        </row>
        <row r="87">
          <cell r="A87" t="str">
            <v>4012 - Supplies (Professional, Technical, and Scientific - Lab Supplies)</v>
          </cell>
        </row>
        <row r="88">
          <cell r="A88" t="str">
            <v>4013 - Supplies (Medical and Safety)</v>
          </cell>
        </row>
        <row r="89">
          <cell r="A89" t="str">
            <v>4015 - Supplies (Program/Project Specific)</v>
          </cell>
        </row>
        <row r="90">
          <cell r="A90" t="str">
            <v>4018 - Self Catering (only for events allowed under grant/contract)</v>
          </cell>
        </row>
        <row r="91">
          <cell r="A91" t="str">
            <v>4020 - Animals for Research</v>
          </cell>
        </row>
        <row r="92">
          <cell r="A92" t="str">
            <v>4021 - Food for Research Animals</v>
          </cell>
        </row>
        <row r="93">
          <cell r="A93" t="str">
            <v>4075 - Supplies (Field Camp consumables only, for field equip. use 4015)</v>
          </cell>
        </row>
        <row r="94">
          <cell r="A94" t="str">
            <v>4078 - Field Camp Food</v>
          </cell>
        </row>
        <row r="95">
          <cell r="A95" t="str">
            <v>4111 - Fuel for Vehicles, Aviation, and Boats</v>
          </cell>
        </row>
        <row r="96">
          <cell r="A96" t="str">
            <v>4112 - Supplies and Accessories for Vehicles, Aviation and Boats</v>
          </cell>
        </row>
        <row r="97">
          <cell r="A97" t="str">
            <v>4151 - Supplies (Maintenance)</v>
          </cell>
        </row>
        <row r="98">
          <cell r="A98" t="str">
            <v>Other Commodity (include description)</v>
          </cell>
        </row>
        <row r="101">
          <cell r="A101" t="str">
            <v>Select Contractual Cost from List</v>
          </cell>
        </row>
        <row r="102">
          <cell r="A102" t="str">
            <v>3005 - Consultants/Evaluators (Professional services)</v>
          </cell>
        </row>
        <row r="103">
          <cell r="A103" t="str">
            <v>3007 - Education Services Fees (Guest speakers, lecturers, artists, proctors)</v>
          </cell>
        </row>
        <row r="104">
          <cell r="A104" t="str">
            <v>3017 - Honoraria</v>
          </cell>
        </row>
        <row r="105">
          <cell r="A105" t="str">
            <v>3018 - Catering (Restricted Fund)</v>
          </cell>
        </row>
        <row r="106">
          <cell r="A106" t="str">
            <v>3031 - Research Subject Payments</v>
          </cell>
        </row>
        <row r="107">
          <cell r="A107" t="str">
            <v>3052 - Lab Analysis/Services (Lab Testing)</v>
          </cell>
        </row>
        <row r="108">
          <cell r="A108" t="str">
            <v>3091 - GI Electronic Shop Service Center</v>
          </cell>
        </row>
        <row r="109">
          <cell r="A109" t="str">
            <v>3092 - GI Machine Shop Service Center</v>
          </cell>
        </row>
        <row r="110">
          <cell r="A110" t="str">
            <v>3094 - GI Computer Shop Service Center</v>
          </cell>
        </row>
        <row r="111">
          <cell r="A111" t="str">
            <v>3095 - GI Digital Design Service Center</v>
          </cell>
        </row>
        <row r="112">
          <cell r="A112" t="str">
            <v>3221 - Computer Services (processing services including data entry services)</v>
          </cell>
        </row>
        <row r="113">
          <cell r="A113" t="str">
            <v>3222 - Software License/Maintenance Fees</v>
          </cell>
        </row>
        <row r="114">
          <cell r="A114" t="str">
            <v>3331 - Duplicating Charges (duplicating/copy services)</v>
          </cell>
        </row>
        <row r="115">
          <cell r="A115" t="str">
            <v>3332 - Publication Page Charges (Printing-Non Resale)</v>
          </cell>
        </row>
        <row r="116">
          <cell r="A116" t="str">
            <v>3333 - Film Processing and Development</v>
          </cell>
        </row>
        <row r="117">
          <cell r="A117" t="str">
            <v>3351 - Freight and Parcel Post</v>
          </cell>
        </row>
        <row r="118">
          <cell r="A118" t="str">
            <v>3442 - Toll Charges (long distance)</v>
          </cell>
        </row>
        <row r="119">
          <cell r="A119" t="str">
            <v>3445 - Audio Conference Charges</v>
          </cell>
        </row>
        <row r="120">
          <cell r="A120" t="str">
            <v>3446 - Cellular Phone Charges</v>
          </cell>
        </row>
        <row r="121">
          <cell r="A121" t="str">
            <v>3448 - Program/Project Postage and Special Handling</v>
          </cell>
        </row>
        <row r="122">
          <cell r="A122" t="str">
            <v>3661 - Tuition/Registration Fees (for training programs for faculty/staff)</v>
          </cell>
        </row>
        <row r="123">
          <cell r="A123" t="str">
            <v>3662 - Per A-21 Allowable Dues and Membership Charges</v>
          </cell>
        </row>
        <row r="124">
          <cell r="A124" t="str">
            <v>Other Contractual Service (include description)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uaf.edu/finsvcs/AcctCodes/index.html"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44"/>
    <pageSetUpPr fitToPage="1"/>
  </sheetPr>
  <dimension ref="A1:Z275"/>
  <sheetViews>
    <sheetView tabSelected="1" zoomScale="86" zoomScaleNormal="86" workbookViewId="0">
      <pane xSplit="13" ySplit="9" topLeftCell="N10" activePane="bottomRight" state="frozen"/>
      <selection pane="topRight" activeCell="N1" sqref="N1"/>
      <selection pane="bottomLeft" activeCell="A10" sqref="A10"/>
      <selection pane="bottomRight" activeCell="E18" sqref="E18:J18"/>
    </sheetView>
  </sheetViews>
  <sheetFormatPr defaultColWidth="20.6640625" defaultRowHeight="17.100000000000001" customHeight="1"/>
  <cols>
    <col min="1" max="1" width="10.5" style="168" customWidth="1"/>
    <col min="2" max="2" width="2" style="168" customWidth="1"/>
    <col min="3" max="3" width="36.5" style="4" customWidth="1"/>
    <col min="4" max="4" width="34.5" style="4" customWidth="1"/>
    <col min="5" max="9" width="7.6640625" style="4" customWidth="1"/>
    <col min="10" max="10" width="16.6640625" style="4" customWidth="1"/>
    <col min="11" max="13" width="16" style="4" customWidth="1"/>
    <col min="14" max="14" width="9.5" style="173" bestFit="1" customWidth="1"/>
    <col min="15" max="15" width="14" style="173" customWidth="1"/>
    <col min="16" max="16" width="10.1640625" style="4" customWidth="1"/>
    <col min="17" max="17" width="14" style="173" customWidth="1"/>
    <col min="18" max="18" width="8.1640625" style="4" customWidth="1"/>
    <col min="19" max="19" width="11.6640625" style="173" customWidth="1"/>
    <col min="20" max="20" width="8.1640625" style="4" customWidth="1"/>
    <col min="21" max="21" width="11.6640625" style="173" customWidth="1"/>
    <col min="22" max="22" width="8.1640625" style="4" customWidth="1"/>
    <col min="23" max="23" width="11.6640625" style="173" customWidth="1"/>
    <col min="24" max="24" width="15.5" style="4" customWidth="1"/>
    <col min="25" max="25" width="4.5" style="68" customWidth="1"/>
    <col min="26" max="26" width="4.5" style="4" customWidth="1"/>
    <col min="27" max="16384" width="20.6640625" style="4"/>
  </cols>
  <sheetData>
    <row r="1" spans="1:26" s="68" customFormat="1" ht="17.25" customHeight="1">
      <c r="A1" s="62"/>
      <c r="B1" s="62"/>
      <c r="C1" s="16" t="s">
        <v>142</v>
      </c>
      <c r="D1" s="789"/>
      <c r="E1" s="789"/>
      <c r="F1" s="789"/>
      <c r="G1" s="789"/>
      <c r="H1" s="789"/>
      <c r="I1" s="789"/>
      <c r="J1" s="789"/>
      <c r="K1" s="789"/>
      <c r="L1" s="789"/>
      <c r="M1" s="789"/>
      <c r="N1" s="789"/>
      <c r="O1" s="789"/>
      <c r="P1" s="789"/>
      <c r="Q1" s="789"/>
      <c r="R1" s="789"/>
      <c r="S1" s="789"/>
      <c r="T1" s="789"/>
      <c r="U1" s="789"/>
      <c r="V1" s="789"/>
      <c r="W1" s="789"/>
      <c r="X1" s="9"/>
      <c r="Y1" s="746"/>
      <c r="Z1" s="666"/>
    </row>
    <row r="2" spans="1:26" s="68" customFormat="1" ht="17.25" customHeight="1">
      <c r="A2" s="62"/>
      <c r="B2" s="62"/>
      <c r="C2" s="16" t="s">
        <v>146</v>
      </c>
      <c r="D2" s="729"/>
      <c r="E2" s="666"/>
      <c r="F2" s="666"/>
      <c r="G2" s="666"/>
      <c r="H2" s="666"/>
      <c r="I2" s="666"/>
      <c r="J2" s="16"/>
      <c r="K2" s="9"/>
      <c r="L2" s="9"/>
      <c r="M2" s="9"/>
      <c r="N2" s="41"/>
      <c r="O2" s="41"/>
      <c r="P2" s="13"/>
      <c r="Q2" s="13"/>
      <c r="R2" s="69"/>
      <c r="S2" s="9"/>
      <c r="T2" s="69"/>
      <c r="U2" s="7"/>
      <c r="W2" s="472"/>
      <c r="Y2" s="746"/>
      <c r="Z2" s="666"/>
    </row>
    <row r="3" spans="1:26" s="68" customFormat="1" ht="17.25" customHeight="1">
      <c r="A3" s="62"/>
      <c r="B3" s="62"/>
      <c r="C3" s="9" t="s">
        <v>23</v>
      </c>
      <c r="D3" s="736"/>
      <c r="E3" s="665"/>
      <c r="F3" s="665"/>
      <c r="G3" s="665"/>
      <c r="H3" s="665"/>
      <c r="I3" s="665"/>
      <c r="J3" s="9"/>
      <c r="K3" s="9"/>
      <c r="L3" s="9"/>
      <c r="M3" s="44"/>
      <c r="N3" s="41"/>
      <c r="O3" s="41"/>
      <c r="P3" s="9"/>
      <c r="Q3" s="9"/>
      <c r="R3" s="9"/>
      <c r="S3" s="9"/>
      <c r="T3" s="9"/>
      <c r="U3" s="9"/>
      <c r="V3" s="9"/>
      <c r="W3" s="9"/>
      <c r="Y3" s="746"/>
      <c r="Z3" s="666"/>
    </row>
    <row r="4" spans="1:26" s="68" customFormat="1" ht="17.25" customHeight="1">
      <c r="A4" s="62"/>
      <c r="B4" s="62"/>
      <c r="C4" s="9" t="s">
        <v>24</v>
      </c>
      <c r="D4" s="736"/>
      <c r="E4" s="665"/>
      <c r="F4" s="665"/>
      <c r="G4" s="665"/>
      <c r="H4" s="665"/>
      <c r="I4" s="665"/>
      <c r="J4" s="9"/>
      <c r="K4" s="9"/>
      <c r="L4" s="477"/>
      <c r="M4" s="9"/>
      <c r="N4" s="41"/>
      <c r="O4" s="41"/>
      <c r="P4" s="9"/>
      <c r="Q4" s="9"/>
      <c r="S4" s="9"/>
      <c r="T4" s="9"/>
      <c r="U4" s="9"/>
      <c r="V4" s="9"/>
      <c r="W4" s="9"/>
      <c r="Y4" s="70"/>
      <c r="Z4" s="9"/>
    </row>
    <row r="5" spans="1:26" s="68" customFormat="1" ht="17.25" customHeight="1">
      <c r="A5" s="62"/>
      <c r="B5" s="62"/>
      <c r="C5" s="71" t="s">
        <v>9</v>
      </c>
      <c r="D5" s="737">
        <f>X263</f>
        <v>0</v>
      </c>
      <c r="E5" s="738"/>
      <c r="F5" s="738"/>
      <c r="G5" s="738"/>
      <c r="H5" s="738"/>
      <c r="I5" s="738"/>
      <c r="J5" s="9"/>
      <c r="K5" s="9"/>
      <c r="L5" s="9"/>
      <c r="M5" s="9"/>
      <c r="N5" s="9"/>
      <c r="O5" s="9"/>
      <c r="P5" s="9"/>
      <c r="Q5" s="9"/>
      <c r="R5" s="9"/>
      <c r="S5" s="9"/>
      <c r="T5" s="9"/>
      <c r="U5" s="9"/>
      <c r="V5" s="9"/>
      <c r="W5" s="9"/>
      <c r="X5" s="44"/>
      <c r="Y5" s="70"/>
      <c r="Z5" s="9"/>
    </row>
    <row r="6" spans="1:26" s="68" customFormat="1" ht="17.25" customHeight="1">
      <c r="A6" s="62"/>
      <c r="B6" s="62"/>
      <c r="C6" s="9" t="s">
        <v>49</v>
      </c>
      <c r="D6" s="739"/>
      <c r="E6" s="739"/>
      <c r="F6" s="739"/>
      <c r="G6" s="739"/>
      <c r="H6" s="739"/>
      <c r="I6" s="739"/>
      <c r="J6" s="9"/>
      <c r="K6" s="43"/>
      <c r="L6" s="9"/>
      <c r="M6" s="9"/>
      <c r="N6" s="741"/>
      <c r="O6" s="741"/>
      <c r="P6" s="741"/>
      <c r="Q6" s="741"/>
      <c r="R6" s="741"/>
      <c r="S6" s="741"/>
      <c r="T6" s="741"/>
      <c r="U6" s="741"/>
      <c r="V6" s="741"/>
      <c r="W6" s="741"/>
      <c r="X6" s="62"/>
      <c r="Y6" s="70"/>
      <c r="Z6" s="9"/>
    </row>
    <row r="7" spans="1:26" s="68" customFormat="1" ht="17.25" customHeight="1">
      <c r="A7" s="62"/>
      <c r="B7" s="62"/>
      <c r="C7" s="69" t="s">
        <v>466</v>
      </c>
      <c r="D7" s="740"/>
      <c r="E7" s="740"/>
      <c r="F7" s="740"/>
      <c r="G7" s="740"/>
      <c r="H7" s="740"/>
      <c r="I7" s="740"/>
      <c r="J7" s="69"/>
      <c r="K7" s="69"/>
      <c r="L7" s="69"/>
      <c r="M7" s="9"/>
      <c r="N7" s="750"/>
      <c r="O7" s="750"/>
      <c r="P7" s="750"/>
      <c r="Q7" s="750"/>
      <c r="R7" s="750"/>
      <c r="S7" s="750"/>
      <c r="T7" s="750"/>
      <c r="U7" s="750"/>
      <c r="V7" s="750"/>
      <c r="W7" s="750"/>
      <c r="X7" s="73"/>
      <c r="Y7" s="70"/>
      <c r="Z7" s="9"/>
    </row>
    <row r="8" spans="1:26" s="68" customFormat="1" ht="17.25" customHeight="1">
      <c r="A8" s="62"/>
      <c r="B8" s="62"/>
      <c r="C8" s="74"/>
      <c r="D8" s="75"/>
      <c r="E8" s="705"/>
      <c r="F8" s="705"/>
      <c r="G8" s="705"/>
      <c r="H8" s="705"/>
      <c r="I8" s="705"/>
      <c r="J8" s="75"/>
      <c r="K8" s="75"/>
      <c r="L8" s="75"/>
      <c r="M8" s="77"/>
      <c r="N8" s="742" t="s">
        <v>137</v>
      </c>
      <c r="O8" s="751"/>
      <c r="P8" s="742" t="s">
        <v>138</v>
      </c>
      <c r="Q8" s="743"/>
      <c r="R8" s="742" t="s">
        <v>139</v>
      </c>
      <c r="S8" s="743"/>
      <c r="T8" s="742" t="s">
        <v>91</v>
      </c>
      <c r="U8" s="743"/>
      <c r="V8" s="742" t="s">
        <v>92</v>
      </c>
      <c r="W8" s="751"/>
      <c r="X8" s="748" t="s">
        <v>267</v>
      </c>
      <c r="Y8" s="70"/>
      <c r="Z8" s="9"/>
    </row>
    <row r="9" spans="1:26" s="68" customFormat="1" ht="20.100000000000001" customHeight="1">
      <c r="A9" s="62" t="s">
        <v>268</v>
      </c>
      <c r="B9" s="62"/>
      <c r="C9" s="410" t="s">
        <v>10</v>
      </c>
      <c r="D9" s="79"/>
      <c r="E9" s="740"/>
      <c r="F9" s="740"/>
      <c r="G9" s="740"/>
      <c r="H9" s="740"/>
      <c r="I9" s="740"/>
      <c r="J9" s="79"/>
      <c r="K9" s="79"/>
      <c r="L9" s="79"/>
      <c r="M9" s="27"/>
      <c r="N9" s="730" t="s">
        <v>148</v>
      </c>
      <c r="O9" s="731"/>
      <c r="P9" s="730" t="s">
        <v>148</v>
      </c>
      <c r="Q9" s="752"/>
      <c r="R9" s="730" t="s">
        <v>148</v>
      </c>
      <c r="S9" s="752"/>
      <c r="T9" s="730" t="s">
        <v>148</v>
      </c>
      <c r="U9" s="752"/>
      <c r="V9" s="730" t="s">
        <v>148</v>
      </c>
      <c r="W9" s="731"/>
      <c r="X9" s="749"/>
      <c r="Y9" s="70"/>
      <c r="Z9" s="9"/>
    </row>
    <row r="10" spans="1:26" s="68" customFormat="1" ht="33.75" customHeight="1">
      <c r="A10" s="62">
        <v>1000</v>
      </c>
      <c r="B10" s="62"/>
      <c r="C10" s="80" t="s">
        <v>26</v>
      </c>
      <c r="D10" s="9"/>
      <c r="E10" s="692"/>
      <c r="F10" s="666"/>
      <c r="G10" s="666"/>
      <c r="H10" s="666"/>
      <c r="I10" s="666"/>
      <c r="J10" s="666"/>
      <c r="K10" s="62" t="s">
        <v>147</v>
      </c>
      <c r="L10" s="62" t="s">
        <v>140</v>
      </c>
      <c r="M10" s="66" t="s">
        <v>317</v>
      </c>
      <c r="N10" s="81"/>
      <c r="O10" s="82"/>
      <c r="P10" s="81"/>
      <c r="Q10" s="82"/>
      <c r="R10" s="81"/>
      <c r="S10" s="82"/>
      <c r="T10" s="81"/>
      <c r="U10" s="82"/>
      <c r="V10" s="81"/>
      <c r="W10" s="82"/>
      <c r="X10" s="82"/>
      <c r="Y10" s="70"/>
      <c r="Z10" s="9"/>
    </row>
    <row r="11" spans="1:26" s="68" customFormat="1" ht="15" customHeight="1">
      <c r="A11" s="62"/>
      <c r="B11" s="62"/>
      <c r="C11" s="10" t="s">
        <v>143</v>
      </c>
      <c r="D11" s="34" t="s">
        <v>299</v>
      </c>
      <c r="E11" s="666"/>
      <c r="F11" s="666"/>
      <c r="G11" s="666"/>
      <c r="H11" s="666"/>
      <c r="I11" s="666"/>
      <c r="J11" s="666"/>
      <c r="K11" s="83"/>
      <c r="L11" s="44"/>
      <c r="M11" s="84"/>
      <c r="N11" s="85"/>
      <c r="O11" s="82"/>
      <c r="P11" s="85"/>
      <c r="Q11" s="82"/>
      <c r="R11" s="85"/>
      <c r="S11" s="82"/>
      <c r="T11" s="85"/>
      <c r="U11" s="82"/>
      <c r="V11" s="85"/>
      <c r="W11" s="82"/>
      <c r="X11" s="86"/>
      <c r="Y11" s="70"/>
      <c r="Z11" s="9"/>
    </row>
    <row r="12" spans="1:26" ht="15" customHeight="1">
      <c r="A12" s="33"/>
      <c r="B12" s="33"/>
      <c r="C12" s="87">
        <f t="shared" ref="C12:C26" si="0">N12+P12+R12+T12+V12</f>
        <v>0</v>
      </c>
      <c r="D12" s="34"/>
      <c r="E12" s="662" t="s">
        <v>300</v>
      </c>
      <c r="F12" s="662"/>
      <c r="G12" s="662"/>
      <c r="H12" s="662"/>
      <c r="I12" s="662"/>
      <c r="J12" s="662"/>
      <c r="K12" s="88">
        <v>0</v>
      </c>
      <c r="L12" s="89">
        <f t="shared" ref="L12:L26" si="1">VLOOKUP(E12,Leave_Benefits,2,0)</f>
        <v>0</v>
      </c>
      <c r="M12" s="56">
        <f t="shared" ref="M12:M26" si="2">VLOOKUP(E12,Leave_Benefits,4,0)</f>
        <v>0</v>
      </c>
      <c r="N12" s="234">
        <v>0</v>
      </c>
      <c r="O12" s="235">
        <f>ROUND($K12*(1+$L12)*(N12)*$M12,0)</f>
        <v>0</v>
      </c>
      <c r="P12" s="234">
        <v>0</v>
      </c>
      <c r="Q12" s="235">
        <f>ROUND($K12*(1+$L12)*(P12)*($M12^2),0)</f>
        <v>0</v>
      </c>
      <c r="R12" s="234">
        <v>0</v>
      </c>
      <c r="S12" s="235">
        <f>ROUND($K12*(1+$L12)*(R12)*($M12^3),0)</f>
        <v>0</v>
      </c>
      <c r="T12" s="234">
        <v>0</v>
      </c>
      <c r="U12" s="235">
        <f>ROUND($K12*(1+$L12)*(T12)*($M12^4),0)</f>
        <v>0</v>
      </c>
      <c r="V12" s="234">
        <v>0</v>
      </c>
      <c r="W12" s="235">
        <f>ROUND($K12*(1+$L12)*(V12)*($M12^5),0)</f>
        <v>0</v>
      </c>
      <c r="X12" s="243">
        <f>O12+Q12+S12+U12+W12</f>
        <v>0</v>
      </c>
      <c r="Y12" s="93"/>
      <c r="Z12" s="34"/>
    </row>
    <row r="13" spans="1:26" ht="15" customHeight="1">
      <c r="A13" s="33"/>
      <c r="B13" s="33"/>
      <c r="C13" s="87">
        <f t="shared" si="0"/>
        <v>0</v>
      </c>
      <c r="D13" s="34"/>
      <c r="E13" s="662" t="s">
        <v>300</v>
      </c>
      <c r="F13" s="662"/>
      <c r="G13" s="662"/>
      <c r="H13" s="662"/>
      <c r="I13" s="662"/>
      <c r="J13" s="662"/>
      <c r="K13" s="88">
        <v>0</v>
      </c>
      <c r="L13" s="89">
        <f t="shared" si="1"/>
        <v>0</v>
      </c>
      <c r="M13" s="56">
        <f t="shared" si="2"/>
        <v>0</v>
      </c>
      <c r="N13" s="234">
        <v>0</v>
      </c>
      <c r="O13" s="235">
        <f t="shared" ref="O13:O26" si="3">ROUND($K13*(1+$L13)*(N13)*$M13,0)</f>
        <v>0</v>
      </c>
      <c r="P13" s="234">
        <v>0</v>
      </c>
      <c r="Q13" s="235">
        <f t="shared" ref="Q13:Q26" si="4">ROUND($K13*(1+$L13)*(P13)*($M13^2),0)</f>
        <v>0</v>
      </c>
      <c r="R13" s="234">
        <v>0</v>
      </c>
      <c r="S13" s="235">
        <f t="shared" ref="S13:S26" si="5">ROUND($K13*(1+$L13)*(R13)*($M13^3),0)</f>
        <v>0</v>
      </c>
      <c r="T13" s="234">
        <v>0</v>
      </c>
      <c r="U13" s="235">
        <f t="shared" ref="U13:U26" si="6">ROUND($K13*(1+$L13)*(T13)*($M13^4),0)</f>
        <v>0</v>
      </c>
      <c r="V13" s="234">
        <v>0</v>
      </c>
      <c r="W13" s="235">
        <f t="shared" ref="W13:W26" si="7">ROUND($K13*(1+$L13)*(V13)*($M13^5),0)</f>
        <v>0</v>
      </c>
      <c r="X13" s="243">
        <f t="shared" ref="X13:X26" si="8">O13+Q13+S13+U13+W13</f>
        <v>0</v>
      </c>
      <c r="Y13" s="93"/>
      <c r="Z13" s="34"/>
    </row>
    <row r="14" spans="1:26" ht="15" customHeight="1">
      <c r="A14" s="33"/>
      <c r="B14" s="33"/>
      <c r="C14" s="87">
        <f t="shared" si="0"/>
        <v>0</v>
      </c>
      <c r="D14" s="34"/>
      <c r="E14" s="662" t="s">
        <v>300</v>
      </c>
      <c r="F14" s="662"/>
      <c r="G14" s="662"/>
      <c r="H14" s="662"/>
      <c r="I14" s="662"/>
      <c r="J14" s="662"/>
      <c r="K14" s="88">
        <v>0</v>
      </c>
      <c r="L14" s="89">
        <f t="shared" si="1"/>
        <v>0</v>
      </c>
      <c r="M14" s="56">
        <f t="shared" si="2"/>
        <v>0</v>
      </c>
      <c r="N14" s="234">
        <v>0</v>
      </c>
      <c r="O14" s="235">
        <f t="shared" si="3"/>
        <v>0</v>
      </c>
      <c r="P14" s="234">
        <v>0</v>
      </c>
      <c r="Q14" s="235">
        <f t="shared" si="4"/>
        <v>0</v>
      </c>
      <c r="R14" s="234">
        <v>0</v>
      </c>
      <c r="S14" s="235">
        <f t="shared" si="5"/>
        <v>0</v>
      </c>
      <c r="T14" s="234">
        <v>0</v>
      </c>
      <c r="U14" s="235">
        <f t="shared" si="6"/>
        <v>0</v>
      </c>
      <c r="V14" s="234">
        <v>0</v>
      </c>
      <c r="W14" s="235">
        <f t="shared" si="7"/>
        <v>0</v>
      </c>
      <c r="X14" s="243">
        <f t="shared" si="8"/>
        <v>0</v>
      </c>
      <c r="Y14" s="93"/>
      <c r="Z14" s="34"/>
    </row>
    <row r="15" spans="1:26" ht="15" customHeight="1">
      <c r="A15" s="33"/>
      <c r="B15" s="33"/>
      <c r="C15" s="87">
        <f t="shared" si="0"/>
        <v>0</v>
      </c>
      <c r="D15" s="34"/>
      <c r="E15" s="662" t="s">
        <v>300</v>
      </c>
      <c r="F15" s="662"/>
      <c r="G15" s="662"/>
      <c r="H15" s="662"/>
      <c r="I15" s="662"/>
      <c r="J15" s="662"/>
      <c r="K15" s="88">
        <v>0</v>
      </c>
      <c r="L15" s="89">
        <f t="shared" si="1"/>
        <v>0</v>
      </c>
      <c r="M15" s="56">
        <f t="shared" si="2"/>
        <v>0</v>
      </c>
      <c r="N15" s="234">
        <v>0</v>
      </c>
      <c r="O15" s="235">
        <f t="shared" si="3"/>
        <v>0</v>
      </c>
      <c r="P15" s="234">
        <v>0</v>
      </c>
      <c r="Q15" s="235">
        <f t="shared" si="4"/>
        <v>0</v>
      </c>
      <c r="R15" s="234">
        <v>0</v>
      </c>
      <c r="S15" s="235">
        <f t="shared" si="5"/>
        <v>0</v>
      </c>
      <c r="T15" s="234">
        <v>0</v>
      </c>
      <c r="U15" s="235">
        <f t="shared" si="6"/>
        <v>0</v>
      </c>
      <c r="V15" s="234">
        <v>0</v>
      </c>
      <c r="W15" s="235">
        <f t="shared" si="7"/>
        <v>0</v>
      </c>
      <c r="X15" s="243">
        <f t="shared" si="8"/>
        <v>0</v>
      </c>
      <c r="Y15" s="93"/>
      <c r="Z15" s="34"/>
    </row>
    <row r="16" spans="1:26" ht="15" customHeight="1">
      <c r="A16" s="33"/>
      <c r="B16" s="33"/>
      <c r="C16" s="87">
        <f t="shared" si="0"/>
        <v>0</v>
      </c>
      <c r="D16" s="34"/>
      <c r="E16" s="662" t="s">
        <v>300</v>
      </c>
      <c r="F16" s="662"/>
      <c r="G16" s="662"/>
      <c r="H16" s="662"/>
      <c r="I16" s="662"/>
      <c r="J16" s="662"/>
      <c r="K16" s="88">
        <v>0</v>
      </c>
      <c r="L16" s="89">
        <f t="shared" si="1"/>
        <v>0</v>
      </c>
      <c r="M16" s="56">
        <f t="shared" si="2"/>
        <v>0</v>
      </c>
      <c r="N16" s="234">
        <v>0</v>
      </c>
      <c r="O16" s="235">
        <f t="shared" si="3"/>
        <v>0</v>
      </c>
      <c r="P16" s="234">
        <v>0</v>
      </c>
      <c r="Q16" s="235">
        <f t="shared" si="4"/>
        <v>0</v>
      </c>
      <c r="R16" s="234">
        <v>0</v>
      </c>
      <c r="S16" s="235">
        <f t="shared" si="5"/>
        <v>0</v>
      </c>
      <c r="T16" s="234">
        <v>0</v>
      </c>
      <c r="U16" s="235">
        <f t="shared" si="6"/>
        <v>0</v>
      </c>
      <c r="V16" s="234">
        <v>0</v>
      </c>
      <c r="W16" s="235">
        <f t="shared" si="7"/>
        <v>0</v>
      </c>
      <c r="X16" s="243">
        <f t="shared" si="8"/>
        <v>0</v>
      </c>
      <c r="Y16" s="93"/>
      <c r="Z16" s="34"/>
    </row>
    <row r="17" spans="1:26" ht="15" customHeight="1">
      <c r="A17" s="33"/>
      <c r="B17" s="33"/>
      <c r="C17" s="87">
        <f t="shared" si="0"/>
        <v>0</v>
      </c>
      <c r="D17" s="34"/>
      <c r="E17" s="662" t="s">
        <v>300</v>
      </c>
      <c r="F17" s="662"/>
      <c r="G17" s="662"/>
      <c r="H17" s="662"/>
      <c r="I17" s="662"/>
      <c r="J17" s="662"/>
      <c r="K17" s="88">
        <v>0</v>
      </c>
      <c r="L17" s="89">
        <f t="shared" si="1"/>
        <v>0</v>
      </c>
      <c r="M17" s="56">
        <f t="shared" si="2"/>
        <v>0</v>
      </c>
      <c r="N17" s="234">
        <v>0</v>
      </c>
      <c r="O17" s="235">
        <f t="shared" si="3"/>
        <v>0</v>
      </c>
      <c r="P17" s="234">
        <v>0</v>
      </c>
      <c r="Q17" s="235">
        <f t="shared" si="4"/>
        <v>0</v>
      </c>
      <c r="R17" s="234">
        <v>0</v>
      </c>
      <c r="S17" s="235">
        <f t="shared" si="5"/>
        <v>0</v>
      </c>
      <c r="T17" s="234">
        <v>0</v>
      </c>
      <c r="U17" s="235">
        <f t="shared" si="6"/>
        <v>0</v>
      </c>
      <c r="V17" s="234">
        <v>0</v>
      </c>
      <c r="W17" s="235">
        <f t="shared" si="7"/>
        <v>0</v>
      </c>
      <c r="X17" s="243">
        <f t="shared" si="8"/>
        <v>0</v>
      </c>
      <c r="Y17" s="93"/>
      <c r="Z17" s="34"/>
    </row>
    <row r="18" spans="1:26" ht="15" customHeight="1">
      <c r="A18" s="33"/>
      <c r="B18" s="33"/>
      <c r="C18" s="87">
        <f t="shared" si="0"/>
        <v>0</v>
      </c>
      <c r="D18" s="34"/>
      <c r="E18" s="662" t="s">
        <v>300</v>
      </c>
      <c r="F18" s="662"/>
      <c r="G18" s="662"/>
      <c r="H18" s="662"/>
      <c r="I18" s="662"/>
      <c r="J18" s="662"/>
      <c r="K18" s="88">
        <v>0</v>
      </c>
      <c r="L18" s="89">
        <f t="shared" si="1"/>
        <v>0</v>
      </c>
      <c r="M18" s="56">
        <f t="shared" si="2"/>
        <v>0</v>
      </c>
      <c r="N18" s="234">
        <v>0</v>
      </c>
      <c r="O18" s="235">
        <f t="shared" si="3"/>
        <v>0</v>
      </c>
      <c r="P18" s="234">
        <v>0</v>
      </c>
      <c r="Q18" s="235">
        <f t="shared" si="4"/>
        <v>0</v>
      </c>
      <c r="R18" s="234">
        <v>0</v>
      </c>
      <c r="S18" s="235">
        <f t="shared" si="5"/>
        <v>0</v>
      </c>
      <c r="T18" s="234">
        <v>0</v>
      </c>
      <c r="U18" s="235">
        <f t="shared" si="6"/>
        <v>0</v>
      </c>
      <c r="V18" s="234">
        <v>0</v>
      </c>
      <c r="W18" s="235">
        <f t="shared" si="7"/>
        <v>0</v>
      </c>
      <c r="X18" s="243">
        <f>O18+Q18+S18+U18+W18</f>
        <v>0</v>
      </c>
      <c r="Y18" s="93"/>
      <c r="Z18" s="34"/>
    </row>
    <row r="19" spans="1:26" ht="15" customHeight="1">
      <c r="A19" s="33"/>
      <c r="B19" s="33"/>
      <c r="C19" s="87">
        <f t="shared" si="0"/>
        <v>0</v>
      </c>
      <c r="D19" s="34"/>
      <c r="E19" s="662" t="s">
        <v>300</v>
      </c>
      <c r="F19" s="662"/>
      <c r="G19" s="662"/>
      <c r="H19" s="662"/>
      <c r="I19" s="662"/>
      <c r="J19" s="662"/>
      <c r="K19" s="88">
        <v>0</v>
      </c>
      <c r="L19" s="89">
        <f t="shared" si="1"/>
        <v>0</v>
      </c>
      <c r="M19" s="56">
        <f t="shared" si="2"/>
        <v>0</v>
      </c>
      <c r="N19" s="234">
        <v>0</v>
      </c>
      <c r="O19" s="235">
        <f t="shared" si="3"/>
        <v>0</v>
      </c>
      <c r="P19" s="234">
        <v>0</v>
      </c>
      <c r="Q19" s="235">
        <f t="shared" si="4"/>
        <v>0</v>
      </c>
      <c r="R19" s="234">
        <v>0</v>
      </c>
      <c r="S19" s="235">
        <f t="shared" si="5"/>
        <v>0</v>
      </c>
      <c r="T19" s="234">
        <v>0</v>
      </c>
      <c r="U19" s="235">
        <f t="shared" si="6"/>
        <v>0</v>
      </c>
      <c r="V19" s="234">
        <v>0</v>
      </c>
      <c r="W19" s="235">
        <f t="shared" si="7"/>
        <v>0</v>
      </c>
      <c r="X19" s="243">
        <f t="shared" si="8"/>
        <v>0</v>
      </c>
      <c r="Y19" s="93"/>
      <c r="Z19" s="34"/>
    </row>
    <row r="20" spans="1:26" ht="15" customHeight="1">
      <c r="A20" s="33"/>
      <c r="B20" s="33"/>
      <c r="C20" s="87">
        <f t="shared" si="0"/>
        <v>0</v>
      </c>
      <c r="D20" s="34"/>
      <c r="E20" s="662" t="s">
        <v>300</v>
      </c>
      <c r="F20" s="662"/>
      <c r="G20" s="662"/>
      <c r="H20" s="662"/>
      <c r="I20" s="662"/>
      <c r="J20" s="662"/>
      <c r="K20" s="88">
        <v>0</v>
      </c>
      <c r="L20" s="89">
        <f t="shared" si="1"/>
        <v>0</v>
      </c>
      <c r="M20" s="56">
        <f t="shared" si="2"/>
        <v>0</v>
      </c>
      <c r="N20" s="234">
        <v>0</v>
      </c>
      <c r="O20" s="235">
        <f t="shared" si="3"/>
        <v>0</v>
      </c>
      <c r="P20" s="234">
        <v>0</v>
      </c>
      <c r="Q20" s="235">
        <f t="shared" si="4"/>
        <v>0</v>
      </c>
      <c r="R20" s="234">
        <v>0</v>
      </c>
      <c r="S20" s="235">
        <f t="shared" si="5"/>
        <v>0</v>
      </c>
      <c r="T20" s="234">
        <v>0</v>
      </c>
      <c r="U20" s="235">
        <f t="shared" si="6"/>
        <v>0</v>
      </c>
      <c r="V20" s="234">
        <v>0</v>
      </c>
      <c r="W20" s="235">
        <f t="shared" si="7"/>
        <v>0</v>
      </c>
      <c r="X20" s="243">
        <f t="shared" si="8"/>
        <v>0</v>
      </c>
      <c r="Y20" s="93"/>
      <c r="Z20" s="34"/>
    </row>
    <row r="21" spans="1:26" ht="15" customHeight="1">
      <c r="A21" s="33"/>
      <c r="B21" s="33"/>
      <c r="C21" s="87">
        <f t="shared" si="0"/>
        <v>0</v>
      </c>
      <c r="D21" s="34"/>
      <c r="E21" s="662" t="s">
        <v>300</v>
      </c>
      <c r="F21" s="662"/>
      <c r="G21" s="662"/>
      <c r="H21" s="662"/>
      <c r="I21" s="662"/>
      <c r="J21" s="662"/>
      <c r="K21" s="88">
        <v>0</v>
      </c>
      <c r="L21" s="89">
        <f t="shared" si="1"/>
        <v>0</v>
      </c>
      <c r="M21" s="56">
        <f t="shared" si="2"/>
        <v>0</v>
      </c>
      <c r="N21" s="234">
        <v>0</v>
      </c>
      <c r="O21" s="235">
        <f t="shared" si="3"/>
        <v>0</v>
      </c>
      <c r="P21" s="234">
        <v>0</v>
      </c>
      <c r="Q21" s="235">
        <f t="shared" si="4"/>
        <v>0</v>
      </c>
      <c r="R21" s="234">
        <v>0</v>
      </c>
      <c r="S21" s="235">
        <f t="shared" si="5"/>
        <v>0</v>
      </c>
      <c r="T21" s="234">
        <v>0</v>
      </c>
      <c r="U21" s="235">
        <f t="shared" si="6"/>
        <v>0</v>
      </c>
      <c r="V21" s="234">
        <v>0</v>
      </c>
      <c r="W21" s="235">
        <f t="shared" si="7"/>
        <v>0</v>
      </c>
      <c r="X21" s="243">
        <f t="shared" si="8"/>
        <v>0</v>
      </c>
      <c r="Y21" s="93"/>
      <c r="Z21" s="34"/>
    </row>
    <row r="22" spans="1:26" ht="15" customHeight="1">
      <c r="A22" s="33"/>
      <c r="B22" s="33"/>
      <c r="C22" s="87">
        <f t="shared" si="0"/>
        <v>0</v>
      </c>
      <c r="D22" s="34"/>
      <c r="E22" s="662" t="s">
        <v>300</v>
      </c>
      <c r="F22" s="662"/>
      <c r="G22" s="662"/>
      <c r="H22" s="662"/>
      <c r="I22" s="662"/>
      <c r="J22" s="662"/>
      <c r="K22" s="88">
        <v>0</v>
      </c>
      <c r="L22" s="89">
        <f t="shared" si="1"/>
        <v>0</v>
      </c>
      <c r="M22" s="56">
        <f t="shared" si="2"/>
        <v>0</v>
      </c>
      <c r="N22" s="234">
        <v>0</v>
      </c>
      <c r="O22" s="235">
        <f t="shared" si="3"/>
        <v>0</v>
      </c>
      <c r="P22" s="234">
        <v>0</v>
      </c>
      <c r="Q22" s="235">
        <f t="shared" si="4"/>
        <v>0</v>
      </c>
      <c r="R22" s="234">
        <v>0</v>
      </c>
      <c r="S22" s="235">
        <f t="shared" si="5"/>
        <v>0</v>
      </c>
      <c r="T22" s="234">
        <v>0</v>
      </c>
      <c r="U22" s="235">
        <f t="shared" si="6"/>
        <v>0</v>
      </c>
      <c r="V22" s="234">
        <v>0</v>
      </c>
      <c r="W22" s="235">
        <f t="shared" si="7"/>
        <v>0</v>
      </c>
      <c r="X22" s="243">
        <f t="shared" si="8"/>
        <v>0</v>
      </c>
      <c r="Y22" s="93"/>
      <c r="Z22" s="34"/>
    </row>
    <row r="23" spans="1:26" ht="15" customHeight="1">
      <c r="A23" s="33"/>
      <c r="B23" s="33"/>
      <c r="C23" s="87">
        <f t="shared" si="0"/>
        <v>0</v>
      </c>
      <c r="D23" s="34"/>
      <c r="E23" s="662" t="s">
        <v>300</v>
      </c>
      <c r="F23" s="662"/>
      <c r="G23" s="662"/>
      <c r="H23" s="662"/>
      <c r="I23" s="662"/>
      <c r="J23" s="662"/>
      <c r="K23" s="88">
        <v>0</v>
      </c>
      <c r="L23" s="89">
        <f t="shared" si="1"/>
        <v>0</v>
      </c>
      <c r="M23" s="56">
        <f t="shared" si="2"/>
        <v>0</v>
      </c>
      <c r="N23" s="234">
        <v>0</v>
      </c>
      <c r="O23" s="235">
        <f t="shared" si="3"/>
        <v>0</v>
      </c>
      <c r="P23" s="234">
        <v>0</v>
      </c>
      <c r="Q23" s="235">
        <f t="shared" si="4"/>
        <v>0</v>
      </c>
      <c r="R23" s="234">
        <v>0</v>
      </c>
      <c r="S23" s="235">
        <f t="shared" si="5"/>
        <v>0</v>
      </c>
      <c r="T23" s="234">
        <v>0</v>
      </c>
      <c r="U23" s="235">
        <f t="shared" si="6"/>
        <v>0</v>
      </c>
      <c r="V23" s="234">
        <v>0</v>
      </c>
      <c r="W23" s="235">
        <f t="shared" si="7"/>
        <v>0</v>
      </c>
      <c r="X23" s="243">
        <f t="shared" si="8"/>
        <v>0</v>
      </c>
      <c r="Y23" s="93"/>
      <c r="Z23" s="34"/>
    </row>
    <row r="24" spans="1:26" ht="15" customHeight="1">
      <c r="A24" s="33"/>
      <c r="B24" s="33"/>
      <c r="C24" s="87">
        <f t="shared" si="0"/>
        <v>0</v>
      </c>
      <c r="D24" s="34"/>
      <c r="E24" s="662" t="s">
        <v>300</v>
      </c>
      <c r="F24" s="662"/>
      <c r="G24" s="662"/>
      <c r="H24" s="662"/>
      <c r="I24" s="662"/>
      <c r="J24" s="662"/>
      <c r="K24" s="88">
        <v>0</v>
      </c>
      <c r="L24" s="89">
        <f t="shared" si="1"/>
        <v>0</v>
      </c>
      <c r="M24" s="56">
        <f t="shared" si="2"/>
        <v>0</v>
      </c>
      <c r="N24" s="234">
        <v>0</v>
      </c>
      <c r="O24" s="235">
        <f t="shared" si="3"/>
        <v>0</v>
      </c>
      <c r="P24" s="234">
        <v>0</v>
      </c>
      <c r="Q24" s="235">
        <f t="shared" si="4"/>
        <v>0</v>
      </c>
      <c r="R24" s="234">
        <v>0</v>
      </c>
      <c r="S24" s="235">
        <f t="shared" si="5"/>
        <v>0</v>
      </c>
      <c r="T24" s="234">
        <v>0</v>
      </c>
      <c r="U24" s="235">
        <f t="shared" si="6"/>
        <v>0</v>
      </c>
      <c r="V24" s="234">
        <v>0</v>
      </c>
      <c r="W24" s="235">
        <f t="shared" si="7"/>
        <v>0</v>
      </c>
      <c r="X24" s="243">
        <f t="shared" si="8"/>
        <v>0</v>
      </c>
      <c r="Y24" s="93"/>
      <c r="Z24" s="34"/>
    </row>
    <row r="25" spans="1:26" ht="15" customHeight="1">
      <c r="A25" s="33"/>
      <c r="B25" s="33"/>
      <c r="C25" s="87">
        <f t="shared" si="0"/>
        <v>0</v>
      </c>
      <c r="D25" s="34"/>
      <c r="E25" s="662" t="s">
        <v>300</v>
      </c>
      <c r="F25" s="662"/>
      <c r="G25" s="662"/>
      <c r="H25" s="662"/>
      <c r="I25" s="662"/>
      <c r="J25" s="662"/>
      <c r="K25" s="88">
        <v>0</v>
      </c>
      <c r="L25" s="89">
        <f t="shared" si="1"/>
        <v>0</v>
      </c>
      <c r="M25" s="56">
        <f t="shared" si="2"/>
        <v>0</v>
      </c>
      <c r="N25" s="234">
        <v>0</v>
      </c>
      <c r="O25" s="235">
        <f t="shared" si="3"/>
        <v>0</v>
      </c>
      <c r="P25" s="234">
        <v>0</v>
      </c>
      <c r="Q25" s="235">
        <f t="shared" si="4"/>
        <v>0</v>
      </c>
      <c r="R25" s="234">
        <v>0</v>
      </c>
      <c r="S25" s="235">
        <f t="shared" si="5"/>
        <v>0</v>
      </c>
      <c r="T25" s="234">
        <v>0</v>
      </c>
      <c r="U25" s="235">
        <f t="shared" si="6"/>
        <v>0</v>
      </c>
      <c r="V25" s="234">
        <v>0</v>
      </c>
      <c r="W25" s="235">
        <f t="shared" si="7"/>
        <v>0</v>
      </c>
      <c r="X25" s="243">
        <f t="shared" si="8"/>
        <v>0</v>
      </c>
      <c r="Y25" s="93"/>
      <c r="Z25" s="34"/>
    </row>
    <row r="26" spans="1:26" ht="15" customHeight="1">
      <c r="A26" s="33"/>
      <c r="B26" s="33"/>
      <c r="C26" s="87">
        <f t="shared" si="0"/>
        <v>0</v>
      </c>
      <c r="D26" s="34"/>
      <c r="E26" s="662" t="s">
        <v>300</v>
      </c>
      <c r="F26" s="662"/>
      <c r="G26" s="662"/>
      <c r="H26" s="662"/>
      <c r="I26" s="662"/>
      <c r="J26" s="662"/>
      <c r="K26" s="88">
        <v>0</v>
      </c>
      <c r="L26" s="89">
        <f t="shared" si="1"/>
        <v>0</v>
      </c>
      <c r="M26" s="56">
        <f t="shared" si="2"/>
        <v>0</v>
      </c>
      <c r="N26" s="234">
        <v>0</v>
      </c>
      <c r="O26" s="235">
        <f t="shared" si="3"/>
        <v>0</v>
      </c>
      <c r="P26" s="234">
        <v>0</v>
      </c>
      <c r="Q26" s="235">
        <f t="shared" si="4"/>
        <v>0</v>
      </c>
      <c r="R26" s="234">
        <v>0</v>
      </c>
      <c r="S26" s="235">
        <f t="shared" si="5"/>
        <v>0</v>
      </c>
      <c r="T26" s="234">
        <v>0</v>
      </c>
      <c r="U26" s="235">
        <f t="shared" si="6"/>
        <v>0</v>
      </c>
      <c r="V26" s="234">
        <v>0</v>
      </c>
      <c r="W26" s="235">
        <f t="shared" si="7"/>
        <v>0</v>
      </c>
      <c r="X26" s="243">
        <f t="shared" si="8"/>
        <v>0</v>
      </c>
      <c r="Y26" s="93"/>
      <c r="Z26" s="34"/>
    </row>
    <row r="27" spans="1:26" s="68" customFormat="1" ht="15.75">
      <c r="A27" s="62"/>
      <c r="B27" s="62"/>
      <c r="C27" s="94"/>
      <c r="D27" s="9"/>
      <c r="E27" s="692"/>
      <c r="F27" s="692"/>
      <c r="G27" s="692"/>
      <c r="H27" s="692"/>
      <c r="I27" s="692"/>
      <c r="J27" s="659" t="s">
        <v>252</v>
      </c>
      <c r="K27" s="660"/>
      <c r="L27" s="660"/>
      <c r="M27" s="661"/>
      <c r="N27" s="673">
        <f>SUM(O12:O26)</f>
        <v>0</v>
      </c>
      <c r="O27" s="674"/>
      <c r="P27" s="673">
        <f>SUM(Q12:Q26)</f>
        <v>0</v>
      </c>
      <c r="Q27" s="675"/>
      <c r="R27" s="673">
        <f>SUM(S12:S26)</f>
        <v>0</v>
      </c>
      <c r="S27" s="675"/>
      <c r="T27" s="673">
        <f>SUM(U12:U26)</f>
        <v>0</v>
      </c>
      <c r="U27" s="675"/>
      <c r="V27" s="673">
        <f>SUM(W12:W26)</f>
        <v>0</v>
      </c>
      <c r="W27" s="674"/>
      <c r="X27" s="480">
        <f>SUM(N27:W27)</f>
        <v>0</v>
      </c>
      <c r="Y27" s="70"/>
      <c r="Z27" s="9"/>
    </row>
    <row r="28" spans="1:26" s="68" customFormat="1" ht="15" customHeight="1">
      <c r="A28" s="62">
        <v>1000</v>
      </c>
      <c r="B28" s="62"/>
      <c r="C28" s="94" t="s">
        <v>27</v>
      </c>
      <c r="D28" s="9"/>
      <c r="E28" s="728"/>
      <c r="F28" s="653"/>
      <c r="G28" s="653"/>
      <c r="H28" s="653"/>
      <c r="I28" s="653"/>
      <c r="J28" s="653"/>
      <c r="K28" s="653"/>
      <c r="L28" s="653"/>
      <c r="M28" s="654"/>
      <c r="N28" s="96"/>
      <c r="O28" s="97"/>
      <c r="P28" s="96"/>
      <c r="Q28" s="98"/>
      <c r="R28" s="96"/>
      <c r="S28" s="98"/>
      <c r="T28" s="96"/>
      <c r="U28" s="98"/>
      <c r="V28" s="96"/>
      <c r="W28" s="98"/>
      <c r="X28" s="99"/>
      <c r="Y28" s="70"/>
      <c r="Z28" s="9"/>
    </row>
    <row r="29" spans="1:26" s="68" customFormat="1" ht="15" customHeight="1">
      <c r="A29" s="62"/>
      <c r="B29" s="62"/>
      <c r="C29" s="10" t="s">
        <v>143</v>
      </c>
      <c r="D29" s="34"/>
      <c r="E29" s="692"/>
      <c r="F29" s="727"/>
      <c r="G29" s="727"/>
      <c r="H29" s="727"/>
      <c r="I29" s="727"/>
      <c r="J29" s="727"/>
      <c r="K29" s="11"/>
      <c r="L29" s="44"/>
      <c r="M29" s="84"/>
      <c r="N29" s="96"/>
      <c r="O29" s="97"/>
      <c r="P29" s="96"/>
      <c r="Q29" s="98"/>
      <c r="R29" s="96"/>
      <c r="S29" s="98"/>
      <c r="T29" s="96"/>
      <c r="U29" s="98"/>
      <c r="V29" s="96"/>
      <c r="W29" s="98"/>
      <c r="X29" s="99"/>
      <c r="Y29" s="70"/>
      <c r="Z29" s="9"/>
    </row>
    <row r="30" spans="1:26" s="68" customFormat="1" ht="15" customHeight="1">
      <c r="A30" s="62"/>
      <c r="B30" s="62"/>
      <c r="C30" s="12">
        <f t="shared" ref="C30:C44" si="9">N30+P30+R30+T30+V30</f>
        <v>0</v>
      </c>
      <c r="D30" s="34"/>
      <c r="E30" s="662" t="s">
        <v>300</v>
      </c>
      <c r="F30" s="662"/>
      <c r="G30" s="662"/>
      <c r="H30" s="662"/>
      <c r="I30" s="662"/>
      <c r="J30" s="662"/>
      <c r="K30" s="88">
        <v>0</v>
      </c>
      <c r="L30" s="89">
        <f t="shared" ref="L30:L44" si="10">VLOOKUP(E30,Leave_Benefits,2,0)</f>
        <v>0</v>
      </c>
      <c r="M30" s="56">
        <f t="shared" ref="M30:M44" si="11">VLOOKUP(E30,Leave_Benefits,4,0)</f>
        <v>0</v>
      </c>
      <c r="N30" s="234">
        <v>0</v>
      </c>
      <c r="O30" s="235">
        <f t="shared" ref="O30:O44" si="12">ROUND($K30*(1+$L30)*(N30)*$M30,0)</f>
        <v>0</v>
      </c>
      <c r="P30" s="234">
        <v>0</v>
      </c>
      <c r="Q30" s="235">
        <f t="shared" ref="Q30:Q44" si="13">ROUND($K30*(1+$L30)*(P30)*($M30^2),0)</f>
        <v>0</v>
      </c>
      <c r="R30" s="234">
        <v>0</v>
      </c>
      <c r="S30" s="235">
        <f t="shared" ref="S30:S44" si="14">ROUND($K30*(1+$L30)*(R30)*($M30^3),0)</f>
        <v>0</v>
      </c>
      <c r="T30" s="234">
        <v>0</v>
      </c>
      <c r="U30" s="235">
        <f t="shared" ref="U30:U44" si="15">ROUND($K30*(1+$L30)*(T30)*($M30^4),0)</f>
        <v>0</v>
      </c>
      <c r="V30" s="234">
        <v>0</v>
      </c>
      <c r="W30" s="235">
        <f t="shared" ref="W30:W44" si="16">ROUND($K30*(1+$L30)*(V30)*($M30^5),0)</f>
        <v>0</v>
      </c>
      <c r="X30" s="243">
        <f>O30+Q30+S30+U30+W30</f>
        <v>0</v>
      </c>
      <c r="Y30" s="70"/>
      <c r="Z30" s="9"/>
    </row>
    <row r="31" spans="1:26" s="68" customFormat="1" ht="15" customHeight="1">
      <c r="A31" s="62"/>
      <c r="B31" s="62"/>
      <c r="C31" s="12">
        <f t="shared" si="9"/>
        <v>0</v>
      </c>
      <c r="D31" s="34"/>
      <c r="E31" s="662" t="s">
        <v>300</v>
      </c>
      <c r="F31" s="662"/>
      <c r="G31" s="662"/>
      <c r="H31" s="662"/>
      <c r="I31" s="662"/>
      <c r="J31" s="662"/>
      <c r="K31" s="88">
        <v>0</v>
      </c>
      <c r="L31" s="89">
        <f t="shared" si="10"/>
        <v>0</v>
      </c>
      <c r="M31" s="56">
        <f t="shared" si="11"/>
        <v>0</v>
      </c>
      <c r="N31" s="234">
        <v>0</v>
      </c>
      <c r="O31" s="235">
        <f t="shared" si="12"/>
        <v>0</v>
      </c>
      <c r="P31" s="234">
        <v>0</v>
      </c>
      <c r="Q31" s="235">
        <f t="shared" si="13"/>
        <v>0</v>
      </c>
      <c r="R31" s="234">
        <v>0</v>
      </c>
      <c r="S31" s="235">
        <f t="shared" si="14"/>
        <v>0</v>
      </c>
      <c r="T31" s="234">
        <v>0</v>
      </c>
      <c r="U31" s="235">
        <f t="shared" si="15"/>
        <v>0</v>
      </c>
      <c r="V31" s="234">
        <v>0</v>
      </c>
      <c r="W31" s="235">
        <f t="shared" si="16"/>
        <v>0</v>
      </c>
      <c r="X31" s="243">
        <f t="shared" ref="X31:X44" si="17">O31+Q31+S31+U31+W31</f>
        <v>0</v>
      </c>
      <c r="Y31" s="70"/>
      <c r="Z31" s="9"/>
    </row>
    <row r="32" spans="1:26" s="68" customFormat="1" ht="15" customHeight="1">
      <c r="A32" s="62"/>
      <c r="B32" s="62"/>
      <c r="C32" s="12">
        <f t="shared" si="9"/>
        <v>0</v>
      </c>
      <c r="D32" s="34"/>
      <c r="E32" s="662" t="s">
        <v>300</v>
      </c>
      <c r="F32" s="662"/>
      <c r="G32" s="662"/>
      <c r="H32" s="662"/>
      <c r="I32" s="662"/>
      <c r="J32" s="662"/>
      <c r="K32" s="88">
        <v>0</v>
      </c>
      <c r="L32" s="89">
        <f t="shared" si="10"/>
        <v>0</v>
      </c>
      <c r="M32" s="56">
        <f t="shared" si="11"/>
        <v>0</v>
      </c>
      <c r="N32" s="234">
        <v>0</v>
      </c>
      <c r="O32" s="235">
        <f t="shared" si="12"/>
        <v>0</v>
      </c>
      <c r="P32" s="234">
        <v>0</v>
      </c>
      <c r="Q32" s="235">
        <f t="shared" si="13"/>
        <v>0</v>
      </c>
      <c r="R32" s="234">
        <v>0</v>
      </c>
      <c r="S32" s="235">
        <f t="shared" si="14"/>
        <v>0</v>
      </c>
      <c r="T32" s="234">
        <v>0</v>
      </c>
      <c r="U32" s="235">
        <f t="shared" si="15"/>
        <v>0</v>
      </c>
      <c r="V32" s="234">
        <v>0</v>
      </c>
      <c r="W32" s="235">
        <f t="shared" si="16"/>
        <v>0</v>
      </c>
      <c r="X32" s="243">
        <f t="shared" si="17"/>
        <v>0</v>
      </c>
      <c r="Y32" s="70"/>
      <c r="Z32" s="9"/>
    </row>
    <row r="33" spans="1:26" s="68" customFormat="1" ht="15" customHeight="1">
      <c r="A33" s="62"/>
      <c r="B33" s="62"/>
      <c r="C33" s="12">
        <f t="shared" si="9"/>
        <v>0</v>
      </c>
      <c r="D33" s="34"/>
      <c r="E33" s="662" t="s">
        <v>300</v>
      </c>
      <c r="F33" s="662"/>
      <c r="G33" s="662"/>
      <c r="H33" s="662"/>
      <c r="I33" s="662"/>
      <c r="J33" s="662"/>
      <c r="K33" s="88">
        <v>0</v>
      </c>
      <c r="L33" s="89">
        <f t="shared" si="10"/>
        <v>0</v>
      </c>
      <c r="M33" s="56">
        <f t="shared" si="11"/>
        <v>0</v>
      </c>
      <c r="N33" s="234">
        <v>0</v>
      </c>
      <c r="O33" s="235">
        <f t="shared" si="12"/>
        <v>0</v>
      </c>
      <c r="P33" s="234">
        <v>0</v>
      </c>
      <c r="Q33" s="235">
        <f t="shared" si="13"/>
        <v>0</v>
      </c>
      <c r="R33" s="234">
        <v>0</v>
      </c>
      <c r="S33" s="235">
        <f t="shared" si="14"/>
        <v>0</v>
      </c>
      <c r="T33" s="234">
        <v>0</v>
      </c>
      <c r="U33" s="235">
        <f t="shared" si="15"/>
        <v>0</v>
      </c>
      <c r="V33" s="234">
        <v>0</v>
      </c>
      <c r="W33" s="235">
        <f t="shared" si="16"/>
        <v>0</v>
      </c>
      <c r="X33" s="243">
        <f t="shared" si="17"/>
        <v>0</v>
      </c>
      <c r="Y33" s="70"/>
      <c r="Z33" s="9"/>
    </row>
    <row r="34" spans="1:26" ht="15" customHeight="1">
      <c r="A34" s="33"/>
      <c r="B34" s="33"/>
      <c r="C34" s="12">
        <f t="shared" si="9"/>
        <v>0</v>
      </c>
      <c r="D34" s="34"/>
      <c r="E34" s="662" t="s">
        <v>300</v>
      </c>
      <c r="F34" s="662"/>
      <c r="G34" s="662"/>
      <c r="H34" s="662"/>
      <c r="I34" s="662"/>
      <c r="J34" s="662"/>
      <c r="K34" s="88">
        <v>0</v>
      </c>
      <c r="L34" s="89">
        <f t="shared" si="10"/>
        <v>0</v>
      </c>
      <c r="M34" s="56">
        <f t="shared" si="11"/>
        <v>0</v>
      </c>
      <c r="N34" s="234">
        <v>0</v>
      </c>
      <c r="O34" s="235">
        <f t="shared" si="12"/>
        <v>0</v>
      </c>
      <c r="P34" s="234">
        <v>0</v>
      </c>
      <c r="Q34" s="235">
        <f t="shared" si="13"/>
        <v>0</v>
      </c>
      <c r="R34" s="234">
        <v>0</v>
      </c>
      <c r="S34" s="235">
        <f t="shared" si="14"/>
        <v>0</v>
      </c>
      <c r="T34" s="234">
        <v>0</v>
      </c>
      <c r="U34" s="235">
        <f t="shared" si="15"/>
        <v>0</v>
      </c>
      <c r="V34" s="234">
        <v>0</v>
      </c>
      <c r="W34" s="235">
        <f t="shared" si="16"/>
        <v>0</v>
      </c>
      <c r="X34" s="243">
        <f t="shared" si="17"/>
        <v>0</v>
      </c>
      <c r="Y34" s="93"/>
      <c r="Z34" s="34"/>
    </row>
    <row r="35" spans="1:26" ht="15" customHeight="1">
      <c r="A35" s="33"/>
      <c r="B35" s="33"/>
      <c r="C35" s="12">
        <f t="shared" si="9"/>
        <v>0</v>
      </c>
      <c r="D35" s="34"/>
      <c r="E35" s="662" t="s">
        <v>300</v>
      </c>
      <c r="F35" s="662"/>
      <c r="G35" s="662"/>
      <c r="H35" s="662"/>
      <c r="I35" s="662"/>
      <c r="J35" s="662"/>
      <c r="K35" s="88">
        <v>0</v>
      </c>
      <c r="L35" s="89">
        <f t="shared" si="10"/>
        <v>0</v>
      </c>
      <c r="M35" s="56">
        <f t="shared" si="11"/>
        <v>0</v>
      </c>
      <c r="N35" s="234">
        <v>0</v>
      </c>
      <c r="O35" s="235">
        <f t="shared" si="12"/>
        <v>0</v>
      </c>
      <c r="P35" s="234">
        <v>0</v>
      </c>
      <c r="Q35" s="235">
        <f t="shared" si="13"/>
        <v>0</v>
      </c>
      <c r="R35" s="234">
        <v>0</v>
      </c>
      <c r="S35" s="235">
        <f t="shared" si="14"/>
        <v>0</v>
      </c>
      <c r="T35" s="234">
        <v>0</v>
      </c>
      <c r="U35" s="235">
        <f t="shared" si="15"/>
        <v>0</v>
      </c>
      <c r="V35" s="234">
        <v>0</v>
      </c>
      <c r="W35" s="235">
        <f t="shared" si="16"/>
        <v>0</v>
      </c>
      <c r="X35" s="243">
        <f t="shared" si="17"/>
        <v>0</v>
      </c>
      <c r="Y35" s="93"/>
      <c r="Z35" s="34"/>
    </row>
    <row r="36" spans="1:26" ht="15" customHeight="1">
      <c r="A36" s="33"/>
      <c r="B36" s="33"/>
      <c r="C36" s="12">
        <f t="shared" si="9"/>
        <v>0</v>
      </c>
      <c r="D36" s="34"/>
      <c r="E36" s="662" t="s">
        <v>300</v>
      </c>
      <c r="F36" s="662"/>
      <c r="G36" s="662"/>
      <c r="H36" s="662"/>
      <c r="I36" s="662"/>
      <c r="J36" s="662"/>
      <c r="K36" s="88">
        <v>0</v>
      </c>
      <c r="L36" s="89">
        <f t="shared" si="10"/>
        <v>0</v>
      </c>
      <c r="M36" s="56">
        <f t="shared" si="11"/>
        <v>0</v>
      </c>
      <c r="N36" s="234">
        <v>0</v>
      </c>
      <c r="O36" s="235">
        <f t="shared" si="12"/>
        <v>0</v>
      </c>
      <c r="P36" s="234">
        <v>0</v>
      </c>
      <c r="Q36" s="235">
        <f t="shared" si="13"/>
        <v>0</v>
      </c>
      <c r="R36" s="234">
        <v>0</v>
      </c>
      <c r="S36" s="235">
        <f t="shared" si="14"/>
        <v>0</v>
      </c>
      <c r="T36" s="234">
        <v>0</v>
      </c>
      <c r="U36" s="235">
        <f t="shared" si="15"/>
        <v>0</v>
      </c>
      <c r="V36" s="234">
        <v>0</v>
      </c>
      <c r="W36" s="235">
        <f t="shared" si="16"/>
        <v>0</v>
      </c>
      <c r="X36" s="243">
        <f t="shared" si="17"/>
        <v>0</v>
      </c>
      <c r="Y36" s="93"/>
      <c r="Z36" s="34"/>
    </row>
    <row r="37" spans="1:26" s="68" customFormat="1" ht="15" customHeight="1">
      <c r="A37" s="62"/>
      <c r="B37" s="62"/>
      <c r="C37" s="12">
        <f t="shared" si="9"/>
        <v>0</v>
      </c>
      <c r="D37" s="34"/>
      <c r="E37" s="662" t="s">
        <v>300</v>
      </c>
      <c r="F37" s="662"/>
      <c r="G37" s="662"/>
      <c r="H37" s="662"/>
      <c r="I37" s="662"/>
      <c r="J37" s="662"/>
      <c r="K37" s="88">
        <v>0</v>
      </c>
      <c r="L37" s="89">
        <f t="shared" si="10"/>
        <v>0</v>
      </c>
      <c r="M37" s="56">
        <f t="shared" si="11"/>
        <v>0</v>
      </c>
      <c r="N37" s="234">
        <v>0</v>
      </c>
      <c r="O37" s="235">
        <f t="shared" si="12"/>
        <v>0</v>
      </c>
      <c r="P37" s="234">
        <v>0</v>
      </c>
      <c r="Q37" s="235">
        <f t="shared" si="13"/>
        <v>0</v>
      </c>
      <c r="R37" s="234">
        <v>0</v>
      </c>
      <c r="S37" s="235">
        <f t="shared" si="14"/>
        <v>0</v>
      </c>
      <c r="T37" s="234">
        <v>0</v>
      </c>
      <c r="U37" s="235">
        <f t="shared" si="15"/>
        <v>0</v>
      </c>
      <c r="V37" s="234">
        <v>0</v>
      </c>
      <c r="W37" s="235">
        <f t="shared" si="16"/>
        <v>0</v>
      </c>
      <c r="X37" s="243">
        <f t="shared" si="17"/>
        <v>0</v>
      </c>
      <c r="Y37" s="70"/>
      <c r="Z37" s="9"/>
    </row>
    <row r="38" spans="1:26" s="68" customFormat="1" ht="15" customHeight="1">
      <c r="A38" s="62"/>
      <c r="B38" s="62"/>
      <c r="C38" s="12">
        <f t="shared" si="9"/>
        <v>0</v>
      </c>
      <c r="D38" s="34"/>
      <c r="E38" s="662" t="s">
        <v>300</v>
      </c>
      <c r="F38" s="662"/>
      <c r="G38" s="662"/>
      <c r="H38" s="662"/>
      <c r="I38" s="662"/>
      <c r="J38" s="662"/>
      <c r="K38" s="88">
        <v>0</v>
      </c>
      <c r="L38" s="89">
        <f t="shared" si="10"/>
        <v>0</v>
      </c>
      <c r="M38" s="56">
        <f t="shared" si="11"/>
        <v>0</v>
      </c>
      <c r="N38" s="234">
        <v>0</v>
      </c>
      <c r="O38" s="235">
        <f t="shared" si="12"/>
        <v>0</v>
      </c>
      <c r="P38" s="234">
        <v>0</v>
      </c>
      <c r="Q38" s="235">
        <f t="shared" si="13"/>
        <v>0</v>
      </c>
      <c r="R38" s="234">
        <v>0</v>
      </c>
      <c r="S38" s="235">
        <f t="shared" si="14"/>
        <v>0</v>
      </c>
      <c r="T38" s="234">
        <v>0</v>
      </c>
      <c r="U38" s="235">
        <f t="shared" si="15"/>
        <v>0</v>
      </c>
      <c r="V38" s="234">
        <v>0</v>
      </c>
      <c r="W38" s="235">
        <f t="shared" si="16"/>
        <v>0</v>
      </c>
      <c r="X38" s="243">
        <f t="shared" si="17"/>
        <v>0</v>
      </c>
      <c r="Y38" s="70"/>
      <c r="Z38" s="9"/>
    </row>
    <row r="39" spans="1:26" s="68" customFormat="1" ht="15" customHeight="1">
      <c r="A39" s="62"/>
      <c r="B39" s="62"/>
      <c r="C39" s="12">
        <f t="shared" si="9"/>
        <v>0</v>
      </c>
      <c r="D39" s="34"/>
      <c r="E39" s="662" t="s">
        <v>300</v>
      </c>
      <c r="F39" s="662"/>
      <c r="G39" s="662"/>
      <c r="H39" s="662"/>
      <c r="I39" s="662"/>
      <c r="J39" s="662"/>
      <c r="K39" s="88">
        <v>0</v>
      </c>
      <c r="L39" s="89">
        <f t="shared" si="10"/>
        <v>0</v>
      </c>
      <c r="M39" s="56">
        <f t="shared" si="11"/>
        <v>0</v>
      </c>
      <c r="N39" s="234">
        <v>0</v>
      </c>
      <c r="O39" s="235">
        <f t="shared" si="12"/>
        <v>0</v>
      </c>
      <c r="P39" s="234">
        <v>0</v>
      </c>
      <c r="Q39" s="235">
        <f t="shared" si="13"/>
        <v>0</v>
      </c>
      <c r="R39" s="234">
        <v>0</v>
      </c>
      <c r="S39" s="235">
        <f t="shared" si="14"/>
        <v>0</v>
      </c>
      <c r="T39" s="234">
        <v>0</v>
      </c>
      <c r="U39" s="235">
        <f t="shared" si="15"/>
        <v>0</v>
      </c>
      <c r="V39" s="234">
        <v>0</v>
      </c>
      <c r="W39" s="235">
        <f t="shared" si="16"/>
        <v>0</v>
      </c>
      <c r="X39" s="243">
        <f t="shared" si="17"/>
        <v>0</v>
      </c>
      <c r="Y39" s="70"/>
      <c r="Z39" s="9"/>
    </row>
    <row r="40" spans="1:26" ht="15" customHeight="1">
      <c r="A40" s="33"/>
      <c r="B40" s="33"/>
      <c r="C40" s="12">
        <f t="shared" si="9"/>
        <v>0</v>
      </c>
      <c r="D40" s="34"/>
      <c r="E40" s="662" t="s">
        <v>300</v>
      </c>
      <c r="F40" s="662"/>
      <c r="G40" s="662"/>
      <c r="H40" s="662"/>
      <c r="I40" s="662"/>
      <c r="J40" s="662"/>
      <c r="K40" s="88">
        <v>0</v>
      </c>
      <c r="L40" s="89">
        <f t="shared" si="10"/>
        <v>0</v>
      </c>
      <c r="M40" s="56">
        <f t="shared" si="11"/>
        <v>0</v>
      </c>
      <c r="N40" s="234">
        <v>0</v>
      </c>
      <c r="O40" s="235">
        <f t="shared" si="12"/>
        <v>0</v>
      </c>
      <c r="P40" s="234">
        <v>0</v>
      </c>
      <c r="Q40" s="235">
        <f t="shared" si="13"/>
        <v>0</v>
      </c>
      <c r="R40" s="234">
        <v>0</v>
      </c>
      <c r="S40" s="235">
        <f t="shared" si="14"/>
        <v>0</v>
      </c>
      <c r="T40" s="234">
        <v>0</v>
      </c>
      <c r="U40" s="235">
        <f t="shared" si="15"/>
        <v>0</v>
      </c>
      <c r="V40" s="234">
        <v>0</v>
      </c>
      <c r="W40" s="235">
        <f t="shared" si="16"/>
        <v>0</v>
      </c>
      <c r="X40" s="243">
        <f t="shared" si="17"/>
        <v>0</v>
      </c>
      <c r="Y40" s="93"/>
      <c r="Z40" s="34"/>
    </row>
    <row r="41" spans="1:26" ht="15" customHeight="1">
      <c r="A41" s="33"/>
      <c r="B41" s="33"/>
      <c r="C41" s="12">
        <f t="shared" si="9"/>
        <v>0</v>
      </c>
      <c r="D41" s="34"/>
      <c r="E41" s="662" t="s">
        <v>300</v>
      </c>
      <c r="F41" s="662"/>
      <c r="G41" s="662"/>
      <c r="H41" s="662"/>
      <c r="I41" s="662"/>
      <c r="J41" s="662"/>
      <c r="K41" s="88">
        <v>0</v>
      </c>
      <c r="L41" s="89">
        <f t="shared" si="10"/>
        <v>0</v>
      </c>
      <c r="M41" s="56">
        <f t="shared" si="11"/>
        <v>0</v>
      </c>
      <c r="N41" s="234">
        <v>0</v>
      </c>
      <c r="O41" s="235">
        <f t="shared" si="12"/>
        <v>0</v>
      </c>
      <c r="P41" s="234">
        <v>0</v>
      </c>
      <c r="Q41" s="235">
        <f t="shared" si="13"/>
        <v>0</v>
      </c>
      <c r="R41" s="234">
        <v>0</v>
      </c>
      <c r="S41" s="235">
        <f t="shared" si="14"/>
        <v>0</v>
      </c>
      <c r="T41" s="234">
        <v>0</v>
      </c>
      <c r="U41" s="235">
        <f t="shared" si="15"/>
        <v>0</v>
      </c>
      <c r="V41" s="234">
        <v>0</v>
      </c>
      <c r="W41" s="235">
        <f t="shared" si="16"/>
        <v>0</v>
      </c>
      <c r="X41" s="243">
        <f t="shared" si="17"/>
        <v>0</v>
      </c>
      <c r="Y41" s="93"/>
      <c r="Z41" s="34"/>
    </row>
    <row r="42" spans="1:26" ht="15" customHeight="1">
      <c r="A42" s="33"/>
      <c r="B42" s="33"/>
      <c r="C42" s="12">
        <f t="shared" si="9"/>
        <v>0</v>
      </c>
      <c r="D42" s="34"/>
      <c r="E42" s="662" t="s">
        <v>300</v>
      </c>
      <c r="F42" s="662"/>
      <c r="G42" s="662"/>
      <c r="H42" s="662"/>
      <c r="I42" s="662"/>
      <c r="J42" s="662"/>
      <c r="K42" s="88">
        <v>0</v>
      </c>
      <c r="L42" s="89">
        <f t="shared" si="10"/>
        <v>0</v>
      </c>
      <c r="M42" s="56">
        <f t="shared" si="11"/>
        <v>0</v>
      </c>
      <c r="N42" s="234">
        <v>0</v>
      </c>
      <c r="O42" s="235">
        <f t="shared" si="12"/>
        <v>0</v>
      </c>
      <c r="P42" s="234">
        <v>0</v>
      </c>
      <c r="Q42" s="235">
        <f t="shared" si="13"/>
        <v>0</v>
      </c>
      <c r="R42" s="234">
        <v>0</v>
      </c>
      <c r="S42" s="235">
        <f t="shared" si="14"/>
        <v>0</v>
      </c>
      <c r="T42" s="234">
        <v>0</v>
      </c>
      <c r="U42" s="235">
        <f t="shared" si="15"/>
        <v>0</v>
      </c>
      <c r="V42" s="234">
        <v>0</v>
      </c>
      <c r="W42" s="235">
        <f t="shared" si="16"/>
        <v>0</v>
      </c>
      <c r="X42" s="243">
        <f t="shared" si="17"/>
        <v>0</v>
      </c>
      <c r="Y42" s="93"/>
      <c r="Z42" s="34"/>
    </row>
    <row r="43" spans="1:26" s="68" customFormat="1" ht="15" customHeight="1">
      <c r="A43" s="62"/>
      <c r="B43" s="62"/>
      <c r="C43" s="12">
        <f t="shared" si="9"/>
        <v>0</v>
      </c>
      <c r="D43" s="34"/>
      <c r="E43" s="662" t="s">
        <v>300</v>
      </c>
      <c r="F43" s="662"/>
      <c r="G43" s="662"/>
      <c r="H43" s="662"/>
      <c r="I43" s="662"/>
      <c r="J43" s="662"/>
      <c r="K43" s="88">
        <v>0</v>
      </c>
      <c r="L43" s="89">
        <f t="shared" si="10"/>
        <v>0</v>
      </c>
      <c r="M43" s="56">
        <f t="shared" si="11"/>
        <v>0</v>
      </c>
      <c r="N43" s="234">
        <v>0</v>
      </c>
      <c r="O43" s="235">
        <f t="shared" si="12"/>
        <v>0</v>
      </c>
      <c r="P43" s="234">
        <v>0</v>
      </c>
      <c r="Q43" s="235">
        <f t="shared" si="13"/>
        <v>0</v>
      </c>
      <c r="R43" s="234">
        <v>0</v>
      </c>
      <c r="S43" s="235">
        <f t="shared" si="14"/>
        <v>0</v>
      </c>
      <c r="T43" s="234">
        <v>0</v>
      </c>
      <c r="U43" s="235">
        <f t="shared" si="15"/>
        <v>0</v>
      </c>
      <c r="V43" s="234">
        <v>0</v>
      </c>
      <c r="W43" s="235">
        <f t="shared" si="16"/>
        <v>0</v>
      </c>
      <c r="X43" s="243">
        <f t="shared" si="17"/>
        <v>0</v>
      </c>
      <c r="Y43" s="70"/>
      <c r="Z43" s="9"/>
    </row>
    <row r="44" spans="1:26" s="68" customFormat="1" ht="15" customHeight="1">
      <c r="A44" s="62"/>
      <c r="B44" s="62"/>
      <c r="C44" s="12">
        <f t="shared" si="9"/>
        <v>0</v>
      </c>
      <c r="D44" s="34"/>
      <c r="E44" s="662" t="s">
        <v>300</v>
      </c>
      <c r="F44" s="662"/>
      <c r="G44" s="662"/>
      <c r="H44" s="662"/>
      <c r="I44" s="662"/>
      <c r="J44" s="662"/>
      <c r="K44" s="88">
        <v>0</v>
      </c>
      <c r="L44" s="89">
        <f t="shared" si="10"/>
        <v>0</v>
      </c>
      <c r="M44" s="56">
        <f t="shared" si="11"/>
        <v>0</v>
      </c>
      <c r="N44" s="234">
        <v>0</v>
      </c>
      <c r="O44" s="235">
        <f t="shared" si="12"/>
        <v>0</v>
      </c>
      <c r="P44" s="234">
        <v>0</v>
      </c>
      <c r="Q44" s="235">
        <f t="shared" si="13"/>
        <v>0</v>
      </c>
      <c r="R44" s="234">
        <v>0</v>
      </c>
      <c r="S44" s="235">
        <f t="shared" si="14"/>
        <v>0</v>
      </c>
      <c r="T44" s="234">
        <v>0</v>
      </c>
      <c r="U44" s="235">
        <f t="shared" si="15"/>
        <v>0</v>
      </c>
      <c r="V44" s="234">
        <v>0</v>
      </c>
      <c r="W44" s="235">
        <f t="shared" si="16"/>
        <v>0</v>
      </c>
      <c r="X44" s="243">
        <f t="shared" si="17"/>
        <v>0</v>
      </c>
      <c r="Y44" s="70"/>
      <c r="Z44" s="9"/>
    </row>
    <row r="45" spans="1:26" ht="15" customHeight="1">
      <c r="A45" s="62">
        <v>1000</v>
      </c>
      <c r="B45" s="33"/>
      <c r="C45" s="100" t="s">
        <v>28</v>
      </c>
      <c r="D45" s="34"/>
      <c r="E45" s="687"/>
      <c r="F45" s="687"/>
      <c r="G45" s="687"/>
      <c r="H45" s="687"/>
      <c r="I45" s="687"/>
      <c r="J45" s="666"/>
      <c r="K45" s="34"/>
      <c r="L45" s="34"/>
      <c r="M45" s="56"/>
      <c r="N45" s="101"/>
      <c r="O45" s="102"/>
      <c r="P45" s="101"/>
      <c r="Q45" s="102"/>
      <c r="R45" s="101"/>
      <c r="S45" s="102"/>
      <c r="T45" s="101"/>
      <c r="U45" s="102"/>
      <c r="V45" s="101"/>
      <c r="W45" s="103"/>
      <c r="X45" s="99"/>
      <c r="Y45" s="93"/>
      <c r="Z45" s="34"/>
    </row>
    <row r="46" spans="1:26" ht="15.75">
      <c r="A46" s="33"/>
      <c r="B46" s="33"/>
      <c r="C46" s="58" t="s">
        <v>141</v>
      </c>
      <c r="D46" s="34"/>
      <c r="E46" s="696"/>
      <c r="F46" s="696"/>
      <c r="G46" s="696"/>
      <c r="H46" s="696"/>
      <c r="I46" s="696"/>
      <c r="J46" s="727"/>
      <c r="K46" s="62"/>
      <c r="L46" s="34"/>
      <c r="M46" s="56"/>
      <c r="N46" s="101"/>
      <c r="O46" s="102"/>
      <c r="P46" s="101"/>
      <c r="Q46" s="102"/>
      <c r="R46" s="101"/>
      <c r="S46" s="102"/>
      <c r="T46" s="101"/>
      <c r="U46" s="102"/>
      <c r="V46" s="101"/>
      <c r="W46" s="103"/>
      <c r="X46" s="99"/>
      <c r="Y46" s="93"/>
      <c r="Z46" s="34"/>
    </row>
    <row r="47" spans="1:26" ht="15" customHeight="1">
      <c r="A47" s="33"/>
      <c r="B47" s="33"/>
      <c r="C47" s="58">
        <v>1</v>
      </c>
      <c r="D47" s="34" t="s">
        <v>367</v>
      </c>
      <c r="E47" s="667" t="s">
        <v>300</v>
      </c>
      <c r="F47" s="662"/>
      <c r="G47" s="662"/>
      <c r="H47" s="662"/>
      <c r="I47" s="662"/>
      <c r="J47" s="662"/>
      <c r="K47" s="104">
        <v>0</v>
      </c>
      <c r="L47" s="105">
        <f t="shared" ref="L47:L55" si="18">VLOOKUP(E47,Leave_Benefits,2,0)</f>
        <v>0</v>
      </c>
      <c r="M47" s="56">
        <f t="shared" ref="M47:M55" si="19">VLOOKUP(E47,Leave_Benefits,4,0)</f>
        <v>0</v>
      </c>
      <c r="N47" s="234">
        <v>0</v>
      </c>
      <c r="O47" s="235">
        <f>ROUND($K47*(1+$L47)*(N47)*$M47*$C47,0)</f>
        <v>0</v>
      </c>
      <c r="P47" s="234">
        <v>0</v>
      </c>
      <c r="Q47" s="235">
        <f>ROUND($K47*(1+$L47)*(P47)*($M47^2)*$C47,0)</f>
        <v>0</v>
      </c>
      <c r="R47" s="234">
        <v>0</v>
      </c>
      <c r="S47" s="235">
        <f>ROUND($K47*(1+$L47)*(R47)*($M47^3)*$C47,0)</f>
        <v>0</v>
      </c>
      <c r="T47" s="234">
        <v>0</v>
      </c>
      <c r="U47" s="235">
        <f>ROUND($K47*(1+$L47)*(T47)*($M47^4)*$C47,0)</f>
        <v>0</v>
      </c>
      <c r="V47" s="234">
        <v>0</v>
      </c>
      <c r="W47" s="235">
        <f>ROUND($K47*(1+$L47)*(V47)*($M47^5)*$C47,0)</f>
        <v>0</v>
      </c>
      <c r="X47" s="243">
        <f t="shared" ref="X47:X55" si="20">O47+Q47+S47+U47+W47</f>
        <v>0</v>
      </c>
      <c r="Y47" s="93"/>
      <c r="Z47" s="34"/>
    </row>
    <row r="48" spans="1:26" ht="15" customHeight="1">
      <c r="A48" s="33"/>
      <c r="B48" s="33"/>
      <c r="C48" s="58">
        <v>1</v>
      </c>
      <c r="D48" s="34" t="s">
        <v>367</v>
      </c>
      <c r="E48" s="667" t="s">
        <v>300</v>
      </c>
      <c r="F48" s="662"/>
      <c r="G48" s="662"/>
      <c r="H48" s="662"/>
      <c r="I48" s="662"/>
      <c r="J48" s="662"/>
      <c r="K48" s="104">
        <v>0</v>
      </c>
      <c r="L48" s="105">
        <f t="shared" si="18"/>
        <v>0</v>
      </c>
      <c r="M48" s="56">
        <f t="shared" si="19"/>
        <v>0</v>
      </c>
      <c r="N48" s="234">
        <v>0</v>
      </c>
      <c r="O48" s="235">
        <f t="shared" ref="O48:O55" si="21">ROUND($K48*(1+$L48)*(N48)*$M48*$C48,0)</f>
        <v>0</v>
      </c>
      <c r="P48" s="234">
        <v>0</v>
      </c>
      <c r="Q48" s="235">
        <f t="shared" ref="Q48:Q55" si="22">ROUND($K48*(1+$L48)*(P48)*($M48^2)*$C48,0)</f>
        <v>0</v>
      </c>
      <c r="R48" s="234">
        <v>0</v>
      </c>
      <c r="S48" s="235">
        <f t="shared" ref="S48:S55" si="23">ROUND($K48*(1+$L48)*(R48)*($M48^3)*$C48,0)</f>
        <v>0</v>
      </c>
      <c r="T48" s="234">
        <v>0</v>
      </c>
      <c r="U48" s="235">
        <f t="shared" ref="U48:U55" si="24">ROUND($K48*(1+$L48)*(T48)*($M48^4)*$C48,0)</f>
        <v>0</v>
      </c>
      <c r="V48" s="234">
        <v>0</v>
      </c>
      <c r="W48" s="235">
        <f t="shared" ref="W48:W55" si="25">ROUND($K48*(1+$L48)*(V48)*($M48^5)*$C48,0)</f>
        <v>0</v>
      </c>
      <c r="X48" s="243">
        <f t="shared" si="20"/>
        <v>0</v>
      </c>
      <c r="Y48" s="93"/>
      <c r="Z48" s="34"/>
    </row>
    <row r="49" spans="1:26" ht="15" customHeight="1">
      <c r="A49" s="33"/>
      <c r="B49" s="33"/>
      <c r="C49" s="58">
        <v>0</v>
      </c>
      <c r="D49" s="34" t="s">
        <v>367</v>
      </c>
      <c r="E49" s="667" t="s">
        <v>300</v>
      </c>
      <c r="F49" s="662"/>
      <c r="G49" s="662"/>
      <c r="H49" s="662"/>
      <c r="I49" s="662"/>
      <c r="J49" s="662"/>
      <c r="K49" s="104">
        <v>0</v>
      </c>
      <c r="L49" s="105">
        <f t="shared" si="18"/>
        <v>0</v>
      </c>
      <c r="M49" s="56">
        <f t="shared" si="19"/>
        <v>0</v>
      </c>
      <c r="N49" s="234">
        <v>0</v>
      </c>
      <c r="O49" s="235">
        <f t="shared" si="21"/>
        <v>0</v>
      </c>
      <c r="P49" s="234">
        <v>0</v>
      </c>
      <c r="Q49" s="235">
        <f t="shared" si="22"/>
        <v>0</v>
      </c>
      <c r="R49" s="234">
        <v>0</v>
      </c>
      <c r="S49" s="235">
        <f t="shared" si="23"/>
        <v>0</v>
      </c>
      <c r="T49" s="234">
        <v>0</v>
      </c>
      <c r="U49" s="235">
        <f t="shared" si="24"/>
        <v>0</v>
      </c>
      <c r="V49" s="234">
        <v>0</v>
      </c>
      <c r="W49" s="235">
        <f t="shared" si="25"/>
        <v>0</v>
      </c>
      <c r="X49" s="243">
        <f t="shared" si="20"/>
        <v>0</v>
      </c>
      <c r="Y49" s="93"/>
      <c r="Z49" s="34"/>
    </row>
    <row r="50" spans="1:26" ht="15" customHeight="1">
      <c r="A50" s="33"/>
      <c r="B50" s="33"/>
      <c r="C50" s="58">
        <v>0</v>
      </c>
      <c r="D50" s="34" t="s">
        <v>367</v>
      </c>
      <c r="E50" s="667" t="s">
        <v>300</v>
      </c>
      <c r="F50" s="662"/>
      <c r="G50" s="662"/>
      <c r="H50" s="662"/>
      <c r="I50" s="662"/>
      <c r="J50" s="662"/>
      <c r="K50" s="104">
        <v>0</v>
      </c>
      <c r="L50" s="105">
        <f t="shared" si="18"/>
        <v>0</v>
      </c>
      <c r="M50" s="56">
        <f t="shared" si="19"/>
        <v>0</v>
      </c>
      <c r="N50" s="234">
        <v>0</v>
      </c>
      <c r="O50" s="235">
        <f t="shared" si="21"/>
        <v>0</v>
      </c>
      <c r="P50" s="234">
        <v>0</v>
      </c>
      <c r="Q50" s="235">
        <f t="shared" si="22"/>
        <v>0</v>
      </c>
      <c r="R50" s="234">
        <v>0</v>
      </c>
      <c r="S50" s="235">
        <f t="shared" si="23"/>
        <v>0</v>
      </c>
      <c r="T50" s="234">
        <v>0</v>
      </c>
      <c r="U50" s="235">
        <f t="shared" si="24"/>
        <v>0</v>
      </c>
      <c r="V50" s="234">
        <v>0</v>
      </c>
      <c r="W50" s="235">
        <f t="shared" si="25"/>
        <v>0</v>
      </c>
      <c r="X50" s="243">
        <f t="shared" si="20"/>
        <v>0</v>
      </c>
      <c r="Y50" s="93"/>
      <c r="Z50" s="34"/>
    </row>
    <row r="51" spans="1:26" ht="15" customHeight="1">
      <c r="A51" s="33"/>
      <c r="B51" s="33"/>
      <c r="C51" s="58">
        <v>0</v>
      </c>
      <c r="D51" s="34" t="s">
        <v>367</v>
      </c>
      <c r="E51" s="667" t="s">
        <v>300</v>
      </c>
      <c r="F51" s="662"/>
      <c r="G51" s="662"/>
      <c r="H51" s="662"/>
      <c r="I51" s="662"/>
      <c r="J51" s="662"/>
      <c r="K51" s="104">
        <v>0</v>
      </c>
      <c r="L51" s="105">
        <f t="shared" si="18"/>
        <v>0</v>
      </c>
      <c r="M51" s="56">
        <f t="shared" si="19"/>
        <v>0</v>
      </c>
      <c r="N51" s="234">
        <v>0</v>
      </c>
      <c r="O51" s="235">
        <f t="shared" si="21"/>
        <v>0</v>
      </c>
      <c r="P51" s="234">
        <v>0</v>
      </c>
      <c r="Q51" s="235">
        <f t="shared" si="22"/>
        <v>0</v>
      </c>
      <c r="R51" s="234">
        <v>0</v>
      </c>
      <c r="S51" s="235">
        <f t="shared" si="23"/>
        <v>0</v>
      </c>
      <c r="T51" s="234">
        <v>0</v>
      </c>
      <c r="U51" s="235">
        <f t="shared" si="24"/>
        <v>0</v>
      </c>
      <c r="V51" s="234">
        <v>0</v>
      </c>
      <c r="W51" s="235">
        <f t="shared" si="25"/>
        <v>0</v>
      </c>
      <c r="X51" s="243">
        <f t="shared" si="20"/>
        <v>0</v>
      </c>
      <c r="Y51" s="93"/>
      <c r="Z51" s="34"/>
    </row>
    <row r="52" spans="1:26" ht="15" customHeight="1">
      <c r="A52" s="33"/>
      <c r="B52" s="33"/>
      <c r="C52" s="58">
        <v>0</v>
      </c>
      <c r="D52" s="34" t="s">
        <v>367</v>
      </c>
      <c r="E52" s="667" t="s">
        <v>300</v>
      </c>
      <c r="F52" s="662"/>
      <c r="G52" s="662"/>
      <c r="H52" s="662"/>
      <c r="I52" s="662"/>
      <c r="J52" s="662"/>
      <c r="K52" s="104">
        <v>0</v>
      </c>
      <c r="L52" s="105">
        <f t="shared" si="18"/>
        <v>0</v>
      </c>
      <c r="M52" s="56">
        <f t="shared" si="19"/>
        <v>0</v>
      </c>
      <c r="N52" s="234">
        <v>0</v>
      </c>
      <c r="O52" s="235">
        <f t="shared" si="21"/>
        <v>0</v>
      </c>
      <c r="P52" s="234">
        <v>0</v>
      </c>
      <c r="Q52" s="235">
        <f t="shared" si="22"/>
        <v>0</v>
      </c>
      <c r="R52" s="234">
        <v>0</v>
      </c>
      <c r="S52" s="235">
        <f t="shared" si="23"/>
        <v>0</v>
      </c>
      <c r="T52" s="234">
        <v>0</v>
      </c>
      <c r="U52" s="235">
        <f t="shared" si="24"/>
        <v>0</v>
      </c>
      <c r="V52" s="234">
        <v>0</v>
      </c>
      <c r="W52" s="235">
        <f t="shared" si="25"/>
        <v>0</v>
      </c>
      <c r="X52" s="243">
        <f t="shared" si="20"/>
        <v>0</v>
      </c>
      <c r="Y52" s="93"/>
      <c r="Z52" s="34"/>
    </row>
    <row r="53" spans="1:26" ht="15" customHeight="1">
      <c r="A53" s="33"/>
      <c r="B53" s="33"/>
      <c r="C53" s="58">
        <v>0</v>
      </c>
      <c r="D53" s="34" t="s">
        <v>367</v>
      </c>
      <c r="E53" s="667" t="s">
        <v>300</v>
      </c>
      <c r="F53" s="662"/>
      <c r="G53" s="662"/>
      <c r="H53" s="662"/>
      <c r="I53" s="662"/>
      <c r="J53" s="662"/>
      <c r="K53" s="104">
        <v>0</v>
      </c>
      <c r="L53" s="105">
        <f t="shared" si="18"/>
        <v>0</v>
      </c>
      <c r="M53" s="56">
        <f t="shared" si="19"/>
        <v>0</v>
      </c>
      <c r="N53" s="234">
        <v>0</v>
      </c>
      <c r="O53" s="235">
        <f t="shared" si="21"/>
        <v>0</v>
      </c>
      <c r="P53" s="234">
        <v>0</v>
      </c>
      <c r="Q53" s="235">
        <f t="shared" si="22"/>
        <v>0</v>
      </c>
      <c r="R53" s="234">
        <v>0</v>
      </c>
      <c r="S53" s="235">
        <f t="shared" si="23"/>
        <v>0</v>
      </c>
      <c r="T53" s="234">
        <v>0</v>
      </c>
      <c r="U53" s="235">
        <f t="shared" si="24"/>
        <v>0</v>
      </c>
      <c r="V53" s="234">
        <v>0</v>
      </c>
      <c r="W53" s="235">
        <f t="shared" si="25"/>
        <v>0</v>
      </c>
      <c r="X53" s="243">
        <f t="shared" si="20"/>
        <v>0</v>
      </c>
      <c r="Y53" s="93"/>
      <c r="Z53" s="34"/>
    </row>
    <row r="54" spans="1:26" ht="15" customHeight="1">
      <c r="A54" s="33"/>
      <c r="B54" s="33"/>
      <c r="C54" s="58">
        <v>0</v>
      </c>
      <c r="D54" s="34" t="s">
        <v>367</v>
      </c>
      <c r="E54" s="667" t="s">
        <v>300</v>
      </c>
      <c r="F54" s="662"/>
      <c r="G54" s="662"/>
      <c r="H54" s="662"/>
      <c r="I54" s="662"/>
      <c r="J54" s="662"/>
      <c r="K54" s="104">
        <v>0</v>
      </c>
      <c r="L54" s="105">
        <f t="shared" si="18"/>
        <v>0</v>
      </c>
      <c r="M54" s="56">
        <f t="shared" si="19"/>
        <v>0</v>
      </c>
      <c r="N54" s="234">
        <v>0</v>
      </c>
      <c r="O54" s="235">
        <f t="shared" si="21"/>
        <v>0</v>
      </c>
      <c r="P54" s="234">
        <v>0</v>
      </c>
      <c r="Q54" s="235">
        <f t="shared" si="22"/>
        <v>0</v>
      </c>
      <c r="R54" s="234">
        <v>0</v>
      </c>
      <c r="S54" s="235">
        <f t="shared" si="23"/>
        <v>0</v>
      </c>
      <c r="T54" s="234">
        <v>0</v>
      </c>
      <c r="U54" s="235">
        <f t="shared" si="24"/>
        <v>0</v>
      </c>
      <c r="V54" s="234">
        <v>0</v>
      </c>
      <c r="W54" s="235">
        <f t="shared" si="25"/>
        <v>0</v>
      </c>
      <c r="X54" s="243">
        <f t="shared" si="20"/>
        <v>0</v>
      </c>
      <c r="Y54" s="93"/>
      <c r="Z54" s="34"/>
    </row>
    <row r="55" spans="1:26" ht="15" customHeight="1">
      <c r="A55" s="33"/>
      <c r="B55" s="33"/>
      <c r="C55" s="58">
        <v>0</v>
      </c>
      <c r="D55" s="34" t="s">
        <v>367</v>
      </c>
      <c r="E55" s="667" t="s">
        <v>300</v>
      </c>
      <c r="F55" s="662"/>
      <c r="G55" s="662"/>
      <c r="H55" s="662"/>
      <c r="I55" s="662"/>
      <c r="J55" s="662"/>
      <c r="K55" s="104">
        <v>0</v>
      </c>
      <c r="L55" s="105">
        <f t="shared" si="18"/>
        <v>0</v>
      </c>
      <c r="M55" s="56">
        <f t="shared" si="19"/>
        <v>0</v>
      </c>
      <c r="N55" s="234">
        <v>0</v>
      </c>
      <c r="O55" s="235">
        <f t="shared" si="21"/>
        <v>0</v>
      </c>
      <c r="P55" s="234">
        <v>0</v>
      </c>
      <c r="Q55" s="235">
        <f t="shared" si="22"/>
        <v>0</v>
      </c>
      <c r="R55" s="234">
        <v>0</v>
      </c>
      <c r="S55" s="235">
        <f t="shared" si="23"/>
        <v>0</v>
      </c>
      <c r="T55" s="234">
        <v>0</v>
      </c>
      <c r="U55" s="235">
        <f t="shared" si="24"/>
        <v>0</v>
      </c>
      <c r="V55" s="234">
        <v>0</v>
      </c>
      <c r="W55" s="235">
        <f t="shared" si="25"/>
        <v>0</v>
      </c>
      <c r="X55" s="243">
        <f t="shared" si="20"/>
        <v>0</v>
      </c>
      <c r="Y55" s="93"/>
      <c r="Z55" s="34"/>
    </row>
    <row r="56" spans="1:26" ht="15" customHeight="1">
      <c r="A56" s="33"/>
      <c r="B56" s="33"/>
      <c r="C56" s="61"/>
      <c r="D56" s="34"/>
      <c r="E56" s="753"/>
      <c r="F56" s="753"/>
      <c r="G56" s="753"/>
      <c r="H56" s="753"/>
      <c r="I56" s="753"/>
      <c r="J56" s="659" t="s">
        <v>253</v>
      </c>
      <c r="K56" s="660"/>
      <c r="L56" s="660"/>
      <c r="M56" s="661"/>
      <c r="N56" s="673">
        <f>SUM(O30:O55)</f>
        <v>0</v>
      </c>
      <c r="O56" s="674"/>
      <c r="P56" s="673">
        <f>SUM(Q30:Q55)</f>
        <v>0</v>
      </c>
      <c r="Q56" s="675"/>
      <c r="R56" s="673">
        <f>SUM(S30:S55)</f>
        <v>0</v>
      </c>
      <c r="S56" s="675"/>
      <c r="T56" s="673">
        <f>SUM(U30:U55)</f>
        <v>0</v>
      </c>
      <c r="U56" s="675"/>
      <c r="V56" s="673">
        <f>SUM(W30:W55)</f>
        <v>0</v>
      </c>
      <c r="W56" s="674"/>
      <c r="X56" s="480">
        <f>SUM(N56:W56)</f>
        <v>0</v>
      </c>
      <c r="Y56" s="34"/>
      <c r="Z56" s="34"/>
    </row>
    <row r="57" spans="1:26" s="68" customFormat="1" ht="15" customHeight="1">
      <c r="A57" s="62"/>
      <c r="B57" s="62"/>
      <c r="C57" s="693" t="s">
        <v>255</v>
      </c>
      <c r="D57" s="694"/>
      <c r="E57" s="694"/>
      <c r="F57" s="694"/>
      <c r="G57" s="694"/>
      <c r="H57" s="694"/>
      <c r="I57" s="694"/>
      <c r="J57" s="694"/>
      <c r="K57" s="694"/>
      <c r="L57" s="694"/>
      <c r="M57" s="695"/>
      <c r="N57" s="732">
        <f>SUM(N27,N56)</f>
        <v>0</v>
      </c>
      <c r="O57" s="733"/>
      <c r="P57" s="732">
        <f>SUM(P27,P56)</f>
        <v>0</v>
      </c>
      <c r="Q57" s="747"/>
      <c r="R57" s="732">
        <f>SUM(R27,R56)</f>
        <v>0</v>
      </c>
      <c r="S57" s="747"/>
      <c r="T57" s="732">
        <f>SUM(T27,T56)</f>
        <v>0</v>
      </c>
      <c r="U57" s="747"/>
      <c r="V57" s="732">
        <f>SUM(V27,V56)</f>
        <v>0</v>
      </c>
      <c r="W57" s="733"/>
      <c r="X57" s="481">
        <f>SUM(N57:W57)</f>
        <v>0</v>
      </c>
      <c r="Y57" s="70"/>
      <c r="Z57" s="9"/>
    </row>
    <row r="58" spans="1:26" s="68" customFormat="1" ht="15" customHeight="1">
      <c r="A58" s="62">
        <v>1900</v>
      </c>
      <c r="B58" s="62"/>
      <c r="C58" s="80" t="s">
        <v>256</v>
      </c>
      <c r="D58" s="16"/>
      <c r="E58" s="719"/>
      <c r="F58" s="719"/>
      <c r="G58" s="719"/>
      <c r="H58" s="719"/>
      <c r="I58" s="719"/>
      <c r="J58" s="719"/>
      <c r="K58" s="16"/>
      <c r="L58" s="9"/>
      <c r="M58" s="28"/>
      <c r="N58" s="81"/>
      <c r="O58" s="97"/>
      <c r="P58" s="81"/>
      <c r="Q58" s="97"/>
      <c r="R58" s="81"/>
      <c r="S58" s="97"/>
      <c r="T58" s="81"/>
      <c r="U58" s="97"/>
      <c r="V58" s="81"/>
      <c r="W58" s="97"/>
      <c r="X58" s="99"/>
      <c r="Y58" s="70"/>
      <c r="Z58" s="9"/>
    </row>
    <row r="59" spans="1:26" s="68" customFormat="1" ht="15" customHeight="1">
      <c r="A59" s="62"/>
      <c r="B59" s="62"/>
      <c r="C59" s="80" t="s">
        <v>26</v>
      </c>
      <c r="D59" s="13">
        <f t="shared" ref="D59:E73" si="26">D12</f>
        <v>0</v>
      </c>
      <c r="E59" s="665" t="str">
        <f t="shared" si="26"/>
        <v>Select E-Class</v>
      </c>
      <c r="F59" s="665"/>
      <c r="G59" s="665"/>
      <c r="H59" s="665"/>
      <c r="I59" s="665"/>
      <c r="J59" s="665"/>
      <c r="K59" s="33"/>
      <c r="L59" s="107">
        <f t="shared" ref="L59:L73" si="27">VLOOKUP(E59,Leave_Benefits,3,0)</f>
        <v>0</v>
      </c>
      <c r="M59" s="84"/>
      <c r="N59" s="255"/>
      <c r="O59" s="235">
        <f t="shared" ref="O59:O73" si="28">ROUND(O12*$L59,0)</f>
        <v>0</v>
      </c>
      <c r="P59" s="255"/>
      <c r="Q59" s="235">
        <f t="shared" ref="Q59:Q73" si="29">ROUND(Q12*$L59,0)</f>
        <v>0</v>
      </c>
      <c r="R59" s="255"/>
      <c r="S59" s="235">
        <f t="shared" ref="S59:S73" si="30">ROUND(S12*$L59,0)</f>
        <v>0</v>
      </c>
      <c r="T59" s="255"/>
      <c r="U59" s="235">
        <f t="shared" ref="U59:U73" si="31">ROUND(U12*$L59,0)</f>
        <v>0</v>
      </c>
      <c r="V59" s="255"/>
      <c r="W59" s="235">
        <f t="shared" ref="W59:W73" si="32">ROUND(W12*$L59,0)</f>
        <v>0</v>
      </c>
      <c r="X59" s="243">
        <f>SUM(O59+Q59+S59+U59+W59)</f>
        <v>0</v>
      </c>
      <c r="Y59" s="70"/>
      <c r="Z59" s="9"/>
    </row>
    <row r="60" spans="1:26" s="68" customFormat="1" ht="15" customHeight="1">
      <c r="A60" s="62"/>
      <c r="B60" s="62"/>
      <c r="C60" s="80"/>
      <c r="D60" s="13">
        <f t="shared" si="26"/>
        <v>0</v>
      </c>
      <c r="E60" s="665" t="str">
        <f t="shared" si="26"/>
        <v>Select E-Class</v>
      </c>
      <c r="F60" s="665"/>
      <c r="G60" s="665"/>
      <c r="H60" s="665"/>
      <c r="I60" s="665"/>
      <c r="J60" s="665"/>
      <c r="K60" s="33"/>
      <c r="L60" s="107">
        <f t="shared" si="27"/>
        <v>0</v>
      </c>
      <c r="M60" s="84"/>
      <c r="N60" s="255"/>
      <c r="O60" s="235">
        <f t="shared" si="28"/>
        <v>0</v>
      </c>
      <c r="P60" s="255"/>
      <c r="Q60" s="235">
        <f t="shared" si="29"/>
        <v>0</v>
      </c>
      <c r="R60" s="255"/>
      <c r="S60" s="235">
        <f t="shared" si="30"/>
        <v>0</v>
      </c>
      <c r="T60" s="255"/>
      <c r="U60" s="235">
        <f t="shared" si="31"/>
        <v>0</v>
      </c>
      <c r="V60" s="255"/>
      <c r="W60" s="235">
        <f t="shared" si="32"/>
        <v>0</v>
      </c>
      <c r="X60" s="243">
        <f t="shared" ref="X60:X73" si="33">SUM(O60+Q60+S60+U60+W60)</f>
        <v>0</v>
      </c>
      <c r="Y60" s="70"/>
      <c r="Z60" s="9"/>
    </row>
    <row r="61" spans="1:26" s="68" customFormat="1" ht="15" customHeight="1">
      <c r="A61" s="62"/>
      <c r="B61" s="62"/>
      <c r="C61" s="80"/>
      <c r="D61" s="13">
        <f t="shared" si="26"/>
        <v>0</v>
      </c>
      <c r="E61" s="665" t="str">
        <f t="shared" si="26"/>
        <v>Select E-Class</v>
      </c>
      <c r="F61" s="665"/>
      <c r="G61" s="665"/>
      <c r="H61" s="665"/>
      <c r="I61" s="665"/>
      <c r="J61" s="665"/>
      <c r="K61" s="33"/>
      <c r="L61" s="107">
        <f t="shared" si="27"/>
        <v>0</v>
      </c>
      <c r="M61" s="84"/>
      <c r="N61" s="255"/>
      <c r="O61" s="235">
        <f t="shared" si="28"/>
        <v>0</v>
      </c>
      <c r="P61" s="255"/>
      <c r="Q61" s="235">
        <f t="shared" si="29"/>
        <v>0</v>
      </c>
      <c r="R61" s="255"/>
      <c r="S61" s="235">
        <f t="shared" si="30"/>
        <v>0</v>
      </c>
      <c r="T61" s="255"/>
      <c r="U61" s="235">
        <f t="shared" si="31"/>
        <v>0</v>
      </c>
      <c r="V61" s="255"/>
      <c r="W61" s="235">
        <f t="shared" si="32"/>
        <v>0</v>
      </c>
      <c r="X61" s="243">
        <f t="shared" si="33"/>
        <v>0</v>
      </c>
      <c r="Y61" s="70"/>
      <c r="Z61" s="9"/>
    </row>
    <row r="62" spans="1:26" s="68" customFormat="1" ht="15" customHeight="1">
      <c r="A62" s="62"/>
      <c r="B62" s="62"/>
      <c r="C62" s="80"/>
      <c r="D62" s="13">
        <f t="shared" si="26"/>
        <v>0</v>
      </c>
      <c r="E62" s="665" t="str">
        <f t="shared" si="26"/>
        <v>Select E-Class</v>
      </c>
      <c r="F62" s="665"/>
      <c r="G62" s="665"/>
      <c r="H62" s="665"/>
      <c r="I62" s="665"/>
      <c r="J62" s="665"/>
      <c r="K62" s="33"/>
      <c r="L62" s="107">
        <f t="shared" si="27"/>
        <v>0</v>
      </c>
      <c r="M62" s="84"/>
      <c r="N62" s="255"/>
      <c r="O62" s="235">
        <f t="shared" si="28"/>
        <v>0</v>
      </c>
      <c r="P62" s="255"/>
      <c r="Q62" s="235">
        <f t="shared" si="29"/>
        <v>0</v>
      </c>
      <c r="R62" s="255"/>
      <c r="S62" s="235">
        <f t="shared" si="30"/>
        <v>0</v>
      </c>
      <c r="T62" s="255"/>
      <c r="U62" s="235">
        <f t="shared" si="31"/>
        <v>0</v>
      </c>
      <c r="V62" s="255"/>
      <c r="W62" s="235">
        <f t="shared" si="32"/>
        <v>0</v>
      </c>
      <c r="X62" s="243">
        <f t="shared" si="33"/>
        <v>0</v>
      </c>
      <c r="Y62" s="70"/>
      <c r="Z62" s="9"/>
    </row>
    <row r="63" spans="1:26" s="68" customFormat="1" ht="15" customHeight="1">
      <c r="A63" s="62"/>
      <c r="B63" s="62"/>
      <c r="C63" s="80"/>
      <c r="D63" s="13">
        <f t="shared" si="26"/>
        <v>0</v>
      </c>
      <c r="E63" s="665" t="str">
        <f t="shared" si="26"/>
        <v>Select E-Class</v>
      </c>
      <c r="F63" s="665"/>
      <c r="G63" s="665"/>
      <c r="H63" s="665"/>
      <c r="I63" s="665"/>
      <c r="J63" s="665"/>
      <c r="K63" s="33"/>
      <c r="L63" s="107">
        <f t="shared" si="27"/>
        <v>0</v>
      </c>
      <c r="M63" s="84"/>
      <c r="N63" s="255"/>
      <c r="O63" s="235">
        <f t="shared" si="28"/>
        <v>0</v>
      </c>
      <c r="P63" s="255"/>
      <c r="Q63" s="235">
        <f t="shared" si="29"/>
        <v>0</v>
      </c>
      <c r="R63" s="255"/>
      <c r="S63" s="235">
        <f t="shared" si="30"/>
        <v>0</v>
      </c>
      <c r="T63" s="255"/>
      <c r="U63" s="235">
        <f t="shared" si="31"/>
        <v>0</v>
      </c>
      <c r="V63" s="255"/>
      <c r="W63" s="235">
        <f t="shared" si="32"/>
        <v>0</v>
      </c>
      <c r="X63" s="243">
        <f t="shared" si="33"/>
        <v>0</v>
      </c>
      <c r="Y63" s="70"/>
      <c r="Z63" s="9"/>
    </row>
    <row r="64" spans="1:26" s="68" customFormat="1" ht="15" customHeight="1">
      <c r="A64" s="62"/>
      <c r="B64" s="62"/>
      <c r="C64" s="80"/>
      <c r="D64" s="13">
        <f t="shared" si="26"/>
        <v>0</v>
      </c>
      <c r="E64" s="665" t="str">
        <f t="shared" si="26"/>
        <v>Select E-Class</v>
      </c>
      <c r="F64" s="665"/>
      <c r="G64" s="665"/>
      <c r="H64" s="665"/>
      <c r="I64" s="665"/>
      <c r="J64" s="665"/>
      <c r="K64" s="33"/>
      <c r="L64" s="107">
        <f t="shared" si="27"/>
        <v>0</v>
      </c>
      <c r="M64" s="84"/>
      <c r="N64" s="255"/>
      <c r="O64" s="235">
        <f t="shared" si="28"/>
        <v>0</v>
      </c>
      <c r="P64" s="255"/>
      <c r="Q64" s="235">
        <f t="shared" si="29"/>
        <v>0</v>
      </c>
      <c r="R64" s="255"/>
      <c r="S64" s="235">
        <f t="shared" si="30"/>
        <v>0</v>
      </c>
      <c r="T64" s="255"/>
      <c r="U64" s="235">
        <f t="shared" si="31"/>
        <v>0</v>
      </c>
      <c r="V64" s="255"/>
      <c r="W64" s="235">
        <f t="shared" si="32"/>
        <v>0</v>
      </c>
      <c r="X64" s="243">
        <f t="shared" si="33"/>
        <v>0</v>
      </c>
      <c r="Y64" s="70"/>
      <c r="Z64" s="9"/>
    </row>
    <row r="65" spans="1:26" s="68" customFormat="1" ht="15" customHeight="1">
      <c r="A65" s="62"/>
      <c r="B65" s="62"/>
      <c r="C65" s="80"/>
      <c r="D65" s="13">
        <f t="shared" si="26"/>
        <v>0</v>
      </c>
      <c r="E65" s="665" t="str">
        <f t="shared" si="26"/>
        <v>Select E-Class</v>
      </c>
      <c r="F65" s="665"/>
      <c r="G65" s="665"/>
      <c r="H65" s="665"/>
      <c r="I65" s="665"/>
      <c r="J65" s="665"/>
      <c r="K65" s="33"/>
      <c r="L65" s="107">
        <f t="shared" si="27"/>
        <v>0</v>
      </c>
      <c r="M65" s="84"/>
      <c r="N65" s="255"/>
      <c r="O65" s="235">
        <f t="shared" si="28"/>
        <v>0</v>
      </c>
      <c r="P65" s="255"/>
      <c r="Q65" s="235">
        <f t="shared" si="29"/>
        <v>0</v>
      </c>
      <c r="R65" s="255"/>
      <c r="S65" s="235">
        <f t="shared" si="30"/>
        <v>0</v>
      </c>
      <c r="T65" s="255"/>
      <c r="U65" s="235">
        <f t="shared" si="31"/>
        <v>0</v>
      </c>
      <c r="V65" s="255"/>
      <c r="W65" s="235">
        <f t="shared" si="32"/>
        <v>0</v>
      </c>
      <c r="X65" s="243">
        <f t="shared" si="33"/>
        <v>0</v>
      </c>
      <c r="Y65" s="70"/>
      <c r="Z65" s="9"/>
    </row>
    <row r="66" spans="1:26" s="68" customFormat="1" ht="15" customHeight="1">
      <c r="A66" s="62"/>
      <c r="B66" s="62"/>
      <c r="C66" s="80"/>
      <c r="D66" s="13">
        <f t="shared" si="26"/>
        <v>0</v>
      </c>
      <c r="E66" s="665" t="str">
        <f t="shared" si="26"/>
        <v>Select E-Class</v>
      </c>
      <c r="F66" s="665"/>
      <c r="G66" s="665"/>
      <c r="H66" s="665"/>
      <c r="I66" s="665"/>
      <c r="J66" s="665"/>
      <c r="K66" s="33"/>
      <c r="L66" s="107">
        <f t="shared" si="27"/>
        <v>0</v>
      </c>
      <c r="M66" s="84"/>
      <c r="N66" s="255"/>
      <c r="O66" s="235">
        <f t="shared" si="28"/>
        <v>0</v>
      </c>
      <c r="P66" s="255"/>
      <c r="Q66" s="235">
        <f t="shared" si="29"/>
        <v>0</v>
      </c>
      <c r="R66" s="255"/>
      <c r="S66" s="235">
        <f t="shared" si="30"/>
        <v>0</v>
      </c>
      <c r="T66" s="255"/>
      <c r="U66" s="235">
        <f t="shared" si="31"/>
        <v>0</v>
      </c>
      <c r="V66" s="255"/>
      <c r="W66" s="235">
        <f t="shared" si="32"/>
        <v>0</v>
      </c>
      <c r="X66" s="243">
        <f t="shared" si="33"/>
        <v>0</v>
      </c>
      <c r="Y66" s="70"/>
      <c r="Z66" s="9"/>
    </row>
    <row r="67" spans="1:26" s="68" customFormat="1" ht="15" customHeight="1">
      <c r="A67" s="62"/>
      <c r="B67" s="62"/>
      <c r="C67" s="80"/>
      <c r="D67" s="13">
        <f t="shared" si="26"/>
        <v>0</v>
      </c>
      <c r="E67" s="665" t="str">
        <f t="shared" si="26"/>
        <v>Select E-Class</v>
      </c>
      <c r="F67" s="665"/>
      <c r="G67" s="665"/>
      <c r="H67" s="665"/>
      <c r="I67" s="665"/>
      <c r="J67" s="665"/>
      <c r="K67" s="33"/>
      <c r="L67" s="107">
        <f t="shared" si="27"/>
        <v>0</v>
      </c>
      <c r="M67" s="84"/>
      <c r="N67" s="255"/>
      <c r="O67" s="235">
        <f t="shared" si="28"/>
        <v>0</v>
      </c>
      <c r="P67" s="255"/>
      <c r="Q67" s="235">
        <f t="shared" si="29"/>
        <v>0</v>
      </c>
      <c r="R67" s="255"/>
      <c r="S67" s="235">
        <f t="shared" si="30"/>
        <v>0</v>
      </c>
      <c r="T67" s="255"/>
      <c r="U67" s="235">
        <f t="shared" si="31"/>
        <v>0</v>
      </c>
      <c r="V67" s="255"/>
      <c r="W67" s="235">
        <f t="shared" si="32"/>
        <v>0</v>
      </c>
      <c r="X67" s="243">
        <f t="shared" si="33"/>
        <v>0</v>
      </c>
      <c r="Y67" s="70"/>
      <c r="Z67" s="9"/>
    </row>
    <row r="68" spans="1:26" s="68" customFormat="1" ht="15" customHeight="1">
      <c r="A68" s="62"/>
      <c r="B68" s="62"/>
      <c r="C68" s="80"/>
      <c r="D68" s="13">
        <f t="shared" si="26"/>
        <v>0</v>
      </c>
      <c r="E68" s="665" t="str">
        <f t="shared" si="26"/>
        <v>Select E-Class</v>
      </c>
      <c r="F68" s="665"/>
      <c r="G68" s="665"/>
      <c r="H68" s="665"/>
      <c r="I68" s="665"/>
      <c r="J68" s="665"/>
      <c r="K68" s="33"/>
      <c r="L68" s="107">
        <f t="shared" si="27"/>
        <v>0</v>
      </c>
      <c r="M68" s="84"/>
      <c r="N68" s="255"/>
      <c r="O68" s="235">
        <f t="shared" si="28"/>
        <v>0</v>
      </c>
      <c r="P68" s="255"/>
      <c r="Q68" s="235">
        <f t="shared" si="29"/>
        <v>0</v>
      </c>
      <c r="R68" s="255"/>
      <c r="S68" s="235">
        <f t="shared" si="30"/>
        <v>0</v>
      </c>
      <c r="T68" s="255"/>
      <c r="U68" s="235">
        <f t="shared" si="31"/>
        <v>0</v>
      </c>
      <c r="V68" s="255"/>
      <c r="W68" s="235">
        <f t="shared" si="32"/>
        <v>0</v>
      </c>
      <c r="X68" s="243">
        <f t="shared" si="33"/>
        <v>0</v>
      </c>
      <c r="Y68" s="70"/>
      <c r="Z68" s="9"/>
    </row>
    <row r="69" spans="1:26" s="68" customFormat="1" ht="15" customHeight="1">
      <c r="A69" s="62"/>
      <c r="B69" s="62"/>
      <c r="C69" s="80"/>
      <c r="D69" s="13">
        <f t="shared" si="26"/>
        <v>0</v>
      </c>
      <c r="E69" s="665" t="str">
        <f t="shared" si="26"/>
        <v>Select E-Class</v>
      </c>
      <c r="F69" s="665"/>
      <c r="G69" s="665"/>
      <c r="H69" s="665"/>
      <c r="I69" s="665"/>
      <c r="J69" s="665"/>
      <c r="K69" s="33"/>
      <c r="L69" s="107">
        <f t="shared" si="27"/>
        <v>0</v>
      </c>
      <c r="M69" s="84"/>
      <c r="N69" s="255"/>
      <c r="O69" s="235">
        <f t="shared" si="28"/>
        <v>0</v>
      </c>
      <c r="P69" s="255"/>
      <c r="Q69" s="235">
        <f t="shared" si="29"/>
        <v>0</v>
      </c>
      <c r="R69" s="255"/>
      <c r="S69" s="235">
        <f t="shared" si="30"/>
        <v>0</v>
      </c>
      <c r="T69" s="255"/>
      <c r="U69" s="235">
        <f t="shared" si="31"/>
        <v>0</v>
      </c>
      <c r="V69" s="255"/>
      <c r="W69" s="235">
        <f t="shared" si="32"/>
        <v>0</v>
      </c>
      <c r="X69" s="243">
        <f t="shared" si="33"/>
        <v>0</v>
      </c>
      <c r="Y69" s="70"/>
      <c r="Z69" s="9"/>
    </row>
    <row r="70" spans="1:26" s="68" customFormat="1" ht="15" customHeight="1">
      <c r="A70" s="62"/>
      <c r="B70" s="62"/>
      <c r="C70" s="80"/>
      <c r="D70" s="13">
        <f t="shared" si="26"/>
        <v>0</v>
      </c>
      <c r="E70" s="665" t="str">
        <f t="shared" si="26"/>
        <v>Select E-Class</v>
      </c>
      <c r="F70" s="665"/>
      <c r="G70" s="665"/>
      <c r="H70" s="665"/>
      <c r="I70" s="665"/>
      <c r="J70" s="665"/>
      <c r="K70" s="33"/>
      <c r="L70" s="107">
        <f t="shared" si="27"/>
        <v>0</v>
      </c>
      <c r="M70" s="84"/>
      <c r="N70" s="255"/>
      <c r="O70" s="235">
        <f t="shared" si="28"/>
        <v>0</v>
      </c>
      <c r="P70" s="255"/>
      <c r="Q70" s="235">
        <f t="shared" si="29"/>
        <v>0</v>
      </c>
      <c r="R70" s="255"/>
      <c r="S70" s="235">
        <f t="shared" si="30"/>
        <v>0</v>
      </c>
      <c r="T70" s="255"/>
      <c r="U70" s="235">
        <f t="shared" si="31"/>
        <v>0</v>
      </c>
      <c r="V70" s="255"/>
      <c r="W70" s="235">
        <f t="shared" si="32"/>
        <v>0</v>
      </c>
      <c r="X70" s="243">
        <f t="shared" si="33"/>
        <v>0</v>
      </c>
      <c r="Y70" s="70"/>
      <c r="Z70" s="9"/>
    </row>
    <row r="71" spans="1:26" s="68" customFormat="1" ht="15" customHeight="1">
      <c r="A71" s="62"/>
      <c r="B71" s="62"/>
      <c r="C71" s="80"/>
      <c r="D71" s="13">
        <f t="shared" si="26"/>
        <v>0</v>
      </c>
      <c r="E71" s="665" t="str">
        <f t="shared" si="26"/>
        <v>Select E-Class</v>
      </c>
      <c r="F71" s="665"/>
      <c r="G71" s="665"/>
      <c r="H71" s="665"/>
      <c r="I71" s="665"/>
      <c r="J71" s="665"/>
      <c r="K71" s="33"/>
      <c r="L71" s="107">
        <f t="shared" si="27"/>
        <v>0</v>
      </c>
      <c r="M71" s="84"/>
      <c r="N71" s="255"/>
      <c r="O71" s="235">
        <f t="shared" si="28"/>
        <v>0</v>
      </c>
      <c r="P71" s="255"/>
      <c r="Q71" s="235">
        <f t="shared" si="29"/>
        <v>0</v>
      </c>
      <c r="R71" s="255"/>
      <c r="S71" s="235">
        <f t="shared" si="30"/>
        <v>0</v>
      </c>
      <c r="T71" s="255"/>
      <c r="U71" s="235">
        <f t="shared" si="31"/>
        <v>0</v>
      </c>
      <c r="V71" s="255"/>
      <c r="W71" s="235">
        <f t="shared" si="32"/>
        <v>0</v>
      </c>
      <c r="X71" s="243">
        <f t="shared" si="33"/>
        <v>0</v>
      </c>
      <c r="Y71" s="70"/>
      <c r="Z71" s="9"/>
    </row>
    <row r="72" spans="1:26" s="68" customFormat="1" ht="15" customHeight="1">
      <c r="A72" s="62"/>
      <c r="B72" s="62"/>
      <c r="C72" s="80"/>
      <c r="D72" s="13">
        <f t="shared" si="26"/>
        <v>0</v>
      </c>
      <c r="E72" s="665" t="str">
        <f t="shared" si="26"/>
        <v>Select E-Class</v>
      </c>
      <c r="F72" s="665"/>
      <c r="G72" s="665"/>
      <c r="H72" s="665"/>
      <c r="I72" s="665"/>
      <c r="J72" s="665"/>
      <c r="K72" s="33"/>
      <c r="L72" s="107">
        <f t="shared" si="27"/>
        <v>0</v>
      </c>
      <c r="M72" s="84"/>
      <c r="N72" s="255"/>
      <c r="O72" s="235">
        <f t="shared" si="28"/>
        <v>0</v>
      </c>
      <c r="P72" s="255"/>
      <c r="Q72" s="235">
        <f t="shared" si="29"/>
        <v>0</v>
      </c>
      <c r="R72" s="255"/>
      <c r="S72" s="235">
        <f t="shared" si="30"/>
        <v>0</v>
      </c>
      <c r="T72" s="255"/>
      <c r="U72" s="235">
        <f t="shared" si="31"/>
        <v>0</v>
      </c>
      <c r="V72" s="255"/>
      <c r="W72" s="235">
        <f t="shared" si="32"/>
        <v>0</v>
      </c>
      <c r="X72" s="243">
        <f t="shared" si="33"/>
        <v>0</v>
      </c>
      <c r="Y72" s="70"/>
      <c r="Z72" s="9"/>
    </row>
    <row r="73" spans="1:26" s="68" customFormat="1" ht="15" customHeight="1">
      <c r="A73" s="62"/>
      <c r="B73" s="62"/>
      <c r="C73" s="80"/>
      <c r="D73" s="13">
        <f t="shared" si="26"/>
        <v>0</v>
      </c>
      <c r="E73" s="665" t="str">
        <f t="shared" si="26"/>
        <v>Select E-Class</v>
      </c>
      <c r="F73" s="665"/>
      <c r="G73" s="665"/>
      <c r="H73" s="665"/>
      <c r="I73" s="665"/>
      <c r="J73" s="665"/>
      <c r="K73" s="33"/>
      <c r="L73" s="107">
        <f t="shared" si="27"/>
        <v>0</v>
      </c>
      <c r="M73" s="84"/>
      <c r="N73" s="255"/>
      <c r="O73" s="235">
        <f t="shared" si="28"/>
        <v>0</v>
      </c>
      <c r="P73" s="255"/>
      <c r="Q73" s="235">
        <f t="shared" si="29"/>
        <v>0</v>
      </c>
      <c r="R73" s="255"/>
      <c r="S73" s="235">
        <f t="shared" si="30"/>
        <v>0</v>
      </c>
      <c r="T73" s="255"/>
      <c r="U73" s="235">
        <f t="shared" si="31"/>
        <v>0</v>
      </c>
      <c r="V73" s="255"/>
      <c r="W73" s="235">
        <f t="shared" si="32"/>
        <v>0</v>
      </c>
      <c r="X73" s="243">
        <f t="shared" si="33"/>
        <v>0</v>
      </c>
      <c r="Y73" s="70"/>
      <c r="Z73" s="9"/>
    </row>
    <row r="74" spans="1:26" s="68" customFormat="1" ht="15" customHeight="1">
      <c r="A74" s="62"/>
      <c r="B74" s="62"/>
      <c r="C74" s="80"/>
      <c r="D74" s="13"/>
      <c r="E74" s="727"/>
      <c r="F74" s="727"/>
      <c r="G74" s="727"/>
      <c r="H74" s="727"/>
      <c r="I74" s="727"/>
      <c r="J74" s="659" t="s">
        <v>252</v>
      </c>
      <c r="K74" s="734"/>
      <c r="L74" s="734"/>
      <c r="M74" s="735"/>
      <c r="N74" s="673">
        <f>SUM(O59:O73)</f>
        <v>0</v>
      </c>
      <c r="O74" s="674"/>
      <c r="P74" s="673">
        <f>SUM(Q59:Q73)</f>
        <v>0</v>
      </c>
      <c r="Q74" s="675"/>
      <c r="R74" s="673">
        <f>SUM(S59:S73)</f>
        <v>0</v>
      </c>
      <c r="S74" s="675"/>
      <c r="T74" s="673">
        <f>SUM(U59:U73)</f>
        <v>0</v>
      </c>
      <c r="U74" s="675"/>
      <c r="V74" s="673">
        <f>SUM(W59:W73)</f>
        <v>0</v>
      </c>
      <c r="W74" s="674"/>
      <c r="X74" s="482">
        <f>SUM(N74:W74)</f>
        <v>0</v>
      </c>
      <c r="Y74" s="70"/>
      <c r="Z74" s="9"/>
    </row>
    <row r="75" spans="1:26" s="68" customFormat="1" ht="15" customHeight="1">
      <c r="A75" s="62"/>
      <c r="B75" s="62"/>
      <c r="C75" s="80" t="s">
        <v>27</v>
      </c>
      <c r="D75" s="34"/>
      <c r="E75" s="729"/>
      <c r="F75" s="729"/>
      <c r="G75" s="729"/>
      <c r="H75" s="729"/>
      <c r="I75" s="729"/>
      <c r="J75" s="666"/>
      <c r="K75" s="33"/>
      <c r="L75" s="110"/>
      <c r="M75" s="84"/>
      <c r="N75" s="478"/>
      <c r="O75" s="103"/>
      <c r="P75" s="478"/>
      <c r="Q75" s="103"/>
      <c r="R75" s="478"/>
      <c r="S75" s="103"/>
      <c r="T75" s="478"/>
      <c r="U75" s="103"/>
      <c r="V75" s="478"/>
      <c r="W75" s="103"/>
      <c r="X75" s="99"/>
      <c r="Y75" s="70"/>
      <c r="Z75" s="9"/>
    </row>
    <row r="76" spans="1:26" s="68" customFormat="1" ht="15" customHeight="1">
      <c r="A76" s="62"/>
      <c r="B76" s="62"/>
      <c r="C76" s="80"/>
      <c r="D76" s="13">
        <f t="shared" ref="D76:E90" si="34">D30</f>
        <v>0</v>
      </c>
      <c r="E76" s="666" t="str">
        <f t="shared" si="34"/>
        <v>Select E-Class</v>
      </c>
      <c r="F76" s="666"/>
      <c r="G76" s="666"/>
      <c r="H76" s="666"/>
      <c r="I76" s="666"/>
      <c r="J76" s="666"/>
      <c r="K76" s="33"/>
      <c r="L76" s="107">
        <f t="shared" ref="L76:L90" si="35">VLOOKUP(E76,Leave_Benefits,3,0)</f>
        <v>0</v>
      </c>
      <c r="M76" s="84"/>
      <c r="N76" s="255"/>
      <c r="O76" s="235">
        <f t="shared" ref="O76:O90" si="36">ROUND(O30*$L76,0)</f>
        <v>0</v>
      </c>
      <c r="P76" s="255"/>
      <c r="Q76" s="235">
        <f t="shared" ref="Q76:Q90" si="37">ROUND(Q30*$L76,0)</f>
        <v>0</v>
      </c>
      <c r="R76" s="255"/>
      <c r="S76" s="235">
        <f t="shared" ref="S76:S90" si="38">ROUND(S30*$L76,0)</f>
        <v>0</v>
      </c>
      <c r="T76" s="255"/>
      <c r="U76" s="235">
        <f t="shared" ref="U76:U90" si="39">ROUND(U30*$L76,0)</f>
        <v>0</v>
      </c>
      <c r="V76" s="255"/>
      <c r="W76" s="235">
        <f t="shared" ref="W76:W90" si="40">ROUND(W30*$L76,0)</f>
        <v>0</v>
      </c>
      <c r="X76" s="243">
        <f>SUM(O76+Q76+S76+U76+W76)</f>
        <v>0</v>
      </c>
      <c r="Y76" s="70"/>
      <c r="Z76" s="9"/>
    </row>
    <row r="77" spans="1:26" s="68" customFormat="1" ht="15" customHeight="1">
      <c r="A77" s="62"/>
      <c r="B77" s="62"/>
      <c r="C77" s="80"/>
      <c r="D77" s="13">
        <f t="shared" si="34"/>
        <v>0</v>
      </c>
      <c r="E77" s="666" t="str">
        <f t="shared" si="34"/>
        <v>Select E-Class</v>
      </c>
      <c r="F77" s="666"/>
      <c r="G77" s="666"/>
      <c r="H77" s="666"/>
      <c r="I77" s="666"/>
      <c r="J77" s="666"/>
      <c r="K77" s="33"/>
      <c r="L77" s="107">
        <f t="shared" si="35"/>
        <v>0</v>
      </c>
      <c r="M77" s="84"/>
      <c r="N77" s="255"/>
      <c r="O77" s="235">
        <f t="shared" si="36"/>
        <v>0</v>
      </c>
      <c r="P77" s="255"/>
      <c r="Q77" s="235">
        <f t="shared" si="37"/>
        <v>0</v>
      </c>
      <c r="R77" s="255"/>
      <c r="S77" s="235">
        <f t="shared" si="38"/>
        <v>0</v>
      </c>
      <c r="T77" s="255"/>
      <c r="U77" s="235">
        <f t="shared" si="39"/>
        <v>0</v>
      </c>
      <c r="V77" s="255"/>
      <c r="W77" s="235">
        <f t="shared" si="40"/>
        <v>0</v>
      </c>
      <c r="X77" s="243">
        <f t="shared" ref="X77:X90" si="41">SUM(O77+Q77+S77+U77+W77)</f>
        <v>0</v>
      </c>
      <c r="Y77" s="70"/>
      <c r="Z77" s="9"/>
    </row>
    <row r="78" spans="1:26" s="68" customFormat="1" ht="15" customHeight="1">
      <c r="A78" s="62"/>
      <c r="B78" s="62"/>
      <c r="C78" s="80"/>
      <c r="D78" s="13">
        <f t="shared" si="34"/>
        <v>0</v>
      </c>
      <c r="E78" s="666" t="str">
        <f t="shared" si="34"/>
        <v>Select E-Class</v>
      </c>
      <c r="F78" s="666"/>
      <c r="G78" s="666"/>
      <c r="H78" s="666"/>
      <c r="I78" s="666"/>
      <c r="J78" s="666"/>
      <c r="K78" s="33"/>
      <c r="L78" s="107">
        <f t="shared" si="35"/>
        <v>0</v>
      </c>
      <c r="M78" s="84"/>
      <c r="N78" s="255"/>
      <c r="O78" s="235">
        <f t="shared" si="36"/>
        <v>0</v>
      </c>
      <c r="P78" s="255"/>
      <c r="Q78" s="235">
        <f t="shared" si="37"/>
        <v>0</v>
      </c>
      <c r="R78" s="255"/>
      <c r="S78" s="235">
        <f t="shared" si="38"/>
        <v>0</v>
      </c>
      <c r="T78" s="255"/>
      <c r="U78" s="235">
        <f t="shared" si="39"/>
        <v>0</v>
      </c>
      <c r="V78" s="255"/>
      <c r="W78" s="235">
        <f t="shared" si="40"/>
        <v>0</v>
      </c>
      <c r="X78" s="243">
        <f t="shared" si="41"/>
        <v>0</v>
      </c>
      <c r="Y78" s="70"/>
      <c r="Z78" s="9"/>
    </row>
    <row r="79" spans="1:26" s="68" customFormat="1" ht="15" customHeight="1">
      <c r="A79" s="62"/>
      <c r="B79" s="62"/>
      <c r="C79" s="80"/>
      <c r="D79" s="13">
        <f t="shared" si="34"/>
        <v>0</v>
      </c>
      <c r="E79" s="666" t="str">
        <f t="shared" si="34"/>
        <v>Select E-Class</v>
      </c>
      <c r="F79" s="666"/>
      <c r="G79" s="666"/>
      <c r="H79" s="666"/>
      <c r="I79" s="666"/>
      <c r="J79" s="666"/>
      <c r="K79" s="33"/>
      <c r="L79" s="107">
        <f t="shared" si="35"/>
        <v>0</v>
      </c>
      <c r="M79" s="84"/>
      <c r="N79" s="255"/>
      <c r="O79" s="235">
        <f t="shared" si="36"/>
        <v>0</v>
      </c>
      <c r="P79" s="255"/>
      <c r="Q79" s="235">
        <f t="shared" si="37"/>
        <v>0</v>
      </c>
      <c r="R79" s="255"/>
      <c r="S79" s="235">
        <f t="shared" si="38"/>
        <v>0</v>
      </c>
      <c r="T79" s="255"/>
      <c r="U79" s="235">
        <f t="shared" si="39"/>
        <v>0</v>
      </c>
      <c r="V79" s="255"/>
      <c r="W79" s="235">
        <f t="shared" si="40"/>
        <v>0</v>
      </c>
      <c r="X79" s="243">
        <f t="shared" si="41"/>
        <v>0</v>
      </c>
      <c r="Y79" s="70"/>
      <c r="Z79" s="9"/>
    </row>
    <row r="80" spans="1:26" s="68" customFormat="1" ht="15" customHeight="1">
      <c r="A80" s="62"/>
      <c r="B80" s="62"/>
      <c r="C80" s="80"/>
      <c r="D80" s="13">
        <f t="shared" si="34"/>
        <v>0</v>
      </c>
      <c r="E80" s="666" t="str">
        <f t="shared" si="34"/>
        <v>Select E-Class</v>
      </c>
      <c r="F80" s="666"/>
      <c r="G80" s="666"/>
      <c r="H80" s="666"/>
      <c r="I80" s="666"/>
      <c r="J80" s="666"/>
      <c r="K80" s="33"/>
      <c r="L80" s="107">
        <f t="shared" si="35"/>
        <v>0</v>
      </c>
      <c r="M80" s="84"/>
      <c r="N80" s="255"/>
      <c r="O80" s="235">
        <f t="shared" si="36"/>
        <v>0</v>
      </c>
      <c r="P80" s="255"/>
      <c r="Q80" s="235">
        <f t="shared" si="37"/>
        <v>0</v>
      </c>
      <c r="R80" s="255"/>
      <c r="S80" s="235">
        <f t="shared" si="38"/>
        <v>0</v>
      </c>
      <c r="T80" s="255"/>
      <c r="U80" s="235">
        <f t="shared" si="39"/>
        <v>0</v>
      </c>
      <c r="V80" s="255"/>
      <c r="W80" s="235">
        <f t="shared" si="40"/>
        <v>0</v>
      </c>
      <c r="X80" s="243">
        <f t="shared" si="41"/>
        <v>0</v>
      </c>
      <c r="Y80" s="70"/>
      <c r="Z80" s="9"/>
    </row>
    <row r="81" spans="1:26" s="68" customFormat="1" ht="15" customHeight="1">
      <c r="A81" s="62"/>
      <c r="B81" s="62"/>
      <c r="C81" s="80"/>
      <c r="D81" s="13">
        <f t="shared" si="34"/>
        <v>0</v>
      </c>
      <c r="E81" s="666" t="str">
        <f t="shared" si="34"/>
        <v>Select E-Class</v>
      </c>
      <c r="F81" s="666"/>
      <c r="G81" s="666"/>
      <c r="H81" s="666"/>
      <c r="I81" s="666"/>
      <c r="J81" s="666"/>
      <c r="K81" s="33"/>
      <c r="L81" s="107">
        <f t="shared" si="35"/>
        <v>0</v>
      </c>
      <c r="M81" s="84"/>
      <c r="N81" s="255"/>
      <c r="O81" s="235">
        <f t="shared" si="36"/>
        <v>0</v>
      </c>
      <c r="P81" s="255"/>
      <c r="Q81" s="235">
        <f t="shared" si="37"/>
        <v>0</v>
      </c>
      <c r="R81" s="255"/>
      <c r="S81" s="235">
        <f t="shared" si="38"/>
        <v>0</v>
      </c>
      <c r="T81" s="255"/>
      <c r="U81" s="235">
        <f t="shared" si="39"/>
        <v>0</v>
      </c>
      <c r="V81" s="255"/>
      <c r="W81" s="235">
        <f t="shared" si="40"/>
        <v>0</v>
      </c>
      <c r="X81" s="243">
        <f t="shared" si="41"/>
        <v>0</v>
      </c>
      <c r="Y81" s="70"/>
      <c r="Z81" s="9"/>
    </row>
    <row r="82" spans="1:26" s="68" customFormat="1" ht="15" customHeight="1">
      <c r="A82" s="62"/>
      <c r="B82" s="62"/>
      <c r="C82" s="80"/>
      <c r="D82" s="13">
        <f t="shared" si="34"/>
        <v>0</v>
      </c>
      <c r="E82" s="666" t="str">
        <f t="shared" si="34"/>
        <v>Select E-Class</v>
      </c>
      <c r="F82" s="666"/>
      <c r="G82" s="666"/>
      <c r="H82" s="666"/>
      <c r="I82" s="666"/>
      <c r="J82" s="666"/>
      <c r="K82" s="33"/>
      <c r="L82" s="107">
        <f t="shared" si="35"/>
        <v>0</v>
      </c>
      <c r="M82" s="84"/>
      <c r="N82" s="255"/>
      <c r="O82" s="235">
        <f t="shared" si="36"/>
        <v>0</v>
      </c>
      <c r="P82" s="255"/>
      <c r="Q82" s="235">
        <f t="shared" si="37"/>
        <v>0</v>
      </c>
      <c r="R82" s="255"/>
      <c r="S82" s="235">
        <f t="shared" si="38"/>
        <v>0</v>
      </c>
      <c r="T82" s="255"/>
      <c r="U82" s="235">
        <f t="shared" si="39"/>
        <v>0</v>
      </c>
      <c r="V82" s="255"/>
      <c r="W82" s="235">
        <f t="shared" si="40"/>
        <v>0</v>
      </c>
      <c r="X82" s="243">
        <f t="shared" si="41"/>
        <v>0</v>
      </c>
      <c r="Y82" s="70"/>
      <c r="Z82" s="9"/>
    </row>
    <row r="83" spans="1:26" s="68" customFormat="1" ht="15" customHeight="1">
      <c r="A83" s="62"/>
      <c r="B83" s="62"/>
      <c r="C83" s="80"/>
      <c r="D83" s="13">
        <f t="shared" si="34"/>
        <v>0</v>
      </c>
      <c r="E83" s="666" t="str">
        <f t="shared" si="34"/>
        <v>Select E-Class</v>
      </c>
      <c r="F83" s="666"/>
      <c r="G83" s="666"/>
      <c r="H83" s="666"/>
      <c r="I83" s="666"/>
      <c r="J83" s="666"/>
      <c r="K83" s="33"/>
      <c r="L83" s="107">
        <f t="shared" si="35"/>
        <v>0</v>
      </c>
      <c r="M83" s="84"/>
      <c r="N83" s="255"/>
      <c r="O83" s="235">
        <f t="shared" si="36"/>
        <v>0</v>
      </c>
      <c r="P83" s="255"/>
      <c r="Q83" s="235">
        <f t="shared" si="37"/>
        <v>0</v>
      </c>
      <c r="R83" s="255"/>
      <c r="S83" s="235">
        <f t="shared" si="38"/>
        <v>0</v>
      </c>
      <c r="T83" s="255"/>
      <c r="U83" s="235">
        <f t="shared" si="39"/>
        <v>0</v>
      </c>
      <c r="V83" s="255"/>
      <c r="W83" s="235">
        <f t="shared" si="40"/>
        <v>0</v>
      </c>
      <c r="X83" s="243">
        <f t="shared" si="41"/>
        <v>0</v>
      </c>
      <c r="Y83" s="70"/>
      <c r="Z83" s="9"/>
    </row>
    <row r="84" spans="1:26" s="68" customFormat="1" ht="15" customHeight="1">
      <c r="A84" s="62"/>
      <c r="B84" s="62"/>
      <c r="C84" s="80"/>
      <c r="D84" s="13">
        <f t="shared" si="34"/>
        <v>0</v>
      </c>
      <c r="E84" s="666" t="str">
        <f t="shared" si="34"/>
        <v>Select E-Class</v>
      </c>
      <c r="F84" s="666"/>
      <c r="G84" s="666"/>
      <c r="H84" s="666"/>
      <c r="I84" s="666"/>
      <c r="J84" s="666"/>
      <c r="K84" s="33"/>
      <c r="L84" s="107">
        <f t="shared" si="35"/>
        <v>0</v>
      </c>
      <c r="M84" s="84"/>
      <c r="N84" s="255"/>
      <c r="O84" s="235">
        <f t="shared" si="36"/>
        <v>0</v>
      </c>
      <c r="P84" s="255"/>
      <c r="Q84" s="235">
        <f t="shared" si="37"/>
        <v>0</v>
      </c>
      <c r="R84" s="255"/>
      <c r="S84" s="235">
        <f t="shared" si="38"/>
        <v>0</v>
      </c>
      <c r="T84" s="255"/>
      <c r="U84" s="235">
        <f t="shared" si="39"/>
        <v>0</v>
      </c>
      <c r="V84" s="255"/>
      <c r="W84" s="235">
        <f t="shared" si="40"/>
        <v>0</v>
      </c>
      <c r="X84" s="243">
        <f t="shared" si="41"/>
        <v>0</v>
      </c>
      <c r="Y84" s="70"/>
      <c r="Z84" s="9"/>
    </row>
    <row r="85" spans="1:26" s="68" customFormat="1" ht="15" customHeight="1">
      <c r="A85" s="62"/>
      <c r="B85" s="62"/>
      <c r="C85" s="80"/>
      <c r="D85" s="13">
        <f t="shared" si="34"/>
        <v>0</v>
      </c>
      <c r="E85" s="666" t="str">
        <f t="shared" si="34"/>
        <v>Select E-Class</v>
      </c>
      <c r="F85" s="666"/>
      <c r="G85" s="666"/>
      <c r="H85" s="666"/>
      <c r="I85" s="666"/>
      <c r="J85" s="666"/>
      <c r="K85" s="33"/>
      <c r="L85" s="107">
        <f t="shared" si="35"/>
        <v>0</v>
      </c>
      <c r="M85" s="84"/>
      <c r="N85" s="255"/>
      <c r="O85" s="235">
        <f t="shared" si="36"/>
        <v>0</v>
      </c>
      <c r="P85" s="255"/>
      <c r="Q85" s="235">
        <f t="shared" si="37"/>
        <v>0</v>
      </c>
      <c r="R85" s="255"/>
      <c r="S85" s="235">
        <f t="shared" si="38"/>
        <v>0</v>
      </c>
      <c r="T85" s="255"/>
      <c r="U85" s="235">
        <f t="shared" si="39"/>
        <v>0</v>
      </c>
      <c r="V85" s="255"/>
      <c r="W85" s="235">
        <f t="shared" si="40"/>
        <v>0</v>
      </c>
      <c r="X85" s="243">
        <f t="shared" si="41"/>
        <v>0</v>
      </c>
      <c r="Y85" s="70"/>
      <c r="Z85" s="9"/>
    </row>
    <row r="86" spans="1:26" s="68" customFormat="1" ht="15" customHeight="1">
      <c r="A86" s="62"/>
      <c r="B86" s="62"/>
      <c r="C86" s="80"/>
      <c r="D86" s="13">
        <f t="shared" si="34"/>
        <v>0</v>
      </c>
      <c r="E86" s="666" t="str">
        <f t="shared" si="34"/>
        <v>Select E-Class</v>
      </c>
      <c r="F86" s="666"/>
      <c r="G86" s="666"/>
      <c r="H86" s="666"/>
      <c r="I86" s="666"/>
      <c r="J86" s="666"/>
      <c r="K86" s="33"/>
      <c r="L86" s="107">
        <f t="shared" si="35"/>
        <v>0</v>
      </c>
      <c r="M86" s="84"/>
      <c r="N86" s="255"/>
      <c r="O86" s="235">
        <f t="shared" si="36"/>
        <v>0</v>
      </c>
      <c r="P86" s="255"/>
      <c r="Q86" s="235">
        <f t="shared" si="37"/>
        <v>0</v>
      </c>
      <c r="R86" s="255"/>
      <c r="S86" s="235">
        <f t="shared" si="38"/>
        <v>0</v>
      </c>
      <c r="T86" s="255"/>
      <c r="U86" s="235">
        <f t="shared" si="39"/>
        <v>0</v>
      </c>
      <c r="V86" s="255"/>
      <c r="W86" s="235">
        <f t="shared" si="40"/>
        <v>0</v>
      </c>
      <c r="X86" s="243">
        <f t="shared" si="41"/>
        <v>0</v>
      </c>
      <c r="Y86" s="70"/>
      <c r="Z86" s="9"/>
    </row>
    <row r="87" spans="1:26" s="68" customFormat="1" ht="15" customHeight="1">
      <c r="A87" s="62"/>
      <c r="B87" s="62"/>
      <c r="C87" s="80"/>
      <c r="D87" s="13">
        <f t="shared" si="34"/>
        <v>0</v>
      </c>
      <c r="E87" s="666" t="str">
        <f t="shared" si="34"/>
        <v>Select E-Class</v>
      </c>
      <c r="F87" s="666"/>
      <c r="G87" s="666"/>
      <c r="H87" s="666"/>
      <c r="I87" s="666"/>
      <c r="J87" s="666"/>
      <c r="K87" s="33"/>
      <c r="L87" s="107">
        <f t="shared" si="35"/>
        <v>0</v>
      </c>
      <c r="M87" s="84"/>
      <c r="N87" s="255"/>
      <c r="O87" s="235">
        <f t="shared" si="36"/>
        <v>0</v>
      </c>
      <c r="P87" s="255"/>
      <c r="Q87" s="235">
        <f t="shared" si="37"/>
        <v>0</v>
      </c>
      <c r="R87" s="255"/>
      <c r="S87" s="235">
        <f t="shared" si="38"/>
        <v>0</v>
      </c>
      <c r="T87" s="255"/>
      <c r="U87" s="235">
        <f t="shared" si="39"/>
        <v>0</v>
      </c>
      <c r="V87" s="255"/>
      <c r="W87" s="235">
        <f t="shared" si="40"/>
        <v>0</v>
      </c>
      <c r="X87" s="243">
        <f t="shared" si="41"/>
        <v>0</v>
      </c>
      <c r="Y87" s="70"/>
      <c r="Z87" s="9"/>
    </row>
    <row r="88" spans="1:26" s="68" customFormat="1" ht="15" customHeight="1">
      <c r="A88" s="62"/>
      <c r="B88" s="62"/>
      <c r="C88" s="80"/>
      <c r="D88" s="13">
        <f t="shared" si="34"/>
        <v>0</v>
      </c>
      <c r="E88" s="666" t="str">
        <f t="shared" si="34"/>
        <v>Select E-Class</v>
      </c>
      <c r="F88" s="666"/>
      <c r="G88" s="666"/>
      <c r="H88" s="666"/>
      <c r="I88" s="666"/>
      <c r="J88" s="666"/>
      <c r="K88" s="33"/>
      <c r="L88" s="107">
        <f t="shared" si="35"/>
        <v>0</v>
      </c>
      <c r="M88" s="84"/>
      <c r="N88" s="255"/>
      <c r="O88" s="235">
        <f t="shared" si="36"/>
        <v>0</v>
      </c>
      <c r="P88" s="255"/>
      <c r="Q88" s="235">
        <f t="shared" si="37"/>
        <v>0</v>
      </c>
      <c r="R88" s="255"/>
      <c r="S88" s="235">
        <f t="shared" si="38"/>
        <v>0</v>
      </c>
      <c r="T88" s="255"/>
      <c r="U88" s="235">
        <f t="shared" si="39"/>
        <v>0</v>
      </c>
      <c r="V88" s="255"/>
      <c r="W88" s="235">
        <f t="shared" si="40"/>
        <v>0</v>
      </c>
      <c r="X88" s="243">
        <f t="shared" si="41"/>
        <v>0</v>
      </c>
      <c r="Y88" s="70"/>
      <c r="Z88" s="9"/>
    </row>
    <row r="89" spans="1:26" s="68" customFormat="1" ht="15" customHeight="1">
      <c r="A89" s="62"/>
      <c r="B89" s="62"/>
      <c r="C89" s="80"/>
      <c r="D89" s="13">
        <f t="shared" si="34"/>
        <v>0</v>
      </c>
      <c r="E89" s="666" t="str">
        <f t="shared" si="34"/>
        <v>Select E-Class</v>
      </c>
      <c r="F89" s="666"/>
      <c r="G89" s="666"/>
      <c r="H89" s="666"/>
      <c r="I89" s="666"/>
      <c r="J89" s="666"/>
      <c r="K89" s="33"/>
      <c r="L89" s="107">
        <f t="shared" si="35"/>
        <v>0</v>
      </c>
      <c r="M89" s="84"/>
      <c r="N89" s="255"/>
      <c r="O89" s="235">
        <f t="shared" si="36"/>
        <v>0</v>
      </c>
      <c r="P89" s="255"/>
      <c r="Q89" s="235">
        <f t="shared" si="37"/>
        <v>0</v>
      </c>
      <c r="R89" s="255"/>
      <c r="S89" s="235">
        <f t="shared" si="38"/>
        <v>0</v>
      </c>
      <c r="T89" s="255"/>
      <c r="U89" s="235">
        <f t="shared" si="39"/>
        <v>0</v>
      </c>
      <c r="V89" s="255"/>
      <c r="W89" s="235">
        <f t="shared" si="40"/>
        <v>0</v>
      </c>
      <c r="X89" s="243">
        <f t="shared" si="41"/>
        <v>0</v>
      </c>
      <c r="Y89" s="70"/>
      <c r="Z89" s="9"/>
    </row>
    <row r="90" spans="1:26" s="68" customFormat="1" ht="15" customHeight="1">
      <c r="A90" s="62"/>
      <c r="B90" s="62"/>
      <c r="C90" s="80"/>
      <c r="D90" s="13">
        <f t="shared" si="34"/>
        <v>0</v>
      </c>
      <c r="E90" s="666" t="str">
        <f t="shared" si="34"/>
        <v>Select E-Class</v>
      </c>
      <c r="F90" s="666"/>
      <c r="G90" s="666"/>
      <c r="H90" s="666"/>
      <c r="I90" s="666"/>
      <c r="J90" s="666"/>
      <c r="K90" s="33"/>
      <c r="L90" s="107">
        <f t="shared" si="35"/>
        <v>0</v>
      </c>
      <c r="M90" s="84"/>
      <c r="N90" s="255"/>
      <c r="O90" s="235">
        <f t="shared" si="36"/>
        <v>0</v>
      </c>
      <c r="P90" s="255"/>
      <c r="Q90" s="235">
        <f t="shared" si="37"/>
        <v>0</v>
      </c>
      <c r="R90" s="255"/>
      <c r="S90" s="235">
        <f t="shared" si="38"/>
        <v>0</v>
      </c>
      <c r="T90" s="255"/>
      <c r="U90" s="235">
        <f t="shared" si="39"/>
        <v>0</v>
      </c>
      <c r="V90" s="255"/>
      <c r="W90" s="235">
        <f t="shared" si="40"/>
        <v>0</v>
      </c>
      <c r="X90" s="243">
        <f t="shared" si="41"/>
        <v>0</v>
      </c>
      <c r="Y90" s="70"/>
      <c r="Z90" s="9"/>
    </row>
    <row r="91" spans="1:26" s="68" customFormat="1" ht="15" customHeight="1">
      <c r="A91" s="62"/>
      <c r="B91" s="62"/>
      <c r="C91" s="80" t="s">
        <v>28</v>
      </c>
      <c r="D91" s="34"/>
      <c r="E91" s="653"/>
      <c r="F91" s="653"/>
      <c r="G91" s="653"/>
      <c r="H91" s="653"/>
      <c r="I91" s="653"/>
      <c r="J91" s="666"/>
      <c r="K91" s="33"/>
      <c r="L91" s="115"/>
      <c r="M91" s="84"/>
      <c r="N91" s="478"/>
      <c r="O91" s="103"/>
      <c r="P91" s="479"/>
      <c r="Q91" s="103"/>
      <c r="R91" s="479"/>
      <c r="S91" s="103"/>
      <c r="T91" s="479"/>
      <c r="U91" s="103"/>
      <c r="V91" s="479"/>
      <c r="W91" s="103"/>
      <c r="X91" s="99"/>
      <c r="Y91" s="70"/>
      <c r="Z91" s="9"/>
    </row>
    <row r="92" spans="1:26" s="68" customFormat="1" ht="15" customHeight="1">
      <c r="A92" s="62"/>
      <c r="B92" s="62"/>
      <c r="C92" s="80"/>
      <c r="D92" s="13" t="str">
        <f t="shared" ref="D92:E100" si="42">D47</f>
        <v>Select Level from List</v>
      </c>
      <c r="E92" s="666" t="str">
        <f t="shared" si="42"/>
        <v>Select E-Class</v>
      </c>
      <c r="F92" s="666"/>
      <c r="G92" s="666"/>
      <c r="H92" s="666"/>
      <c r="I92" s="666"/>
      <c r="J92" s="666"/>
      <c r="K92" s="33"/>
      <c r="L92" s="107">
        <f t="shared" ref="L92:L100" si="43">VLOOKUP(E92,Leave_Benefits,3,0)</f>
        <v>0</v>
      </c>
      <c r="M92" s="84"/>
      <c r="N92" s="255"/>
      <c r="O92" s="235">
        <f t="shared" ref="O92:O100" si="44">ROUND(O47*$L92,0)</f>
        <v>0</v>
      </c>
      <c r="P92" s="255"/>
      <c r="Q92" s="235">
        <f t="shared" ref="Q92:Q100" si="45">ROUND(Q47*$L92,0)</f>
        <v>0</v>
      </c>
      <c r="R92" s="255"/>
      <c r="S92" s="235">
        <f t="shared" ref="S92:S100" si="46">ROUND(S47*$L92,0)</f>
        <v>0</v>
      </c>
      <c r="T92" s="255"/>
      <c r="U92" s="235">
        <f t="shared" ref="U92:U100" si="47">ROUND(U47*$L92,0)</f>
        <v>0</v>
      </c>
      <c r="V92" s="255"/>
      <c r="W92" s="235">
        <f t="shared" ref="W92:W100" si="48">ROUND(W47*$L92,0)</f>
        <v>0</v>
      </c>
      <c r="X92" s="243">
        <f>SUM(O92+Q92+S92+U92+W92)</f>
        <v>0</v>
      </c>
      <c r="Y92" s="70"/>
      <c r="Z92" s="9"/>
    </row>
    <row r="93" spans="1:26" s="68" customFormat="1" ht="15" customHeight="1">
      <c r="A93" s="62"/>
      <c r="B93" s="62"/>
      <c r="C93" s="80"/>
      <c r="D93" s="13" t="str">
        <f t="shared" si="42"/>
        <v>Select Level from List</v>
      </c>
      <c r="E93" s="665" t="str">
        <f t="shared" si="42"/>
        <v>Select E-Class</v>
      </c>
      <c r="F93" s="665"/>
      <c r="G93" s="665"/>
      <c r="H93" s="665"/>
      <c r="I93" s="665"/>
      <c r="J93" s="666"/>
      <c r="K93" s="33"/>
      <c r="L93" s="107">
        <f t="shared" si="43"/>
        <v>0</v>
      </c>
      <c r="M93" s="84"/>
      <c r="N93" s="255"/>
      <c r="O93" s="235">
        <f t="shared" si="44"/>
        <v>0</v>
      </c>
      <c r="P93" s="255"/>
      <c r="Q93" s="235">
        <f t="shared" si="45"/>
        <v>0</v>
      </c>
      <c r="R93" s="255"/>
      <c r="S93" s="235">
        <f t="shared" si="46"/>
        <v>0</v>
      </c>
      <c r="T93" s="255"/>
      <c r="U93" s="235">
        <f t="shared" si="47"/>
        <v>0</v>
      </c>
      <c r="V93" s="255"/>
      <c r="W93" s="235">
        <f t="shared" si="48"/>
        <v>0</v>
      </c>
      <c r="X93" s="243">
        <f t="shared" ref="X93:X105" si="49">SUM(O93+Q93+S93+U93+W93)</f>
        <v>0</v>
      </c>
      <c r="Y93" s="70"/>
      <c r="Z93" s="9"/>
    </row>
    <row r="94" spans="1:26" s="68" customFormat="1" ht="15" customHeight="1">
      <c r="A94" s="62"/>
      <c r="B94" s="62"/>
      <c r="C94" s="80"/>
      <c r="D94" s="13" t="str">
        <f t="shared" si="42"/>
        <v>Select Level from List</v>
      </c>
      <c r="E94" s="665" t="str">
        <f t="shared" si="42"/>
        <v>Select E-Class</v>
      </c>
      <c r="F94" s="666"/>
      <c r="G94" s="666"/>
      <c r="H94" s="666"/>
      <c r="I94" s="666"/>
      <c r="J94" s="666"/>
      <c r="K94" s="33"/>
      <c r="L94" s="107">
        <f t="shared" si="43"/>
        <v>0</v>
      </c>
      <c r="M94" s="84"/>
      <c r="N94" s="255"/>
      <c r="O94" s="235">
        <f t="shared" si="44"/>
        <v>0</v>
      </c>
      <c r="P94" s="255"/>
      <c r="Q94" s="235">
        <f t="shared" si="45"/>
        <v>0</v>
      </c>
      <c r="R94" s="255"/>
      <c r="S94" s="235">
        <f t="shared" si="46"/>
        <v>0</v>
      </c>
      <c r="T94" s="255"/>
      <c r="U94" s="235">
        <f t="shared" si="47"/>
        <v>0</v>
      </c>
      <c r="V94" s="255"/>
      <c r="W94" s="235">
        <f t="shared" si="48"/>
        <v>0</v>
      </c>
      <c r="X94" s="243">
        <f t="shared" si="49"/>
        <v>0</v>
      </c>
      <c r="Y94" s="70"/>
      <c r="Z94" s="9"/>
    </row>
    <row r="95" spans="1:26" s="68" customFormat="1" ht="15" customHeight="1">
      <c r="A95" s="62"/>
      <c r="B95" s="62"/>
      <c r="C95" s="80"/>
      <c r="D95" s="13" t="str">
        <f t="shared" si="42"/>
        <v>Select Level from List</v>
      </c>
      <c r="E95" s="665" t="str">
        <f t="shared" si="42"/>
        <v>Select E-Class</v>
      </c>
      <c r="F95" s="666"/>
      <c r="G95" s="666"/>
      <c r="H95" s="666"/>
      <c r="I95" s="666"/>
      <c r="J95" s="666"/>
      <c r="K95" s="33"/>
      <c r="L95" s="107">
        <f t="shared" si="43"/>
        <v>0</v>
      </c>
      <c r="M95" s="84"/>
      <c r="N95" s="255"/>
      <c r="O95" s="235">
        <f t="shared" si="44"/>
        <v>0</v>
      </c>
      <c r="P95" s="255"/>
      <c r="Q95" s="235">
        <f t="shared" si="45"/>
        <v>0</v>
      </c>
      <c r="R95" s="255"/>
      <c r="S95" s="235">
        <f t="shared" si="46"/>
        <v>0</v>
      </c>
      <c r="T95" s="255"/>
      <c r="U95" s="235">
        <f t="shared" si="47"/>
        <v>0</v>
      </c>
      <c r="V95" s="255"/>
      <c r="W95" s="235">
        <f t="shared" si="48"/>
        <v>0</v>
      </c>
      <c r="X95" s="243">
        <f t="shared" si="49"/>
        <v>0</v>
      </c>
      <c r="Y95" s="70"/>
      <c r="Z95" s="9"/>
    </row>
    <row r="96" spans="1:26" s="68" customFormat="1" ht="15" customHeight="1">
      <c r="A96" s="62"/>
      <c r="B96" s="62"/>
      <c r="C96" s="80"/>
      <c r="D96" s="13" t="str">
        <f t="shared" si="42"/>
        <v>Select Level from List</v>
      </c>
      <c r="E96" s="665" t="str">
        <f t="shared" si="42"/>
        <v>Select E-Class</v>
      </c>
      <c r="F96" s="666"/>
      <c r="G96" s="666"/>
      <c r="H96" s="666"/>
      <c r="I96" s="666"/>
      <c r="J96" s="666"/>
      <c r="K96" s="33"/>
      <c r="L96" s="107">
        <f t="shared" si="43"/>
        <v>0</v>
      </c>
      <c r="M96" s="84"/>
      <c r="N96" s="255"/>
      <c r="O96" s="235">
        <f t="shared" si="44"/>
        <v>0</v>
      </c>
      <c r="P96" s="255"/>
      <c r="Q96" s="235">
        <f t="shared" si="45"/>
        <v>0</v>
      </c>
      <c r="R96" s="255"/>
      <c r="S96" s="235">
        <f t="shared" si="46"/>
        <v>0</v>
      </c>
      <c r="T96" s="255"/>
      <c r="U96" s="235">
        <f t="shared" si="47"/>
        <v>0</v>
      </c>
      <c r="V96" s="255"/>
      <c r="W96" s="235">
        <f t="shared" si="48"/>
        <v>0</v>
      </c>
      <c r="X96" s="243">
        <f t="shared" si="49"/>
        <v>0</v>
      </c>
      <c r="Y96" s="70"/>
      <c r="Z96" s="9"/>
    </row>
    <row r="97" spans="1:26" s="68" customFormat="1" ht="15" customHeight="1">
      <c r="A97" s="62"/>
      <c r="B97" s="62"/>
      <c r="C97" s="80"/>
      <c r="D97" s="13" t="str">
        <f t="shared" si="42"/>
        <v>Select Level from List</v>
      </c>
      <c r="E97" s="665" t="str">
        <f t="shared" si="42"/>
        <v>Select E-Class</v>
      </c>
      <c r="F97" s="665"/>
      <c r="G97" s="665"/>
      <c r="H97" s="665"/>
      <c r="I97" s="665"/>
      <c r="J97" s="666"/>
      <c r="K97" s="33"/>
      <c r="L97" s="107">
        <f t="shared" si="43"/>
        <v>0</v>
      </c>
      <c r="M97" s="84"/>
      <c r="N97" s="255"/>
      <c r="O97" s="235">
        <f t="shared" si="44"/>
        <v>0</v>
      </c>
      <c r="P97" s="255"/>
      <c r="Q97" s="235">
        <f t="shared" si="45"/>
        <v>0</v>
      </c>
      <c r="R97" s="255"/>
      <c r="S97" s="235">
        <f t="shared" si="46"/>
        <v>0</v>
      </c>
      <c r="T97" s="255"/>
      <c r="U97" s="235">
        <f t="shared" si="47"/>
        <v>0</v>
      </c>
      <c r="V97" s="255"/>
      <c r="W97" s="235">
        <f t="shared" si="48"/>
        <v>0</v>
      </c>
      <c r="X97" s="243">
        <f t="shared" si="49"/>
        <v>0</v>
      </c>
      <c r="Y97" s="70"/>
      <c r="Z97" s="9"/>
    </row>
    <row r="98" spans="1:26" s="68" customFormat="1" ht="15" customHeight="1">
      <c r="A98" s="62"/>
      <c r="B98" s="62"/>
      <c r="C98" s="80"/>
      <c r="D98" s="13" t="str">
        <f t="shared" si="42"/>
        <v>Select Level from List</v>
      </c>
      <c r="E98" s="665" t="str">
        <f t="shared" si="42"/>
        <v>Select E-Class</v>
      </c>
      <c r="F98" s="666"/>
      <c r="G98" s="666"/>
      <c r="H98" s="666"/>
      <c r="I98" s="666"/>
      <c r="J98" s="666"/>
      <c r="K98" s="33"/>
      <c r="L98" s="107">
        <f t="shared" si="43"/>
        <v>0</v>
      </c>
      <c r="M98" s="84"/>
      <c r="N98" s="255"/>
      <c r="O98" s="235">
        <f t="shared" si="44"/>
        <v>0</v>
      </c>
      <c r="P98" s="255"/>
      <c r="Q98" s="235">
        <f t="shared" si="45"/>
        <v>0</v>
      </c>
      <c r="R98" s="255"/>
      <c r="S98" s="235">
        <f t="shared" si="46"/>
        <v>0</v>
      </c>
      <c r="T98" s="255"/>
      <c r="U98" s="235">
        <f t="shared" si="47"/>
        <v>0</v>
      </c>
      <c r="V98" s="255"/>
      <c r="W98" s="235">
        <f t="shared" si="48"/>
        <v>0</v>
      </c>
      <c r="X98" s="243">
        <f t="shared" si="49"/>
        <v>0</v>
      </c>
      <c r="Y98" s="70"/>
      <c r="Z98" s="9"/>
    </row>
    <row r="99" spans="1:26" s="68" customFormat="1" ht="15" customHeight="1">
      <c r="A99" s="62"/>
      <c r="B99" s="62"/>
      <c r="C99" s="80"/>
      <c r="D99" s="13" t="str">
        <f t="shared" si="42"/>
        <v>Select Level from List</v>
      </c>
      <c r="E99" s="665" t="str">
        <f t="shared" si="42"/>
        <v>Select E-Class</v>
      </c>
      <c r="F99" s="666"/>
      <c r="G99" s="666"/>
      <c r="H99" s="666"/>
      <c r="I99" s="666"/>
      <c r="J99" s="666"/>
      <c r="K99" s="33"/>
      <c r="L99" s="107">
        <f t="shared" si="43"/>
        <v>0</v>
      </c>
      <c r="M99" s="84"/>
      <c r="N99" s="255"/>
      <c r="O99" s="235">
        <f t="shared" si="44"/>
        <v>0</v>
      </c>
      <c r="P99" s="255"/>
      <c r="Q99" s="235">
        <f t="shared" si="45"/>
        <v>0</v>
      </c>
      <c r="R99" s="255"/>
      <c r="S99" s="235">
        <f t="shared" si="46"/>
        <v>0</v>
      </c>
      <c r="T99" s="255"/>
      <c r="U99" s="235">
        <f t="shared" si="47"/>
        <v>0</v>
      </c>
      <c r="V99" s="255"/>
      <c r="W99" s="235">
        <f t="shared" si="48"/>
        <v>0</v>
      </c>
      <c r="X99" s="243">
        <f t="shared" si="49"/>
        <v>0</v>
      </c>
      <c r="Y99" s="70"/>
      <c r="Z99" s="9"/>
    </row>
    <row r="100" spans="1:26" s="68" customFormat="1" ht="15" customHeight="1">
      <c r="A100" s="62"/>
      <c r="B100" s="62"/>
      <c r="C100" s="80"/>
      <c r="D100" s="13" t="str">
        <f t="shared" si="42"/>
        <v>Select Level from List</v>
      </c>
      <c r="E100" s="665" t="str">
        <f t="shared" si="42"/>
        <v>Select E-Class</v>
      </c>
      <c r="F100" s="666"/>
      <c r="G100" s="666"/>
      <c r="H100" s="666"/>
      <c r="I100" s="666"/>
      <c r="J100" s="666"/>
      <c r="K100" s="33"/>
      <c r="L100" s="107">
        <f t="shared" si="43"/>
        <v>0</v>
      </c>
      <c r="M100" s="84"/>
      <c r="N100" s="255"/>
      <c r="O100" s="235">
        <f t="shared" si="44"/>
        <v>0</v>
      </c>
      <c r="P100" s="255"/>
      <c r="Q100" s="235">
        <f t="shared" si="45"/>
        <v>0</v>
      </c>
      <c r="R100" s="255"/>
      <c r="S100" s="235">
        <f t="shared" si="46"/>
        <v>0</v>
      </c>
      <c r="T100" s="255"/>
      <c r="U100" s="235">
        <f t="shared" si="47"/>
        <v>0</v>
      </c>
      <c r="V100" s="255"/>
      <c r="W100" s="235">
        <f t="shared" si="48"/>
        <v>0</v>
      </c>
      <c r="X100" s="243">
        <f t="shared" si="49"/>
        <v>0</v>
      </c>
      <c r="Y100" s="70"/>
      <c r="Z100" s="9"/>
    </row>
    <row r="101" spans="1:26" s="68" customFormat="1" ht="15" customHeight="1">
      <c r="A101" s="62"/>
      <c r="B101" s="62"/>
      <c r="C101" s="80"/>
      <c r="D101" s="666" t="s">
        <v>412</v>
      </c>
      <c r="E101" s="688"/>
      <c r="F101" s="688"/>
      <c r="G101" s="688"/>
      <c r="H101" s="688"/>
      <c r="I101" s="688"/>
      <c r="J101" s="688"/>
      <c r="K101" s="688"/>
      <c r="L101" s="45">
        <f>VLOOKUP(D101,'Benefits and F&amp;A-DO NOT DELETE'!A46:B50,2,0)</f>
        <v>0</v>
      </c>
      <c r="M101" s="56">
        <v>1.07</v>
      </c>
      <c r="N101" s="591">
        <v>1</v>
      </c>
      <c r="O101" s="235">
        <f>ROUND($L101*N101*$M101,0)</f>
        <v>0</v>
      </c>
      <c r="P101" s="591">
        <v>0</v>
      </c>
      <c r="Q101" s="235">
        <f>ROUND($L101*P101*$M101^2,0)</f>
        <v>0</v>
      </c>
      <c r="R101" s="591">
        <v>0</v>
      </c>
      <c r="S101" s="235">
        <f>ROUND($L101*R101*$M101^3,0)</f>
        <v>0</v>
      </c>
      <c r="T101" s="591">
        <v>0</v>
      </c>
      <c r="U101" s="235">
        <f>ROUND($L101*T101*$M101^4,0)</f>
        <v>0</v>
      </c>
      <c r="V101" s="591">
        <v>0</v>
      </c>
      <c r="W101" s="235">
        <f>ROUND($L101*V101*$M101^5,0)</f>
        <v>0</v>
      </c>
      <c r="X101" s="243">
        <f t="shared" si="49"/>
        <v>0</v>
      </c>
      <c r="Y101" s="70"/>
      <c r="Z101" s="9"/>
    </row>
    <row r="102" spans="1:26" s="68" customFormat="1" ht="15" customHeight="1">
      <c r="A102" s="62"/>
      <c r="B102" s="62"/>
      <c r="C102" s="80"/>
      <c r="D102" s="666" t="s">
        <v>412</v>
      </c>
      <c r="E102" s="688"/>
      <c r="F102" s="688"/>
      <c r="G102" s="688"/>
      <c r="H102" s="688"/>
      <c r="I102" s="688"/>
      <c r="J102" s="688"/>
      <c r="K102" s="688"/>
      <c r="L102" s="45">
        <f>VLOOKUP(D102,'Benefits and F&amp;A-DO NOT DELETE'!A46:B50,2,0)</f>
        <v>0</v>
      </c>
      <c r="M102" s="56">
        <v>1.07</v>
      </c>
      <c r="N102" s="591">
        <v>0</v>
      </c>
      <c r="O102" s="235">
        <f t="shared" ref="O102:O105" si="50">ROUND($L102*N102*$M102,0)</f>
        <v>0</v>
      </c>
      <c r="P102" s="591">
        <v>0</v>
      </c>
      <c r="Q102" s="235">
        <f t="shared" ref="Q102:Q105" si="51">ROUND($L102*P102*$M102^2,0)</f>
        <v>0</v>
      </c>
      <c r="R102" s="591">
        <v>0</v>
      </c>
      <c r="S102" s="235">
        <f t="shared" ref="S102:S105" si="52">ROUND($L102*R102*$M102^3,0)</f>
        <v>0</v>
      </c>
      <c r="T102" s="591">
        <v>0</v>
      </c>
      <c r="U102" s="235">
        <f t="shared" ref="U102:U105" si="53">ROUND($L102*T102*$M102^4,0)</f>
        <v>0</v>
      </c>
      <c r="V102" s="591">
        <v>0</v>
      </c>
      <c r="W102" s="235">
        <f t="shared" ref="W102:W105" si="54">ROUND($L102*V102*$M102^5,0)</f>
        <v>0</v>
      </c>
      <c r="X102" s="243">
        <f t="shared" si="49"/>
        <v>0</v>
      </c>
      <c r="Y102" s="70"/>
      <c r="Z102" s="9"/>
    </row>
    <row r="103" spans="1:26" s="68" customFormat="1" ht="15" customHeight="1">
      <c r="A103" s="62"/>
      <c r="B103" s="62"/>
      <c r="C103" s="80"/>
      <c r="D103" s="666" t="s">
        <v>412</v>
      </c>
      <c r="E103" s="688"/>
      <c r="F103" s="688"/>
      <c r="G103" s="688"/>
      <c r="H103" s="688"/>
      <c r="I103" s="688"/>
      <c r="J103" s="688"/>
      <c r="K103" s="688"/>
      <c r="L103" s="45">
        <f>VLOOKUP(D103,'Benefits and F&amp;A-DO NOT DELETE'!A46:B50,2,0)</f>
        <v>0</v>
      </c>
      <c r="M103" s="56">
        <v>1.07</v>
      </c>
      <c r="N103" s="591">
        <v>0</v>
      </c>
      <c r="O103" s="235">
        <f t="shared" si="50"/>
        <v>0</v>
      </c>
      <c r="P103" s="591">
        <v>0</v>
      </c>
      <c r="Q103" s="235">
        <f t="shared" si="51"/>
        <v>0</v>
      </c>
      <c r="R103" s="591">
        <v>0</v>
      </c>
      <c r="S103" s="235">
        <f t="shared" si="52"/>
        <v>0</v>
      </c>
      <c r="T103" s="591">
        <v>0</v>
      </c>
      <c r="U103" s="235">
        <f t="shared" si="53"/>
        <v>0</v>
      </c>
      <c r="V103" s="591">
        <v>0</v>
      </c>
      <c r="W103" s="235">
        <f t="shared" si="54"/>
        <v>0</v>
      </c>
      <c r="X103" s="243">
        <f t="shared" si="49"/>
        <v>0</v>
      </c>
      <c r="Y103" s="70"/>
      <c r="Z103" s="9"/>
    </row>
    <row r="104" spans="1:26" s="68" customFormat="1" ht="15" customHeight="1">
      <c r="A104" s="62"/>
      <c r="B104" s="62"/>
      <c r="C104" s="80"/>
      <c r="D104" s="666" t="s">
        <v>412</v>
      </c>
      <c r="E104" s="688"/>
      <c r="F104" s="688"/>
      <c r="G104" s="688"/>
      <c r="H104" s="688"/>
      <c r="I104" s="688"/>
      <c r="J104" s="688"/>
      <c r="K104" s="688"/>
      <c r="L104" s="45">
        <f>VLOOKUP(D104,'Benefits and F&amp;A-DO NOT DELETE'!A46:B50,2,0)</f>
        <v>0</v>
      </c>
      <c r="M104" s="56">
        <v>1.07</v>
      </c>
      <c r="N104" s="591">
        <v>0</v>
      </c>
      <c r="O104" s="235">
        <f t="shared" si="50"/>
        <v>0</v>
      </c>
      <c r="P104" s="591">
        <v>0</v>
      </c>
      <c r="Q104" s="235">
        <f t="shared" si="51"/>
        <v>0</v>
      </c>
      <c r="R104" s="591">
        <v>0</v>
      </c>
      <c r="S104" s="235">
        <f t="shared" si="52"/>
        <v>0</v>
      </c>
      <c r="T104" s="591">
        <v>0</v>
      </c>
      <c r="U104" s="235">
        <f t="shared" si="53"/>
        <v>0</v>
      </c>
      <c r="V104" s="591">
        <v>0</v>
      </c>
      <c r="W104" s="235">
        <f t="shared" si="54"/>
        <v>0</v>
      </c>
      <c r="X104" s="243">
        <f t="shared" si="49"/>
        <v>0</v>
      </c>
      <c r="Y104" s="70"/>
      <c r="Z104" s="9"/>
    </row>
    <row r="105" spans="1:26" s="68" customFormat="1" ht="15" customHeight="1">
      <c r="A105" s="62"/>
      <c r="B105" s="62"/>
      <c r="C105" s="80"/>
      <c r="D105" s="666" t="s">
        <v>412</v>
      </c>
      <c r="E105" s="688"/>
      <c r="F105" s="688"/>
      <c r="G105" s="688"/>
      <c r="H105" s="688"/>
      <c r="I105" s="688"/>
      <c r="J105" s="688"/>
      <c r="K105" s="688"/>
      <c r="L105" s="45">
        <f>VLOOKUP(D105,'Benefits and F&amp;A-DO NOT DELETE'!A46:B50,2,0)</f>
        <v>0</v>
      </c>
      <c r="M105" s="56">
        <v>1.07</v>
      </c>
      <c r="N105" s="591">
        <v>0</v>
      </c>
      <c r="O105" s="235">
        <f t="shared" si="50"/>
        <v>0</v>
      </c>
      <c r="P105" s="591">
        <v>0</v>
      </c>
      <c r="Q105" s="235">
        <f t="shared" si="51"/>
        <v>0</v>
      </c>
      <c r="R105" s="591">
        <v>0</v>
      </c>
      <c r="S105" s="235">
        <f t="shared" si="52"/>
        <v>0</v>
      </c>
      <c r="T105" s="591">
        <v>0</v>
      </c>
      <c r="U105" s="235">
        <f t="shared" si="53"/>
        <v>0</v>
      </c>
      <c r="V105" s="591">
        <v>0</v>
      </c>
      <c r="W105" s="235">
        <f t="shared" si="54"/>
        <v>0</v>
      </c>
      <c r="X105" s="243">
        <f t="shared" si="49"/>
        <v>0</v>
      </c>
      <c r="Y105" s="70"/>
      <c r="Z105" s="9"/>
    </row>
    <row r="106" spans="1:26" s="68" customFormat="1" ht="15" customHeight="1">
      <c r="A106" s="62"/>
      <c r="B106" s="62"/>
      <c r="C106" s="80"/>
      <c r="D106" s="702"/>
      <c r="E106" s="702"/>
      <c r="F106" s="702"/>
      <c r="G106" s="702"/>
      <c r="H106" s="702"/>
      <c r="I106" s="702"/>
      <c r="J106" s="659" t="s">
        <v>253</v>
      </c>
      <c r="K106" s="734"/>
      <c r="L106" s="734"/>
      <c r="M106" s="735"/>
      <c r="N106" s="673">
        <f>SUM(O76:O105)</f>
        <v>0</v>
      </c>
      <c r="O106" s="674"/>
      <c r="P106" s="673">
        <f>SUM(Q76:Q105)</f>
        <v>0</v>
      </c>
      <c r="Q106" s="675"/>
      <c r="R106" s="673">
        <f>SUM(S76:S105)</f>
        <v>0</v>
      </c>
      <c r="S106" s="675"/>
      <c r="T106" s="673">
        <f>SUM(U76:U105)</f>
        <v>0</v>
      </c>
      <c r="U106" s="675"/>
      <c r="V106" s="673">
        <f>SUM(W76:W105)</f>
        <v>0</v>
      </c>
      <c r="W106" s="674"/>
      <c r="X106" s="482">
        <f>SUM(N106:W106)</f>
        <v>0</v>
      </c>
      <c r="Y106" s="118"/>
      <c r="Z106" s="9"/>
    </row>
    <row r="107" spans="1:26" s="68" customFormat="1" ht="15" customHeight="1">
      <c r="A107" s="62"/>
      <c r="B107" s="62"/>
      <c r="C107" s="693" t="s">
        <v>257</v>
      </c>
      <c r="D107" s="694"/>
      <c r="E107" s="694"/>
      <c r="F107" s="694"/>
      <c r="G107" s="694"/>
      <c r="H107" s="694"/>
      <c r="I107" s="694"/>
      <c r="J107" s="694"/>
      <c r="K107" s="694"/>
      <c r="L107" s="694"/>
      <c r="M107" s="695"/>
      <c r="N107" s="732">
        <f>SUM(N74, N106)</f>
        <v>0</v>
      </c>
      <c r="O107" s="733"/>
      <c r="P107" s="732">
        <f>SUM(P74, P106)</f>
        <v>0</v>
      </c>
      <c r="Q107" s="747"/>
      <c r="R107" s="732">
        <f>SUM(R74, R106)</f>
        <v>0</v>
      </c>
      <c r="S107" s="747"/>
      <c r="T107" s="732">
        <f>SUM(T74, T106)</f>
        <v>0</v>
      </c>
      <c r="U107" s="747"/>
      <c r="V107" s="732">
        <f>SUM(V74, V106)</f>
        <v>0</v>
      </c>
      <c r="W107" s="733"/>
      <c r="X107" s="481">
        <f>SUM(N107:W107)</f>
        <v>0</v>
      </c>
      <c r="Y107" s="119"/>
      <c r="Z107" s="9"/>
    </row>
    <row r="108" spans="1:26" s="68" customFormat="1" ht="15" customHeight="1">
      <c r="A108" s="62"/>
      <c r="B108" s="62"/>
      <c r="C108" s="670" t="s">
        <v>258</v>
      </c>
      <c r="D108" s="671"/>
      <c r="E108" s="671"/>
      <c r="F108" s="671"/>
      <c r="G108" s="671"/>
      <c r="H108" s="671"/>
      <c r="I108" s="671"/>
      <c r="J108" s="671"/>
      <c r="K108" s="671"/>
      <c r="L108" s="671"/>
      <c r="M108" s="672"/>
      <c r="N108" s="668">
        <f>SUM(N57,N107)</f>
        <v>0</v>
      </c>
      <c r="O108" s="725"/>
      <c r="P108" s="668">
        <f>SUM(P57,P107)</f>
        <v>0</v>
      </c>
      <c r="Q108" s="669"/>
      <c r="R108" s="668">
        <f>SUM(R57,R107)</f>
        <v>0</v>
      </c>
      <c r="S108" s="669"/>
      <c r="T108" s="668">
        <f>SUM(T57,T107)</f>
        <v>0</v>
      </c>
      <c r="U108" s="669"/>
      <c r="V108" s="668">
        <f>SUM(V57,V107)</f>
        <v>0</v>
      </c>
      <c r="W108" s="725"/>
      <c r="X108" s="120">
        <f>SUM(N108:W108)</f>
        <v>0</v>
      </c>
      <c r="Y108" s="70"/>
      <c r="Z108" s="9"/>
    </row>
    <row r="109" spans="1:26" s="68" customFormat="1" ht="15" customHeight="1">
      <c r="A109" s="62">
        <v>2000</v>
      </c>
      <c r="B109" s="62"/>
      <c r="C109" s="121" t="s">
        <v>259</v>
      </c>
      <c r="D109" s="76"/>
      <c r="E109" s="719" t="s">
        <v>188</v>
      </c>
      <c r="F109" s="719"/>
      <c r="G109" s="719"/>
      <c r="H109" s="719"/>
      <c r="I109" s="719"/>
      <c r="J109" s="76"/>
      <c r="K109" s="76"/>
      <c r="L109" s="38"/>
      <c r="M109" s="122"/>
      <c r="N109" s="74"/>
      <c r="O109" s="123"/>
      <c r="P109" s="74"/>
      <c r="Q109" s="123"/>
      <c r="R109" s="74"/>
      <c r="S109" s="123"/>
      <c r="T109" s="74"/>
      <c r="U109" s="123"/>
      <c r="V109" s="74"/>
      <c r="W109" s="123"/>
      <c r="X109" s="124"/>
      <c r="Y109" s="70"/>
      <c r="Z109" s="9"/>
    </row>
    <row r="110" spans="1:26" s="68" customFormat="1" ht="36.950000000000003" customHeight="1">
      <c r="A110" s="62"/>
      <c r="B110" s="62"/>
      <c r="C110" s="94" t="s">
        <v>33</v>
      </c>
      <c r="D110" s="9" t="s">
        <v>149</v>
      </c>
      <c r="E110" s="64" t="str">
        <f>N8</f>
        <v>Year 1</v>
      </c>
      <c r="F110" s="64" t="str">
        <f>P8</f>
        <v>Year 2</v>
      </c>
      <c r="G110" s="64" t="str">
        <f>R8</f>
        <v>Year 3</v>
      </c>
      <c r="H110" s="64" t="str">
        <f>T8</f>
        <v>Year 4</v>
      </c>
      <c r="I110" s="64" t="str">
        <f>V8</f>
        <v>Year 5</v>
      </c>
      <c r="J110" s="62" t="s">
        <v>336</v>
      </c>
      <c r="K110" s="62" t="s">
        <v>337</v>
      </c>
      <c r="L110" s="62" t="s">
        <v>45</v>
      </c>
      <c r="M110" s="66" t="s">
        <v>317</v>
      </c>
      <c r="N110" s="81"/>
      <c r="O110" s="103"/>
      <c r="P110" s="125"/>
      <c r="Q110" s="103"/>
      <c r="R110" s="125"/>
      <c r="S110" s="103"/>
      <c r="T110" s="125"/>
      <c r="U110" s="103"/>
      <c r="V110" s="125"/>
      <c r="W110" s="103"/>
      <c r="X110" s="99"/>
      <c r="Y110" s="70"/>
      <c r="Z110" s="9"/>
    </row>
    <row r="111" spans="1:26" s="68" customFormat="1" ht="15" customHeight="1">
      <c r="A111" s="62"/>
      <c r="B111" s="62"/>
      <c r="C111" s="61" t="s">
        <v>315</v>
      </c>
      <c r="D111" s="655" t="s">
        <v>338</v>
      </c>
      <c r="E111" s="57"/>
      <c r="F111" s="57"/>
      <c r="G111" s="57"/>
      <c r="H111" s="57"/>
      <c r="I111" s="57"/>
      <c r="J111" s="649"/>
      <c r="K111" s="57"/>
      <c r="L111" s="33"/>
      <c r="M111" s="34">
        <f t="shared" ref="M111:M130" si="55">VLOOKUP(C111,TravelIncrease,2,0)</f>
        <v>1.1000000000000001</v>
      </c>
      <c r="N111" s="650">
        <f t="shared" ref="N111:N130" si="56">ROUND(E111*$K111*$L111*$M111,0)</f>
        <v>0</v>
      </c>
      <c r="O111" s="651"/>
      <c r="P111" s="650">
        <f t="shared" ref="P111:P130" si="57">ROUND(F111*$K111*$L111*$M111^2,0)</f>
        <v>0</v>
      </c>
      <c r="Q111" s="651"/>
      <c r="R111" s="650">
        <f t="shared" ref="R111:R130" si="58">ROUND(G111*$K111*$L111*$M111^3,0)</f>
        <v>0</v>
      </c>
      <c r="S111" s="651"/>
      <c r="T111" s="650">
        <f t="shared" ref="T111:T130" si="59">ROUND(H111*$K111*$L111*$M111^4,0)</f>
        <v>0</v>
      </c>
      <c r="U111" s="651"/>
      <c r="V111" s="650">
        <f t="shared" ref="V111:V130" si="60">ROUND(I111*$K111*$L111*$M111^5,0)</f>
        <v>0</v>
      </c>
      <c r="W111" s="651"/>
      <c r="X111" s="243">
        <f>SUM(N111+P111+R111+T111+V111)</f>
        <v>0</v>
      </c>
      <c r="Y111" s="70"/>
      <c r="Z111" s="9"/>
    </row>
    <row r="112" spans="1:26" s="68" customFormat="1" ht="15" customHeight="1">
      <c r="A112" s="62"/>
      <c r="B112" s="62"/>
      <c r="C112" s="61" t="s">
        <v>231</v>
      </c>
      <c r="D112" s="655"/>
      <c r="E112" s="57"/>
      <c r="F112" s="57"/>
      <c r="G112" s="57"/>
      <c r="H112" s="57"/>
      <c r="I112" s="57"/>
      <c r="J112" s="649"/>
      <c r="K112" s="57"/>
      <c r="L112" s="33"/>
      <c r="M112" s="34">
        <f t="shared" si="55"/>
        <v>1</v>
      </c>
      <c r="N112" s="650">
        <f t="shared" si="56"/>
        <v>0</v>
      </c>
      <c r="O112" s="651"/>
      <c r="P112" s="650">
        <f t="shared" si="57"/>
        <v>0</v>
      </c>
      <c r="Q112" s="651"/>
      <c r="R112" s="650">
        <f t="shared" si="58"/>
        <v>0</v>
      </c>
      <c r="S112" s="651"/>
      <c r="T112" s="650">
        <f t="shared" si="59"/>
        <v>0</v>
      </c>
      <c r="U112" s="651"/>
      <c r="V112" s="650">
        <f t="shared" si="60"/>
        <v>0</v>
      </c>
      <c r="W112" s="651"/>
      <c r="X112" s="243">
        <f t="shared" ref="X112:X130" si="61">SUM(N112+P112+R112+T112+V112)</f>
        <v>0</v>
      </c>
      <c r="Y112" s="70"/>
      <c r="Z112" s="9"/>
    </row>
    <row r="113" spans="1:26" s="68" customFormat="1" ht="15" customHeight="1">
      <c r="A113" s="62"/>
      <c r="B113" s="62"/>
      <c r="C113" s="61" t="s">
        <v>15</v>
      </c>
      <c r="D113" s="655"/>
      <c r="E113" s="57"/>
      <c r="F113" s="57"/>
      <c r="G113" s="57"/>
      <c r="H113" s="57"/>
      <c r="I113" s="57"/>
      <c r="J113" s="649"/>
      <c r="K113" s="57"/>
      <c r="L113" s="33"/>
      <c r="M113" s="34">
        <f t="shared" si="55"/>
        <v>1</v>
      </c>
      <c r="N113" s="650">
        <f t="shared" si="56"/>
        <v>0</v>
      </c>
      <c r="O113" s="651"/>
      <c r="P113" s="650">
        <f t="shared" si="57"/>
        <v>0</v>
      </c>
      <c r="Q113" s="651"/>
      <c r="R113" s="650">
        <f t="shared" si="58"/>
        <v>0</v>
      </c>
      <c r="S113" s="651"/>
      <c r="T113" s="650">
        <f t="shared" si="59"/>
        <v>0</v>
      </c>
      <c r="U113" s="651"/>
      <c r="V113" s="650">
        <f t="shared" si="60"/>
        <v>0</v>
      </c>
      <c r="W113" s="651"/>
      <c r="X113" s="243">
        <f t="shared" si="61"/>
        <v>0</v>
      </c>
      <c r="Y113" s="70"/>
      <c r="Z113" s="9"/>
    </row>
    <row r="114" spans="1:26" s="68" customFormat="1" ht="15" customHeight="1">
      <c r="A114" s="62"/>
      <c r="B114" s="62"/>
      <c r="C114" s="61" t="s">
        <v>34</v>
      </c>
      <c r="D114" s="655"/>
      <c r="E114" s="57"/>
      <c r="F114" s="57"/>
      <c r="G114" s="57"/>
      <c r="H114" s="57"/>
      <c r="I114" s="57"/>
      <c r="J114" s="649"/>
      <c r="K114" s="57"/>
      <c r="L114" s="33"/>
      <c r="M114" s="34">
        <f t="shared" si="55"/>
        <v>1.1000000000000001</v>
      </c>
      <c r="N114" s="650">
        <f t="shared" si="56"/>
        <v>0</v>
      </c>
      <c r="O114" s="651"/>
      <c r="P114" s="650">
        <f t="shared" si="57"/>
        <v>0</v>
      </c>
      <c r="Q114" s="651"/>
      <c r="R114" s="650">
        <f t="shared" si="58"/>
        <v>0</v>
      </c>
      <c r="S114" s="651"/>
      <c r="T114" s="650">
        <f t="shared" si="59"/>
        <v>0</v>
      </c>
      <c r="U114" s="651"/>
      <c r="V114" s="650">
        <f t="shared" si="60"/>
        <v>0</v>
      </c>
      <c r="W114" s="651"/>
      <c r="X114" s="243">
        <f t="shared" si="61"/>
        <v>0</v>
      </c>
      <c r="Y114" s="70"/>
      <c r="Z114" s="9"/>
    </row>
    <row r="115" spans="1:26" s="68" customFormat="1" ht="15" customHeight="1">
      <c r="A115" s="62"/>
      <c r="B115" s="62"/>
      <c r="C115" s="61" t="s">
        <v>315</v>
      </c>
      <c r="D115" s="655" t="s">
        <v>338</v>
      </c>
      <c r="E115" s="57"/>
      <c r="F115" s="57"/>
      <c r="G115" s="57"/>
      <c r="H115" s="57"/>
      <c r="I115" s="57"/>
      <c r="J115" s="649"/>
      <c r="K115" s="57"/>
      <c r="L115" s="33"/>
      <c r="M115" s="34">
        <f t="shared" si="55"/>
        <v>1.1000000000000001</v>
      </c>
      <c r="N115" s="650">
        <f t="shared" si="56"/>
        <v>0</v>
      </c>
      <c r="O115" s="651"/>
      <c r="P115" s="650">
        <f t="shared" si="57"/>
        <v>0</v>
      </c>
      <c r="Q115" s="651"/>
      <c r="R115" s="650">
        <f t="shared" si="58"/>
        <v>0</v>
      </c>
      <c r="S115" s="651"/>
      <c r="T115" s="650">
        <f t="shared" si="59"/>
        <v>0</v>
      </c>
      <c r="U115" s="651"/>
      <c r="V115" s="650">
        <f t="shared" si="60"/>
        <v>0</v>
      </c>
      <c r="W115" s="651"/>
      <c r="X115" s="243">
        <f t="shared" si="61"/>
        <v>0</v>
      </c>
      <c r="Y115" s="70"/>
      <c r="Z115" s="9"/>
    </row>
    <row r="116" spans="1:26" s="68" customFormat="1" ht="15" customHeight="1">
      <c r="A116" s="62"/>
      <c r="B116" s="62"/>
      <c r="C116" s="61" t="s">
        <v>231</v>
      </c>
      <c r="D116" s="655"/>
      <c r="E116" s="57"/>
      <c r="F116" s="57"/>
      <c r="G116" s="57"/>
      <c r="H116" s="57"/>
      <c r="I116" s="57"/>
      <c r="J116" s="649"/>
      <c r="K116" s="57"/>
      <c r="L116" s="33"/>
      <c r="M116" s="34">
        <f t="shared" si="55"/>
        <v>1</v>
      </c>
      <c r="N116" s="650">
        <f t="shared" si="56"/>
        <v>0</v>
      </c>
      <c r="O116" s="651"/>
      <c r="P116" s="650">
        <f t="shared" si="57"/>
        <v>0</v>
      </c>
      <c r="Q116" s="651"/>
      <c r="R116" s="650">
        <f t="shared" si="58"/>
        <v>0</v>
      </c>
      <c r="S116" s="651"/>
      <c r="T116" s="650">
        <f t="shared" si="59"/>
        <v>0</v>
      </c>
      <c r="U116" s="651"/>
      <c r="V116" s="650">
        <f t="shared" si="60"/>
        <v>0</v>
      </c>
      <c r="W116" s="651"/>
      <c r="X116" s="243">
        <f t="shared" si="61"/>
        <v>0</v>
      </c>
      <c r="Y116" s="70"/>
      <c r="Z116" s="9"/>
    </row>
    <row r="117" spans="1:26" s="68" customFormat="1" ht="15" customHeight="1">
      <c r="A117" s="62"/>
      <c r="B117" s="62"/>
      <c r="C117" s="61" t="s">
        <v>15</v>
      </c>
      <c r="D117" s="655"/>
      <c r="E117" s="57"/>
      <c r="F117" s="57"/>
      <c r="G117" s="57"/>
      <c r="H117" s="57"/>
      <c r="I117" s="57"/>
      <c r="J117" s="649"/>
      <c r="K117" s="57"/>
      <c r="L117" s="33"/>
      <c r="M117" s="34">
        <f t="shared" si="55"/>
        <v>1</v>
      </c>
      <c r="N117" s="650">
        <f t="shared" si="56"/>
        <v>0</v>
      </c>
      <c r="O117" s="651"/>
      <c r="P117" s="650">
        <f t="shared" si="57"/>
        <v>0</v>
      </c>
      <c r="Q117" s="651"/>
      <c r="R117" s="650">
        <f t="shared" si="58"/>
        <v>0</v>
      </c>
      <c r="S117" s="651"/>
      <c r="T117" s="650">
        <f t="shared" si="59"/>
        <v>0</v>
      </c>
      <c r="U117" s="651"/>
      <c r="V117" s="650">
        <f t="shared" si="60"/>
        <v>0</v>
      </c>
      <c r="W117" s="651"/>
      <c r="X117" s="243">
        <f t="shared" si="61"/>
        <v>0</v>
      </c>
      <c r="Y117" s="70"/>
      <c r="Z117" s="9"/>
    </row>
    <row r="118" spans="1:26" s="68" customFormat="1" ht="15" customHeight="1">
      <c r="A118" s="62"/>
      <c r="B118" s="62"/>
      <c r="C118" s="61" t="s">
        <v>34</v>
      </c>
      <c r="D118" s="655"/>
      <c r="E118" s="57"/>
      <c r="F118" s="57"/>
      <c r="G118" s="57"/>
      <c r="H118" s="57"/>
      <c r="I118" s="57"/>
      <c r="J118" s="649"/>
      <c r="K118" s="57"/>
      <c r="L118" s="33"/>
      <c r="M118" s="34">
        <f t="shared" si="55"/>
        <v>1.1000000000000001</v>
      </c>
      <c r="N118" s="650">
        <f t="shared" si="56"/>
        <v>0</v>
      </c>
      <c r="O118" s="651"/>
      <c r="P118" s="650">
        <f t="shared" si="57"/>
        <v>0</v>
      </c>
      <c r="Q118" s="651"/>
      <c r="R118" s="650">
        <f t="shared" si="58"/>
        <v>0</v>
      </c>
      <c r="S118" s="651"/>
      <c r="T118" s="650">
        <f t="shared" si="59"/>
        <v>0</v>
      </c>
      <c r="U118" s="651"/>
      <c r="V118" s="650">
        <f t="shared" si="60"/>
        <v>0</v>
      </c>
      <c r="W118" s="651"/>
      <c r="X118" s="243">
        <f t="shared" si="61"/>
        <v>0</v>
      </c>
      <c r="Y118" s="70"/>
      <c r="Z118" s="9"/>
    </row>
    <row r="119" spans="1:26" s="68" customFormat="1" ht="15" customHeight="1">
      <c r="A119" s="62"/>
      <c r="B119" s="62"/>
      <c r="C119" s="61" t="s">
        <v>315</v>
      </c>
      <c r="D119" s="655" t="s">
        <v>338</v>
      </c>
      <c r="E119" s="57"/>
      <c r="F119" s="57"/>
      <c r="G119" s="57"/>
      <c r="H119" s="57"/>
      <c r="I119" s="57"/>
      <c r="J119" s="649"/>
      <c r="K119" s="57"/>
      <c r="L119" s="33"/>
      <c r="M119" s="34">
        <f t="shared" si="55"/>
        <v>1.1000000000000001</v>
      </c>
      <c r="N119" s="650">
        <f t="shared" si="56"/>
        <v>0</v>
      </c>
      <c r="O119" s="651"/>
      <c r="P119" s="650">
        <f t="shared" si="57"/>
        <v>0</v>
      </c>
      <c r="Q119" s="651"/>
      <c r="R119" s="650">
        <f t="shared" si="58"/>
        <v>0</v>
      </c>
      <c r="S119" s="651"/>
      <c r="T119" s="650">
        <f t="shared" si="59"/>
        <v>0</v>
      </c>
      <c r="U119" s="651"/>
      <c r="V119" s="650">
        <f t="shared" si="60"/>
        <v>0</v>
      </c>
      <c r="W119" s="651"/>
      <c r="X119" s="243">
        <f t="shared" si="61"/>
        <v>0</v>
      </c>
      <c r="Y119" s="70"/>
      <c r="Z119" s="9"/>
    </row>
    <row r="120" spans="1:26" s="68" customFormat="1" ht="15" customHeight="1">
      <c r="A120" s="62"/>
      <c r="B120" s="62"/>
      <c r="C120" s="61" t="s">
        <v>231</v>
      </c>
      <c r="D120" s="655"/>
      <c r="E120" s="57"/>
      <c r="F120" s="57"/>
      <c r="G120" s="57"/>
      <c r="H120" s="57"/>
      <c r="I120" s="57"/>
      <c r="J120" s="649"/>
      <c r="K120" s="57"/>
      <c r="L120" s="33"/>
      <c r="M120" s="34">
        <f t="shared" si="55"/>
        <v>1</v>
      </c>
      <c r="N120" s="650">
        <f t="shared" si="56"/>
        <v>0</v>
      </c>
      <c r="O120" s="651"/>
      <c r="P120" s="650">
        <f t="shared" si="57"/>
        <v>0</v>
      </c>
      <c r="Q120" s="651"/>
      <c r="R120" s="650">
        <f t="shared" si="58"/>
        <v>0</v>
      </c>
      <c r="S120" s="651"/>
      <c r="T120" s="650">
        <f t="shared" si="59"/>
        <v>0</v>
      </c>
      <c r="U120" s="651"/>
      <c r="V120" s="650">
        <f t="shared" si="60"/>
        <v>0</v>
      </c>
      <c r="W120" s="651"/>
      <c r="X120" s="243">
        <f t="shared" si="61"/>
        <v>0</v>
      </c>
      <c r="Y120" s="70"/>
      <c r="Z120" s="9"/>
    </row>
    <row r="121" spans="1:26" s="68" customFormat="1" ht="15" customHeight="1">
      <c r="A121" s="62"/>
      <c r="B121" s="62"/>
      <c r="C121" s="61" t="s">
        <v>15</v>
      </c>
      <c r="D121" s="655"/>
      <c r="E121" s="57"/>
      <c r="F121" s="57"/>
      <c r="G121" s="57"/>
      <c r="H121" s="57"/>
      <c r="I121" s="57"/>
      <c r="J121" s="649"/>
      <c r="K121" s="57"/>
      <c r="L121" s="33"/>
      <c r="M121" s="34">
        <f t="shared" si="55"/>
        <v>1</v>
      </c>
      <c r="N121" s="650">
        <f t="shared" si="56"/>
        <v>0</v>
      </c>
      <c r="O121" s="651"/>
      <c r="P121" s="650">
        <f t="shared" si="57"/>
        <v>0</v>
      </c>
      <c r="Q121" s="651"/>
      <c r="R121" s="650">
        <f t="shared" si="58"/>
        <v>0</v>
      </c>
      <c r="S121" s="651"/>
      <c r="T121" s="650">
        <f t="shared" si="59"/>
        <v>0</v>
      </c>
      <c r="U121" s="651"/>
      <c r="V121" s="650">
        <f t="shared" si="60"/>
        <v>0</v>
      </c>
      <c r="W121" s="651"/>
      <c r="X121" s="243">
        <f t="shared" si="61"/>
        <v>0</v>
      </c>
      <c r="Y121" s="70"/>
      <c r="Z121" s="9"/>
    </row>
    <row r="122" spans="1:26" s="68" customFormat="1" ht="15" customHeight="1">
      <c r="A122" s="62"/>
      <c r="B122" s="62"/>
      <c r="C122" s="61" t="s">
        <v>34</v>
      </c>
      <c r="D122" s="655"/>
      <c r="E122" s="57"/>
      <c r="F122" s="57"/>
      <c r="G122" s="57"/>
      <c r="H122" s="57"/>
      <c r="I122" s="57"/>
      <c r="J122" s="649"/>
      <c r="K122" s="57"/>
      <c r="L122" s="33"/>
      <c r="M122" s="34">
        <f t="shared" si="55"/>
        <v>1.1000000000000001</v>
      </c>
      <c r="N122" s="650">
        <f t="shared" si="56"/>
        <v>0</v>
      </c>
      <c r="O122" s="651"/>
      <c r="P122" s="650">
        <f t="shared" si="57"/>
        <v>0</v>
      </c>
      <c r="Q122" s="651"/>
      <c r="R122" s="650">
        <f t="shared" si="58"/>
        <v>0</v>
      </c>
      <c r="S122" s="651"/>
      <c r="T122" s="650">
        <f t="shared" si="59"/>
        <v>0</v>
      </c>
      <c r="U122" s="651"/>
      <c r="V122" s="650">
        <f t="shared" si="60"/>
        <v>0</v>
      </c>
      <c r="W122" s="651"/>
      <c r="X122" s="243">
        <f t="shared" si="61"/>
        <v>0</v>
      </c>
      <c r="Y122" s="70"/>
      <c r="Z122" s="9"/>
    </row>
    <row r="123" spans="1:26" s="68" customFormat="1" ht="15" customHeight="1">
      <c r="A123" s="62"/>
      <c r="B123" s="62"/>
      <c r="C123" s="61" t="s">
        <v>315</v>
      </c>
      <c r="D123" s="655" t="s">
        <v>338</v>
      </c>
      <c r="E123" s="57"/>
      <c r="F123" s="57"/>
      <c r="G123" s="57"/>
      <c r="H123" s="57"/>
      <c r="I123" s="57"/>
      <c r="J123" s="649"/>
      <c r="K123" s="57"/>
      <c r="L123" s="33"/>
      <c r="M123" s="34">
        <f t="shared" si="55"/>
        <v>1.1000000000000001</v>
      </c>
      <c r="N123" s="650">
        <f t="shared" si="56"/>
        <v>0</v>
      </c>
      <c r="O123" s="651"/>
      <c r="P123" s="650">
        <f t="shared" si="57"/>
        <v>0</v>
      </c>
      <c r="Q123" s="651"/>
      <c r="R123" s="650">
        <f t="shared" si="58"/>
        <v>0</v>
      </c>
      <c r="S123" s="651"/>
      <c r="T123" s="650">
        <f t="shared" si="59"/>
        <v>0</v>
      </c>
      <c r="U123" s="651"/>
      <c r="V123" s="650">
        <f t="shared" si="60"/>
        <v>0</v>
      </c>
      <c r="W123" s="651"/>
      <c r="X123" s="243">
        <f t="shared" si="61"/>
        <v>0</v>
      </c>
      <c r="Y123" s="70"/>
      <c r="Z123" s="9"/>
    </row>
    <row r="124" spans="1:26" s="68" customFormat="1" ht="15" customHeight="1">
      <c r="A124" s="62"/>
      <c r="B124" s="62"/>
      <c r="C124" s="61" t="s">
        <v>231</v>
      </c>
      <c r="D124" s="655"/>
      <c r="E124" s="57"/>
      <c r="F124" s="57"/>
      <c r="G124" s="57"/>
      <c r="H124" s="57"/>
      <c r="I124" s="57"/>
      <c r="J124" s="649"/>
      <c r="K124" s="57"/>
      <c r="L124" s="33"/>
      <c r="M124" s="34">
        <f t="shared" si="55"/>
        <v>1</v>
      </c>
      <c r="N124" s="650">
        <f t="shared" si="56"/>
        <v>0</v>
      </c>
      <c r="O124" s="651"/>
      <c r="P124" s="650">
        <f t="shared" si="57"/>
        <v>0</v>
      </c>
      <c r="Q124" s="651"/>
      <c r="R124" s="650">
        <f t="shared" si="58"/>
        <v>0</v>
      </c>
      <c r="S124" s="651"/>
      <c r="T124" s="650">
        <f t="shared" si="59"/>
        <v>0</v>
      </c>
      <c r="U124" s="651"/>
      <c r="V124" s="650">
        <f t="shared" si="60"/>
        <v>0</v>
      </c>
      <c r="W124" s="651"/>
      <c r="X124" s="243">
        <f t="shared" si="61"/>
        <v>0</v>
      </c>
      <c r="Y124" s="70"/>
      <c r="Z124" s="9"/>
    </row>
    <row r="125" spans="1:26" s="68" customFormat="1" ht="15" customHeight="1">
      <c r="A125" s="62"/>
      <c r="B125" s="62"/>
      <c r="C125" s="61" t="s">
        <v>15</v>
      </c>
      <c r="D125" s="655"/>
      <c r="E125" s="57"/>
      <c r="F125" s="57"/>
      <c r="G125" s="57"/>
      <c r="H125" s="57"/>
      <c r="I125" s="57"/>
      <c r="J125" s="649"/>
      <c r="K125" s="57"/>
      <c r="L125" s="33"/>
      <c r="M125" s="34">
        <f t="shared" si="55"/>
        <v>1</v>
      </c>
      <c r="N125" s="650">
        <f t="shared" si="56"/>
        <v>0</v>
      </c>
      <c r="O125" s="651"/>
      <c r="P125" s="650">
        <f t="shared" si="57"/>
        <v>0</v>
      </c>
      <c r="Q125" s="651"/>
      <c r="R125" s="650">
        <f t="shared" si="58"/>
        <v>0</v>
      </c>
      <c r="S125" s="651"/>
      <c r="T125" s="650">
        <f t="shared" si="59"/>
        <v>0</v>
      </c>
      <c r="U125" s="651"/>
      <c r="V125" s="650">
        <f t="shared" si="60"/>
        <v>0</v>
      </c>
      <c r="W125" s="651"/>
      <c r="X125" s="243">
        <f t="shared" si="61"/>
        <v>0</v>
      </c>
      <c r="Y125" s="70"/>
      <c r="Z125" s="9"/>
    </row>
    <row r="126" spans="1:26" s="68" customFormat="1" ht="15" customHeight="1">
      <c r="A126" s="62"/>
      <c r="B126" s="62"/>
      <c r="C126" s="61" t="s">
        <v>34</v>
      </c>
      <c r="D126" s="655"/>
      <c r="E126" s="57"/>
      <c r="F126" s="57"/>
      <c r="G126" s="57"/>
      <c r="H126" s="57"/>
      <c r="I126" s="57"/>
      <c r="J126" s="649"/>
      <c r="K126" s="57"/>
      <c r="L126" s="33"/>
      <c r="M126" s="34">
        <f t="shared" si="55"/>
        <v>1.1000000000000001</v>
      </c>
      <c r="N126" s="650">
        <f t="shared" si="56"/>
        <v>0</v>
      </c>
      <c r="O126" s="651"/>
      <c r="P126" s="650">
        <f t="shared" si="57"/>
        <v>0</v>
      </c>
      <c r="Q126" s="651"/>
      <c r="R126" s="650">
        <f t="shared" si="58"/>
        <v>0</v>
      </c>
      <c r="S126" s="651"/>
      <c r="T126" s="650">
        <f t="shared" si="59"/>
        <v>0</v>
      </c>
      <c r="U126" s="651"/>
      <c r="V126" s="650">
        <f t="shared" si="60"/>
        <v>0</v>
      </c>
      <c r="W126" s="651"/>
      <c r="X126" s="243">
        <f t="shared" si="61"/>
        <v>0</v>
      </c>
      <c r="Y126" s="70"/>
      <c r="Z126" s="9"/>
    </row>
    <row r="127" spans="1:26" s="68" customFormat="1" ht="15" customHeight="1">
      <c r="A127" s="62"/>
      <c r="B127" s="62"/>
      <c r="C127" s="61" t="s">
        <v>315</v>
      </c>
      <c r="D127" s="655" t="s">
        <v>338</v>
      </c>
      <c r="E127" s="57"/>
      <c r="F127" s="57"/>
      <c r="G127" s="57"/>
      <c r="H127" s="57"/>
      <c r="I127" s="57"/>
      <c r="J127" s="649"/>
      <c r="K127" s="57"/>
      <c r="L127" s="33"/>
      <c r="M127" s="34">
        <f t="shared" si="55"/>
        <v>1.1000000000000001</v>
      </c>
      <c r="N127" s="650">
        <f t="shared" si="56"/>
        <v>0</v>
      </c>
      <c r="O127" s="651"/>
      <c r="P127" s="650">
        <f t="shared" si="57"/>
        <v>0</v>
      </c>
      <c r="Q127" s="651"/>
      <c r="R127" s="650">
        <f t="shared" si="58"/>
        <v>0</v>
      </c>
      <c r="S127" s="651"/>
      <c r="T127" s="650">
        <f t="shared" si="59"/>
        <v>0</v>
      </c>
      <c r="U127" s="651"/>
      <c r="V127" s="650">
        <f t="shared" si="60"/>
        <v>0</v>
      </c>
      <c r="W127" s="651"/>
      <c r="X127" s="243">
        <f t="shared" si="61"/>
        <v>0</v>
      </c>
      <c r="Y127" s="70"/>
      <c r="Z127" s="9"/>
    </row>
    <row r="128" spans="1:26" s="68" customFormat="1" ht="15" customHeight="1">
      <c r="A128" s="62"/>
      <c r="B128" s="62"/>
      <c r="C128" s="61" t="s">
        <v>231</v>
      </c>
      <c r="D128" s="655"/>
      <c r="E128" s="57"/>
      <c r="F128" s="57"/>
      <c r="G128" s="57"/>
      <c r="H128" s="57"/>
      <c r="I128" s="57"/>
      <c r="J128" s="649"/>
      <c r="K128" s="57"/>
      <c r="L128" s="33"/>
      <c r="M128" s="34">
        <f t="shared" si="55"/>
        <v>1</v>
      </c>
      <c r="N128" s="650">
        <f t="shared" si="56"/>
        <v>0</v>
      </c>
      <c r="O128" s="651"/>
      <c r="P128" s="650">
        <f t="shared" si="57"/>
        <v>0</v>
      </c>
      <c r="Q128" s="651"/>
      <c r="R128" s="650">
        <f t="shared" si="58"/>
        <v>0</v>
      </c>
      <c r="S128" s="651"/>
      <c r="T128" s="650">
        <f t="shared" si="59"/>
        <v>0</v>
      </c>
      <c r="U128" s="651"/>
      <c r="V128" s="650">
        <f t="shared" si="60"/>
        <v>0</v>
      </c>
      <c r="W128" s="651"/>
      <c r="X128" s="243">
        <f t="shared" si="61"/>
        <v>0</v>
      </c>
      <c r="Y128" s="70"/>
      <c r="Z128" s="9"/>
    </row>
    <row r="129" spans="1:26" s="68" customFormat="1" ht="15" customHeight="1">
      <c r="A129" s="62"/>
      <c r="B129" s="62"/>
      <c r="C129" s="61" t="s">
        <v>15</v>
      </c>
      <c r="D129" s="655"/>
      <c r="E129" s="57"/>
      <c r="F129" s="57"/>
      <c r="G129" s="57"/>
      <c r="H129" s="57"/>
      <c r="I129" s="57"/>
      <c r="J129" s="649"/>
      <c r="K129" s="57"/>
      <c r="L129" s="33"/>
      <c r="M129" s="34">
        <f t="shared" si="55"/>
        <v>1</v>
      </c>
      <c r="N129" s="650">
        <f t="shared" si="56"/>
        <v>0</v>
      </c>
      <c r="O129" s="651"/>
      <c r="P129" s="650">
        <f t="shared" si="57"/>
        <v>0</v>
      </c>
      <c r="Q129" s="651"/>
      <c r="R129" s="650">
        <f t="shared" si="58"/>
        <v>0</v>
      </c>
      <c r="S129" s="651"/>
      <c r="T129" s="650">
        <f t="shared" si="59"/>
        <v>0</v>
      </c>
      <c r="U129" s="651"/>
      <c r="V129" s="650">
        <f t="shared" si="60"/>
        <v>0</v>
      </c>
      <c r="W129" s="651"/>
      <c r="X129" s="243">
        <f t="shared" si="61"/>
        <v>0</v>
      </c>
      <c r="Y129" s="70"/>
      <c r="Z129" s="9"/>
    </row>
    <row r="130" spans="1:26" s="68" customFormat="1" ht="15" customHeight="1">
      <c r="A130" s="62"/>
      <c r="B130" s="62"/>
      <c r="C130" s="61" t="s">
        <v>34</v>
      </c>
      <c r="D130" s="655"/>
      <c r="E130" s="57"/>
      <c r="F130" s="57"/>
      <c r="G130" s="57"/>
      <c r="H130" s="57"/>
      <c r="I130" s="57"/>
      <c r="J130" s="649"/>
      <c r="K130" s="57"/>
      <c r="L130" s="33"/>
      <c r="M130" s="34">
        <f t="shared" si="55"/>
        <v>1.1000000000000001</v>
      </c>
      <c r="N130" s="650">
        <f t="shared" si="56"/>
        <v>0</v>
      </c>
      <c r="O130" s="651"/>
      <c r="P130" s="650">
        <f t="shared" si="57"/>
        <v>0</v>
      </c>
      <c r="Q130" s="651"/>
      <c r="R130" s="650">
        <f t="shared" si="58"/>
        <v>0</v>
      </c>
      <c r="S130" s="651"/>
      <c r="T130" s="650">
        <f t="shared" si="59"/>
        <v>0</v>
      </c>
      <c r="U130" s="651"/>
      <c r="V130" s="650">
        <f t="shared" si="60"/>
        <v>0</v>
      </c>
      <c r="W130" s="651"/>
      <c r="X130" s="243">
        <f t="shared" si="61"/>
        <v>0</v>
      </c>
      <c r="Y130" s="70"/>
      <c r="Z130" s="9"/>
    </row>
    <row r="131" spans="1:26" s="68" customFormat="1" ht="15" customHeight="1">
      <c r="A131" s="62"/>
      <c r="B131" s="62"/>
      <c r="C131" s="61"/>
      <c r="D131" s="34"/>
      <c r="E131" s="9"/>
      <c r="F131" s="9"/>
      <c r="G131" s="9"/>
      <c r="H131" s="9"/>
      <c r="I131" s="9"/>
      <c r="J131" s="659" t="s">
        <v>151</v>
      </c>
      <c r="K131" s="660"/>
      <c r="L131" s="660"/>
      <c r="M131" s="661"/>
      <c r="N131" s="673">
        <f>SUM(N111:N130)</f>
        <v>0</v>
      </c>
      <c r="O131" s="674"/>
      <c r="P131" s="673">
        <f>SUM(P111:P130)</f>
        <v>0</v>
      </c>
      <c r="Q131" s="726"/>
      <c r="R131" s="673">
        <f>SUM(R111:R130)</f>
        <v>0</v>
      </c>
      <c r="S131" s="726"/>
      <c r="T131" s="673">
        <f>SUM(T111:T130)</f>
        <v>0</v>
      </c>
      <c r="U131" s="726"/>
      <c r="V131" s="673">
        <f>SUM(V111:V130)</f>
        <v>0</v>
      </c>
      <c r="W131" s="674"/>
      <c r="X131" s="480">
        <f>SUM(N131:W131)</f>
        <v>0</v>
      </c>
      <c r="Y131" s="70"/>
      <c r="Z131" s="9"/>
    </row>
    <row r="132" spans="1:26" s="68" customFormat="1" ht="14.25" customHeight="1">
      <c r="A132" s="62"/>
      <c r="B132" s="62"/>
      <c r="C132" s="61"/>
      <c r="D132" s="34"/>
      <c r="E132" s="692" t="s">
        <v>188</v>
      </c>
      <c r="F132" s="692"/>
      <c r="G132" s="692"/>
      <c r="H132" s="692"/>
      <c r="I132" s="692"/>
      <c r="J132" s="34"/>
      <c r="K132" s="34"/>
      <c r="L132" s="38"/>
      <c r="M132" s="126"/>
      <c r="N132" s="127"/>
      <c r="O132" s="128"/>
      <c r="P132" s="127"/>
      <c r="Q132" s="128"/>
      <c r="R132" s="127"/>
      <c r="S132" s="128"/>
      <c r="T132" s="127"/>
      <c r="U132" s="128"/>
      <c r="V132" s="127"/>
      <c r="W132" s="128"/>
      <c r="X132" s="129"/>
      <c r="Y132" s="70"/>
      <c r="Z132" s="9"/>
    </row>
    <row r="133" spans="1:26" s="68" customFormat="1" ht="39" customHeight="1">
      <c r="A133" s="62"/>
      <c r="B133" s="62"/>
      <c r="C133" s="94" t="s">
        <v>46</v>
      </c>
      <c r="D133" s="9" t="s">
        <v>149</v>
      </c>
      <c r="E133" s="64" t="str">
        <f>N8</f>
        <v>Year 1</v>
      </c>
      <c r="F133" s="64" t="str">
        <f>P8</f>
        <v>Year 2</v>
      </c>
      <c r="G133" s="64" t="str">
        <f>R8</f>
        <v>Year 3</v>
      </c>
      <c r="H133" s="64" t="str">
        <f>T8</f>
        <v>Year 4</v>
      </c>
      <c r="I133" s="64" t="str">
        <f>V8</f>
        <v>Year 5</v>
      </c>
      <c r="J133" s="62" t="s">
        <v>336</v>
      </c>
      <c r="K133" s="62" t="s">
        <v>337</v>
      </c>
      <c r="L133" s="62" t="s">
        <v>45</v>
      </c>
      <c r="M133" s="66" t="s">
        <v>317</v>
      </c>
      <c r="N133" s="81"/>
      <c r="O133" s="103"/>
      <c r="P133" s="81"/>
      <c r="Q133" s="103"/>
      <c r="R133" s="81"/>
      <c r="S133" s="103"/>
      <c r="T133" s="81"/>
      <c r="U133" s="103"/>
      <c r="V133" s="81"/>
      <c r="W133" s="103"/>
      <c r="X133" s="99"/>
      <c r="Y133" s="70"/>
      <c r="Z133" s="9"/>
    </row>
    <row r="134" spans="1:26" ht="15" customHeight="1">
      <c r="A134" s="33"/>
      <c r="B134" s="33"/>
      <c r="C134" s="61" t="s">
        <v>315</v>
      </c>
      <c r="D134" s="655" t="s">
        <v>338</v>
      </c>
      <c r="E134" s="57"/>
      <c r="F134" s="57"/>
      <c r="G134" s="57"/>
      <c r="H134" s="57"/>
      <c r="I134" s="57"/>
      <c r="J134" s="649"/>
      <c r="K134" s="57"/>
      <c r="L134" s="33"/>
      <c r="M134" s="34">
        <f t="shared" ref="M134:M145" si="62">VLOOKUP(C134,TravelIncrease,2,0)</f>
        <v>1.1000000000000001</v>
      </c>
      <c r="N134" s="650">
        <f t="shared" ref="N134:N145" si="63">ROUND(E134*$K134*$L134*$M134,0)</f>
        <v>0</v>
      </c>
      <c r="O134" s="651"/>
      <c r="P134" s="650">
        <f t="shared" ref="P134:P145" si="64">ROUND(F134*$K134*$L134*$M134^2,0)</f>
        <v>0</v>
      </c>
      <c r="Q134" s="651"/>
      <c r="R134" s="650">
        <f t="shared" ref="R134:R145" si="65">ROUND(G134*$K134*$L134*$M134^3,0)</f>
        <v>0</v>
      </c>
      <c r="S134" s="651"/>
      <c r="T134" s="650">
        <f t="shared" ref="T134:T145" si="66">ROUND(H134*$K134*$L134*$M134^4,0)</f>
        <v>0</v>
      </c>
      <c r="U134" s="651"/>
      <c r="V134" s="650">
        <f t="shared" ref="V134:V145" si="67">ROUND(I134*$K134*$L134*$M134^5,0)</f>
        <v>0</v>
      </c>
      <c r="W134" s="651"/>
      <c r="X134" s="243">
        <f>SUM(N134+P134+R134+T134+V134)</f>
        <v>0</v>
      </c>
      <c r="Y134" s="93"/>
      <c r="Z134" s="34"/>
    </row>
    <row r="135" spans="1:26" ht="15" customHeight="1">
      <c r="A135" s="33"/>
      <c r="B135" s="33"/>
      <c r="C135" s="61" t="s">
        <v>231</v>
      </c>
      <c r="D135" s="655"/>
      <c r="E135" s="57"/>
      <c r="F135" s="57"/>
      <c r="G135" s="57"/>
      <c r="H135" s="57"/>
      <c r="I135" s="57"/>
      <c r="J135" s="649"/>
      <c r="K135" s="57"/>
      <c r="L135" s="33"/>
      <c r="M135" s="34">
        <f t="shared" si="62"/>
        <v>1</v>
      </c>
      <c r="N135" s="650">
        <f t="shared" si="63"/>
        <v>0</v>
      </c>
      <c r="O135" s="651"/>
      <c r="P135" s="650">
        <f t="shared" si="64"/>
        <v>0</v>
      </c>
      <c r="Q135" s="651"/>
      <c r="R135" s="650">
        <f t="shared" si="65"/>
        <v>0</v>
      </c>
      <c r="S135" s="651"/>
      <c r="T135" s="650">
        <f t="shared" si="66"/>
        <v>0</v>
      </c>
      <c r="U135" s="651"/>
      <c r="V135" s="650">
        <f t="shared" si="67"/>
        <v>0</v>
      </c>
      <c r="W135" s="651"/>
      <c r="X135" s="243">
        <f t="shared" ref="X135:X145" si="68">SUM(N135+P135+R135+T135+V135)</f>
        <v>0</v>
      </c>
      <c r="Y135" s="93"/>
      <c r="Z135" s="34"/>
    </row>
    <row r="136" spans="1:26" ht="15" customHeight="1">
      <c r="A136" s="33"/>
      <c r="B136" s="33"/>
      <c r="C136" s="61" t="s">
        <v>15</v>
      </c>
      <c r="D136" s="655"/>
      <c r="E136" s="57"/>
      <c r="F136" s="57"/>
      <c r="G136" s="57"/>
      <c r="H136" s="57"/>
      <c r="I136" s="57"/>
      <c r="J136" s="649"/>
      <c r="K136" s="57"/>
      <c r="L136" s="33"/>
      <c r="M136" s="34">
        <f t="shared" si="62"/>
        <v>1</v>
      </c>
      <c r="N136" s="650">
        <f t="shared" si="63"/>
        <v>0</v>
      </c>
      <c r="O136" s="651"/>
      <c r="P136" s="650">
        <f t="shared" si="64"/>
        <v>0</v>
      </c>
      <c r="Q136" s="651"/>
      <c r="R136" s="650">
        <f t="shared" si="65"/>
        <v>0</v>
      </c>
      <c r="S136" s="651"/>
      <c r="T136" s="650">
        <f t="shared" si="66"/>
        <v>0</v>
      </c>
      <c r="U136" s="651"/>
      <c r="V136" s="650">
        <f t="shared" si="67"/>
        <v>0</v>
      </c>
      <c r="W136" s="651"/>
      <c r="X136" s="243">
        <f t="shared" si="68"/>
        <v>0</v>
      </c>
      <c r="Y136" s="93"/>
      <c r="Z136" s="34"/>
    </row>
    <row r="137" spans="1:26" ht="15" customHeight="1">
      <c r="A137" s="33"/>
      <c r="B137" s="33"/>
      <c r="C137" s="61" t="s">
        <v>34</v>
      </c>
      <c r="D137" s="655"/>
      <c r="E137" s="57"/>
      <c r="F137" s="57"/>
      <c r="G137" s="57"/>
      <c r="H137" s="57"/>
      <c r="I137" s="57"/>
      <c r="J137" s="649"/>
      <c r="K137" s="57"/>
      <c r="L137" s="33"/>
      <c r="M137" s="34">
        <f t="shared" si="62"/>
        <v>1.1000000000000001</v>
      </c>
      <c r="N137" s="650">
        <f t="shared" si="63"/>
        <v>0</v>
      </c>
      <c r="O137" s="651"/>
      <c r="P137" s="650">
        <f t="shared" si="64"/>
        <v>0</v>
      </c>
      <c r="Q137" s="651"/>
      <c r="R137" s="650">
        <f t="shared" si="65"/>
        <v>0</v>
      </c>
      <c r="S137" s="651"/>
      <c r="T137" s="650">
        <f t="shared" si="66"/>
        <v>0</v>
      </c>
      <c r="U137" s="651"/>
      <c r="V137" s="650">
        <f t="shared" si="67"/>
        <v>0</v>
      </c>
      <c r="W137" s="651"/>
      <c r="X137" s="243">
        <f t="shared" si="68"/>
        <v>0</v>
      </c>
      <c r="Y137" s="93"/>
      <c r="Z137" s="34"/>
    </row>
    <row r="138" spans="1:26" ht="15" customHeight="1">
      <c r="A138" s="33"/>
      <c r="B138" s="33"/>
      <c r="C138" s="61" t="s">
        <v>315</v>
      </c>
      <c r="D138" s="655" t="s">
        <v>338</v>
      </c>
      <c r="E138" s="57"/>
      <c r="F138" s="57"/>
      <c r="G138" s="57"/>
      <c r="H138" s="57"/>
      <c r="I138" s="57"/>
      <c r="J138" s="649"/>
      <c r="K138" s="57"/>
      <c r="L138" s="33"/>
      <c r="M138" s="34">
        <f t="shared" si="62"/>
        <v>1.1000000000000001</v>
      </c>
      <c r="N138" s="650">
        <f t="shared" si="63"/>
        <v>0</v>
      </c>
      <c r="O138" s="651"/>
      <c r="P138" s="650">
        <f t="shared" si="64"/>
        <v>0</v>
      </c>
      <c r="Q138" s="651"/>
      <c r="R138" s="650">
        <f t="shared" si="65"/>
        <v>0</v>
      </c>
      <c r="S138" s="651"/>
      <c r="T138" s="650">
        <f t="shared" si="66"/>
        <v>0</v>
      </c>
      <c r="U138" s="651"/>
      <c r="V138" s="650">
        <f t="shared" si="67"/>
        <v>0</v>
      </c>
      <c r="W138" s="651"/>
      <c r="X138" s="243">
        <f t="shared" si="68"/>
        <v>0</v>
      </c>
      <c r="Y138" s="93"/>
      <c r="Z138" s="34"/>
    </row>
    <row r="139" spans="1:26" ht="15" customHeight="1">
      <c r="A139" s="33"/>
      <c r="B139" s="33"/>
      <c r="C139" s="61" t="s">
        <v>231</v>
      </c>
      <c r="D139" s="655"/>
      <c r="E139" s="57"/>
      <c r="F139" s="57"/>
      <c r="G139" s="57"/>
      <c r="H139" s="57"/>
      <c r="I139" s="57"/>
      <c r="J139" s="649"/>
      <c r="K139" s="57"/>
      <c r="L139" s="33"/>
      <c r="M139" s="34">
        <f t="shared" si="62"/>
        <v>1</v>
      </c>
      <c r="N139" s="650">
        <f t="shared" si="63"/>
        <v>0</v>
      </c>
      <c r="O139" s="651"/>
      <c r="P139" s="650">
        <f t="shared" si="64"/>
        <v>0</v>
      </c>
      <c r="Q139" s="651"/>
      <c r="R139" s="650">
        <f t="shared" si="65"/>
        <v>0</v>
      </c>
      <c r="S139" s="651"/>
      <c r="T139" s="650">
        <f t="shared" si="66"/>
        <v>0</v>
      </c>
      <c r="U139" s="651"/>
      <c r="V139" s="650">
        <f t="shared" si="67"/>
        <v>0</v>
      </c>
      <c r="W139" s="651"/>
      <c r="X139" s="243">
        <f t="shared" si="68"/>
        <v>0</v>
      </c>
      <c r="Y139" s="93"/>
      <c r="Z139" s="34"/>
    </row>
    <row r="140" spans="1:26" ht="15" customHeight="1">
      <c r="A140" s="33"/>
      <c r="B140" s="33"/>
      <c r="C140" s="61" t="s">
        <v>15</v>
      </c>
      <c r="D140" s="655"/>
      <c r="E140" s="57"/>
      <c r="F140" s="57"/>
      <c r="G140" s="57"/>
      <c r="H140" s="57"/>
      <c r="I140" s="57"/>
      <c r="J140" s="649"/>
      <c r="K140" s="57"/>
      <c r="L140" s="33"/>
      <c r="M140" s="34">
        <f t="shared" si="62"/>
        <v>1</v>
      </c>
      <c r="N140" s="650">
        <f t="shared" si="63"/>
        <v>0</v>
      </c>
      <c r="O140" s="651"/>
      <c r="P140" s="650">
        <f t="shared" si="64"/>
        <v>0</v>
      </c>
      <c r="Q140" s="651"/>
      <c r="R140" s="650">
        <f t="shared" si="65"/>
        <v>0</v>
      </c>
      <c r="S140" s="651"/>
      <c r="T140" s="650">
        <f t="shared" si="66"/>
        <v>0</v>
      </c>
      <c r="U140" s="651"/>
      <c r="V140" s="650">
        <f t="shared" si="67"/>
        <v>0</v>
      </c>
      <c r="W140" s="651"/>
      <c r="X140" s="243">
        <f t="shared" si="68"/>
        <v>0</v>
      </c>
      <c r="Y140" s="93"/>
      <c r="Z140" s="34"/>
    </row>
    <row r="141" spans="1:26" ht="15" customHeight="1">
      <c r="A141" s="33"/>
      <c r="B141" s="33"/>
      <c r="C141" s="61" t="s">
        <v>34</v>
      </c>
      <c r="D141" s="655"/>
      <c r="E141" s="57"/>
      <c r="F141" s="57"/>
      <c r="G141" s="57"/>
      <c r="H141" s="57"/>
      <c r="I141" s="57"/>
      <c r="J141" s="649"/>
      <c r="K141" s="57"/>
      <c r="L141" s="33"/>
      <c r="M141" s="34">
        <f t="shared" si="62"/>
        <v>1.1000000000000001</v>
      </c>
      <c r="N141" s="650">
        <f t="shared" si="63"/>
        <v>0</v>
      </c>
      <c r="O141" s="651"/>
      <c r="P141" s="650">
        <f t="shared" si="64"/>
        <v>0</v>
      </c>
      <c r="Q141" s="651"/>
      <c r="R141" s="650">
        <f t="shared" si="65"/>
        <v>0</v>
      </c>
      <c r="S141" s="651"/>
      <c r="T141" s="650">
        <f t="shared" si="66"/>
        <v>0</v>
      </c>
      <c r="U141" s="651"/>
      <c r="V141" s="650">
        <f t="shared" si="67"/>
        <v>0</v>
      </c>
      <c r="W141" s="651"/>
      <c r="X141" s="243">
        <f t="shared" si="68"/>
        <v>0</v>
      </c>
      <c r="Y141" s="93"/>
      <c r="Z141" s="34"/>
    </row>
    <row r="142" spans="1:26" ht="15" customHeight="1">
      <c r="A142" s="33"/>
      <c r="B142" s="33"/>
      <c r="C142" s="61" t="s">
        <v>315</v>
      </c>
      <c r="D142" s="655" t="s">
        <v>338</v>
      </c>
      <c r="E142" s="57"/>
      <c r="F142" s="57"/>
      <c r="G142" s="57"/>
      <c r="H142" s="57"/>
      <c r="I142" s="57"/>
      <c r="J142" s="649"/>
      <c r="K142" s="57"/>
      <c r="L142" s="33"/>
      <c r="M142" s="34">
        <f t="shared" si="62"/>
        <v>1.1000000000000001</v>
      </c>
      <c r="N142" s="650">
        <f t="shared" si="63"/>
        <v>0</v>
      </c>
      <c r="O142" s="651"/>
      <c r="P142" s="650">
        <f t="shared" si="64"/>
        <v>0</v>
      </c>
      <c r="Q142" s="651"/>
      <c r="R142" s="650">
        <f t="shared" si="65"/>
        <v>0</v>
      </c>
      <c r="S142" s="651"/>
      <c r="T142" s="650">
        <f t="shared" si="66"/>
        <v>0</v>
      </c>
      <c r="U142" s="651"/>
      <c r="V142" s="650">
        <f t="shared" si="67"/>
        <v>0</v>
      </c>
      <c r="W142" s="651"/>
      <c r="X142" s="243">
        <f t="shared" si="68"/>
        <v>0</v>
      </c>
      <c r="Y142" s="93"/>
      <c r="Z142" s="34"/>
    </row>
    <row r="143" spans="1:26" ht="15" customHeight="1">
      <c r="A143" s="33"/>
      <c r="B143" s="33"/>
      <c r="C143" s="61" t="s">
        <v>231</v>
      </c>
      <c r="D143" s="655"/>
      <c r="E143" s="57"/>
      <c r="F143" s="57"/>
      <c r="G143" s="57"/>
      <c r="H143" s="57"/>
      <c r="I143" s="57"/>
      <c r="J143" s="649"/>
      <c r="K143" s="57"/>
      <c r="L143" s="33"/>
      <c r="M143" s="34">
        <f t="shared" si="62"/>
        <v>1</v>
      </c>
      <c r="N143" s="650">
        <f t="shared" si="63"/>
        <v>0</v>
      </c>
      <c r="O143" s="651"/>
      <c r="P143" s="650">
        <f t="shared" si="64"/>
        <v>0</v>
      </c>
      <c r="Q143" s="651"/>
      <c r="R143" s="650">
        <f t="shared" si="65"/>
        <v>0</v>
      </c>
      <c r="S143" s="651"/>
      <c r="T143" s="650">
        <f t="shared" si="66"/>
        <v>0</v>
      </c>
      <c r="U143" s="651"/>
      <c r="V143" s="650">
        <f t="shared" si="67"/>
        <v>0</v>
      </c>
      <c r="W143" s="651"/>
      <c r="X143" s="243">
        <f t="shared" si="68"/>
        <v>0</v>
      </c>
      <c r="Y143" s="93"/>
      <c r="Z143" s="34"/>
    </row>
    <row r="144" spans="1:26" ht="15" customHeight="1">
      <c r="A144" s="33"/>
      <c r="B144" s="33"/>
      <c r="C144" s="61" t="s">
        <v>15</v>
      </c>
      <c r="D144" s="655"/>
      <c r="E144" s="57"/>
      <c r="F144" s="57"/>
      <c r="G144" s="57"/>
      <c r="H144" s="57"/>
      <c r="I144" s="57"/>
      <c r="J144" s="649"/>
      <c r="K144" s="57"/>
      <c r="L144" s="33"/>
      <c r="M144" s="34">
        <f t="shared" si="62"/>
        <v>1</v>
      </c>
      <c r="N144" s="650">
        <f t="shared" si="63"/>
        <v>0</v>
      </c>
      <c r="O144" s="651"/>
      <c r="P144" s="650">
        <f t="shared" si="64"/>
        <v>0</v>
      </c>
      <c r="Q144" s="651"/>
      <c r="R144" s="650">
        <f t="shared" si="65"/>
        <v>0</v>
      </c>
      <c r="S144" s="651"/>
      <c r="T144" s="650">
        <f t="shared" si="66"/>
        <v>0</v>
      </c>
      <c r="U144" s="651"/>
      <c r="V144" s="650">
        <f t="shared" si="67"/>
        <v>0</v>
      </c>
      <c r="W144" s="651"/>
      <c r="X144" s="243">
        <f t="shared" si="68"/>
        <v>0</v>
      </c>
      <c r="Y144" s="93"/>
      <c r="Z144" s="34"/>
    </row>
    <row r="145" spans="1:26" ht="15" customHeight="1">
      <c r="A145" s="33"/>
      <c r="B145" s="33"/>
      <c r="C145" s="61" t="s">
        <v>34</v>
      </c>
      <c r="D145" s="655"/>
      <c r="E145" s="57"/>
      <c r="F145" s="57"/>
      <c r="G145" s="57"/>
      <c r="H145" s="57"/>
      <c r="I145" s="57"/>
      <c r="J145" s="649"/>
      <c r="K145" s="57"/>
      <c r="L145" s="33"/>
      <c r="M145" s="34">
        <f t="shared" si="62"/>
        <v>1.1000000000000001</v>
      </c>
      <c r="N145" s="650">
        <f t="shared" si="63"/>
        <v>0</v>
      </c>
      <c r="O145" s="651"/>
      <c r="P145" s="650">
        <f t="shared" si="64"/>
        <v>0</v>
      </c>
      <c r="Q145" s="651"/>
      <c r="R145" s="650">
        <f t="shared" si="65"/>
        <v>0</v>
      </c>
      <c r="S145" s="651"/>
      <c r="T145" s="650">
        <f t="shared" si="66"/>
        <v>0</v>
      </c>
      <c r="U145" s="651"/>
      <c r="V145" s="650">
        <f t="shared" si="67"/>
        <v>0</v>
      </c>
      <c r="W145" s="651"/>
      <c r="X145" s="243">
        <f t="shared" si="68"/>
        <v>0</v>
      </c>
      <c r="Y145" s="93"/>
      <c r="Z145" s="34"/>
    </row>
    <row r="146" spans="1:26" ht="15" customHeight="1">
      <c r="A146" s="33"/>
      <c r="B146" s="33"/>
      <c r="C146" s="61"/>
      <c r="D146" s="34"/>
      <c r="E146" s="34"/>
      <c r="F146" s="34"/>
      <c r="G146" s="34"/>
      <c r="H146" s="34"/>
      <c r="I146" s="34"/>
      <c r="J146" s="659" t="s">
        <v>150</v>
      </c>
      <c r="K146" s="660"/>
      <c r="L146" s="660"/>
      <c r="M146" s="661"/>
      <c r="N146" s="673">
        <f>SUM(N134:N145)</f>
        <v>0</v>
      </c>
      <c r="O146" s="674"/>
      <c r="P146" s="673">
        <f>SUM(P134:P145)</f>
        <v>0</v>
      </c>
      <c r="Q146" s="726"/>
      <c r="R146" s="673">
        <f>SUM(R134:R145)</f>
        <v>0</v>
      </c>
      <c r="S146" s="726"/>
      <c r="T146" s="673">
        <f>SUM(T134:T145)</f>
        <v>0</v>
      </c>
      <c r="U146" s="726"/>
      <c r="V146" s="673">
        <f>SUM(V134:V145)</f>
        <v>0</v>
      </c>
      <c r="W146" s="674"/>
      <c r="X146" s="482">
        <f>SUM(N146:W146)</f>
        <v>0</v>
      </c>
      <c r="Y146" s="93"/>
      <c r="Z146" s="34"/>
    </row>
    <row r="147" spans="1:26" s="68" customFormat="1" ht="15" customHeight="1">
      <c r="A147" s="62"/>
      <c r="B147" s="62"/>
      <c r="C147" s="670" t="s">
        <v>260</v>
      </c>
      <c r="D147" s="671"/>
      <c r="E147" s="671"/>
      <c r="F147" s="671"/>
      <c r="G147" s="671"/>
      <c r="H147" s="671"/>
      <c r="I147" s="671"/>
      <c r="J147" s="671"/>
      <c r="K147" s="671"/>
      <c r="L147" s="671"/>
      <c r="M147" s="672"/>
      <c r="N147" s="668">
        <f>SUM(N131,N146)</f>
        <v>0</v>
      </c>
      <c r="O147" s="725"/>
      <c r="P147" s="668">
        <f>SUM(P131,P146)</f>
        <v>0</v>
      </c>
      <c r="Q147" s="686"/>
      <c r="R147" s="668">
        <f>SUM(R131,R146)</f>
        <v>0</v>
      </c>
      <c r="S147" s="686"/>
      <c r="T147" s="668">
        <f>SUM(T131,T146)</f>
        <v>0</v>
      </c>
      <c r="U147" s="686"/>
      <c r="V147" s="668">
        <f>SUM(V131,V146)</f>
        <v>0</v>
      </c>
      <c r="W147" s="725"/>
      <c r="X147" s="120">
        <f>SUM(N147:W147)</f>
        <v>0</v>
      </c>
      <c r="Y147" s="70"/>
      <c r="Z147" s="9"/>
    </row>
    <row r="148" spans="1:26" ht="15" customHeight="1">
      <c r="A148" s="62">
        <v>3000</v>
      </c>
      <c r="B148" s="62"/>
      <c r="C148" s="663" t="s">
        <v>272</v>
      </c>
      <c r="D148" s="664"/>
      <c r="E148" s="656" t="s">
        <v>149</v>
      </c>
      <c r="F148" s="657"/>
      <c r="G148" s="657"/>
      <c r="H148" s="657"/>
      <c r="I148" s="657"/>
      <c r="J148" s="657"/>
      <c r="K148" s="657"/>
      <c r="L148" s="657"/>
      <c r="M148" s="658"/>
      <c r="N148" s="130"/>
      <c r="O148" s="131"/>
      <c r="P148" s="130"/>
      <c r="Q148" s="131"/>
      <c r="R148" s="130"/>
      <c r="S148" s="131"/>
      <c r="T148" s="130"/>
      <c r="U148" s="131"/>
      <c r="V148" s="130"/>
      <c r="W148" s="131"/>
      <c r="X148" s="124"/>
      <c r="Y148" s="93"/>
      <c r="Z148" s="34"/>
    </row>
    <row r="149" spans="1:26" ht="15" customHeight="1">
      <c r="A149" s="33"/>
      <c r="B149" s="33"/>
      <c r="C149" s="652" t="s">
        <v>29</v>
      </c>
      <c r="D149" s="653"/>
      <c r="E149" s="653"/>
      <c r="F149" s="653"/>
      <c r="G149" s="653"/>
      <c r="H149" s="653"/>
      <c r="I149" s="653"/>
      <c r="J149" s="653"/>
      <c r="K149" s="653"/>
      <c r="L149" s="653"/>
      <c r="M149" s="654"/>
      <c r="N149" s="650">
        <v>0</v>
      </c>
      <c r="O149" s="651"/>
      <c r="P149" s="650">
        <v>0</v>
      </c>
      <c r="Q149" s="676"/>
      <c r="R149" s="650">
        <v>0</v>
      </c>
      <c r="S149" s="676"/>
      <c r="T149" s="650">
        <v>0</v>
      </c>
      <c r="U149" s="676"/>
      <c r="V149" s="650">
        <v>0</v>
      </c>
      <c r="W149" s="651"/>
      <c r="X149" s="243">
        <f>SUM(N149+P149+R149+T149+V149)</f>
        <v>0</v>
      </c>
      <c r="Y149" s="93"/>
      <c r="Z149" s="34"/>
    </row>
    <row r="150" spans="1:26" ht="15" customHeight="1">
      <c r="A150" s="33"/>
      <c r="B150" s="33"/>
      <c r="C150" s="652" t="s">
        <v>29</v>
      </c>
      <c r="D150" s="653"/>
      <c r="E150" s="653"/>
      <c r="F150" s="653"/>
      <c r="G150" s="653"/>
      <c r="H150" s="653"/>
      <c r="I150" s="653"/>
      <c r="J150" s="653"/>
      <c r="K150" s="653"/>
      <c r="L150" s="653"/>
      <c r="M150" s="654"/>
      <c r="N150" s="650">
        <v>0</v>
      </c>
      <c r="O150" s="651"/>
      <c r="P150" s="650">
        <v>0</v>
      </c>
      <c r="Q150" s="676"/>
      <c r="R150" s="650">
        <v>0</v>
      </c>
      <c r="S150" s="676"/>
      <c r="T150" s="650">
        <v>0</v>
      </c>
      <c r="U150" s="676"/>
      <c r="V150" s="650">
        <v>0</v>
      </c>
      <c r="W150" s="651"/>
      <c r="X150" s="243">
        <f t="shared" ref="X150:X166" si="69">SUM(N150+P150+R150+T150+V150)</f>
        <v>0</v>
      </c>
      <c r="Y150" s="93"/>
      <c r="Z150" s="34"/>
    </row>
    <row r="151" spans="1:26" ht="15" customHeight="1">
      <c r="A151" s="33"/>
      <c r="B151" s="33"/>
      <c r="C151" s="652" t="s">
        <v>29</v>
      </c>
      <c r="D151" s="653"/>
      <c r="E151" s="653"/>
      <c r="F151" s="653"/>
      <c r="G151" s="653"/>
      <c r="H151" s="653"/>
      <c r="I151" s="653"/>
      <c r="J151" s="653"/>
      <c r="K151" s="653"/>
      <c r="L151" s="653"/>
      <c r="M151" s="654"/>
      <c r="N151" s="650">
        <v>0</v>
      </c>
      <c r="O151" s="651"/>
      <c r="P151" s="650">
        <v>0</v>
      </c>
      <c r="Q151" s="676"/>
      <c r="R151" s="650">
        <v>0</v>
      </c>
      <c r="S151" s="676"/>
      <c r="T151" s="650">
        <v>0</v>
      </c>
      <c r="U151" s="676"/>
      <c r="V151" s="650">
        <v>0</v>
      </c>
      <c r="W151" s="651"/>
      <c r="X151" s="243">
        <f t="shared" si="69"/>
        <v>0</v>
      </c>
      <c r="Y151" s="93"/>
      <c r="Z151" s="34"/>
    </row>
    <row r="152" spans="1:26" ht="15" customHeight="1">
      <c r="A152" s="33"/>
      <c r="B152" s="33"/>
      <c r="C152" s="652" t="s">
        <v>29</v>
      </c>
      <c r="D152" s="653"/>
      <c r="E152" s="653"/>
      <c r="F152" s="653"/>
      <c r="G152" s="653"/>
      <c r="H152" s="653"/>
      <c r="I152" s="653"/>
      <c r="J152" s="653"/>
      <c r="K152" s="653"/>
      <c r="L152" s="653"/>
      <c r="M152" s="654"/>
      <c r="N152" s="650">
        <v>0</v>
      </c>
      <c r="O152" s="651"/>
      <c r="P152" s="650">
        <v>0</v>
      </c>
      <c r="Q152" s="676"/>
      <c r="R152" s="650">
        <v>0</v>
      </c>
      <c r="S152" s="676"/>
      <c r="T152" s="650">
        <v>0</v>
      </c>
      <c r="U152" s="676"/>
      <c r="V152" s="650">
        <v>0</v>
      </c>
      <c r="W152" s="651"/>
      <c r="X152" s="243">
        <f t="shared" si="69"/>
        <v>0</v>
      </c>
      <c r="Y152" s="93"/>
      <c r="Z152" s="34"/>
    </row>
    <row r="153" spans="1:26" ht="15" customHeight="1">
      <c r="A153" s="33"/>
      <c r="B153" s="33"/>
      <c r="C153" s="652" t="s">
        <v>29</v>
      </c>
      <c r="D153" s="653"/>
      <c r="E153" s="653"/>
      <c r="F153" s="653"/>
      <c r="G153" s="653"/>
      <c r="H153" s="653"/>
      <c r="I153" s="653"/>
      <c r="J153" s="653"/>
      <c r="K153" s="653"/>
      <c r="L153" s="653"/>
      <c r="M153" s="654"/>
      <c r="N153" s="650">
        <v>0</v>
      </c>
      <c r="O153" s="651"/>
      <c r="P153" s="650">
        <v>0</v>
      </c>
      <c r="Q153" s="676"/>
      <c r="R153" s="650">
        <v>0</v>
      </c>
      <c r="S153" s="676"/>
      <c r="T153" s="650">
        <v>0</v>
      </c>
      <c r="U153" s="676"/>
      <c r="V153" s="650">
        <v>0</v>
      </c>
      <c r="W153" s="651"/>
      <c r="X153" s="243">
        <f t="shared" si="69"/>
        <v>0</v>
      </c>
      <c r="Y153" s="93"/>
      <c r="Z153" s="34"/>
    </row>
    <row r="154" spans="1:26" ht="15" customHeight="1">
      <c r="A154" s="33"/>
      <c r="B154" s="33"/>
      <c r="C154" s="652" t="s">
        <v>29</v>
      </c>
      <c r="D154" s="653"/>
      <c r="E154" s="653"/>
      <c r="F154" s="653"/>
      <c r="G154" s="653"/>
      <c r="H154" s="653"/>
      <c r="I154" s="653"/>
      <c r="J154" s="653"/>
      <c r="K154" s="653"/>
      <c r="L154" s="653"/>
      <c r="M154" s="654"/>
      <c r="N154" s="650">
        <v>0</v>
      </c>
      <c r="O154" s="651"/>
      <c r="P154" s="650">
        <v>0</v>
      </c>
      <c r="Q154" s="676"/>
      <c r="R154" s="650">
        <v>0</v>
      </c>
      <c r="S154" s="676"/>
      <c r="T154" s="650">
        <v>0</v>
      </c>
      <c r="U154" s="676"/>
      <c r="V154" s="650">
        <v>0</v>
      </c>
      <c r="W154" s="651"/>
      <c r="X154" s="243">
        <f t="shared" si="69"/>
        <v>0</v>
      </c>
      <c r="Y154" s="93"/>
      <c r="Z154" s="34"/>
    </row>
    <row r="155" spans="1:26" ht="15" customHeight="1">
      <c r="A155" s="33"/>
      <c r="B155" s="33"/>
      <c r="C155" s="652" t="s">
        <v>29</v>
      </c>
      <c r="D155" s="653"/>
      <c r="E155" s="653"/>
      <c r="F155" s="653"/>
      <c r="G155" s="653"/>
      <c r="H155" s="653"/>
      <c r="I155" s="653"/>
      <c r="J155" s="653"/>
      <c r="K155" s="653"/>
      <c r="L155" s="653"/>
      <c r="M155" s="654"/>
      <c r="N155" s="650">
        <v>0</v>
      </c>
      <c r="O155" s="651"/>
      <c r="P155" s="650">
        <v>0</v>
      </c>
      <c r="Q155" s="676"/>
      <c r="R155" s="650">
        <v>0</v>
      </c>
      <c r="S155" s="676"/>
      <c r="T155" s="650">
        <v>0</v>
      </c>
      <c r="U155" s="676"/>
      <c r="V155" s="650">
        <v>0</v>
      </c>
      <c r="W155" s="651"/>
      <c r="X155" s="243">
        <f t="shared" si="69"/>
        <v>0</v>
      </c>
      <c r="Y155" s="93"/>
      <c r="Z155" s="34"/>
    </row>
    <row r="156" spans="1:26" ht="15" customHeight="1">
      <c r="A156" s="33"/>
      <c r="B156" s="33"/>
      <c r="C156" s="652" t="s">
        <v>29</v>
      </c>
      <c r="D156" s="653"/>
      <c r="E156" s="653"/>
      <c r="F156" s="653"/>
      <c r="G156" s="653"/>
      <c r="H156" s="653"/>
      <c r="I156" s="653"/>
      <c r="J156" s="653"/>
      <c r="K156" s="653"/>
      <c r="L156" s="653"/>
      <c r="M156" s="654"/>
      <c r="N156" s="650">
        <v>0</v>
      </c>
      <c r="O156" s="651"/>
      <c r="P156" s="650">
        <v>0</v>
      </c>
      <c r="Q156" s="676"/>
      <c r="R156" s="650">
        <v>0</v>
      </c>
      <c r="S156" s="676"/>
      <c r="T156" s="650">
        <v>0</v>
      </c>
      <c r="U156" s="676"/>
      <c r="V156" s="650">
        <v>0</v>
      </c>
      <c r="W156" s="651"/>
      <c r="X156" s="243">
        <f t="shared" si="69"/>
        <v>0</v>
      </c>
      <c r="Y156" s="93"/>
      <c r="Z156" s="34"/>
    </row>
    <row r="157" spans="1:26" ht="15" customHeight="1">
      <c r="A157" s="33"/>
      <c r="B157" s="33"/>
      <c r="C157" s="689" t="s">
        <v>29</v>
      </c>
      <c r="D157" s="666"/>
      <c r="E157" s="653"/>
      <c r="F157" s="653"/>
      <c r="G157" s="653"/>
      <c r="H157" s="653"/>
      <c r="I157" s="653"/>
      <c r="J157" s="653"/>
      <c r="K157" s="653"/>
      <c r="L157" s="653"/>
      <c r="M157" s="654"/>
      <c r="N157" s="650">
        <v>0</v>
      </c>
      <c r="O157" s="651"/>
      <c r="P157" s="650">
        <v>0</v>
      </c>
      <c r="Q157" s="676"/>
      <c r="R157" s="650">
        <v>0</v>
      </c>
      <c r="S157" s="676"/>
      <c r="T157" s="650">
        <v>0</v>
      </c>
      <c r="U157" s="676"/>
      <c r="V157" s="650">
        <v>0</v>
      </c>
      <c r="W157" s="651"/>
      <c r="X157" s="243">
        <f t="shared" si="69"/>
        <v>0</v>
      </c>
      <c r="Y157" s="93"/>
      <c r="Z157" s="34"/>
    </row>
    <row r="158" spans="1:26" ht="15" customHeight="1">
      <c r="A158" s="33"/>
      <c r="B158" s="33"/>
      <c r="C158" s="652" t="s">
        <v>29</v>
      </c>
      <c r="D158" s="653"/>
      <c r="E158" s="653"/>
      <c r="F158" s="653"/>
      <c r="G158" s="653"/>
      <c r="H158" s="653"/>
      <c r="I158" s="653"/>
      <c r="J158" s="653"/>
      <c r="K158" s="653"/>
      <c r="L158" s="653"/>
      <c r="M158" s="654"/>
      <c r="N158" s="650">
        <v>0</v>
      </c>
      <c r="O158" s="651"/>
      <c r="P158" s="650">
        <v>0</v>
      </c>
      <c r="Q158" s="676"/>
      <c r="R158" s="650">
        <v>0</v>
      </c>
      <c r="S158" s="676"/>
      <c r="T158" s="650">
        <v>0</v>
      </c>
      <c r="U158" s="676"/>
      <c r="V158" s="650">
        <v>0</v>
      </c>
      <c r="W158" s="651"/>
      <c r="X158" s="243">
        <f t="shared" si="69"/>
        <v>0</v>
      </c>
      <c r="Y158" s="93"/>
      <c r="Z158" s="34"/>
    </row>
    <row r="159" spans="1:26" ht="15" customHeight="1">
      <c r="A159" s="33"/>
      <c r="B159" s="33"/>
      <c r="C159" s="652" t="s">
        <v>29</v>
      </c>
      <c r="D159" s="653"/>
      <c r="E159" s="653"/>
      <c r="F159" s="653"/>
      <c r="G159" s="653"/>
      <c r="H159" s="653"/>
      <c r="I159" s="653"/>
      <c r="J159" s="653"/>
      <c r="K159" s="653"/>
      <c r="L159" s="653"/>
      <c r="M159" s="654"/>
      <c r="N159" s="650">
        <v>0</v>
      </c>
      <c r="O159" s="651"/>
      <c r="P159" s="650">
        <v>0</v>
      </c>
      <c r="Q159" s="676"/>
      <c r="R159" s="650">
        <v>0</v>
      </c>
      <c r="S159" s="676"/>
      <c r="T159" s="650">
        <v>0</v>
      </c>
      <c r="U159" s="676"/>
      <c r="V159" s="650">
        <v>0</v>
      </c>
      <c r="W159" s="651"/>
      <c r="X159" s="243">
        <f t="shared" si="69"/>
        <v>0</v>
      </c>
      <c r="Y159" s="93"/>
      <c r="Z159" s="34"/>
    </row>
    <row r="160" spans="1:26" ht="15" customHeight="1">
      <c r="A160" s="33"/>
      <c r="B160" s="33"/>
      <c r="C160" s="652" t="s">
        <v>29</v>
      </c>
      <c r="D160" s="653"/>
      <c r="E160" s="653"/>
      <c r="F160" s="653"/>
      <c r="G160" s="653"/>
      <c r="H160" s="653"/>
      <c r="I160" s="653"/>
      <c r="J160" s="653"/>
      <c r="K160" s="653"/>
      <c r="L160" s="653"/>
      <c r="M160" s="654"/>
      <c r="N160" s="650">
        <v>0</v>
      </c>
      <c r="O160" s="651"/>
      <c r="P160" s="650">
        <v>0</v>
      </c>
      <c r="Q160" s="676"/>
      <c r="R160" s="650">
        <v>0</v>
      </c>
      <c r="S160" s="676"/>
      <c r="T160" s="650">
        <v>0</v>
      </c>
      <c r="U160" s="676"/>
      <c r="V160" s="650">
        <v>0</v>
      </c>
      <c r="W160" s="651"/>
      <c r="X160" s="243">
        <f t="shared" si="69"/>
        <v>0</v>
      </c>
      <c r="Y160" s="93"/>
      <c r="Z160" s="34"/>
    </row>
    <row r="161" spans="1:26" ht="15" customHeight="1">
      <c r="A161" s="33"/>
      <c r="B161" s="33"/>
      <c r="C161" s="652" t="s">
        <v>29</v>
      </c>
      <c r="D161" s="653"/>
      <c r="E161" s="653"/>
      <c r="F161" s="653"/>
      <c r="G161" s="653"/>
      <c r="H161" s="653"/>
      <c r="I161" s="653"/>
      <c r="J161" s="653"/>
      <c r="K161" s="653"/>
      <c r="L161" s="653"/>
      <c r="M161" s="654"/>
      <c r="N161" s="650">
        <v>0</v>
      </c>
      <c r="O161" s="651"/>
      <c r="P161" s="650">
        <v>0</v>
      </c>
      <c r="Q161" s="676"/>
      <c r="R161" s="650">
        <v>0</v>
      </c>
      <c r="S161" s="676"/>
      <c r="T161" s="650">
        <v>0</v>
      </c>
      <c r="U161" s="676"/>
      <c r="V161" s="650">
        <v>0</v>
      </c>
      <c r="W161" s="651"/>
      <c r="X161" s="243">
        <f t="shared" si="69"/>
        <v>0</v>
      </c>
      <c r="Y161" s="93"/>
      <c r="Z161" s="34"/>
    </row>
    <row r="162" spans="1:26" ht="15" customHeight="1">
      <c r="A162" s="33"/>
      <c r="B162" s="33"/>
      <c r="C162" s="652" t="s">
        <v>29</v>
      </c>
      <c r="D162" s="653"/>
      <c r="E162" s="653"/>
      <c r="F162" s="653"/>
      <c r="G162" s="653"/>
      <c r="H162" s="653"/>
      <c r="I162" s="653"/>
      <c r="J162" s="653"/>
      <c r="K162" s="653"/>
      <c r="L162" s="653"/>
      <c r="M162" s="654"/>
      <c r="N162" s="650">
        <v>0</v>
      </c>
      <c r="O162" s="651"/>
      <c r="P162" s="650">
        <v>0</v>
      </c>
      <c r="Q162" s="676"/>
      <c r="R162" s="650">
        <v>0</v>
      </c>
      <c r="S162" s="676"/>
      <c r="T162" s="650">
        <v>0</v>
      </c>
      <c r="U162" s="676"/>
      <c r="V162" s="650">
        <v>0</v>
      </c>
      <c r="W162" s="651"/>
      <c r="X162" s="243">
        <f t="shared" si="69"/>
        <v>0</v>
      </c>
      <c r="Y162" s="93"/>
      <c r="Z162" s="34"/>
    </row>
    <row r="163" spans="1:26" ht="15" customHeight="1">
      <c r="A163" s="33"/>
      <c r="B163" s="33"/>
      <c r="C163" s="652" t="s">
        <v>29</v>
      </c>
      <c r="D163" s="653"/>
      <c r="E163" s="653"/>
      <c r="F163" s="653"/>
      <c r="G163" s="653"/>
      <c r="H163" s="653"/>
      <c r="I163" s="653"/>
      <c r="J163" s="653"/>
      <c r="K163" s="653"/>
      <c r="L163" s="653"/>
      <c r="M163" s="654"/>
      <c r="N163" s="650">
        <v>0</v>
      </c>
      <c r="O163" s="651"/>
      <c r="P163" s="650">
        <v>0</v>
      </c>
      <c r="Q163" s="676"/>
      <c r="R163" s="650">
        <v>0</v>
      </c>
      <c r="S163" s="676"/>
      <c r="T163" s="650">
        <v>0</v>
      </c>
      <c r="U163" s="676"/>
      <c r="V163" s="650">
        <v>0</v>
      </c>
      <c r="W163" s="651"/>
      <c r="X163" s="243">
        <f t="shared" si="69"/>
        <v>0</v>
      </c>
      <c r="Y163" s="93"/>
      <c r="Z163" s="34"/>
    </row>
    <row r="164" spans="1:26" ht="15" customHeight="1">
      <c r="A164" s="33"/>
      <c r="B164" s="33"/>
      <c r="C164" s="652" t="s">
        <v>29</v>
      </c>
      <c r="D164" s="653"/>
      <c r="E164" s="653"/>
      <c r="F164" s="653"/>
      <c r="G164" s="653"/>
      <c r="H164" s="653"/>
      <c r="I164" s="653"/>
      <c r="J164" s="653"/>
      <c r="K164" s="653"/>
      <c r="L164" s="653"/>
      <c r="M164" s="654"/>
      <c r="N164" s="650">
        <v>0</v>
      </c>
      <c r="O164" s="651"/>
      <c r="P164" s="650">
        <v>0</v>
      </c>
      <c r="Q164" s="676"/>
      <c r="R164" s="650">
        <v>0</v>
      </c>
      <c r="S164" s="676"/>
      <c r="T164" s="650">
        <v>0</v>
      </c>
      <c r="U164" s="676"/>
      <c r="V164" s="650">
        <v>0</v>
      </c>
      <c r="W164" s="651"/>
      <c r="X164" s="243">
        <f t="shared" si="69"/>
        <v>0</v>
      </c>
      <c r="Y164" s="93"/>
      <c r="Z164" s="34"/>
    </row>
    <row r="165" spans="1:26" ht="15" customHeight="1">
      <c r="A165" s="33"/>
      <c r="B165" s="33"/>
      <c r="C165" s="652" t="s">
        <v>29</v>
      </c>
      <c r="D165" s="653"/>
      <c r="E165" s="653"/>
      <c r="F165" s="653"/>
      <c r="G165" s="653"/>
      <c r="H165" s="653"/>
      <c r="I165" s="653"/>
      <c r="J165" s="653"/>
      <c r="K165" s="653"/>
      <c r="L165" s="653"/>
      <c r="M165" s="654"/>
      <c r="N165" s="650">
        <v>0</v>
      </c>
      <c r="O165" s="651"/>
      <c r="P165" s="650">
        <v>0</v>
      </c>
      <c r="Q165" s="676"/>
      <c r="R165" s="650">
        <v>0</v>
      </c>
      <c r="S165" s="676"/>
      <c r="T165" s="650">
        <v>0</v>
      </c>
      <c r="U165" s="676"/>
      <c r="V165" s="650">
        <v>0</v>
      </c>
      <c r="W165" s="651"/>
      <c r="X165" s="243">
        <f t="shared" si="69"/>
        <v>0</v>
      </c>
      <c r="Y165" s="93"/>
      <c r="Z165" s="34"/>
    </row>
    <row r="166" spans="1:26" ht="15" customHeight="1">
      <c r="A166" s="33"/>
      <c r="B166" s="33"/>
      <c r="C166" s="652" t="s">
        <v>29</v>
      </c>
      <c r="D166" s="653"/>
      <c r="E166" s="653"/>
      <c r="F166" s="653"/>
      <c r="G166" s="653"/>
      <c r="H166" s="653"/>
      <c r="I166" s="653"/>
      <c r="J166" s="653"/>
      <c r="K166" s="653"/>
      <c r="L166" s="653"/>
      <c r="M166" s="654"/>
      <c r="N166" s="650">
        <v>0</v>
      </c>
      <c r="O166" s="651"/>
      <c r="P166" s="650">
        <v>0</v>
      </c>
      <c r="Q166" s="676"/>
      <c r="R166" s="650">
        <v>0</v>
      </c>
      <c r="S166" s="676"/>
      <c r="T166" s="650">
        <v>0</v>
      </c>
      <c r="U166" s="676"/>
      <c r="V166" s="650">
        <v>0</v>
      </c>
      <c r="W166" s="651"/>
      <c r="X166" s="243">
        <f t="shared" si="69"/>
        <v>0</v>
      </c>
      <c r="Y166" s="93"/>
      <c r="Z166" s="34"/>
    </row>
    <row r="167" spans="1:26" ht="15" customHeight="1">
      <c r="A167" s="692" t="s">
        <v>14</v>
      </c>
      <c r="B167" s="33"/>
      <c r="C167" s="61"/>
      <c r="D167" s="34"/>
      <c r="E167" s="696"/>
      <c r="F167" s="696"/>
      <c r="G167" s="696"/>
      <c r="H167" s="696"/>
      <c r="I167" s="696"/>
      <c r="J167" s="659" t="s">
        <v>3</v>
      </c>
      <c r="K167" s="757"/>
      <c r="L167" s="757"/>
      <c r="M167" s="758"/>
      <c r="N167" s="673">
        <f>SUM(N149:N166)</f>
        <v>0</v>
      </c>
      <c r="O167" s="674"/>
      <c r="P167" s="673">
        <f>SUM(P149:P166)</f>
        <v>0</v>
      </c>
      <c r="Q167" s="726"/>
      <c r="R167" s="673">
        <f>SUM(R149:R166)</f>
        <v>0</v>
      </c>
      <c r="S167" s="726"/>
      <c r="T167" s="673">
        <f>SUM(T149:T166)</f>
        <v>0</v>
      </c>
      <c r="U167" s="726"/>
      <c r="V167" s="673">
        <f>SUM(V149:V166)</f>
        <v>0</v>
      </c>
      <c r="W167" s="674"/>
      <c r="X167" s="482">
        <f>SUM(N167:W167)</f>
        <v>0</v>
      </c>
      <c r="Y167" s="93"/>
      <c r="Z167" s="34"/>
    </row>
    <row r="168" spans="1:26" s="68" customFormat="1" ht="15" customHeight="1">
      <c r="A168" s="727"/>
      <c r="B168" s="62"/>
      <c r="C168" s="756" t="s">
        <v>254</v>
      </c>
      <c r="D168" s="666"/>
      <c r="E168" s="687"/>
      <c r="F168" s="653"/>
      <c r="G168" s="653"/>
      <c r="H168" s="653"/>
      <c r="I168" s="653"/>
      <c r="J168" s="653"/>
      <c r="K168" s="653"/>
      <c r="L168" s="653"/>
      <c r="M168" s="654"/>
      <c r="N168" s="81"/>
      <c r="O168" s="103"/>
      <c r="P168" s="125"/>
      <c r="Q168" s="103"/>
      <c r="R168" s="125"/>
      <c r="S168" s="103"/>
      <c r="T168" s="125"/>
      <c r="U168" s="103"/>
      <c r="V168" s="125"/>
      <c r="W168" s="103"/>
      <c r="X168" s="99"/>
      <c r="Y168" s="70"/>
      <c r="Z168" s="9"/>
    </row>
    <row r="169" spans="1:26" s="68" customFormat="1" ht="15" customHeight="1">
      <c r="A169" s="62"/>
      <c r="B169" s="62">
        <v>1</v>
      </c>
      <c r="C169" s="703"/>
      <c r="D169" s="653"/>
      <c r="E169" s="662"/>
      <c r="F169" s="653"/>
      <c r="G169" s="653"/>
      <c r="H169" s="653"/>
      <c r="I169" s="653"/>
      <c r="J169" s="653"/>
      <c r="K169" s="653"/>
      <c r="L169" s="653"/>
      <c r="M169" s="654"/>
      <c r="N169" s="650">
        <v>0</v>
      </c>
      <c r="O169" s="651"/>
      <c r="P169" s="650">
        <v>0</v>
      </c>
      <c r="Q169" s="676"/>
      <c r="R169" s="650">
        <v>0</v>
      </c>
      <c r="S169" s="676"/>
      <c r="T169" s="650">
        <v>0</v>
      </c>
      <c r="U169" s="676"/>
      <c r="V169" s="650">
        <v>0</v>
      </c>
      <c r="W169" s="651"/>
      <c r="X169" s="243">
        <f>SUM(N169+P169+R169+T169+V169)</f>
        <v>0</v>
      </c>
      <c r="Y169" s="70"/>
      <c r="Z169" s="9"/>
    </row>
    <row r="170" spans="1:26" s="68" customFormat="1" ht="15" customHeight="1">
      <c r="A170" s="62"/>
      <c r="B170" s="62">
        <v>2</v>
      </c>
      <c r="C170" s="703"/>
      <c r="D170" s="653"/>
      <c r="E170" s="662"/>
      <c r="F170" s="653"/>
      <c r="G170" s="653"/>
      <c r="H170" s="653"/>
      <c r="I170" s="653"/>
      <c r="J170" s="653"/>
      <c r="K170" s="653"/>
      <c r="L170" s="653"/>
      <c r="M170" s="654"/>
      <c r="N170" s="650">
        <v>0</v>
      </c>
      <c r="O170" s="651"/>
      <c r="P170" s="650">
        <v>0</v>
      </c>
      <c r="Q170" s="676"/>
      <c r="R170" s="650">
        <v>0</v>
      </c>
      <c r="S170" s="676"/>
      <c r="T170" s="650">
        <v>0</v>
      </c>
      <c r="U170" s="676"/>
      <c r="V170" s="650">
        <v>0</v>
      </c>
      <c r="W170" s="651"/>
      <c r="X170" s="243">
        <f t="shared" ref="X170:X178" si="70">SUM(N170+P170+R170+T170+V170)</f>
        <v>0</v>
      </c>
      <c r="Y170" s="70"/>
      <c r="Z170" s="9"/>
    </row>
    <row r="171" spans="1:26" s="68" customFormat="1" ht="15" customHeight="1">
      <c r="A171" s="62"/>
      <c r="B171" s="62">
        <v>3</v>
      </c>
      <c r="C171" s="703"/>
      <c r="D171" s="653"/>
      <c r="E171" s="662"/>
      <c r="F171" s="653"/>
      <c r="G171" s="653"/>
      <c r="H171" s="653"/>
      <c r="I171" s="653"/>
      <c r="J171" s="653"/>
      <c r="K171" s="653"/>
      <c r="L171" s="653"/>
      <c r="M171" s="654"/>
      <c r="N171" s="650">
        <v>0</v>
      </c>
      <c r="O171" s="651"/>
      <c r="P171" s="650">
        <v>0</v>
      </c>
      <c r="Q171" s="676"/>
      <c r="R171" s="650">
        <v>0</v>
      </c>
      <c r="S171" s="676"/>
      <c r="T171" s="650">
        <v>0</v>
      </c>
      <c r="U171" s="676"/>
      <c r="V171" s="650">
        <v>0</v>
      </c>
      <c r="W171" s="651"/>
      <c r="X171" s="243">
        <f t="shared" si="70"/>
        <v>0</v>
      </c>
      <c r="Y171" s="70"/>
      <c r="Z171" s="9"/>
    </row>
    <row r="172" spans="1:26" s="68" customFormat="1" ht="15" customHeight="1">
      <c r="A172" s="62"/>
      <c r="B172" s="62">
        <v>2</v>
      </c>
      <c r="C172" s="703"/>
      <c r="D172" s="653"/>
      <c r="E172" s="662"/>
      <c r="F172" s="653"/>
      <c r="G172" s="653"/>
      <c r="H172" s="653"/>
      <c r="I172" s="653"/>
      <c r="J172" s="653"/>
      <c r="K172" s="653"/>
      <c r="L172" s="653"/>
      <c r="M172" s="654"/>
      <c r="N172" s="650">
        <v>0</v>
      </c>
      <c r="O172" s="651"/>
      <c r="P172" s="650">
        <v>0</v>
      </c>
      <c r="Q172" s="676"/>
      <c r="R172" s="650">
        <v>0</v>
      </c>
      <c r="S172" s="676"/>
      <c r="T172" s="650">
        <v>0</v>
      </c>
      <c r="U172" s="676"/>
      <c r="V172" s="650">
        <v>0</v>
      </c>
      <c r="W172" s="651"/>
      <c r="X172" s="243">
        <f t="shared" si="70"/>
        <v>0</v>
      </c>
      <c r="Y172" s="70"/>
      <c r="Z172" s="9"/>
    </row>
    <row r="173" spans="1:26" s="68" customFormat="1" ht="15" customHeight="1">
      <c r="A173" s="62"/>
      <c r="B173" s="62">
        <v>3</v>
      </c>
      <c r="C173" s="703"/>
      <c r="D173" s="653"/>
      <c r="E173" s="662"/>
      <c r="F173" s="653"/>
      <c r="G173" s="653"/>
      <c r="H173" s="653"/>
      <c r="I173" s="653"/>
      <c r="J173" s="653"/>
      <c r="K173" s="653"/>
      <c r="L173" s="653"/>
      <c r="M173" s="654"/>
      <c r="N173" s="650">
        <v>0</v>
      </c>
      <c r="O173" s="651"/>
      <c r="P173" s="650">
        <v>0</v>
      </c>
      <c r="Q173" s="676"/>
      <c r="R173" s="650">
        <v>0</v>
      </c>
      <c r="S173" s="676"/>
      <c r="T173" s="650">
        <v>0</v>
      </c>
      <c r="U173" s="676"/>
      <c r="V173" s="650">
        <v>0</v>
      </c>
      <c r="W173" s="651"/>
      <c r="X173" s="243">
        <f t="shared" si="70"/>
        <v>0</v>
      </c>
      <c r="Y173" s="70"/>
      <c r="Z173" s="9"/>
    </row>
    <row r="174" spans="1:26" s="68" customFormat="1" ht="15" customHeight="1">
      <c r="A174" s="62"/>
      <c r="B174" s="62">
        <v>2</v>
      </c>
      <c r="C174" s="703"/>
      <c r="D174" s="653"/>
      <c r="E174" s="662"/>
      <c r="F174" s="653"/>
      <c r="G174" s="653"/>
      <c r="H174" s="653"/>
      <c r="I174" s="653"/>
      <c r="J174" s="653"/>
      <c r="K174" s="653"/>
      <c r="L174" s="653"/>
      <c r="M174" s="654"/>
      <c r="N174" s="650">
        <v>0</v>
      </c>
      <c r="O174" s="651"/>
      <c r="P174" s="650">
        <v>0</v>
      </c>
      <c r="Q174" s="676"/>
      <c r="R174" s="650">
        <v>0</v>
      </c>
      <c r="S174" s="676"/>
      <c r="T174" s="650">
        <v>0</v>
      </c>
      <c r="U174" s="676"/>
      <c r="V174" s="650">
        <v>0</v>
      </c>
      <c r="W174" s="651"/>
      <c r="X174" s="243">
        <f t="shared" si="70"/>
        <v>0</v>
      </c>
      <c r="Y174" s="70"/>
      <c r="Z174" s="9"/>
    </row>
    <row r="175" spans="1:26" s="68" customFormat="1" ht="15" customHeight="1">
      <c r="A175" s="62"/>
      <c r="B175" s="62">
        <v>3</v>
      </c>
      <c r="C175" s="703"/>
      <c r="D175" s="653"/>
      <c r="E175" s="662"/>
      <c r="F175" s="653"/>
      <c r="G175" s="653"/>
      <c r="H175" s="653"/>
      <c r="I175" s="653"/>
      <c r="J175" s="653"/>
      <c r="K175" s="653"/>
      <c r="L175" s="653"/>
      <c r="M175" s="654"/>
      <c r="N175" s="650">
        <v>0</v>
      </c>
      <c r="O175" s="651"/>
      <c r="P175" s="650">
        <v>0</v>
      </c>
      <c r="Q175" s="676"/>
      <c r="R175" s="650">
        <v>0</v>
      </c>
      <c r="S175" s="676"/>
      <c r="T175" s="650">
        <v>0</v>
      </c>
      <c r="U175" s="676"/>
      <c r="V175" s="650">
        <v>0</v>
      </c>
      <c r="W175" s="651"/>
      <c r="X175" s="243">
        <f t="shared" si="70"/>
        <v>0</v>
      </c>
      <c r="Y175" s="70"/>
      <c r="Z175" s="9"/>
    </row>
    <row r="176" spans="1:26" s="68" customFormat="1" ht="15" customHeight="1">
      <c r="A176" s="62"/>
      <c r="B176" s="62">
        <v>2</v>
      </c>
      <c r="C176" s="703"/>
      <c r="D176" s="653"/>
      <c r="E176" s="662"/>
      <c r="F176" s="653"/>
      <c r="G176" s="653"/>
      <c r="H176" s="653"/>
      <c r="I176" s="653"/>
      <c r="J176" s="653"/>
      <c r="K176" s="653"/>
      <c r="L176" s="653"/>
      <c r="M176" s="654"/>
      <c r="N176" s="650">
        <v>0</v>
      </c>
      <c r="O176" s="651"/>
      <c r="P176" s="650">
        <v>0</v>
      </c>
      <c r="Q176" s="676"/>
      <c r="R176" s="650">
        <v>0</v>
      </c>
      <c r="S176" s="676"/>
      <c r="T176" s="650">
        <v>0</v>
      </c>
      <c r="U176" s="676"/>
      <c r="V176" s="650">
        <v>0</v>
      </c>
      <c r="W176" s="651"/>
      <c r="X176" s="243">
        <f t="shared" si="70"/>
        <v>0</v>
      </c>
      <c r="Y176" s="70"/>
      <c r="Z176" s="9"/>
    </row>
    <row r="177" spans="1:26" s="68" customFormat="1" ht="15" customHeight="1">
      <c r="A177" s="62"/>
      <c r="B177" s="62">
        <v>3</v>
      </c>
      <c r="C177" s="703"/>
      <c r="D177" s="653"/>
      <c r="E177" s="662"/>
      <c r="F177" s="653"/>
      <c r="G177" s="653"/>
      <c r="H177" s="653"/>
      <c r="I177" s="653"/>
      <c r="J177" s="653"/>
      <c r="K177" s="653"/>
      <c r="L177" s="653"/>
      <c r="M177" s="654"/>
      <c r="N177" s="650">
        <v>0</v>
      </c>
      <c r="O177" s="651"/>
      <c r="P177" s="650">
        <v>0</v>
      </c>
      <c r="Q177" s="676"/>
      <c r="R177" s="650">
        <v>0</v>
      </c>
      <c r="S177" s="676"/>
      <c r="T177" s="650">
        <v>0</v>
      </c>
      <c r="U177" s="676"/>
      <c r="V177" s="650">
        <v>0</v>
      </c>
      <c r="W177" s="651"/>
      <c r="X177" s="243">
        <f t="shared" si="70"/>
        <v>0</v>
      </c>
      <c r="Y177" s="70"/>
      <c r="Z177" s="9"/>
    </row>
    <row r="178" spans="1:26" s="68" customFormat="1" ht="15" customHeight="1">
      <c r="A178" s="62"/>
      <c r="B178" s="62">
        <v>4</v>
      </c>
      <c r="C178" s="703"/>
      <c r="D178" s="653"/>
      <c r="E178" s="653"/>
      <c r="F178" s="653"/>
      <c r="G178" s="653"/>
      <c r="H178" s="653"/>
      <c r="I178" s="653"/>
      <c r="J178" s="653"/>
      <c r="K178" s="653"/>
      <c r="L178" s="653"/>
      <c r="M178" s="654"/>
      <c r="N178" s="690">
        <v>0</v>
      </c>
      <c r="O178" s="724"/>
      <c r="P178" s="690">
        <v>0</v>
      </c>
      <c r="Q178" s="691"/>
      <c r="R178" s="690">
        <v>0</v>
      </c>
      <c r="S178" s="691"/>
      <c r="T178" s="690">
        <v>0</v>
      </c>
      <c r="U178" s="691"/>
      <c r="V178" s="690">
        <v>0</v>
      </c>
      <c r="W178" s="724"/>
      <c r="X178" s="243">
        <f t="shared" si="70"/>
        <v>0</v>
      </c>
      <c r="Y178" s="70"/>
      <c r="Z178" s="9"/>
    </row>
    <row r="179" spans="1:26" s="68" customFormat="1" ht="15" customHeight="1">
      <c r="A179" s="62"/>
      <c r="B179" s="62"/>
      <c r="C179" s="701"/>
      <c r="D179" s="702"/>
      <c r="E179" s="697"/>
      <c r="F179" s="697"/>
      <c r="G179" s="697"/>
      <c r="H179" s="697"/>
      <c r="I179" s="697"/>
      <c r="J179" s="659" t="s">
        <v>102</v>
      </c>
      <c r="K179" s="734"/>
      <c r="L179" s="734"/>
      <c r="M179" s="735"/>
      <c r="N179" s="673">
        <f>SUM(N169:N178)</f>
        <v>0</v>
      </c>
      <c r="O179" s="674"/>
      <c r="P179" s="673">
        <f>SUM(P169:P178)</f>
        <v>0</v>
      </c>
      <c r="Q179" s="726"/>
      <c r="R179" s="673">
        <f>SUM(R169:R178)</f>
        <v>0</v>
      </c>
      <c r="S179" s="726"/>
      <c r="T179" s="673">
        <f>SUM(T169:T178)</f>
        <v>0</v>
      </c>
      <c r="U179" s="726"/>
      <c r="V179" s="673">
        <f>SUM(V169:V178)</f>
        <v>0</v>
      </c>
      <c r="W179" s="674"/>
      <c r="X179" s="482">
        <f>SUM(N179:W179)</f>
        <v>0</v>
      </c>
      <c r="Y179" s="70"/>
      <c r="Z179" s="9"/>
    </row>
    <row r="180" spans="1:26" ht="15" customHeight="1">
      <c r="A180" s="33"/>
      <c r="B180" s="33"/>
      <c r="C180" s="670" t="s">
        <v>30</v>
      </c>
      <c r="D180" s="671"/>
      <c r="E180" s="671"/>
      <c r="F180" s="671"/>
      <c r="G180" s="671"/>
      <c r="H180" s="671"/>
      <c r="I180" s="671"/>
      <c r="J180" s="671"/>
      <c r="K180" s="671"/>
      <c r="L180" s="671"/>
      <c r="M180" s="672"/>
      <c r="N180" s="668">
        <f>SUM(N167+N179)</f>
        <v>0</v>
      </c>
      <c r="O180" s="725"/>
      <c r="P180" s="668">
        <f>SUM(P167+P179)</f>
        <v>0</v>
      </c>
      <c r="Q180" s="686"/>
      <c r="R180" s="668">
        <f>SUM(R167+R179)</f>
        <v>0</v>
      </c>
      <c r="S180" s="686"/>
      <c r="T180" s="668">
        <f>SUM(T167+T179)</f>
        <v>0</v>
      </c>
      <c r="U180" s="686"/>
      <c r="V180" s="668">
        <f>SUM(V167+V179)</f>
        <v>0</v>
      </c>
      <c r="W180" s="725"/>
      <c r="X180" s="120">
        <f>SUM(N180:W180)</f>
        <v>0</v>
      </c>
      <c r="Y180" s="93"/>
      <c r="Z180" s="34"/>
    </row>
    <row r="181" spans="1:26" ht="15" customHeight="1">
      <c r="A181" s="62">
        <v>4000</v>
      </c>
      <c r="B181" s="62"/>
      <c r="C181" s="663" t="s">
        <v>261</v>
      </c>
      <c r="D181" s="664"/>
      <c r="E181" s="656" t="s">
        <v>149</v>
      </c>
      <c r="F181" s="657"/>
      <c r="G181" s="657"/>
      <c r="H181" s="657"/>
      <c r="I181" s="657"/>
      <c r="J181" s="657"/>
      <c r="K181" s="657"/>
      <c r="L181" s="657"/>
      <c r="M181" s="658"/>
      <c r="N181" s="125"/>
      <c r="O181" s="103"/>
      <c r="P181" s="125"/>
      <c r="Q181" s="103"/>
      <c r="R181" s="125"/>
      <c r="S181" s="103"/>
      <c r="T181" s="125"/>
      <c r="U181" s="103"/>
      <c r="V181" s="125"/>
      <c r="W181" s="103"/>
      <c r="X181" s="99"/>
      <c r="Y181" s="34"/>
      <c r="Z181" s="34"/>
    </row>
    <row r="182" spans="1:26" ht="15" customHeight="1">
      <c r="A182" s="33"/>
      <c r="B182" s="33"/>
      <c r="C182" s="652" t="s">
        <v>302</v>
      </c>
      <c r="D182" s="653"/>
      <c r="E182" s="653"/>
      <c r="F182" s="653"/>
      <c r="G182" s="653"/>
      <c r="H182" s="653"/>
      <c r="I182" s="653"/>
      <c r="J182" s="653"/>
      <c r="K182" s="653"/>
      <c r="L182" s="653"/>
      <c r="M182" s="654"/>
      <c r="N182" s="650">
        <v>0</v>
      </c>
      <c r="O182" s="651"/>
      <c r="P182" s="650">
        <v>0</v>
      </c>
      <c r="Q182" s="676"/>
      <c r="R182" s="650">
        <v>0</v>
      </c>
      <c r="S182" s="676"/>
      <c r="T182" s="650">
        <v>0</v>
      </c>
      <c r="U182" s="676"/>
      <c r="V182" s="650">
        <v>0</v>
      </c>
      <c r="W182" s="651"/>
      <c r="X182" s="243">
        <f>SUM(N182+P182+R182+T182+V182)</f>
        <v>0</v>
      </c>
      <c r="Y182" s="34"/>
      <c r="Z182" s="34"/>
    </row>
    <row r="183" spans="1:26" ht="15" customHeight="1">
      <c r="A183" s="33"/>
      <c r="B183" s="33"/>
      <c r="C183" s="652" t="s">
        <v>302</v>
      </c>
      <c r="D183" s="653"/>
      <c r="E183" s="653"/>
      <c r="F183" s="653"/>
      <c r="G183" s="653"/>
      <c r="H183" s="653"/>
      <c r="I183" s="653"/>
      <c r="J183" s="653"/>
      <c r="K183" s="653"/>
      <c r="L183" s="653"/>
      <c r="M183" s="654"/>
      <c r="N183" s="650">
        <v>0</v>
      </c>
      <c r="O183" s="651"/>
      <c r="P183" s="650">
        <v>0</v>
      </c>
      <c r="Q183" s="676"/>
      <c r="R183" s="650">
        <v>0</v>
      </c>
      <c r="S183" s="676"/>
      <c r="T183" s="650">
        <v>0</v>
      </c>
      <c r="U183" s="676"/>
      <c r="V183" s="650">
        <v>0</v>
      </c>
      <c r="W183" s="651"/>
      <c r="X183" s="243">
        <f t="shared" ref="X183:X199" si="71">SUM(N183+P183+R183+T183+V183)</f>
        <v>0</v>
      </c>
      <c r="Y183" s="34"/>
      <c r="Z183" s="34"/>
    </row>
    <row r="184" spans="1:26" ht="15" customHeight="1">
      <c r="A184" s="33"/>
      <c r="B184" s="33"/>
      <c r="C184" s="652" t="s">
        <v>302</v>
      </c>
      <c r="D184" s="653"/>
      <c r="E184" s="653"/>
      <c r="F184" s="653"/>
      <c r="G184" s="653"/>
      <c r="H184" s="653"/>
      <c r="I184" s="653"/>
      <c r="J184" s="653"/>
      <c r="K184" s="653"/>
      <c r="L184" s="653"/>
      <c r="M184" s="654"/>
      <c r="N184" s="650">
        <v>0</v>
      </c>
      <c r="O184" s="651"/>
      <c r="P184" s="650">
        <v>0</v>
      </c>
      <c r="Q184" s="676"/>
      <c r="R184" s="650">
        <v>0</v>
      </c>
      <c r="S184" s="676"/>
      <c r="T184" s="650">
        <v>0</v>
      </c>
      <c r="U184" s="676"/>
      <c r="V184" s="650">
        <v>0</v>
      </c>
      <c r="W184" s="651"/>
      <c r="X184" s="243">
        <f t="shared" si="71"/>
        <v>0</v>
      </c>
      <c r="Y184" s="34"/>
      <c r="Z184" s="34"/>
    </row>
    <row r="185" spans="1:26" ht="15" customHeight="1">
      <c r="A185" s="33"/>
      <c r="B185" s="33"/>
      <c r="C185" s="652" t="s">
        <v>302</v>
      </c>
      <c r="D185" s="653"/>
      <c r="E185" s="653"/>
      <c r="F185" s="653"/>
      <c r="G185" s="653"/>
      <c r="H185" s="653"/>
      <c r="I185" s="653"/>
      <c r="J185" s="653"/>
      <c r="K185" s="653"/>
      <c r="L185" s="653"/>
      <c r="M185" s="654"/>
      <c r="N185" s="650">
        <v>0</v>
      </c>
      <c r="O185" s="651"/>
      <c r="P185" s="650">
        <v>0</v>
      </c>
      <c r="Q185" s="676"/>
      <c r="R185" s="650">
        <v>0</v>
      </c>
      <c r="S185" s="676"/>
      <c r="T185" s="650">
        <v>0</v>
      </c>
      <c r="U185" s="676"/>
      <c r="V185" s="650">
        <v>0</v>
      </c>
      <c r="W185" s="651"/>
      <c r="X185" s="243">
        <f t="shared" si="71"/>
        <v>0</v>
      </c>
      <c r="Y185" s="34"/>
      <c r="Z185" s="34"/>
    </row>
    <row r="186" spans="1:26" ht="15" customHeight="1">
      <c r="A186" s="33"/>
      <c r="B186" s="33"/>
      <c r="C186" s="652" t="s">
        <v>302</v>
      </c>
      <c r="D186" s="653"/>
      <c r="E186" s="653"/>
      <c r="F186" s="653"/>
      <c r="G186" s="653"/>
      <c r="H186" s="653"/>
      <c r="I186" s="653"/>
      <c r="J186" s="653"/>
      <c r="K186" s="653"/>
      <c r="L186" s="653"/>
      <c r="M186" s="654"/>
      <c r="N186" s="650">
        <v>0</v>
      </c>
      <c r="O186" s="651"/>
      <c r="P186" s="650">
        <v>0</v>
      </c>
      <c r="Q186" s="676"/>
      <c r="R186" s="650">
        <v>0</v>
      </c>
      <c r="S186" s="676"/>
      <c r="T186" s="650">
        <v>0</v>
      </c>
      <c r="U186" s="676"/>
      <c r="V186" s="650">
        <v>0</v>
      </c>
      <c r="W186" s="651"/>
      <c r="X186" s="243">
        <f t="shared" si="71"/>
        <v>0</v>
      </c>
      <c r="Y186" s="34"/>
      <c r="Z186" s="34"/>
    </row>
    <row r="187" spans="1:26" ht="15" customHeight="1">
      <c r="A187" s="33"/>
      <c r="B187" s="33"/>
      <c r="C187" s="652" t="s">
        <v>302</v>
      </c>
      <c r="D187" s="653"/>
      <c r="E187" s="653"/>
      <c r="F187" s="653"/>
      <c r="G187" s="653"/>
      <c r="H187" s="653"/>
      <c r="I187" s="653"/>
      <c r="J187" s="653"/>
      <c r="K187" s="653"/>
      <c r="L187" s="653"/>
      <c r="M187" s="654"/>
      <c r="N187" s="650">
        <v>0</v>
      </c>
      <c r="O187" s="651"/>
      <c r="P187" s="650">
        <v>0</v>
      </c>
      <c r="Q187" s="676"/>
      <c r="R187" s="650">
        <v>0</v>
      </c>
      <c r="S187" s="676"/>
      <c r="T187" s="650">
        <v>0</v>
      </c>
      <c r="U187" s="676"/>
      <c r="V187" s="650">
        <v>0</v>
      </c>
      <c r="W187" s="651"/>
      <c r="X187" s="243">
        <f t="shared" si="71"/>
        <v>0</v>
      </c>
      <c r="Y187" s="34"/>
      <c r="Z187" s="34"/>
    </row>
    <row r="188" spans="1:26" ht="15" customHeight="1">
      <c r="A188" s="33"/>
      <c r="B188" s="33"/>
      <c r="C188" s="652" t="s">
        <v>302</v>
      </c>
      <c r="D188" s="653"/>
      <c r="E188" s="653"/>
      <c r="F188" s="653"/>
      <c r="G188" s="653"/>
      <c r="H188" s="653"/>
      <c r="I188" s="653"/>
      <c r="J188" s="653"/>
      <c r="K188" s="653"/>
      <c r="L188" s="653"/>
      <c r="M188" s="654"/>
      <c r="N188" s="650">
        <v>0</v>
      </c>
      <c r="O188" s="651"/>
      <c r="P188" s="650">
        <v>0</v>
      </c>
      <c r="Q188" s="676"/>
      <c r="R188" s="650">
        <v>0</v>
      </c>
      <c r="S188" s="676"/>
      <c r="T188" s="650">
        <v>0</v>
      </c>
      <c r="U188" s="676"/>
      <c r="V188" s="650">
        <v>0</v>
      </c>
      <c r="W188" s="651"/>
      <c r="X188" s="243">
        <f t="shared" si="71"/>
        <v>0</v>
      </c>
      <c r="Y188" s="34"/>
      <c r="Z188" s="34"/>
    </row>
    <row r="189" spans="1:26" ht="15" customHeight="1">
      <c r="A189" s="33"/>
      <c r="B189" s="33"/>
      <c r="C189" s="652" t="s">
        <v>302</v>
      </c>
      <c r="D189" s="653"/>
      <c r="E189" s="653"/>
      <c r="F189" s="653"/>
      <c r="G189" s="653"/>
      <c r="H189" s="653"/>
      <c r="I189" s="653"/>
      <c r="J189" s="653"/>
      <c r="K189" s="653"/>
      <c r="L189" s="653"/>
      <c r="M189" s="654"/>
      <c r="N189" s="650">
        <v>0</v>
      </c>
      <c r="O189" s="651"/>
      <c r="P189" s="650">
        <v>0</v>
      </c>
      <c r="Q189" s="676"/>
      <c r="R189" s="650">
        <v>0</v>
      </c>
      <c r="S189" s="676"/>
      <c r="T189" s="650">
        <v>0</v>
      </c>
      <c r="U189" s="676"/>
      <c r="V189" s="650">
        <v>0</v>
      </c>
      <c r="W189" s="651"/>
      <c r="X189" s="243">
        <f t="shared" si="71"/>
        <v>0</v>
      </c>
      <c r="Y189" s="34"/>
      <c r="Z189" s="34"/>
    </row>
    <row r="190" spans="1:26" ht="15" customHeight="1">
      <c r="A190" s="33"/>
      <c r="B190" s="33"/>
      <c r="C190" s="652" t="s">
        <v>302</v>
      </c>
      <c r="D190" s="653"/>
      <c r="E190" s="653"/>
      <c r="F190" s="653"/>
      <c r="G190" s="653"/>
      <c r="H190" s="653"/>
      <c r="I190" s="653"/>
      <c r="J190" s="653"/>
      <c r="K190" s="653"/>
      <c r="L190" s="653"/>
      <c r="M190" s="654"/>
      <c r="N190" s="650">
        <v>0</v>
      </c>
      <c r="O190" s="651"/>
      <c r="P190" s="650">
        <v>0</v>
      </c>
      <c r="Q190" s="676"/>
      <c r="R190" s="650">
        <v>0</v>
      </c>
      <c r="S190" s="676"/>
      <c r="T190" s="650">
        <v>0</v>
      </c>
      <c r="U190" s="676"/>
      <c r="V190" s="650">
        <v>0</v>
      </c>
      <c r="W190" s="651"/>
      <c r="X190" s="243">
        <f t="shared" si="71"/>
        <v>0</v>
      </c>
      <c r="Y190" s="34"/>
      <c r="Z190" s="34"/>
    </row>
    <row r="191" spans="1:26" ht="15" customHeight="1">
      <c r="A191" s="33"/>
      <c r="B191" s="33"/>
      <c r="C191" s="652" t="s">
        <v>302</v>
      </c>
      <c r="D191" s="653"/>
      <c r="E191" s="653"/>
      <c r="F191" s="653"/>
      <c r="G191" s="653"/>
      <c r="H191" s="653"/>
      <c r="I191" s="653"/>
      <c r="J191" s="653"/>
      <c r="K191" s="653"/>
      <c r="L191" s="653"/>
      <c r="M191" s="654"/>
      <c r="N191" s="650">
        <v>0</v>
      </c>
      <c r="O191" s="651"/>
      <c r="P191" s="650">
        <v>0</v>
      </c>
      <c r="Q191" s="676"/>
      <c r="R191" s="650">
        <v>0</v>
      </c>
      <c r="S191" s="676"/>
      <c r="T191" s="650">
        <v>0</v>
      </c>
      <c r="U191" s="676"/>
      <c r="V191" s="650">
        <v>0</v>
      </c>
      <c r="W191" s="651"/>
      <c r="X191" s="243">
        <f t="shared" si="71"/>
        <v>0</v>
      </c>
      <c r="Y191" s="34"/>
      <c r="Z191" s="34"/>
    </row>
    <row r="192" spans="1:26" ht="15" customHeight="1">
      <c r="A192" s="33"/>
      <c r="B192" s="33"/>
      <c r="C192" s="652" t="s">
        <v>302</v>
      </c>
      <c r="D192" s="653"/>
      <c r="E192" s="653"/>
      <c r="F192" s="653"/>
      <c r="G192" s="653"/>
      <c r="H192" s="653"/>
      <c r="I192" s="653"/>
      <c r="J192" s="653"/>
      <c r="K192" s="653"/>
      <c r="L192" s="653"/>
      <c r="M192" s="654"/>
      <c r="N192" s="650">
        <v>0</v>
      </c>
      <c r="O192" s="651"/>
      <c r="P192" s="650">
        <v>0</v>
      </c>
      <c r="Q192" s="676"/>
      <c r="R192" s="650">
        <v>0</v>
      </c>
      <c r="S192" s="676"/>
      <c r="T192" s="650">
        <v>0</v>
      </c>
      <c r="U192" s="676"/>
      <c r="V192" s="650">
        <v>0</v>
      </c>
      <c r="W192" s="651"/>
      <c r="X192" s="243">
        <f t="shared" si="71"/>
        <v>0</v>
      </c>
      <c r="Y192" s="34"/>
      <c r="Z192" s="34"/>
    </row>
    <row r="193" spans="1:26" ht="15" customHeight="1">
      <c r="A193" s="33"/>
      <c r="B193" s="33"/>
      <c r="C193" s="652" t="s">
        <v>302</v>
      </c>
      <c r="D193" s="653"/>
      <c r="E193" s="653"/>
      <c r="F193" s="653"/>
      <c r="G193" s="653"/>
      <c r="H193" s="653"/>
      <c r="I193" s="653"/>
      <c r="J193" s="653"/>
      <c r="K193" s="653"/>
      <c r="L193" s="653"/>
      <c r="M193" s="654"/>
      <c r="N193" s="650">
        <v>0</v>
      </c>
      <c r="O193" s="651"/>
      <c r="P193" s="650">
        <v>0</v>
      </c>
      <c r="Q193" s="676"/>
      <c r="R193" s="650">
        <v>0</v>
      </c>
      <c r="S193" s="676"/>
      <c r="T193" s="650">
        <v>0</v>
      </c>
      <c r="U193" s="676"/>
      <c r="V193" s="650">
        <v>0</v>
      </c>
      <c r="W193" s="651"/>
      <c r="X193" s="243">
        <f t="shared" si="71"/>
        <v>0</v>
      </c>
      <c r="Y193" s="34"/>
      <c r="Z193" s="34"/>
    </row>
    <row r="194" spans="1:26" ht="15" customHeight="1">
      <c r="A194" s="33"/>
      <c r="B194" s="33"/>
      <c r="C194" s="652" t="s">
        <v>302</v>
      </c>
      <c r="D194" s="653"/>
      <c r="E194" s="653"/>
      <c r="F194" s="653"/>
      <c r="G194" s="653"/>
      <c r="H194" s="653"/>
      <c r="I194" s="653"/>
      <c r="J194" s="653"/>
      <c r="K194" s="653"/>
      <c r="L194" s="653"/>
      <c r="M194" s="654"/>
      <c r="N194" s="650">
        <v>0</v>
      </c>
      <c r="O194" s="651"/>
      <c r="P194" s="650">
        <v>0</v>
      </c>
      <c r="Q194" s="676"/>
      <c r="R194" s="650">
        <v>0</v>
      </c>
      <c r="S194" s="676"/>
      <c r="T194" s="650">
        <v>0</v>
      </c>
      <c r="U194" s="676"/>
      <c r="V194" s="650">
        <v>0</v>
      </c>
      <c r="W194" s="651"/>
      <c r="X194" s="243">
        <f t="shared" si="71"/>
        <v>0</v>
      </c>
      <c r="Y194" s="34"/>
      <c r="Z194" s="34"/>
    </row>
    <row r="195" spans="1:26" ht="15" customHeight="1">
      <c r="A195" s="33"/>
      <c r="B195" s="33"/>
      <c r="C195" s="652" t="s">
        <v>302</v>
      </c>
      <c r="D195" s="653"/>
      <c r="E195" s="653"/>
      <c r="F195" s="653"/>
      <c r="G195" s="653"/>
      <c r="H195" s="653"/>
      <c r="I195" s="653"/>
      <c r="J195" s="653"/>
      <c r="K195" s="653"/>
      <c r="L195" s="653"/>
      <c r="M195" s="654"/>
      <c r="N195" s="650">
        <v>0</v>
      </c>
      <c r="O195" s="651"/>
      <c r="P195" s="650">
        <v>0</v>
      </c>
      <c r="Q195" s="676"/>
      <c r="R195" s="650">
        <v>0</v>
      </c>
      <c r="S195" s="676"/>
      <c r="T195" s="650">
        <v>0</v>
      </c>
      <c r="U195" s="676"/>
      <c r="V195" s="650">
        <v>0</v>
      </c>
      <c r="W195" s="651"/>
      <c r="X195" s="243">
        <f t="shared" si="71"/>
        <v>0</v>
      </c>
      <c r="Y195" s="34"/>
      <c r="Z195" s="34"/>
    </row>
    <row r="196" spans="1:26" ht="15" customHeight="1">
      <c r="A196" s="33"/>
      <c r="B196" s="33"/>
      <c r="C196" s="652" t="s">
        <v>302</v>
      </c>
      <c r="D196" s="653"/>
      <c r="E196" s="653"/>
      <c r="F196" s="653"/>
      <c r="G196" s="653"/>
      <c r="H196" s="653"/>
      <c r="I196" s="653"/>
      <c r="J196" s="653"/>
      <c r="K196" s="653"/>
      <c r="L196" s="653"/>
      <c r="M196" s="654"/>
      <c r="N196" s="650">
        <v>0</v>
      </c>
      <c r="O196" s="651"/>
      <c r="P196" s="650">
        <v>0</v>
      </c>
      <c r="Q196" s="676"/>
      <c r="R196" s="650">
        <v>0</v>
      </c>
      <c r="S196" s="676"/>
      <c r="T196" s="650">
        <v>0</v>
      </c>
      <c r="U196" s="676"/>
      <c r="V196" s="650">
        <v>0</v>
      </c>
      <c r="W196" s="651"/>
      <c r="X196" s="243">
        <f t="shared" si="71"/>
        <v>0</v>
      </c>
      <c r="Y196" s="34"/>
      <c r="Z196" s="34"/>
    </row>
    <row r="197" spans="1:26" ht="15" customHeight="1">
      <c r="A197" s="33"/>
      <c r="B197" s="33"/>
      <c r="C197" s="652" t="s">
        <v>302</v>
      </c>
      <c r="D197" s="653"/>
      <c r="E197" s="653"/>
      <c r="F197" s="653"/>
      <c r="G197" s="653"/>
      <c r="H197" s="653"/>
      <c r="I197" s="653"/>
      <c r="J197" s="653"/>
      <c r="K197" s="653"/>
      <c r="L197" s="653"/>
      <c r="M197" s="654"/>
      <c r="N197" s="650">
        <v>0</v>
      </c>
      <c r="O197" s="651"/>
      <c r="P197" s="650">
        <v>0</v>
      </c>
      <c r="Q197" s="676"/>
      <c r="R197" s="650">
        <v>0</v>
      </c>
      <c r="S197" s="676"/>
      <c r="T197" s="650">
        <v>0</v>
      </c>
      <c r="U197" s="676"/>
      <c r="V197" s="650">
        <v>0</v>
      </c>
      <c r="W197" s="651"/>
      <c r="X197" s="243">
        <f t="shared" si="71"/>
        <v>0</v>
      </c>
      <c r="Y197" s="34"/>
      <c r="Z197" s="34"/>
    </row>
    <row r="198" spans="1:26" ht="15" customHeight="1">
      <c r="A198" s="33"/>
      <c r="B198" s="33"/>
      <c r="C198" s="652" t="s">
        <v>302</v>
      </c>
      <c r="D198" s="653"/>
      <c r="E198" s="653"/>
      <c r="F198" s="653"/>
      <c r="G198" s="653"/>
      <c r="H198" s="653"/>
      <c r="I198" s="653"/>
      <c r="J198" s="653"/>
      <c r="K198" s="653"/>
      <c r="L198" s="653"/>
      <c r="M198" s="654"/>
      <c r="N198" s="650">
        <v>0</v>
      </c>
      <c r="O198" s="651"/>
      <c r="P198" s="650">
        <v>0</v>
      </c>
      <c r="Q198" s="676"/>
      <c r="R198" s="650">
        <v>0</v>
      </c>
      <c r="S198" s="676"/>
      <c r="T198" s="650">
        <v>0</v>
      </c>
      <c r="U198" s="676"/>
      <c r="V198" s="650">
        <v>0</v>
      </c>
      <c r="W198" s="651"/>
      <c r="X198" s="243">
        <f t="shared" si="71"/>
        <v>0</v>
      </c>
      <c r="Y198" s="34"/>
      <c r="Z198" s="34"/>
    </row>
    <row r="199" spans="1:26" ht="15" customHeight="1">
      <c r="A199" s="33"/>
      <c r="B199" s="33"/>
      <c r="C199" s="652" t="s">
        <v>302</v>
      </c>
      <c r="D199" s="653"/>
      <c r="E199" s="653"/>
      <c r="F199" s="653"/>
      <c r="G199" s="653"/>
      <c r="H199" s="653"/>
      <c r="I199" s="653"/>
      <c r="J199" s="653"/>
      <c r="K199" s="653"/>
      <c r="L199" s="653"/>
      <c r="M199" s="654"/>
      <c r="N199" s="650">
        <v>0</v>
      </c>
      <c r="O199" s="651"/>
      <c r="P199" s="650">
        <v>0</v>
      </c>
      <c r="Q199" s="676"/>
      <c r="R199" s="650">
        <v>0</v>
      </c>
      <c r="S199" s="676"/>
      <c r="T199" s="650">
        <v>0</v>
      </c>
      <c r="U199" s="676"/>
      <c r="V199" s="650">
        <v>0</v>
      </c>
      <c r="W199" s="651"/>
      <c r="X199" s="243">
        <f t="shared" si="71"/>
        <v>0</v>
      </c>
      <c r="Y199" s="34"/>
      <c r="Z199" s="34"/>
    </row>
    <row r="200" spans="1:26" ht="16.5" customHeight="1">
      <c r="A200" s="33"/>
      <c r="B200" s="33"/>
      <c r="C200" s="670" t="s">
        <v>262</v>
      </c>
      <c r="D200" s="671"/>
      <c r="E200" s="671"/>
      <c r="F200" s="671"/>
      <c r="G200" s="671"/>
      <c r="H200" s="671"/>
      <c r="I200" s="671"/>
      <c r="J200" s="671"/>
      <c r="K200" s="671"/>
      <c r="L200" s="671"/>
      <c r="M200" s="672"/>
      <c r="N200" s="668">
        <f>SUM(N182:N199)</f>
        <v>0</v>
      </c>
      <c r="O200" s="725"/>
      <c r="P200" s="668">
        <f>SUM(P182:P199)</f>
        <v>0</v>
      </c>
      <c r="Q200" s="686"/>
      <c r="R200" s="668">
        <f>SUM(R182:R199)</f>
        <v>0</v>
      </c>
      <c r="S200" s="686"/>
      <c r="T200" s="668">
        <f>SUM(T182:T199)</f>
        <v>0</v>
      </c>
      <c r="U200" s="686"/>
      <c r="V200" s="668">
        <f>SUM(V182:V199)</f>
        <v>0</v>
      </c>
      <c r="W200" s="725"/>
      <c r="X200" s="120">
        <f>SUM(N200:W200)</f>
        <v>0</v>
      </c>
      <c r="Y200" s="93"/>
      <c r="Z200" s="34"/>
    </row>
    <row r="201" spans="1:26" ht="15" customHeight="1">
      <c r="A201" s="33"/>
      <c r="B201" s="33"/>
      <c r="C201" s="710"/>
      <c r="D201" s="711"/>
      <c r="E201" s="711"/>
      <c r="F201" s="711"/>
      <c r="G201" s="711"/>
      <c r="H201" s="711"/>
      <c r="I201" s="711"/>
      <c r="J201" s="711"/>
      <c r="K201" s="711"/>
      <c r="L201" s="711"/>
      <c r="M201" s="712"/>
      <c r="N201" s="125"/>
      <c r="O201" s="103"/>
      <c r="P201" s="125"/>
      <c r="Q201" s="103"/>
      <c r="R201" s="125"/>
      <c r="S201" s="103"/>
      <c r="T201" s="125"/>
      <c r="U201" s="103"/>
      <c r="V201" s="125"/>
      <c r="W201" s="103"/>
      <c r="X201" s="99"/>
      <c r="Y201" s="93"/>
      <c r="Z201" s="34"/>
    </row>
    <row r="202" spans="1:26" ht="15" customHeight="1">
      <c r="A202" s="33"/>
      <c r="B202" s="33"/>
      <c r="C202" s="698" t="s">
        <v>240</v>
      </c>
      <c r="D202" s="699"/>
      <c r="E202" s="699"/>
      <c r="F202" s="699"/>
      <c r="G202" s="699"/>
      <c r="H202" s="699"/>
      <c r="I202" s="699"/>
      <c r="J202" s="699"/>
      <c r="K202" s="699"/>
      <c r="L202" s="699"/>
      <c r="M202" s="700"/>
      <c r="N202" s="679">
        <f>N200+N180+N147+N108</f>
        <v>0</v>
      </c>
      <c r="O202" s="721"/>
      <c r="P202" s="679">
        <f>P200+P180+P147+P108</f>
        <v>0</v>
      </c>
      <c r="Q202" s="680"/>
      <c r="R202" s="679">
        <f>R200+R180+R147+R108</f>
        <v>0</v>
      </c>
      <c r="S202" s="680"/>
      <c r="T202" s="679">
        <f>T200+T180+T147+T108</f>
        <v>0</v>
      </c>
      <c r="U202" s="680"/>
      <c r="V202" s="679">
        <f>V200+V180+V147+V108</f>
        <v>0</v>
      </c>
      <c r="W202" s="721"/>
      <c r="X202" s="483">
        <f>SUM(N202:W202)</f>
        <v>0</v>
      </c>
      <c r="Y202" s="70"/>
      <c r="Z202" s="34"/>
    </row>
    <row r="203" spans="1:26" ht="15" customHeight="1">
      <c r="A203" s="33"/>
      <c r="B203" s="33"/>
      <c r="C203" s="713"/>
      <c r="D203" s="714"/>
      <c r="E203" s="714"/>
      <c r="F203" s="714"/>
      <c r="G203" s="714"/>
      <c r="H203" s="714"/>
      <c r="I203" s="714"/>
      <c r="J203" s="714"/>
      <c r="K203" s="714"/>
      <c r="L203" s="714"/>
      <c r="M203" s="715"/>
      <c r="N203" s="136"/>
      <c r="O203" s="137"/>
      <c r="P203" s="138"/>
      <c r="Q203" s="137"/>
      <c r="R203" s="138"/>
      <c r="S203" s="137"/>
      <c r="T203" s="138"/>
      <c r="U203" s="137"/>
      <c r="V203" s="138"/>
      <c r="W203" s="137"/>
      <c r="X203" s="139"/>
      <c r="Y203" s="70"/>
      <c r="Z203" s="34"/>
    </row>
    <row r="204" spans="1:26" ht="15" customHeight="1">
      <c r="A204" s="33"/>
      <c r="B204" s="33"/>
      <c r="C204" s="698" t="s">
        <v>273</v>
      </c>
      <c r="D204" s="699"/>
      <c r="E204" s="699"/>
      <c r="F204" s="699"/>
      <c r="G204" s="699"/>
      <c r="H204" s="699"/>
      <c r="I204" s="754" t="s">
        <v>134</v>
      </c>
      <c r="J204" s="755"/>
      <c r="K204" s="755"/>
      <c r="L204" s="755"/>
      <c r="M204" s="484">
        <f>VLOOKUP(I204,F_A,2,0)</f>
        <v>0.55000000000000004</v>
      </c>
      <c r="N204" s="679">
        <f>ROUND(N202*$M204,0)</f>
        <v>0</v>
      </c>
      <c r="O204" s="721"/>
      <c r="P204" s="679">
        <f>ROUND(P202*$M204,0)</f>
        <v>0</v>
      </c>
      <c r="Q204" s="721"/>
      <c r="R204" s="679">
        <f>ROUND(R202*$M204,0)</f>
        <v>0</v>
      </c>
      <c r="S204" s="721"/>
      <c r="T204" s="679">
        <f>ROUND(T202*$M204,0)</f>
        <v>0</v>
      </c>
      <c r="U204" s="721"/>
      <c r="V204" s="679">
        <f>ROUND(V202*$M204,0)</f>
        <v>0</v>
      </c>
      <c r="W204" s="721"/>
      <c r="X204" s="483">
        <f>SUM(N204:W204)</f>
        <v>0</v>
      </c>
      <c r="Y204" s="9"/>
      <c r="Z204" s="34"/>
    </row>
    <row r="205" spans="1:26" ht="17.25" customHeight="1">
      <c r="A205" s="33"/>
      <c r="B205" s="33"/>
      <c r="C205" s="704" t="s">
        <v>100</v>
      </c>
      <c r="D205" s="705"/>
      <c r="E205" s="705"/>
      <c r="F205" s="705"/>
      <c r="G205" s="705"/>
      <c r="H205" s="705"/>
      <c r="I205" s="705"/>
      <c r="J205" s="705"/>
      <c r="K205" s="34"/>
      <c r="L205" s="34"/>
      <c r="M205" s="30"/>
      <c r="N205" s="140"/>
      <c r="O205" s="141"/>
      <c r="P205" s="142"/>
      <c r="Q205" s="143"/>
      <c r="R205" s="61"/>
      <c r="S205" s="141"/>
      <c r="T205" s="142"/>
      <c r="U205" s="141"/>
      <c r="V205" s="142"/>
      <c r="W205" s="141"/>
      <c r="X205" s="99"/>
      <c r="Y205" s="9"/>
      <c r="Z205" s="34"/>
    </row>
    <row r="206" spans="1:26" ht="30.75">
      <c r="A206" s="62">
        <v>1000</v>
      </c>
      <c r="B206" s="33"/>
      <c r="C206" s="58" t="s">
        <v>143</v>
      </c>
      <c r="D206" s="63" t="s">
        <v>101</v>
      </c>
      <c r="E206" s="696"/>
      <c r="F206" s="666"/>
      <c r="G206" s="666"/>
      <c r="H206" s="666"/>
      <c r="I206" s="666"/>
      <c r="J206" s="666"/>
      <c r="K206" s="33" t="s">
        <v>147</v>
      </c>
      <c r="L206" s="33" t="s">
        <v>140</v>
      </c>
      <c r="M206" s="31" t="s">
        <v>317</v>
      </c>
      <c r="N206" s="760" t="s">
        <v>148</v>
      </c>
      <c r="O206" s="761"/>
      <c r="P206" s="681" t="s">
        <v>148</v>
      </c>
      <c r="Q206" s="682"/>
      <c r="R206" s="681" t="s">
        <v>148</v>
      </c>
      <c r="S206" s="682"/>
      <c r="T206" s="681" t="s">
        <v>148</v>
      </c>
      <c r="U206" s="682"/>
      <c r="V206" s="681" t="s">
        <v>148</v>
      </c>
      <c r="W206" s="682"/>
      <c r="X206" s="99"/>
      <c r="Y206" s="9"/>
      <c r="Z206" s="34"/>
    </row>
    <row r="207" spans="1:26" ht="15" customHeight="1">
      <c r="A207" s="33"/>
      <c r="B207" s="33"/>
      <c r="C207" s="144">
        <f>N207+P207+R207+T207+V207</f>
        <v>0</v>
      </c>
      <c r="D207" s="16"/>
      <c r="E207" s="653" t="s">
        <v>300</v>
      </c>
      <c r="F207" s="653"/>
      <c r="G207" s="653"/>
      <c r="H207" s="653"/>
      <c r="I207" s="653"/>
      <c r="J207" s="653"/>
      <c r="K207" s="145">
        <v>0</v>
      </c>
      <c r="L207" s="146">
        <f t="shared" ref="L207:L208" si="72">VLOOKUP(E207,Leave_Benefits,2,0)</f>
        <v>0</v>
      </c>
      <c r="M207" s="32">
        <f t="shared" ref="M207:M208" si="73">VLOOKUP(E207,Leave_Benefits,4,0)</f>
        <v>0</v>
      </c>
      <c r="N207" s="234">
        <v>0</v>
      </c>
      <c r="O207" s="235">
        <f>ROUND($K207*(1+$L207)*(N207)*$M207,0)</f>
        <v>0</v>
      </c>
      <c r="P207" s="234">
        <v>0</v>
      </c>
      <c r="Q207" s="235">
        <f>ROUND($K207*(1+$L207)*(P207)*($M207^2),0)</f>
        <v>0</v>
      </c>
      <c r="R207" s="234">
        <v>0</v>
      </c>
      <c r="S207" s="235">
        <f>ROUND($K207*(1+$L207)*(R207)*($M207^3),0)</f>
        <v>0</v>
      </c>
      <c r="T207" s="234">
        <v>0</v>
      </c>
      <c r="U207" s="235">
        <f>ROUND($K207*(1+$L207)*(T207)*($M207^4),0)</f>
        <v>0</v>
      </c>
      <c r="V207" s="234">
        <v>0</v>
      </c>
      <c r="W207" s="235">
        <f>ROUND($K207*(1+$L207)*(V207)*($M207^5),0)</f>
        <v>0</v>
      </c>
      <c r="X207" s="243">
        <f>SUM(O207+Q207+S207+U207+W207)</f>
        <v>0</v>
      </c>
      <c r="Y207" s="9"/>
      <c r="Z207" s="34"/>
    </row>
    <row r="208" spans="1:26" ht="15" customHeight="1">
      <c r="A208" s="33"/>
      <c r="B208" s="33"/>
      <c r="C208" s="144">
        <f t="shared" ref="C208" si="74">N208+P208+R208+T208+V208</f>
        <v>0</v>
      </c>
      <c r="D208" s="16"/>
      <c r="E208" s="653" t="s">
        <v>300</v>
      </c>
      <c r="F208" s="653"/>
      <c r="G208" s="653"/>
      <c r="H208" s="653"/>
      <c r="I208" s="653"/>
      <c r="J208" s="653"/>
      <c r="K208" s="145">
        <v>0</v>
      </c>
      <c r="L208" s="146">
        <f t="shared" si="72"/>
        <v>0</v>
      </c>
      <c r="M208" s="32">
        <f t="shared" si="73"/>
        <v>0</v>
      </c>
      <c r="N208" s="234">
        <v>0</v>
      </c>
      <c r="O208" s="235">
        <f t="shared" ref="O208" si="75">ROUND($K208*(1+$L208)*(N208)*$M208,0)</f>
        <v>0</v>
      </c>
      <c r="P208" s="234">
        <v>0</v>
      </c>
      <c r="Q208" s="235">
        <f t="shared" ref="Q208" si="76">ROUND($K208*(1+$L208)*(P208)*($M208^2),0)</f>
        <v>0</v>
      </c>
      <c r="R208" s="234">
        <v>0</v>
      </c>
      <c r="S208" s="235">
        <f t="shared" ref="S208" si="77">ROUND($K208*(1+$L208)*(R208)*($M208^3),0)</f>
        <v>0</v>
      </c>
      <c r="T208" s="234">
        <v>0</v>
      </c>
      <c r="U208" s="235">
        <f t="shared" ref="U208" si="78">ROUND($K208*(1+$L208)*(T208)*($M208^4),0)</f>
        <v>0</v>
      </c>
      <c r="V208" s="234">
        <v>0</v>
      </c>
      <c r="W208" s="235">
        <f t="shared" ref="W208" si="79">ROUND($K208*(1+$L208)*(V208)*($M208^5),0)</f>
        <v>0</v>
      </c>
      <c r="X208" s="243">
        <f t="shared" ref="X208" si="80">SUM(O208+Q208+S208+U208+W208)</f>
        <v>0</v>
      </c>
      <c r="Y208" s="9"/>
      <c r="Z208" s="34"/>
    </row>
    <row r="209" spans="1:26" ht="15" customHeight="1">
      <c r="A209" s="33"/>
      <c r="B209" s="33"/>
      <c r="C209" s="706"/>
      <c r="D209" s="696"/>
      <c r="E209" s="696"/>
      <c r="F209" s="696"/>
      <c r="G209" s="696"/>
      <c r="H209" s="696"/>
      <c r="I209" s="696"/>
      <c r="J209" s="659" t="s">
        <v>103</v>
      </c>
      <c r="K209" s="734"/>
      <c r="L209" s="734"/>
      <c r="M209" s="735"/>
      <c r="N209" s="683">
        <f>SUM(O207:O208)</f>
        <v>0</v>
      </c>
      <c r="O209" s="684"/>
      <c r="P209" s="683">
        <f>SUM(Q207:Q208)</f>
        <v>0</v>
      </c>
      <c r="Q209" s="684"/>
      <c r="R209" s="683">
        <f>SUM(S207:S208)</f>
        <v>0</v>
      </c>
      <c r="S209" s="684"/>
      <c r="T209" s="683">
        <f>SUM(U207:U208)</f>
        <v>0</v>
      </c>
      <c r="U209" s="684"/>
      <c r="V209" s="683">
        <f>SUM(W207:W208)</f>
        <v>0</v>
      </c>
      <c r="W209" s="684"/>
      <c r="X209" s="482">
        <f>SUM(N209:W209)</f>
        <v>0</v>
      </c>
      <c r="Y209" s="9"/>
      <c r="Z209" s="34"/>
    </row>
    <row r="210" spans="1:26" ht="30.75" customHeight="1">
      <c r="A210" s="62">
        <v>1900</v>
      </c>
      <c r="B210" s="33"/>
      <c r="C210" s="759"/>
      <c r="D210" s="653"/>
      <c r="E210" s="653"/>
      <c r="F210" s="653"/>
      <c r="G210" s="653"/>
      <c r="H210" s="653"/>
      <c r="I210" s="653"/>
      <c r="J210" s="653"/>
      <c r="K210" s="653"/>
      <c r="L210" s="15" t="s">
        <v>104</v>
      </c>
      <c r="M210" s="30"/>
      <c r="N210" s="148"/>
      <c r="O210" s="98"/>
      <c r="P210" s="149"/>
      <c r="Q210" s="98"/>
      <c r="R210" s="149"/>
      <c r="S210" s="98"/>
      <c r="T210" s="149"/>
      <c r="U210" s="98"/>
      <c r="V210" s="149"/>
      <c r="W210" s="98"/>
      <c r="X210" s="99"/>
      <c r="Y210" s="9"/>
      <c r="Z210" s="34"/>
    </row>
    <row r="211" spans="1:26" ht="15" customHeight="1">
      <c r="A211" s="33"/>
      <c r="B211" s="33"/>
      <c r="C211" s="759">
        <f>D207</f>
        <v>0</v>
      </c>
      <c r="D211" s="653"/>
      <c r="E211" s="653"/>
      <c r="F211" s="653"/>
      <c r="G211" s="653"/>
      <c r="H211" s="653"/>
      <c r="I211" s="653"/>
      <c r="J211" s="653"/>
      <c r="K211" s="653"/>
      <c r="L211" s="146">
        <f>VLOOKUP(E207,Leave_Benefits,3,0)</f>
        <v>0</v>
      </c>
      <c r="M211" s="30"/>
      <c r="N211" s="650">
        <f>ROUND(O207*L211,0)</f>
        <v>0</v>
      </c>
      <c r="O211" s="651"/>
      <c r="P211" s="650">
        <f>ROUND(Q207*N211,0)</f>
        <v>0</v>
      </c>
      <c r="Q211" s="651"/>
      <c r="R211" s="650">
        <f>ROUND(S207*P211,0)</f>
        <v>0</v>
      </c>
      <c r="S211" s="651"/>
      <c r="T211" s="650">
        <f>ROUND(U207*R211,0)</f>
        <v>0</v>
      </c>
      <c r="U211" s="651"/>
      <c r="V211" s="650">
        <f>ROUND(W207*T211,0)</f>
        <v>0</v>
      </c>
      <c r="W211" s="651"/>
      <c r="X211" s="243">
        <f>N211+P211+R211+T211+V211</f>
        <v>0</v>
      </c>
      <c r="Y211" s="9"/>
      <c r="Z211" s="34"/>
    </row>
    <row r="212" spans="1:26" ht="15" customHeight="1">
      <c r="A212" s="33"/>
      <c r="B212" s="33"/>
      <c r="C212" s="759">
        <f>D208</f>
        <v>0</v>
      </c>
      <c r="D212" s="653"/>
      <c r="E212" s="653"/>
      <c r="F212" s="653"/>
      <c r="G212" s="653"/>
      <c r="H212" s="653"/>
      <c r="I212" s="653"/>
      <c r="J212" s="653"/>
      <c r="K212" s="653"/>
      <c r="L212" s="146">
        <f>VLOOKUP(E208,Leave_Benefits,3,0)</f>
        <v>0</v>
      </c>
      <c r="M212" s="30"/>
      <c r="N212" s="650">
        <f>ROUND(O208*L212,0)</f>
        <v>0</v>
      </c>
      <c r="O212" s="651"/>
      <c r="P212" s="650">
        <f>ROUND(Q208*N212,0)</f>
        <v>0</v>
      </c>
      <c r="Q212" s="651"/>
      <c r="R212" s="650">
        <f>ROUND(S208*P212,0)</f>
        <v>0</v>
      </c>
      <c r="S212" s="651"/>
      <c r="T212" s="650">
        <f>ROUND(U208*R212,0)</f>
        <v>0</v>
      </c>
      <c r="U212" s="651"/>
      <c r="V212" s="650">
        <f>ROUND(W208*T212,0)</f>
        <v>0</v>
      </c>
      <c r="W212" s="651"/>
      <c r="X212" s="243">
        <f t="shared" ref="X212" si="81">N212+P212+R212+T212+V212</f>
        <v>0</v>
      </c>
      <c r="Y212" s="9"/>
      <c r="Z212" s="34"/>
    </row>
    <row r="213" spans="1:26" ht="15" customHeight="1">
      <c r="A213" s="33"/>
      <c r="B213" s="33"/>
      <c r="C213" s="707"/>
      <c r="D213" s="708"/>
      <c r="E213" s="708"/>
      <c r="F213" s="708"/>
      <c r="G213" s="708"/>
      <c r="H213" s="708"/>
      <c r="I213" s="708"/>
      <c r="J213" s="659" t="s">
        <v>105</v>
      </c>
      <c r="K213" s="734"/>
      <c r="L213" s="734"/>
      <c r="M213" s="735"/>
      <c r="N213" s="673">
        <f>SUM(N211:N212)</f>
        <v>0</v>
      </c>
      <c r="O213" s="674"/>
      <c r="P213" s="673">
        <f>SUM(P211:P212)</f>
        <v>0</v>
      </c>
      <c r="Q213" s="726"/>
      <c r="R213" s="673">
        <f>SUM(R211:R212)</f>
        <v>0</v>
      </c>
      <c r="S213" s="726"/>
      <c r="T213" s="673">
        <f>SUM(T211:T212)</f>
        <v>0</v>
      </c>
      <c r="U213" s="726"/>
      <c r="V213" s="673">
        <f>SUM(V211:V212)</f>
        <v>0</v>
      </c>
      <c r="W213" s="674"/>
      <c r="X213" s="482">
        <f>SUM(N213:W213)</f>
        <v>0</v>
      </c>
      <c r="Y213" s="9"/>
      <c r="Z213" s="34"/>
    </row>
    <row r="214" spans="1:26" ht="15" customHeight="1">
      <c r="A214" s="33"/>
      <c r="B214" s="33"/>
      <c r="C214" s="150"/>
      <c r="D214" s="671" t="s">
        <v>322</v>
      </c>
      <c r="E214" s="744"/>
      <c r="F214" s="744"/>
      <c r="G214" s="744"/>
      <c r="H214" s="744"/>
      <c r="I214" s="744"/>
      <c r="J214" s="744"/>
      <c r="K214" s="744"/>
      <c r="L214" s="744"/>
      <c r="M214" s="745"/>
      <c r="N214" s="668">
        <f>SUM(N209+N213)</f>
        <v>0</v>
      </c>
      <c r="O214" s="725"/>
      <c r="P214" s="722">
        <f>SUM(P209+P213)</f>
        <v>0</v>
      </c>
      <c r="Q214" s="723"/>
      <c r="R214" s="722">
        <f>SUM(R209+R213)</f>
        <v>0</v>
      </c>
      <c r="S214" s="723"/>
      <c r="T214" s="722">
        <f>SUM(T209+T213)</f>
        <v>0</v>
      </c>
      <c r="U214" s="723"/>
      <c r="V214" s="668">
        <f>SUM(V209+V213)</f>
        <v>0</v>
      </c>
      <c r="W214" s="725"/>
      <c r="X214" s="151">
        <f>SUM(N214:W214)</f>
        <v>0</v>
      </c>
      <c r="Y214" s="9"/>
      <c r="Z214" s="34"/>
    </row>
    <row r="215" spans="1:26" ht="15" customHeight="1">
      <c r="A215" s="62">
        <v>3014</v>
      </c>
      <c r="B215" s="62"/>
      <c r="C215" s="663" t="s">
        <v>375</v>
      </c>
      <c r="D215" s="664"/>
      <c r="E215" s="664"/>
      <c r="F215" s="664"/>
      <c r="G215" s="664"/>
      <c r="H215" s="664"/>
      <c r="I215" s="664"/>
      <c r="J215" s="664"/>
      <c r="K215" s="664"/>
      <c r="L215" s="664"/>
      <c r="M215" s="685"/>
      <c r="N215" s="125"/>
      <c r="O215" s="152"/>
      <c r="P215" s="61"/>
      <c r="Q215" s="152"/>
      <c r="R215" s="61"/>
      <c r="S215" s="152"/>
      <c r="T215" s="61"/>
      <c r="U215" s="152"/>
      <c r="V215" s="61"/>
      <c r="W215" s="152"/>
      <c r="X215" s="153"/>
      <c r="Y215" s="9"/>
      <c r="Z215" s="34"/>
    </row>
    <row r="216" spans="1:26" ht="15" customHeight="1">
      <c r="A216" s="33"/>
      <c r="B216" s="33"/>
      <c r="C216" s="703" t="s">
        <v>391</v>
      </c>
      <c r="D216" s="662"/>
      <c r="E216" s="662"/>
      <c r="F216" s="662"/>
      <c r="G216" s="662"/>
      <c r="H216" s="662"/>
      <c r="I216" s="662"/>
      <c r="J216" s="662"/>
      <c r="K216" s="662"/>
      <c r="L216" s="662"/>
      <c r="M216" s="762"/>
      <c r="N216" s="650">
        <v>0</v>
      </c>
      <c r="O216" s="651"/>
      <c r="P216" s="650">
        <v>0</v>
      </c>
      <c r="Q216" s="676"/>
      <c r="R216" s="650">
        <v>0</v>
      </c>
      <c r="S216" s="676"/>
      <c r="T216" s="650">
        <v>0</v>
      </c>
      <c r="U216" s="676"/>
      <c r="V216" s="650">
        <v>0</v>
      </c>
      <c r="W216" s="651"/>
      <c r="X216" s="243">
        <f>SUM(N216+P216+R216+T216+V216)</f>
        <v>0</v>
      </c>
      <c r="Y216" s="9"/>
      <c r="Z216" s="34"/>
    </row>
    <row r="217" spans="1:26" ht="15" customHeight="1">
      <c r="A217" s="33"/>
      <c r="B217" s="33"/>
      <c r="C217" s="703" t="s">
        <v>391</v>
      </c>
      <c r="D217" s="662"/>
      <c r="E217" s="662"/>
      <c r="F217" s="662"/>
      <c r="G217" s="662"/>
      <c r="H217" s="662"/>
      <c r="I217" s="662"/>
      <c r="J217" s="662"/>
      <c r="K217" s="662"/>
      <c r="L217" s="662"/>
      <c r="M217" s="762"/>
      <c r="N217" s="650">
        <v>0</v>
      </c>
      <c r="O217" s="651"/>
      <c r="P217" s="650">
        <v>0</v>
      </c>
      <c r="Q217" s="676"/>
      <c r="R217" s="650">
        <v>0</v>
      </c>
      <c r="S217" s="676"/>
      <c r="T217" s="650">
        <v>0</v>
      </c>
      <c r="U217" s="676"/>
      <c r="V217" s="650">
        <v>0</v>
      </c>
      <c r="W217" s="651"/>
      <c r="X217" s="243">
        <f t="shared" ref="X217" si="82">SUM(N217+P217+R217+T217+V217)</f>
        <v>0</v>
      </c>
      <c r="Y217" s="9"/>
      <c r="Z217" s="34"/>
    </row>
    <row r="218" spans="1:26" ht="15" customHeight="1">
      <c r="A218" s="33"/>
      <c r="B218" s="33"/>
      <c r="C218" s="670" t="s">
        <v>266</v>
      </c>
      <c r="D218" s="671"/>
      <c r="E218" s="671"/>
      <c r="F218" s="671"/>
      <c r="G218" s="671"/>
      <c r="H218" s="671"/>
      <c r="I218" s="671"/>
      <c r="J218" s="671"/>
      <c r="K218" s="671"/>
      <c r="L218" s="671"/>
      <c r="M218" s="672"/>
      <c r="N218" s="668">
        <f>SUM(N216:O217)</f>
        <v>0</v>
      </c>
      <c r="O218" s="725"/>
      <c r="P218" s="668">
        <f>SUM(P216:Q217)</f>
        <v>0</v>
      </c>
      <c r="Q218" s="686"/>
      <c r="R218" s="668">
        <f>SUM(R216:S217)</f>
        <v>0</v>
      </c>
      <c r="S218" s="686"/>
      <c r="T218" s="668">
        <f>SUM(T216:U217)</f>
        <v>0</v>
      </c>
      <c r="U218" s="686"/>
      <c r="V218" s="668">
        <f>SUM(V216:W217)</f>
        <v>0</v>
      </c>
      <c r="W218" s="725"/>
      <c r="X218" s="120">
        <f>SUM(N218:W218)</f>
        <v>0</v>
      </c>
      <c r="Y218" s="70"/>
      <c r="Z218" s="34"/>
    </row>
    <row r="219" spans="1:26" ht="31.5">
      <c r="A219" s="62" t="s">
        <v>16</v>
      </c>
      <c r="B219" s="62"/>
      <c r="C219" s="663" t="s">
        <v>269</v>
      </c>
      <c r="D219" s="664"/>
      <c r="E219" s="664"/>
      <c r="F219" s="664"/>
      <c r="G219" s="664"/>
      <c r="H219" s="664"/>
      <c r="I219" s="664"/>
      <c r="J219" s="664"/>
      <c r="K219" s="664"/>
      <c r="L219" s="664"/>
      <c r="M219" s="685"/>
      <c r="N219" s="125"/>
      <c r="O219" s="152"/>
      <c r="P219" s="61"/>
      <c r="Q219" s="152"/>
      <c r="R219" s="61"/>
      <c r="S219" s="152"/>
      <c r="T219" s="61"/>
      <c r="U219" s="152"/>
      <c r="V219" s="61"/>
      <c r="W219" s="152"/>
      <c r="X219" s="153"/>
      <c r="Y219" s="9"/>
      <c r="Z219" s="34"/>
    </row>
    <row r="220" spans="1:26" ht="15" customHeight="1">
      <c r="A220" s="33"/>
      <c r="B220" s="33"/>
      <c r="C220" s="61" t="s">
        <v>152</v>
      </c>
      <c r="D220" s="677">
        <f t="shared" ref="D220:D229" si="83">C169</f>
        <v>0</v>
      </c>
      <c r="E220" s="677"/>
      <c r="F220" s="677"/>
      <c r="G220" s="677"/>
      <c r="H220" s="677"/>
      <c r="I220" s="677"/>
      <c r="J220" s="677"/>
      <c r="K220" s="677"/>
      <c r="L220" s="677"/>
      <c r="M220" s="678"/>
      <c r="N220" s="650">
        <v>0</v>
      </c>
      <c r="O220" s="651"/>
      <c r="P220" s="650">
        <v>0</v>
      </c>
      <c r="Q220" s="676"/>
      <c r="R220" s="650">
        <v>0</v>
      </c>
      <c r="S220" s="676"/>
      <c r="T220" s="650">
        <v>0</v>
      </c>
      <c r="U220" s="676"/>
      <c r="V220" s="650">
        <v>0</v>
      </c>
      <c r="W220" s="651"/>
      <c r="X220" s="243">
        <f>SUM(N220+P220+R220+T220+V220)</f>
        <v>0</v>
      </c>
      <c r="Y220" s="9"/>
      <c r="Z220" s="34"/>
    </row>
    <row r="221" spans="1:26" ht="15" customHeight="1">
      <c r="A221" s="33"/>
      <c r="B221" s="33"/>
      <c r="C221" s="61" t="s">
        <v>153</v>
      </c>
      <c r="D221" s="677">
        <f t="shared" si="83"/>
        <v>0</v>
      </c>
      <c r="E221" s="677"/>
      <c r="F221" s="677"/>
      <c r="G221" s="677"/>
      <c r="H221" s="677"/>
      <c r="I221" s="677"/>
      <c r="J221" s="677"/>
      <c r="K221" s="677"/>
      <c r="L221" s="677"/>
      <c r="M221" s="678"/>
      <c r="N221" s="650">
        <v>0</v>
      </c>
      <c r="O221" s="651"/>
      <c r="P221" s="650">
        <v>0</v>
      </c>
      <c r="Q221" s="676"/>
      <c r="R221" s="650">
        <v>0</v>
      </c>
      <c r="S221" s="676"/>
      <c r="T221" s="650">
        <v>0</v>
      </c>
      <c r="U221" s="676"/>
      <c r="V221" s="650">
        <v>0</v>
      </c>
      <c r="W221" s="651"/>
      <c r="X221" s="243">
        <f t="shared" ref="X221:X229" si="84">SUM(N221+P221+R221+T221+V221)</f>
        <v>0</v>
      </c>
      <c r="Y221" s="9"/>
      <c r="Z221" s="34"/>
    </row>
    <row r="222" spans="1:26" ht="15" customHeight="1">
      <c r="A222" s="33"/>
      <c r="B222" s="33"/>
      <c r="C222" s="61" t="s">
        <v>154</v>
      </c>
      <c r="D222" s="677">
        <f t="shared" si="83"/>
        <v>0</v>
      </c>
      <c r="E222" s="677"/>
      <c r="F222" s="677"/>
      <c r="G222" s="677"/>
      <c r="H222" s="677"/>
      <c r="I222" s="677"/>
      <c r="J222" s="677"/>
      <c r="K222" s="677"/>
      <c r="L222" s="677"/>
      <c r="M222" s="678"/>
      <c r="N222" s="650">
        <v>0</v>
      </c>
      <c r="O222" s="651"/>
      <c r="P222" s="650">
        <v>0</v>
      </c>
      <c r="Q222" s="676"/>
      <c r="R222" s="650">
        <v>0</v>
      </c>
      <c r="S222" s="676"/>
      <c r="T222" s="650">
        <v>0</v>
      </c>
      <c r="U222" s="676"/>
      <c r="V222" s="650">
        <v>0</v>
      </c>
      <c r="W222" s="651"/>
      <c r="X222" s="243">
        <f t="shared" si="84"/>
        <v>0</v>
      </c>
      <c r="Y222" s="70"/>
      <c r="Z222" s="34"/>
    </row>
    <row r="223" spans="1:26" ht="15" customHeight="1">
      <c r="A223" s="33"/>
      <c r="B223" s="33"/>
      <c r="C223" s="61" t="s">
        <v>170</v>
      </c>
      <c r="D223" s="677">
        <f t="shared" si="83"/>
        <v>0</v>
      </c>
      <c r="E223" s="677"/>
      <c r="F223" s="677"/>
      <c r="G223" s="677"/>
      <c r="H223" s="677"/>
      <c r="I223" s="677"/>
      <c r="J223" s="677"/>
      <c r="K223" s="677"/>
      <c r="L223" s="677"/>
      <c r="M223" s="678"/>
      <c r="N223" s="650">
        <v>0</v>
      </c>
      <c r="O223" s="651"/>
      <c r="P223" s="650">
        <v>0</v>
      </c>
      <c r="Q223" s="676"/>
      <c r="R223" s="650">
        <v>0</v>
      </c>
      <c r="S223" s="676"/>
      <c r="T223" s="650">
        <v>0</v>
      </c>
      <c r="U223" s="676"/>
      <c r="V223" s="650">
        <v>0</v>
      </c>
      <c r="W223" s="651"/>
      <c r="X223" s="243">
        <f t="shared" si="84"/>
        <v>0</v>
      </c>
      <c r="Y223" s="9"/>
      <c r="Z223" s="34"/>
    </row>
    <row r="224" spans="1:26" ht="15" customHeight="1">
      <c r="A224" s="33"/>
      <c r="B224" s="33"/>
      <c r="C224" s="61" t="s">
        <v>330</v>
      </c>
      <c r="D224" s="677">
        <f t="shared" si="83"/>
        <v>0</v>
      </c>
      <c r="E224" s="677"/>
      <c r="F224" s="677"/>
      <c r="G224" s="677"/>
      <c r="H224" s="677"/>
      <c r="I224" s="677"/>
      <c r="J224" s="677"/>
      <c r="K224" s="677"/>
      <c r="L224" s="677"/>
      <c r="M224" s="678"/>
      <c r="N224" s="650">
        <v>0</v>
      </c>
      <c r="O224" s="651"/>
      <c r="P224" s="650">
        <v>0</v>
      </c>
      <c r="Q224" s="676"/>
      <c r="R224" s="650">
        <v>0</v>
      </c>
      <c r="S224" s="676"/>
      <c r="T224" s="650">
        <v>0</v>
      </c>
      <c r="U224" s="676"/>
      <c r="V224" s="650">
        <v>0</v>
      </c>
      <c r="W224" s="651"/>
      <c r="X224" s="243">
        <f t="shared" si="84"/>
        <v>0</v>
      </c>
      <c r="Y224" s="70"/>
      <c r="Z224" s="34"/>
    </row>
    <row r="225" spans="1:26" ht="15" customHeight="1">
      <c r="A225" s="33"/>
      <c r="B225" s="33"/>
      <c r="C225" s="61" t="s">
        <v>331</v>
      </c>
      <c r="D225" s="677">
        <f t="shared" si="83"/>
        <v>0</v>
      </c>
      <c r="E225" s="677"/>
      <c r="F225" s="677"/>
      <c r="G225" s="677"/>
      <c r="H225" s="677"/>
      <c r="I225" s="677"/>
      <c r="J225" s="677"/>
      <c r="K225" s="677"/>
      <c r="L225" s="677"/>
      <c r="M225" s="678"/>
      <c r="N225" s="650">
        <v>0</v>
      </c>
      <c r="O225" s="651"/>
      <c r="P225" s="650">
        <v>0</v>
      </c>
      <c r="Q225" s="676"/>
      <c r="R225" s="650">
        <v>0</v>
      </c>
      <c r="S225" s="676"/>
      <c r="T225" s="650">
        <v>0</v>
      </c>
      <c r="U225" s="676"/>
      <c r="V225" s="650">
        <v>0</v>
      </c>
      <c r="W225" s="651"/>
      <c r="X225" s="243">
        <f t="shared" si="84"/>
        <v>0</v>
      </c>
      <c r="Y225" s="9"/>
      <c r="Z225" s="34"/>
    </row>
    <row r="226" spans="1:26" ht="15" customHeight="1">
      <c r="A226" s="33"/>
      <c r="B226" s="33"/>
      <c r="C226" s="61" t="s">
        <v>332</v>
      </c>
      <c r="D226" s="677">
        <f t="shared" si="83"/>
        <v>0</v>
      </c>
      <c r="E226" s="677"/>
      <c r="F226" s="677"/>
      <c r="G226" s="677"/>
      <c r="H226" s="677"/>
      <c r="I226" s="677"/>
      <c r="J226" s="677"/>
      <c r="K226" s="677"/>
      <c r="L226" s="677"/>
      <c r="M226" s="678"/>
      <c r="N226" s="650">
        <v>0</v>
      </c>
      <c r="O226" s="651"/>
      <c r="P226" s="650">
        <v>0</v>
      </c>
      <c r="Q226" s="676"/>
      <c r="R226" s="650">
        <v>0</v>
      </c>
      <c r="S226" s="676"/>
      <c r="T226" s="650">
        <v>0</v>
      </c>
      <c r="U226" s="676"/>
      <c r="V226" s="650">
        <v>0</v>
      </c>
      <c r="W226" s="651"/>
      <c r="X226" s="243">
        <f t="shared" si="84"/>
        <v>0</v>
      </c>
      <c r="Y226" s="70"/>
      <c r="Z226" s="34"/>
    </row>
    <row r="227" spans="1:26" ht="15" customHeight="1">
      <c r="A227" s="33"/>
      <c r="B227" s="33"/>
      <c r="C227" s="61" t="s">
        <v>333</v>
      </c>
      <c r="D227" s="677">
        <f t="shared" si="83"/>
        <v>0</v>
      </c>
      <c r="E227" s="677"/>
      <c r="F227" s="677"/>
      <c r="G227" s="677"/>
      <c r="H227" s="677"/>
      <c r="I227" s="677"/>
      <c r="J227" s="677"/>
      <c r="K227" s="677"/>
      <c r="L227" s="677"/>
      <c r="M227" s="678"/>
      <c r="N227" s="650">
        <v>0</v>
      </c>
      <c r="O227" s="651"/>
      <c r="P227" s="650">
        <v>0</v>
      </c>
      <c r="Q227" s="676"/>
      <c r="R227" s="650">
        <v>0</v>
      </c>
      <c r="S227" s="676"/>
      <c r="T227" s="650">
        <v>0</v>
      </c>
      <c r="U227" s="676"/>
      <c r="V227" s="650">
        <v>0</v>
      </c>
      <c r="W227" s="651"/>
      <c r="X227" s="243">
        <f t="shared" si="84"/>
        <v>0</v>
      </c>
      <c r="Y227" s="9"/>
      <c r="Z227" s="34"/>
    </row>
    <row r="228" spans="1:26" ht="15" customHeight="1">
      <c r="A228" s="33"/>
      <c r="B228" s="33"/>
      <c r="C228" s="61" t="s">
        <v>334</v>
      </c>
      <c r="D228" s="677">
        <f t="shared" si="83"/>
        <v>0</v>
      </c>
      <c r="E228" s="677"/>
      <c r="F228" s="677"/>
      <c r="G228" s="677"/>
      <c r="H228" s="677"/>
      <c r="I228" s="677"/>
      <c r="J228" s="677"/>
      <c r="K228" s="677"/>
      <c r="L228" s="677"/>
      <c r="M228" s="678"/>
      <c r="N228" s="650">
        <v>0</v>
      </c>
      <c r="O228" s="651"/>
      <c r="P228" s="650">
        <v>0</v>
      </c>
      <c r="Q228" s="676"/>
      <c r="R228" s="650">
        <v>0</v>
      </c>
      <c r="S228" s="676"/>
      <c r="T228" s="650">
        <v>0</v>
      </c>
      <c r="U228" s="676"/>
      <c r="V228" s="650">
        <v>0</v>
      </c>
      <c r="W228" s="651"/>
      <c r="X228" s="243">
        <f t="shared" si="84"/>
        <v>0</v>
      </c>
      <c r="Y228" s="70"/>
      <c r="Z228" s="34"/>
    </row>
    <row r="229" spans="1:26" ht="15" customHeight="1">
      <c r="A229" s="33"/>
      <c r="B229" s="33"/>
      <c r="C229" s="155" t="s">
        <v>335</v>
      </c>
      <c r="D229" s="777">
        <f t="shared" si="83"/>
        <v>0</v>
      </c>
      <c r="E229" s="777"/>
      <c r="F229" s="777"/>
      <c r="G229" s="777"/>
      <c r="H229" s="777"/>
      <c r="I229" s="777"/>
      <c r="J229" s="777"/>
      <c r="K229" s="777"/>
      <c r="L229" s="777"/>
      <c r="M229" s="778"/>
      <c r="N229" s="690">
        <v>0</v>
      </c>
      <c r="O229" s="724"/>
      <c r="P229" s="650">
        <v>0</v>
      </c>
      <c r="Q229" s="676"/>
      <c r="R229" s="650">
        <v>0</v>
      </c>
      <c r="S229" s="676"/>
      <c r="T229" s="650">
        <v>0</v>
      </c>
      <c r="U229" s="676"/>
      <c r="V229" s="690">
        <v>0</v>
      </c>
      <c r="W229" s="724"/>
      <c r="X229" s="243">
        <f t="shared" si="84"/>
        <v>0</v>
      </c>
      <c r="Y229" s="70"/>
      <c r="Z229" s="34"/>
    </row>
    <row r="230" spans="1:26" ht="15" customHeight="1">
      <c r="A230" s="33"/>
      <c r="B230" s="33"/>
      <c r="C230" s="670" t="s">
        <v>265</v>
      </c>
      <c r="D230" s="671"/>
      <c r="E230" s="671"/>
      <c r="F230" s="671"/>
      <c r="G230" s="671"/>
      <c r="H230" s="671"/>
      <c r="I230" s="671"/>
      <c r="J230" s="671"/>
      <c r="K230" s="671"/>
      <c r="L230" s="671"/>
      <c r="M230" s="672"/>
      <c r="N230" s="668">
        <f>SUM(N220:N229)</f>
        <v>0</v>
      </c>
      <c r="O230" s="725"/>
      <c r="P230" s="668">
        <f>SUM(P220:P229)</f>
        <v>0</v>
      </c>
      <c r="Q230" s="686"/>
      <c r="R230" s="668">
        <f>SUM(R220:R229)</f>
        <v>0</v>
      </c>
      <c r="S230" s="686"/>
      <c r="T230" s="668">
        <f>SUM(T220:T229)</f>
        <v>0</v>
      </c>
      <c r="U230" s="686"/>
      <c r="V230" s="668">
        <f>SUM(V220:V229)</f>
        <v>0</v>
      </c>
      <c r="W230" s="725"/>
      <c r="X230" s="120">
        <f>SUM(N230:W230)</f>
        <v>0</v>
      </c>
      <c r="Y230" s="70"/>
      <c r="Z230" s="34"/>
    </row>
    <row r="231" spans="1:26" s="68" customFormat="1" ht="15" customHeight="1">
      <c r="A231" s="62">
        <v>5000</v>
      </c>
      <c r="B231" s="62"/>
      <c r="C231" s="94" t="s">
        <v>270</v>
      </c>
      <c r="D231" s="656"/>
      <c r="E231" s="664"/>
      <c r="F231" s="664"/>
      <c r="G231" s="664"/>
      <c r="H231" s="664"/>
      <c r="I231" s="664"/>
      <c r="J231" s="664"/>
      <c r="K231" s="664"/>
      <c r="L231" s="664"/>
      <c r="M231" s="685"/>
      <c r="N231" s="130"/>
      <c r="O231" s="103"/>
      <c r="P231" s="125"/>
      <c r="Q231" s="103"/>
      <c r="R231" s="125"/>
      <c r="S231" s="103"/>
      <c r="T231" s="125"/>
      <c r="U231" s="103"/>
      <c r="V231" s="125"/>
      <c r="W231" s="103"/>
      <c r="X231" s="99"/>
      <c r="Y231" s="70"/>
      <c r="Z231" s="9"/>
    </row>
    <row r="232" spans="1:26" s="68" customFormat="1" ht="15" customHeight="1">
      <c r="A232" s="62"/>
      <c r="B232" s="62"/>
      <c r="C232" s="703"/>
      <c r="D232" s="653"/>
      <c r="E232" s="653"/>
      <c r="F232" s="653"/>
      <c r="G232" s="653"/>
      <c r="H232" s="653"/>
      <c r="I232" s="653"/>
      <c r="J232" s="653"/>
      <c r="K232" s="653"/>
      <c r="L232" s="653"/>
      <c r="M232" s="654"/>
      <c r="N232" s="650">
        <v>0</v>
      </c>
      <c r="O232" s="651"/>
      <c r="P232" s="650">
        <v>0</v>
      </c>
      <c r="Q232" s="676"/>
      <c r="R232" s="650">
        <v>0</v>
      </c>
      <c r="S232" s="676"/>
      <c r="T232" s="650">
        <v>0</v>
      </c>
      <c r="U232" s="676"/>
      <c r="V232" s="650">
        <v>0</v>
      </c>
      <c r="W232" s="651"/>
      <c r="X232" s="243">
        <f>SUM(N232+P232+R232+T232+V232)</f>
        <v>0</v>
      </c>
      <c r="Y232" s="70"/>
      <c r="Z232" s="9"/>
    </row>
    <row r="233" spans="1:26" s="68" customFormat="1" ht="15" customHeight="1">
      <c r="A233" s="62"/>
      <c r="B233" s="62"/>
      <c r="C233" s="703"/>
      <c r="D233" s="653"/>
      <c r="E233" s="653"/>
      <c r="F233" s="653"/>
      <c r="G233" s="653"/>
      <c r="H233" s="653"/>
      <c r="I233" s="653"/>
      <c r="J233" s="653"/>
      <c r="K233" s="653"/>
      <c r="L233" s="653"/>
      <c r="M233" s="654"/>
      <c r="N233" s="650">
        <v>0</v>
      </c>
      <c r="O233" s="651"/>
      <c r="P233" s="650">
        <v>0</v>
      </c>
      <c r="Q233" s="676"/>
      <c r="R233" s="650">
        <v>0</v>
      </c>
      <c r="S233" s="676"/>
      <c r="T233" s="650">
        <v>0</v>
      </c>
      <c r="U233" s="676"/>
      <c r="V233" s="650">
        <v>0</v>
      </c>
      <c r="W233" s="651"/>
      <c r="X233" s="243">
        <f t="shared" ref="X233" si="85">SUM(N233+P233+R233+T233+V233)</f>
        <v>0</v>
      </c>
      <c r="Y233" s="70"/>
      <c r="Z233" s="9"/>
    </row>
    <row r="234" spans="1:26" s="68" customFormat="1" ht="15" customHeight="1">
      <c r="A234" s="62"/>
      <c r="B234" s="62"/>
      <c r="C234" s="670" t="s">
        <v>263</v>
      </c>
      <c r="D234" s="671"/>
      <c r="E234" s="671"/>
      <c r="F234" s="671"/>
      <c r="G234" s="671"/>
      <c r="H234" s="671"/>
      <c r="I234" s="671"/>
      <c r="J234" s="671"/>
      <c r="K234" s="671"/>
      <c r="L234" s="671"/>
      <c r="M234" s="672"/>
      <c r="N234" s="668">
        <f>SUM(N232:N233)</f>
        <v>0</v>
      </c>
      <c r="O234" s="725"/>
      <c r="P234" s="668">
        <f>SUM(P232:P233)</f>
        <v>0</v>
      </c>
      <c r="Q234" s="686"/>
      <c r="R234" s="668">
        <f>SUM(R232:R233)</f>
        <v>0</v>
      </c>
      <c r="S234" s="686"/>
      <c r="T234" s="668">
        <f>SUM(T232:T233)</f>
        <v>0</v>
      </c>
      <c r="U234" s="686"/>
      <c r="V234" s="668">
        <f>SUM(V232:V233)</f>
        <v>0</v>
      </c>
      <c r="W234" s="725"/>
      <c r="X234" s="156">
        <f>SUM(N234:W234)</f>
        <v>0</v>
      </c>
      <c r="Y234" s="70"/>
      <c r="Z234" s="9"/>
    </row>
    <row r="235" spans="1:26" ht="15" customHeight="1">
      <c r="A235" s="62">
        <v>6000</v>
      </c>
      <c r="B235" s="62"/>
      <c r="C235" s="663" t="s">
        <v>271</v>
      </c>
      <c r="D235" s="664"/>
      <c r="E235" s="719"/>
      <c r="F235" s="719"/>
      <c r="G235" s="719"/>
      <c r="H235" s="719"/>
      <c r="I235" s="719"/>
      <c r="J235" s="719"/>
      <c r="K235" s="719"/>
      <c r="L235" s="719"/>
      <c r="M235" s="720"/>
      <c r="N235" s="768"/>
      <c r="O235" s="781"/>
      <c r="P235" s="768"/>
      <c r="Q235" s="769"/>
      <c r="R235" s="768"/>
      <c r="S235" s="769"/>
      <c r="T235" s="768"/>
      <c r="U235" s="769"/>
      <c r="V235" s="768"/>
      <c r="W235" s="781"/>
      <c r="X235" s="98"/>
      <c r="Y235" s="93"/>
      <c r="Z235" s="34"/>
    </row>
    <row r="236" spans="1:26" s="9" customFormat="1" ht="32.25" customHeight="1">
      <c r="A236" s="62"/>
      <c r="B236" s="62"/>
      <c r="C236" s="766" t="str">
        <f>'Tuition and Fees'!A1</f>
        <v>2024-2025 Graduate Tuition</v>
      </c>
      <c r="D236" s="739"/>
      <c r="E236" s="767" t="s">
        <v>408</v>
      </c>
      <c r="F236" s="767"/>
      <c r="G236" s="767"/>
      <c r="H236" s="767" t="s">
        <v>409</v>
      </c>
      <c r="I236" s="767"/>
      <c r="J236" s="767"/>
      <c r="K236" s="62" t="s">
        <v>8</v>
      </c>
      <c r="L236" s="62" t="s">
        <v>136</v>
      </c>
      <c r="M236" s="39" t="s">
        <v>317</v>
      </c>
      <c r="N236" s="770" t="s">
        <v>5</v>
      </c>
      <c r="O236" s="780"/>
      <c r="P236" s="770" t="s">
        <v>5</v>
      </c>
      <c r="Q236" s="771"/>
      <c r="R236" s="770" t="s">
        <v>5</v>
      </c>
      <c r="S236" s="771"/>
      <c r="T236" s="770" t="s">
        <v>5</v>
      </c>
      <c r="U236" s="771"/>
      <c r="V236" s="770" t="s">
        <v>5</v>
      </c>
      <c r="W236" s="780"/>
      <c r="X236" s="98"/>
      <c r="Y236" s="70"/>
    </row>
    <row r="237" spans="1:26" s="9" customFormat="1" ht="15" customHeight="1">
      <c r="A237" s="62"/>
      <c r="B237" s="62"/>
      <c r="C237" s="703" t="s">
        <v>487</v>
      </c>
      <c r="D237" s="662"/>
      <c r="E237" s="776">
        <f>'Tuition and Fees'!C4</f>
        <v>647</v>
      </c>
      <c r="F237" s="776"/>
      <c r="G237" s="776"/>
      <c r="H237" s="776"/>
      <c r="I237" s="709"/>
      <c r="J237" s="709"/>
      <c r="K237" s="33">
        <v>18</v>
      </c>
      <c r="L237" s="45">
        <f>E237*K237</f>
        <v>11646</v>
      </c>
      <c r="M237" s="157">
        <v>1.1000000000000001</v>
      </c>
      <c r="N237" s="359">
        <v>0</v>
      </c>
      <c r="O237" s="592">
        <f>ROUND($L237*N237*$M237,0)</f>
        <v>0</v>
      </c>
      <c r="P237" s="361">
        <v>0</v>
      </c>
      <c r="Q237" s="592">
        <f>ROUND($L237*P237*$M237^2,0)</f>
        <v>0</v>
      </c>
      <c r="R237" s="361">
        <v>0</v>
      </c>
      <c r="S237" s="592">
        <f>ROUND($L237*R237*$M237^3,0)</f>
        <v>0</v>
      </c>
      <c r="T237" s="361">
        <v>0</v>
      </c>
      <c r="U237" s="592">
        <f>ROUND($L237*T237*$M237^4,0)</f>
        <v>0</v>
      </c>
      <c r="V237" s="361">
        <v>0</v>
      </c>
      <c r="W237" s="592">
        <f>ROUND($L237*V237*$M237^5,0)</f>
        <v>0</v>
      </c>
      <c r="X237" s="362">
        <f>O237+Q237+S237+U237+W237</f>
        <v>0</v>
      </c>
      <c r="Y237" s="70"/>
    </row>
    <row r="238" spans="1:26" s="9" customFormat="1" ht="15" customHeight="1">
      <c r="A238" s="62"/>
      <c r="B238" s="62"/>
      <c r="C238" s="703" t="s">
        <v>488</v>
      </c>
      <c r="D238" s="662"/>
      <c r="E238" s="709">
        <f>'Tuition and Fees'!D4</f>
        <v>1213</v>
      </c>
      <c r="F238" s="709"/>
      <c r="G238" s="709"/>
      <c r="H238" s="709"/>
      <c r="I238" s="709"/>
      <c r="J238" s="709"/>
      <c r="K238" s="33">
        <v>18</v>
      </c>
      <c r="L238" s="45">
        <f>E238*K238</f>
        <v>21834</v>
      </c>
      <c r="M238" s="157">
        <v>1.1000000000000001</v>
      </c>
      <c r="N238" s="359">
        <v>0</v>
      </c>
      <c r="O238" s="592">
        <f t="shared" ref="O238:O239" si="86">ROUND($L238*N238*$M238,0)</f>
        <v>0</v>
      </c>
      <c r="P238" s="361">
        <v>0</v>
      </c>
      <c r="Q238" s="592">
        <f t="shared" ref="Q238:Q239" si="87">ROUND($L238*P238*$M238^2,0)</f>
        <v>0</v>
      </c>
      <c r="R238" s="361">
        <v>0</v>
      </c>
      <c r="S238" s="592">
        <f t="shared" ref="S238:S239" si="88">ROUND($L238*R238*$M238^3,0)</f>
        <v>0</v>
      </c>
      <c r="T238" s="361">
        <v>0</v>
      </c>
      <c r="U238" s="592">
        <f t="shared" ref="U238:U239" si="89">ROUND($L238*T238*$M238^4,0)</f>
        <v>0</v>
      </c>
      <c r="V238" s="361">
        <v>0</v>
      </c>
      <c r="W238" s="592">
        <f t="shared" ref="W238:W239" si="90">ROUND($L238*V238*$M238^5,0)</f>
        <v>0</v>
      </c>
      <c r="X238" s="362">
        <f>O238+Q238+S238+U238+W238</f>
        <v>0</v>
      </c>
      <c r="Y238" s="70"/>
    </row>
    <row r="239" spans="1:26" s="9" customFormat="1" ht="15" customHeight="1">
      <c r="A239" s="62"/>
      <c r="B239" s="62"/>
      <c r="C239" s="703" t="s">
        <v>623</v>
      </c>
      <c r="D239" s="662"/>
      <c r="E239" s="709"/>
      <c r="F239" s="709"/>
      <c r="G239" s="709"/>
      <c r="H239" s="709">
        <f>'Tuition and Fees'!D11</f>
        <v>675</v>
      </c>
      <c r="I239" s="709"/>
      <c r="J239" s="709"/>
      <c r="K239" s="33"/>
      <c r="L239" s="45">
        <f>H239*2</f>
        <v>1350</v>
      </c>
      <c r="M239" s="157">
        <v>1.1000000000000001</v>
      </c>
      <c r="N239" s="359">
        <v>0</v>
      </c>
      <c r="O239" s="592">
        <f t="shared" si="86"/>
        <v>0</v>
      </c>
      <c r="P239" s="361">
        <v>0</v>
      </c>
      <c r="Q239" s="592">
        <f t="shared" si="87"/>
        <v>0</v>
      </c>
      <c r="R239" s="361">
        <v>0</v>
      </c>
      <c r="S239" s="592">
        <f t="shared" si="88"/>
        <v>0</v>
      </c>
      <c r="T239" s="361">
        <v>0</v>
      </c>
      <c r="U239" s="592">
        <f t="shared" si="89"/>
        <v>0</v>
      </c>
      <c r="V239" s="361">
        <v>0</v>
      </c>
      <c r="W239" s="592">
        <f t="shared" si="90"/>
        <v>0</v>
      </c>
      <c r="X239" s="362">
        <f>O239+Q239+S239+U239+W239</f>
        <v>0</v>
      </c>
      <c r="Y239" s="70"/>
    </row>
    <row r="240" spans="1:26" s="9" customFormat="1" ht="15" customHeight="1">
      <c r="A240" s="62"/>
      <c r="B240" s="62"/>
      <c r="C240" s="764" t="s">
        <v>89</v>
      </c>
      <c r="D240" s="765"/>
      <c r="E240" s="763"/>
      <c r="F240" s="763"/>
      <c r="G240" s="763"/>
      <c r="H240" s="763"/>
      <c r="I240" s="763"/>
      <c r="J240" s="763"/>
      <c r="K240" s="59"/>
      <c r="L240" s="59"/>
      <c r="M240" s="60"/>
      <c r="N240" s="593"/>
      <c r="O240" s="594">
        <v>0</v>
      </c>
      <c r="P240" s="595"/>
      <c r="Q240" s="594">
        <v>0</v>
      </c>
      <c r="R240" s="389"/>
      <c r="S240" s="594">
        <v>0</v>
      </c>
      <c r="T240" s="595"/>
      <c r="U240" s="594">
        <v>0</v>
      </c>
      <c r="V240" s="595"/>
      <c r="W240" s="594">
        <v>0</v>
      </c>
      <c r="X240" s="362">
        <f>O240+Q240+S240+U240+W240</f>
        <v>0</v>
      </c>
      <c r="Y240" s="70"/>
    </row>
    <row r="241" spans="1:26" ht="15" customHeight="1">
      <c r="A241" s="33"/>
      <c r="B241" s="33"/>
      <c r="C241" s="716" t="s">
        <v>264</v>
      </c>
      <c r="D241" s="717"/>
      <c r="E241" s="717"/>
      <c r="F241" s="717"/>
      <c r="G241" s="717"/>
      <c r="H241" s="717"/>
      <c r="I241" s="717"/>
      <c r="J241" s="717"/>
      <c r="K241" s="717"/>
      <c r="L241" s="717"/>
      <c r="M241" s="718"/>
      <c r="N241" s="668">
        <f>SUM(O237:O240)</f>
        <v>0</v>
      </c>
      <c r="O241" s="725"/>
      <c r="P241" s="668">
        <f>SUM(Q237:Q240)</f>
        <v>0</v>
      </c>
      <c r="Q241" s="686"/>
      <c r="R241" s="668">
        <f>SUM(S237:S240)</f>
        <v>0</v>
      </c>
      <c r="S241" s="686"/>
      <c r="T241" s="668">
        <f>SUM(U237:U240)</f>
        <v>0</v>
      </c>
      <c r="U241" s="686"/>
      <c r="V241" s="668">
        <f>SUM(W237:W240)</f>
        <v>0</v>
      </c>
      <c r="W241" s="725"/>
      <c r="X241" s="120">
        <f>SUM(N241:W241)</f>
        <v>0</v>
      </c>
      <c r="Y241" s="93"/>
      <c r="Z241" s="34"/>
    </row>
    <row r="242" spans="1:26" s="68" customFormat="1" ht="15" customHeight="1">
      <c r="A242" s="62">
        <v>3010</v>
      </c>
      <c r="B242" s="62"/>
      <c r="C242" s="704"/>
      <c r="D242" s="705"/>
      <c r="E242" s="705"/>
      <c r="F242" s="705"/>
      <c r="G242" s="705"/>
      <c r="H242" s="705"/>
      <c r="I242" s="705"/>
      <c r="J242" s="705"/>
      <c r="K242" s="705"/>
      <c r="L242" s="705"/>
      <c r="M242" s="775"/>
      <c r="N242" s="130"/>
      <c r="O242" s="103"/>
      <c r="P242" s="125"/>
      <c r="Q242" s="103"/>
      <c r="R242" s="125"/>
      <c r="S242" s="103"/>
      <c r="T242" s="125"/>
      <c r="U242" s="103"/>
      <c r="V242" s="125"/>
      <c r="W242" s="103"/>
      <c r="X242" s="99"/>
      <c r="Y242" s="70"/>
      <c r="Z242" s="9"/>
    </row>
    <row r="243" spans="1:26" s="68" customFormat="1" ht="15" customHeight="1">
      <c r="A243" s="62"/>
      <c r="B243" s="62"/>
      <c r="C243" s="703"/>
      <c r="D243" s="653"/>
      <c r="E243" s="653"/>
      <c r="F243" s="653"/>
      <c r="G243" s="653"/>
      <c r="H243" s="653"/>
      <c r="I243" s="653"/>
      <c r="J243" s="653"/>
      <c r="K243" s="653"/>
      <c r="L243" s="653"/>
      <c r="M243" s="654"/>
      <c r="N243" s="774">
        <v>0</v>
      </c>
      <c r="O243" s="779"/>
      <c r="P243" s="774">
        <v>0</v>
      </c>
      <c r="Q243" s="654"/>
      <c r="R243" s="774">
        <v>0</v>
      </c>
      <c r="S243" s="654"/>
      <c r="T243" s="774">
        <v>0</v>
      </c>
      <c r="U243" s="654"/>
      <c r="V243" s="774">
        <v>0</v>
      </c>
      <c r="W243" s="779"/>
      <c r="X243" s="99">
        <f>SUM(N243+P243+R243+T243+V243)</f>
        <v>0</v>
      </c>
      <c r="Y243" s="70"/>
      <c r="Z243" s="9"/>
    </row>
    <row r="244" spans="1:26" s="68" customFormat="1" ht="15" customHeight="1">
      <c r="A244" s="62"/>
      <c r="B244" s="62"/>
      <c r="C244" s="652"/>
      <c r="D244" s="653"/>
      <c r="E244" s="653"/>
      <c r="F244" s="653"/>
      <c r="G244" s="653"/>
      <c r="H244" s="653"/>
      <c r="I244" s="653"/>
      <c r="J244" s="653"/>
      <c r="K244" s="653"/>
      <c r="L244" s="653"/>
      <c r="M244" s="654"/>
      <c r="N244" s="772">
        <v>0</v>
      </c>
      <c r="O244" s="773"/>
      <c r="P244" s="774">
        <v>0</v>
      </c>
      <c r="Q244" s="654"/>
      <c r="R244" s="774">
        <v>0</v>
      </c>
      <c r="S244" s="654"/>
      <c r="T244" s="774">
        <v>0</v>
      </c>
      <c r="U244" s="654"/>
      <c r="V244" s="772">
        <v>0</v>
      </c>
      <c r="W244" s="773"/>
      <c r="X244" s="99">
        <f>SUM(N244+P244+R244+T244+V244)</f>
        <v>0</v>
      </c>
      <c r="Y244" s="70"/>
      <c r="Z244" s="9"/>
    </row>
    <row r="245" spans="1:26" s="68" customFormat="1" ht="15" customHeight="1">
      <c r="A245" s="62"/>
      <c r="B245" s="62"/>
      <c r="C245" s="670" t="str">
        <f>CONCATENATE("TOTAL ", C242)</f>
        <v xml:space="preserve">TOTAL </v>
      </c>
      <c r="D245" s="671"/>
      <c r="E245" s="671"/>
      <c r="F245" s="671"/>
      <c r="G245" s="671"/>
      <c r="H245" s="671"/>
      <c r="I245" s="671"/>
      <c r="J245" s="671"/>
      <c r="K245" s="671"/>
      <c r="L245" s="671"/>
      <c r="M245" s="672"/>
      <c r="N245" s="668">
        <f>SUM(N243:O244)</f>
        <v>0</v>
      </c>
      <c r="O245" s="725"/>
      <c r="P245" s="668">
        <f>SUM(P243:Q244)</f>
        <v>0</v>
      </c>
      <c r="Q245" s="686"/>
      <c r="R245" s="668">
        <f>SUM(R243:S244)</f>
        <v>0</v>
      </c>
      <c r="S245" s="686"/>
      <c r="T245" s="668">
        <f>SUM(T243:U244)</f>
        <v>0</v>
      </c>
      <c r="U245" s="686"/>
      <c r="V245" s="668">
        <f>SUM(V243:W244)</f>
        <v>0</v>
      </c>
      <c r="W245" s="725"/>
      <c r="X245" s="156">
        <f>SUM(N245:W245)</f>
        <v>0</v>
      </c>
      <c r="Y245" s="70"/>
      <c r="Z245" s="9"/>
    </row>
    <row r="246" spans="1:26" ht="15" customHeight="1">
      <c r="A246" s="62" t="s">
        <v>384</v>
      </c>
      <c r="B246" s="62"/>
      <c r="C246" s="663" t="s">
        <v>385</v>
      </c>
      <c r="D246" s="664"/>
      <c r="E246" s="656" t="s">
        <v>149</v>
      </c>
      <c r="F246" s="657"/>
      <c r="G246" s="657"/>
      <c r="H246" s="657"/>
      <c r="I246" s="657"/>
      <c r="J246" s="657"/>
      <c r="K246" s="657"/>
      <c r="L246" s="657"/>
      <c r="M246" s="658"/>
      <c r="N246" s="125"/>
      <c r="O246" s="103"/>
      <c r="P246" s="125"/>
      <c r="Q246" s="103"/>
      <c r="R246" s="125"/>
      <c r="S246" s="103"/>
      <c r="T246" s="125"/>
      <c r="U246" s="103"/>
      <c r="V246" s="125"/>
      <c r="W246" s="103"/>
      <c r="X246" s="99"/>
      <c r="Y246" s="34"/>
      <c r="Z246" s="34"/>
    </row>
    <row r="247" spans="1:26" ht="15" customHeight="1">
      <c r="A247" s="33"/>
      <c r="B247" s="33"/>
      <c r="C247" s="652" t="s">
        <v>379</v>
      </c>
      <c r="D247" s="653"/>
      <c r="E247" s="653"/>
      <c r="F247" s="653"/>
      <c r="G247" s="653"/>
      <c r="H247" s="653"/>
      <c r="I247" s="653"/>
      <c r="J247" s="653"/>
      <c r="K247" s="653"/>
      <c r="L247" s="653"/>
      <c r="M247" s="654"/>
      <c r="N247" s="650">
        <v>0</v>
      </c>
      <c r="O247" s="651"/>
      <c r="P247" s="650">
        <v>0</v>
      </c>
      <c r="Q247" s="676"/>
      <c r="R247" s="650">
        <v>0</v>
      </c>
      <c r="S247" s="676"/>
      <c r="T247" s="650">
        <v>0</v>
      </c>
      <c r="U247" s="676"/>
      <c r="V247" s="650">
        <v>0</v>
      </c>
      <c r="W247" s="651"/>
      <c r="X247" s="243">
        <f>SUM(N247+P247+R247+T247+V247)</f>
        <v>0</v>
      </c>
      <c r="Y247" s="34"/>
      <c r="Z247" s="34"/>
    </row>
    <row r="248" spans="1:26" ht="15" customHeight="1">
      <c r="A248" s="33"/>
      <c r="B248" s="33"/>
      <c r="C248" s="652" t="s">
        <v>387</v>
      </c>
      <c r="D248" s="653"/>
      <c r="E248" s="653"/>
      <c r="F248" s="653"/>
      <c r="G248" s="653"/>
      <c r="H248" s="653"/>
      <c r="I248" s="653"/>
      <c r="J248" s="653"/>
      <c r="K248" s="653"/>
      <c r="L248" s="653"/>
      <c r="M248" s="654"/>
      <c r="N248" s="650">
        <v>0</v>
      </c>
      <c r="O248" s="651"/>
      <c r="P248" s="650">
        <v>0</v>
      </c>
      <c r="Q248" s="676"/>
      <c r="R248" s="650">
        <v>0</v>
      </c>
      <c r="S248" s="676"/>
      <c r="T248" s="650">
        <v>0</v>
      </c>
      <c r="U248" s="676"/>
      <c r="V248" s="650">
        <v>0</v>
      </c>
      <c r="W248" s="651"/>
      <c r="X248" s="243">
        <f t="shared" ref="X248:X256" si="91">SUM(N248+P248+R248+T248+V248)</f>
        <v>0</v>
      </c>
      <c r="Y248" s="34"/>
      <c r="Z248" s="34"/>
    </row>
    <row r="249" spans="1:26" ht="15" customHeight="1">
      <c r="A249" s="33"/>
      <c r="B249" s="33"/>
      <c r="C249" s="652" t="s">
        <v>387</v>
      </c>
      <c r="D249" s="653"/>
      <c r="E249" s="653"/>
      <c r="F249" s="653"/>
      <c r="G249" s="653"/>
      <c r="H249" s="653"/>
      <c r="I249" s="653"/>
      <c r="J249" s="653"/>
      <c r="K249" s="653"/>
      <c r="L249" s="653"/>
      <c r="M249" s="654"/>
      <c r="N249" s="650">
        <v>0</v>
      </c>
      <c r="O249" s="651"/>
      <c r="P249" s="650">
        <v>0</v>
      </c>
      <c r="Q249" s="676"/>
      <c r="R249" s="650">
        <v>0</v>
      </c>
      <c r="S249" s="676"/>
      <c r="T249" s="650">
        <v>0</v>
      </c>
      <c r="U249" s="676"/>
      <c r="V249" s="650">
        <v>0</v>
      </c>
      <c r="W249" s="651"/>
      <c r="X249" s="243">
        <f t="shared" si="91"/>
        <v>0</v>
      </c>
      <c r="Y249" s="34"/>
      <c r="Z249" s="34"/>
    </row>
    <row r="250" spans="1:26" ht="15" customHeight="1">
      <c r="A250" s="33"/>
      <c r="B250" s="33"/>
      <c r="C250" s="652" t="s">
        <v>387</v>
      </c>
      <c r="D250" s="653"/>
      <c r="E250" s="653"/>
      <c r="F250" s="653"/>
      <c r="G250" s="653"/>
      <c r="H250" s="653"/>
      <c r="I250" s="653"/>
      <c r="J250" s="653"/>
      <c r="K250" s="653"/>
      <c r="L250" s="653"/>
      <c r="M250" s="654"/>
      <c r="N250" s="650">
        <v>0</v>
      </c>
      <c r="O250" s="651"/>
      <c r="P250" s="650">
        <v>0</v>
      </c>
      <c r="Q250" s="676"/>
      <c r="R250" s="650">
        <v>0</v>
      </c>
      <c r="S250" s="676"/>
      <c r="T250" s="650">
        <v>0</v>
      </c>
      <c r="U250" s="676"/>
      <c r="V250" s="650">
        <v>0</v>
      </c>
      <c r="W250" s="651"/>
      <c r="X250" s="243">
        <f>SUM(N250+P250+R250+T250+V250)</f>
        <v>0</v>
      </c>
      <c r="Y250" s="34"/>
      <c r="Z250" s="34"/>
    </row>
    <row r="251" spans="1:26" ht="15" customHeight="1">
      <c r="A251" s="33"/>
      <c r="B251" s="33"/>
      <c r="C251" s="652" t="s">
        <v>387</v>
      </c>
      <c r="D251" s="653"/>
      <c r="E251" s="653"/>
      <c r="F251" s="653"/>
      <c r="G251" s="653"/>
      <c r="H251" s="653"/>
      <c r="I251" s="653"/>
      <c r="J251" s="653"/>
      <c r="K251" s="653"/>
      <c r="L251" s="653"/>
      <c r="M251" s="654"/>
      <c r="N251" s="650">
        <v>0</v>
      </c>
      <c r="O251" s="651"/>
      <c r="P251" s="650">
        <v>0</v>
      </c>
      <c r="Q251" s="676"/>
      <c r="R251" s="650">
        <v>0</v>
      </c>
      <c r="S251" s="676"/>
      <c r="T251" s="650">
        <v>0</v>
      </c>
      <c r="U251" s="676"/>
      <c r="V251" s="650">
        <v>0</v>
      </c>
      <c r="W251" s="651"/>
      <c r="X251" s="243">
        <f t="shared" si="91"/>
        <v>0</v>
      </c>
      <c r="Y251" s="34"/>
      <c r="Z251" s="34"/>
    </row>
    <row r="252" spans="1:26" ht="15" customHeight="1">
      <c r="A252" s="33"/>
      <c r="B252" s="33"/>
      <c r="C252" s="652" t="s">
        <v>387</v>
      </c>
      <c r="D252" s="653"/>
      <c r="E252" s="653"/>
      <c r="F252" s="653"/>
      <c r="G252" s="653"/>
      <c r="H252" s="653"/>
      <c r="I252" s="653"/>
      <c r="J252" s="653"/>
      <c r="K252" s="653"/>
      <c r="L252" s="653"/>
      <c r="M252" s="654"/>
      <c r="N252" s="650">
        <v>0</v>
      </c>
      <c r="O252" s="651"/>
      <c r="P252" s="650">
        <v>0</v>
      </c>
      <c r="Q252" s="676"/>
      <c r="R252" s="650">
        <v>0</v>
      </c>
      <c r="S252" s="676"/>
      <c r="T252" s="650">
        <v>0</v>
      </c>
      <c r="U252" s="676"/>
      <c r="V252" s="650">
        <v>0</v>
      </c>
      <c r="W252" s="651"/>
      <c r="X252" s="243">
        <f t="shared" si="91"/>
        <v>0</v>
      </c>
      <c r="Y252" s="34"/>
      <c r="Z252" s="34"/>
    </row>
    <row r="253" spans="1:26" ht="15" customHeight="1">
      <c r="A253" s="33"/>
      <c r="B253" s="33"/>
      <c r="C253" s="652" t="s">
        <v>387</v>
      </c>
      <c r="D253" s="653"/>
      <c r="E253" s="653"/>
      <c r="F253" s="653"/>
      <c r="G253" s="653"/>
      <c r="H253" s="653"/>
      <c r="I253" s="653"/>
      <c r="J253" s="653"/>
      <c r="K253" s="653"/>
      <c r="L253" s="653"/>
      <c r="M253" s="654"/>
      <c r="N253" s="650">
        <v>0</v>
      </c>
      <c r="O253" s="651"/>
      <c r="P253" s="650">
        <v>0</v>
      </c>
      <c r="Q253" s="676"/>
      <c r="R253" s="650">
        <v>0</v>
      </c>
      <c r="S253" s="676"/>
      <c r="T253" s="650">
        <v>0</v>
      </c>
      <c r="U253" s="676"/>
      <c r="V253" s="650">
        <v>0</v>
      </c>
      <c r="W253" s="651"/>
      <c r="X253" s="243">
        <f t="shared" si="91"/>
        <v>0</v>
      </c>
      <c r="Y253" s="34"/>
      <c r="Z253" s="34"/>
    </row>
    <row r="254" spans="1:26" ht="15" customHeight="1">
      <c r="A254" s="33"/>
      <c r="B254" s="33"/>
      <c r="C254" s="652" t="s">
        <v>387</v>
      </c>
      <c r="D254" s="653"/>
      <c r="E254" s="653"/>
      <c r="F254" s="653"/>
      <c r="G254" s="653"/>
      <c r="H254" s="653"/>
      <c r="I254" s="653"/>
      <c r="J254" s="653"/>
      <c r="K254" s="653"/>
      <c r="L254" s="653"/>
      <c r="M254" s="654"/>
      <c r="N254" s="650">
        <v>0</v>
      </c>
      <c r="O254" s="651"/>
      <c r="P254" s="650">
        <v>0</v>
      </c>
      <c r="Q254" s="676"/>
      <c r="R254" s="650">
        <v>0</v>
      </c>
      <c r="S254" s="676"/>
      <c r="T254" s="650">
        <v>0</v>
      </c>
      <c r="U254" s="676"/>
      <c r="V254" s="650">
        <v>0</v>
      </c>
      <c r="W254" s="651"/>
      <c r="X254" s="243">
        <f t="shared" si="91"/>
        <v>0</v>
      </c>
      <c r="Y254" s="34"/>
      <c r="Z254" s="34"/>
    </row>
    <row r="255" spans="1:26" ht="15" customHeight="1">
      <c r="A255" s="33"/>
      <c r="B255" s="33"/>
      <c r="C255" s="652" t="s">
        <v>387</v>
      </c>
      <c r="D255" s="653"/>
      <c r="E255" s="653"/>
      <c r="F255" s="653"/>
      <c r="G255" s="653"/>
      <c r="H255" s="653"/>
      <c r="I255" s="653"/>
      <c r="J255" s="653"/>
      <c r="K255" s="653"/>
      <c r="L255" s="653"/>
      <c r="M255" s="654"/>
      <c r="N255" s="650">
        <v>0</v>
      </c>
      <c r="O255" s="651"/>
      <c r="P255" s="650">
        <v>0</v>
      </c>
      <c r="Q255" s="676"/>
      <c r="R255" s="650">
        <v>0</v>
      </c>
      <c r="S255" s="676"/>
      <c r="T255" s="650">
        <v>0</v>
      </c>
      <c r="U255" s="676"/>
      <c r="V255" s="650">
        <v>0</v>
      </c>
      <c r="W255" s="651"/>
      <c r="X255" s="243">
        <f t="shared" si="91"/>
        <v>0</v>
      </c>
      <c r="Y255" s="34"/>
      <c r="Z255" s="34"/>
    </row>
    <row r="256" spans="1:26" ht="15" customHeight="1">
      <c r="A256" s="33"/>
      <c r="B256" s="33"/>
      <c r="C256" s="652" t="s">
        <v>387</v>
      </c>
      <c r="D256" s="653"/>
      <c r="E256" s="653"/>
      <c r="F256" s="653"/>
      <c r="G256" s="653"/>
      <c r="H256" s="653"/>
      <c r="I256" s="653"/>
      <c r="J256" s="653"/>
      <c r="K256" s="653"/>
      <c r="L256" s="653"/>
      <c r="M256" s="654"/>
      <c r="N256" s="690">
        <v>0</v>
      </c>
      <c r="O256" s="724"/>
      <c r="P256" s="650">
        <v>0</v>
      </c>
      <c r="Q256" s="676"/>
      <c r="R256" s="650">
        <v>0</v>
      </c>
      <c r="S256" s="676"/>
      <c r="T256" s="650">
        <v>0</v>
      </c>
      <c r="U256" s="676"/>
      <c r="V256" s="690">
        <v>0</v>
      </c>
      <c r="W256" s="724"/>
      <c r="X256" s="243">
        <f t="shared" si="91"/>
        <v>0</v>
      </c>
      <c r="Y256" s="34"/>
      <c r="Z256" s="34"/>
    </row>
    <row r="257" spans="1:26" ht="16.5" customHeight="1">
      <c r="A257" s="33"/>
      <c r="B257" s="33"/>
      <c r="C257" s="670" t="s">
        <v>386</v>
      </c>
      <c r="D257" s="671"/>
      <c r="E257" s="671"/>
      <c r="F257" s="671"/>
      <c r="G257" s="671"/>
      <c r="H257" s="671"/>
      <c r="I257" s="671"/>
      <c r="J257" s="671"/>
      <c r="K257" s="671"/>
      <c r="L257" s="671"/>
      <c r="M257" s="672"/>
      <c r="N257" s="668">
        <f>SUM(N247:O256)</f>
        <v>0</v>
      </c>
      <c r="O257" s="725"/>
      <c r="P257" s="668">
        <f>SUM(P247:Q256)</f>
        <v>0</v>
      </c>
      <c r="Q257" s="686"/>
      <c r="R257" s="668">
        <f>SUM(R247:S256)</f>
        <v>0</v>
      </c>
      <c r="S257" s="686"/>
      <c r="T257" s="668">
        <f>SUM(T247:U256)</f>
        <v>0</v>
      </c>
      <c r="U257" s="686"/>
      <c r="V257" s="668">
        <f>SUM(V247:W256)</f>
        <v>0</v>
      </c>
      <c r="W257" s="725"/>
      <c r="X257" s="120">
        <f>SUM(N257:W257)</f>
        <v>0</v>
      </c>
      <c r="Y257" s="93"/>
      <c r="Z257" s="34"/>
    </row>
    <row r="258" spans="1:26" ht="15" customHeight="1">
      <c r="A258" s="33"/>
      <c r="B258" s="33"/>
      <c r="C258" s="710"/>
      <c r="D258" s="711"/>
      <c r="E258" s="711"/>
      <c r="F258" s="711"/>
      <c r="G258" s="711"/>
      <c r="H258" s="711"/>
      <c r="I258" s="711"/>
      <c r="J258" s="711"/>
      <c r="K258" s="711"/>
      <c r="L258" s="711"/>
      <c r="M258" s="712"/>
      <c r="N258" s="164"/>
      <c r="O258" s="405"/>
      <c r="P258" s="164"/>
      <c r="Q258" s="405"/>
      <c r="R258" s="164"/>
      <c r="S258" s="405"/>
      <c r="T258" s="164"/>
      <c r="U258" s="405"/>
      <c r="V258" s="164"/>
      <c r="W258" s="405"/>
      <c r="X258" s="165"/>
      <c r="Y258" s="93"/>
      <c r="Z258" s="34"/>
    </row>
    <row r="259" spans="1:26" ht="15.75" customHeight="1">
      <c r="A259" s="33"/>
      <c r="B259" s="33"/>
      <c r="C259" s="786" t="s">
        <v>95</v>
      </c>
      <c r="D259" s="787"/>
      <c r="E259" s="787"/>
      <c r="F259" s="787"/>
      <c r="G259" s="787"/>
      <c r="H259" s="787"/>
      <c r="I259" s="787"/>
      <c r="J259" s="787"/>
      <c r="K259" s="787"/>
      <c r="L259" s="787"/>
      <c r="M259" s="788"/>
      <c r="N259" s="732">
        <f>SUM(N214,N218,N230,N234,N241,N245,N257)</f>
        <v>0</v>
      </c>
      <c r="O259" s="733"/>
      <c r="P259" s="732">
        <f>SUM(P214,P218,P230,P234,P241,P245,P257)</f>
        <v>0</v>
      </c>
      <c r="Q259" s="785"/>
      <c r="R259" s="732">
        <f>SUM(R214,R218,R230,R234,R241,R245,R257)</f>
        <v>0</v>
      </c>
      <c r="S259" s="785"/>
      <c r="T259" s="732">
        <f>SUM(T214,T218,T230,T234,T241,T245,T257)</f>
        <v>0</v>
      </c>
      <c r="U259" s="785"/>
      <c r="V259" s="732">
        <f>SUM(V214,V218,V230,V234,V241,V245,V257)</f>
        <v>0</v>
      </c>
      <c r="W259" s="733"/>
      <c r="X259" s="481">
        <f>SUM(N259:W259)</f>
        <v>0</v>
      </c>
      <c r="Y259" s="70"/>
      <c r="Z259" s="34"/>
    </row>
    <row r="260" spans="1:26" ht="15" customHeight="1">
      <c r="A260" s="33"/>
      <c r="B260" s="33"/>
      <c r="C260" s="710"/>
      <c r="D260" s="711"/>
      <c r="E260" s="711"/>
      <c r="F260" s="711"/>
      <c r="G260" s="711"/>
      <c r="H260" s="711"/>
      <c r="I260" s="711"/>
      <c r="J260" s="711"/>
      <c r="K260" s="711"/>
      <c r="L260" s="711"/>
      <c r="M260" s="712"/>
      <c r="N260" s="125"/>
      <c r="O260" s="103"/>
      <c r="P260" s="125"/>
      <c r="Q260" s="103"/>
      <c r="R260" s="125"/>
      <c r="S260" s="103"/>
      <c r="T260" s="125"/>
      <c r="U260" s="103"/>
      <c r="V260" s="125"/>
      <c r="W260" s="103"/>
      <c r="X260" s="99"/>
      <c r="Y260" s="93"/>
      <c r="Z260" s="34"/>
    </row>
    <row r="261" spans="1:26" ht="15" customHeight="1">
      <c r="A261" s="33"/>
      <c r="B261" s="33"/>
      <c r="C261" s="786" t="s">
        <v>96</v>
      </c>
      <c r="D261" s="787"/>
      <c r="E261" s="787"/>
      <c r="F261" s="787"/>
      <c r="G261" s="787"/>
      <c r="H261" s="787"/>
      <c r="I261" s="787"/>
      <c r="J261" s="787"/>
      <c r="K261" s="787"/>
      <c r="L261" s="787"/>
      <c r="M261" s="788"/>
      <c r="N261" s="782">
        <f>N202+N259</f>
        <v>0</v>
      </c>
      <c r="O261" s="784"/>
      <c r="P261" s="782">
        <f>P202+P259</f>
        <v>0</v>
      </c>
      <c r="Q261" s="783"/>
      <c r="R261" s="782">
        <f>R202+R259</f>
        <v>0</v>
      </c>
      <c r="S261" s="783"/>
      <c r="T261" s="782">
        <f>T202+T259</f>
        <v>0</v>
      </c>
      <c r="U261" s="783"/>
      <c r="V261" s="782">
        <f>V202+V259</f>
        <v>0</v>
      </c>
      <c r="W261" s="784"/>
      <c r="X261" s="481">
        <f>SUM(N261:W261)</f>
        <v>0</v>
      </c>
      <c r="Y261" s="70"/>
      <c r="Z261" s="34"/>
    </row>
    <row r="262" spans="1:26" ht="15" customHeight="1">
      <c r="A262" s="33"/>
      <c r="B262" s="33"/>
      <c r="C262" s="710"/>
      <c r="D262" s="711"/>
      <c r="E262" s="711"/>
      <c r="F262" s="711"/>
      <c r="G262" s="711"/>
      <c r="H262" s="711"/>
      <c r="I262" s="711"/>
      <c r="J262" s="711"/>
      <c r="K262" s="711"/>
      <c r="L262" s="711"/>
      <c r="M262" s="712"/>
      <c r="N262" s="166"/>
      <c r="O262" s="167"/>
      <c r="P262" s="166"/>
      <c r="Q262" s="167"/>
      <c r="R262" s="166"/>
      <c r="S262" s="167"/>
      <c r="T262" s="166"/>
      <c r="U262" s="167"/>
      <c r="V262" s="166"/>
      <c r="W262" s="167"/>
      <c r="X262" s="124"/>
      <c r="Y262" s="34"/>
      <c r="Z262" s="34"/>
    </row>
    <row r="263" spans="1:26" ht="15" customHeight="1">
      <c r="A263" s="33"/>
      <c r="B263" s="33"/>
      <c r="C263" s="786" t="s">
        <v>97</v>
      </c>
      <c r="D263" s="787"/>
      <c r="E263" s="787"/>
      <c r="F263" s="787"/>
      <c r="G263" s="787"/>
      <c r="H263" s="787"/>
      <c r="I263" s="787"/>
      <c r="J263" s="787"/>
      <c r="K263" s="787"/>
      <c r="L263" s="787"/>
      <c r="M263" s="788"/>
      <c r="N263" s="782">
        <f>N204+N261</f>
        <v>0</v>
      </c>
      <c r="O263" s="784"/>
      <c r="P263" s="782">
        <f>P204+P261</f>
        <v>0</v>
      </c>
      <c r="Q263" s="783"/>
      <c r="R263" s="782">
        <f>R204+R261</f>
        <v>0</v>
      </c>
      <c r="S263" s="783"/>
      <c r="T263" s="782">
        <f>T204+T261</f>
        <v>0</v>
      </c>
      <c r="U263" s="783"/>
      <c r="V263" s="782">
        <f>V204+V261</f>
        <v>0</v>
      </c>
      <c r="W263" s="784"/>
      <c r="X263" s="481">
        <f>SUM(N263:W263)</f>
        <v>0</v>
      </c>
      <c r="Y263" s="34"/>
      <c r="Z263" s="34"/>
    </row>
    <row r="264" spans="1:26" ht="17.100000000000001" customHeight="1">
      <c r="C264" s="412"/>
      <c r="D264" s="68"/>
      <c r="E264" s="68"/>
      <c r="F264" s="68"/>
      <c r="G264" s="68"/>
      <c r="H264" s="68"/>
      <c r="I264" s="68"/>
      <c r="J264" s="68"/>
      <c r="K264" s="68"/>
      <c r="L264" s="68"/>
      <c r="N264" s="4"/>
      <c r="O264" s="4"/>
      <c r="Q264" s="4"/>
      <c r="S264" s="170"/>
      <c r="U264" s="4"/>
      <c r="W264" s="4"/>
      <c r="Y264" s="4"/>
    </row>
    <row r="265" spans="1:26" ht="17.100000000000001" customHeight="1">
      <c r="C265" s="412" t="s">
        <v>490</v>
      </c>
      <c r="D265" s="68"/>
      <c r="E265" s="68"/>
      <c r="F265" s="68"/>
      <c r="G265" s="68"/>
      <c r="H265" s="68"/>
      <c r="I265" s="68"/>
      <c r="J265" s="68"/>
      <c r="K265" s="68"/>
      <c r="L265" s="68"/>
      <c r="N265" s="4"/>
      <c r="O265" s="4"/>
      <c r="Q265" s="4"/>
      <c r="S265" s="4"/>
      <c r="U265" s="4"/>
      <c r="W265" s="4"/>
      <c r="Y265" s="4"/>
    </row>
    <row r="266" spans="1:26" ht="17.100000000000001" customHeight="1">
      <c r="C266" s="412"/>
      <c r="D266" s="68"/>
      <c r="E266" s="68"/>
      <c r="F266" s="68"/>
      <c r="G266" s="68"/>
      <c r="H266" s="68"/>
      <c r="I266" s="68"/>
      <c r="J266" s="68"/>
      <c r="K266" s="68"/>
      <c r="L266" s="68"/>
      <c r="N266" s="4"/>
      <c r="O266" s="4"/>
      <c r="Q266" s="4"/>
      <c r="S266" s="4"/>
      <c r="U266" s="4"/>
      <c r="W266" s="4"/>
      <c r="Y266" s="4"/>
    </row>
    <row r="267" spans="1:26" ht="17.100000000000001" customHeight="1">
      <c r="M267" s="173"/>
    </row>
    <row r="268" spans="1:26" ht="17.100000000000001" customHeight="1">
      <c r="C268" s="68"/>
      <c r="D268" s="68"/>
      <c r="E268" s="68"/>
      <c r="F268" s="68"/>
      <c r="G268" s="68"/>
      <c r="H268" s="68"/>
      <c r="I268" s="68"/>
      <c r="J268" s="68"/>
      <c r="M268" s="173"/>
      <c r="N268" s="4"/>
      <c r="O268" s="4"/>
      <c r="Q268" s="4"/>
      <c r="S268" s="4"/>
      <c r="U268" s="4"/>
      <c r="W268" s="4"/>
      <c r="Y268" s="4"/>
    </row>
    <row r="269" spans="1:26" ht="17.100000000000001" customHeight="1">
      <c r="C269" s="68"/>
      <c r="D269" s="68"/>
      <c r="E269" s="68"/>
      <c r="F269" s="68"/>
      <c r="G269" s="68"/>
      <c r="H269" s="68"/>
      <c r="I269" s="68"/>
      <c r="J269" s="68"/>
      <c r="M269" s="173"/>
      <c r="N269" s="4"/>
      <c r="O269" s="4"/>
      <c r="Q269" s="4"/>
      <c r="S269" s="4"/>
      <c r="U269" s="4"/>
      <c r="W269" s="4"/>
      <c r="Y269" s="4"/>
    </row>
    <row r="270" spans="1:26" ht="17.100000000000001" customHeight="1">
      <c r="M270" s="173"/>
    </row>
    <row r="271" spans="1:26" ht="17.100000000000001" customHeight="1">
      <c r="C271" s="171" t="s">
        <v>90</v>
      </c>
      <c r="D271" s="171"/>
      <c r="E271" s="171"/>
      <c r="F271" s="171"/>
      <c r="G271" s="171"/>
      <c r="H271" s="171"/>
      <c r="I271" s="171"/>
      <c r="J271" s="171"/>
      <c r="K271" s="645"/>
      <c r="L271" s="645"/>
      <c r="M271" s="173"/>
      <c r="N271" s="172"/>
      <c r="O271" s="172"/>
      <c r="P271" s="172"/>
      <c r="Q271" s="172"/>
      <c r="R271" s="172"/>
      <c r="S271" s="172"/>
      <c r="U271" s="172"/>
      <c r="W271" s="172"/>
    </row>
    <row r="272" spans="1:26" ht="17.100000000000001" customHeight="1">
      <c r="C272" s="4" t="s">
        <v>90</v>
      </c>
      <c r="M272" s="172"/>
      <c r="N272" s="172" t="s">
        <v>90</v>
      </c>
      <c r="O272" s="172"/>
      <c r="P272" s="172" t="s">
        <v>90</v>
      </c>
      <c r="Q272" s="172"/>
      <c r="R272" s="172" t="s">
        <v>90</v>
      </c>
      <c r="S272" s="172"/>
      <c r="U272" s="172"/>
      <c r="W272" s="172"/>
    </row>
    <row r="273" spans="3:23" ht="17.100000000000001" customHeight="1">
      <c r="C273" s="4" t="s">
        <v>90</v>
      </c>
      <c r="M273" s="172" t="s">
        <v>90</v>
      </c>
      <c r="N273" s="172" t="s">
        <v>90</v>
      </c>
      <c r="O273" s="172"/>
      <c r="P273" s="172" t="s">
        <v>90</v>
      </c>
      <c r="Q273" s="172"/>
      <c r="R273" s="172" t="s">
        <v>90</v>
      </c>
      <c r="S273" s="172"/>
      <c r="U273" s="172"/>
      <c r="W273" s="172"/>
    </row>
    <row r="274" spans="3:23" ht="17.100000000000001" customHeight="1">
      <c r="C274" s="4" t="s">
        <v>90</v>
      </c>
      <c r="M274" s="172"/>
      <c r="N274" s="172"/>
      <c r="O274" s="172"/>
      <c r="P274" s="172"/>
      <c r="Q274" s="172"/>
      <c r="R274" s="172" t="s">
        <v>90</v>
      </c>
      <c r="S274" s="172"/>
      <c r="U274" s="172"/>
      <c r="W274" s="172"/>
    </row>
    <row r="275" spans="3:23" ht="17.100000000000001" customHeight="1">
      <c r="M275" s="172" t="s">
        <v>90</v>
      </c>
      <c r="N275" s="172" t="s">
        <v>90</v>
      </c>
      <c r="O275" s="172"/>
      <c r="P275" s="172" t="s">
        <v>90</v>
      </c>
      <c r="Q275" s="172"/>
      <c r="R275" s="172" t="s">
        <v>90</v>
      </c>
      <c r="S275" s="172"/>
      <c r="U275" s="172"/>
      <c r="W275" s="172"/>
    </row>
  </sheetData>
  <mergeCells count="1038">
    <mergeCell ref="D1:W1"/>
    <mergeCell ref="V179:W179"/>
    <mergeCell ref="V180:W180"/>
    <mergeCell ref="V211:W211"/>
    <mergeCell ref="V256:W256"/>
    <mergeCell ref="V255:W255"/>
    <mergeCell ref="V244:W244"/>
    <mergeCell ref="V129:W129"/>
    <mergeCell ref="V130:W130"/>
    <mergeCell ref="V131:W131"/>
    <mergeCell ref="V134:W134"/>
    <mergeCell ref="V135:W135"/>
    <mergeCell ref="V139:W139"/>
    <mergeCell ref="V186:W186"/>
    <mergeCell ref="V187:W187"/>
    <mergeCell ref="V188:W188"/>
    <mergeCell ref="V189:W189"/>
    <mergeCell ref="V190:W190"/>
    <mergeCell ref="V191:W191"/>
    <mergeCell ref="V192:W192"/>
    <mergeCell ref="V193:W193"/>
    <mergeCell ref="V194:W194"/>
    <mergeCell ref="V195:W195"/>
    <mergeCell ref="V233:W233"/>
    <mergeCell ref="V184:W184"/>
    <mergeCell ref="P243:Q243"/>
    <mergeCell ref="R243:S243"/>
    <mergeCell ref="T243:U243"/>
    <mergeCell ref="V243:W243"/>
    <mergeCell ref="V236:W236"/>
    <mergeCell ref="E240:G240"/>
    <mergeCell ref="V164:W164"/>
    <mergeCell ref="N263:O263"/>
    <mergeCell ref="N261:O261"/>
    <mergeCell ref="V259:W259"/>
    <mergeCell ref="C261:M261"/>
    <mergeCell ref="C263:M263"/>
    <mergeCell ref="C260:M260"/>
    <mergeCell ref="V248:W248"/>
    <mergeCell ref="V247:W247"/>
    <mergeCell ref="V251:W251"/>
    <mergeCell ref="V250:W250"/>
    <mergeCell ref="V249:W249"/>
    <mergeCell ref="V254:W254"/>
    <mergeCell ref="V253:W253"/>
    <mergeCell ref="V252:W252"/>
    <mergeCell ref="P263:Q263"/>
    <mergeCell ref="V257:W257"/>
    <mergeCell ref="V245:W245"/>
    <mergeCell ref="C245:M245"/>
    <mergeCell ref="V263:W263"/>
    <mergeCell ref="R263:S263"/>
    <mergeCell ref="T263:U263"/>
    <mergeCell ref="P245:Q245"/>
    <mergeCell ref="C259:M259"/>
    <mergeCell ref="R247:S247"/>
    <mergeCell ref="R249:S249"/>
    <mergeCell ref="C246:D246"/>
    <mergeCell ref="E246:M246"/>
    <mergeCell ref="P249:Q249"/>
    <mergeCell ref="T251:U251"/>
    <mergeCell ref="P259:Q259"/>
    <mergeCell ref="R255:S255"/>
    <mergeCell ref="C256:D256"/>
    <mergeCell ref="V261:W261"/>
    <mergeCell ref="T185:U185"/>
    <mergeCell ref="T180:U180"/>
    <mergeCell ref="R176:S176"/>
    <mergeCell ref="R180:S180"/>
    <mergeCell ref="R182:S182"/>
    <mergeCell ref="T198:U198"/>
    <mergeCell ref="T186:U186"/>
    <mergeCell ref="T191:U191"/>
    <mergeCell ref="V185:W185"/>
    <mergeCell ref="V200:W200"/>
    <mergeCell ref="V202:W202"/>
    <mergeCell ref="V204:W204"/>
    <mergeCell ref="R234:S234"/>
    <mergeCell ref="R167:S167"/>
    <mergeCell ref="T167:U167"/>
    <mergeCell ref="R227:S227"/>
    <mergeCell ref="T197:U197"/>
    <mergeCell ref="V241:W241"/>
    <mergeCell ref="T234:U234"/>
    <mergeCell ref="V221:W221"/>
    <mergeCell ref="R259:S259"/>
    <mergeCell ref="T259:U259"/>
    <mergeCell ref="V235:W235"/>
    <mergeCell ref="R196:S196"/>
    <mergeCell ref="T213:U213"/>
    <mergeCell ref="T199:U199"/>
    <mergeCell ref="V234:W234"/>
    <mergeCell ref="V218:W218"/>
    <mergeCell ref="V220:W220"/>
    <mergeCell ref="V227:W227"/>
    <mergeCell ref="T175:U175"/>
    <mergeCell ref="V165:W165"/>
    <mergeCell ref="V166:W166"/>
    <mergeCell ref="V140:W140"/>
    <mergeCell ref="V138:W138"/>
    <mergeCell ref="T173:U173"/>
    <mergeCell ref="P217:Q217"/>
    <mergeCell ref="R217:S217"/>
    <mergeCell ref="R224:S224"/>
    <mergeCell ref="P225:Q225"/>
    <mergeCell ref="R225:S225"/>
    <mergeCell ref="T225:U225"/>
    <mergeCell ref="V225:W225"/>
    <mergeCell ref="P214:Q214"/>
    <mergeCell ref="P216:Q216"/>
    <mergeCell ref="V206:W206"/>
    <mergeCell ref="V209:W209"/>
    <mergeCell ref="V177:W177"/>
    <mergeCell ref="V178:W178"/>
    <mergeCell ref="T184:U184"/>
    <mergeCell ref="R189:S189"/>
    <mergeCell ref="R177:S177"/>
    <mergeCell ref="P185:Q185"/>
    <mergeCell ref="R185:S185"/>
    <mergeCell ref="P199:Q199"/>
    <mergeCell ref="P211:Q211"/>
    <mergeCell ref="P213:Q213"/>
    <mergeCell ref="V212:W212"/>
    <mergeCell ref="R209:S209"/>
    <mergeCell ref="P156:Q156"/>
    <mergeCell ref="V167:W167"/>
    <mergeCell ref="T162:U162"/>
    <mergeCell ref="T150:U150"/>
    <mergeCell ref="P261:Q261"/>
    <mergeCell ref="R261:S261"/>
    <mergeCell ref="T261:U261"/>
    <mergeCell ref="T183:U183"/>
    <mergeCell ref="P182:Q182"/>
    <mergeCell ref="P183:Q183"/>
    <mergeCell ref="N222:O222"/>
    <mergeCell ref="R213:S213"/>
    <mergeCell ref="P252:Q252"/>
    <mergeCell ref="R252:S252"/>
    <mergeCell ref="P254:Q254"/>
    <mergeCell ref="N259:O259"/>
    <mergeCell ref="N254:O254"/>
    <mergeCell ref="T235:U235"/>
    <mergeCell ref="T257:U257"/>
    <mergeCell ref="N216:O216"/>
    <mergeCell ref="P186:Q186"/>
    <mergeCell ref="P184:Q184"/>
    <mergeCell ref="N253:O253"/>
    <mergeCell ref="N241:O241"/>
    <mergeCell ref="R235:S235"/>
    <mergeCell ref="R199:S199"/>
    <mergeCell ref="R190:S190"/>
    <mergeCell ref="P192:Q192"/>
    <mergeCell ref="R191:S191"/>
    <mergeCell ref="T256:U256"/>
    <mergeCell ref="R251:S251"/>
    <mergeCell ref="R257:S257"/>
    <mergeCell ref="P257:Q257"/>
    <mergeCell ref="N249:O249"/>
    <mergeCell ref="P196:Q196"/>
    <mergeCell ref="P191:Q191"/>
    <mergeCell ref="T152:U152"/>
    <mergeCell ref="T149:U149"/>
    <mergeCell ref="P200:Q200"/>
    <mergeCell ref="N224:O224"/>
    <mergeCell ref="N225:O225"/>
    <mergeCell ref="N232:O232"/>
    <mergeCell ref="P174:Q174"/>
    <mergeCell ref="R253:S253"/>
    <mergeCell ref="T196:U196"/>
    <mergeCell ref="P190:Q190"/>
    <mergeCell ref="T192:U192"/>
    <mergeCell ref="T187:U187"/>
    <mergeCell ref="T177:U177"/>
    <mergeCell ref="N223:O223"/>
    <mergeCell ref="P253:Q253"/>
    <mergeCell ref="N245:O245"/>
    <mergeCell ref="N243:O243"/>
    <mergeCell ref="N236:O236"/>
    <mergeCell ref="N235:O235"/>
    <mergeCell ref="N221:O221"/>
    <mergeCell ref="N233:O233"/>
    <mergeCell ref="N226:O226"/>
    <mergeCell ref="P226:Q226"/>
    <mergeCell ref="T228:U228"/>
    <mergeCell ref="P241:Q241"/>
    <mergeCell ref="R241:S241"/>
    <mergeCell ref="T241:U241"/>
    <mergeCell ref="R188:S188"/>
    <mergeCell ref="P154:Q154"/>
    <mergeCell ref="T165:U165"/>
    <mergeCell ref="P172:Q172"/>
    <mergeCell ref="P195:Q195"/>
    <mergeCell ref="C244:M244"/>
    <mergeCell ref="N244:O244"/>
    <mergeCell ref="P244:Q244"/>
    <mergeCell ref="R244:S244"/>
    <mergeCell ref="T244:U244"/>
    <mergeCell ref="H236:J236"/>
    <mergeCell ref="C242:M242"/>
    <mergeCell ref="H237:J237"/>
    <mergeCell ref="R226:S226"/>
    <mergeCell ref="T229:U229"/>
    <mergeCell ref="T222:U222"/>
    <mergeCell ref="N229:O229"/>
    <mergeCell ref="N220:O220"/>
    <mergeCell ref="N217:O217"/>
    <mergeCell ref="P220:Q220"/>
    <mergeCell ref="P229:Q229"/>
    <mergeCell ref="P234:Q234"/>
    <mergeCell ref="C238:D238"/>
    <mergeCell ref="C239:D239"/>
    <mergeCell ref="E237:G237"/>
    <mergeCell ref="C233:M233"/>
    <mergeCell ref="C217:D217"/>
    <mergeCell ref="D229:M229"/>
    <mergeCell ref="P236:Q236"/>
    <mergeCell ref="C218:M218"/>
    <mergeCell ref="H239:J239"/>
    <mergeCell ref="C237:D237"/>
    <mergeCell ref="E217:M217"/>
    <mergeCell ref="D221:M221"/>
    <mergeCell ref="H238:J238"/>
    <mergeCell ref="R245:S245"/>
    <mergeCell ref="T245:U245"/>
    <mergeCell ref="R233:S233"/>
    <mergeCell ref="T233:U233"/>
    <mergeCell ref="T236:U236"/>
    <mergeCell ref="T178:U178"/>
    <mergeCell ref="R183:S183"/>
    <mergeCell ref="T179:U179"/>
    <mergeCell ref="R184:S184"/>
    <mergeCell ref="R186:S186"/>
    <mergeCell ref="T188:U188"/>
    <mergeCell ref="R172:S172"/>
    <mergeCell ref="R174:S174"/>
    <mergeCell ref="T172:U172"/>
    <mergeCell ref="R198:S198"/>
    <mergeCell ref="T190:U190"/>
    <mergeCell ref="R187:S187"/>
    <mergeCell ref="R214:S214"/>
    <mergeCell ref="R195:S195"/>
    <mergeCell ref="R204:S204"/>
    <mergeCell ref="R206:S206"/>
    <mergeCell ref="T211:U211"/>
    <mergeCell ref="R212:S212"/>
    <mergeCell ref="R211:S211"/>
    <mergeCell ref="R236:S236"/>
    <mergeCell ref="P173:Q173"/>
    <mergeCell ref="R173:S173"/>
    <mergeCell ref="P171:Q171"/>
    <mergeCell ref="P233:Q233"/>
    <mergeCell ref="P235:Q235"/>
    <mergeCell ref="T223:U223"/>
    <mergeCell ref="R230:S230"/>
    <mergeCell ref="P228:Q228"/>
    <mergeCell ref="N230:O230"/>
    <mergeCell ref="T230:U230"/>
    <mergeCell ref="R218:S218"/>
    <mergeCell ref="T218:U218"/>
    <mergeCell ref="R222:S222"/>
    <mergeCell ref="P232:Q232"/>
    <mergeCell ref="R232:S232"/>
    <mergeCell ref="T232:U232"/>
    <mergeCell ref="T227:U227"/>
    <mergeCell ref="P227:Q227"/>
    <mergeCell ref="P222:Q222"/>
    <mergeCell ref="P224:Q224"/>
    <mergeCell ref="T224:U224"/>
    <mergeCell ref="P218:Q218"/>
    <mergeCell ref="P230:Q230"/>
    <mergeCell ref="R221:S221"/>
    <mergeCell ref="T221:U221"/>
    <mergeCell ref="N234:O234"/>
    <mergeCell ref="N218:O218"/>
    <mergeCell ref="N228:O228"/>
    <mergeCell ref="R228:S228"/>
    <mergeCell ref="P221:Q221"/>
    <mergeCell ref="T226:U226"/>
    <mergeCell ref="N213:O213"/>
    <mergeCell ref="P209:Q209"/>
    <mergeCell ref="P175:Q175"/>
    <mergeCell ref="H240:J240"/>
    <mergeCell ref="C234:M234"/>
    <mergeCell ref="C235:D235"/>
    <mergeCell ref="C240:D240"/>
    <mergeCell ref="C236:D236"/>
    <mergeCell ref="E236:G236"/>
    <mergeCell ref="C190:D190"/>
    <mergeCell ref="E190:M190"/>
    <mergeCell ref="C195:D195"/>
    <mergeCell ref="E207:J207"/>
    <mergeCell ref="C211:K211"/>
    <mergeCell ref="J213:M213"/>
    <mergeCell ref="E199:M199"/>
    <mergeCell ref="D228:M228"/>
    <mergeCell ref="N227:O227"/>
    <mergeCell ref="E198:M198"/>
    <mergeCell ref="E239:G239"/>
    <mergeCell ref="C165:D165"/>
    <mergeCell ref="C216:D216"/>
    <mergeCell ref="E177:M177"/>
    <mergeCell ref="C215:M215"/>
    <mergeCell ref="C210:K210"/>
    <mergeCell ref="C194:D194"/>
    <mergeCell ref="E195:M195"/>
    <mergeCell ref="E208:J208"/>
    <mergeCell ref="C189:D189"/>
    <mergeCell ref="C212:K212"/>
    <mergeCell ref="E185:M185"/>
    <mergeCell ref="N209:O209"/>
    <mergeCell ref="N206:O206"/>
    <mergeCell ref="N202:O202"/>
    <mergeCell ref="N211:O211"/>
    <mergeCell ref="E216:M216"/>
    <mergeCell ref="N214:O214"/>
    <mergeCell ref="J127:J130"/>
    <mergeCell ref="E175:M175"/>
    <mergeCell ref="E172:M172"/>
    <mergeCell ref="C173:D173"/>
    <mergeCell ref="C170:D170"/>
    <mergeCell ref="E170:M170"/>
    <mergeCell ref="E163:M163"/>
    <mergeCell ref="C191:D191"/>
    <mergeCell ref="D142:D145"/>
    <mergeCell ref="N138:O138"/>
    <mergeCell ref="N143:O143"/>
    <mergeCell ref="N142:O142"/>
    <mergeCell ref="N150:O150"/>
    <mergeCell ref="N135:O135"/>
    <mergeCell ref="N134:O134"/>
    <mergeCell ref="N141:O141"/>
    <mergeCell ref="N147:O147"/>
    <mergeCell ref="N146:O146"/>
    <mergeCell ref="N145:O145"/>
    <mergeCell ref="C147:M147"/>
    <mergeCell ref="C151:D151"/>
    <mergeCell ref="C150:D150"/>
    <mergeCell ref="J142:J145"/>
    <mergeCell ref="N173:O173"/>
    <mergeCell ref="D134:D137"/>
    <mergeCell ref="N167:O167"/>
    <mergeCell ref="N170:O170"/>
    <mergeCell ref="N166:O166"/>
    <mergeCell ref="C152:D152"/>
    <mergeCell ref="N149:O149"/>
    <mergeCell ref="C171:D171"/>
    <mergeCell ref="C155:D155"/>
    <mergeCell ref="J123:J126"/>
    <mergeCell ref="J209:M209"/>
    <mergeCell ref="N182:O182"/>
    <mergeCell ref="J179:M179"/>
    <mergeCell ref="I204:L204"/>
    <mergeCell ref="N189:O189"/>
    <mergeCell ref="E193:M193"/>
    <mergeCell ref="C196:D196"/>
    <mergeCell ref="E206:J206"/>
    <mergeCell ref="N152:O152"/>
    <mergeCell ref="N175:O175"/>
    <mergeCell ref="A167:A168"/>
    <mergeCell ref="C182:D182"/>
    <mergeCell ref="C181:D181"/>
    <mergeCell ref="C169:D169"/>
    <mergeCell ref="C177:D177"/>
    <mergeCell ref="C176:D176"/>
    <mergeCell ref="C168:D168"/>
    <mergeCell ref="C154:D154"/>
    <mergeCell ref="E168:M168"/>
    <mergeCell ref="E169:M169"/>
    <mergeCell ref="E165:M165"/>
    <mergeCell ref="E187:M187"/>
    <mergeCell ref="N165:O165"/>
    <mergeCell ref="C174:D174"/>
    <mergeCell ref="E166:M166"/>
    <mergeCell ref="J167:M167"/>
    <mergeCell ref="C156:D156"/>
    <mergeCell ref="C164:D164"/>
    <mergeCell ref="E164:M164"/>
    <mergeCell ref="C183:D183"/>
    <mergeCell ref="E183:M183"/>
    <mergeCell ref="R6:S6"/>
    <mergeCell ref="N7:O7"/>
    <mergeCell ref="N8:O8"/>
    <mergeCell ref="R123:S123"/>
    <mergeCell ref="P139:Q139"/>
    <mergeCell ref="P155:Q155"/>
    <mergeCell ref="P176:Q176"/>
    <mergeCell ref="P177:Q177"/>
    <mergeCell ref="P108:Q108"/>
    <mergeCell ref="E156:M156"/>
    <mergeCell ref="E152:M152"/>
    <mergeCell ref="N127:O127"/>
    <mergeCell ref="E174:M174"/>
    <mergeCell ref="N151:O151"/>
    <mergeCell ref="N177:O177"/>
    <mergeCell ref="N144:O144"/>
    <mergeCell ref="E171:M171"/>
    <mergeCell ref="J119:J122"/>
    <mergeCell ref="J115:J118"/>
    <mergeCell ref="R161:S161"/>
    <mergeCell ref="R162:S162"/>
    <mergeCell ref="R155:S155"/>
    <mergeCell ref="E48:J48"/>
    <mergeCell ref="E56:I56"/>
    <mergeCell ref="E58:J58"/>
    <mergeCell ref="E74:I74"/>
    <mergeCell ref="E70:J70"/>
    <mergeCell ref="R8:S8"/>
    <mergeCell ref="J74:M74"/>
    <mergeCell ref="E90:J90"/>
    <mergeCell ref="E68:J68"/>
    <mergeCell ref="N27:O27"/>
    <mergeCell ref="V6:W6"/>
    <mergeCell ref="N106:O106"/>
    <mergeCell ref="E44:J44"/>
    <mergeCell ref="E83:J83"/>
    <mergeCell ref="E27:I27"/>
    <mergeCell ref="E92:J92"/>
    <mergeCell ref="E39:J39"/>
    <mergeCell ref="E194:M194"/>
    <mergeCell ref="C197:D197"/>
    <mergeCell ref="E197:M197"/>
    <mergeCell ref="R169:S169"/>
    <mergeCell ref="R166:S166"/>
    <mergeCell ref="N171:O171"/>
    <mergeCell ref="N172:O172"/>
    <mergeCell ref="N164:O164"/>
    <mergeCell ref="N154:O154"/>
    <mergeCell ref="R171:S171"/>
    <mergeCell ref="R170:S170"/>
    <mergeCell ref="P179:Q179"/>
    <mergeCell ref="P166:Q166"/>
    <mergeCell ref="P163:Q163"/>
    <mergeCell ref="P169:Q169"/>
    <mergeCell ref="P157:Q157"/>
    <mergeCell ref="N157:O157"/>
    <mergeCell ref="N194:O194"/>
    <mergeCell ref="P178:Q178"/>
    <mergeCell ref="E96:J96"/>
    <mergeCell ref="P127:Q127"/>
    <mergeCell ref="P162:Q162"/>
    <mergeCell ref="T127:U127"/>
    <mergeCell ref="E192:M192"/>
    <mergeCell ref="D123:D126"/>
    <mergeCell ref="Y1:Z1"/>
    <mergeCell ref="Y2:Z2"/>
    <mergeCell ref="R107:S107"/>
    <mergeCell ref="T107:U107"/>
    <mergeCell ref="Y3:Z3"/>
    <mergeCell ref="P57:Q57"/>
    <mergeCell ref="R57:S57"/>
    <mergeCell ref="T57:U57"/>
    <mergeCell ref="P107:Q107"/>
    <mergeCell ref="T56:U56"/>
    <mergeCell ref="R74:S74"/>
    <mergeCell ref="T74:U74"/>
    <mergeCell ref="X8:X9"/>
    <mergeCell ref="V7:W7"/>
    <mergeCell ref="V8:W8"/>
    <mergeCell ref="V9:W9"/>
    <mergeCell ref="V27:W27"/>
    <mergeCell ref="P9:Q9"/>
    <mergeCell ref="R9:S9"/>
    <mergeCell ref="V56:W56"/>
    <mergeCell ref="V57:W57"/>
    <mergeCell ref="T106:U106"/>
    <mergeCell ref="V74:W74"/>
    <mergeCell ref="P7:Q7"/>
    <mergeCell ref="R7:S7"/>
    <mergeCell ref="T7:U7"/>
    <mergeCell ref="P8:Q8"/>
    <mergeCell ref="T9:U9"/>
    <mergeCell ref="P27:Q27"/>
    <mergeCell ref="R27:S27"/>
    <mergeCell ref="T27:U27"/>
    <mergeCell ref="V107:W107"/>
    <mergeCell ref="T161:U161"/>
    <mergeCell ref="P149:Q149"/>
    <mergeCell ref="P151:Q151"/>
    <mergeCell ref="P123:Q123"/>
    <mergeCell ref="P129:Q129"/>
    <mergeCell ref="P128:Q128"/>
    <mergeCell ref="R131:S131"/>
    <mergeCell ref="P130:Q130"/>
    <mergeCell ref="R130:S130"/>
    <mergeCell ref="T147:U147"/>
    <mergeCell ref="T156:U156"/>
    <mergeCell ref="T154:U154"/>
    <mergeCell ref="T146:U146"/>
    <mergeCell ref="T136:U136"/>
    <mergeCell ref="T139:U139"/>
    <mergeCell ref="R141:S141"/>
    <mergeCell ref="R139:S139"/>
    <mergeCell ref="P146:Q146"/>
    <mergeCell ref="R146:S146"/>
    <mergeCell ref="P160:Q160"/>
    <mergeCell ref="R160:S160"/>
    <mergeCell ref="P158:Q158"/>
    <mergeCell ref="R158:S158"/>
    <mergeCell ref="P145:Q145"/>
    <mergeCell ref="T130:U130"/>
    <mergeCell ref="P131:Q131"/>
    <mergeCell ref="R134:S134"/>
    <mergeCell ref="T155:U155"/>
    <mergeCell ref="T123:U123"/>
    <mergeCell ref="P161:Q161"/>
    <mergeCell ref="R150:S150"/>
    <mergeCell ref="T153:U153"/>
    <mergeCell ref="V217:W217"/>
    <mergeCell ref="T166:U166"/>
    <mergeCell ref="T163:U163"/>
    <mergeCell ref="T158:U158"/>
    <mergeCell ref="P170:Q170"/>
    <mergeCell ref="P143:Q143"/>
    <mergeCell ref="R143:S143"/>
    <mergeCell ref="R145:S145"/>
    <mergeCell ref="P142:Q142"/>
    <mergeCell ref="R142:S142"/>
    <mergeCell ref="P144:Q144"/>
    <mergeCell ref="R144:S144"/>
    <mergeCell ref="N126:O126"/>
    <mergeCell ref="T116:U116"/>
    <mergeCell ref="P167:Q167"/>
    <mergeCell ref="T111:U111"/>
    <mergeCell ref="P111:Q111"/>
    <mergeCell ref="P198:Q198"/>
    <mergeCell ref="P165:Q165"/>
    <mergeCell ref="R165:S165"/>
    <mergeCell ref="P197:Q197"/>
    <mergeCell ref="R197:S197"/>
    <mergeCell ref="T194:U194"/>
    <mergeCell ref="P112:Q112"/>
    <mergeCell ref="P113:Q113"/>
    <mergeCell ref="R113:S113"/>
    <mergeCell ref="R117:S117"/>
    <mergeCell ref="R116:S116"/>
    <mergeCell ref="R135:S135"/>
    <mergeCell ref="T135:U135"/>
    <mergeCell ref="T131:U131"/>
    <mergeCell ref="V158:W158"/>
    <mergeCell ref="V228:W228"/>
    <mergeCell ref="V229:W229"/>
    <mergeCell ref="V230:W230"/>
    <mergeCell ref="V232:W232"/>
    <mergeCell ref="V199:W199"/>
    <mergeCell ref="T193:U193"/>
    <mergeCell ref="V182:W182"/>
    <mergeCell ref="V162:W162"/>
    <mergeCell ref="V183:W183"/>
    <mergeCell ref="V226:W226"/>
    <mergeCell ref="V223:W223"/>
    <mergeCell ref="V224:W224"/>
    <mergeCell ref="V169:W169"/>
    <mergeCell ref="T170:U170"/>
    <mergeCell ref="V170:W170"/>
    <mergeCell ref="T217:U217"/>
    <mergeCell ref="V173:W173"/>
    <mergeCell ref="V174:W174"/>
    <mergeCell ref="T200:U200"/>
    <mergeCell ref="T182:U182"/>
    <mergeCell ref="V196:W196"/>
    <mergeCell ref="V197:W197"/>
    <mergeCell ref="V198:W198"/>
    <mergeCell ref="T189:U189"/>
    <mergeCell ref="T216:U216"/>
    <mergeCell ref="V163:W163"/>
    <mergeCell ref="T164:U164"/>
    <mergeCell ref="V216:W216"/>
    <mergeCell ref="T220:U220"/>
    <mergeCell ref="V222:W222"/>
    <mergeCell ref="V213:W213"/>
    <mergeCell ref="V214:W214"/>
    <mergeCell ref="V171:W171"/>
    <mergeCell ref="R151:S151"/>
    <mergeCell ref="V172:W172"/>
    <mergeCell ref="V176:W176"/>
    <mergeCell ref="V175:W175"/>
    <mergeCell ref="T171:U171"/>
    <mergeCell ref="N200:O200"/>
    <mergeCell ref="N204:O204"/>
    <mergeCell ref="D214:M214"/>
    <mergeCell ref="C178:D178"/>
    <mergeCell ref="N178:O178"/>
    <mergeCell ref="N212:O212"/>
    <mergeCell ref="E182:M182"/>
    <mergeCell ref="E181:M181"/>
    <mergeCell ref="C184:D184"/>
    <mergeCell ref="N191:O191"/>
    <mergeCell ref="N190:O190"/>
    <mergeCell ref="N187:O187"/>
    <mergeCell ref="N186:O186"/>
    <mergeCell ref="N185:O185"/>
    <mergeCell ref="N183:O183"/>
    <mergeCell ref="C201:M201"/>
    <mergeCell ref="P212:Q212"/>
    <mergeCell ref="T212:U212"/>
    <mergeCell ref="T204:U204"/>
    <mergeCell ref="E173:M173"/>
    <mergeCell ref="T195:U195"/>
    <mergeCell ref="T174:U174"/>
    <mergeCell ref="P180:Q180"/>
    <mergeCell ref="N180:O180"/>
    <mergeCell ref="N196:O196"/>
    <mergeCell ref="V153:W153"/>
    <mergeCell ref="D2:I2"/>
    <mergeCell ref="D4:I4"/>
    <mergeCell ref="D3:I3"/>
    <mergeCell ref="D5:I5"/>
    <mergeCell ref="D6:I6"/>
    <mergeCell ref="D7:I7"/>
    <mergeCell ref="E99:J99"/>
    <mergeCell ref="E100:J100"/>
    <mergeCell ref="P115:Q115"/>
    <mergeCell ref="R115:S115"/>
    <mergeCell ref="T115:U115"/>
    <mergeCell ref="E13:J13"/>
    <mergeCell ref="E14:J14"/>
    <mergeCell ref="E15:J15"/>
    <mergeCell ref="E16:J16"/>
    <mergeCell ref="E17:J17"/>
    <mergeCell ref="E18:J18"/>
    <mergeCell ref="E19:J19"/>
    <mergeCell ref="E20:J20"/>
    <mergeCell ref="E21:J21"/>
    <mergeCell ref="E22:J22"/>
    <mergeCell ref="E23:J23"/>
    <mergeCell ref="E71:J71"/>
    <mergeCell ref="E9:I9"/>
    <mergeCell ref="E11:J11"/>
    <mergeCell ref="E10:J10"/>
    <mergeCell ref="N6:O6"/>
    <mergeCell ref="P6:Q6"/>
    <mergeCell ref="E8:I8"/>
    <mergeCell ref="T8:U8"/>
    <mergeCell ref="T6:U6"/>
    <mergeCell ref="R106:S106"/>
    <mergeCell ref="V114:W114"/>
    <mergeCell ref="N113:O113"/>
    <mergeCell ref="E31:J31"/>
    <mergeCell ref="E32:J32"/>
    <mergeCell ref="E33:J33"/>
    <mergeCell ref="E34:J34"/>
    <mergeCell ref="E35:J35"/>
    <mergeCell ref="E36:J36"/>
    <mergeCell ref="E72:J72"/>
    <mergeCell ref="E73:J73"/>
    <mergeCell ref="E109:I109"/>
    <mergeCell ref="N111:O111"/>
    <mergeCell ref="V106:W106"/>
    <mergeCell ref="E95:J95"/>
    <mergeCell ref="E98:J98"/>
    <mergeCell ref="E30:J30"/>
    <mergeCell ref="D104:K104"/>
    <mergeCell ref="J106:M106"/>
    <mergeCell ref="T108:U108"/>
    <mergeCell ref="R111:S111"/>
    <mergeCell ref="E84:J84"/>
    <mergeCell ref="E53:J53"/>
    <mergeCell ref="E54:J54"/>
    <mergeCell ref="E93:J93"/>
    <mergeCell ref="R56:S56"/>
    <mergeCell ref="T112:U112"/>
    <mergeCell ref="P74:Q74"/>
    <mergeCell ref="J111:J114"/>
    <mergeCell ref="P114:Q114"/>
    <mergeCell ref="R114:S114"/>
    <mergeCell ref="P106:Q106"/>
    <mergeCell ref="V112:W112"/>
    <mergeCell ref="T113:U113"/>
    <mergeCell ref="V113:W113"/>
    <mergeCell ref="C57:M57"/>
    <mergeCell ref="E77:J77"/>
    <mergeCell ref="E78:J78"/>
    <mergeCell ref="E79:J79"/>
    <mergeCell ref="E29:J29"/>
    <mergeCell ref="E28:M28"/>
    <mergeCell ref="J27:M27"/>
    <mergeCell ref="E80:J80"/>
    <mergeCell ref="E81:J81"/>
    <mergeCell ref="E82:J82"/>
    <mergeCell ref="E75:J75"/>
    <mergeCell ref="N9:O9"/>
    <mergeCell ref="N108:O108"/>
    <mergeCell ref="E37:J37"/>
    <mergeCell ref="E38:J38"/>
    <mergeCell ref="D101:K101"/>
    <mergeCell ref="D105:K105"/>
    <mergeCell ref="E25:J25"/>
    <mergeCell ref="E24:J24"/>
    <mergeCell ref="E12:J12"/>
    <mergeCell ref="E26:J26"/>
    <mergeCell ref="E46:J46"/>
    <mergeCell ref="E40:J40"/>
    <mergeCell ref="N107:O107"/>
    <mergeCell ref="N57:O57"/>
    <mergeCell ref="N56:O56"/>
    <mergeCell ref="E94:J94"/>
    <mergeCell ref="J56:M56"/>
    <mergeCell ref="E60:J60"/>
    <mergeCell ref="D106:I106"/>
    <mergeCell ref="V115:W115"/>
    <mergeCell ref="V119:W119"/>
    <mergeCell ref="P121:Q121"/>
    <mergeCell ref="R121:S121"/>
    <mergeCell ref="T121:U121"/>
    <mergeCell ref="P122:Q122"/>
    <mergeCell ref="R122:S122"/>
    <mergeCell ref="T122:U122"/>
    <mergeCell ref="P125:Q125"/>
    <mergeCell ref="R125:S125"/>
    <mergeCell ref="T125:U125"/>
    <mergeCell ref="V125:W125"/>
    <mergeCell ref="N125:O125"/>
    <mergeCell ref="N124:O124"/>
    <mergeCell ref="N123:O123"/>
    <mergeCell ref="N122:O122"/>
    <mergeCell ref="N121:O121"/>
    <mergeCell ref="N120:O120"/>
    <mergeCell ref="N119:O119"/>
    <mergeCell ref="N74:O74"/>
    <mergeCell ref="P118:Q118"/>
    <mergeCell ref="R118:S118"/>
    <mergeCell ref="N118:O118"/>
    <mergeCell ref="T126:U126"/>
    <mergeCell ref="V126:W126"/>
    <mergeCell ref="P124:Q124"/>
    <mergeCell ref="V117:W117"/>
    <mergeCell ref="V120:W120"/>
    <mergeCell ref="V122:W122"/>
    <mergeCell ref="V123:W123"/>
    <mergeCell ref="V121:W121"/>
    <mergeCell ref="V118:W118"/>
    <mergeCell ref="P119:Q119"/>
    <mergeCell ref="R119:S119"/>
    <mergeCell ref="T119:U119"/>
    <mergeCell ref="V116:W116"/>
    <mergeCell ref="T117:U117"/>
    <mergeCell ref="P120:Q120"/>
    <mergeCell ref="R120:S120"/>
    <mergeCell ref="T120:U120"/>
    <mergeCell ref="T118:U118"/>
    <mergeCell ref="P116:Q116"/>
    <mergeCell ref="R124:S124"/>
    <mergeCell ref="T124:U124"/>
    <mergeCell ref="P117:Q117"/>
    <mergeCell ref="N114:O114"/>
    <mergeCell ref="T114:U114"/>
    <mergeCell ref="V108:W108"/>
    <mergeCell ref="V111:W111"/>
    <mergeCell ref="R126:S126"/>
    <mergeCell ref="V124:W124"/>
    <mergeCell ref="V151:W151"/>
    <mergeCell ref="V152:W152"/>
    <mergeCell ref="P152:Q152"/>
    <mergeCell ref="R152:S152"/>
    <mergeCell ref="R157:S157"/>
    <mergeCell ref="T128:U128"/>
    <mergeCell ref="T129:U129"/>
    <mergeCell ref="T145:U145"/>
    <mergeCell ref="P140:Q140"/>
    <mergeCell ref="R140:S140"/>
    <mergeCell ref="P138:Q138"/>
    <mergeCell ref="V149:W149"/>
    <mergeCell ref="V150:W150"/>
    <mergeCell ref="R138:S138"/>
    <mergeCell ref="P141:Q141"/>
    <mergeCell ref="V155:W155"/>
    <mergeCell ref="V136:W136"/>
    <mergeCell ref="V145:W145"/>
    <mergeCell ref="T138:U138"/>
    <mergeCell ref="T140:U140"/>
    <mergeCell ref="R128:S128"/>
    <mergeCell ref="R129:S129"/>
    <mergeCell ref="P134:Q134"/>
    <mergeCell ref="T141:U141"/>
    <mergeCell ref="T134:U134"/>
    <mergeCell ref="T143:U143"/>
    <mergeCell ref="V128:W128"/>
    <mergeCell ref="P153:Q153"/>
    <mergeCell ref="V147:W147"/>
    <mergeCell ref="P147:Q147"/>
    <mergeCell ref="R147:S147"/>
    <mergeCell ref="P150:Q150"/>
    <mergeCell ref="V160:W160"/>
    <mergeCell ref="V154:W154"/>
    <mergeCell ref="V157:W157"/>
    <mergeCell ref="T157:U157"/>
    <mergeCell ref="T160:U160"/>
    <mergeCell ref="R149:S149"/>
    <mergeCell ref="V141:W141"/>
    <mergeCell ref="T142:U142"/>
    <mergeCell ref="V146:W146"/>
    <mergeCell ref="V143:W143"/>
    <mergeCell ref="V159:W159"/>
    <mergeCell ref="C161:D161"/>
    <mergeCell ref="V127:W127"/>
    <mergeCell ref="N136:O136"/>
    <mergeCell ref="P136:Q136"/>
    <mergeCell ref="R136:S136"/>
    <mergeCell ref="N137:O137"/>
    <mergeCell ref="P137:Q137"/>
    <mergeCell ref="R137:S137"/>
    <mergeCell ref="T137:U137"/>
    <mergeCell ref="V137:W137"/>
    <mergeCell ref="P135:Q135"/>
    <mergeCell ref="V142:W142"/>
    <mergeCell ref="T144:U144"/>
    <mergeCell ref="V144:W144"/>
    <mergeCell ref="T151:U151"/>
    <mergeCell ref="V156:W156"/>
    <mergeCell ref="E155:M155"/>
    <mergeCell ref="E154:M154"/>
    <mergeCell ref="N156:O156"/>
    <mergeCell ref="E153:M153"/>
    <mergeCell ref="N153:O153"/>
    <mergeCell ref="C258:M258"/>
    <mergeCell ref="C255:D255"/>
    <mergeCell ref="E255:M255"/>
    <mergeCell ref="V161:W161"/>
    <mergeCell ref="C159:D159"/>
    <mergeCell ref="E159:M159"/>
    <mergeCell ref="N159:O159"/>
    <mergeCell ref="P159:Q159"/>
    <mergeCell ref="R159:S159"/>
    <mergeCell ref="R156:S156"/>
    <mergeCell ref="R154:S154"/>
    <mergeCell ref="R153:S153"/>
    <mergeCell ref="N179:O179"/>
    <mergeCell ref="N176:O176"/>
    <mergeCell ref="C199:D199"/>
    <mergeCell ref="C172:D172"/>
    <mergeCell ref="P164:Q164"/>
    <mergeCell ref="R164:S164"/>
    <mergeCell ref="C185:D185"/>
    <mergeCell ref="C162:D162"/>
    <mergeCell ref="C163:D163"/>
    <mergeCell ref="T159:U159"/>
    <mergeCell ref="R163:S163"/>
    <mergeCell ref="E256:M256"/>
    <mergeCell ref="N256:O256"/>
    <mergeCell ref="P256:Q256"/>
    <mergeCell ref="R256:S256"/>
    <mergeCell ref="C257:M257"/>
    <mergeCell ref="N257:O257"/>
    <mergeCell ref="N169:O169"/>
    <mergeCell ref="R179:S179"/>
    <mergeCell ref="R229:S229"/>
    <mergeCell ref="C262:M262"/>
    <mergeCell ref="C203:M203"/>
    <mergeCell ref="C241:M241"/>
    <mergeCell ref="T247:U247"/>
    <mergeCell ref="C248:D248"/>
    <mergeCell ref="E248:M248"/>
    <mergeCell ref="N248:O248"/>
    <mergeCell ref="P248:Q248"/>
    <mergeCell ref="R248:S248"/>
    <mergeCell ref="T248:U248"/>
    <mergeCell ref="C247:D247"/>
    <mergeCell ref="E247:M247"/>
    <mergeCell ref="N247:O247"/>
    <mergeCell ref="P247:Q247"/>
    <mergeCell ref="T249:U249"/>
    <mergeCell ref="C250:D250"/>
    <mergeCell ref="E250:M250"/>
    <mergeCell ref="N250:O250"/>
    <mergeCell ref="P250:Q250"/>
    <mergeCell ref="R250:S250"/>
    <mergeCell ref="T250:U250"/>
    <mergeCell ref="C249:D249"/>
    <mergeCell ref="E235:M235"/>
    <mergeCell ref="E249:M249"/>
    <mergeCell ref="C232:M232"/>
    <mergeCell ref="D226:M226"/>
    <mergeCell ref="D231:M231"/>
    <mergeCell ref="R220:S220"/>
    <mergeCell ref="P206:Q206"/>
    <mergeCell ref="P204:Q204"/>
    <mergeCell ref="R216:S216"/>
    <mergeCell ref="T214:U214"/>
    <mergeCell ref="C251:D251"/>
    <mergeCell ref="E251:M251"/>
    <mergeCell ref="N251:O251"/>
    <mergeCell ref="P251:Q251"/>
    <mergeCell ref="E179:I179"/>
    <mergeCell ref="C200:M200"/>
    <mergeCell ref="N197:O197"/>
    <mergeCell ref="C202:M202"/>
    <mergeCell ref="P223:Q223"/>
    <mergeCell ref="R223:S223"/>
    <mergeCell ref="C179:D179"/>
    <mergeCell ref="C204:H204"/>
    <mergeCell ref="N192:O192"/>
    <mergeCell ref="E191:M191"/>
    <mergeCell ref="C187:D187"/>
    <mergeCell ref="C180:M180"/>
    <mergeCell ref="C175:D175"/>
    <mergeCell ref="C205:J205"/>
    <mergeCell ref="C209:I209"/>
    <mergeCell ref="C213:I213"/>
    <mergeCell ref="E184:M184"/>
    <mergeCell ref="N184:O184"/>
    <mergeCell ref="C198:D198"/>
    <mergeCell ref="E189:M189"/>
    <mergeCell ref="E196:M196"/>
    <mergeCell ref="E186:M186"/>
    <mergeCell ref="C192:D192"/>
    <mergeCell ref="C243:M243"/>
    <mergeCell ref="D227:M227"/>
    <mergeCell ref="D222:M222"/>
    <mergeCell ref="E238:G238"/>
    <mergeCell ref="C230:M230"/>
    <mergeCell ref="C253:D253"/>
    <mergeCell ref="E41:J41"/>
    <mergeCell ref="E42:J42"/>
    <mergeCell ref="E43:J43"/>
    <mergeCell ref="E45:J45"/>
    <mergeCell ref="E47:J47"/>
    <mergeCell ref="N117:O117"/>
    <mergeCell ref="D102:K102"/>
    <mergeCell ref="D103:K103"/>
    <mergeCell ref="E97:J97"/>
    <mergeCell ref="E91:J91"/>
    <mergeCell ref="N116:O116"/>
    <mergeCell ref="E253:M253"/>
    <mergeCell ref="T253:U253"/>
    <mergeCell ref="C254:D254"/>
    <mergeCell ref="E254:M254"/>
    <mergeCell ref="R254:S254"/>
    <mergeCell ref="T254:U254"/>
    <mergeCell ref="C157:D157"/>
    <mergeCell ref="R178:S178"/>
    <mergeCell ref="R175:S175"/>
    <mergeCell ref="C252:D252"/>
    <mergeCell ref="E252:M252"/>
    <mergeCell ref="N252:O252"/>
    <mergeCell ref="N130:O130"/>
    <mergeCell ref="E132:I132"/>
    <mergeCell ref="C107:M107"/>
    <mergeCell ref="E61:J61"/>
    <mergeCell ref="E62:J62"/>
    <mergeCell ref="E63:J63"/>
    <mergeCell ref="E167:I167"/>
    <mergeCell ref="P126:Q126"/>
    <mergeCell ref="T255:U255"/>
    <mergeCell ref="T252:U252"/>
    <mergeCell ref="D225:M225"/>
    <mergeCell ref="D223:M223"/>
    <mergeCell ref="D224:M224"/>
    <mergeCell ref="D220:M220"/>
    <mergeCell ref="T202:U202"/>
    <mergeCell ref="T206:U206"/>
    <mergeCell ref="T209:U209"/>
    <mergeCell ref="N195:O195"/>
    <mergeCell ref="N193:O193"/>
    <mergeCell ref="C219:M219"/>
    <mergeCell ref="N174:O174"/>
    <mergeCell ref="C193:D193"/>
    <mergeCell ref="N163:O163"/>
    <mergeCell ref="N160:O160"/>
    <mergeCell ref="N158:O158"/>
    <mergeCell ref="P188:Q188"/>
    <mergeCell ref="N255:O255"/>
    <mergeCell ref="P255:Q255"/>
    <mergeCell ref="R193:S193"/>
    <mergeCell ref="R192:S192"/>
    <mergeCell ref="P193:Q193"/>
    <mergeCell ref="T169:U169"/>
    <mergeCell ref="T176:U176"/>
    <mergeCell ref="R194:S194"/>
    <mergeCell ref="R200:S200"/>
    <mergeCell ref="P187:Q187"/>
    <mergeCell ref="P202:Q202"/>
    <mergeCell ref="R202:S202"/>
    <mergeCell ref="P189:Q189"/>
    <mergeCell ref="P194:Q194"/>
    <mergeCell ref="E64:J64"/>
    <mergeCell ref="E65:J65"/>
    <mergeCell ref="E66:J66"/>
    <mergeCell ref="E86:J86"/>
    <mergeCell ref="N115:O115"/>
    <mergeCell ref="R112:S112"/>
    <mergeCell ref="E49:J49"/>
    <mergeCell ref="E50:J50"/>
    <mergeCell ref="E51:J51"/>
    <mergeCell ref="E52:J52"/>
    <mergeCell ref="J131:M131"/>
    <mergeCell ref="R108:S108"/>
    <mergeCell ref="R127:S127"/>
    <mergeCell ref="D115:D118"/>
    <mergeCell ref="N112:O112"/>
    <mergeCell ref="N129:O129"/>
    <mergeCell ref="D111:D114"/>
    <mergeCell ref="E69:J69"/>
    <mergeCell ref="E67:J67"/>
    <mergeCell ref="E85:J85"/>
    <mergeCell ref="C108:M108"/>
    <mergeCell ref="E87:J87"/>
    <mergeCell ref="E59:J59"/>
    <mergeCell ref="D119:D122"/>
    <mergeCell ref="N128:O128"/>
    <mergeCell ref="E76:J76"/>
    <mergeCell ref="E55:J55"/>
    <mergeCell ref="E88:J88"/>
    <mergeCell ref="E89:J89"/>
    <mergeCell ref="D127:D130"/>
    <mergeCell ref="N131:O131"/>
    <mergeCell ref="P56:Q56"/>
    <mergeCell ref="J134:J137"/>
    <mergeCell ref="N139:O139"/>
    <mergeCell ref="N188:O188"/>
    <mergeCell ref="N198:O198"/>
    <mergeCell ref="N140:O140"/>
    <mergeCell ref="N199:O199"/>
    <mergeCell ref="N155:O155"/>
    <mergeCell ref="J138:J141"/>
    <mergeCell ref="C188:D188"/>
    <mergeCell ref="E188:M188"/>
    <mergeCell ref="D138:D141"/>
    <mergeCell ref="E149:M149"/>
    <mergeCell ref="E150:M150"/>
    <mergeCell ref="E148:M148"/>
    <mergeCell ref="E160:M160"/>
    <mergeCell ref="C186:D186"/>
    <mergeCell ref="J146:M146"/>
    <mergeCell ref="N161:O161"/>
    <mergeCell ref="C160:D160"/>
    <mergeCell ref="C158:D158"/>
    <mergeCell ref="E176:M176"/>
    <mergeCell ref="E178:M178"/>
    <mergeCell ref="E158:M158"/>
    <mergeCell ref="E157:M157"/>
    <mergeCell ref="E151:M151"/>
    <mergeCell ref="E161:M161"/>
    <mergeCell ref="E162:M162"/>
    <mergeCell ref="C153:D153"/>
    <mergeCell ref="C148:D148"/>
    <mergeCell ref="C149:D149"/>
    <mergeCell ref="C166:D166"/>
    <mergeCell ref="N162:O162"/>
  </mergeCells>
  <phoneticPr fontId="0" type="noConversion"/>
  <dataValidations count="10">
    <dataValidation type="list" allowBlank="1" showInputMessage="1" showErrorMessage="1" sqref="I204" xr:uid="{00000000-0002-0000-0000-000000000000}">
      <formula1>Activity</formula1>
    </dataValidation>
    <dataValidation type="list" allowBlank="1" showInputMessage="1" showErrorMessage="1" sqref="D182 C182:C199" xr:uid="{00000000-0002-0000-0000-000001000000}">
      <formula1>Commodity</formula1>
    </dataValidation>
    <dataValidation type="list" allowBlank="1" showInputMessage="1" showErrorMessage="1" sqref="C111:C130 C134:C145" xr:uid="{00000000-0002-0000-0000-000002000000}">
      <formula1>Travel</formula1>
    </dataValidation>
    <dataValidation showDropDown="1" showInputMessage="1" showErrorMessage="1" sqref="D12" xr:uid="{00000000-0002-0000-0000-000003000000}"/>
    <dataValidation type="list" allowBlank="1" showInputMessage="1" showErrorMessage="1" sqref="E47:J55" xr:uid="{00000000-0002-0000-0000-000004000000}">
      <formula1>Student</formula1>
    </dataValidation>
    <dataValidation type="list" allowBlank="1" showInputMessage="1" showErrorMessage="1" sqref="E12:J26" xr:uid="{00000000-0002-0000-0000-000005000000}">
      <formula1>SeniorPersonnel1</formula1>
    </dataValidation>
    <dataValidation type="list" allowBlank="1" showInputMessage="1" showErrorMessage="1" sqref="E30:J44" xr:uid="{00000000-0002-0000-0000-000006000000}">
      <formula1>OtherPersonnel</formula1>
    </dataValidation>
    <dataValidation type="list" allowBlank="1" showInputMessage="1" showErrorMessage="1" sqref="C149:C167" xr:uid="{00000000-0002-0000-0000-000007000000}">
      <formula1>Contractual</formula1>
    </dataValidation>
    <dataValidation type="list" allowBlank="1" showInputMessage="1" showErrorMessage="1" sqref="E207:J208" xr:uid="{00000000-0002-0000-0000-000009000000}">
      <formula1>Fabrication</formula1>
    </dataValidation>
    <dataValidation type="list" allowBlank="1" showInputMessage="1" sqref="K47:K55" xr:uid="{1504DE24-9330-5C4A-B084-BE54462AC6A5}">
      <formula1>Value___Student_Rates____Note__List_selections_must_match_same_names_on__Benefits_and_F_A__spreadsheet</formula1>
    </dataValidation>
  </dataValidations>
  <printOptions horizontalCentered="1"/>
  <pageMargins left="1" right="1" top="1" bottom="1" header="0.5" footer="0.5"/>
  <pageSetup scale="31" fitToHeight="2" orientation="portrait" r:id="rId1"/>
  <headerFooter>
    <oddHeader>&amp;C&amp;G
&amp;"Trebuchet MS,Bold Italic"&amp;12&amp;K03+000Office of Grants &amp; Contracts Administration</oddHeader>
  </headerFooter>
  <ignoredErrors>
    <ignoredError sqref="X219 J227:M229 M204 O241 X260 X58 X201 X181 N213:N216 O213:O216 P213:P216 X231 X28:X29 M47 X75 O147 X215 X235:X236 O259 X262 N179:U179 N167:S167 N263:U263 N261:U261 N262:U262 O218 Q214:U214 Q213:U213 Q215:U216 O204 N202:U202 N203:U203 O91:U91 O75:U75 O28:U29 N230:U232 N181:U182 O45:U46 N200:U200 N201:U201 N180:U180 N58:U58 N146:S146 N260:U260 N176:U178 N219:U219 N234:U234 P59 M12 N168:U169 X168 J220:M220 M207 Q210:U210 P210 X210 O210:O211 N210 D220:I220 D227:I229 N131:U133 X132:X133 O111 U146 U167 R59 T59 P92 R92 T92" unlockedFormula="1"/>
  </ignoredErrors>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B000000}">
          <x14:formula1>
            <xm:f>'Benefits and F&amp;A-DO NOT DELETE'!$A$46:$A$50</xm:f>
          </x14:formula1>
          <xm:sqref>D101:K105</xm:sqref>
        </x14:dataValidation>
        <x14:dataValidation type="list" allowBlank="1" showInputMessage="1" showErrorMessage="1" xr:uid="{00000000-0002-0000-0000-00000C000000}">
          <x14:formula1>
            <xm:f>'List selections - DO NOT DELETE'!$A$148:$A$154</xm:f>
          </x14:formula1>
          <xm:sqref>C247:D256</xm:sqref>
        </x14:dataValidation>
        <x14:dataValidation type="list" allowBlank="1" showInputMessage="1" showErrorMessage="1" xr:uid="{00000000-0002-0000-0000-00000D000000}">
          <x14:formula1>
            <xm:f>'List selections - DO NOT DELETE'!$A$158:$A$161</xm:f>
          </x14:formula1>
          <xm:sqref>C216:C217</xm:sqref>
        </x14:dataValidation>
        <x14:dataValidation type="list" allowBlank="1" showInputMessage="1" xr:uid="{00000000-0002-0000-0000-00000A000000}">
          <x14:formula1>
            <xm:f>'List selections - DO NOT DELETE'!$A$122:$A$131</xm:f>
          </x14:formula1>
          <xm:sqref>D47:D55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dimension ref="A1:D161"/>
  <sheetViews>
    <sheetView topLeftCell="A13" zoomScale="150" zoomScaleNormal="150" zoomScalePageLayoutView="150" workbookViewId="0">
      <selection activeCell="E24" sqref="E24"/>
    </sheetView>
  </sheetViews>
  <sheetFormatPr defaultColWidth="9" defaultRowHeight="14.25"/>
  <cols>
    <col min="1" max="1" width="76.5" style="50" customWidth="1"/>
    <col min="2" max="2" width="11.5" style="5" customWidth="1"/>
    <col min="3" max="3" width="5.6640625" style="5" customWidth="1"/>
    <col min="4" max="4" width="29.5" style="5" customWidth="1"/>
    <col min="5" max="5" width="13.1640625" style="5" customWidth="1"/>
    <col min="6" max="6" width="10.6640625" style="5" customWidth="1"/>
    <col min="7" max="7" width="15.5" style="5" customWidth="1"/>
    <col min="8" max="16384" width="9" style="5"/>
  </cols>
  <sheetData>
    <row r="1" spans="1:4" ht="15.75">
      <c r="A1" s="18" t="s">
        <v>132</v>
      </c>
      <c r="B1" s="19"/>
      <c r="C1" s="20"/>
      <c r="D1" s="20"/>
    </row>
    <row r="2" spans="1:4" ht="15">
      <c r="A2" s="21" t="s">
        <v>125</v>
      </c>
      <c r="B2" s="19"/>
      <c r="C2" s="20"/>
      <c r="D2" s="20"/>
    </row>
    <row r="3" spans="1:4" ht="15">
      <c r="A3" s="21" t="s">
        <v>130</v>
      </c>
      <c r="B3" s="19"/>
      <c r="C3" s="20"/>
      <c r="D3" s="20"/>
    </row>
    <row r="4" spans="1:4" ht="15">
      <c r="A4" s="21" t="s">
        <v>126</v>
      </c>
      <c r="B4" s="19"/>
      <c r="C4" s="20"/>
      <c r="D4" s="20"/>
    </row>
    <row r="5" spans="1:4" ht="15">
      <c r="A5" s="21" t="s">
        <v>127</v>
      </c>
      <c r="B5" s="19"/>
      <c r="C5" s="20"/>
      <c r="D5" s="20"/>
    </row>
    <row r="6" spans="1:4" ht="15">
      <c r="A6" s="21" t="s">
        <v>128</v>
      </c>
      <c r="B6" s="19"/>
      <c r="C6" s="20"/>
      <c r="D6" s="20"/>
    </row>
    <row r="7" spans="1:4" ht="15">
      <c r="A7" s="21" t="s">
        <v>131</v>
      </c>
      <c r="B7" s="19"/>
      <c r="C7" s="20"/>
      <c r="D7" s="20"/>
    </row>
    <row r="8" spans="1:4" ht="15">
      <c r="A8" s="21" t="s">
        <v>123</v>
      </c>
      <c r="B8" s="19"/>
      <c r="C8" s="20"/>
      <c r="D8" s="20"/>
    </row>
    <row r="9" spans="1:4" ht="15">
      <c r="A9" s="47" t="s">
        <v>122</v>
      </c>
      <c r="B9" s="19"/>
      <c r="C9" s="20"/>
      <c r="D9" s="20"/>
    </row>
    <row r="10" spans="1:4" ht="15">
      <c r="A10" s="47" t="s">
        <v>124</v>
      </c>
      <c r="B10" s="19"/>
      <c r="C10" s="20"/>
      <c r="D10" s="20"/>
    </row>
    <row r="11" spans="1:4" ht="15">
      <c r="A11" s="47" t="s">
        <v>129</v>
      </c>
      <c r="B11" s="19"/>
      <c r="C11" s="20"/>
      <c r="D11" s="20"/>
    </row>
    <row r="12" spans="1:4" ht="15">
      <c r="A12" s="47"/>
      <c r="B12" s="20"/>
      <c r="C12" s="20"/>
      <c r="D12" s="20"/>
    </row>
    <row r="13" spans="1:4" ht="15.75">
      <c r="A13" s="48" t="s">
        <v>374</v>
      </c>
      <c r="B13" s="20"/>
      <c r="C13" s="20"/>
      <c r="D13" s="20"/>
    </row>
    <row r="14" spans="1:4" ht="15">
      <c r="A14" s="50" t="s">
        <v>300</v>
      </c>
      <c r="B14" s="20"/>
      <c r="C14" s="20"/>
      <c r="D14" s="20"/>
    </row>
    <row r="15" spans="1:4" ht="15">
      <c r="A15" s="5" t="s">
        <v>636</v>
      </c>
      <c r="B15" s="20"/>
      <c r="C15" s="20"/>
      <c r="D15" s="20"/>
    </row>
    <row r="16" spans="1:4" ht="15">
      <c r="A16" s="26" t="s">
        <v>637</v>
      </c>
      <c r="B16" s="20"/>
      <c r="C16" s="20"/>
      <c r="D16" s="20"/>
    </row>
    <row r="17" spans="1:4" ht="15">
      <c r="A17" s="5" t="s">
        <v>632</v>
      </c>
      <c r="B17" s="20"/>
      <c r="C17" s="20"/>
      <c r="D17" s="20"/>
    </row>
    <row r="18" spans="1:4" ht="15">
      <c r="A18" s="5" t="s">
        <v>638</v>
      </c>
      <c r="B18" s="20"/>
      <c r="C18" s="20"/>
      <c r="D18" s="20"/>
    </row>
    <row r="19" spans="1:4" ht="15">
      <c r="A19" s="5" t="s">
        <v>633</v>
      </c>
      <c r="B19" s="20"/>
      <c r="C19" s="20"/>
      <c r="D19" s="20"/>
    </row>
    <row r="20" spans="1:4" ht="15">
      <c r="A20" s="5" t="s">
        <v>631</v>
      </c>
      <c r="B20" s="20"/>
      <c r="C20" s="20"/>
      <c r="D20" s="20"/>
    </row>
    <row r="21" spans="1:4" ht="15">
      <c r="A21" s="5" t="s">
        <v>634</v>
      </c>
      <c r="B21" s="20"/>
      <c r="C21" s="20"/>
      <c r="D21" s="20"/>
    </row>
    <row r="22" spans="1:4" ht="15">
      <c r="A22" s="5" t="s">
        <v>368</v>
      </c>
      <c r="B22" s="20"/>
      <c r="C22" s="20"/>
      <c r="D22" s="20"/>
    </row>
    <row r="23" spans="1:4" ht="15">
      <c r="A23" s="5" t="s">
        <v>369</v>
      </c>
      <c r="B23" s="20"/>
      <c r="C23" s="20"/>
      <c r="D23" s="20"/>
    </row>
    <row r="24" spans="1:4" ht="15">
      <c r="A24" s="5" t="s">
        <v>373</v>
      </c>
      <c r="B24" s="20"/>
      <c r="C24" s="20"/>
      <c r="D24" s="20"/>
    </row>
    <row r="25" spans="1:4" ht="15">
      <c r="A25" s="5" t="s">
        <v>372</v>
      </c>
      <c r="B25" s="20"/>
      <c r="C25" s="20"/>
      <c r="D25" s="20"/>
    </row>
    <row r="26" spans="1:4" ht="15">
      <c r="A26" s="5" t="s">
        <v>635</v>
      </c>
      <c r="B26" s="20"/>
      <c r="C26" s="20"/>
      <c r="D26" s="20"/>
    </row>
    <row r="27" spans="1:4" ht="15">
      <c r="A27" s="5" t="s">
        <v>640</v>
      </c>
      <c r="B27" s="20"/>
      <c r="C27" s="20"/>
      <c r="D27" s="20"/>
    </row>
    <row r="28" spans="1:4" ht="15">
      <c r="A28" s="5" t="s">
        <v>371</v>
      </c>
      <c r="B28" s="20"/>
      <c r="C28" s="20"/>
      <c r="D28" s="20"/>
    </row>
    <row r="29" spans="1:4" ht="15">
      <c r="A29" s="5" t="s">
        <v>370</v>
      </c>
      <c r="B29" s="20"/>
      <c r="C29" s="20"/>
      <c r="D29" s="20"/>
    </row>
    <row r="30" spans="1:4" ht="15">
      <c r="A30" s="5" t="s">
        <v>643</v>
      </c>
      <c r="B30" s="20"/>
      <c r="C30" s="20"/>
      <c r="D30" s="20"/>
    </row>
    <row r="31" spans="1:4" ht="15">
      <c r="A31" s="26" t="s">
        <v>639</v>
      </c>
      <c r="B31" s="20"/>
      <c r="C31" s="20"/>
      <c r="D31" s="20"/>
    </row>
    <row r="32" spans="1:4" ht="15">
      <c r="A32" s="26" t="s">
        <v>642</v>
      </c>
      <c r="B32" s="20"/>
      <c r="C32" s="20"/>
      <c r="D32" s="20"/>
    </row>
    <row r="33" spans="1:4" ht="15">
      <c r="A33" s="5" t="s">
        <v>641</v>
      </c>
      <c r="B33" s="20"/>
      <c r="C33" s="20"/>
      <c r="D33" s="20"/>
    </row>
    <row r="34" spans="1:4" ht="15">
      <c r="A34" s="20"/>
      <c r="B34" s="20"/>
      <c r="C34" s="20"/>
      <c r="D34" s="20"/>
    </row>
    <row r="35" spans="1:4" ht="15.75">
      <c r="A35" s="48" t="s">
        <v>238</v>
      </c>
      <c r="B35" s="20"/>
      <c r="C35" s="20"/>
      <c r="D35" s="20"/>
    </row>
    <row r="36" spans="1:4" ht="15">
      <c r="A36" s="50" t="s">
        <v>300</v>
      </c>
      <c r="B36" s="20"/>
      <c r="C36" s="20"/>
      <c r="D36" s="20"/>
    </row>
    <row r="37" spans="1:4" ht="15">
      <c r="A37" s="5" t="s">
        <v>636</v>
      </c>
      <c r="B37" s="20"/>
      <c r="C37" s="20"/>
      <c r="D37" s="20"/>
    </row>
    <row r="38" spans="1:4" ht="15">
      <c r="A38" s="26" t="s">
        <v>637</v>
      </c>
      <c r="B38" s="20"/>
      <c r="C38" s="20"/>
    </row>
    <row r="39" spans="1:4" ht="15">
      <c r="A39" s="5" t="s">
        <v>632</v>
      </c>
      <c r="B39" s="20"/>
      <c r="C39" s="20"/>
    </row>
    <row r="40" spans="1:4" ht="15">
      <c r="A40" s="5" t="s">
        <v>638</v>
      </c>
      <c r="B40" s="20"/>
      <c r="C40" s="20"/>
    </row>
    <row r="41" spans="1:4" ht="15">
      <c r="A41" s="5" t="s">
        <v>633</v>
      </c>
      <c r="B41" s="20"/>
      <c r="C41" s="20"/>
    </row>
    <row r="42" spans="1:4" ht="15">
      <c r="A42" s="5" t="s">
        <v>631</v>
      </c>
      <c r="B42" s="20"/>
      <c r="C42" s="20"/>
    </row>
    <row r="43" spans="1:4" ht="15">
      <c r="A43" s="5" t="s">
        <v>634</v>
      </c>
      <c r="B43" s="20"/>
      <c r="C43" s="20"/>
    </row>
    <row r="44" spans="1:4" ht="15">
      <c r="A44" s="5" t="s">
        <v>368</v>
      </c>
      <c r="B44" s="20"/>
      <c r="C44" s="20"/>
    </row>
    <row r="45" spans="1:4" ht="15">
      <c r="A45" s="5" t="s">
        <v>369</v>
      </c>
      <c r="B45" s="20"/>
      <c r="C45" s="20"/>
    </row>
    <row r="46" spans="1:4" ht="15">
      <c r="A46" s="5" t="s">
        <v>373</v>
      </c>
      <c r="B46" s="20"/>
      <c r="C46" s="20"/>
    </row>
    <row r="47" spans="1:4" ht="15">
      <c r="A47" s="5" t="s">
        <v>372</v>
      </c>
      <c r="B47" s="20"/>
      <c r="C47" s="20"/>
    </row>
    <row r="48" spans="1:4" ht="15">
      <c r="A48" s="5" t="s">
        <v>635</v>
      </c>
      <c r="B48" s="20"/>
      <c r="C48" s="20"/>
      <c r="D48" s="20"/>
    </row>
    <row r="49" spans="1:4" ht="15">
      <c r="A49" s="5" t="s">
        <v>640</v>
      </c>
      <c r="B49" s="20"/>
      <c r="C49" s="20"/>
      <c r="D49" s="20"/>
    </row>
    <row r="50" spans="1:4" ht="15">
      <c r="A50" s="5" t="s">
        <v>371</v>
      </c>
      <c r="B50" s="20"/>
      <c r="C50" s="20"/>
      <c r="D50" s="20"/>
    </row>
    <row r="51" spans="1:4" ht="15">
      <c r="A51" s="5" t="s">
        <v>370</v>
      </c>
      <c r="B51" s="20"/>
      <c r="C51" s="20"/>
      <c r="D51" s="20"/>
    </row>
    <row r="52" spans="1:4" ht="15">
      <c r="A52" s="5" t="s">
        <v>643</v>
      </c>
      <c r="B52" s="20"/>
      <c r="C52" s="20"/>
      <c r="D52" s="20"/>
    </row>
    <row r="53" spans="1:4" ht="15">
      <c r="A53" s="26" t="s">
        <v>639</v>
      </c>
      <c r="B53" s="20"/>
      <c r="C53" s="20"/>
      <c r="D53" s="20"/>
    </row>
    <row r="54" spans="1:4" ht="15">
      <c r="A54" s="26" t="s">
        <v>642</v>
      </c>
      <c r="B54" s="20"/>
      <c r="C54" s="20"/>
      <c r="D54" s="20"/>
    </row>
    <row r="55" spans="1:4" ht="15">
      <c r="A55" s="5" t="s">
        <v>641</v>
      </c>
      <c r="B55" s="20"/>
      <c r="C55" s="20"/>
      <c r="D55" s="20"/>
    </row>
    <row r="56" spans="1:4" ht="15">
      <c r="A56" s="20"/>
      <c r="B56" s="20"/>
      <c r="C56" s="20"/>
      <c r="D56" s="20"/>
    </row>
    <row r="57" spans="1:4" ht="15.75">
      <c r="A57" s="48" t="s">
        <v>236</v>
      </c>
      <c r="B57" s="20"/>
      <c r="C57" s="20"/>
      <c r="D57" s="20"/>
    </row>
    <row r="58" spans="1:4" ht="15">
      <c r="A58" s="47" t="s">
        <v>300</v>
      </c>
      <c r="B58" s="20"/>
      <c r="C58" s="20"/>
      <c r="D58" s="20"/>
    </row>
    <row r="59" spans="1:4" ht="15">
      <c r="A59" s="20" t="s">
        <v>370</v>
      </c>
      <c r="B59" s="20"/>
      <c r="C59" s="20"/>
      <c r="D59" s="20"/>
    </row>
    <row r="60" spans="1:4" ht="15">
      <c r="A60" s="20" t="s">
        <v>371</v>
      </c>
      <c r="B60" s="20"/>
      <c r="C60" s="20"/>
      <c r="D60" s="20"/>
    </row>
    <row r="61" spans="1:4" ht="15">
      <c r="A61" s="20" t="s">
        <v>372</v>
      </c>
      <c r="B61" s="20"/>
      <c r="C61" s="20"/>
      <c r="D61" s="20"/>
    </row>
    <row r="62" spans="1:4" ht="15">
      <c r="A62" s="20" t="s">
        <v>373</v>
      </c>
      <c r="B62" s="20"/>
      <c r="C62" s="20"/>
      <c r="D62" s="20"/>
    </row>
    <row r="63" spans="1:4" ht="15">
      <c r="A63" s="47"/>
      <c r="B63" s="20"/>
      <c r="C63" s="20"/>
      <c r="D63" s="20"/>
    </row>
    <row r="64" spans="1:4" ht="15.75">
      <c r="A64" s="48" t="s">
        <v>237</v>
      </c>
      <c r="B64" s="20"/>
      <c r="C64" s="20"/>
      <c r="D64" s="20"/>
    </row>
    <row r="65" spans="1:4" ht="15">
      <c r="A65" s="47" t="s">
        <v>300</v>
      </c>
      <c r="B65" s="20"/>
      <c r="C65" s="20"/>
      <c r="D65" s="20"/>
    </row>
    <row r="66" spans="1:4" ht="15">
      <c r="A66" s="5" t="s">
        <v>635</v>
      </c>
      <c r="B66" s="20"/>
      <c r="C66" s="20"/>
      <c r="D66" s="20"/>
    </row>
    <row r="67" spans="1:4" ht="15">
      <c r="A67" s="5" t="s">
        <v>640</v>
      </c>
      <c r="B67" s="20"/>
      <c r="C67" s="20"/>
      <c r="D67" s="20"/>
    </row>
    <row r="68" spans="1:4" ht="15">
      <c r="A68" s="47"/>
      <c r="B68" s="20"/>
      <c r="C68" s="20"/>
      <c r="D68" s="20"/>
    </row>
    <row r="69" spans="1:4" ht="15.75">
      <c r="A69" s="48" t="s">
        <v>172</v>
      </c>
      <c r="B69" s="20"/>
      <c r="C69" s="20"/>
      <c r="D69" s="20"/>
    </row>
    <row r="70" spans="1:4" ht="15">
      <c r="A70" s="49" t="s">
        <v>301</v>
      </c>
      <c r="B70" s="20">
        <v>0</v>
      </c>
      <c r="C70" s="20"/>
      <c r="D70" s="20"/>
    </row>
    <row r="71" spans="1:4" ht="15">
      <c r="A71" s="49" t="s">
        <v>315</v>
      </c>
      <c r="B71" s="20">
        <v>1.1000000000000001</v>
      </c>
      <c r="C71" s="20"/>
      <c r="D71" s="20"/>
    </row>
    <row r="72" spans="1:4" ht="15">
      <c r="A72" s="49" t="s">
        <v>388</v>
      </c>
      <c r="B72" s="20">
        <v>1</v>
      </c>
      <c r="C72" s="20"/>
      <c r="D72" s="20"/>
    </row>
    <row r="73" spans="1:4" ht="15">
      <c r="A73" s="49" t="s">
        <v>15</v>
      </c>
      <c r="B73" s="20">
        <v>1</v>
      </c>
      <c r="C73" s="20"/>
      <c r="D73" s="20"/>
    </row>
    <row r="74" spans="1:4" ht="15">
      <c r="A74" s="49" t="s">
        <v>231</v>
      </c>
      <c r="B74" s="20">
        <v>1</v>
      </c>
      <c r="C74" s="20"/>
      <c r="D74" s="20"/>
    </row>
    <row r="75" spans="1:4" ht="15">
      <c r="A75" s="49" t="s">
        <v>34</v>
      </c>
      <c r="B75" s="20">
        <v>1.1000000000000001</v>
      </c>
      <c r="C75" s="20"/>
      <c r="D75" s="20"/>
    </row>
    <row r="76" spans="1:4" ht="15">
      <c r="A76" s="49" t="s">
        <v>389</v>
      </c>
      <c r="B76" s="20">
        <v>1</v>
      </c>
      <c r="C76" s="20"/>
      <c r="D76" s="20"/>
    </row>
    <row r="77" spans="1:4" ht="15">
      <c r="A77" s="47" t="s">
        <v>235</v>
      </c>
      <c r="B77" s="20">
        <v>1</v>
      </c>
      <c r="C77" s="20"/>
      <c r="D77" s="20"/>
    </row>
    <row r="78" spans="1:4" ht="15">
      <c r="A78" s="47"/>
      <c r="B78" s="20"/>
      <c r="C78" s="20"/>
      <c r="D78" s="20"/>
    </row>
    <row r="79" spans="1:4" ht="15.75">
      <c r="A79" s="48" t="s">
        <v>189</v>
      </c>
      <c r="B79" s="20"/>
      <c r="C79" s="20"/>
      <c r="D79" s="20"/>
    </row>
    <row r="80" spans="1:4" ht="15">
      <c r="A80" s="47" t="s">
        <v>302</v>
      </c>
      <c r="B80" s="20"/>
      <c r="C80" s="20"/>
      <c r="D80" s="20"/>
    </row>
    <row r="81" spans="1:4" ht="15">
      <c r="A81" s="47" t="s">
        <v>395</v>
      </c>
      <c r="B81" s="20"/>
      <c r="C81" s="20"/>
      <c r="D81" s="20"/>
    </row>
    <row r="82" spans="1:4" ht="15">
      <c r="A82" s="47" t="s">
        <v>11</v>
      </c>
      <c r="B82" s="20"/>
      <c r="C82" s="20"/>
      <c r="D82" s="20"/>
    </row>
    <row r="83" spans="1:4" ht="15">
      <c r="A83" s="47" t="s">
        <v>407</v>
      </c>
      <c r="B83" s="20"/>
      <c r="C83" s="20"/>
      <c r="D83" s="20"/>
    </row>
    <row r="84" spans="1:4" ht="15">
      <c r="A84" s="47" t="s">
        <v>399</v>
      </c>
      <c r="B84" s="20"/>
      <c r="C84" s="20"/>
      <c r="D84" s="20"/>
    </row>
    <row r="85" spans="1:4" ht="15">
      <c r="A85" s="47" t="s">
        <v>87</v>
      </c>
      <c r="B85" s="20"/>
      <c r="C85" s="20"/>
      <c r="D85" s="20"/>
    </row>
    <row r="86" spans="1:4" ht="15">
      <c r="A86" s="47" t="s">
        <v>17</v>
      </c>
      <c r="B86" s="20"/>
      <c r="C86" s="20"/>
      <c r="D86" s="20"/>
    </row>
    <row r="87" spans="1:4" ht="15">
      <c r="A87" s="47" t="s">
        <v>396</v>
      </c>
      <c r="B87" s="20"/>
      <c r="C87" s="20"/>
      <c r="D87" s="20"/>
    </row>
    <row r="88" spans="1:4" ht="15">
      <c r="A88" s="47" t="s">
        <v>419</v>
      </c>
      <c r="B88" s="20"/>
      <c r="C88" s="20"/>
      <c r="D88" s="20"/>
    </row>
    <row r="89" spans="1:4" ht="15">
      <c r="A89" s="47" t="s">
        <v>418</v>
      </c>
      <c r="B89" s="20"/>
      <c r="C89" s="20"/>
      <c r="D89" s="20"/>
    </row>
    <row r="90" spans="1:4" ht="15">
      <c r="A90" s="47" t="s">
        <v>12</v>
      </c>
      <c r="B90" s="20"/>
      <c r="C90" s="20"/>
      <c r="D90" s="20"/>
    </row>
    <row r="91" spans="1:4" ht="15">
      <c r="A91" s="47" t="s">
        <v>13</v>
      </c>
      <c r="B91" s="20"/>
      <c r="C91" s="20"/>
      <c r="D91" s="20"/>
    </row>
    <row r="92" spans="1:4" ht="15">
      <c r="A92" s="47" t="s">
        <v>397</v>
      </c>
      <c r="B92" s="20"/>
      <c r="C92" s="20"/>
      <c r="D92" s="20"/>
    </row>
    <row r="93" spans="1:4" ht="15">
      <c r="A93" s="47" t="s">
        <v>420</v>
      </c>
      <c r="B93" s="20"/>
      <c r="C93" s="20"/>
      <c r="D93" s="20"/>
    </row>
    <row r="94" spans="1:4" ht="15">
      <c r="A94" s="47" t="s">
        <v>421</v>
      </c>
      <c r="B94" s="20"/>
      <c r="C94" s="20"/>
      <c r="D94" s="20"/>
    </row>
    <row r="95" spans="1:4" ht="15">
      <c r="A95" s="47" t="s">
        <v>398</v>
      </c>
      <c r="B95" s="20"/>
      <c r="C95" s="20"/>
      <c r="D95" s="20"/>
    </row>
    <row r="96" spans="1:4" ht="15">
      <c r="A96" s="47"/>
      <c r="B96" s="20"/>
      <c r="C96" s="20"/>
      <c r="D96" s="20"/>
    </row>
    <row r="97" spans="1:4" ht="15.75">
      <c r="A97" s="48" t="s">
        <v>190</v>
      </c>
      <c r="B97" s="20"/>
      <c r="C97" s="20"/>
      <c r="D97" s="20"/>
    </row>
    <row r="98" spans="1:4" ht="15">
      <c r="A98" s="47" t="s">
        <v>29</v>
      </c>
      <c r="B98" s="20"/>
      <c r="C98" s="20"/>
      <c r="D98" s="20"/>
    </row>
    <row r="99" spans="1:4" ht="15">
      <c r="A99" s="47" t="s">
        <v>406</v>
      </c>
      <c r="B99" s="20"/>
      <c r="C99" s="20"/>
      <c r="D99" s="20"/>
    </row>
    <row r="100" spans="1:4" ht="15">
      <c r="A100" s="47" t="s">
        <v>39</v>
      </c>
      <c r="B100" s="20"/>
      <c r="C100" s="20"/>
      <c r="D100" s="20"/>
    </row>
    <row r="101" spans="1:4" ht="15">
      <c r="A101" s="47" t="s">
        <v>251</v>
      </c>
      <c r="B101" s="20"/>
      <c r="C101" s="20"/>
      <c r="D101" s="20"/>
    </row>
    <row r="102" spans="1:4" ht="15">
      <c r="A102" s="47" t="s">
        <v>405</v>
      </c>
      <c r="B102" s="20"/>
      <c r="C102" s="20"/>
      <c r="D102" s="20"/>
    </row>
    <row r="103" spans="1:4" ht="15">
      <c r="A103" s="47" t="s">
        <v>218</v>
      </c>
      <c r="B103" s="20"/>
      <c r="C103" s="20"/>
      <c r="D103" s="20"/>
    </row>
    <row r="104" spans="1:4" ht="15">
      <c r="A104" s="47" t="s">
        <v>400</v>
      </c>
      <c r="B104" s="20"/>
      <c r="C104" s="20"/>
      <c r="D104" s="20"/>
    </row>
    <row r="105" spans="1:4" ht="15">
      <c r="A105" s="47" t="s">
        <v>35</v>
      </c>
      <c r="B105" s="20"/>
      <c r="C105" s="20"/>
      <c r="D105" s="20"/>
    </row>
    <row r="106" spans="1:4" ht="15">
      <c r="A106" s="47" t="s">
        <v>36</v>
      </c>
      <c r="B106" s="19"/>
      <c r="C106" s="20"/>
      <c r="D106" s="20"/>
    </row>
    <row r="107" spans="1:4" ht="15">
      <c r="A107" s="47" t="s">
        <v>37</v>
      </c>
      <c r="B107" s="19"/>
      <c r="C107" s="20"/>
      <c r="D107" s="20"/>
    </row>
    <row r="108" spans="1:4" ht="15">
      <c r="A108" s="47" t="s">
        <v>38</v>
      </c>
      <c r="B108" s="19"/>
      <c r="C108" s="20"/>
      <c r="D108" s="20"/>
    </row>
    <row r="109" spans="1:4" ht="15">
      <c r="A109" s="47" t="s">
        <v>404</v>
      </c>
      <c r="B109" s="19"/>
      <c r="C109" s="20"/>
      <c r="D109" s="20"/>
    </row>
    <row r="110" spans="1:4" ht="15">
      <c r="A110" s="47" t="s">
        <v>40</v>
      </c>
      <c r="B110" s="19"/>
      <c r="C110" s="20"/>
      <c r="D110" s="20"/>
    </row>
    <row r="111" spans="1:4" ht="15">
      <c r="A111" s="47" t="s">
        <v>403</v>
      </c>
      <c r="B111" s="19"/>
      <c r="C111" s="20"/>
      <c r="D111" s="20"/>
    </row>
    <row r="112" spans="1:4" ht="15">
      <c r="A112" s="47" t="s">
        <v>41</v>
      </c>
      <c r="B112" s="19"/>
      <c r="C112" s="20"/>
      <c r="D112" s="20"/>
    </row>
    <row r="113" spans="1:4" ht="15">
      <c r="A113" s="47" t="s">
        <v>193</v>
      </c>
      <c r="B113" s="19"/>
      <c r="C113" s="20"/>
      <c r="D113" s="20"/>
    </row>
    <row r="114" spans="1:4" ht="15">
      <c r="A114" s="47" t="s">
        <v>202</v>
      </c>
      <c r="B114" s="19"/>
      <c r="C114" s="20"/>
      <c r="D114" s="20"/>
    </row>
    <row r="115" spans="1:4" ht="15">
      <c r="A115" s="47" t="s">
        <v>42</v>
      </c>
      <c r="B115" s="19"/>
      <c r="C115" s="20"/>
      <c r="D115" s="20"/>
    </row>
    <row r="116" spans="1:4" ht="15">
      <c r="A116" s="47" t="s">
        <v>401</v>
      </c>
      <c r="B116" s="19"/>
      <c r="C116" s="20"/>
      <c r="D116" s="20"/>
    </row>
    <row r="117" spans="1:4" ht="15">
      <c r="A117" s="47" t="s">
        <v>43</v>
      </c>
      <c r="B117" s="19"/>
      <c r="C117" s="20"/>
      <c r="D117" s="20"/>
    </row>
    <row r="118" spans="1:4" ht="15">
      <c r="A118" s="5" t="s">
        <v>277</v>
      </c>
      <c r="B118" s="19"/>
      <c r="C118" s="20"/>
      <c r="D118" s="20"/>
    </row>
    <row r="119" spans="1:4" ht="15">
      <c r="A119" s="47" t="s">
        <v>402</v>
      </c>
      <c r="B119" s="19"/>
      <c r="C119" s="20"/>
      <c r="D119" s="20"/>
    </row>
    <row r="120" spans="1:4" ht="15">
      <c r="A120" s="47"/>
    </row>
    <row r="121" spans="1:4" ht="15.75">
      <c r="A121" s="48" t="s">
        <v>236</v>
      </c>
    </row>
    <row r="122" spans="1:4" ht="15">
      <c r="A122" s="21" t="s">
        <v>367</v>
      </c>
      <c r="B122" s="6"/>
    </row>
    <row r="123" spans="1:4" ht="15">
      <c r="A123" s="47" t="s">
        <v>362</v>
      </c>
      <c r="B123" s="6"/>
    </row>
    <row r="124" spans="1:4" ht="15">
      <c r="A124" s="34" t="s">
        <v>616</v>
      </c>
      <c r="B124" s="6"/>
    </row>
    <row r="125" spans="1:4" ht="15">
      <c r="A125" s="34" t="s">
        <v>617</v>
      </c>
    </row>
    <row r="126" spans="1:4" ht="15">
      <c r="A126" s="34" t="s">
        <v>618</v>
      </c>
    </row>
    <row r="127" spans="1:4" ht="15">
      <c r="A127" s="34" t="s">
        <v>629</v>
      </c>
    </row>
    <row r="128" spans="1:4" ht="15">
      <c r="A128" s="34" t="s">
        <v>613</v>
      </c>
    </row>
    <row r="129" spans="1:1" ht="15">
      <c r="A129" s="34" t="s">
        <v>614</v>
      </c>
    </row>
    <row r="130" spans="1:1" ht="15">
      <c r="A130" s="34" t="s">
        <v>615</v>
      </c>
    </row>
    <row r="131" spans="1:1" ht="15">
      <c r="A131" s="47" t="s">
        <v>630</v>
      </c>
    </row>
    <row r="132" spans="1:1" ht="15">
      <c r="A132" s="47"/>
    </row>
    <row r="133" spans="1:1" ht="15.75">
      <c r="A133" s="48" t="s">
        <v>457</v>
      </c>
    </row>
    <row r="134" spans="1:1" ht="15">
      <c r="A134" s="47" t="s">
        <v>458</v>
      </c>
    </row>
    <row r="135" spans="1:1" ht="15">
      <c r="A135" s="47" t="s">
        <v>459</v>
      </c>
    </row>
    <row r="136" spans="1:1" ht="15">
      <c r="A136" s="47" t="s">
        <v>460</v>
      </c>
    </row>
    <row r="137" spans="1:1" ht="15">
      <c r="A137" s="47"/>
    </row>
    <row r="138" spans="1:1" ht="15.75">
      <c r="A138" s="48" t="s">
        <v>366</v>
      </c>
    </row>
    <row r="139" spans="1:1" ht="15">
      <c r="A139" s="51">
        <v>19.5</v>
      </c>
    </row>
    <row r="140" spans="1:1" ht="15">
      <c r="A140" s="51">
        <v>24.5</v>
      </c>
    </row>
    <row r="141" spans="1:1" ht="15">
      <c r="A141" s="51">
        <v>25.17</v>
      </c>
    </row>
    <row r="142" spans="1:1" ht="15">
      <c r="A142" s="51">
        <v>25.67</v>
      </c>
    </row>
    <row r="143" spans="1:1" ht="15">
      <c r="A143" s="51">
        <v>29</v>
      </c>
    </row>
    <row r="144" spans="1:1" ht="15">
      <c r="A144" s="51">
        <v>29.8</v>
      </c>
    </row>
    <row r="145" spans="1:1" ht="15">
      <c r="A145" s="51">
        <v>30.4</v>
      </c>
    </row>
    <row r="146" spans="1:1">
      <c r="A146" s="52"/>
    </row>
    <row r="147" spans="1:1" ht="15.75">
      <c r="A147" s="48" t="s">
        <v>378</v>
      </c>
    </row>
    <row r="148" spans="1:1" ht="15">
      <c r="A148" s="47" t="s">
        <v>387</v>
      </c>
    </row>
    <row r="149" spans="1:1" ht="15">
      <c r="A149" s="47" t="s">
        <v>379</v>
      </c>
    </row>
    <row r="150" spans="1:1" ht="15">
      <c r="A150" s="47" t="s">
        <v>380</v>
      </c>
    </row>
    <row r="151" spans="1:1" ht="15">
      <c r="A151" s="47" t="s">
        <v>381</v>
      </c>
    </row>
    <row r="152" spans="1:1" ht="15">
      <c r="A152" s="47" t="s">
        <v>382</v>
      </c>
    </row>
    <row r="153" spans="1:1" ht="15">
      <c r="A153" s="47" t="s">
        <v>383</v>
      </c>
    </row>
    <row r="154" spans="1:1" ht="15">
      <c r="A154" s="47" t="s">
        <v>394</v>
      </c>
    </row>
    <row r="157" spans="1:1" ht="15.75">
      <c r="A157" s="48" t="s">
        <v>390</v>
      </c>
    </row>
    <row r="158" spans="1:1" ht="15">
      <c r="A158" s="47" t="s">
        <v>391</v>
      </c>
    </row>
    <row r="159" spans="1:1" ht="15">
      <c r="A159" s="61" t="s">
        <v>414</v>
      </c>
    </row>
    <row r="160" spans="1:1" ht="15">
      <c r="A160" s="61" t="s">
        <v>422</v>
      </c>
    </row>
    <row r="161" spans="1:1" ht="15">
      <c r="A161" s="61" t="s">
        <v>376</v>
      </c>
    </row>
  </sheetData>
  <sortState ref="A69:A77">
    <sortCondition ref="A69:A77"/>
  </sortState>
  <phoneticPr fontId="5" type="noConversion"/>
  <pageMargins left="0.75" right="0.75" top="1" bottom="1" header="0.5" footer="0.5"/>
  <pageSetup orientation="portrait"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7"/>
  <sheetViews>
    <sheetView workbookViewId="0">
      <selection activeCell="B22" sqref="B22:B24"/>
    </sheetView>
  </sheetViews>
  <sheetFormatPr defaultColWidth="9.1640625" defaultRowHeight="15"/>
  <cols>
    <col min="1" max="1" width="31.5" style="420" customWidth="1"/>
    <col min="2" max="2" width="13.1640625" style="420" customWidth="1"/>
    <col min="3" max="3" width="26.1640625" style="420" customWidth="1"/>
    <col min="4" max="4" width="15.6640625" style="420" customWidth="1"/>
    <col min="5" max="5" width="15.1640625" style="420" customWidth="1"/>
    <col min="6" max="6" width="14.5" style="420" customWidth="1"/>
    <col min="7" max="7" width="15.6640625" style="420" bestFit="1" customWidth="1"/>
    <col min="8" max="16384" width="9.1640625" style="420"/>
  </cols>
  <sheetData>
    <row r="1" spans="1:8">
      <c r="A1" s="493" t="s">
        <v>625</v>
      </c>
      <c r="B1" s="493"/>
      <c r="C1" s="494" t="s">
        <v>477</v>
      </c>
      <c r="D1" s="494" t="s">
        <v>478</v>
      </c>
      <c r="F1" s="495">
        <v>18</v>
      </c>
      <c r="G1" s="420" t="s">
        <v>479</v>
      </c>
    </row>
    <row r="2" spans="1:8">
      <c r="A2" s="420" t="s">
        <v>480</v>
      </c>
      <c r="C2" s="420">
        <v>539</v>
      </c>
      <c r="D2" s="420">
        <v>1105</v>
      </c>
      <c r="F2" s="494" t="s">
        <v>477</v>
      </c>
      <c r="G2" s="494" t="s">
        <v>478</v>
      </c>
    </row>
    <row r="3" spans="1:8">
      <c r="A3" s="420" t="s">
        <v>481</v>
      </c>
      <c r="C3" s="420">
        <f>ROUND(C2*0.2,0)</f>
        <v>108</v>
      </c>
      <c r="D3" s="420">
        <f>C3</f>
        <v>108</v>
      </c>
    </row>
    <row r="4" spans="1:8">
      <c r="A4" s="420" t="s">
        <v>579</v>
      </c>
      <c r="C4" s="496">
        <f>SUM(C2:C3)</f>
        <v>647</v>
      </c>
      <c r="D4" s="496">
        <f>SUM(D2:D3)</f>
        <v>1213</v>
      </c>
      <c r="F4" s="497">
        <f>F1*C4</f>
        <v>11646</v>
      </c>
      <c r="G4" s="497">
        <f>F1*D4</f>
        <v>21834</v>
      </c>
      <c r="H4" s="498"/>
    </row>
    <row r="6" spans="1:8">
      <c r="A6" s="493" t="s">
        <v>626</v>
      </c>
      <c r="B6" s="493"/>
      <c r="D6" s="495">
        <v>9</v>
      </c>
      <c r="E6" s="420" t="s">
        <v>482</v>
      </c>
    </row>
    <row r="7" spans="1:8" ht="15.75" customHeight="1">
      <c r="C7" s="499"/>
      <c r="D7" s="500"/>
      <c r="E7" s="494" t="s">
        <v>622</v>
      </c>
    </row>
    <row r="8" spans="1:8">
      <c r="A8" s="501" t="s">
        <v>483</v>
      </c>
      <c r="B8" s="503">
        <v>56</v>
      </c>
      <c r="C8" s="504" t="s">
        <v>484</v>
      </c>
      <c r="D8" s="502">
        <f>B8*D6</f>
        <v>504</v>
      </c>
      <c r="E8" s="498">
        <f>B8*18</f>
        <v>1008</v>
      </c>
    </row>
    <row r="9" spans="1:8">
      <c r="A9" s="501" t="s">
        <v>621</v>
      </c>
      <c r="B9" s="503">
        <v>19</v>
      </c>
      <c r="C9" s="505" t="s">
        <v>484</v>
      </c>
      <c r="D9" s="502">
        <f>B9*D6</f>
        <v>171</v>
      </c>
      <c r="E9" s="498">
        <f>B9*18</f>
        <v>342</v>
      </c>
    </row>
    <row r="10" spans="1:8" ht="30">
      <c r="A10" s="506" t="s">
        <v>485</v>
      </c>
      <c r="B10" s="507"/>
      <c r="C10" s="508" t="s">
        <v>486</v>
      </c>
      <c r="D10" s="509">
        <v>0</v>
      </c>
      <c r="E10" s="510">
        <v>0</v>
      </c>
    </row>
    <row r="11" spans="1:8">
      <c r="D11" s="502">
        <f>SUM(D8:D10)</f>
        <v>675</v>
      </c>
      <c r="E11" s="498">
        <f>SUM(E8:E10)</f>
        <v>1350</v>
      </c>
    </row>
    <row r="12" spans="1:8">
      <c r="A12" s="496"/>
      <c r="B12"/>
      <c r="C12"/>
    </row>
    <row r="14" spans="1:8">
      <c r="A14" s="599" t="s">
        <v>495</v>
      </c>
      <c r="B14" s="599"/>
      <c r="C14" s="599"/>
      <c r="D14" s="599"/>
    </row>
    <row r="15" spans="1:8">
      <c r="A15" s="600" t="s">
        <v>627</v>
      </c>
      <c r="B15" s="600"/>
      <c r="C15" s="600"/>
      <c r="D15" s="601"/>
    </row>
    <row r="16" spans="1:8">
      <c r="A16" s="600" t="s">
        <v>496</v>
      </c>
      <c r="B16" s="600"/>
      <c r="C16" s="600"/>
      <c r="D16" s="601"/>
    </row>
    <row r="17" spans="1:4">
      <c r="A17" s="600"/>
      <c r="B17" s="600"/>
      <c r="C17" s="600"/>
      <c r="D17" s="601"/>
    </row>
    <row r="18" spans="1:4" ht="15.75">
      <c r="A18" s="34" t="s">
        <v>616</v>
      </c>
      <c r="B18" s="104">
        <v>24.5</v>
      </c>
      <c r="C18" s="104"/>
      <c r="D18" s="601"/>
    </row>
    <row r="19" spans="1:4" ht="15.75">
      <c r="A19" s="34" t="s">
        <v>617</v>
      </c>
      <c r="B19" s="104">
        <v>25.17</v>
      </c>
      <c r="C19" s="104" t="s">
        <v>619</v>
      </c>
      <c r="D19" s="601"/>
    </row>
    <row r="20" spans="1:4" ht="15.75">
      <c r="A20" s="34" t="s">
        <v>618</v>
      </c>
      <c r="B20" s="104">
        <v>25.67</v>
      </c>
      <c r="C20" s="104" t="s">
        <v>620</v>
      </c>
      <c r="D20" s="601"/>
    </row>
    <row r="21" spans="1:4" ht="15.75">
      <c r="A21" s="34"/>
      <c r="B21" s="104"/>
      <c r="C21" s="104"/>
      <c r="D21" s="601"/>
    </row>
    <row r="22" spans="1:4" ht="15.75">
      <c r="A22" s="34" t="s">
        <v>613</v>
      </c>
      <c r="B22" s="104">
        <v>29</v>
      </c>
      <c r="C22" s="104"/>
      <c r="D22" s="601"/>
    </row>
    <row r="23" spans="1:4" ht="15.75">
      <c r="A23" s="34" t="s">
        <v>614</v>
      </c>
      <c r="B23" s="104">
        <v>29.8</v>
      </c>
      <c r="C23" s="104" t="s">
        <v>619</v>
      </c>
      <c r="D23" s="601"/>
    </row>
    <row r="24" spans="1:4" ht="15.75">
      <c r="A24" s="34" t="s">
        <v>615</v>
      </c>
      <c r="B24" s="104">
        <v>30.4</v>
      </c>
      <c r="C24" s="104" t="s">
        <v>620</v>
      </c>
      <c r="D24" s="600"/>
    </row>
    <row r="25" spans="1:4">
      <c r="A25" s="600"/>
      <c r="B25" s="600"/>
      <c r="C25" s="600"/>
      <c r="D25" s="600"/>
    </row>
    <row r="26" spans="1:4">
      <c r="A26" s="600"/>
      <c r="B26" s="600"/>
      <c r="C26" s="600"/>
      <c r="D26" s="600"/>
    </row>
    <row r="27" spans="1:4">
      <c r="A27" s="600"/>
      <c r="B27" s="600"/>
      <c r="C27" s="600"/>
      <c r="D27" s="600"/>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32"/>
  <sheetViews>
    <sheetView workbookViewId="0">
      <selection sqref="A1:XFD1048576"/>
    </sheetView>
  </sheetViews>
  <sheetFormatPr defaultColWidth="16.1640625" defaultRowHeight="12.75"/>
  <cols>
    <col min="1" max="1" width="32.6640625" style="600" customWidth="1"/>
    <col min="2" max="2" width="78.1640625" style="600" customWidth="1"/>
    <col min="3" max="4" width="35.5" style="600" customWidth="1"/>
    <col min="5" max="5" width="4.5" style="600" customWidth="1"/>
    <col min="6" max="6" width="73.6640625" style="600" customWidth="1"/>
    <col min="7" max="7" width="5" style="600" customWidth="1"/>
    <col min="8" max="8" width="34.1640625" style="600" customWidth="1"/>
    <col min="9" max="9" width="20" style="600" customWidth="1"/>
    <col min="10" max="11" width="19.1640625" style="600" customWidth="1"/>
    <col min="12" max="16384" width="16.1640625" style="600"/>
  </cols>
  <sheetData>
    <row r="1" spans="1:10" ht="39.950000000000003" customHeight="1">
      <c r="A1" s="1060" t="s">
        <v>565</v>
      </c>
      <c r="B1" s="1060"/>
      <c r="C1" s="1060"/>
      <c r="D1" s="1060"/>
      <c r="E1" s="1060"/>
      <c r="F1" s="1060"/>
    </row>
    <row r="2" spans="1:10">
      <c r="A2" s="602"/>
      <c r="B2" s="602"/>
      <c r="C2" s="602"/>
      <c r="D2" s="602"/>
    </row>
    <row r="3" spans="1:10" ht="20.25">
      <c r="A3" s="1061" t="s">
        <v>497</v>
      </c>
      <c r="B3" s="1061"/>
      <c r="C3" s="602"/>
      <c r="D3" s="602"/>
      <c r="F3" s="603" t="s">
        <v>580</v>
      </c>
    </row>
    <row r="4" spans="1:10">
      <c r="A4" s="604"/>
      <c r="B4" s="604"/>
      <c r="C4" s="604"/>
      <c r="D4" s="604"/>
    </row>
    <row r="5" spans="1:10">
      <c r="A5" s="1048" t="s">
        <v>498</v>
      </c>
      <c r="B5" s="1048"/>
      <c r="C5" s="1058" t="s">
        <v>499</v>
      </c>
      <c r="D5" s="1058"/>
      <c r="E5" s="1058"/>
      <c r="F5" s="1058"/>
    </row>
    <row r="6" spans="1:10">
      <c r="A6" s="1048" t="s">
        <v>500</v>
      </c>
      <c r="B6" s="1048"/>
      <c r="C6" s="1062" t="s">
        <v>501</v>
      </c>
      <c r="D6" s="1062"/>
      <c r="E6" s="1062"/>
      <c r="F6" s="1062"/>
    </row>
    <row r="7" spans="1:10">
      <c r="A7" s="1048" t="s">
        <v>502</v>
      </c>
      <c r="B7" s="1048"/>
      <c r="C7" s="1058" t="s">
        <v>503</v>
      </c>
      <c r="D7" s="1058"/>
      <c r="E7" s="1058"/>
      <c r="F7" s="1058"/>
    </row>
    <row r="8" spans="1:10">
      <c r="A8" s="1048" t="s">
        <v>504</v>
      </c>
      <c r="B8" s="1048"/>
      <c r="C8" s="602"/>
      <c r="D8" s="602"/>
    </row>
    <row r="9" spans="1:10">
      <c r="A9" s="605"/>
      <c r="B9" s="605"/>
      <c r="C9" s="605"/>
      <c r="D9" s="605"/>
      <c r="E9" s="605"/>
      <c r="F9" s="605"/>
    </row>
    <row r="10" spans="1:10" ht="11.1" customHeight="1">
      <c r="A10" s="606"/>
      <c r="B10" s="602"/>
      <c r="C10" s="602"/>
      <c r="D10" s="602"/>
    </row>
    <row r="11" spans="1:10">
      <c r="A11" s="1059" t="s">
        <v>505</v>
      </c>
      <c r="B11" s="1059"/>
      <c r="C11" s="1059"/>
      <c r="D11" s="638"/>
      <c r="F11" s="604"/>
    </row>
    <row r="12" spans="1:10">
      <c r="A12" s="602"/>
      <c r="B12" s="602"/>
      <c r="C12" s="1058" t="s">
        <v>499</v>
      </c>
      <c r="D12" s="1058"/>
      <c r="E12" s="1058"/>
      <c r="F12" s="1058"/>
    </row>
    <row r="13" spans="1:10" ht="15" customHeight="1">
      <c r="A13" s="1048" t="s">
        <v>506</v>
      </c>
      <c r="B13" s="1048"/>
      <c r="C13" s="1050" t="s">
        <v>566</v>
      </c>
      <c r="D13" s="1050"/>
      <c r="E13" s="1050"/>
      <c r="F13" s="1050"/>
      <c r="H13" s="604"/>
    </row>
    <row r="14" spans="1:10" ht="12" customHeight="1">
      <c r="A14" s="1048" t="s">
        <v>507</v>
      </c>
      <c r="B14" s="1048"/>
      <c r="C14" s="1050"/>
      <c r="D14" s="1050"/>
      <c r="E14" s="1050"/>
      <c r="F14" s="1050"/>
      <c r="H14" s="1048"/>
      <c r="I14" s="1048"/>
      <c r="J14" s="1048"/>
    </row>
    <row r="15" spans="1:10">
      <c r="A15" s="607"/>
      <c r="B15" s="607"/>
      <c r="C15" s="607"/>
      <c r="D15" s="607"/>
      <c r="E15" s="601"/>
      <c r="F15" s="601"/>
      <c r="H15" s="1048"/>
      <c r="I15" s="1048"/>
      <c r="J15" s="1048"/>
    </row>
    <row r="16" spans="1:10">
      <c r="A16" s="1057" t="s">
        <v>581</v>
      </c>
      <c r="B16" s="1057"/>
      <c r="C16" s="1057"/>
      <c r="D16" s="1057"/>
      <c r="E16" s="1057"/>
      <c r="F16" s="1057"/>
    </row>
    <row r="17" spans="1:11">
      <c r="A17" s="602"/>
      <c r="B17" s="602"/>
      <c r="C17" s="602"/>
      <c r="D17" s="602"/>
    </row>
    <row r="18" spans="1:11" ht="18">
      <c r="A18" s="1055" t="s">
        <v>508</v>
      </c>
      <c r="B18" s="1055"/>
      <c r="C18" s="1055"/>
      <c r="D18" s="1055"/>
      <c r="E18" s="1055"/>
      <c r="F18" s="1055"/>
    </row>
    <row r="19" spans="1:11" ht="18">
      <c r="A19" s="608"/>
      <c r="B19" s="608"/>
      <c r="C19" s="608"/>
      <c r="D19" s="608"/>
      <c r="E19" s="608"/>
      <c r="F19" s="608"/>
    </row>
    <row r="20" spans="1:11" ht="13.5" thickBot="1">
      <c r="A20" s="604"/>
      <c r="B20" s="604"/>
      <c r="C20" s="604"/>
      <c r="D20" s="604"/>
    </row>
    <row r="21" spans="1:11" ht="17.45" customHeight="1">
      <c r="A21" s="609" t="s">
        <v>509</v>
      </c>
      <c r="B21" s="609" t="s">
        <v>510</v>
      </c>
      <c r="C21" s="609" t="s">
        <v>511</v>
      </c>
      <c r="D21" s="609"/>
      <c r="E21" s="610"/>
      <c r="F21" s="609" t="s">
        <v>512</v>
      </c>
      <c r="H21" s="611"/>
      <c r="I21" s="612"/>
      <c r="J21" s="1049" t="s">
        <v>513</v>
      </c>
      <c r="K21" s="1051" t="s">
        <v>514</v>
      </c>
    </row>
    <row r="22" spans="1:11">
      <c r="A22" s="613" t="s">
        <v>515</v>
      </c>
      <c r="B22" s="614"/>
      <c r="C22" s="614"/>
      <c r="D22" s="614"/>
      <c r="E22" s="614"/>
      <c r="F22" s="614"/>
      <c r="H22" s="615" t="s">
        <v>516</v>
      </c>
      <c r="I22" s="614"/>
      <c r="J22" s="1050"/>
      <c r="K22" s="1052"/>
    </row>
    <row r="23" spans="1:11">
      <c r="A23" s="604" t="s">
        <v>567</v>
      </c>
      <c r="E23" s="601"/>
      <c r="H23" s="616"/>
      <c r="J23" s="1050"/>
      <c r="K23" s="1052"/>
    </row>
    <row r="24" spans="1:11">
      <c r="A24" s="1048" t="s">
        <v>568</v>
      </c>
      <c r="B24" s="1048"/>
      <c r="C24" s="1048"/>
      <c r="D24" s="644"/>
      <c r="E24" s="601"/>
      <c r="H24" s="616"/>
      <c r="J24" s="1050"/>
      <c r="K24" s="1052"/>
    </row>
    <row r="25" spans="1:11">
      <c r="A25" s="1048" t="s">
        <v>569</v>
      </c>
      <c r="B25" s="1048"/>
      <c r="C25" s="1048"/>
      <c r="D25" s="644"/>
      <c r="E25" s="601"/>
      <c r="F25" s="600" t="s">
        <v>512</v>
      </c>
      <c r="H25" s="1053" t="s">
        <v>570</v>
      </c>
      <c r="I25" s="1054"/>
      <c r="J25" s="1050"/>
      <c r="K25" s="1052"/>
    </row>
    <row r="26" spans="1:11">
      <c r="A26" s="600" t="s">
        <v>571</v>
      </c>
      <c r="B26" s="600" t="s">
        <v>517</v>
      </c>
      <c r="C26" s="600" t="s">
        <v>582</v>
      </c>
      <c r="E26" s="601"/>
      <c r="F26" s="1056" t="s">
        <v>518</v>
      </c>
      <c r="H26" s="616" t="s">
        <v>363</v>
      </c>
      <c r="I26" s="600" t="s">
        <v>519</v>
      </c>
      <c r="J26" s="617">
        <f>970.4/40</f>
        <v>24.259999999999998</v>
      </c>
      <c r="K26" s="618"/>
    </row>
    <row r="27" spans="1:11">
      <c r="B27" s="600" t="s">
        <v>363</v>
      </c>
      <c r="C27" s="600" t="s">
        <v>520</v>
      </c>
      <c r="E27" s="601"/>
      <c r="F27" s="1056"/>
      <c r="H27" s="616" t="s">
        <v>364</v>
      </c>
      <c r="I27" s="600" t="s">
        <v>521</v>
      </c>
      <c r="J27" s="617">
        <f>1045.2/40</f>
        <v>26.130000000000003</v>
      </c>
      <c r="K27" s="618"/>
    </row>
    <row r="28" spans="1:11">
      <c r="B28" s="600" t="s">
        <v>364</v>
      </c>
      <c r="C28" s="600" t="s">
        <v>522</v>
      </c>
      <c r="E28" s="601"/>
      <c r="F28" s="1056"/>
      <c r="H28" s="616" t="s">
        <v>365</v>
      </c>
      <c r="I28" s="600" t="s">
        <v>523</v>
      </c>
      <c r="J28" s="617">
        <f>1124.8/40</f>
        <v>28.119999999999997</v>
      </c>
      <c r="K28" s="618"/>
    </row>
    <row r="29" spans="1:11">
      <c r="B29" s="600" t="s">
        <v>365</v>
      </c>
      <c r="C29" s="600" t="s">
        <v>524</v>
      </c>
      <c r="E29" s="601"/>
      <c r="F29" s="1056"/>
      <c r="H29" s="616"/>
      <c r="K29" s="619"/>
    </row>
    <row r="30" spans="1:11" ht="5.0999999999999996" customHeight="1">
      <c r="B30" s="601"/>
      <c r="C30" s="601"/>
      <c r="D30" s="601"/>
      <c r="E30" s="601"/>
      <c r="H30" s="616"/>
      <c r="K30" s="619"/>
    </row>
    <row r="31" spans="1:11">
      <c r="A31" s="600" t="s">
        <v>525</v>
      </c>
      <c r="B31" s="1047" t="s">
        <v>526</v>
      </c>
      <c r="C31" s="600" t="s">
        <v>527</v>
      </c>
      <c r="E31" s="601"/>
      <c r="H31" s="620" t="s">
        <v>572</v>
      </c>
      <c r="K31" s="618"/>
    </row>
    <row r="32" spans="1:11">
      <c r="B32" s="1047"/>
      <c r="C32" s="600" t="s">
        <v>528</v>
      </c>
      <c r="E32" s="601"/>
      <c r="H32" s="616" t="s">
        <v>363</v>
      </c>
      <c r="I32" s="600" t="s">
        <v>529</v>
      </c>
      <c r="K32" s="618">
        <f>1940.803/80</f>
        <v>24.260037500000003</v>
      </c>
    </row>
    <row r="33" spans="1:11" ht="23.1" customHeight="1">
      <c r="B33" s="1047"/>
      <c r="E33" s="601"/>
      <c r="H33" s="616" t="s">
        <v>364</v>
      </c>
      <c r="I33" s="600" t="s">
        <v>530</v>
      </c>
      <c r="K33" s="618">
        <f>2090.4/80</f>
        <v>26.130000000000003</v>
      </c>
    </row>
    <row r="34" spans="1:11" ht="13.5" thickBot="1">
      <c r="B34" s="621"/>
      <c r="C34" s="621"/>
      <c r="D34" s="621"/>
      <c r="E34" s="601"/>
      <c r="H34" s="622" t="s">
        <v>365</v>
      </c>
      <c r="I34" s="623" t="s">
        <v>532</v>
      </c>
      <c r="J34" s="623"/>
      <c r="K34" s="624">
        <f>2249.6/80</f>
        <v>28.119999999999997</v>
      </c>
    </row>
    <row r="35" spans="1:11">
      <c r="A35" s="625" t="s">
        <v>533</v>
      </c>
      <c r="B35" s="625"/>
      <c r="C35" s="625"/>
      <c r="D35" s="625"/>
      <c r="E35" s="599"/>
      <c r="F35" s="599"/>
    </row>
    <row r="36" spans="1:11">
      <c r="A36" s="604" t="s">
        <v>567</v>
      </c>
      <c r="B36" s="604"/>
      <c r="C36" s="604"/>
      <c r="D36" s="604"/>
      <c r="E36" s="601"/>
    </row>
    <row r="37" spans="1:11">
      <c r="A37" s="1048" t="s">
        <v>568</v>
      </c>
      <c r="B37" s="1048"/>
      <c r="C37" s="1048"/>
      <c r="D37" s="644"/>
      <c r="E37" s="601"/>
    </row>
    <row r="38" spans="1:11" ht="12" customHeight="1">
      <c r="A38" s="1048" t="s">
        <v>569</v>
      </c>
      <c r="B38" s="1048"/>
      <c r="C38" s="1048"/>
      <c r="D38" s="602"/>
      <c r="E38" s="601"/>
      <c r="F38" s="600" t="s">
        <v>512</v>
      </c>
    </row>
    <row r="39" spans="1:11" ht="27" customHeight="1">
      <c r="B39" s="600" t="s">
        <v>517</v>
      </c>
      <c r="C39" s="633" t="s">
        <v>583</v>
      </c>
      <c r="D39" s="646" t="s">
        <v>584</v>
      </c>
      <c r="E39" s="601"/>
      <c r="F39" s="1056" t="s">
        <v>518</v>
      </c>
    </row>
    <row r="40" spans="1:11">
      <c r="B40" s="600" t="s">
        <v>573</v>
      </c>
      <c r="C40" s="600" t="s">
        <v>520</v>
      </c>
      <c r="D40" s="604"/>
      <c r="E40" s="601"/>
      <c r="F40" s="1056"/>
    </row>
    <row r="41" spans="1:11" ht="13.35" customHeight="1">
      <c r="B41" s="600" t="s">
        <v>574</v>
      </c>
      <c r="C41" s="600" t="s">
        <v>542</v>
      </c>
      <c r="D41" s="604"/>
      <c r="E41" s="601"/>
      <c r="F41" s="1056"/>
    </row>
    <row r="42" spans="1:11">
      <c r="B42" s="600" t="s">
        <v>585</v>
      </c>
      <c r="C42" s="600" t="s">
        <v>543</v>
      </c>
      <c r="D42" s="604"/>
      <c r="E42" s="601"/>
      <c r="F42" s="1056"/>
    </row>
    <row r="43" spans="1:11" ht="5.0999999999999996" customHeight="1">
      <c r="B43" s="601"/>
      <c r="C43" s="601"/>
      <c r="D43" s="601"/>
      <c r="E43" s="601"/>
    </row>
    <row r="44" spans="1:11" ht="13.35" customHeight="1">
      <c r="A44" s="600" t="s">
        <v>525</v>
      </c>
      <c r="B44" s="1047" t="s">
        <v>575</v>
      </c>
      <c r="C44" s="600" t="s">
        <v>527</v>
      </c>
      <c r="E44" s="601"/>
    </row>
    <row r="45" spans="1:11" ht="13.35" customHeight="1">
      <c r="B45" s="1047"/>
      <c r="C45" s="600" t="s">
        <v>528</v>
      </c>
      <c r="E45" s="601"/>
    </row>
    <row r="46" spans="1:11" ht="32.1" customHeight="1">
      <c r="B46" s="1047"/>
      <c r="E46" s="601"/>
    </row>
    <row r="47" spans="1:11">
      <c r="B47" s="621"/>
      <c r="C47" s="621"/>
      <c r="D47" s="621"/>
      <c r="E47" s="601"/>
    </row>
    <row r="48" spans="1:11">
      <c r="A48" s="626" t="s">
        <v>535</v>
      </c>
      <c r="B48" s="626"/>
      <c r="C48" s="626"/>
      <c r="D48" s="626"/>
      <c r="E48" s="627"/>
      <c r="F48" s="627"/>
    </row>
    <row r="49" spans="1:6">
      <c r="A49" s="604" t="s">
        <v>567</v>
      </c>
      <c r="B49" s="604"/>
      <c r="C49" s="604"/>
      <c r="D49" s="604"/>
      <c r="E49" s="601"/>
    </row>
    <row r="50" spans="1:6">
      <c r="A50" s="1048" t="s">
        <v>568</v>
      </c>
      <c r="B50" s="1048"/>
      <c r="C50" s="1048"/>
      <c r="D50" s="644"/>
      <c r="E50" s="601"/>
    </row>
    <row r="51" spans="1:6">
      <c r="A51" s="1048" t="s">
        <v>569</v>
      </c>
      <c r="B51" s="1048"/>
      <c r="C51" s="1048"/>
      <c r="D51" s="644"/>
      <c r="E51" s="601"/>
    </row>
    <row r="52" spans="1:6">
      <c r="B52" s="600" t="s">
        <v>517</v>
      </c>
      <c r="C52" s="600" t="s">
        <v>586</v>
      </c>
      <c r="E52" s="601"/>
    </row>
    <row r="53" spans="1:6">
      <c r="B53" s="628" t="s">
        <v>536</v>
      </c>
      <c r="C53" s="629"/>
      <c r="E53" s="601"/>
      <c r="F53" s="600" t="s">
        <v>534</v>
      </c>
    </row>
    <row r="54" spans="1:6">
      <c r="B54" s="600" t="s">
        <v>363</v>
      </c>
      <c r="C54" s="600" t="s">
        <v>537</v>
      </c>
      <c r="E54" s="601"/>
      <c r="F54" s="600" t="s">
        <v>538</v>
      </c>
    </row>
    <row r="55" spans="1:6">
      <c r="B55" s="600" t="s">
        <v>364</v>
      </c>
      <c r="C55" s="630" t="s">
        <v>539</v>
      </c>
      <c r="D55" s="630"/>
      <c r="E55" s="601"/>
    </row>
    <row r="56" spans="1:6">
      <c r="B56" s="600" t="s">
        <v>365</v>
      </c>
      <c r="C56" s="600" t="s">
        <v>540</v>
      </c>
      <c r="E56" s="601"/>
    </row>
    <row r="57" spans="1:6">
      <c r="E57" s="601"/>
    </row>
    <row r="58" spans="1:6">
      <c r="B58" s="628" t="s">
        <v>541</v>
      </c>
      <c r="C58" s="629"/>
      <c r="E58" s="601"/>
    </row>
    <row r="59" spans="1:6">
      <c r="B59" s="600" t="s">
        <v>363</v>
      </c>
      <c r="C59" s="600" t="s">
        <v>520</v>
      </c>
      <c r="E59" s="601"/>
    </row>
    <row r="60" spans="1:6">
      <c r="B60" s="600" t="s">
        <v>364</v>
      </c>
      <c r="C60" s="630" t="s">
        <v>542</v>
      </c>
      <c r="D60" s="630"/>
      <c r="E60" s="601"/>
    </row>
    <row r="61" spans="1:6">
      <c r="B61" s="600" t="s">
        <v>365</v>
      </c>
      <c r="C61" s="600" t="s">
        <v>543</v>
      </c>
      <c r="E61" s="601"/>
    </row>
    <row r="62" spans="1:6" ht="5.0999999999999996" customHeight="1">
      <c r="B62" s="601"/>
      <c r="C62" s="601"/>
      <c r="D62" s="601"/>
      <c r="E62" s="601"/>
    </row>
    <row r="63" spans="1:6">
      <c r="A63" s="600" t="s">
        <v>525</v>
      </c>
      <c r="B63" s="1047" t="s">
        <v>526</v>
      </c>
      <c r="C63" s="600" t="s">
        <v>527</v>
      </c>
      <c r="E63" s="601"/>
    </row>
    <row r="64" spans="1:6">
      <c r="B64" s="1047"/>
      <c r="C64" s="600" t="s">
        <v>528</v>
      </c>
      <c r="E64" s="601"/>
    </row>
    <row r="65" spans="1:11">
      <c r="B65" s="1047"/>
      <c r="E65" s="601"/>
    </row>
    <row r="66" spans="1:11">
      <c r="B66" s="621"/>
      <c r="C66" s="621"/>
      <c r="D66" s="621"/>
      <c r="E66" s="601"/>
    </row>
    <row r="67" spans="1:11">
      <c r="A67" s="631" t="s">
        <v>587</v>
      </c>
      <c r="B67" s="632"/>
      <c r="C67" s="632"/>
      <c r="D67" s="632"/>
      <c r="E67" s="632"/>
      <c r="F67" s="632"/>
    </row>
    <row r="68" spans="1:11">
      <c r="A68" s="604" t="s">
        <v>567</v>
      </c>
      <c r="E68" s="601"/>
    </row>
    <row r="69" spans="1:11">
      <c r="A69" s="1048" t="s">
        <v>568</v>
      </c>
      <c r="B69" s="1048"/>
      <c r="C69" s="1048"/>
      <c r="D69" s="644"/>
      <c r="E69" s="601"/>
    </row>
    <row r="70" spans="1:11">
      <c r="A70" s="1048" t="s">
        <v>569</v>
      </c>
      <c r="B70" s="1048"/>
      <c r="C70" s="1048"/>
      <c r="D70" s="644"/>
      <c r="E70" s="601"/>
    </row>
    <row r="71" spans="1:11">
      <c r="B71" s="600" t="s">
        <v>517</v>
      </c>
      <c r="C71" s="600" t="s">
        <v>586</v>
      </c>
      <c r="E71" s="601"/>
    </row>
    <row r="72" spans="1:11">
      <c r="B72" s="633" t="s">
        <v>588</v>
      </c>
      <c r="C72" s="600" t="s">
        <v>589</v>
      </c>
      <c r="E72" s="601"/>
      <c r="F72" s="600" t="s">
        <v>512</v>
      </c>
    </row>
    <row r="73" spans="1:11">
      <c r="B73" s="633" t="s">
        <v>590</v>
      </c>
      <c r="C73" s="600" t="s">
        <v>591</v>
      </c>
      <c r="E73" s="601"/>
      <c r="F73" s="600" t="s">
        <v>538</v>
      </c>
    </row>
    <row r="74" spans="1:11">
      <c r="B74" s="633" t="s">
        <v>544</v>
      </c>
      <c r="C74" s="600" t="s">
        <v>592</v>
      </c>
      <c r="E74" s="601"/>
    </row>
    <row r="75" spans="1:11" ht="5.0999999999999996" customHeight="1">
      <c r="B75" s="634"/>
      <c r="C75" s="601"/>
      <c r="D75" s="601"/>
      <c r="E75" s="601"/>
    </row>
    <row r="76" spans="1:11">
      <c r="A76" s="600" t="s">
        <v>525</v>
      </c>
      <c r="B76" s="600" t="s">
        <v>545</v>
      </c>
      <c r="C76" s="600" t="s">
        <v>546</v>
      </c>
      <c r="E76" s="601"/>
    </row>
    <row r="77" spans="1:11" ht="13.5" thickBot="1">
      <c r="B77" s="621"/>
      <c r="C77" s="621"/>
      <c r="D77" s="621"/>
      <c r="E77" s="601"/>
    </row>
    <row r="78" spans="1:11">
      <c r="E78" s="601"/>
      <c r="H78" s="611"/>
      <c r="I78" s="612"/>
      <c r="J78" s="1049" t="s">
        <v>547</v>
      </c>
      <c r="K78" s="1051" t="s">
        <v>514</v>
      </c>
    </row>
    <row r="79" spans="1:11" ht="13.35" customHeight="1">
      <c r="A79" s="635" t="s">
        <v>548</v>
      </c>
      <c r="B79" s="636"/>
      <c r="C79" s="636"/>
      <c r="D79" s="636"/>
      <c r="E79" s="636"/>
      <c r="F79" s="636"/>
      <c r="H79" s="637" t="s">
        <v>549</v>
      </c>
      <c r="I79" s="636"/>
      <c r="J79" s="1050"/>
      <c r="K79" s="1052"/>
    </row>
    <row r="80" spans="1:11" ht="13.35" customHeight="1">
      <c r="A80" s="604" t="s">
        <v>567</v>
      </c>
      <c r="E80" s="601"/>
      <c r="H80" s="616"/>
      <c r="J80" s="1050"/>
      <c r="K80" s="1052"/>
    </row>
    <row r="81" spans="1:11">
      <c r="A81" s="1048" t="s">
        <v>576</v>
      </c>
      <c r="B81" s="1048"/>
      <c r="C81" s="1048"/>
      <c r="D81" s="644"/>
      <c r="E81" s="601"/>
      <c r="H81" s="616"/>
      <c r="J81" s="1050"/>
      <c r="K81" s="1052"/>
    </row>
    <row r="82" spans="1:11">
      <c r="A82" s="1048" t="s">
        <v>577</v>
      </c>
      <c r="B82" s="1048"/>
      <c r="C82" s="1048"/>
      <c r="D82" s="644"/>
      <c r="E82" s="601"/>
      <c r="H82" s="1053" t="s">
        <v>570</v>
      </c>
      <c r="I82" s="1054"/>
      <c r="J82" s="1050"/>
      <c r="K82" s="1052"/>
    </row>
    <row r="83" spans="1:11">
      <c r="A83" s="600" t="s">
        <v>571</v>
      </c>
      <c r="B83" s="600" t="s">
        <v>517</v>
      </c>
      <c r="C83" s="600" t="s">
        <v>593</v>
      </c>
      <c r="E83" s="601"/>
      <c r="H83" s="616" t="s">
        <v>363</v>
      </c>
      <c r="I83" s="600" t="s">
        <v>550</v>
      </c>
      <c r="J83" s="617">
        <f>946.8/40</f>
        <v>23.669999999999998</v>
      </c>
      <c r="K83" s="618"/>
    </row>
    <row r="84" spans="1:11">
      <c r="B84" s="638" t="s">
        <v>551</v>
      </c>
      <c r="C84" s="639"/>
      <c r="D84" s="639"/>
      <c r="E84" s="601"/>
      <c r="F84" s="600" t="s">
        <v>552</v>
      </c>
      <c r="H84" s="616" t="s">
        <v>364</v>
      </c>
      <c r="I84" s="600" t="s">
        <v>553</v>
      </c>
      <c r="J84" s="617">
        <f>1019.6/40</f>
        <v>25.490000000000002</v>
      </c>
      <c r="K84" s="618"/>
    </row>
    <row r="85" spans="1:11">
      <c r="B85" s="600" t="s">
        <v>363</v>
      </c>
      <c r="C85" s="600" t="s">
        <v>550</v>
      </c>
      <c r="E85" s="601"/>
      <c r="F85" s="600" t="s">
        <v>518</v>
      </c>
      <c r="H85" s="616" t="s">
        <v>365</v>
      </c>
      <c r="I85" s="600" t="s">
        <v>554</v>
      </c>
      <c r="J85" s="617">
        <f>1097.2/40</f>
        <v>27.43</v>
      </c>
      <c r="K85" s="618"/>
    </row>
    <row r="86" spans="1:11">
      <c r="B86" s="600" t="s">
        <v>364</v>
      </c>
      <c r="C86" s="600" t="s">
        <v>553</v>
      </c>
      <c r="E86" s="601"/>
      <c r="H86" s="616"/>
      <c r="K86" s="619"/>
    </row>
    <row r="87" spans="1:11">
      <c r="B87" s="600" t="s">
        <v>365</v>
      </c>
      <c r="C87" s="600" t="s">
        <v>554</v>
      </c>
      <c r="E87" s="601"/>
      <c r="H87" s="616"/>
      <c r="K87" s="619"/>
    </row>
    <row r="88" spans="1:11">
      <c r="B88" s="638" t="s">
        <v>555</v>
      </c>
      <c r="C88" s="639"/>
      <c r="D88" s="639"/>
      <c r="E88" s="601"/>
      <c r="H88" s="620" t="s">
        <v>578</v>
      </c>
      <c r="K88" s="618"/>
    </row>
    <row r="89" spans="1:11">
      <c r="B89" s="600" t="s">
        <v>363</v>
      </c>
      <c r="C89" s="600" t="s">
        <v>556</v>
      </c>
      <c r="E89" s="601"/>
      <c r="H89" s="616" t="s">
        <v>363</v>
      </c>
      <c r="I89" s="600" t="s">
        <v>556</v>
      </c>
      <c r="K89" s="618">
        <f>1893.6/80</f>
        <v>23.669999999999998</v>
      </c>
    </row>
    <row r="90" spans="1:11">
      <c r="B90" s="600" t="s">
        <v>364</v>
      </c>
      <c r="C90" s="600" t="s">
        <v>557</v>
      </c>
      <c r="E90" s="601"/>
      <c r="H90" s="616" t="s">
        <v>364</v>
      </c>
      <c r="I90" s="600" t="s">
        <v>557</v>
      </c>
      <c r="K90" s="618">
        <f>2039.2/80</f>
        <v>25.490000000000002</v>
      </c>
    </row>
    <row r="91" spans="1:11" ht="13.5" thickBot="1">
      <c r="B91" s="600" t="s">
        <v>365</v>
      </c>
      <c r="C91" s="600" t="s">
        <v>558</v>
      </c>
      <c r="E91" s="601"/>
      <c r="H91" s="622" t="s">
        <v>365</v>
      </c>
      <c r="I91" s="623" t="s">
        <v>558</v>
      </c>
      <c r="J91" s="623"/>
      <c r="K91" s="624">
        <f>2194.4/80</f>
        <v>27.43</v>
      </c>
    </row>
    <row r="92" spans="1:11" ht="5.0999999999999996" customHeight="1">
      <c r="B92" s="601"/>
      <c r="C92" s="601"/>
      <c r="D92" s="601"/>
      <c r="E92" s="601"/>
    </row>
    <row r="93" spans="1:11">
      <c r="A93" s="600" t="s">
        <v>525</v>
      </c>
      <c r="B93" s="600" t="s">
        <v>559</v>
      </c>
      <c r="C93" s="600" t="s">
        <v>531</v>
      </c>
      <c r="E93" s="601"/>
    </row>
    <row r="94" spans="1:11">
      <c r="B94" s="603" t="s">
        <v>560</v>
      </c>
      <c r="E94" s="601"/>
    </row>
    <row r="95" spans="1:11">
      <c r="B95" s="603"/>
      <c r="E95" s="601"/>
    </row>
    <row r="96" spans="1:11">
      <c r="B96" s="603"/>
      <c r="E96" s="601"/>
    </row>
    <row r="97" spans="1:6">
      <c r="A97" s="640" t="s">
        <v>594</v>
      </c>
      <c r="B97" s="641"/>
      <c r="C97" s="641"/>
      <c r="D97" s="641"/>
      <c r="E97" s="641"/>
      <c r="F97" s="641"/>
    </row>
    <row r="98" spans="1:6">
      <c r="A98" s="604" t="s">
        <v>567</v>
      </c>
      <c r="E98" s="601"/>
    </row>
    <row r="99" spans="1:6">
      <c r="A99" s="1048" t="s">
        <v>568</v>
      </c>
      <c r="B99" s="1048"/>
      <c r="C99" s="1048"/>
      <c r="D99" s="644"/>
      <c r="E99" s="601"/>
    </row>
    <row r="100" spans="1:6">
      <c r="A100" s="1048" t="s">
        <v>569</v>
      </c>
      <c r="B100" s="1048"/>
      <c r="C100" s="1048"/>
      <c r="D100" s="644"/>
      <c r="E100" s="601"/>
    </row>
    <row r="101" spans="1:6">
      <c r="B101" s="600" t="s">
        <v>517</v>
      </c>
      <c r="C101" s="600" t="s">
        <v>586</v>
      </c>
      <c r="E101" s="601"/>
    </row>
    <row r="102" spans="1:6">
      <c r="B102" s="621"/>
      <c r="C102" s="621"/>
      <c r="D102" s="621"/>
      <c r="E102" s="601"/>
    </row>
    <row r="103" spans="1:6">
      <c r="B103" s="639"/>
      <c r="C103" s="639"/>
      <c r="D103" s="639"/>
      <c r="E103" s="601"/>
    </row>
    <row r="104" spans="1:6">
      <c r="A104" s="642" t="s">
        <v>561</v>
      </c>
      <c r="B104" s="643"/>
      <c r="C104" s="643"/>
      <c r="D104" s="643"/>
      <c r="E104" s="643"/>
      <c r="F104" s="643"/>
    </row>
    <row r="105" spans="1:6">
      <c r="A105" s="604" t="s">
        <v>567</v>
      </c>
      <c r="E105" s="601"/>
    </row>
    <row r="106" spans="1:6">
      <c r="A106" s="1048" t="s">
        <v>568</v>
      </c>
      <c r="B106" s="1048"/>
      <c r="C106" s="1048"/>
      <c r="D106" s="644"/>
      <c r="E106" s="601"/>
    </row>
    <row r="107" spans="1:6">
      <c r="A107" s="1048" t="s">
        <v>569</v>
      </c>
      <c r="B107" s="1048"/>
      <c r="C107" s="1048"/>
      <c r="D107" s="644"/>
      <c r="E107" s="601"/>
    </row>
    <row r="108" spans="1:6">
      <c r="B108" s="600" t="s">
        <v>517</v>
      </c>
      <c r="C108" s="600" t="s">
        <v>586</v>
      </c>
      <c r="E108" s="601"/>
    </row>
    <row r="109" spans="1:6">
      <c r="B109" s="600" t="s">
        <v>595</v>
      </c>
      <c r="C109" s="600" t="s">
        <v>589</v>
      </c>
      <c r="E109" s="601"/>
      <c r="F109" s="600" t="s">
        <v>512</v>
      </c>
    </row>
    <row r="110" spans="1:6">
      <c r="B110" s="600" t="s">
        <v>596</v>
      </c>
      <c r="C110" s="600" t="s">
        <v>597</v>
      </c>
      <c r="E110" s="601"/>
      <c r="F110" s="600" t="s">
        <v>518</v>
      </c>
    </row>
    <row r="111" spans="1:6">
      <c r="B111" s="600" t="s">
        <v>598</v>
      </c>
      <c r="C111" s="600" t="s">
        <v>589</v>
      </c>
      <c r="E111" s="601"/>
    </row>
    <row r="112" spans="1:6">
      <c r="B112" s="600" t="s">
        <v>599</v>
      </c>
      <c r="C112" s="600" t="s">
        <v>591</v>
      </c>
      <c r="E112" s="601"/>
    </row>
    <row r="113" spans="1:11">
      <c r="B113" s="600" t="s">
        <v>600</v>
      </c>
      <c r="C113" s="600" t="s">
        <v>597</v>
      </c>
      <c r="E113" s="601"/>
    </row>
    <row r="114" spans="1:11">
      <c r="B114" s="600" t="s">
        <v>601</v>
      </c>
      <c r="C114" s="600" t="s">
        <v>602</v>
      </c>
      <c r="E114" s="601"/>
    </row>
    <row r="115" spans="1:11">
      <c r="B115" s="600" t="s">
        <v>603</v>
      </c>
      <c r="C115" s="600" t="s">
        <v>604</v>
      </c>
      <c r="E115" s="601"/>
    </row>
    <row r="116" spans="1:11">
      <c r="B116" s="600" t="s">
        <v>605</v>
      </c>
      <c r="C116" s="600" t="s">
        <v>592</v>
      </c>
      <c r="E116" s="601"/>
    </row>
    <row r="117" spans="1:11" ht="5.0999999999999996" customHeight="1">
      <c r="B117" s="601"/>
      <c r="C117" s="601"/>
      <c r="D117" s="601"/>
      <c r="E117" s="601"/>
    </row>
    <row r="118" spans="1:11">
      <c r="A118" s="600" t="s">
        <v>525</v>
      </c>
      <c r="B118" s="1047" t="s">
        <v>526</v>
      </c>
      <c r="C118" s="600" t="s">
        <v>527</v>
      </c>
      <c r="E118" s="601"/>
    </row>
    <row r="119" spans="1:11">
      <c r="B119" s="1047"/>
      <c r="C119" s="600" t="s">
        <v>528</v>
      </c>
      <c r="E119" s="601"/>
    </row>
    <row r="120" spans="1:11">
      <c r="B120" s="1047"/>
      <c r="E120" s="601"/>
    </row>
    <row r="121" spans="1:11">
      <c r="A121" s="647" t="s">
        <v>606</v>
      </c>
      <c r="B121" s="648"/>
      <c r="C121" s="648"/>
      <c r="D121" s="648"/>
      <c r="E121" s="648"/>
      <c r="F121" s="648"/>
    </row>
    <row r="122" spans="1:11">
      <c r="A122" s="604" t="s">
        <v>567</v>
      </c>
      <c r="E122" s="601"/>
    </row>
    <row r="123" spans="1:11">
      <c r="A123" s="1048" t="s">
        <v>568</v>
      </c>
      <c r="B123" s="1048"/>
      <c r="C123" s="1048"/>
      <c r="D123" s="644"/>
      <c r="E123" s="601"/>
    </row>
    <row r="124" spans="1:11">
      <c r="A124" s="1048" t="s">
        <v>569</v>
      </c>
      <c r="B124" s="1048"/>
      <c r="C124" s="1048"/>
      <c r="D124" s="644"/>
      <c r="E124" s="601"/>
    </row>
    <row r="125" spans="1:11" ht="15.95" customHeight="1">
      <c r="B125" s="600" t="s">
        <v>517</v>
      </c>
      <c r="C125" s="600" t="s">
        <v>586</v>
      </c>
      <c r="E125" s="601"/>
      <c r="H125" s="1047" t="s">
        <v>607</v>
      </c>
      <c r="I125" s="1047"/>
      <c r="J125" s="1047"/>
      <c r="K125" s="1047"/>
    </row>
    <row r="126" spans="1:11">
      <c r="B126" s="633" t="s">
        <v>588</v>
      </c>
      <c r="C126" s="600" t="s">
        <v>589</v>
      </c>
      <c r="E126" s="601"/>
      <c r="F126" s="600" t="s">
        <v>512</v>
      </c>
      <c r="H126" s="1047"/>
      <c r="I126" s="1047"/>
      <c r="J126" s="1047"/>
      <c r="K126" s="1047"/>
    </row>
    <row r="127" spans="1:11" ht="14.1" customHeight="1">
      <c r="B127" s="633" t="s">
        <v>590</v>
      </c>
      <c r="C127" s="600" t="s">
        <v>591</v>
      </c>
      <c r="E127" s="601"/>
      <c r="F127" s="600" t="s">
        <v>608</v>
      </c>
      <c r="H127" s="1047"/>
      <c r="I127" s="1047"/>
      <c r="J127" s="1047"/>
      <c r="K127" s="1047"/>
    </row>
    <row r="128" spans="1:11">
      <c r="B128" s="633" t="s">
        <v>544</v>
      </c>
      <c r="C128" s="600" t="s">
        <v>592</v>
      </c>
      <c r="E128" s="601"/>
      <c r="H128" s="1047"/>
      <c r="I128" s="1047"/>
      <c r="J128" s="1047"/>
      <c r="K128" s="1047"/>
    </row>
    <row r="129" spans="1:11" ht="5.0999999999999996" customHeight="1">
      <c r="B129" s="634"/>
      <c r="C129" s="601"/>
      <c r="D129" s="601"/>
      <c r="E129" s="601"/>
      <c r="H129" s="1047"/>
      <c r="I129" s="1047"/>
      <c r="J129" s="1047"/>
      <c r="K129" s="1047"/>
    </row>
    <row r="130" spans="1:11">
      <c r="A130" s="600" t="s">
        <v>525</v>
      </c>
      <c r="B130" s="1047" t="s">
        <v>526</v>
      </c>
      <c r="C130" s="600" t="s">
        <v>527</v>
      </c>
      <c r="E130" s="601"/>
      <c r="H130" s="1047"/>
      <c r="I130" s="1047"/>
      <c r="J130" s="1047"/>
      <c r="K130" s="1047"/>
    </row>
    <row r="131" spans="1:11">
      <c r="B131" s="1047"/>
      <c r="C131" s="600" t="s">
        <v>528</v>
      </c>
      <c r="E131" s="601"/>
      <c r="H131" s="1047"/>
      <c r="I131" s="1047"/>
      <c r="J131" s="1047"/>
      <c r="K131" s="1047"/>
    </row>
    <row r="132" spans="1:11">
      <c r="B132" s="1047"/>
    </row>
  </sheetData>
  <mergeCells count="48">
    <mergeCell ref="A1:F1"/>
    <mergeCell ref="A3:B3"/>
    <mergeCell ref="A5:B5"/>
    <mergeCell ref="C5:F5"/>
    <mergeCell ref="A6:B6"/>
    <mergeCell ref="C6:F6"/>
    <mergeCell ref="K21:K25"/>
    <mergeCell ref="A24:C24"/>
    <mergeCell ref="A25:C25"/>
    <mergeCell ref="H25:I25"/>
    <mergeCell ref="A7:B7"/>
    <mergeCell ref="C7:F7"/>
    <mergeCell ref="A8:B8"/>
    <mergeCell ref="A11:C11"/>
    <mergeCell ref="C12:F12"/>
    <mergeCell ref="A13:B13"/>
    <mergeCell ref="C13:F14"/>
    <mergeCell ref="A14:B14"/>
    <mergeCell ref="B44:B46"/>
    <mergeCell ref="H14:J14"/>
    <mergeCell ref="H15:J15"/>
    <mergeCell ref="A18:F18"/>
    <mergeCell ref="J21:J25"/>
    <mergeCell ref="F26:F29"/>
    <mergeCell ref="B31:B33"/>
    <mergeCell ref="A37:C37"/>
    <mergeCell ref="A38:C38"/>
    <mergeCell ref="F39:F42"/>
    <mergeCell ref="A16:F16"/>
    <mergeCell ref="A50:C50"/>
    <mergeCell ref="A51:C51"/>
    <mergeCell ref="B63:B65"/>
    <mergeCell ref="A69:C69"/>
    <mergeCell ref="A70:C70"/>
    <mergeCell ref="A107:C107"/>
    <mergeCell ref="A82:C82"/>
    <mergeCell ref="A100:C100"/>
    <mergeCell ref="J78:J82"/>
    <mergeCell ref="K78:K82"/>
    <mergeCell ref="A81:C81"/>
    <mergeCell ref="H82:I82"/>
    <mergeCell ref="A99:C99"/>
    <mergeCell ref="A106:C106"/>
    <mergeCell ref="B118:B120"/>
    <mergeCell ref="A123:C123"/>
    <mergeCell ref="A124:C124"/>
    <mergeCell ref="H125:K131"/>
    <mergeCell ref="B130:B13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indexed="44"/>
    <pageSetUpPr fitToPage="1"/>
  </sheetPr>
  <dimension ref="A1:AG294"/>
  <sheetViews>
    <sheetView zoomScale="70" zoomScaleNormal="70" workbookViewId="0">
      <pane xSplit="13" ySplit="9" topLeftCell="N10" activePane="bottomRight" state="frozen"/>
      <selection pane="topRight" activeCell="N1" sqref="N1"/>
      <selection pane="bottomLeft" activeCell="A10" sqref="A10"/>
      <selection pane="bottomRight" activeCell="C1" sqref="C1"/>
    </sheetView>
  </sheetViews>
  <sheetFormatPr defaultColWidth="20.6640625" defaultRowHeight="17.100000000000001" customHeight="1"/>
  <cols>
    <col min="1" max="1" width="10" style="33" customWidth="1"/>
    <col min="2" max="2" width="2" style="33" customWidth="1"/>
    <col min="3" max="3" width="36" style="34" customWidth="1"/>
    <col min="4" max="4" width="33.6640625" style="34" customWidth="1"/>
    <col min="5" max="9" width="7.6640625" style="34" customWidth="1"/>
    <col min="10" max="10" width="17.5" style="34" customWidth="1"/>
    <col min="11" max="11" width="15.1640625" style="34" customWidth="1"/>
    <col min="12" max="12" width="18" style="34" bestFit="1" customWidth="1"/>
    <col min="13" max="13" width="14" style="34" customWidth="1"/>
    <col min="14" max="14" width="6.6640625" style="190" customWidth="1"/>
    <col min="15" max="15" width="12.5" style="190" customWidth="1"/>
    <col min="16" max="16" width="6.6640625" style="34" customWidth="1"/>
    <col min="17" max="17" width="11.6640625" style="190" customWidth="1"/>
    <col min="18" max="18" width="6.6640625" style="34" customWidth="1"/>
    <col min="19" max="19" width="11.6640625" style="190" customWidth="1"/>
    <col min="20" max="20" width="6.6640625" style="34" customWidth="1"/>
    <col min="21" max="21" width="11.6640625" style="190" customWidth="1"/>
    <col min="22" max="22" width="6.6640625" style="34" customWidth="1"/>
    <col min="23" max="23" width="11.6640625" style="190" customWidth="1"/>
    <col min="24" max="24" width="15.5" style="34" customWidth="1"/>
    <col min="25" max="25" width="4.5" style="9" customWidth="1"/>
    <col min="26" max="26" width="4.5" style="34" customWidth="1"/>
    <col min="27" max="27" width="25.6640625" style="34" customWidth="1"/>
    <col min="28" max="30" width="23.5" style="34" customWidth="1"/>
    <col min="31" max="33" width="12.6640625" style="34" customWidth="1"/>
    <col min="34" max="16384" width="20.6640625" style="34"/>
  </cols>
  <sheetData>
    <row r="1" spans="1:30" s="9" customFormat="1" ht="17.25" customHeight="1">
      <c r="A1" s="62"/>
      <c r="B1" s="62"/>
      <c r="C1" s="16" t="s">
        <v>142</v>
      </c>
      <c r="D1" s="729"/>
      <c r="E1" s="729"/>
      <c r="F1" s="729"/>
      <c r="G1" s="729"/>
      <c r="H1" s="729"/>
      <c r="I1" s="729"/>
      <c r="J1" s="729"/>
      <c r="K1" s="729"/>
      <c r="L1" s="729"/>
      <c r="M1" s="729"/>
      <c r="N1" s="729"/>
      <c r="O1" s="729"/>
      <c r="P1" s="729"/>
      <c r="Q1" s="729"/>
      <c r="R1" s="729"/>
      <c r="S1" s="729"/>
      <c r="T1" s="729"/>
      <c r="U1" s="729"/>
      <c r="V1" s="729"/>
      <c r="W1" s="729"/>
      <c r="X1" s="729"/>
      <c r="Y1" s="746"/>
      <c r="Z1" s="746"/>
    </row>
    <row r="2" spans="1:30" s="9" customFormat="1" ht="17.25" customHeight="1">
      <c r="A2" s="62"/>
      <c r="B2" s="62"/>
      <c r="C2" s="16" t="s">
        <v>146</v>
      </c>
      <c r="D2" s="16"/>
      <c r="E2" s="729"/>
      <c r="F2" s="729"/>
      <c r="G2" s="729"/>
      <c r="H2" s="729"/>
      <c r="I2" s="729"/>
      <c r="J2" s="16"/>
      <c r="N2" s="13"/>
      <c r="O2" s="402"/>
      <c r="P2" s="13"/>
      <c r="Q2" s="13"/>
      <c r="R2" s="69"/>
      <c r="T2" s="69"/>
      <c r="V2" s="69"/>
      <c r="Y2" s="746"/>
      <c r="Z2" s="746"/>
    </row>
    <row r="3" spans="1:30" s="9" customFormat="1" ht="17.25" customHeight="1">
      <c r="A3" s="62"/>
      <c r="B3" s="62"/>
      <c r="C3" s="9" t="s">
        <v>144</v>
      </c>
      <c r="D3" s="169"/>
      <c r="E3" s="729"/>
      <c r="F3" s="729"/>
      <c r="G3" s="729"/>
      <c r="H3" s="729"/>
      <c r="I3" s="729"/>
      <c r="J3" s="16"/>
      <c r="Y3" s="746"/>
      <c r="Z3" s="746"/>
    </row>
    <row r="4" spans="1:30" s="9" customFormat="1" ht="17.25" customHeight="1">
      <c r="A4" s="62"/>
      <c r="B4" s="62"/>
      <c r="C4" s="69" t="s">
        <v>145</v>
      </c>
      <c r="D4" s="71"/>
      <c r="E4" s="729"/>
      <c r="F4" s="729"/>
      <c r="G4" s="729"/>
      <c r="H4" s="729"/>
      <c r="I4" s="729"/>
      <c r="O4" s="402"/>
      <c r="Y4" s="70"/>
    </row>
    <row r="5" spans="1:30" s="9" customFormat="1" ht="17.25" customHeight="1">
      <c r="A5" s="62"/>
      <c r="B5" s="62"/>
      <c r="C5" s="69" t="s">
        <v>9</v>
      </c>
      <c r="D5" s="174">
        <f>X281</f>
        <v>0</v>
      </c>
      <c r="E5" s="729"/>
      <c r="F5" s="729"/>
      <c r="G5" s="729"/>
      <c r="H5" s="729"/>
      <c r="I5" s="729"/>
      <c r="Y5" s="70"/>
    </row>
    <row r="6" spans="1:30" s="9" customFormat="1" ht="17.25" customHeight="1">
      <c r="A6" s="62"/>
      <c r="B6" s="62"/>
      <c r="C6" s="9" t="s">
        <v>49</v>
      </c>
      <c r="D6" s="403"/>
      <c r="E6" s="688"/>
      <c r="F6" s="688"/>
      <c r="G6" s="688"/>
      <c r="H6" s="688"/>
      <c r="I6" s="688"/>
      <c r="N6" s="741"/>
      <c r="O6" s="741"/>
      <c r="P6" s="741"/>
      <c r="Q6" s="741"/>
      <c r="R6" s="741"/>
      <c r="S6" s="741"/>
      <c r="T6" s="741"/>
      <c r="U6" s="741"/>
      <c r="V6" s="741"/>
      <c r="W6" s="741"/>
      <c r="X6" s="62"/>
      <c r="Y6" s="70"/>
    </row>
    <row r="7" spans="1:30" s="9" customFormat="1" ht="17.25" customHeight="1">
      <c r="A7" s="62"/>
      <c r="B7" s="62"/>
      <c r="C7" s="69" t="s">
        <v>466</v>
      </c>
      <c r="D7" s="16"/>
      <c r="E7" s="740"/>
      <c r="F7" s="740"/>
      <c r="G7" s="740"/>
      <c r="H7" s="740"/>
      <c r="I7" s="740"/>
      <c r="J7" s="69"/>
      <c r="K7" s="69"/>
      <c r="L7" s="69"/>
      <c r="N7" s="750"/>
      <c r="O7" s="750"/>
      <c r="P7" s="750"/>
      <c r="Q7" s="750"/>
      <c r="R7" s="750"/>
      <c r="S7" s="750"/>
      <c r="T7" s="750"/>
      <c r="U7" s="750"/>
      <c r="V7" s="750"/>
      <c r="W7" s="750"/>
      <c r="X7" s="73"/>
      <c r="Y7" s="70"/>
    </row>
    <row r="8" spans="1:30" s="62" customFormat="1" ht="17.25" customHeight="1">
      <c r="C8" s="175"/>
      <c r="D8" s="176"/>
      <c r="E8" s="719"/>
      <c r="F8" s="719"/>
      <c r="G8" s="719"/>
      <c r="H8" s="719"/>
      <c r="I8" s="719"/>
      <c r="J8" s="176"/>
      <c r="K8" s="176"/>
      <c r="L8" s="176"/>
      <c r="M8" s="65"/>
      <c r="N8" s="795" t="s">
        <v>137</v>
      </c>
      <c r="O8" s="796"/>
      <c r="P8" s="795" t="s">
        <v>138</v>
      </c>
      <c r="Q8" s="796"/>
      <c r="R8" s="795" t="s">
        <v>139</v>
      </c>
      <c r="S8" s="796"/>
      <c r="T8" s="795" t="s">
        <v>91</v>
      </c>
      <c r="U8" s="796"/>
      <c r="V8" s="795" t="s">
        <v>92</v>
      </c>
      <c r="W8" s="796"/>
      <c r="X8" s="748" t="s">
        <v>267</v>
      </c>
      <c r="Y8" s="177"/>
    </row>
    <row r="9" spans="1:30" s="9" customFormat="1" ht="21.75" customHeight="1">
      <c r="A9" s="411" t="s">
        <v>268</v>
      </c>
      <c r="B9" s="62"/>
      <c r="C9" s="410" t="s">
        <v>84</v>
      </c>
      <c r="D9" s="79"/>
      <c r="E9" s="740"/>
      <c r="F9" s="740"/>
      <c r="G9" s="740"/>
      <c r="H9" s="740"/>
      <c r="I9" s="740"/>
      <c r="J9" s="79"/>
      <c r="K9" s="79"/>
      <c r="L9" s="79"/>
      <c r="M9" s="27"/>
      <c r="N9" s="730" t="s">
        <v>148</v>
      </c>
      <c r="O9" s="752"/>
      <c r="P9" s="730" t="s">
        <v>148</v>
      </c>
      <c r="Q9" s="752"/>
      <c r="R9" s="730" t="s">
        <v>148</v>
      </c>
      <c r="S9" s="752"/>
      <c r="T9" s="730" t="s">
        <v>148</v>
      </c>
      <c r="U9" s="752"/>
      <c r="V9" s="730" t="s">
        <v>148</v>
      </c>
      <c r="W9" s="752"/>
      <c r="X9" s="797"/>
      <c r="Y9" s="70"/>
    </row>
    <row r="10" spans="1:30" s="9" customFormat="1" ht="32.1" customHeight="1">
      <c r="A10" s="62">
        <v>1000</v>
      </c>
      <c r="B10" s="62"/>
      <c r="C10" s="80" t="s">
        <v>26</v>
      </c>
      <c r="E10" s="692"/>
      <c r="F10" s="666"/>
      <c r="G10" s="666"/>
      <c r="H10" s="666"/>
      <c r="I10" s="666"/>
      <c r="J10" s="666"/>
      <c r="K10" s="62" t="s">
        <v>147</v>
      </c>
      <c r="L10" s="62" t="s">
        <v>140</v>
      </c>
      <c r="M10" s="66" t="s">
        <v>317</v>
      </c>
      <c r="N10" s="81"/>
      <c r="O10" s="82"/>
      <c r="P10" s="81"/>
      <c r="Q10" s="82"/>
      <c r="R10" s="81"/>
      <c r="S10" s="82"/>
      <c r="T10" s="81"/>
      <c r="U10" s="82"/>
      <c r="V10" s="81"/>
      <c r="W10" s="82"/>
      <c r="X10" s="86"/>
      <c r="Y10" s="70"/>
      <c r="AB10" s="62"/>
      <c r="AC10" s="62"/>
      <c r="AD10" s="62"/>
    </row>
    <row r="11" spans="1:30" s="9" customFormat="1" ht="15" customHeight="1">
      <c r="A11" s="62"/>
      <c r="B11" s="62"/>
      <c r="C11" s="10" t="s">
        <v>143</v>
      </c>
      <c r="D11" s="34" t="s">
        <v>299</v>
      </c>
      <c r="E11" s="666"/>
      <c r="F11" s="666"/>
      <c r="G11" s="666"/>
      <c r="H11" s="666"/>
      <c r="I11" s="666"/>
      <c r="J11" s="666"/>
      <c r="K11" s="83"/>
      <c r="L11" s="44"/>
      <c r="M11" s="84"/>
      <c r="N11" s="85"/>
      <c r="O11" s="82"/>
      <c r="P11" s="85"/>
      <c r="Q11" s="82"/>
      <c r="R11" s="85"/>
      <c r="S11" s="82"/>
      <c r="T11" s="85"/>
      <c r="U11" s="82"/>
      <c r="V11" s="85"/>
      <c r="W11" s="82"/>
      <c r="X11" s="86"/>
      <c r="Y11" s="70"/>
      <c r="AA11" s="34"/>
      <c r="AC11" s="62"/>
      <c r="AD11" s="34"/>
    </row>
    <row r="12" spans="1:30" ht="15" customHeight="1">
      <c r="C12" s="87">
        <f>N12+P12+R12+T12+V12</f>
        <v>0</v>
      </c>
      <c r="D12" s="34">
        <f>D2</f>
        <v>0</v>
      </c>
      <c r="E12" s="662" t="s">
        <v>300</v>
      </c>
      <c r="F12" s="662"/>
      <c r="G12" s="662"/>
      <c r="H12" s="662"/>
      <c r="I12" s="662"/>
      <c r="J12" s="662"/>
      <c r="K12" s="88">
        <v>0</v>
      </c>
      <c r="L12" s="89">
        <f t="shared" ref="L12:L26" si="0">VLOOKUP(E12,Leave_Benefits,2,0)</f>
        <v>0</v>
      </c>
      <c r="M12" s="56">
        <f t="shared" ref="M12:M26" si="1">VLOOKUP(E12,Leave_Benefits,4,0)</f>
        <v>0</v>
      </c>
      <c r="N12" s="234">
        <v>0</v>
      </c>
      <c r="O12" s="235">
        <f>ROUND($K12*(1+$L12)*(N12)*$M12,0)</f>
        <v>0</v>
      </c>
      <c r="P12" s="234">
        <v>0</v>
      </c>
      <c r="Q12" s="235">
        <f>ROUND($K12*(1+$L12)*(P12)*($M12^2),0)</f>
        <v>0</v>
      </c>
      <c r="R12" s="234">
        <v>0</v>
      </c>
      <c r="S12" s="235">
        <f>ROUND($K12*(1+$L12)*(R12)*($M12^3),0)</f>
        <v>0</v>
      </c>
      <c r="T12" s="234">
        <v>0</v>
      </c>
      <c r="U12" s="235">
        <f>ROUND($K12*(1+$L12)*(T12)*($M12^4),0)</f>
        <v>0</v>
      </c>
      <c r="V12" s="234">
        <v>0</v>
      </c>
      <c r="W12" s="235">
        <f>ROUND($K12*(1+$L12)*(V12)*($M12^5),0)</f>
        <v>0</v>
      </c>
      <c r="X12" s="243">
        <f>O12+Q12+S12+U12+W12</f>
        <v>0</v>
      </c>
      <c r="Y12" s="93"/>
    </row>
    <row r="13" spans="1:30" ht="15" customHeight="1">
      <c r="C13" s="87">
        <f t="shared" ref="C13:C26" si="2">N13+P13+R13+T13+V13</f>
        <v>0</v>
      </c>
      <c r="E13" s="662" t="s">
        <v>300</v>
      </c>
      <c r="F13" s="662"/>
      <c r="G13" s="662"/>
      <c r="H13" s="662"/>
      <c r="I13" s="662"/>
      <c r="J13" s="662"/>
      <c r="K13" s="88">
        <v>0</v>
      </c>
      <c r="L13" s="89">
        <f t="shared" si="0"/>
        <v>0</v>
      </c>
      <c r="M13" s="56">
        <f t="shared" si="1"/>
        <v>0</v>
      </c>
      <c r="N13" s="234">
        <v>0</v>
      </c>
      <c r="O13" s="235">
        <f t="shared" ref="O13:O26" si="3">ROUND($K13*(1+$L13)*(N13)*$M13,0)</f>
        <v>0</v>
      </c>
      <c r="P13" s="234">
        <v>0</v>
      </c>
      <c r="Q13" s="235">
        <f t="shared" ref="Q13:Q26" si="4">ROUND($K13*(1+$L13)*(P13)*($M13^2),0)</f>
        <v>0</v>
      </c>
      <c r="R13" s="234">
        <v>0</v>
      </c>
      <c r="S13" s="235">
        <f t="shared" ref="S13:S26" si="5">ROUND($K13*(1+$L13)*(R13)*($M13^3),0)</f>
        <v>0</v>
      </c>
      <c r="T13" s="234">
        <v>0</v>
      </c>
      <c r="U13" s="235">
        <f t="shared" ref="U13:U26" si="6">ROUND($K13*(1+$L13)*(T13)*($M13^4),0)</f>
        <v>0</v>
      </c>
      <c r="V13" s="234">
        <v>0</v>
      </c>
      <c r="W13" s="235">
        <f t="shared" ref="W13:W26" si="7">ROUND($K13*(1+$L13)*(V13)*($M13^5),0)</f>
        <v>0</v>
      </c>
      <c r="X13" s="243">
        <f t="shared" ref="X13:X26" si="8">O13+Q13+S13+U13+W13</f>
        <v>0</v>
      </c>
      <c r="Y13" s="93"/>
    </row>
    <row r="14" spans="1:30" ht="15" customHeight="1">
      <c r="C14" s="87">
        <f t="shared" si="2"/>
        <v>0</v>
      </c>
      <c r="E14" s="662" t="s">
        <v>300</v>
      </c>
      <c r="F14" s="662"/>
      <c r="G14" s="662"/>
      <c r="H14" s="662"/>
      <c r="I14" s="662"/>
      <c r="J14" s="662"/>
      <c r="K14" s="88">
        <v>0</v>
      </c>
      <c r="L14" s="89">
        <f t="shared" si="0"/>
        <v>0</v>
      </c>
      <c r="M14" s="56">
        <f t="shared" si="1"/>
        <v>0</v>
      </c>
      <c r="N14" s="234">
        <v>0</v>
      </c>
      <c r="O14" s="235">
        <f t="shared" si="3"/>
        <v>0</v>
      </c>
      <c r="P14" s="234">
        <v>0</v>
      </c>
      <c r="Q14" s="235">
        <f t="shared" si="4"/>
        <v>0</v>
      </c>
      <c r="R14" s="234">
        <v>0</v>
      </c>
      <c r="S14" s="235">
        <f t="shared" si="5"/>
        <v>0</v>
      </c>
      <c r="T14" s="234">
        <v>0</v>
      </c>
      <c r="U14" s="235">
        <f t="shared" si="6"/>
        <v>0</v>
      </c>
      <c r="V14" s="234">
        <v>0</v>
      </c>
      <c r="W14" s="235">
        <f t="shared" si="7"/>
        <v>0</v>
      </c>
      <c r="X14" s="243">
        <f t="shared" si="8"/>
        <v>0</v>
      </c>
      <c r="Y14" s="93"/>
    </row>
    <row r="15" spans="1:30" ht="15" customHeight="1">
      <c r="C15" s="87">
        <f t="shared" si="2"/>
        <v>0</v>
      </c>
      <c r="E15" s="662" t="s">
        <v>300</v>
      </c>
      <c r="F15" s="662"/>
      <c r="G15" s="662"/>
      <c r="H15" s="662"/>
      <c r="I15" s="662"/>
      <c r="J15" s="662"/>
      <c r="K15" s="88">
        <v>0</v>
      </c>
      <c r="L15" s="89">
        <f t="shared" si="0"/>
        <v>0</v>
      </c>
      <c r="M15" s="56">
        <f t="shared" si="1"/>
        <v>0</v>
      </c>
      <c r="N15" s="234">
        <v>0</v>
      </c>
      <c r="O15" s="235">
        <f t="shared" si="3"/>
        <v>0</v>
      </c>
      <c r="P15" s="234">
        <v>0</v>
      </c>
      <c r="Q15" s="235">
        <f t="shared" si="4"/>
        <v>0</v>
      </c>
      <c r="R15" s="234">
        <v>0</v>
      </c>
      <c r="S15" s="235">
        <f t="shared" si="5"/>
        <v>0</v>
      </c>
      <c r="T15" s="234">
        <v>0</v>
      </c>
      <c r="U15" s="235">
        <f t="shared" si="6"/>
        <v>0</v>
      </c>
      <c r="V15" s="234">
        <v>0</v>
      </c>
      <c r="W15" s="235">
        <f t="shared" si="7"/>
        <v>0</v>
      </c>
      <c r="X15" s="243">
        <f t="shared" si="8"/>
        <v>0</v>
      </c>
      <c r="Y15" s="93"/>
    </row>
    <row r="16" spans="1:30" ht="15" customHeight="1">
      <c r="C16" s="87">
        <f t="shared" si="2"/>
        <v>0</v>
      </c>
      <c r="E16" s="662" t="s">
        <v>300</v>
      </c>
      <c r="F16" s="662"/>
      <c r="G16" s="662"/>
      <c r="H16" s="662"/>
      <c r="I16" s="662"/>
      <c r="J16" s="662"/>
      <c r="K16" s="88">
        <v>0</v>
      </c>
      <c r="L16" s="89">
        <f t="shared" si="0"/>
        <v>0</v>
      </c>
      <c r="M16" s="56">
        <f t="shared" si="1"/>
        <v>0</v>
      </c>
      <c r="N16" s="234">
        <v>0</v>
      </c>
      <c r="O16" s="235">
        <f t="shared" si="3"/>
        <v>0</v>
      </c>
      <c r="P16" s="234">
        <v>0</v>
      </c>
      <c r="Q16" s="235">
        <f t="shared" si="4"/>
        <v>0</v>
      </c>
      <c r="R16" s="234">
        <v>0</v>
      </c>
      <c r="S16" s="235">
        <f t="shared" si="5"/>
        <v>0</v>
      </c>
      <c r="T16" s="234">
        <v>0</v>
      </c>
      <c r="U16" s="235">
        <f t="shared" si="6"/>
        <v>0</v>
      </c>
      <c r="V16" s="234">
        <v>0</v>
      </c>
      <c r="W16" s="235">
        <f t="shared" si="7"/>
        <v>0</v>
      </c>
      <c r="X16" s="243">
        <f t="shared" si="8"/>
        <v>0</v>
      </c>
      <c r="Y16" s="93"/>
    </row>
    <row r="17" spans="1:30" ht="15" customHeight="1">
      <c r="C17" s="87">
        <f t="shared" si="2"/>
        <v>0</v>
      </c>
      <c r="E17" s="662" t="s">
        <v>300</v>
      </c>
      <c r="F17" s="662"/>
      <c r="G17" s="662"/>
      <c r="H17" s="662"/>
      <c r="I17" s="662"/>
      <c r="J17" s="662"/>
      <c r="K17" s="88">
        <v>0</v>
      </c>
      <c r="L17" s="89">
        <f t="shared" si="0"/>
        <v>0</v>
      </c>
      <c r="M17" s="56">
        <f t="shared" si="1"/>
        <v>0</v>
      </c>
      <c r="N17" s="234">
        <v>0</v>
      </c>
      <c r="O17" s="235">
        <f t="shared" si="3"/>
        <v>0</v>
      </c>
      <c r="P17" s="234">
        <v>0</v>
      </c>
      <c r="Q17" s="235">
        <f t="shared" si="4"/>
        <v>0</v>
      </c>
      <c r="R17" s="234">
        <v>0</v>
      </c>
      <c r="S17" s="235">
        <f t="shared" si="5"/>
        <v>0</v>
      </c>
      <c r="T17" s="234">
        <v>0</v>
      </c>
      <c r="U17" s="235">
        <f t="shared" si="6"/>
        <v>0</v>
      </c>
      <c r="V17" s="234">
        <v>0</v>
      </c>
      <c r="W17" s="235">
        <f t="shared" si="7"/>
        <v>0</v>
      </c>
      <c r="X17" s="243">
        <f t="shared" si="8"/>
        <v>0</v>
      </c>
      <c r="Y17" s="93"/>
    </row>
    <row r="18" spans="1:30" ht="15" customHeight="1">
      <c r="C18" s="87">
        <f t="shared" si="2"/>
        <v>0</v>
      </c>
      <c r="E18" s="662" t="s">
        <v>300</v>
      </c>
      <c r="F18" s="662"/>
      <c r="G18" s="662"/>
      <c r="H18" s="662"/>
      <c r="I18" s="662"/>
      <c r="J18" s="662"/>
      <c r="K18" s="88">
        <v>0</v>
      </c>
      <c r="L18" s="89">
        <f t="shared" si="0"/>
        <v>0</v>
      </c>
      <c r="M18" s="56">
        <f t="shared" si="1"/>
        <v>0</v>
      </c>
      <c r="N18" s="234">
        <v>0</v>
      </c>
      <c r="O18" s="235">
        <f t="shared" si="3"/>
        <v>0</v>
      </c>
      <c r="P18" s="234">
        <v>0</v>
      </c>
      <c r="Q18" s="235">
        <f t="shared" si="4"/>
        <v>0</v>
      </c>
      <c r="R18" s="234">
        <v>0</v>
      </c>
      <c r="S18" s="235">
        <f t="shared" si="5"/>
        <v>0</v>
      </c>
      <c r="T18" s="234">
        <v>0</v>
      </c>
      <c r="U18" s="235">
        <f t="shared" si="6"/>
        <v>0</v>
      </c>
      <c r="V18" s="234">
        <v>0</v>
      </c>
      <c r="W18" s="235">
        <f t="shared" si="7"/>
        <v>0</v>
      </c>
      <c r="X18" s="243">
        <f>O18+Q18+S18+U18+W18</f>
        <v>0</v>
      </c>
      <c r="Y18" s="93"/>
    </row>
    <row r="19" spans="1:30" ht="15" customHeight="1">
      <c r="C19" s="87">
        <f t="shared" si="2"/>
        <v>0</v>
      </c>
      <c r="E19" s="662" t="s">
        <v>300</v>
      </c>
      <c r="F19" s="662"/>
      <c r="G19" s="662"/>
      <c r="H19" s="662"/>
      <c r="I19" s="662"/>
      <c r="J19" s="662"/>
      <c r="K19" s="88">
        <v>0</v>
      </c>
      <c r="L19" s="89">
        <f t="shared" si="0"/>
        <v>0</v>
      </c>
      <c r="M19" s="56">
        <f t="shared" si="1"/>
        <v>0</v>
      </c>
      <c r="N19" s="234">
        <v>0</v>
      </c>
      <c r="O19" s="235">
        <f t="shared" si="3"/>
        <v>0</v>
      </c>
      <c r="P19" s="234">
        <v>0</v>
      </c>
      <c r="Q19" s="235">
        <f t="shared" si="4"/>
        <v>0</v>
      </c>
      <c r="R19" s="234">
        <v>0</v>
      </c>
      <c r="S19" s="235">
        <f t="shared" si="5"/>
        <v>0</v>
      </c>
      <c r="T19" s="234">
        <v>0</v>
      </c>
      <c r="U19" s="235">
        <f t="shared" si="6"/>
        <v>0</v>
      </c>
      <c r="V19" s="234">
        <v>0</v>
      </c>
      <c r="W19" s="235">
        <f t="shared" si="7"/>
        <v>0</v>
      </c>
      <c r="X19" s="243">
        <f t="shared" si="8"/>
        <v>0</v>
      </c>
      <c r="Y19" s="93"/>
    </row>
    <row r="20" spans="1:30" ht="15" customHeight="1">
      <c r="C20" s="87">
        <f t="shared" si="2"/>
        <v>0</v>
      </c>
      <c r="E20" s="662" t="s">
        <v>300</v>
      </c>
      <c r="F20" s="662"/>
      <c r="G20" s="662"/>
      <c r="H20" s="662"/>
      <c r="I20" s="662"/>
      <c r="J20" s="662"/>
      <c r="K20" s="88">
        <v>0</v>
      </c>
      <c r="L20" s="89">
        <f t="shared" si="0"/>
        <v>0</v>
      </c>
      <c r="M20" s="56">
        <f t="shared" si="1"/>
        <v>0</v>
      </c>
      <c r="N20" s="234">
        <v>0</v>
      </c>
      <c r="O20" s="235">
        <f t="shared" si="3"/>
        <v>0</v>
      </c>
      <c r="P20" s="234">
        <v>0</v>
      </c>
      <c r="Q20" s="235">
        <f t="shared" si="4"/>
        <v>0</v>
      </c>
      <c r="R20" s="234">
        <v>0</v>
      </c>
      <c r="S20" s="235">
        <f t="shared" si="5"/>
        <v>0</v>
      </c>
      <c r="T20" s="234">
        <v>0</v>
      </c>
      <c r="U20" s="235">
        <f t="shared" si="6"/>
        <v>0</v>
      </c>
      <c r="V20" s="234">
        <v>0</v>
      </c>
      <c r="W20" s="235">
        <f t="shared" si="7"/>
        <v>0</v>
      </c>
      <c r="X20" s="243">
        <f t="shared" si="8"/>
        <v>0</v>
      </c>
      <c r="Y20" s="93"/>
    </row>
    <row r="21" spans="1:30" ht="15" customHeight="1">
      <c r="C21" s="87">
        <f t="shared" si="2"/>
        <v>0</v>
      </c>
      <c r="E21" s="662" t="s">
        <v>300</v>
      </c>
      <c r="F21" s="662"/>
      <c r="G21" s="662"/>
      <c r="H21" s="662"/>
      <c r="I21" s="662"/>
      <c r="J21" s="662"/>
      <c r="K21" s="88">
        <v>0</v>
      </c>
      <c r="L21" s="89">
        <f t="shared" si="0"/>
        <v>0</v>
      </c>
      <c r="M21" s="56">
        <f t="shared" si="1"/>
        <v>0</v>
      </c>
      <c r="N21" s="234">
        <v>0</v>
      </c>
      <c r="O21" s="235">
        <f t="shared" si="3"/>
        <v>0</v>
      </c>
      <c r="P21" s="234">
        <v>0</v>
      </c>
      <c r="Q21" s="235">
        <f t="shared" si="4"/>
        <v>0</v>
      </c>
      <c r="R21" s="234">
        <v>0</v>
      </c>
      <c r="S21" s="235">
        <f t="shared" si="5"/>
        <v>0</v>
      </c>
      <c r="T21" s="234">
        <v>0</v>
      </c>
      <c r="U21" s="235">
        <f t="shared" si="6"/>
        <v>0</v>
      </c>
      <c r="V21" s="234">
        <v>0</v>
      </c>
      <c r="W21" s="235">
        <f t="shared" si="7"/>
        <v>0</v>
      </c>
      <c r="X21" s="243">
        <f t="shared" si="8"/>
        <v>0</v>
      </c>
      <c r="Y21" s="93"/>
    </row>
    <row r="22" spans="1:30" ht="15" customHeight="1">
      <c r="C22" s="87">
        <f t="shared" si="2"/>
        <v>0</v>
      </c>
      <c r="E22" s="662" t="s">
        <v>300</v>
      </c>
      <c r="F22" s="662"/>
      <c r="G22" s="662"/>
      <c r="H22" s="662"/>
      <c r="I22" s="662"/>
      <c r="J22" s="662"/>
      <c r="K22" s="88">
        <v>0</v>
      </c>
      <c r="L22" s="89">
        <f t="shared" si="0"/>
        <v>0</v>
      </c>
      <c r="M22" s="56">
        <f t="shared" si="1"/>
        <v>0</v>
      </c>
      <c r="N22" s="234">
        <v>0</v>
      </c>
      <c r="O22" s="235">
        <f t="shared" si="3"/>
        <v>0</v>
      </c>
      <c r="P22" s="234">
        <v>0</v>
      </c>
      <c r="Q22" s="235">
        <f t="shared" si="4"/>
        <v>0</v>
      </c>
      <c r="R22" s="234">
        <v>0</v>
      </c>
      <c r="S22" s="235">
        <f t="shared" si="5"/>
        <v>0</v>
      </c>
      <c r="T22" s="234">
        <v>0</v>
      </c>
      <c r="U22" s="235">
        <f t="shared" si="6"/>
        <v>0</v>
      </c>
      <c r="V22" s="234">
        <v>0</v>
      </c>
      <c r="W22" s="235">
        <f t="shared" si="7"/>
        <v>0</v>
      </c>
      <c r="X22" s="243">
        <f t="shared" si="8"/>
        <v>0</v>
      </c>
      <c r="Y22" s="93"/>
    </row>
    <row r="23" spans="1:30" ht="15" customHeight="1">
      <c r="C23" s="87">
        <f t="shared" si="2"/>
        <v>0</v>
      </c>
      <c r="E23" s="662" t="s">
        <v>300</v>
      </c>
      <c r="F23" s="662"/>
      <c r="G23" s="662"/>
      <c r="H23" s="662"/>
      <c r="I23" s="662"/>
      <c r="J23" s="662"/>
      <c r="K23" s="88">
        <v>0</v>
      </c>
      <c r="L23" s="89">
        <f t="shared" si="0"/>
        <v>0</v>
      </c>
      <c r="M23" s="56">
        <f t="shared" si="1"/>
        <v>0</v>
      </c>
      <c r="N23" s="234">
        <v>0</v>
      </c>
      <c r="O23" s="235">
        <f t="shared" si="3"/>
        <v>0</v>
      </c>
      <c r="P23" s="234">
        <v>0</v>
      </c>
      <c r="Q23" s="235">
        <f t="shared" si="4"/>
        <v>0</v>
      </c>
      <c r="R23" s="234">
        <v>0</v>
      </c>
      <c r="S23" s="235">
        <f t="shared" si="5"/>
        <v>0</v>
      </c>
      <c r="T23" s="234">
        <v>0</v>
      </c>
      <c r="U23" s="235">
        <f t="shared" si="6"/>
        <v>0</v>
      </c>
      <c r="V23" s="234">
        <v>0</v>
      </c>
      <c r="W23" s="235">
        <f t="shared" si="7"/>
        <v>0</v>
      </c>
      <c r="X23" s="243">
        <f t="shared" si="8"/>
        <v>0</v>
      </c>
      <c r="Y23" s="93"/>
    </row>
    <row r="24" spans="1:30" ht="15" customHeight="1">
      <c r="C24" s="87">
        <f t="shared" si="2"/>
        <v>0</v>
      </c>
      <c r="E24" s="662" t="s">
        <v>300</v>
      </c>
      <c r="F24" s="662"/>
      <c r="G24" s="662"/>
      <c r="H24" s="662"/>
      <c r="I24" s="662"/>
      <c r="J24" s="662"/>
      <c r="K24" s="88">
        <v>0</v>
      </c>
      <c r="L24" s="89">
        <f t="shared" si="0"/>
        <v>0</v>
      </c>
      <c r="M24" s="56">
        <f t="shared" si="1"/>
        <v>0</v>
      </c>
      <c r="N24" s="234">
        <v>0</v>
      </c>
      <c r="O24" s="235">
        <f t="shared" si="3"/>
        <v>0</v>
      </c>
      <c r="P24" s="234">
        <v>0</v>
      </c>
      <c r="Q24" s="235">
        <f t="shared" si="4"/>
        <v>0</v>
      </c>
      <c r="R24" s="234">
        <v>0</v>
      </c>
      <c r="S24" s="235">
        <f t="shared" si="5"/>
        <v>0</v>
      </c>
      <c r="T24" s="234">
        <v>0</v>
      </c>
      <c r="U24" s="235">
        <f t="shared" si="6"/>
        <v>0</v>
      </c>
      <c r="V24" s="234">
        <v>0</v>
      </c>
      <c r="W24" s="235">
        <f t="shared" si="7"/>
        <v>0</v>
      </c>
      <c r="X24" s="243">
        <f t="shared" si="8"/>
        <v>0</v>
      </c>
      <c r="Y24" s="93"/>
    </row>
    <row r="25" spans="1:30" ht="15" customHeight="1">
      <c r="C25" s="87">
        <f t="shared" si="2"/>
        <v>0</v>
      </c>
      <c r="E25" s="662" t="s">
        <v>300</v>
      </c>
      <c r="F25" s="662"/>
      <c r="G25" s="662"/>
      <c r="H25" s="662"/>
      <c r="I25" s="662"/>
      <c r="J25" s="662"/>
      <c r="K25" s="88">
        <v>0</v>
      </c>
      <c r="L25" s="89">
        <f t="shared" si="0"/>
        <v>0</v>
      </c>
      <c r="M25" s="56">
        <f t="shared" si="1"/>
        <v>0</v>
      </c>
      <c r="N25" s="234">
        <v>0</v>
      </c>
      <c r="O25" s="235">
        <f t="shared" si="3"/>
        <v>0</v>
      </c>
      <c r="P25" s="234">
        <v>0</v>
      </c>
      <c r="Q25" s="235">
        <f t="shared" si="4"/>
        <v>0</v>
      </c>
      <c r="R25" s="234">
        <v>0</v>
      </c>
      <c r="S25" s="235">
        <f t="shared" si="5"/>
        <v>0</v>
      </c>
      <c r="T25" s="234">
        <v>0</v>
      </c>
      <c r="U25" s="235">
        <f t="shared" si="6"/>
        <v>0</v>
      </c>
      <c r="V25" s="234">
        <v>0</v>
      </c>
      <c r="W25" s="235">
        <f t="shared" si="7"/>
        <v>0</v>
      </c>
      <c r="X25" s="243">
        <f t="shared" si="8"/>
        <v>0</v>
      </c>
      <c r="Y25" s="93"/>
    </row>
    <row r="26" spans="1:30" ht="15" customHeight="1">
      <c r="C26" s="87">
        <f t="shared" si="2"/>
        <v>0</v>
      </c>
      <c r="E26" s="662" t="s">
        <v>300</v>
      </c>
      <c r="F26" s="662"/>
      <c r="G26" s="662"/>
      <c r="H26" s="662"/>
      <c r="I26" s="662"/>
      <c r="J26" s="662"/>
      <c r="K26" s="88">
        <v>0</v>
      </c>
      <c r="L26" s="89">
        <f t="shared" si="0"/>
        <v>0</v>
      </c>
      <c r="M26" s="56">
        <f t="shared" si="1"/>
        <v>0</v>
      </c>
      <c r="N26" s="234">
        <v>0</v>
      </c>
      <c r="O26" s="235">
        <f t="shared" si="3"/>
        <v>0</v>
      </c>
      <c r="P26" s="234">
        <v>0</v>
      </c>
      <c r="Q26" s="235">
        <f t="shared" si="4"/>
        <v>0</v>
      </c>
      <c r="R26" s="234">
        <v>0</v>
      </c>
      <c r="S26" s="235">
        <f t="shared" si="5"/>
        <v>0</v>
      </c>
      <c r="T26" s="234">
        <v>0</v>
      </c>
      <c r="U26" s="235">
        <f t="shared" si="6"/>
        <v>0</v>
      </c>
      <c r="V26" s="234">
        <v>0</v>
      </c>
      <c r="W26" s="235">
        <f t="shared" si="7"/>
        <v>0</v>
      </c>
      <c r="X26" s="243">
        <f t="shared" si="8"/>
        <v>0</v>
      </c>
      <c r="Y26" s="93"/>
    </row>
    <row r="27" spans="1:30" s="9" customFormat="1" ht="15" customHeight="1">
      <c r="A27" s="62"/>
      <c r="B27" s="62"/>
      <c r="C27" s="94"/>
      <c r="E27" s="692"/>
      <c r="F27" s="692"/>
      <c r="G27" s="692"/>
      <c r="H27" s="692"/>
      <c r="I27" s="692"/>
      <c r="J27" s="659" t="s">
        <v>252</v>
      </c>
      <c r="K27" s="660"/>
      <c r="L27" s="660"/>
      <c r="M27" s="661"/>
      <c r="N27" s="673">
        <f>SUM(O12:O26)</f>
        <v>0</v>
      </c>
      <c r="O27" s="675"/>
      <c r="P27" s="673">
        <f>SUM(Q12:Q26)</f>
        <v>0</v>
      </c>
      <c r="Q27" s="675"/>
      <c r="R27" s="673">
        <f>SUM(S12:S26)</f>
        <v>0</v>
      </c>
      <c r="S27" s="675"/>
      <c r="T27" s="673">
        <f>SUM(U12:U26)</f>
        <v>0</v>
      </c>
      <c r="U27" s="675"/>
      <c r="V27" s="673">
        <f>SUM(W12:W26)</f>
        <v>0</v>
      </c>
      <c r="W27" s="675"/>
      <c r="X27" s="480">
        <f>SUM(N27:W27)</f>
        <v>0</v>
      </c>
      <c r="Y27" s="70"/>
      <c r="AB27" s="34"/>
      <c r="AC27" s="34"/>
      <c r="AD27" s="34"/>
    </row>
    <row r="28" spans="1:30" s="9" customFormat="1" ht="15" customHeight="1">
      <c r="A28" s="62">
        <v>1000</v>
      </c>
      <c r="B28" s="62"/>
      <c r="C28" s="94" t="s">
        <v>27</v>
      </c>
      <c r="E28" s="728"/>
      <c r="F28" s="653"/>
      <c r="G28" s="653"/>
      <c r="H28" s="653"/>
      <c r="I28" s="653"/>
      <c r="J28" s="653"/>
      <c r="K28" s="653"/>
      <c r="L28" s="653"/>
      <c r="M28" s="654"/>
      <c r="N28" s="96"/>
      <c r="O28" s="97"/>
      <c r="P28" s="96"/>
      <c r="Q28" s="98"/>
      <c r="R28" s="96"/>
      <c r="S28" s="98"/>
      <c r="T28" s="96"/>
      <c r="U28" s="98"/>
      <c r="V28" s="96"/>
      <c r="W28" s="98"/>
      <c r="X28" s="99"/>
      <c r="Y28" s="70"/>
      <c r="AD28" s="34"/>
    </row>
    <row r="29" spans="1:30" s="9" customFormat="1" ht="15" customHeight="1">
      <c r="A29" s="62"/>
      <c r="B29" s="62"/>
      <c r="C29" s="10" t="s">
        <v>143</v>
      </c>
      <c r="D29" s="34"/>
      <c r="E29" s="692"/>
      <c r="F29" s="727"/>
      <c r="G29" s="727"/>
      <c r="H29" s="727"/>
      <c r="I29" s="727"/>
      <c r="J29" s="727"/>
      <c r="K29" s="11"/>
      <c r="L29" s="44"/>
      <c r="M29" s="84"/>
      <c r="N29" s="96"/>
      <c r="O29" s="97"/>
      <c r="P29" s="96"/>
      <c r="Q29" s="98"/>
      <c r="R29" s="96"/>
      <c r="S29" s="98"/>
      <c r="T29" s="96"/>
      <c r="U29" s="98"/>
      <c r="V29" s="96"/>
      <c r="W29" s="98"/>
      <c r="X29" s="99"/>
      <c r="Y29" s="70"/>
      <c r="AD29" s="34"/>
    </row>
    <row r="30" spans="1:30" s="9" customFormat="1" ht="15" customHeight="1">
      <c r="A30" s="62"/>
      <c r="B30" s="62"/>
      <c r="C30" s="12">
        <f>N30+P30+R30+T30+V30</f>
        <v>0</v>
      </c>
      <c r="D30" s="34"/>
      <c r="E30" s="662" t="s">
        <v>300</v>
      </c>
      <c r="F30" s="662"/>
      <c r="G30" s="662"/>
      <c r="H30" s="662"/>
      <c r="I30" s="662"/>
      <c r="J30" s="662"/>
      <c r="K30" s="88">
        <v>0</v>
      </c>
      <c r="L30" s="89">
        <f t="shared" ref="L30:L44" si="9">VLOOKUP(E30,Leave_Benefits,2,0)</f>
        <v>0</v>
      </c>
      <c r="M30" s="56">
        <f t="shared" ref="M30:M44" si="10">VLOOKUP(E30,Leave_Benefits,4,0)</f>
        <v>0</v>
      </c>
      <c r="N30" s="234">
        <v>0</v>
      </c>
      <c r="O30" s="235">
        <f t="shared" ref="O30:O44" si="11">ROUND($K30*(1+$L30)*(N30)*$M30,0)</f>
        <v>0</v>
      </c>
      <c r="P30" s="234">
        <v>0</v>
      </c>
      <c r="Q30" s="235">
        <f t="shared" ref="Q30:Q44" si="12">ROUND($K30*(1+$L30)*(P30)*($M30^2),0)</f>
        <v>0</v>
      </c>
      <c r="R30" s="234">
        <v>0</v>
      </c>
      <c r="S30" s="235">
        <f t="shared" ref="S30:S44" si="13">ROUND($K30*(1+$L30)*(R30)*($M30^3),0)</f>
        <v>0</v>
      </c>
      <c r="T30" s="234">
        <v>0</v>
      </c>
      <c r="U30" s="235">
        <f t="shared" ref="U30:U44" si="14">ROUND($K30*(1+$L30)*(T30)*($M30^4),0)</f>
        <v>0</v>
      </c>
      <c r="V30" s="234">
        <v>0</v>
      </c>
      <c r="W30" s="235">
        <f t="shared" ref="W30:W44" si="15">ROUND($K30*(1+$L30)*(V30)*($M30^5),0)</f>
        <v>0</v>
      </c>
      <c r="X30" s="243">
        <f>O30+Q30+S30+U30+W30</f>
        <v>0</v>
      </c>
      <c r="Y30" s="70"/>
      <c r="AD30" s="34"/>
    </row>
    <row r="31" spans="1:30" s="9" customFormat="1" ht="15" customHeight="1">
      <c r="A31" s="62"/>
      <c r="B31" s="62"/>
      <c r="C31" s="12">
        <f t="shared" ref="C31:C44" si="16">N31+P31+R31+T31+V31</f>
        <v>0</v>
      </c>
      <c r="D31" s="34"/>
      <c r="E31" s="662" t="s">
        <v>300</v>
      </c>
      <c r="F31" s="662"/>
      <c r="G31" s="662"/>
      <c r="H31" s="662"/>
      <c r="I31" s="662"/>
      <c r="J31" s="662"/>
      <c r="K31" s="88">
        <v>0</v>
      </c>
      <c r="L31" s="89">
        <f t="shared" si="9"/>
        <v>0</v>
      </c>
      <c r="M31" s="56">
        <f t="shared" si="10"/>
        <v>0</v>
      </c>
      <c r="N31" s="234">
        <v>0</v>
      </c>
      <c r="O31" s="235">
        <f t="shared" si="11"/>
        <v>0</v>
      </c>
      <c r="P31" s="234">
        <v>0</v>
      </c>
      <c r="Q31" s="235">
        <f t="shared" si="12"/>
        <v>0</v>
      </c>
      <c r="R31" s="234">
        <v>0</v>
      </c>
      <c r="S31" s="235">
        <f t="shared" si="13"/>
        <v>0</v>
      </c>
      <c r="T31" s="234">
        <v>0</v>
      </c>
      <c r="U31" s="235">
        <f t="shared" si="14"/>
        <v>0</v>
      </c>
      <c r="V31" s="234">
        <v>0</v>
      </c>
      <c r="W31" s="235">
        <f t="shared" si="15"/>
        <v>0</v>
      </c>
      <c r="X31" s="243">
        <f t="shared" ref="X31:X44" si="17">O31+Q31+S31+U31+W31</f>
        <v>0</v>
      </c>
      <c r="Y31" s="70"/>
      <c r="AD31" s="34"/>
    </row>
    <row r="32" spans="1:30" s="9" customFormat="1" ht="15" customHeight="1">
      <c r="A32" s="62"/>
      <c r="B32" s="62"/>
      <c r="C32" s="12">
        <f t="shared" si="16"/>
        <v>0</v>
      </c>
      <c r="D32" s="34"/>
      <c r="E32" s="662" t="s">
        <v>300</v>
      </c>
      <c r="F32" s="662"/>
      <c r="G32" s="662"/>
      <c r="H32" s="662"/>
      <c r="I32" s="662"/>
      <c r="J32" s="662"/>
      <c r="K32" s="88">
        <v>0</v>
      </c>
      <c r="L32" s="89">
        <f t="shared" si="9"/>
        <v>0</v>
      </c>
      <c r="M32" s="56">
        <f t="shared" si="10"/>
        <v>0</v>
      </c>
      <c r="N32" s="234">
        <v>0</v>
      </c>
      <c r="O32" s="235">
        <f t="shared" si="11"/>
        <v>0</v>
      </c>
      <c r="P32" s="234">
        <v>0</v>
      </c>
      <c r="Q32" s="235">
        <f t="shared" si="12"/>
        <v>0</v>
      </c>
      <c r="R32" s="234">
        <v>0</v>
      </c>
      <c r="S32" s="235">
        <f t="shared" si="13"/>
        <v>0</v>
      </c>
      <c r="T32" s="234">
        <v>0</v>
      </c>
      <c r="U32" s="235">
        <f t="shared" si="14"/>
        <v>0</v>
      </c>
      <c r="V32" s="234">
        <v>0</v>
      </c>
      <c r="W32" s="235">
        <f t="shared" si="15"/>
        <v>0</v>
      </c>
      <c r="X32" s="243">
        <f t="shared" si="17"/>
        <v>0</v>
      </c>
      <c r="Y32" s="70"/>
      <c r="AD32" s="34"/>
    </row>
    <row r="33" spans="1:30" s="9" customFormat="1" ht="15" customHeight="1">
      <c r="A33" s="62"/>
      <c r="B33" s="62"/>
      <c r="C33" s="12">
        <f t="shared" si="16"/>
        <v>0</v>
      </c>
      <c r="D33" s="34"/>
      <c r="E33" s="662" t="s">
        <v>300</v>
      </c>
      <c r="F33" s="662"/>
      <c r="G33" s="662"/>
      <c r="H33" s="662"/>
      <c r="I33" s="662"/>
      <c r="J33" s="662"/>
      <c r="K33" s="88">
        <v>0</v>
      </c>
      <c r="L33" s="89">
        <f t="shared" si="9"/>
        <v>0</v>
      </c>
      <c r="M33" s="56">
        <f t="shared" si="10"/>
        <v>0</v>
      </c>
      <c r="N33" s="234">
        <v>0</v>
      </c>
      <c r="O33" s="235">
        <f t="shared" si="11"/>
        <v>0</v>
      </c>
      <c r="P33" s="234">
        <v>0</v>
      </c>
      <c r="Q33" s="235">
        <f t="shared" si="12"/>
        <v>0</v>
      </c>
      <c r="R33" s="234">
        <v>0</v>
      </c>
      <c r="S33" s="235">
        <f t="shared" si="13"/>
        <v>0</v>
      </c>
      <c r="T33" s="234">
        <v>0</v>
      </c>
      <c r="U33" s="235">
        <f t="shared" si="14"/>
        <v>0</v>
      </c>
      <c r="V33" s="234">
        <v>0</v>
      </c>
      <c r="W33" s="235">
        <f t="shared" si="15"/>
        <v>0</v>
      </c>
      <c r="X33" s="243">
        <f t="shared" si="17"/>
        <v>0</v>
      </c>
      <c r="Y33" s="70"/>
      <c r="AD33" s="34"/>
    </row>
    <row r="34" spans="1:30" ht="15" customHeight="1">
      <c r="C34" s="12">
        <f t="shared" si="16"/>
        <v>0</v>
      </c>
      <c r="E34" s="662" t="s">
        <v>300</v>
      </c>
      <c r="F34" s="662"/>
      <c r="G34" s="662"/>
      <c r="H34" s="662"/>
      <c r="I34" s="662"/>
      <c r="J34" s="662"/>
      <c r="K34" s="88">
        <v>0</v>
      </c>
      <c r="L34" s="89">
        <f t="shared" si="9"/>
        <v>0</v>
      </c>
      <c r="M34" s="56">
        <f t="shared" si="10"/>
        <v>0</v>
      </c>
      <c r="N34" s="234">
        <v>0</v>
      </c>
      <c r="O34" s="235">
        <f t="shared" si="11"/>
        <v>0</v>
      </c>
      <c r="P34" s="234">
        <v>0</v>
      </c>
      <c r="Q34" s="235">
        <f t="shared" si="12"/>
        <v>0</v>
      </c>
      <c r="R34" s="234">
        <v>0</v>
      </c>
      <c r="S34" s="235">
        <f t="shared" si="13"/>
        <v>0</v>
      </c>
      <c r="T34" s="234">
        <v>0</v>
      </c>
      <c r="U34" s="235">
        <f t="shared" si="14"/>
        <v>0</v>
      </c>
      <c r="V34" s="234">
        <v>0</v>
      </c>
      <c r="W34" s="235">
        <f t="shared" si="15"/>
        <v>0</v>
      </c>
      <c r="X34" s="243">
        <f t="shared" si="17"/>
        <v>0</v>
      </c>
      <c r="Y34" s="93"/>
      <c r="AB34" s="9"/>
      <c r="AC34" s="9"/>
    </row>
    <row r="35" spans="1:30" ht="15" customHeight="1">
      <c r="C35" s="12">
        <f t="shared" si="16"/>
        <v>0</v>
      </c>
      <c r="E35" s="662" t="s">
        <v>300</v>
      </c>
      <c r="F35" s="662"/>
      <c r="G35" s="662"/>
      <c r="H35" s="662"/>
      <c r="I35" s="662"/>
      <c r="J35" s="662"/>
      <c r="K35" s="88">
        <v>0</v>
      </c>
      <c r="L35" s="89">
        <f t="shared" si="9"/>
        <v>0</v>
      </c>
      <c r="M35" s="56">
        <f t="shared" si="10"/>
        <v>0</v>
      </c>
      <c r="N35" s="234">
        <v>0</v>
      </c>
      <c r="O35" s="235">
        <f t="shared" si="11"/>
        <v>0</v>
      </c>
      <c r="P35" s="234">
        <v>0</v>
      </c>
      <c r="Q35" s="235">
        <f t="shared" si="12"/>
        <v>0</v>
      </c>
      <c r="R35" s="234">
        <v>0</v>
      </c>
      <c r="S35" s="235">
        <f t="shared" si="13"/>
        <v>0</v>
      </c>
      <c r="T35" s="234">
        <v>0</v>
      </c>
      <c r="U35" s="235">
        <f t="shared" si="14"/>
        <v>0</v>
      </c>
      <c r="V35" s="234">
        <v>0</v>
      </c>
      <c r="W35" s="235">
        <f t="shared" si="15"/>
        <v>0</v>
      </c>
      <c r="X35" s="243">
        <f t="shared" si="17"/>
        <v>0</v>
      </c>
      <c r="Y35" s="93"/>
    </row>
    <row r="36" spans="1:30" ht="15" customHeight="1">
      <c r="C36" s="12">
        <f t="shared" si="16"/>
        <v>0</v>
      </c>
      <c r="E36" s="662" t="s">
        <v>300</v>
      </c>
      <c r="F36" s="662"/>
      <c r="G36" s="662"/>
      <c r="H36" s="662"/>
      <c r="I36" s="662"/>
      <c r="J36" s="662"/>
      <c r="K36" s="88">
        <v>0</v>
      </c>
      <c r="L36" s="89">
        <f t="shared" si="9"/>
        <v>0</v>
      </c>
      <c r="M36" s="56">
        <f t="shared" si="10"/>
        <v>0</v>
      </c>
      <c r="N36" s="234">
        <v>0</v>
      </c>
      <c r="O36" s="235">
        <f t="shared" si="11"/>
        <v>0</v>
      </c>
      <c r="P36" s="234">
        <v>0</v>
      </c>
      <c r="Q36" s="235">
        <f t="shared" si="12"/>
        <v>0</v>
      </c>
      <c r="R36" s="234">
        <v>0</v>
      </c>
      <c r="S36" s="235">
        <f t="shared" si="13"/>
        <v>0</v>
      </c>
      <c r="T36" s="234">
        <v>0</v>
      </c>
      <c r="U36" s="235">
        <f t="shared" si="14"/>
        <v>0</v>
      </c>
      <c r="V36" s="234">
        <v>0</v>
      </c>
      <c r="W36" s="235">
        <f t="shared" si="15"/>
        <v>0</v>
      </c>
      <c r="X36" s="243">
        <f t="shared" si="17"/>
        <v>0</v>
      </c>
      <c r="Y36" s="93"/>
    </row>
    <row r="37" spans="1:30" s="9" customFormat="1" ht="15" customHeight="1">
      <c r="A37" s="62"/>
      <c r="B37" s="62"/>
      <c r="C37" s="12">
        <f>N37+P37+R37+T37+V37</f>
        <v>0</v>
      </c>
      <c r="D37" s="34"/>
      <c r="E37" s="662" t="s">
        <v>300</v>
      </c>
      <c r="F37" s="662"/>
      <c r="G37" s="662"/>
      <c r="H37" s="662"/>
      <c r="I37" s="662"/>
      <c r="J37" s="662"/>
      <c r="K37" s="88">
        <v>0</v>
      </c>
      <c r="L37" s="89">
        <f t="shared" si="9"/>
        <v>0</v>
      </c>
      <c r="M37" s="56">
        <f t="shared" si="10"/>
        <v>0</v>
      </c>
      <c r="N37" s="234">
        <v>0</v>
      </c>
      <c r="O37" s="235">
        <f t="shared" si="11"/>
        <v>0</v>
      </c>
      <c r="P37" s="234">
        <v>0</v>
      </c>
      <c r="Q37" s="235">
        <f t="shared" si="12"/>
        <v>0</v>
      </c>
      <c r="R37" s="234">
        <v>0</v>
      </c>
      <c r="S37" s="235">
        <f t="shared" si="13"/>
        <v>0</v>
      </c>
      <c r="T37" s="234">
        <v>0</v>
      </c>
      <c r="U37" s="235">
        <f t="shared" si="14"/>
        <v>0</v>
      </c>
      <c r="V37" s="234">
        <v>0</v>
      </c>
      <c r="W37" s="235">
        <f t="shared" si="15"/>
        <v>0</v>
      </c>
      <c r="X37" s="243">
        <f t="shared" si="17"/>
        <v>0</v>
      </c>
      <c r="Y37" s="70"/>
      <c r="AD37" s="34"/>
    </row>
    <row r="38" spans="1:30" s="9" customFormat="1" ht="15" customHeight="1">
      <c r="A38" s="62"/>
      <c r="B38" s="62"/>
      <c r="C38" s="12">
        <f t="shared" si="16"/>
        <v>0</v>
      </c>
      <c r="D38" s="34"/>
      <c r="E38" s="662" t="s">
        <v>300</v>
      </c>
      <c r="F38" s="662"/>
      <c r="G38" s="662"/>
      <c r="H38" s="662"/>
      <c r="I38" s="662"/>
      <c r="J38" s="662"/>
      <c r="K38" s="88">
        <v>0</v>
      </c>
      <c r="L38" s="89">
        <f t="shared" si="9"/>
        <v>0</v>
      </c>
      <c r="M38" s="56">
        <f t="shared" si="10"/>
        <v>0</v>
      </c>
      <c r="N38" s="234">
        <v>0</v>
      </c>
      <c r="O38" s="235">
        <f t="shared" si="11"/>
        <v>0</v>
      </c>
      <c r="P38" s="234">
        <v>0</v>
      </c>
      <c r="Q38" s="235">
        <f t="shared" si="12"/>
        <v>0</v>
      </c>
      <c r="R38" s="234">
        <v>0</v>
      </c>
      <c r="S38" s="235">
        <f t="shared" si="13"/>
        <v>0</v>
      </c>
      <c r="T38" s="234">
        <v>0</v>
      </c>
      <c r="U38" s="235">
        <f t="shared" si="14"/>
        <v>0</v>
      </c>
      <c r="V38" s="234">
        <v>0</v>
      </c>
      <c r="W38" s="235">
        <f t="shared" si="15"/>
        <v>0</v>
      </c>
      <c r="X38" s="243">
        <f t="shared" si="17"/>
        <v>0</v>
      </c>
      <c r="Y38" s="70"/>
      <c r="AD38" s="34"/>
    </row>
    <row r="39" spans="1:30" s="9" customFormat="1" ht="15" customHeight="1">
      <c r="A39" s="62"/>
      <c r="B39" s="62"/>
      <c r="C39" s="12">
        <f t="shared" si="16"/>
        <v>0</v>
      </c>
      <c r="D39" s="34"/>
      <c r="E39" s="662" t="s">
        <v>300</v>
      </c>
      <c r="F39" s="662"/>
      <c r="G39" s="662"/>
      <c r="H39" s="662"/>
      <c r="I39" s="662"/>
      <c r="J39" s="662"/>
      <c r="K39" s="88">
        <v>0</v>
      </c>
      <c r="L39" s="89">
        <f t="shared" si="9"/>
        <v>0</v>
      </c>
      <c r="M39" s="56">
        <f t="shared" si="10"/>
        <v>0</v>
      </c>
      <c r="N39" s="234">
        <v>0</v>
      </c>
      <c r="O39" s="235">
        <f t="shared" si="11"/>
        <v>0</v>
      </c>
      <c r="P39" s="234">
        <v>0</v>
      </c>
      <c r="Q39" s="235">
        <f t="shared" si="12"/>
        <v>0</v>
      </c>
      <c r="R39" s="234">
        <v>0</v>
      </c>
      <c r="S39" s="235">
        <f t="shared" si="13"/>
        <v>0</v>
      </c>
      <c r="T39" s="234">
        <v>0</v>
      </c>
      <c r="U39" s="235">
        <f t="shared" si="14"/>
        <v>0</v>
      </c>
      <c r="V39" s="234">
        <v>0</v>
      </c>
      <c r="W39" s="235">
        <f t="shared" si="15"/>
        <v>0</v>
      </c>
      <c r="X39" s="243">
        <f t="shared" si="17"/>
        <v>0</v>
      </c>
      <c r="Y39" s="70"/>
      <c r="AD39" s="34"/>
    </row>
    <row r="40" spans="1:30" ht="15" customHeight="1">
      <c r="C40" s="12">
        <f t="shared" si="16"/>
        <v>0</v>
      </c>
      <c r="E40" s="662" t="s">
        <v>300</v>
      </c>
      <c r="F40" s="662"/>
      <c r="G40" s="662"/>
      <c r="H40" s="662"/>
      <c r="I40" s="662"/>
      <c r="J40" s="662"/>
      <c r="K40" s="88">
        <v>0</v>
      </c>
      <c r="L40" s="89">
        <f t="shared" si="9"/>
        <v>0</v>
      </c>
      <c r="M40" s="56">
        <f t="shared" si="10"/>
        <v>0</v>
      </c>
      <c r="N40" s="234">
        <v>0</v>
      </c>
      <c r="O40" s="235">
        <f t="shared" si="11"/>
        <v>0</v>
      </c>
      <c r="P40" s="234">
        <v>0</v>
      </c>
      <c r="Q40" s="235">
        <f t="shared" si="12"/>
        <v>0</v>
      </c>
      <c r="R40" s="234">
        <v>0</v>
      </c>
      <c r="S40" s="235">
        <f t="shared" si="13"/>
        <v>0</v>
      </c>
      <c r="T40" s="234">
        <v>0</v>
      </c>
      <c r="U40" s="235">
        <f t="shared" si="14"/>
        <v>0</v>
      </c>
      <c r="V40" s="234">
        <v>0</v>
      </c>
      <c r="W40" s="235">
        <f t="shared" si="15"/>
        <v>0</v>
      </c>
      <c r="X40" s="243">
        <f t="shared" si="17"/>
        <v>0</v>
      </c>
      <c r="Y40" s="93"/>
      <c r="AB40" s="9"/>
      <c r="AC40" s="9"/>
    </row>
    <row r="41" spans="1:30" ht="15" customHeight="1">
      <c r="C41" s="12">
        <f t="shared" si="16"/>
        <v>0</v>
      </c>
      <c r="E41" s="662" t="s">
        <v>300</v>
      </c>
      <c r="F41" s="662"/>
      <c r="G41" s="662"/>
      <c r="H41" s="662"/>
      <c r="I41" s="662"/>
      <c r="J41" s="662"/>
      <c r="K41" s="88">
        <v>0</v>
      </c>
      <c r="L41" s="89">
        <f t="shared" si="9"/>
        <v>0</v>
      </c>
      <c r="M41" s="56">
        <f t="shared" si="10"/>
        <v>0</v>
      </c>
      <c r="N41" s="234">
        <v>0</v>
      </c>
      <c r="O41" s="235">
        <f t="shared" si="11"/>
        <v>0</v>
      </c>
      <c r="P41" s="234">
        <v>0</v>
      </c>
      <c r="Q41" s="235">
        <f t="shared" si="12"/>
        <v>0</v>
      </c>
      <c r="R41" s="234">
        <v>0</v>
      </c>
      <c r="S41" s="235">
        <f t="shared" si="13"/>
        <v>0</v>
      </c>
      <c r="T41" s="234">
        <v>0</v>
      </c>
      <c r="U41" s="235">
        <f t="shared" si="14"/>
        <v>0</v>
      </c>
      <c r="V41" s="234">
        <v>0</v>
      </c>
      <c r="W41" s="235">
        <f t="shared" si="15"/>
        <v>0</v>
      </c>
      <c r="X41" s="243">
        <f t="shared" si="17"/>
        <v>0</v>
      </c>
      <c r="Y41" s="93"/>
    </row>
    <row r="42" spans="1:30" ht="15" customHeight="1">
      <c r="C42" s="12">
        <f t="shared" si="16"/>
        <v>0</v>
      </c>
      <c r="E42" s="662" t="s">
        <v>300</v>
      </c>
      <c r="F42" s="662"/>
      <c r="G42" s="662"/>
      <c r="H42" s="662"/>
      <c r="I42" s="662"/>
      <c r="J42" s="662"/>
      <c r="K42" s="88">
        <v>0</v>
      </c>
      <c r="L42" s="89">
        <f t="shared" si="9"/>
        <v>0</v>
      </c>
      <c r="M42" s="56">
        <f t="shared" si="10"/>
        <v>0</v>
      </c>
      <c r="N42" s="234">
        <v>0</v>
      </c>
      <c r="O42" s="235">
        <f t="shared" si="11"/>
        <v>0</v>
      </c>
      <c r="P42" s="234">
        <v>0</v>
      </c>
      <c r="Q42" s="235">
        <f t="shared" si="12"/>
        <v>0</v>
      </c>
      <c r="R42" s="234">
        <v>0</v>
      </c>
      <c r="S42" s="235">
        <f t="shared" si="13"/>
        <v>0</v>
      </c>
      <c r="T42" s="234">
        <v>0</v>
      </c>
      <c r="U42" s="235">
        <f t="shared" si="14"/>
        <v>0</v>
      </c>
      <c r="V42" s="234">
        <v>0</v>
      </c>
      <c r="W42" s="235">
        <f t="shared" si="15"/>
        <v>0</v>
      </c>
      <c r="X42" s="243">
        <f t="shared" si="17"/>
        <v>0</v>
      </c>
      <c r="Y42" s="93"/>
    </row>
    <row r="43" spans="1:30" s="9" customFormat="1" ht="15" customHeight="1">
      <c r="A43" s="62"/>
      <c r="B43" s="62"/>
      <c r="C43" s="12">
        <f t="shared" si="16"/>
        <v>0</v>
      </c>
      <c r="D43" s="34"/>
      <c r="E43" s="662" t="s">
        <v>300</v>
      </c>
      <c r="F43" s="662"/>
      <c r="G43" s="662"/>
      <c r="H43" s="662"/>
      <c r="I43" s="662"/>
      <c r="J43" s="662"/>
      <c r="K43" s="88">
        <v>0</v>
      </c>
      <c r="L43" s="89">
        <f t="shared" si="9"/>
        <v>0</v>
      </c>
      <c r="M43" s="56">
        <f t="shared" si="10"/>
        <v>0</v>
      </c>
      <c r="N43" s="234">
        <v>0</v>
      </c>
      <c r="O43" s="235">
        <f t="shared" si="11"/>
        <v>0</v>
      </c>
      <c r="P43" s="234">
        <v>0</v>
      </c>
      <c r="Q43" s="235">
        <f t="shared" si="12"/>
        <v>0</v>
      </c>
      <c r="R43" s="234">
        <v>0</v>
      </c>
      <c r="S43" s="235">
        <f t="shared" si="13"/>
        <v>0</v>
      </c>
      <c r="T43" s="234">
        <v>0</v>
      </c>
      <c r="U43" s="235">
        <f t="shared" si="14"/>
        <v>0</v>
      </c>
      <c r="V43" s="234">
        <v>0</v>
      </c>
      <c r="W43" s="235">
        <f t="shared" si="15"/>
        <v>0</v>
      </c>
      <c r="X43" s="243">
        <f t="shared" si="17"/>
        <v>0</v>
      </c>
      <c r="Y43" s="70"/>
      <c r="AD43" s="34"/>
    </row>
    <row r="44" spans="1:30" s="9" customFormat="1" ht="15" customHeight="1">
      <c r="A44" s="62"/>
      <c r="B44" s="62"/>
      <c r="C44" s="12">
        <f t="shared" si="16"/>
        <v>0</v>
      </c>
      <c r="D44" s="34"/>
      <c r="E44" s="662" t="s">
        <v>300</v>
      </c>
      <c r="F44" s="662"/>
      <c r="G44" s="662"/>
      <c r="H44" s="662"/>
      <c r="I44" s="662"/>
      <c r="J44" s="662"/>
      <c r="K44" s="88">
        <v>0</v>
      </c>
      <c r="L44" s="89">
        <f t="shared" si="9"/>
        <v>0</v>
      </c>
      <c r="M44" s="56">
        <f t="shared" si="10"/>
        <v>0</v>
      </c>
      <c r="N44" s="234">
        <v>0</v>
      </c>
      <c r="O44" s="235">
        <f t="shared" si="11"/>
        <v>0</v>
      </c>
      <c r="P44" s="234">
        <v>0</v>
      </c>
      <c r="Q44" s="235">
        <f t="shared" si="12"/>
        <v>0</v>
      </c>
      <c r="R44" s="234">
        <v>0</v>
      </c>
      <c r="S44" s="235">
        <f t="shared" si="13"/>
        <v>0</v>
      </c>
      <c r="T44" s="234">
        <v>0</v>
      </c>
      <c r="U44" s="235">
        <f t="shared" si="14"/>
        <v>0</v>
      </c>
      <c r="V44" s="234">
        <v>0</v>
      </c>
      <c r="W44" s="235">
        <f t="shared" si="15"/>
        <v>0</v>
      </c>
      <c r="X44" s="243">
        <f t="shared" si="17"/>
        <v>0</v>
      </c>
      <c r="Y44" s="70"/>
      <c r="AD44" s="34"/>
    </row>
    <row r="45" spans="1:30" ht="15" customHeight="1">
      <c r="A45" s="62">
        <v>1000</v>
      </c>
      <c r="C45" s="100" t="s">
        <v>28</v>
      </c>
      <c r="E45" s="687"/>
      <c r="F45" s="687"/>
      <c r="G45" s="687"/>
      <c r="H45" s="687"/>
      <c r="I45" s="687"/>
      <c r="J45" s="666"/>
      <c r="M45" s="56"/>
      <c r="N45" s="101"/>
      <c r="O45" s="102"/>
      <c r="P45" s="101"/>
      <c r="Q45" s="102"/>
      <c r="R45" s="101"/>
      <c r="S45" s="102"/>
      <c r="T45" s="101"/>
      <c r="U45" s="102"/>
      <c r="V45" s="101"/>
      <c r="W45" s="102"/>
      <c r="X45" s="99"/>
      <c r="Y45" s="93"/>
    </row>
    <row r="46" spans="1:30" ht="15.75">
      <c r="C46" s="58" t="s">
        <v>141</v>
      </c>
      <c r="E46" s="696"/>
      <c r="F46" s="696"/>
      <c r="G46" s="696"/>
      <c r="H46" s="696"/>
      <c r="I46" s="696"/>
      <c r="J46" s="727"/>
      <c r="K46" s="62"/>
      <c r="M46" s="56"/>
      <c r="N46" s="101"/>
      <c r="O46" s="102"/>
      <c r="P46" s="101"/>
      <c r="Q46" s="102"/>
      <c r="R46" s="101"/>
      <c r="S46" s="102"/>
      <c r="T46" s="101"/>
      <c r="U46" s="102"/>
      <c r="V46" s="101"/>
      <c r="W46" s="102"/>
      <c r="X46" s="99"/>
      <c r="Y46" s="93"/>
    </row>
    <row r="47" spans="1:30" ht="15" customHeight="1">
      <c r="C47" s="58">
        <v>0</v>
      </c>
      <c r="D47" s="34" t="s">
        <v>367</v>
      </c>
      <c r="E47" s="667" t="s">
        <v>300</v>
      </c>
      <c r="F47" s="662"/>
      <c r="G47" s="662"/>
      <c r="H47" s="662"/>
      <c r="I47" s="662"/>
      <c r="J47" s="662"/>
      <c r="K47" s="104">
        <v>0</v>
      </c>
      <c r="L47" s="105">
        <f t="shared" ref="L47:L55" si="18">VLOOKUP(E47,Leave_Benefits,2,0)</f>
        <v>0</v>
      </c>
      <c r="M47" s="56">
        <f t="shared" ref="M47:M55" si="19">VLOOKUP(E47,Leave_Benefits,4,0)</f>
        <v>0</v>
      </c>
      <c r="N47" s="234">
        <v>0</v>
      </c>
      <c r="O47" s="235">
        <f>ROUND($K47*(1+$L47)*(N47)*$M47*$C47,0)</f>
        <v>0</v>
      </c>
      <c r="P47" s="234">
        <v>0</v>
      </c>
      <c r="Q47" s="235">
        <f>ROUND($K47*(1+$L47)*(P47)*($M47^2)*$C47,0)</f>
        <v>0</v>
      </c>
      <c r="R47" s="234">
        <v>0</v>
      </c>
      <c r="S47" s="235">
        <f>ROUND($K47*(1+$L47)*(R47)*($M47^3)*$C47,0)</f>
        <v>0</v>
      </c>
      <c r="T47" s="234">
        <v>0</v>
      </c>
      <c r="U47" s="235">
        <f>ROUND($K47*(1+$L47)*(T47)*($M47^4)*$C47,0)</f>
        <v>0</v>
      </c>
      <c r="V47" s="234">
        <v>0</v>
      </c>
      <c r="W47" s="235">
        <f>ROUND($K47*(1+$L47)*(V47)*($M47^5)*$C47,0)</f>
        <v>0</v>
      </c>
      <c r="X47" s="243">
        <f>O47+Q47+S47+U47+W47</f>
        <v>0</v>
      </c>
      <c r="Y47" s="93"/>
    </row>
    <row r="48" spans="1:30" ht="15" customHeight="1">
      <c r="C48" s="58">
        <v>0</v>
      </c>
      <c r="D48" s="34" t="s">
        <v>367</v>
      </c>
      <c r="E48" s="667" t="s">
        <v>300</v>
      </c>
      <c r="F48" s="662"/>
      <c r="G48" s="662"/>
      <c r="H48" s="662"/>
      <c r="I48" s="662"/>
      <c r="J48" s="662"/>
      <c r="K48" s="104">
        <v>0</v>
      </c>
      <c r="L48" s="105">
        <f t="shared" si="18"/>
        <v>0</v>
      </c>
      <c r="M48" s="56">
        <f t="shared" si="19"/>
        <v>0</v>
      </c>
      <c r="N48" s="234">
        <v>0</v>
      </c>
      <c r="O48" s="235">
        <f t="shared" ref="O48:O55" si="20">ROUND($K48*(1+$L48)*(N48)*$M48*$C48,0)</f>
        <v>0</v>
      </c>
      <c r="P48" s="234">
        <v>0</v>
      </c>
      <c r="Q48" s="235">
        <f t="shared" ref="Q48:Q55" si="21">ROUND($K48*(1+$L48)*(P48)*($M48^2)*$C48,0)</f>
        <v>0</v>
      </c>
      <c r="R48" s="234">
        <v>0</v>
      </c>
      <c r="S48" s="235">
        <f t="shared" ref="S48:S55" si="22">ROUND($K48*(1+$L48)*(R48)*($M48^3)*$C48,0)</f>
        <v>0</v>
      </c>
      <c r="T48" s="234">
        <v>0</v>
      </c>
      <c r="U48" s="235">
        <f t="shared" ref="U48:U55" si="23">ROUND($K48*(1+$L48)*(T48)*($M48^4)*$C48,0)</f>
        <v>0</v>
      </c>
      <c r="V48" s="234">
        <v>0</v>
      </c>
      <c r="W48" s="235">
        <f t="shared" ref="W48:W55" si="24">ROUND($K48*(1+$L48)*(V48)*($M48^5)*$C48,0)</f>
        <v>0</v>
      </c>
      <c r="X48" s="243">
        <f t="shared" ref="X48:X55" si="25">O48+Q48+S48+U48+W48</f>
        <v>0</v>
      </c>
      <c r="Y48" s="93"/>
    </row>
    <row r="49" spans="1:25" ht="15" customHeight="1">
      <c r="C49" s="58">
        <v>0</v>
      </c>
      <c r="D49" s="34" t="s">
        <v>367</v>
      </c>
      <c r="E49" s="667" t="s">
        <v>300</v>
      </c>
      <c r="F49" s="662"/>
      <c r="G49" s="662"/>
      <c r="H49" s="662"/>
      <c r="I49" s="662"/>
      <c r="J49" s="662"/>
      <c r="K49" s="104">
        <v>0</v>
      </c>
      <c r="L49" s="105">
        <f t="shared" si="18"/>
        <v>0</v>
      </c>
      <c r="M49" s="56">
        <f t="shared" si="19"/>
        <v>0</v>
      </c>
      <c r="N49" s="234">
        <v>0</v>
      </c>
      <c r="O49" s="235">
        <f t="shared" si="20"/>
        <v>0</v>
      </c>
      <c r="P49" s="234">
        <v>0</v>
      </c>
      <c r="Q49" s="235">
        <f t="shared" si="21"/>
        <v>0</v>
      </c>
      <c r="R49" s="234">
        <v>0</v>
      </c>
      <c r="S49" s="235">
        <f t="shared" si="22"/>
        <v>0</v>
      </c>
      <c r="T49" s="234">
        <v>0</v>
      </c>
      <c r="U49" s="235">
        <f t="shared" si="23"/>
        <v>0</v>
      </c>
      <c r="V49" s="234">
        <v>0</v>
      </c>
      <c r="W49" s="235">
        <f t="shared" si="24"/>
        <v>0</v>
      </c>
      <c r="X49" s="243">
        <f t="shared" si="25"/>
        <v>0</v>
      </c>
      <c r="Y49" s="93"/>
    </row>
    <row r="50" spans="1:25" ht="15" customHeight="1">
      <c r="C50" s="58">
        <v>0</v>
      </c>
      <c r="D50" s="34" t="s">
        <v>367</v>
      </c>
      <c r="E50" s="667" t="s">
        <v>300</v>
      </c>
      <c r="F50" s="662"/>
      <c r="G50" s="662"/>
      <c r="H50" s="662"/>
      <c r="I50" s="662"/>
      <c r="J50" s="662"/>
      <c r="K50" s="104">
        <v>0</v>
      </c>
      <c r="L50" s="105">
        <f t="shared" si="18"/>
        <v>0</v>
      </c>
      <c r="M50" s="56">
        <f t="shared" si="19"/>
        <v>0</v>
      </c>
      <c r="N50" s="234">
        <v>0</v>
      </c>
      <c r="O50" s="235">
        <f t="shared" si="20"/>
        <v>0</v>
      </c>
      <c r="P50" s="234">
        <v>0</v>
      </c>
      <c r="Q50" s="235">
        <f t="shared" si="21"/>
        <v>0</v>
      </c>
      <c r="R50" s="234">
        <v>0</v>
      </c>
      <c r="S50" s="235">
        <f t="shared" si="22"/>
        <v>0</v>
      </c>
      <c r="T50" s="234">
        <v>0</v>
      </c>
      <c r="U50" s="235">
        <f t="shared" si="23"/>
        <v>0</v>
      </c>
      <c r="V50" s="234">
        <v>0</v>
      </c>
      <c r="W50" s="235">
        <f t="shared" si="24"/>
        <v>0</v>
      </c>
      <c r="X50" s="243">
        <f t="shared" si="25"/>
        <v>0</v>
      </c>
      <c r="Y50" s="93"/>
    </row>
    <row r="51" spans="1:25" ht="15" customHeight="1">
      <c r="C51" s="58">
        <v>0</v>
      </c>
      <c r="D51" s="34" t="s">
        <v>367</v>
      </c>
      <c r="E51" s="667" t="s">
        <v>300</v>
      </c>
      <c r="F51" s="662"/>
      <c r="G51" s="662"/>
      <c r="H51" s="662"/>
      <c r="I51" s="662"/>
      <c r="J51" s="662"/>
      <c r="K51" s="104">
        <v>0</v>
      </c>
      <c r="L51" s="105">
        <f t="shared" si="18"/>
        <v>0</v>
      </c>
      <c r="M51" s="56">
        <f t="shared" si="19"/>
        <v>0</v>
      </c>
      <c r="N51" s="234">
        <v>0</v>
      </c>
      <c r="O51" s="235">
        <f t="shared" si="20"/>
        <v>0</v>
      </c>
      <c r="P51" s="234">
        <v>0</v>
      </c>
      <c r="Q51" s="235">
        <f t="shared" si="21"/>
        <v>0</v>
      </c>
      <c r="R51" s="234">
        <v>0</v>
      </c>
      <c r="S51" s="235">
        <f t="shared" si="22"/>
        <v>0</v>
      </c>
      <c r="T51" s="234">
        <v>0</v>
      </c>
      <c r="U51" s="235">
        <f t="shared" si="23"/>
        <v>0</v>
      </c>
      <c r="V51" s="234">
        <v>0</v>
      </c>
      <c r="W51" s="235">
        <f t="shared" si="24"/>
        <v>0</v>
      </c>
      <c r="X51" s="243">
        <f t="shared" si="25"/>
        <v>0</v>
      </c>
      <c r="Y51" s="93"/>
    </row>
    <row r="52" spans="1:25" ht="15" customHeight="1">
      <c r="C52" s="58">
        <v>0</v>
      </c>
      <c r="D52" s="34" t="s">
        <v>367</v>
      </c>
      <c r="E52" s="667" t="s">
        <v>300</v>
      </c>
      <c r="F52" s="662"/>
      <c r="G52" s="662"/>
      <c r="H52" s="662"/>
      <c r="I52" s="662"/>
      <c r="J52" s="662"/>
      <c r="K52" s="104">
        <v>0</v>
      </c>
      <c r="L52" s="105">
        <f t="shared" si="18"/>
        <v>0</v>
      </c>
      <c r="M52" s="56">
        <f t="shared" si="19"/>
        <v>0</v>
      </c>
      <c r="N52" s="234">
        <v>0</v>
      </c>
      <c r="O52" s="235">
        <f t="shared" si="20"/>
        <v>0</v>
      </c>
      <c r="P52" s="234">
        <v>0</v>
      </c>
      <c r="Q52" s="235">
        <f t="shared" si="21"/>
        <v>0</v>
      </c>
      <c r="R52" s="234">
        <v>0</v>
      </c>
      <c r="S52" s="235">
        <f t="shared" si="22"/>
        <v>0</v>
      </c>
      <c r="T52" s="234">
        <v>0</v>
      </c>
      <c r="U52" s="235">
        <f t="shared" si="23"/>
        <v>0</v>
      </c>
      <c r="V52" s="234">
        <v>0</v>
      </c>
      <c r="W52" s="235">
        <f t="shared" si="24"/>
        <v>0</v>
      </c>
      <c r="X52" s="243">
        <f t="shared" si="25"/>
        <v>0</v>
      </c>
      <c r="Y52" s="93"/>
    </row>
    <row r="53" spans="1:25" ht="15" customHeight="1">
      <c r="C53" s="58">
        <v>0</v>
      </c>
      <c r="D53" s="34" t="s">
        <v>367</v>
      </c>
      <c r="E53" s="667" t="s">
        <v>300</v>
      </c>
      <c r="F53" s="662"/>
      <c r="G53" s="662"/>
      <c r="H53" s="662"/>
      <c r="I53" s="662"/>
      <c r="J53" s="662"/>
      <c r="K53" s="104">
        <v>0</v>
      </c>
      <c r="L53" s="105">
        <f t="shared" si="18"/>
        <v>0</v>
      </c>
      <c r="M53" s="56">
        <f t="shared" si="19"/>
        <v>0</v>
      </c>
      <c r="N53" s="234">
        <v>0</v>
      </c>
      <c r="O53" s="235">
        <f t="shared" si="20"/>
        <v>0</v>
      </c>
      <c r="P53" s="234">
        <v>0</v>
      </c>
      <c r="Q53" s="235">
        <f t="shared" si="21"/>
        <v>0</v>
      </c>
      <c r="R53" s="234">
        <v>0</v>
      </c>
      <c r="S53" s="235">
        <f t="shared" si="22"/>
        <v>0</v>
      </c>
      <c r="T53" s="234">
        <v>0</v>
      </c>
      <c r="U53" s="235">
        <f t="shared" si="23"/>
        <v>0</v>
      </c>
      <c r="V53" s="234">
        <v>0</v>
      </c>
      <c r="W53" s="235">
        <f t="shared" si="24"/>
        <v>0</v>
      </c>
      <c r="X53" s="243">
        <f t="shared" si="25"/>
        <v>0</v>
      </c>
      <c r="Y53" s="93"/>
    </row>
    <row r="54" spans="1:25" ht="15" customHeight="1">
      <c r="C54" s="58">
        <v>0</v>
      </c>
      <c r="D54" s="34" t="s">
        <v>367</v>
      </c>
      <c r="E54" s="667" t="s">
        <v>300</v>
      </c>
      <c r="F54" s="662"/>
      <c r="G54" s="662"/>
      <c r="H54" s="662"/>
      <c r="I54" s="662"/>
      <c r="J54" s="662"/>
      <c r="K54" s="104">
        <v>0</v>
      </c>
      <c r="L54" s="105">
        <f t="shared" si="18"/>
        <v>0</v>
      </c>
      <c r="M54" s="56">
        <f t="shared" si="19"/>
        <v>0</v>
      </c>
      <c r="N54" s="234">
        <v>0</v>
      </c>
      <c r="O54" s="235">
        <f t="shared" si="20"/>
        <v>0</v>
      </c>
      <c r="P54" s="234">
        <v>0</v>
      </c>
      <c r="Q54" s="235">
        <f t="shared" si="21"/>
        <v>0</v>
      </c>
      <c r="R54" s="234">
        <v>0</v>
      </c>
      <c r="S54" s="235">
        <f t="shared" si="22"/>
        <v>0</v>
      </c>
      <c r="T54" s="234">
        <v>0</v>
      </c>
      <c r="U54" s="235">
        <f t="shared" si="23"/>
        <v>0</v>
      </c>
      <c r="V54" s="234">
        <v>0</v>
      </c>
      <c r="W54" s="235">
        <f t="shared" si="24"/>
        <v>0</v>
      </c>
      <c r="X54" s="243">
        <f t="shared" si="25"/>
        <v>0</v>
      </c>
      <c r="Y54" s="93"/>
    </row>
    <row r="55" spans="1:25" ht="15" customHeight="1">
      <c r="C55" s="58">
        <v>0</v>
      </c>
      <c r="D55" s="34" t="s">
        <v>367</v>
      </c>
      <c r="E55" s="667" t="s">
        <v>300</v>
      </c>
      <c r="F55" s="667"/>
      <c r="G55" s="667"/>
      <c r="H55" s="667"/>
      <c r="I55" s="667"/>
      <c r="J55" s="667"/>
      <c r="K55" s="104">
        <v>0</v>
      </c>
      <c r="L55" s="105">
        <f t="shared" si="18"/>
        <v>0</v>
      </c>
      <c r="M55" s="56">
        <f t="shared" si="19"/>
        <v>0</v>
      </c>
      <c r="N55" s="234">
        <v>0</v>
      </c>
      <c r="O55" s="235">
        <f t="shared" si="20"/>
        <v>0</v>
      </c>
      <c r="P55" s="234">
        <v>0</v>
      </c>
      <c r="Q55" s="235">
        <f t="shared" si="21"/>
        <v>0</v>
      </c>
      <c r="R55" s="234">
        <v>0</v>
      </c>
      <c r="S55" s="235">
        <f t="shared" si="22"/>
        <v>0</v>
      </c>
      <c r="T55" s="234">
        <v>0</v>
      </c>
      <c r="U55" s="235">
        <f t="shared" si="23"/>
        <v>0</v>
      </c>
      <c r="V55" s="234">
        <v>0</v>
      </c>
      <c r="W55" s="235">
        <f t="shared" si="24"/>
        <v>0</v>
      </c>
      <c r="X55" s="243">
        <f t="shared" si="25"/>
        <v>0</v>
      </c>
      <c r="Y55" s="93"/>
    </row>
    <row r="56" spans="1:25" ht="15" customHeight="1">
      <c r="C56" s="61"/>
      <c r="E56" s="753"/>
      <c r="F56" s="753"/>
      <c r="G56" s="753"/>
      <c r="H56" s="753"/>
      <c r="I56" s="753"/>
      <c r="J56" s="659" t="s">
        <v>253</v>
      </c>
      <c r="K56" s="660"/>
      <c r="L56" s="660"/>
      <c r="M56" s="661"/>
      <c r="N56" s="673">
        <f>SUM(O30:O55)</f>
        <v>0</v>
      </c>
      <c r="O56" s="675"/>
      <c r="P56" s="673">
        <f>SUM(Q30:Q55)</f>
        <v>0</v>
      </c>
      <c r="Q56" s="675"/>
      <c r="R56" s="673">
        <f>SUM(S30:S55)</f>
        <v>0</v>
      </c>
      <c r="S56" s="675"/>
      <c r="T56" s="673">
        <f>SUM(U30:U55)</f>
        <v>0</v>
      </c>
      <c r="U56" s="675"/>
      <c r="V56" s="673">
        <f>SUM(W30:W55)</f>
        <v>0</v>
      </c>
      <c r="W56" s="675"/>
      <c r="X56" s="480">
        <f>SUM(N56:W56)</f>
        <v>0</v>
      </c>
      <c r="Y56" s="34"/>
    </row>
    <row r="57" spans="1:25" s="9" customFormat="1" ht="15" customHeight="1">
      <c r="A57" s="62"/>
      <c r="B57" s="62"/>
      <c r="C57" s="693" t="s">
        <v>255</v>
      </c>
      <c r="D57" s="694"/>
      <c r="E57" s="694"/>
      <c r="F57" s="694"/>
      <c r="G57" s="694"/>
      <c r="H57" s="694"/>
      <c r="I57" s="694"/>
      <c r="J57" s="694"/>
      <c r="K57" s="694"/>
      <c r="L57" s="694"/>
      <c r="M57" s="695"/>
      <c r="N57" s="732">
        <f>SUM(N27,N56)</f>
        <v>0</v>
      </c>
      <c r="O57" s="747"/>
      <c r="P57" s="732">
        <f>SUM(P27,P56)</f>
        <v>0</v>
      </c>
      <c r="Q57" s="747"/>
      <c r="R57" s="732">
        <f>SUM(R27,R56)</f>
        <v>0</v>
      </c>
      <c r="S57" s="747"/>
      <c r="T57" s="732">
        <f>SUM(T27,T56)</f>
        <v>0</v>
      </c>
      <c r="U57" s="747"/>
      <c r="V57" s="732">
        <f>SUM(V27,V56)</f>
        <v>0</v>
      </c>
      <c r="W57" s="747"/>
      <c r="X57" s="481">
        <f>SUM(N57:W57)</f>
        <v>0</v>
      </c>
      <c r="Y57" s="70"/>
    </row>
    <row r="58" spans="1:25" s="9" customFormat="1" ht="15" customHeight="1">
      <c r="A58" s="62">
        <v>1900</v>
      </c>
      <c r="B58" s="62"/>
      <c r="C58" s="80" t="s">
        <v>256</v>
      </c>
      <c r="D58" s="16"/>
      <c r="E58" s="719"/>
      <c r="F58" s="719"/>
      <c r="G58" s="719"/>
      <c r="H58" s="719"/>
      <c r="I58" s="719"/>
      <c r="J58" s="16"/>
      <c r="K58" s="16"/>
      <c r="M58" s="28"/>
      <c r="N58" s="81"/>
      <c r="O58" s="97"/>
      <c r="P58" s="81"/>
      <c r="Q58" s="97"/>
      <c r="R58" s="81"/>
      <c r="S58" s="97"/>
      <c r="T58" s="81"/>
      <c r="U58" s="97"/>
      <c r="V58" s="81"/>
      <c r="W58" s="97"/>
      <c r="X58" s="99"/>
      <c r="Y58" s="70"/>
    </row>
    <row r="59" spans="1:25" s="9" customFormat="1" ht="15" customHeight="1">
      <c r="A59" s="62"/>
      <c r="B59" s="62"/>
      <c r="C59" s="80" t="s">
        <v>26</v>
      </c>
      <c r="D59" s="13">
        <f t="shared" ref="D59:E73" si="26">D12</f>
        <v>0</v>
      </c>
      <c r="E59" s="665" t="str">
        <f t="shared" si="26"/>
        <v>Select E-Class</v>
      </c>
      <c r="F59" s="665"/>
      <c r="G59" s="665"/>
      <c r="H59" s="665"/>
      <c r="I59" s="665"/>
      <c r="J59" s="665"/>
      <c r="K59" s="33"/>
      <c r="L59" s="107">
        <f t="shared" ref="L59:L73" si="27">VLOOKUP(E59,Leave_Benefits,3,0)</f>
        <v>0</v>
      </c>
      <c r="M59" s="84"/>
      <c r="N59" s="255"/>
      <c r="O59" s="235">
        <f t="shared" ref="O59:O73" si="28">ROUND(O12*$L59,0)</f>
        <v>0</v>
      </c>
      <c r="P59" s="255"/>
      <c r="Q59" s="235">
        <f t="shared" ref="Q59:Q73" si="29">ROUND(Q12*$L59,0)</f>
        <v>0</v>
      </c>
      <c r="R59" s="255"/>
      <c r="S59" s="235">
        <f t="shared" ref="S59:S73" si="30">ROUND(S12*$L59,0)</f>
        <v>0</v>
      </c>
      <c r="T59" s="255"/>
      <c r="U59" s="235">
        <f t="shared" ref="U59:U73" si="31">ROUND(U12*$L59,0)</f>
        <v>0</v>
      </c>
      <c r="V59" s="255"/>
      <c r="W59" s="235">
        <f t="shared" ref="W59:W73" si="32">ROUND(W12*$L59,0)</f>
        <v>0</v>
      </c>
      <c r="X59" s="243">
        <f>SUM(O59+Q59+S59+U59+W59)</f>
        <v>0</v>
      </c>
      <c r="Y59" s="70"/>
    </row>
    <row r="60" spans="1:25" s="9" customFormat="1" ht="15" customHeight="1">
      <c r="A60" s="62"/>
      <c r="B60" s="62"/>
      <c r="C60" s="80"/>
      <c r="D60" s="13">
        <f t="shared" si="26"/>
        <v>0</v>
      </c>
      <c r="E60" s="665" t="str">
        <f t="shared" si="26"/>
        <v>Select E-Class</v>
      </c>
      <c r="F60" s="665"/>
      <c r="G60" s="665"/>
      <c r="H60" s="665"/>
      <c r="I60" s="665"/>
      <c r="J60" s="665"/>
      <c r="K60" s="33"/>
      <c r="L60" s="107">
        <f t="shared" si="27"/>
        <v>0</v>
      </c>
      <c r="M60" s="84"/>
      <c r="N60" s="255"/>
      <c r="O60" s="235">
        <f t="shared" si="28"/>
        <v>0</v>
      </c>
      <c r="P60" s="255"/>
      <c r="Q60" s="235">
        <f t="shared" si="29"/>
        <v>0</v>
      </c>
      <c r="R60" s="255"/>
      <c r="S60" s="235">
        <f t="shared" si="30"/>
        <v>0</v>
      </c>
      <c r="T60" s="255"/>
      <c r="U60" s="235">
        <f t="shared" si="31"/>
        <v>0</v>
      </c>
      <c r="V60" s="255"/>
      <c r="W60" s="235">
        <f t="shared" si="32"/>
        <v>0</v>
      </c>
      <c r="X60" s="243">
        <f t="shared" ref="X60:X73" si="33">SUM(O60+Q60+S60+U60+W60)</f>
        <v>0</v>
      </c>
      <c r="Y60" s="70"/>
    </row>
    <row r="61" spans="1:25" s="9" customFormat="1" ht="15" customHeight="1">
      <c r="A61" s="62"/>
      <c r="B61" s="62"/>
      <c r="C61" s="80"/>
      <c r="D61" s="13">
        <f t="shared" si="26"/>
        <v>0</v>
      </c>
      <c r="E61" s="665" t="str">
        <f t="shared" si="26"/>
        <v>Select E-Class</v>
      </c>
      <c r="F61" s="665"/>
      <c r="G61" s="665"/>
      <c r="H61" s="665"/>
      <c r="I61" s="665"/>
      <c r="J61" s="665"/>
      <c r="K61" s="33"/>
      <c r="L61" s="107">
        <f t="shared" si="27"/>
        <v>0</v>
      </c>
      <c r="M61" s="84"/>
      <c r="N61" s="255"/>
      <c r="O61" s="235">
        <f t="shared" si="28"/>
        <v>0</v>
      </c>
      <c r="P61" s="255"/>
      <c r="Q61" s="235">
        <f t="shared" si="29"/>
        <v>0</v>
      </c>
      <c r="R61" s="255"/>
      <c r="S61" s="235">
        <f t="shared" si="30"/>
        <v>0</v>
      </c>
      <c r="T61" s="255"/>
      <c r="U61" s="235">
        <f t="shared" si="31"/>
        <v>0</v>
      </c>
      <c r="V61" s="255"/>
      <c r="W61" s="235">
        <f t="shared" si="32"/>
        <v>0</v>
      </c>
      <c r="X61" s="243">
        <f t="shared" si="33"/>
        <v>0</v>
      </c>
      <c r="Y61" s="70"/>
    </row>
    <row r="62" spans="1:25" s="9" customFormat="1" ht="15" customHeight="1">
      <c r="A62" s="62"/>
      <c r="B62" s="62"/>
      <c r="C62" s="80"/>
      <c r="D62" s="13">
        <f t="shared" si="26"/>
        <v>0</v>
      </c>
      <c r="E62" s="665" t="str">
        <f t="shared" si="26"/>
        <v>Select E-Class</v>
      </c>
      <c r="F62" s="665"/>
      <c r="G62" s="665"/>
      <c r="H62" s="665"/>
      <c r="I62" s="665"/>
      <c r="J62" s="665"/>
      <c r="K62" s="33"/>
      <c r="L62" s="107">
        <f t="shared" si="27"/>
        <v>0</v>
      </c>
      <c r="M62" s="84"/>
      <c r="N62" s="255"/>
      <c r="O62" s="235">
        <f t="shared" si="28"/>
        <v>0</v>
      </c>
      <c r="P62" s="255"/>
      <c r="Q62" s="235">
        <f t="shared" si="29"/>
        <v>0</v>
      </c>
      <c r="R62" s="255"/>
      <c r="S62" s="235">
        <f t="shared" si="30"/>
        <v>0</v>
      </c>
      <c r="T62" s="255"/>
      <c r="U62" s="235">
        <f t="shared" si="31"/>
        <v>0</v>
      </c>
      <c r="V62" s="255"/>
      <c r="W62" s="235">
        <f t="shared" si="32"/>
        <v>0</v>
      </c>
      <c r="X62" s="243">
        <f t="shared" si="33"/>
        <v>0</v>
      </c>
      <c r="Y62" s="70"/>
    </row>
    <row r="63" spans="1:25" s="9" customFormat="1" ht="15" customHeight="1">
      <c r="A63" s="62"/>
      <c r="B63" s="62"/>
      <c r="C63" s="80"/>
      <c r="D63" s="13">
        <f t="shared" si="26"/>
        <v>0</v>
      </c>
      <c r="E63" s="665" t="str">
        <f t="shared" si="26"/>
        <v>Select E-Class</v>
      </c>
      <c r="F63" s="665"/>
      <c r="G63" s="665"/>
      <c r="H63" s="665"/>
      <c r="I63" s="665"/>
      <c r="J63" s="665"/>
      <c r="K63" s="33"/>
      <c r="L63" s="107">
        <f t="shared" si="27"/>
        <v>0</v>
      </c>
      <c r="M63" s="84"/>
      <c r="N63" s="255"/>
      <c r="O63" s="235">
        <f t="shared" si="28"/>
        <v>0</v>
      </c>
      <c r="P63" s="255"/>
      <c r="Q63" s="235">
        <f t="shared" si="29"/>
        <v>0</v>
      </c>
      <c r="R63" s="255"/>
      <c r="S63" s="235">
        <f t="shared" si="30"/>
        <v>0</v>
      </c>
      <c r="T63" s="255"/>
      <c r="U63" s="235">
        <f t="shared" si="31"/>
        <v>0</v>
      </c>
      <c r="V63" s="255"/>
      <c r="W63" s="235">
        <f t="shared" si="32"/>
        <v>0</v>
      </c>
      <c r="X63" s="243">
        <f t="shared" si="33"/>
        <v>0</v>
      </c>
      <c r="Y63" s="70"/>
    </row>
    <row r="64" spans="1:25" s="9" customFormat="1" ht="15" customHeight="1">
      <c r="A64" s="62"/>
      <c r="B64" s="62"/>
      <c r="C64" s="80"/>
      <c r="D64" s="13">
        <f t="shared" si="26"/>
        <v>0</v>
      </c>
      <c r="E64" s="665" t="str">
        <f t="shared" si="26"/>
        <v>Select E-Class</v>
      </c>
      <c r="F64" s="665"/>
      <c r="G64" s="665"/>
      <c r="H64" s="665"/>
      <c r="I64" s="665"/>
      <c r="J64" s="665"/>
      <c r="K64" s="33"/>
      <c r="L64" s="107">
        <f t="shared" si="27"/>
        <v>0</v>
      </c>
      <c r="M64" s="84"/>
      <c r="N64" s="255"/>
      <c r="O64" s="235">
        <f t="shared" si="28"/>
        <v>0</v>
      </c>
      <c r="P64" s="255"/>
      <c r="Q64" s="235">
        <f t="shared" si="29"/>
        <v>0</v>
      </c>
      <c r="R64" s="255"/>
      <c r="S64" s="235">
        <f t="shared" si="30"/>
        <v>0</v>
      </c>
      <c r="T64" s="255"/>
      <c r="U64" s="235">
        <f t="shared" si="31"/>
        <v>0</v>
      </c>
      <c r="V64" s="255"/>
      <c r="W64" s="235">
        <f t="shared" si="32"/>
        <v>0</v>
      </c>
      <c r="X64" s="243">
        <f t="shared" si="33"/>
        <v>0</v>
      </c>
      <c r="Y64" s="70"/>
    </row>
    <row r="65" spans="1:25" s="9" customFormat="1" ht="15" customHeight="1">
      <c r="A65" s="62"/>
      <c r="B65" s="62"/>
      <c r="C65" s="80"/>
      <c r="D65" s="13">
        <f t="shared" si="26"/>
        <v>0</v>
      </c>
      <c r="E65" s="665" t="str">
        <f t="shared" si="26"/>
        <v>Select E-Class</v>
      </c>
      <c r="F65" s="665"/>
      <c r="G65" s="665"/>
      <c r="H65" s="665"/>
      <c r="I65" s="665"/>
      <c r="J65" s="665"/>
      <c r="K65" s="33"/>
      <c r="L65" s="107">
        <f t="shared" si="27"/>
        <v>0</v>
      </c>
      <c r="M65" s="84"/>
      <c r="N65" s="255"/>
      <c r="O65" s="235">
        <f t="shared" si="28"/>
        <v>0</v>
      </c>
      <c r="P65" s="255"/>
      <c r="Q65" s="235">
        <f t="shared" si="29"/>
        <v>0</v>
      </c>
      <c r="R65" s="255"/>
      <c r="S65" s="235">
        <f t="shared" si="30"/>
        <v>0</v>
      </c>
      <c r="T65" s="255"/>
      <c r="U65" s="235">
        <f t="shared" si="31"/>
        <v>0</v>
      </c>
      <c r="V65" s="255"/>
      <c r="W65" s="235">
        <f t="shared" si="32"/>
        <v>0</v>
      </c>
      <c r="X65" s="243">
        <f t="shared" si="33"/>
        <v>0</v>
      </c>
      <c r="Y65" s="70"/>
    </row>
    <row r="66" spans="1:25" s="9" customFormat="1" ht="15" customHeight="1">
      <c r="A66" s="62"/>
      <c r="B66" s="62"/>
      <c r="C66" s="80"/>
      <c r="D66" s="13">
        <f t="shared" si="26"/>
        <v>0</v>
      </c>
      <c r="E66" s="665" t="str">
        <f t="shared" si="26"/>
        <v>Select E-Class</v>
      </c>
      <c r="F66" s="665"/>
      <c r="G66" s="665"/>
      <c r="H66" s="665"/>
      <c r="I66" s="665"/>
      <c r="J66" s="665"/>
      <c r="K66" s="33"/>
      <c r="L66" s="107">
        <f t="shared" si="27"/>
        <v>0</v>
      </c>
      <c r="M66" s="84"/>
      <c r="N66" s="255"/>
      <c r="O66" s="235">
        <f t="shared" si="28"/>
        <v>0</v>
      </c>
      <c r="P66" s="255"/>
      <c r="Q66" s="235">
        <f t="shared" si="29"/>
        <v>0</v>
      </c>
      <c r="R66" s="255"/>
      <c r="S66" s="235">
        <f t="shared" si="30"/>
        <v>0</v>
      </c>
      <c r="T66" s="255"/>
      <c r="U66" s="235">
        <f t="shared" si="31"/>
        <v>0</v>
      </c>
      <c r="V66" s="255"/>
      <c r="W66" s="235">
        <f t="shared" si="32"/>
        <v>0</v>
      </c>
      <c r="X66" s="243">
        <f t="shared" si="33"/>
        <v>0</v>
      </c>
      <c r="Y66" s="70"/>
    </row>
    <row r="67" spans="1:25" s="9" customFormat="1" ht="15" customHeight="1">
      <c r="A67" s="62"/>
      <c r="B67" s="62"/>
      <c r="C67" s="80"/>
      <c r="D67" s="13">
        <f t="shared" si="26"/>
        <v>0</v>
      </c>
      <c r="E67" s="665" t="str">
        <f t="shared" si="26"/>
        <v>Select E-Class</v>
      </c>
      <c r="F67" s="665"/>
      <c r="G67" s="665"/>
      <c r="H67" s="665"/>
      <c r="I67" s="665"/>
      <c r="J67" s="665"/>
      <c r="K67" s="33"/>
      <c r="L67" s="107">
        <f t="shared" si="27"/>
        <v>0</v>
      </c>
      <c r="M67" s="84"/>
      <c r="N67" s="255"/>
      <c r="O67" s="235">
        <f t="shared" si="28"/>
        <v>0</v>
      </c>
      <c r="P67" s="255"/>
      <c r="Q67" s="235">
        <f t="shared" si="29"/>
        <v>0</v>
      </c>
      <c r="R67" s="255"/>
      <c r="S67" s="235">
        <f t="shared" si="30"/>
        <v>0</v>
      </c>
      <c r="T67" s="255"/>
      <c r="U67" s="235">
        <f t="shared" si="31"/>
        <v>0</v>
      </c>
      <c r="V67" s="255"/>
      <c r="W67" s="235">
        <f t="shared" si="32"/>
        <v>0</v>
      </c>
      <c r="X67" s="243">
        <f t="shared" si="33"/>
        <v>0</v>
      </c>
      <c r="Y67" s="70"/>
    </row>
    <row r="68" spans="1:25" s="9" customFormat="1" ht="15" customHeight="1">
      <c r="A68" s="62"/>
      <c r="B68" s="62"/>
      <c r="C68" s="80"/>
      <c r="D68" s="13">
        <f t="shared" si="26"/>
        <v>0</v>
      </c>
      <c r="E68" s="665" t="str">
        <f t="shared" si="26"/>
        <v>Select E-Class</v>
      </c>
      <c r="F68" s="665"/>
      <c r="G68" s="665"/>
      <c r="H68" s="665"/>
      <c r="I68" s="665"/>
      <c r="J68" s="665"/>
      <c r="K68" s="33"/>
      <c r="L68" s="107">
        <f t="shared" si="27"/>
        <v>0</v>
      </c>
      <c r="M68" s="84"/>
      <c r="N68" s="255"/>
      <c r="O68" s="235">
        <f t="shared" si="28"/>
        <v>0</v>
      </c>
      <c r="P68" s="255"/>
      <c r="Q68" s="235">
        <f t="shared" si="29"/>
        <v>0</v>
      </c>
      <c r="R68" s="255"/>
      <c r="S68" s="235">
        <f t="shared" si="30"/>
        <v>0</v>
      </c>
      <c r="T68" s="255"/>
      <c r="U68" s="235">
        <f t="shared" si="31"/>
        <v>0</v>
      </c>
      <c r="V68" s="255"/>
      <c r="W68" s="235">
        <f t="shared" si="32"/>
        <v>0</v>
      </c>
      <c r="X68" s="243">
        <f t="shared" si="33"/>
        <v>0</v>
      </c>
      <c r="Y68" s="70"/>
    </row>
    <row r="69" spans="1:25" s="9" customFormat="1" ht="15" customHeight="1">
      <c r="A69" s="62"/>
      <c r="B69" s="62"/>
      <c r="C69" s="80"/>
      <c r="D69" s="13">
        <f t="shared" si="26"/>
        <v>0</v>
      </c>
      <c r="E69" s="665" t="str">
        <f t="shared" si="26"/>
        <v>Select E-Class</v>
      </c>
      <c r="F69" s="665"/>
      <c r="G69" s="665"/>
      <c r="H69" s="665"/>
      <c r="I69" s="665"/>
      <c r="J69" s="665"/>
      <c r="K69" s="33"/>
      <c r="L69" s="107">
        <f t="shared" si="27"/>
        <v>0</v>
      </c>
      <c r="M69" s="84"/>
      <c r="N69" s="255"/>
      <c r="O69" s="235">
        <f t="shared" si="28"/>
        <v>0</v>
      </c>
      <c r="P69" s="255"/>
      <c r="Q69" s="235">
        <f t="shared" si="29"/>
        <v>0</v>
      </c>
      <c r="R69" s="255"/>
      <c r="S69" s="235">
        <f t="shared" si="30"/>
        <v>0</v>
      </c>
      <c r="T69" s="255"/>
      <c r="U69" s="235">
        <f t="shared" si="31"/>
        <v>0</v>
      </c>
      <c r="V69" s="255"/>
      <c r="W69" s="235">
        <f t="shared" si="32"/>
        <v>0</v>
      </c>
      <c r="X69" s="243">
        <f t="shared" si="33"/>
        <v>0</v>
      </c>
      <c r="Y69" s="70"/>
    </row>
    <row r="70" spans="1:25" s="9" customFormat="1" ht="15" customHeight="1">
      <c r="A70" s="62"/>
      <c r="B70" s="62"/>
      <c r="C70" s="80"/>
      <c r="D70" s="13">
        <f t="shared" si="26"/>
        <v>0</v>
      </c>
      <c r="E70" s="665" t="str">
        <f t="shared" si="26"/>
        <v>Select E-Class</v>
      </c>
      <c r="F70" s="665"/>
      <c r="G70" s="665"/>
      <c r="H70" s="665"/>
      <c r="I70" s="665"/>
      <c r="J70" s="665"/>
      <c r="K70" s="33"/>
      <c r="L70" s="107">
        <f t="shared" si="27"/>
        <v>0</v>
      </c>
      <c r="M70" s="84"/>
      <c r="N70" s="255"/>
      <c r="O70" s="235">
        <f t="shared" si="28"/>
        <v>0</v>
      </c>
      <c r="P70" s="255"/>
      <c r="Q70" s="235">
        <f t="shared" si="29"/>
        <v>0</v>
      </c>
      <c r="R70" s="255"/>
      <c r="S70" s="235">
        <f t="shared" si="30"/>
        <v>0</v>
      </c>
      <c r="T70" s="255"/>
      <c r="U70" s="235">
        <f t="shared" si="31"/>
        <v>0</v>
      </c>
      <c r="V70" s="255"/>
      <c r="W70" s="235">
        <f t="shared" si="32"/>
        <v>0</v>
      </c>
      <c r="X70" s="243">
        <f t="shared" si="33"/>
        <v>0</v>
      </c>
      <c r="Y70" s="70"/>
    </row>
    <row r="71" spans="1:25" s="9" customFormat="1" ht="15" customHeight="1">
      <c r="A71" s="62"/>
      <c r="B71" s="62"/>
      <c r="C71" s="80"/>
      <c r="D71" s="13">
        <f t="shared" si="26"/>
        <v>0</v>
      </c>
      <c r="E71" s="665" t="str">
        <f t="shared" si="26"/>
        <v>Select E-Class</v>
      </c>
      <c r="F71" s="665"/>
      <c r="G71" s="665"/>
      <c r="H71" s="665"/>
      <c r="I71" s="665"/>
      <c r="J71" s="665"/>
      <c r="K71" s="33"/>
      <c r="L71" s="107">
        <f t="shared" si="27"/>
        <v>0</v>
      </c>
      <c r="M71" s="84"/>
      <c r="N71" s="255"/>
      <c r="O71" s="235">
        <f t="shared" si="28"/>
        <v>0</v>
      </c>
      <c r="P71" s="255"/>
      <c r="Q71" s="235">
        <f t="shared" si="29"/>
        <v>0</v>
      </c>
      <c r="R71" s="255"/>
      <c r="S71" s="235">
        <f t="shared" si="30"/>
        <v>0</v>
      </c>
      <c r="T71" s="255"/>
      <c r="U71" s="235">
        <f t="shared" si="31"/>
        <v>0</v>
      </c>
      <c r="V71" s="255"/>
      <c r="W71" s="235">
        <f t="shared" si="32"/>
        <v>0</v>
      </c>
      <c r="X71" s="243">
        <f t="shared" si="33"/>
        <v>0</v>
      </c>
      <c r="Y71" s="70"/>
    </row>
    <row r="72" spans="1:25" s="9" customFormat="1" ht="15" customHeight="1">
      <c r="A72" s="62"/>
      <c r="B72" s="62"/>
      <c r="C72" s="80"/>
      <c r="D72" s="13">
        <f t="shared" si="26"/>
        <v>0</v>
      </c>
      <c r="E72" s="665" t="str">
        <f t="shared" si="26"/>
        <v>Select E-Class</v>
      </c>
      <c r="F72" s="665"/>
      <c r="G72" s="665"/>
      <c r="H72" s="665"/>
      <c r="I72" s="665"/>
      <c r="J72" s="665"/>
      <c r="K72" s="33"/>
      <c r="L72" s="107">
        <f t="shared" si="27"/>
        <v>0</v>
      </c>
      <c r="M72" s="84"/>
      <c r="N72" s="255"/>
      <c r="O72" s="235">
        <f t="shared" si="28"/>
        <v>0</v>
      </c>
      <c r="P72" s="255"/>
      <c r="Q72" s="235">
        <f t="shared" si="29"/>
        <v>0</v>
      </c>
      <c r="R72" s="255"/>
      <c r="S72" s="235">
        <f t="shared" si="30"/>
        <v>0</v>
      </c>
      <c r="T72" s="255"/>
      <c r="U72" s="235">
        <f t="shared" si="31"/>
        <v>0</v>
      </c>
      <c r="V72" s="255"/>
      <c r="W72" s="235">
        <f t="shared" si="32"/>
        <v>0</v>
      </c>
      <c r="X72" s="243">
        <f t="shared" si="33"/>
        <v>0</v>
      </c>
      <c r="Y72" s="70"/>
    </row>
    <row r="73" spans="1:25" s="9" customFormat="1" ht="15" customHeight="1">
      <c r="A73" s="62"/>
      <c r="B73" s="62"/>
      <c r="C73" s="80"/>
      <c r="D73" s="13">
        <f t="shared" si="26"/>
        <v>0</v>
      </c>
      <c r="E73" s="665" t="str">
        <f t="shared" si="26"/>
        <v>Select E-Class</v>
      </c>
      <c r="F73" s="665"/>
      <c r="G73" s="665"/>
      <c r="H73" s="665"/>
      <c r="I73" s="665"/>
      <c r="J73" s="665"/>
      <c r="K73" s="33"/>
      <c r="L73" s="107">
        <f t="shared" si="27"/>
        <v>0</v>
      </c>
      <c r="M73" s="84"/>
      <c r="N73" s="255"/>
      <c r="O73" s="235">
        <f t="shared" si="28"/>
        <v>0</v>
      </c>
      <c r="P73" s="255"/>
      <c r="Q73" s="235">
        <f t="shared" si="29"/>
        <v>0</v>
      </c>
      <c r="R73" s="255"/>
      <c r="S73" s="235">
        <f t="shared" si="30"/>
        <v>0</v>
      </c>
      <c r="T73" s="255"/>
      <c r="U73" s="235">
        <f t="shared" si="31"/>
        <v>0</v>
      </c>
      <c r="V73" s="255"/>
      <c r="W73" s="235">
        <f t="shared" si="32"/>
        <v>0</v>
      </c>
      <c r="X73" s="243">
        <f t="shared" si="33"/>
        <v>0</v>
      </c>
      <c r="Y73" s="70"/>
    </row>
    <row r="74" spans="1:25" s="9" customFormat="1" ht="15" customHeight="1">
      <c r="A74" s="62"/>
      <c r="B74" s="62"/>
      <c r="C74" s="80"/>
      <c r="D74" s="13"/>
      <c r="E74" s="727"/>
      <c r="F74" s="727"/>
      <c r="G74" s="727"/>
      <c r="H74" s="727"/>
      <c r="I74" s="727"/>
      <c r="J74" s="659" t="s">
        <v>252</v>
      </c>
      <c r="K74" s="734"/>
      <c r="L74" s="734"/>
      <c r="M74" s="735"/>
      <c r="N74" s="673">
        <f>SUM(O59:O73)</f>
        <v>0</v>
      </c>
      <c r="O74" s="675"/>
      <c r="P74" s="673">
        <f>SUM(Q59:Q73)</f>
        <v>0</v>
      </c>
      <c r="Q74" s="675"/>
      <c r="R74" s="673">
        <f>SUM(S59:S73)</f>
        <v>0</v>
      </c>
      <c r="S74" s="675"/>
      <c r="T74" s="673">
        <f>SUM(U59:U73)</f>
        <v>0</v>
      </c>
      <c r="U74" s="675"/>
      <c r="V74" s="673">
        <f>SUM(W59:W73)</f>
        <v>0</v>
      </c>
      <c r="W74" s="675"/>
      <c r="X74" s="482">
        <f>SUM(N74:W74)</f>
        <v>0</v>
      </c>
      <c r="Y74" s="70"/>
    </row>
    <row r="75" spans="1:25" s="9" customFormat="1" ht="15" customHeight="1">
      <c r="A75" s="62"/>
      <c r="B75" s="62"/>
      <c r="C75" s="80" t="s">
        <v>27</v>
      </c>
      <c r="D75" s="34"/>
      <c r="E75" s="729"/>
      <c r="F75" s="729"/>
      <c r="G75" s="729"/>
      <c r="H75" s="729"/>
      <c r="I75" s="729"/>
      <c r="J75" s="666"/>
      <c r="K75" s="33"/>
      <c r="L75" s="110"/>
      <c r="M75" s="84"/>
      <c r="N75" s="478"/>
      <c r="O75" s="103"/>
      <c r="P75" s="478"/>
      <c r="Q75" s="103"/>
      <c r="R75" s="478"/>
      <c r="S75" s="103"/>
      <c r="T75" s="478"/>
      <c r="U75" s="103"/>
      <c r="V75" s="478"/>
      <c r="W75" s="103"/>
      <c r="X75" s="99"/>
      <c r="Y75" s="70"/>
    </row>
    <row r="76" spans="1:25" s="9" customFormat="1" ht="15" customHeight="1">
      <c r="A76" s="62"/>
      <c r="B76" s="62"/>
      <c r="C76" s="80"/>
      <c r="D76" s="13">
        <f t="shared" ref="D76:E90" si="34">D30</f>
        <v>0</v>
      </c>
      <c r="E76" s="666" t="str">
        <f t="shared" si="34"/>
        <v>Select E-Class</v>
      </c>
      <c r="F76" s="666"/>
      <c r="G76" s="666"/>
      <c r="H76" s="666"/>
      <c r="I76" s="666"/>
      <c r="J76" s="666"/>
      <c r="K76" s="33"/>
      <c r="L76" s="107">
        <f t="shared" ref="L76:L90" si="35">VLOOKUP(E76,Leave_Benefits,3,0)</f>
        <v>0</v>
      </c>
      <c r="M76" s="84"/>
      <c r="N76" s="255"/>
      <c r="O76" s="235">
        <f t="shared" ref="O76:O90" si="36">ROUND(O30*$L76,0)</f>
        <v>0</v>
      </c>
      <c r="P76" s="255"/>
      <c r="Q76" s="235">
        <f t="shared" ref="Q76:Q90" si="37">ROUND(Q30*$L76,0)</f>
        <v>0</v>
      </c>
      <c r="R76" s="255"/>
      <c r="S76" s="235">
        <f t="shared" ref="S76:S90" si="38">ROUND(S30*$L76,0)</f>
        <v>0</v>
      </c>
      <c r="T76" s="255"/>
      <c r="U76" s="235">
        <f t="shared" ref="U76:U90" si="39">ROUND(U30*$L76,0)</f>
        <v>0</v>
      </c>
      <c r="V76" s="255"/>
      <c r="W76" s="235">
        <f t="shared" ref="W76:W90" si="40">ROUND(W30*$L76,0)</f>
        <v>0</v>
      </c>
      <c r="X76" s="243">
        <f>SUM(O76+Q76+S76+U76+W76)</f>
        <v>0</v>
      </c>
      <c r="Y76" s="70"/>
    </row>
    <row r="77" spans="1:25" s="9" customFormat="1" ht="15" customHeight="1">
      <c r="A77" s="62"/>
      <c r="B77" s="62"/>
      <c r="C77" s="80"/>
      <c r="D77" s="13">
        <f t="shared" si="34"/>
        <v>0</v>
      </c>
      <c r="E77" s="666" t="str">
        <f t="shared" si="34"/>
        <v>Select E-Class</v>
      </c>
      <c r="F77" s="666"/>
      <c r="G77" s="666"/>
      <c r="H77" s="666"/>
      <c r="I77" s="666"/>
      <c r="J77" s="666"/>
      <c r="K77" s="33"/>
      <c r="L77" s="107">
        <f t="shared" si="35"/>
        <v>0</v>
      </c>
      <c r="M77" s="84"/>
      <c r="N77" s="255"/>
      <c r="O77" s="235">
        <f t="shared" si="36"/>
        <v>0</v>
      </c>
      <c r="P77" s="255"/>
      <c r="Q77" s="235">
        <f t="shared" si="37"/>
        <v>0</v>
      </c>
      <c r="R77" s="255"/>
      <c r="S77" s="235">
        <f t="shared" si="38"/>
        <v>0</v>
      </c>
      <c r="T77" s="255"/>
      <c r="U77" s="235">
        <f t="shared" si="39"/>
        <v>0</v>
      </c>
      <c r="V77" s="255"/>
      <c r="W77" s="235">
        <f t="shared" si="40"/>
        <v>0</v>
      </c>
      <c r="X77" s="243">
        <f t="shared" ref="X77:X90" si="41">SUM(O77+Q77+S77+U77+W77)</f>
        <v>0</v>
      </c>
      <c r="Y77" s="70"/>
    </row>
    <row r="78" spans="1:25" s="9" customFormat="1" ht="15" customHeight="1">
      <c r="A78" s="62"/>
      <c r="B78" s="62"/>
      <c r="C78" s="80"/>
      <c r="D78" s="13">
        <f t="shared" si="34"/>
        <v>0</v>
      </c>
      <c r="E78" s="666" t="str">
        <f t="shared" si="34"/>
        <v>Select E-Class</v>
      </c>
      <c r="F78" s="666"/>
      <c r="G78" s="666"/>
      <c r="H78" s="666"/>
      <c r="I78" s="666"/>
      <c r="J78" s="666"/>
      <c r="K78" s="33"/>
      <c r="L78" s="107">
        <f t="shared" si="35"/>
        <v>0</v>
      </c>
      <c r="M78" s="84"/>
      <c r="N78" s="255"/>
      <c r="O78" s="235">
        <f t="shared" si="36"/>
        <v>0</v>
      </c>
      <c r="P78" s="255"/>
      <c r="Q78" s="235">
        <f t="shared" si="37"/>
        <v>0</v>
      </c>
      <c r="R78" s="255"/>
      <c r="S78" s="235">
        <f t="shared" si="38"/>
        <v>0</v>
      </c>
      <c r="T78" s="255"/>
      <c r="U78" s="235">
        <f t="shared" si="39"/>
        <v>0</v>
      </c>
      <c r="V78" s="255"/>
      <c r="W78" s="235">
        <f t="shared" si="40"/>
        <v>0</v>
      </c>
      <c r="X78" s="243">
        <f t="shared" si="41"/>
        <v>0</v>
      </c>
      <c r="Y78" s="70"/>
    </row>
    <row r="79" spans="1:25" s="9" customFormat="1" ht="15" customHeight="1">
      <c r="A79" s="62"/>
      <c r="B79" s="62"/>
      <c r="C79" s="80"/>
      <c r="D79" s="13">
        <f t="shared" si="34"/>
        <v>0</v>
      </c>
      <c r="E79" s="666" t="str">
        <f t="shared" si="34"/>
        <v>Select E-Class</v>
      </c>
      <c r="F79" s="666"/>
      <c r="G79" s="666"/>
      <c r="H79" s="666"/>
      <c r="I79" s="666"/>
      <c r="J79" s="666"/>
      <c r="K79" s="33"/>
      <c r="L79" s="107">
        <f t="shared" si="35"/>
        <v>0</v>
      </c>
      <c r="M79" s="84"/>
      <c r="N79" s="255"/>
      <c r="O79" s="235">
        <f t="shared" si="36"/>
        <v>0</v>
      </c>
      <c r="P79" s="255"/>
      <c r="Q79" s="235">
        <f t="shared" si="37"/>
        <v>0</v>
      </c>
      <c r="R79" s="267"/>
      <c r="S79" s="235">
        <f t="shared" si="38"/>
        <v>0</v>
      </c>
      <c r="T79" s="255"/>
      <c r="U79" s="235">
        <f t="shared" si="39"/>
        <v>0</v>
      </c>
      <c r="V79" s="267"/>
      <c r="W79" s="235">
        <f t="shared" si="40"/>
        <v>0</v>
      </c>
      <c r="X79" s="243">
        <f t="shared" si="41"/>
        <v>0</v>
      </c>
      <c r="Y79" s="70"/>
    </row>
    <row r="80" spans="1:25" s="9" customFormat="1" ht="15" customHeight="1">
      <c r="A80" s="62"/>
      <c r="B80" s="62"/>
      <c r="C80" s="80"/>
      <c r="D80" s="13">
        <f t="shared" si="34"/>
        <v>0</v>
      </c>
      <c r="E80" s="666" t="str">
        <f t="shared" si="34"/>
        <v>Select E-Class</v>
      </c>
      <c r="F80" s="666"/>
      <c r="G80" s="666"/>
      <c r="H80" s="666"/>
      <c r="I80" s="666"/>
      <c r="J80" s="666"/>
      <c r="K80" s="33"/>
      <c r="L80" s="107">
        <f t="shared" si="35"/>
        <v>0</v>
      </c>
      <c r="M80" s="84"/>
      <c r="N80" s="255"/>
      <c r="O80" s="235">
        <f t="shared" si="36"/>
        <v>0</v>
      </c>
      <c r="P80" s="255"/>
      <c r="Q80" s="235">
        <f t="shared" si="37"/>
        <v>0</v>
      </c>
      <c r="R80" s="255"/>
      <c r="S80" s="235">
        <f t="shared" si="38"/>
        <v>0</v>
      </c>
      <c r="T80" s="255"/>
      <c r="U80" s="235">
        <f t="shared" si="39"/>
        <v>0</v>
      </c>
      <c r="V80" s="255"/>
      <c r="W80" s="235">
        <f t="shared" si="40"/>
        <v>0</v>
      </c>
      <c r="X80" s="243">
        <f t="shared" si="41"/>
        <v>0</v>
      </c>
      <c r="Y80" s="70"/>
    </row>
    <row r="81" spans="1:25" s="9" customFormat="1" ht="15" customHeight="1">
      <c r="A81" s="62"/>
      <c r="B81" s="62"/>
      <c r="C81" s="80"/>
      <c r="D81" s="13">
        <f t="shared" si="34"/>
        <v>0</v>
      </c>
      <c r="E81" s="666" t="str">
        <f t="shared" si="34"/>
        <v>Select E-Class</v>
      </c>
      <c r="F81" s="666"/>
      <c r="G81" s="666"/>
      <c r="H81" s="666"/>
      <c r="I81" s="666"/>
      <c r="J81" s="666"/>
      <c r="K81" s="33"/>
      <c r="L81" s="107">
        <f t="shared" si="35"/>
        <v>0</v>
      </c>
      <c r="M81" s="84"/>
      <c r="N81" s="255"/>
      <c r="O81" s="235">
        <f t="shared" si="36"/>
        <v>0</v>
      </c>
      <c r="P81" s="255"/>
      <c r="Q81" s="235">
        <f t="shared" si="37"/>
        <v>0</v>
      </c>
      <c r="R81" s="255"/>
      <c r="S81" s="235">
        <f t="shared" si="38"/>
        <v>0</v>
      </c>
      <c r="T81" s="255"/>
      <c r="U81" s="235">
        <f t="shared" si="39"/>
        <v>0</v>
      </c>
      <c r="V81" s="255"/>
      <c r="W81" s="235">
        <f t="shared" si="40"/>
        <v>0</v>
      </c>
      <c r="X81" s="243">
        <f t="shared" si="41"/>
        <v>0</v>
      </c>
      <c r="Y81" s="70"/>
    </row>
    <row r="82" spans="1:25" s="9" customFormat="1" ht="15" customHeight="1">
      <c r="A82" s="62"/>
      <c r="B82" s="62"/>
      <c r="C82" s="80"/>
      <c r="D82" s="13">
        <f t="shared" si="34"/>
        <v>0</v>
      </c>
      <c r="E82" s="666" t="str">
        <f t="shared" si="34"/>
        <v>Select E-Class</v>
      </c>
      <c r="F82" s="666"/>
      <c r="G82" s="666"/>
      <c r="H82" s="666"/>
      <c r="I82" s="666"/>
      <c r="J82" s="666"/>
      <c r="K82" s="33"/>
      <c r="L82" s="107">
        <f t="shared" si="35"/>
        <v>0</v>
      </c>
      <c r="M82" s="84"/>
      <c r="N82" s="255"/>
      <c r="O82" s="235">
        <f t="shared" si="36"/>
        <v>0</v>
      </c>
      <c r="P82" s="255"/>
      <c r="Q82" s="235">
        <f t="shared" si="37"/>
        <v>0</v>
      </c>
      <c r="R82" s="255"/>
      <c r="S82" s="235">
        <f t="shared" si="38"/>
        <v>0</v>
      </c>
      <c r="T82" s="255"/>
      <c r="U82" s="235">
        <f t="shared" si="39"/>
        <v>0</v>
      </c>
      <c r="V82" s="255"/>
      <c r="W82" s="235">
        <f t="shared" si="40"/>
        <v>0</v>
      </c>
      <c r="X82" s="243">
        <f t="shared" si="41"/>
        <v>0</v>
      </c>
      <c r="Y82" s="70"/>
    </row>
    <row r="83" spans="1:25" s="9" customFormat="1" ht="15" customHeight="1">
      <c r="A83" s="62"/>
      <c r="B83" s="62"/>
      <c r="C83" s="80"/>
      <c r="D83" s="13">
        <f t="shared" si="34"/>
        <v>0</v>
      </c>
      <c r="E83" s="666" t="str">
        <f t="shared" si="34"/>
        <v>Select E-Class</v>
      </c>
      <c r="F83" s="666"/>
      <c r="G83" s="666"/>
      <c r="H83" s="666"/>
      <c r="I83" s="666"/>
      <c r="J83" s="666"/>
      <c r="K83" s="33"/>
      <c r="L83" s="107">
        <f t="shared" si="35"/>
        <v>0</v>
      </c>
      <c r="M83" s="84"/>
      <c r="N83" s="255"/>
      <c r="O83" s="235">
        <f t="shared" si="36"/>
        <v>0</v>
      </c>
      <c r="P83" s="255"/>
      <c r="Q83" s="235">
        <f t="shared" si="37"/>
        <v>0</v>
      </c>
      <c r="R83" s="255"/>
      <c r="S83" s="235">
        <f t="shared" si="38"/>
        <v>0</v>
      </c>
      <c r="T83" s="255"/>
      <c r="U83" s="235">
        <f t="shared" si="39"/>
        <v>0</v>
      </c>
      <c r="V83" s="255"/>
      <c r="W83" s="235">
        <f t="shared" si="40"/>
        <v>0</v>
      </c>
      <c r="X83" s="243">
        <f t="shared" si="41"/>
        <v>0</v>
      </c>
      <c r="Y83" s="70"/>
    </row>
    <row r="84" spans="1:25" s="9" customFormat="1" ht="15" customHeight="1">
      <c r="A84" s="62"/>
      <c r="B84" s="62"/>
      <c r="C84" s="80"/>
      <c r="D84" s="13">
        <f t="shared" si="34"/>
        <v>0</v>
      </c>
      <c r="E84" s="666" t="str">
        <f t="shared" si="34"/>
        <v>Select E-Class</v>
      </c>
      <c r="F84" s="666"/>
      <c r="G84" s="666"/>
      <c r="H84" s="666"/>
      <c r="I84" s="666"/>
      <c r="J84" s="666"/>
      <c r="K84" s="33"/>
      <c r="L84" s="107">
        <f t="shared" si="35"/>
        <v>0</v>
      </c>
      <c r="M84" s="84"/>
      <c r="N84" s="255"/>
      <c r="O84" s="235">
        <f t="shared" si="36"/>
        <v>0</v>
      </c>
      <c r="P84" s="255"/>
      <c r="Q84" s="235">
        <f t="shared" si="37"/>
        <v>0</v>
      </c>
      <c r="R84" s="255"/>
      <c r="S84" s="235">
        <f t="shared" si="38"/>
        <v>0</v>
      </c>
      <c r="T84" s="255"/>
      <c r="U84" s="235">
        <f t="shared" si="39"/>
        <v>0</v>
      </c>
      <c r="V84" s="255"/>
      <c r="W84" s="235">
        <f t="shared" si="40"/>
        <v>0</v>
      </c>
      <c r="X84" s="243">
        <f t="shared" si="41"/>
        <v>0</v>
      </c>
      <c r="Y84" s="70"/>
    </row>
    <row r="85" spans="1:25" s="9" customFormat="1" ht="15" customHeight="1">
      <c r="A85" s="62"/>
      <c r="B85" s="62"/>
      <c r="C85" s="80"/>
      <c r="D85" s="13">
        <f t="shared" si="34"/>
        <v>0</v>
      </c>
      <c r="E85" s="666" t="str">
        <f t="shared" si="34"/>
        <v>Select E-Class</v>
      </c>
      <c r="F85" s="666"/>
      <c r="G85" s="666"/>
      <c r="H85" s="666"/>
      <c r="I85" s="666"/>
      <c r="J85" s="666"/>
      <c r="K85" s="33"/>
      <c r="L85" s="107">
        <f t="shared" si="35"/>
        <v>0</v>
      </c>
      <c r="M85" s="84"/>
      <c r="N85" s="255"/>
      <c r="O85" s="235">
        <f t="shared" si="36"/>
        <v>0</v>
      </c>
      <c r="P85" s="255"/>
      <c r="Q85" s="235">
        <f t="shared" si="37"/>
        <v>0</v>
      </c>
      <c r="R85" s="267"/>
      <c r="S85" s="235">
        <f t="shared" si="38"/>
        <v>0</v>
      </c>
      <c r="T85" s="255"/>
      <c r="U85" s="235">
        <f t="shared" si="39"/>
        <v>0</v>
      </c>
      <c r="V85" s="267"/>
      <c r="W85" s="235">
        <f t="shared" si="40"/>
        <v>0</v>
      </c>
      <c r="X85" s="243">
        <f t="shared" si="41"/>
        <v>0</v>
      </c>
      <c r="Y85" s="70"/>
    </row>
    <row r="86" spans="1:25" s="9" customFormat="1" ht="15" customHeight="1">
      <c r="A86" s="62"/>
      <c r="B86" s="62"/>
      <c r="C86" s="80"/>
      <c r="D86" s="13">
        <f t="shared" si="34"/>
        <v>0</v>
      </c>
      <c r="E86" s="666" t="str">
        <f t="shared" si="34"/>
        <v>Select E-Class</v>
      </c>
      <c r="F86" s="666"/>
      <c r="G86" s="666"/>
      <c r="H86" s="666"/>
      <c r="I86" s="666"/>
      <c r="J86" s="666"/>
      <c r="K86" s="33"/>
      <c r="L86" s="107">
        <f t="shared" si="35"/>
        <v>0</v>
      </c>
      <c r="M86" s="84"/>
      <c r="N86" s="255"/>
      <c r="O86" s="235">
        <f t="shared" si="36"/>
        <v>0</v>
      </c>
      <c r="P86" s="255"/>
      <c r="Q86" s="235">
        <f t="shared" si="37"/>
        <v>0</v>
      </c>
      <c r="R86" s="255"/>
      <c r="S86" s="235">
        <f t="shared" si="38"/>
        <v>0</v>
      </c>
      <c r="T86" s="255"/>
      <c r="U86" s="235">
        <f t="shared" si="39"/>
        <v>0</v>
      </c>
      <c r="V86" s="255"/>
      <c r="W86" s="235">
        <f t="shared" si="40"/>
        <v>0</v>
      </c>
      <c r="X86" s="243">
        <f t="shared" si="41"/>
        <v>0</v>
      </c>
      <c r="Y86" s="70"/>
    </row>
    <row r="87" spans="1:25" s="9" customFormat="1" ht="15" customHeight="1">
      <c r="A87" s="62"/>
      <c r="B87" s="62"/>
      <c r="C87" s="80"/>
      <c r="D87" s="13">
        <f t="shared" si="34"/>
        <v>0</v>
      </c>
      <c r="E87" s="666" t="str">
        <f t="shared" si="34"/>
        <v>Select E-Class</v>
      </c>
      <c r="F87" s="666"/>
      <c r="G87" s="666"/>
      <c r="H87" s="666"/>
      <c r="I87" s="666"/>
      <c r="J87" s="666"/>
      <c r="K87" s="33"/>
      <c r="L87" s="107">
        <f t="shared" si="35"/>
        <v>0</v>
      </c>
      <c r="M87" s="84"/>
      <c r="N87" s="255"/>
      <c r="O87" s="235">
        <f t="shared" si="36"/>
        <v>0</v>
      </c>
      <c r="P87" s="255"/>
      <c r="Q87" s="235">
        <f t="shared" si="37"/>
        <v>0</v>
      </c>
      <c r="R87" s="255"/>
      <c r="S87" s="235">
        <f t="shared" si="38"/>
        <v>0</v>
      </c>
      <c r="T87" s="255"/>
      <c r="U87" s="235">
        <f t="shared" si="39"/>
        <v>0</v>
      </c>
      <c r="V87" s="255"/>
      <c r="W87" s="235">
        <f t="shared" si="40"/>
        <v>0</v>
      </c>
      <c r="X87" s="243">
        <f t="shared" si="41"/>
        <v>0</v>
      </c>
      <c r="Y87" s="70"/>
    </row>
    <row r="88" spans="1:25" s="9" customFormat="1" ht="15" customHeight="1">
      <c r="A88" s="62"/>
      <c r="B88" s="62"/>
      <c r="C88" s="80"/>
      <c r="D88" s="13">
        <f t="shared" si="34"/>
        <v>0</v>
      </c>
      <c r="E88" s="666" t="str">
        <f t="shared" si="34"/>
        <v>Select E-Class</v>
      </c>
      <c r="F88" s="666"/>
      <c r="G88" s="666"/>
      <c r="H88" s="666"/>
      <c r="I88" s="666"/>
      <c r="J88" s="666"/>
      <c r="K88" s="33"/>
      <c r="L88" s="107">
        <f t="shared" si="35"/>
        <v>0</v>
      </c>
      <c r="M88" s="84"/>
      <c r="N88" s="255"/>
      <c r="O88" s="235">
        <f t="shared" si="36"/>
        <v>0</v>
      </c>
      <c r="P88" s="255"/>
      <c r="Q88" s="235">
        <f t="shared" si="37"/>
        <v>0</v>
      </c>
      <c r="R88" s="255"/>
      <c r="S88" s="235">
        <f t="shared" si="38"/>
        <v>0</v>
      </c>
      <c r="T88" s="255"/>
      <c r="U88" s="235">
        <f t="shared" si="39"/>
        <v>0</v>
      </c>
      <c r="V88" s="255"/>
      <c r="W88" s="235">
        <f t="shared" si="40"/>
        <v>0</v>
      </c>
      <c r="X88" s="243">
        <f t="shared" si="41"/>
        <v>0</v>
      </c>
      <c r="Y88" s="70"/>
    </row>
    <row r="89" spans="1:25" s="9" customFormat="1" ht="15" customHeight="1">
      <c r="A89" s="62"/>
      <c r="B89" s="62"/>
      <c r="C89" s="80"/>
      <c r="D89" s="13">
        <f t="shared" si="34"/>
        <v>0</v>
      </c>
      <c r="E89" s="666" t="str">
        <f t="shared" si="34"/>
        <v>Select E-Class</v>
      </c>
      <c r="F89" s="666"/>
      <c r="G89" s="666"/>
      <c r="H89" s="666"/>
      <c r="I89" s="666"/>
      <c r="J89" s="666"/>
      <c r="K89" s="33"/>
      <c r="L89" s="107">
        <f t="shared" si="35"/>
        <v>0</v>
      </c>
      <c r="M89" s="84"/>
      <c r="N89" s="255"/>
      <c r="O89" s="235">
        <f t="shared" si="36"/>
        <v>0</v>
      </c>
      <c r="P89" s="255"/>
      <c r="Q89" s="235">
        <f t="shared" si="37"/>
        <v>0</v>
      </c>
      <c r="R89" s="255"/>
      <c r="S89" s="235">
        <f t="shared" si="38"/>
        <v>0</v>
      </c>
      <c r="T89" s="255"/>
      <c r="U89" s="235">
        <f t="shared" si="39"/>
        <v>0</v>
      </c>
      <c r="V89" s="255"/>
      <c r="W89" s="235">
        <f t="shared" si="40"/>
        <v>0</v>
      </c>
      <c r="X89" s="243">
        <f t="shared" si="41"/>
        <v>0</v>
      </c>
      <c r="Y89" s="70"/>
    </row>
    <row r="90" spans="1:25" s="9" customFormat="1" ht="15" customHeight="1">
      <c r="A90" s="62"/>
      <c r="B90" s="62"/>
      <c r="C90" s="80"/>
      <c r="D90" s="13">
        <f t="shared" si="34"/>
        <v>0</v>
      </c>
      <c r="E90" s="666" t="str">
        <f t="shared" si="34"/>
        <v>Select E-Class</v>
      </c>
      <c r="F90" s="666"/>
      <c r="G90" s="666"/>
      <c r="H90" s="666"/>
      <c r="I90" s="666"/>
      <c r="J90" s="666"/>
      <c r="K90" s="33"/>
      <c r="L90" s="107">
        <f t="shared" si="35"/>
        <v>0</v>
      </c>
      <c r="M90" s="84"/>
      <c r="N90" s="255"/>
      <c r="O90" s="235">
        <f t="shared" si="36"/>
        <v>0</v>
      </c>
      <c r="P90" s="255"/>
      <c r="Q90" s="235">
        <f t="shared" si="37"/>
        <v>0</v>
      </c>
      <c r="R90" s="255"/>
      <c r="S90" s="235">
        <f t="shared" si="38"/>
        <v>0</v>
      </c>
      <c r="T90" s="255"/>
      <c r="U90" s="235">
        <f t="shared" si="39"/>
        <v>0</v>
      </c>
      <c r="V90" s="255"/>
      <c r="W90" s="235">
        <f t="shared" si="40"/>
        <v>0</v>
      </c>
      <c r="X90" s="243">
        <f t="shared" si="41"/>
        <v>0</v>
      </c>
      <c r="Y90" s="70"/>
    </row>
    <row r="91" spans="1:25" s="9" customFormat="1" ht="15" customHeight="1">
      <c r="A91" s="62"/>
      <c r="B91" s="62"/>
      <c r="C91" s="80" t="s">
        <v>28</v>
      </c>
      <c r="D91" s="34"/>
      <c r="E91" s="653"/>
      <c r="F91" s="653"/>
      <c r="G91" s="653"/>
      <c r="H91" s="653"/>
      <c r="I91" s="653"/>
      <c r="J91" s="666"/>
      <c r="K91" s="33"/>
      <c r="L91" s="115"/>
      <c r="M91" s="84"/>
      <c r="N91" s="478"/>
      <c r="O91" s="103"/>
      <c r="P91" s="479"/>
      <c r="Q91" s="103"/>
      <c r="R91" s="479"/>
      <c r="S91" s="103"/>
      <c r="T91" s="479"/>
      <c r="U91" s="103"/>
      <c r="V91" s="479"/>
      <c r="W91" s="103"/>
      <c r="X91" s="99"/>
      <c r="Y91" s="70"/>
    </row>
    <row r="92" spans="1:25" s="9" customFormat="1" ht="15" customHeight="1">
      <c r="A92" s="62"/>
      <c r="B92" s="62"/>
      <c r="C92" s="80"/>
      <c r="D92" s="13" t="str">
        <f t="shared" ref="D92:E100" si="42">D47</f>
        <v>Select Level from List</v>
      </c>
      <c r="E92" s="666" t="str">
        <f t="shared" si="42"/>
        <v>Select E-Class</v>
      </c>
      <c r="F92" s="666"/>
      <c r="G92" s="666"/>
      <c r="H92" s="666"/>
      <c r="I92" s="666"/>
      <c r="J92" s="666"/>
      <c r="K92" s="33"/>
      <c r="L92" s="107">
        <f t="shared" ref="L92:L100" si="43">VLOOKUP(E92,Leave_Benefits,3,0)</f>
        <v>0</v>
      </c>
      <c r="M92" s="84"/>
      <c r="N92" s="255"/>
      <c r="O92" s="235">
        <f t="shared" ref="O92:O100" si="44">ROUND(O47*$L92,0)</f>
        <v>0</v>
      </c>
      <c r="P92" s="255"/>
      <c r="Q92" s="235">
        <f t="shared" ref="Q92:Q100" si="45">ROUND(Q47*$L92,0)</f>
        <v>0</v>
      </c>
      <c r="R92" s="255"/>
      <c r="S92" s="235">
        <f t="shared" ref="S92:S100" si="46">ROUND(S47*$L92,0)</f>
        <v>0</v>
      </c>
      <c r="T92" s="255"/>
      <c r="U92" s="235">
        <f t="shared" ref="U92:U100" si="47">ROUND(U47*$L92,0)</f>
        <v>0</v>
      </c>
      <c r="V92" s="255"/>
      <c r="W92" s="235">
        <f t="shared" ref="W92:W100" si="48">ROUND(W47*$L92,0)</f>
        <v>0</v>
      </c>
      <c r="X92" s="243">
        <f>SUM(O92+Q92+S92+U92+W92)</f>
        <v>0</v>
      </c>
      <c r="Y92" s="70"/>
    </row>
    <row r="93" spans="1:25" s="9" customFormat="1" ht="15" customHeight="1">
      <c r="A93" s="62"/>
      <c r="B93" s="62"/>
      <c r="C93" s="80"/>
      <c r="D93" s="13" t="str">
        <f t="shared" si="42"/>
        <v>Select Level from List</v>
      </c>
      <c r="E93" s="665" t="str">
        <f t="shared" si="42"/>
        <v>Select E-Class</v>
      </c>
      <c r="F93" s="665"/>
      <c r="G93" s="665"/>
      <c r="H93" s="665"/>
      <c r="I93" s="665"/>
      <c r="J93" s="666"/>
      <c r="K93" s="33"/>
      <c r="L93" s="107">
        <f t="shared" si="43"/>
        <v>0</v>
      </c>
      <c r="M93" s="84"/>
      <c r="N93" s="255"/>
      <c r="O93" s="235">
        <f t="shared" si="44"/>
        <v>0</v>
      </c>
      <c r="P93" s="255"/>
      <c r="Q93" s="235">
        <f t="shared" si="45"/>
        <v>0</v>
      </c>
      <c r="R93" s="255"/>
      <c r="S93" s="235">
        <f t="shared" si="46"/>
        <v>0</v>
      </c>
      <c r="T93" s="255"/>
      <c r="U93" s="235">
        <f t="shared" si="47"/>
        <v>0</v>
      </c>
      <c r="V93" s="255"/>
      <c r="W93" s="235">
        <f t="shared" si="48"/>
        <v>0</v>
      </c>
      <c r="X93" s="243">
        <f t="shared" ref="X93:X105" si="49">SUM(O93+Q93+S93+U93+W93)</f>
        <v>0</v>
      </c>
      <c r="Y93" s="70"/>
    </row>
    <row r="94" spans="1:25" s="9" customFormat="1" ht="15" customHeight="1">
      <c r="A94" s="62"/>
      <c r="B94" s="62"/>
      <c r="C94" s="80"/>
      <c r="D94" s="13" t="str">
        <f t="shared" si="42"/>
        <v>Select Level from List</v>
      </c>
      <c r="E94" s="665" t="str">
        <f t="shared" si="42"/>
        <v>Select E-Class</v>
      </c>
      <c r="F94" s="666"/>
      <c r="G94" s="666"/>
      <c r="H94" s="666"/>
      <c r="I94" s="666"/>
      <c r="J94" s="666"/>
      <c r="K94" s="33"/>
      <c r="L94" s="107">
        <f t="shared" si="43"/>
        <v>0</v>
      </c>
      <c r="M94" s="84"/>
      <c r="N94" s="255"/>
      <c r="O94" s="235">
        <f t="shared" si="44"/>
        <v>0</v>
      </c>
      <c r="P94" s="255"/>
      <c r="Q94" s="235">
        <f t="shared" si="45"/>
        <v>0</v>
      </c>
      <c r="R94" s="255"/>
      <c r="S94" s="235">
        <f t="shared" si="46"/>
        <v>0</v>
      </c>
      <c r="T94" s="255"/>
      <c r="U94" s="235">
        <f t="shared" si="47"/>
        <v>0</v>
      </c>
      <c r="V94" s="255"/>
      <c r="W94" s="235">
        <f t="shared" si="48"/>
        <v>0</v>
      </c>
      <c r="X94" s="243">
        <f t="shared" si="49"/>
        <v>0</v>
      </c>
      <c r="Y94" s="70"/>
    </row>
    <row r="95" spans="1:25" s="9" customFormat="1" ht="15" customHeight="1">
      <c r="A95" s="62"/>
      <c r="B95" s="62"/>
      <c r="C95" s="80"/>
      <c r="D95" s="13" t="str">
        <f t="shared" si="42"/>
        <v>Select Level from List</v>
      </c>
      <c r="E95" s="665" t="str">
        <f t="shared" si="42"/>
        <v>Select E-Class</v>
      </c>
      <c r="F95" s="666"/>
      <c r="G95" s="666"/>
      <c r="H95" s="666"/>
      <c r="I95" s="666"/>
      <c r="J95" s="666"/>
      <c r="K95" s="33"/>
      <c r="L95" s="107">
        <f t="shared" si="43"/>
        <v>0</v>
      </c>
      <c r="M95" s="84"/>
      <c r="N95" s="255"/>
      <c r="O95" s="235">
        <f t="shared" si="44"/>
        <v>0</v>
      </c>
      <c r="P95" s="255"/>
      <c r="Q95" s="235">
        <f t="shared" si="45"/>
        <v>0</v>
      </c>
      <c r="R95" s="255"/>
      <c r="S95" s="235">
        <f t="shared" si="46"/>
        <v>0</v>
      </c>
      <c r="T95" s="255"/>
      <c r="U95" s="235">
        <f t="shared" si="47"/>
        <v>0</v>
      </c>
      <c r="V95" s="255"/>
      <c r="W95" s="235">
        <f t="shared" si="48"/>
        <v>0</v>
      </c>
      <c r="X95" s="243">
        <f t="shared" si="49"/>
        <v>0</v>
      </c>
      <c r="Y95" s="70"/>
    </row>
    <row r="96" spans="1:25" s="9" customFormat="1" ht="15" customHeight="1">
      <c r="A96" s="62"/>
      <c r="B96" s="62"/>
      <c r="C96" s="80"/>
      <c r="D96" s="13" t="str">
        <f t="shared" si="42"/>
        <v>Select Level from List</v>
      </c>
      <c r="E96" s="665" t="str">
        <f t="shared" si="42"/>
        <v>Select E-Class</v>
      </c>
      <c r="F96" s="666"/>
      <c r="G96" s="666"/>
      <c r="H96" s="666"/>
      <c r="I96" s="666"/>
      <c r="J96" s="666"/>
      <c r="K96" s="33"/>
      <c r="L96" s="107">
        <f t="shared" si="43"/>
        <v>0</v>
      </c>
      <c r="M96" s="84"/>
      <c r="N96" s="255"/>
      <c r="O96" s="235">
        <f t="shared" si="44"/>
        <v>0</v>
      </c>
      <c r="P96" s="255"/>
      <c r="Q96" s="235">
        <f t="shared" si="45"/>
        <v>0</v>
      </c>
      <c r="R96" s="255"/>
      <c r="S96" s="235">
        <f t="shared" si="46"/>
        <v>0</v>
      </c>
      <c r="T96" s="255"/>
      <c r="U96" s="235">
        <f t="shared" si="47"/>
        <v>0</v>
      </c>
      <c r="V96" s="255"/>
      <c r="W96" s="235">
        <f t="shared" si="48"/>
        <v>0</v>
      </c>
      <c r="X96" s="243">
        <f t="shared" si="49"/>
        <v>0</v>
      </c>
      <c r="Y96" s="70"/>
    </row>
    <row r="97" spans="1:33" s="9" customFormat="1" ht="15" customHeight="1">
      <c r="A97" s="62"/>
      <c r="B97" s="62"/>
      <c r="C97" s="80"/>
      <c r="D97" s="13" t="str">
        <f t="shared" si="42"/>
        <v>Select Level from List</v>
      </c>
      <c r="E97" s="665" t="str">
        <f t="shared" si="42"/>
        <v>Select E-Class</v>
      </c>
      <c r="F97" s="665"/>
      <c r="G97" s="665"/>
      <c r="H97" s="665"/>
      <c r="I97" s="665"/>
      <c r="J97" s="666"/>
      <c r="K97" s="33"/>
      <c r="L97" s="107">
        <f t="shared" si="43"/>
        <v>0</v>
      </c>
      <c r="M97" s="84"/>
      <c r="N97" s="255"/>
      <c r="O97" s="235">
        <f t="shared" si="44"/>
        <v>0</v>
      </c>
      <c r="P97" s="255"/>
      <c r="Q97" s="235">
        <f t="shared" si="45"/>
        <v>0</v>
      </c>
      <c r="R97" s="255"/>
      <c r="S97" s="235">
        <f t="shared" si="46"/>
        <v>0</v>
      </c>
      <c r="T97" s="255"/>
      <c r="U97" s="235">
        <f t="shared" si="47"/>
        <v>0</v>
      </c>
      <c r="V97" s="255"/>
      <c r="W97" s="235">
        <f t="shared" si="48"/>
        <v>0</v>
      </c>
      <c r="X97" s="243">
        <f t="shared" si="49"/>
        <v>0</v>
      </c>
      <c r="Y97" s="70"/>
    </row>
    <row r="98" spans="1:33" s="9" customFormat="1" ht="15" customHeight="1">
      <c r="A98" s="62"/>
      <c r="B98" s="62"/>
      <c r="C98" s="80"/>
      <c r="D98" s="13" t="str">
        <f t="shared" si="42"/>
        <v>Select Level from List</v>
      </c>
      <c r="E98" s="665" t="str">
        <f t="shared" si="42"/>
        <v>Select E-Class</v>
      </c>
      <c r="F98" s="666"/>
      <c r="G98" s="666"/>
      <c r="H98" s="666"/>
      <c r="I98" s="666"/>
      <c r="J98" s="666"/>
      <c r="K98" s="33"/>
      <c r="L98" s="107">
        <f t="shared" si="43"/>
        <v>0</v>
      </c>
      <c r="M98" s="84"/>
      <c r="N98" s="255"/>
      <c r="O98" s="235">
        <f t="shared" si="44"/>
        <v>0</v>
      </c>
      <c r="P98" s="255"/>
      <c r="Q98" s="235">
        <f t="shared" si="45"/>
        <v>0</v>
      </c>
      <c r="R98" s="255"/>
      <c r="S98" s="235">
        <f t="shared" si="46"/>
        <v>0</v>
      </c>
      <c r="T98" s="255"/>
      <c r="U98" s="235">
        <f t="shared" si="47"/>
        <v>0</v>
      </c>
      <c r="V98" s="255"/>
      <c r="W98" s="235">
        <f t="shared" si="48"/>
        <v>0</v>
      </c>
      <c r="X98" s="243">
        <f t="shared" si="49"/>
        <v>0</v>
      </c>
      <c r="Y98" s="70"/>
    </row>
    <row r="99" spans="1:33" s="9" customFormat="1" ht="15" customHeight="1">
      <c r="A99" s="62"/>
      <c r="B99" s="62"/>
      <c r="C99" s="80"/>
      <c r="D99" s="13" t="str">
        <f t="shared" si="42"/>
        <v>Select Level from List</v>
      </c>
      <c r="E99" s="665" t="str">
        <f t="shared" si="42"/>
        <v>Select E-Class</v>
      </c>
      <c r="F99" s="666"/>
      <c r="G99" s="666"/>
      <c r="H99" s="666"/>
      <c r="I99" s="666"/>
      <c r="J99" s="666"/>
      <c r="K99" s="33"/>
      <c r="L99" s="107">
        <f t="shared" si="43"/>
        <v>0</v>
      </c>
      <c r="M99" s="84"/>
      <c r="N99" s="255"/>
      <c r="O99" s="235">
        <f t="shared" si="44"/>
        <v>0</v>
      </c>
      <c r="P99" s="255"/>
      <c r="Q99" s="235">
        <f t="shared" si="45"/>
        <v>0</v>
      </c>
      <c r="R99" s="255"/>
      <c r="S99" s="235">
        <f t="shared" si="46"/>
        <v>0</v>
      </c>
      <c r="T99" s="255"/>
      <c r="U99" s="235">
        <f t="shared" si="47"/>
        <v>0</v>
      </c>
      <c r="V99" s="255"/>
      <c r="W99" s="235">
        <f t="shared" si="48"/>
        <v>0</v>
      </c>
      <c r="X99" s="243">
        <f t="shared" si="49"/>
        <v>0</v>
      </c>
      <c r="Y99" s="70"/>
    </row>
    <row r="100" spans="1:33" s="9" customFormat="1" ht="15" customHeight="1">
      <c r="A100" s="62"/>
      <c r="B100" s="62"/>
      <c r="C100" s="80"/>
      <c r="D100" s="13" t="str">
        <f t="shared" si="42"/>
        <v>Select Level from List</v>
      </c>
      <c r="E100" s="665" t="str">
        <f t="shared" si="42"/>
        <v>Select E-Class</v>
      </c>
      <c r="F100" s="666"/>
      <c r="G100" s="666"/>
      <c r="H100" s="666"/>
      <c r="I100" s="666"/>
      <c r="J100" s="666"/>
      <c r="K100" s="33"/>
      <c r="L100" s="107">
        <f t="shared" si="43"/>
        <v>0</v>
      </c>
      <c r="M100" s="84"/>
      <c r="N100" s="255"/>
      <c r="O100" s="235">
        <f t="shared" si="44"/>
        <v>0</v>
      </c>
      <c r="P100" s="255"/>
      <c r="Q100" s="235">
        <f t="shared" si="45"/>
        <v>0</v>
      </c>
      <c r="R100" s="255"/>
      <c r="S100" s="235">
        <f t="shared" si="46"/>
        <v>0</v>
      </c>
      <c r="T100" s="255"/>
      <c r="U100" s="235">
        <f t="shared" si="47"/>
        <v>0</v>
      </c>
      <c r="V100" s="255"/>
      <c r="W100" s="235">
        <f t="shared" si="48"/>
        <v>0</v>
      </c>
      <c r="X100" s="243">
        <f t="shared" si="49"/>
        <v>0</v>
      </c>
      <c r="Y100" s="70"/>
    </row>
    <row r="101" spans="1:33" s="9" customFormat="1" ht="15.95" customHeight="1">
      <c r="A101" s="62"/>
      <c r="B101" s="62"/>
      <c r="C101" s="80"/>
      <c r="D101" s="666" t="s">
        <v>412</v>
      </c>
      <c r="E101" s="666"/>
      <c r="F101" s="666"/>
      <c r="G101" s="666"/>
      <c r="H101" s="666"/>
      <c r="I101" s="666"/>
      <c r="J101" s="666"/>
      <c r="K101" s="666"/>
      <c r="L101" s="117">
        <f>VLOOKUP(D101,'Benefits and F&amp;A-DO NOT DELETE'!A46:B50,2,0)</f>
        <v>0</v>
      </c>
      <c r="M101" s="56">
        <v>1.07</v>
      </c>
      <c r="N101" s="591">
        <v>0</v>
      </c>
      <c r="O101" s="235">
        <f>ROUND($L101*N101*$M101,0)</f>
        <v>0</v>
      </c>
      <c r="P101" s="591">
        <v>0</v>
      </c>
      <c r="Q101" s="235">
        <f>ROUND($L101*P101*$M101^2,0)</f>
        <v>0</v>
      </c>
      <c r="R101" s="591">
        <v>0</v>
      </c>
      <c r="S101" s="235">
        <f>ROUND($L101*R101*$M101^3,0)</f>
        <v>0</v>
      </c>
      <c r="T101" s="591">
        <v>0</v>
      </c>
      <c r="U101" s="235">
        <f>ROUND($L101*T101*$M101^4,0)</f>
        <v>0</v>
      </c>
      <c r="V101" s="591">
        <v>0</v>
      </c>
      <c r="W101" s="235">
        <f>ROUND($L101*V101*$M101^5,0)</f>
        <v>0</v>
      </c>
      <c r="X101" s="243">
        <f t="shared" si="49"/>
        <v>0</v>
      </c>
      <c r="Y101" s="178"/>
      <c r="AG101" s="68"/>
    </row>
    <row r="102" spans="1:33" s="9" customFormat="1" ht="15.95" customHeight="1">
      <c r="A102" s="62"/>
      <c r="B102" s="62"/>
      <c r="C102" s="80"/>
      <c r="D102" s="666" t="s">
        <v>412</v>
      </c>
      <c r="E102" s="666"/>
      <c r="F102" s="666"/>
      <c r="G102" s="666"/>
      <c r="H102" s="666"/>
      <c r="I102" s="666"/>
      <c r="J102" s="666"/>
      <c r="K102" s="666"/>
      <c r="L102" s="117">
        <f>VLOOKUP(D102,'Benefits and F&amp;A-DO NOT DELETE'!A46:B50,2,0)</f>
        <v>0</v>
      </c>
      <c r="M102" s="56">
        <v>1.07</v>
      </c>
      <c r="N102" s="591">
        <v>0</v>
      </c>
      <c r="O102" s="235">
        <f t="shared" ref="O102:O105" si="50">ROUND($L102*N102*$M102,0)</f>
        <v>0</v>
      </c>
      <c r="P102" s="591">
        <v>0</v>
      </c>
      <c r="Q102" s="235">
        <f t="shared" ref="Q102:Q105" si="51">ROUND($L102*P102*$M102^2,0)</f>
        <v>0</v>
      </c>
      <c r="R102" s="591">
        <v>0</v>
      </c>
      <c r="S102" s="235">
        <f t="shared" ref="S102:S105" si="52">ROUND($L102*R102*$M102^3,0)</f>
        <v>0</v>
      </c>
      <c r="T102" s="591">
        <v>0</v>
      </c>
      <c r="U102" s="235">
        <f t="shared" ref="U102:U105" si="53">ROUND($L102*T102*$M102^4,0)</f>
        <v>0</v>
      </c>
      <c r="V102" s="591">
        <v>0</v>
      </c>
      <c r="W102" s="235">
        <f t="shared" ref="W102:W105" si="54">ROUND($L102*V102*$M102^5,0)</f>
        <v>0</v>
      </c>
      <c r="X102" s="243">
        <f t="shared" si="49"/>
        <v>0</v>
      </c>
      <c r="Y102" s="178"/>
      <c r="AG102" s="68"/>
    </row>
    <row r="103" spans="1:33" s="9" customFormat="1" ht="15.95" customHeight="1">
      <c r="A103" s="62"/>
      <c r="B103" s="62"/>
      <c r="C103" s="80"/>
      <c r="D103" s="666" t="s">
        <v>412</v>
      </c>
      <c r="E103" s="666"/>
      <c r="F103" s="666"/>
      <c r="G103" s="666"/>
      <c r="H103" s="666"/>
      <c r="I103" s="666"/>
      <c r="J103" s="666"/>
      <c r="K103" s="666"/>
      <c r="L103" s="117">
        <f>VLOOKUP(D103,'Benefits and F&amp;A-DO NOT DELETE'!A46:B50,2,0)</f>
        <v>0</v>
      </c>
      <c r="M103" s="56">
        <v>1.07</v>
      </c>
      <c r="N103" s="591">
        <v>0</v>
      </c>
      <c r="O103" s="235">
        <f t="shared" si="50"/>
        <v>0</v>
      </c>
      <c r="P103" s="591">
        <v>0</v>
      </c>
      <c r="Q103" s="235">
        <f t="shared" si="51"/>
        <v>0</v>
      </c>
      <c r="R103" s="591">
        <v>0</v>
      </c>
      <c r="S103" s="235">
        <f t="shared" si="52"/>
        <v>0</v>
      </c>
      <c r="T103" s="591">
        <v>0</v>
      </c>
      <c r="U103" s="235">
        <f t="shared" si="53"/>
        <v>0</v>
      </c>
      <c r="V103" s="591">
        <v>0</v>
      </c>
      <c r="W103" s="235">
        <f t="shared" si="54"/>
        <v>0</v>
      </c>
      <c r="X103" s="243">
        <f t="shared" si="49"/>
        <v>0</v>
      </c>
      <c r="Y103" s="178"/>
      <c r="AG103" s="68"/>
    </row>
    <row r="104" spans="1:33" s="9" customFormat="1" ht="15.95" customHeight="1">
      <c r="A104" s="62"/>
      <c r="B104" s="62"/>
      <c r="C104" s="80"/>
      <c r="D104" s="666" t="s">
        <v>412</v>
      </c>
      <c r="E104" s="666"/>
      <c r="F104" s="666"/>
      <c r="G104" s="666"/>
      <c r="H104" s="666"/>
      <c r="I104" s="666"/>
      <c r="J104" s="666"/>
      <c r="K104" s="666"/>
      <c r="L104" s="117">
        <f>VLOOKUP(D104,'Benefits and F&amp;A-DO NOT DELETE'!A46:B50,2,0)</f>
        <v>0</v>
      </c>
      <c r="M104" s="56">
        <v>1.07</v>
      </c>
      <c r="N104" s="591">
        <v>0</v>
      </c>
      <c r="O104" s="235">
        <f t="shared" si="50"/>
        <v>0</v>
      </c>
      <c r="P104" s="591">
        <v>0</v>
      </c>
      <c r="Q104" s="235">
        <f t="shared" si="51"/>
        <v>0</v>
      </c>
      <c r="R104" s="591">
        <v>0</v>
      </c>
      <c r="S104" s="235">
        <f t="shared" si="52"/>
        <v>0</v>
      </c>
      <c r="T104" s="591">
        <v>0</v>
      </c>
      <c r="U104" s="235">
        <f t="shared" si="53"/>
        <v>0</v>
      </c>
      <c r="V104" s="591">
        <v>0</v>
      </c>
      <c r="W104" s="235">
        <f t="shared" si="54"/>
        <v>0</v>
      </c>
      <c r="X104" s="243">
        <f t="shared" si="49"/>
        <v>0</v>
      </c>
      <c r="Y104" s="178"/>
      <c r="AG104" s="68"/>
    </row>
    <row r="105" spans="1:33" s="9" customFormat="1" ht="15.95" customHeight="1">
      <c r="A105" s="62"/>
      <c r="B105" s="62"/>
      <c r="C105" s="80"/>
      <c r="D105" s="666" t="s">
        <v>412</v>
      </c>
      <c r="E105" s="666"/>
      <c r="F105" s="666"/>
      <c r="G105" s="666"/>
      <c r="H105" s="666"/>
      <c r="I105" s="666"/>
      <c r="J105" s="666"/>
      <c r="K105" s="666"/>
      <c r="L105" s="117">
        <f>VLOOKUP(D105,'Benefits and F&amp;A-DO NOT DELETE'!A46:B50,2,0)</f>
        <v>0</v>
      </c>
      <c r="M105" s="56">
        <v>1.07</v>
      </c>
      <c r="N105" s="591">
        <v>0</v>
      </c>
      <c r="O105" s="235">
        <f t="shared" si="50"/>
        <v>0</v>
      </c>
      <c r="P105" s="591">
        <v>0</v>
      </c>
      <c r="Q105" s="235">
        <f t="shared" si="51"/>
        <v>0</v>
      </c>
      <c r="R105" s="591">
        <v>0</v>
      </c>
      <c r="S105" s="235">
        <f t="shared" si="52"/>
        <v>0</v>
      </c>
      <c r="T105" s="591">
        <v>0</v>
      </c>
      <c r="U105" s="235">
        <f t="shared" si="53"/>
        <v>0</v>
      </c>
      <c r="V105" s="591">
        <v>0</v>
      </c>
      <c r="W105" s="235">
        <f t="shared" si="54"/>
        <v>0</v>
      </c>
      <c r="X105" s="243">
        <f t="shared" si="49"/>
        <v>0</v>
      </c>
      <c r="Y105" s="178"/>
      <c r="AG105" s="68"/>
    </row>
    <row r="106" spans="1:33" s="9" customFormat="1" ht="15" customHeight="1">
      <c r="A106" s="62"/>
      <c r="B106" s="62"/>
      <c r="C106" s="791"/>
      <c r="D106" s="753"/>
      <c r="E106" s="753"/>
      <c r="F106" s="753"/>
      <c r="G106" s="753"/>
      <c r="H106" s="753"/>
      <c r="I106" s="753"/>
      <c r="J106" s="659" t="s">
        <v>253</v>
      </c>
      <c r="K106" s="734"/>
      <c r="L106" s="734"/>
      <c r="M106" s="735"/>
      <c r="N106" s="673">
        <f>SUM(O76:O105)</f>
        <v>0</v>
      </c>
      <c r="O106" s="675"/>
      <c r="P106" s="673">
        <f>SUM(Q76:Q105)</f>
        <v>0</v>
      </c>
      <c r="Q106" s="675"/>
      <c r="R106" s="673">
        <f>SUM(S76:S105)</f>
        <v>0</v>
      </c>
      <c r="S106" s="675"/>
      <c r="T106" s="673">
        <f>SUM(U76:U105)</f>
        <v>0</v>
      </c>
      <c r="U106" s="675"/>
      <c r="V106" s="673">
        <f>SUM(W76:W105)</f>
        <v>0</v>
      </c>
      <c r="W106" s="675"/>
      <c r="X106" s="482">
        <f>SUM(N106:W106)</f>
        <v>0</v>
      </c>
      <c r="Y106" s="118"/>
    </row>
    <row r="107" spans="1:33" s="9" customFormat="1" ht="15" customHeight="1">
      <c r="A107" s="62"/>
      <c r="B107" s="62"/>
      <c r="C107" s="693" t="s">
        <v>257</v>
      </c>
      <c r="D107" s="694"/>
      <c r="E107" s="694"/>
      <c r="F107" s="694"/>
      <c r="G107" s="694"/>
      <c r="H107" s="694"/>
      <c r="I107" s="694"/>
      <c r="J107" s="694"/>
      <c r="K107" s="694"/>
      <c r="L107" s="694"/>
      <c r="M107" s="695"/>
      <c r="N107" s="732">
        <f>SUM(N74, N106)</f>
        <v>0</v>
      </c>
      <c r="O107" s="747"/>
      <c r="P107" s="732">
        <f>SUM(P74, P106)</f>
        <v>0</v>
      </c>
      <c r="Q107" s="747"/>
      <c r="R107" s="732">
        <f>SUM(R74, R106)</f>
        <v>0</v>
      </c>
      <c r="S107" s="747"/>
      <c r="T107" s="732">
        <f>SUM(T74, T106)</f>
        <v>0</v>
      </c>
      <c r="U107" s="747"/>
      <c r="V107" s="732">
        <f>SUM(V74, V106)</f>
        <v>0</v>
      </c>
      <c r="W107" s="747"/>
      <c r="X107" s="481">
        <f>SUM(N107:W107)</f>
        <v>0</v>
      </c>
      <c r="Y107" s="119"/>
    </row>
    <row r="108" spans="1:33" s="9" customFormat="1" ht="15" customHeight="1">
      <c r="A108" s="62"/>
      <c r="B108" s="62"/>
      <c r="C108" s="670" t="s">
        <v>258</v>
      </c>
      <c r="D108" s="671"/>
      <c r="E108" s="671"/>
      <c r="F108" s="671"/>
      <c r="G108" s="671"/>
      <c r="H108" s="671"/>
      <c r="I108" s="671"/>
      <c r="J108" s="671"/>
      <c r="K108" s="671"/>
      <c r="L108" s="671"/>
      <c r="M108" s="672"/>
      <c r="N108" s="668">
        <f>SUM(N57,N107)</f>
        <v>0</v>
      </c>
      <c r="O108" s="669"/>
      <c r="P108" s="668">
        <f>SUM(P57,P107)</f>
        <v>0</v>
      </c>
      <c r="Q108" s="669"/>
      <c r="R108" s="668">
        <f>SUM(R57,R107)</f>
        <v>0</v>
      </c>
      <c r="S108" s="669"/>
      <c r="T108" s="668">
        <f>SUM(T57,T107)</f>
        <v>0</v>
      </c>
      <c r="U108" s="669"/>
      <c r="V108" s="668">
        <f>SUM(V57,V107)</f>
        <v>0</v>
      </c>
      <c r="W108" s="669"/>
      <c r="X108" s="120">
        <f>SUM(N108:W108)</f>
        <v>0</v>
      </c>
      <c r="Y108" s="70"/>
    </row>
    <row r="109" spans="1:33" ht="17.25" customHeight="1">
      <c r="C109" s="704" t="s">
        <v>100</v>
      </c>
      <c r="D109" s="705"/>
      <c r="E109" s="705"/>
      <c r="F109" s="705"/>
      <c r="G109" s="705"/>
      <c r="H109" s="705"/>
      <c r="I109" s="705"/>
      <c r="J109" s="705"/>
      <c r="K109" s="705"/>
      <c r="L109" s="705"/>
      <c r="M109" s="775"/>
      <c r="N109" s="140"/>
      <c r="O109" s="141"/>
      <c r="P109" s="142"/>
      <c r="Q109" s="143"/>
      <c r="R109" s="61"/>
      <c r="S109" s="141"/>
      <c r="T109" s="142"/>
      <c r="U109" s="141"/>
      <c r="V109" s="61"/>
      <c r="W109" s="141"/>
      <c r="X109" s="99"/>
    </row>
    <row r="110" spans="1:33" ht="33" customHeight="1">
      <c r="A110" s="62">
        <v>1000</v>
      </c>
      <c r="C110" s="58" t="s">
        <v>143</v>
      </c>
      <c r="D110" s="63" t="s">
        <v>101</v>
      </c>
      <c r="E110" s="696"/>
      <c r="F110" s="666"/>
      <c r="G110" s="666"/>
      <c r="H110" s="666"/>
      <c r="I110" s="666"/>
      <c r="J110" s="666"/>
      <c r="K110" s="33" t="s">
        <v>147</v>
      </c>
      <c r="L110" s="33" t="s">
        <v>140</v>
      </c>
      <c r="M110" s="31" t="s">
        <v>317</v>
      </c>
      <c r="N110" s="760" t="s">
        <v>148</v>
      </c>
      <c r="O110" s="761"/>
      <c r="P110" s="681" t="s">
        <v>148</v>
      </c>
      <c r="Q110" s="682"/>
      <c r="R110" s="681" t="s">
        <v>148</v>
      </c>
      <c r="S110" s="682"/>
      <c r="T110" s="681" t="s">
        <v>148</v>
      </c>
      <c r="U110" s="682"/>
      <c r="V110" s="681" t="s">
        <v>148</v>
      </c>
      <c r="W110" s="682"/>
      <c r="X110" s="99"/>
    </row>
    <row r="111" spans="1:33" ht="15" customHeight="1">
      <c r="C111" s="144">
        <f>N111+P111+R111+T111+V111</f>
        <v>0</v>
      </c>
      <c r="D111" s="16"/>
      <c r="E111" s="653" t="s">
        <v>300</v>
      </c>
      <c r="F111" s="653"/>
      <c r="G111" s="653"/>
      <c r="H111" s="653"/>
      <c r="I111" s="653"/>
      <c r="J111" s="653"/>
      <c r="K111" s="145">
        <v>0</v>
      </c>
      <c r="L111" s="146">
        <f t="shared" ref="L111:L118" si="55">VLOOKUP(E111,Leave_Benefits,2,0)</f>
        <v>0</v>
      </c>
      <c r="M111" s="32">
        <f t="shared" ref="M111:M118" si="56">VLOOKUP(E111,Leave_Benefits,4,0)</f>
        <v>0</v>
      </c>
      <c r="N111" s="234">
        <v>0</v>
      </c>
      <c r="O111" s="235">
        <f t="shared" ref="O111:O118" si="57">ROUND($K111*(1+$L111)*(N111)*$M111,0)</f>
        <v>0</v>
      </c>
      <c r="P111" s="234">
        <v>0</v>
      </c>
      <c r="Q111" s="235">
        <f t="shared" ref="Q111:Q118" si="58">ROUND($K111*(1+$L111)*(P111)*($M111^2),0)</f>
        <v>0</v>
      </c>
      <c r="R111" s="234">
        <v>0</v>
      </c>
      <c r="S111" s="235">
        <f t="shared" ref="S111:S118" si="59">ROUND($K111*(1+$L111)*(R111)*($M111^3),0)</f>
        <v>0</v>
      </c>
      <c r="T111" s="234">
        <v>0</v>
      </c>
      <c r="U111" s="235">
        <f t="shared" ref="U111:U118" si="60">ROUND($K111*(1+$L111)*(T111)*($M111^4),0)</f>
        <v>0</v>
      </c>
      <c r="V111" s="234">
        <v>0</v>
      </c>
      <c r="W111" s="235">
        <f t="shared" ref="W111:W118" si="61">ROUND($K111*(1+$L111)*(V111)*($M111^5),0)</f>
        <v>0</v>
      </c>
      <c r="X111" s="243">
        <f>SUM(O111+Q111+S111+U111+W111)</f>
        <v>0</v>
      </c>
    </row>
    <row r="112" spans="1:33" ht="15" customHeight="1">
      <c r="C112" s="144">
        <f t="shared" ref="C112:C118" si="62">N112+P112+R112+T112+V112</f>
        <v>0</v>
      </c>
      <c r="D112" s="16"/>
      <c r="E112" s="653" t="s">
        <v>300</v>
      </c>
      <c r="F112" s="653"/>
      <c r="G112" s="653"/>
      <c r="H112" s="653"/>
      <c r="I112" s="653"/>
      <c r="J112" s="653"/>
      <c r="K112" s="145">
        <v>0</v>
      </c>
      <c r="L112" s="146">
        <f t="shared" si="55"/>
        <v>0</v>
      </c>
      <c r="M112" s="32">
        <f t="shared" si="56"/>
        <v>0</v>
      </c>
      <c r="N112" s="234">
        <v>0</v>
      </c>
      <c r="O112" s="235">
        <f t="shared" si="57"/>
        <v>0</v>
      </c>
      <c r="P112" s="234">
        <v>0</v>
      </c>
      <c r="Q112" s="235">
        <f t="shared" si="58"/>
        <v>0</v>
      </c>
      <c r="R112" s="234">
        <v>0</v>
      </c>
      <c r="S112" s="235">
        <f t="shared" si="59"/>
        <v>0</v>
      </c>
      <c r="T112" s="234">
        <v>0</v>
      </c>
      <c r="U112" s="235">
        <f t="shared" si="60"/>
        <v>0</v>
      </c>
      <c r="V112" s="234">
        <v>0</v>
      </c>
      <c r="W112" s="235">
        <f t="shared" si="61"/>
        <v>0</v>
      </c>
      <c r="X112" s="243">
        <f t="shared" ref="X112:X118" si="63">SUM(O112+Q112+S112+U112+W112)</f>
        <v>0</v>
      </c>
    </row>
    <row r="113" spans="1:24" ht="15" customHeight="1">
      <c r="C113" s="144">
        <f t="shared" si="62"/>
        <v>0</v>
      </c>
      <c r="D113" s="16"/>
      <c r="E113" s="653" t="s">
        <v>300</v>
      </c>
      <c r="F113" s="653"/>
      <c r="G113" s="653"/>
      <c r="H113" s="653"/>
      <c r="I113" s="653"/>
      <c r="J113" s="653"/>
      <c r="K113" s="145">
        <v>0</v>
      </c>
      <c r="L113" s="146">
        <f t="shared" si="55"/>
        <v>0</v>
      </c>
      <c r="M113" s="32">
        <f t="shared" si="56"/>
        <v>0</v>
      </c>
      <c r="N113" s="234">
        <v>0</v>
      </c>
      <c r="O113" s="235">
        <f t="shared" si="57"/>
        <v>0</v>
      </c>
      <c r="P113" s="234">
        <v>0</v>
      </c>
      <c r="Q113" s="235">
        <f t="shared" si="58"/>
        <v>0</v>
      </c>
      <c r="R113" s="234">
        <v>0</v>
      </c>
      <c r="S113" s="235">
        <f t="shared" si="59"/>
        <v>0</v>
      </c>
      <c r="T113" s="234">
        <v>0</v>
      </c>
      <c r="U113" s="235">
        <f t="shared" si="60"/>
        <v>0</v>
      </c>
      <c r="V113" s="234">
        <v>0</v>
      </c>
      <c r="W113" s="235">
        <f t="shared" si="61"/>
        <v>0</v>
      </c>
      <c r="X113" s="243">
        <f t="shared" si="63"/>
        <v>0</v>
      </c>
    </row>
    <row r="114" spans="1:24" ht="15" customHeight="1">
      <c r="C114" s="144">
        <f t="shared" si="62"/>
        <v>0</v>
      </c>
      <c r="D114" s="16"/>
      <c r="E114" s="653" t="s">
        <v>300</v>
      </c>
      <c r="F114" s="653"/>
      <c r="G114" s="653"/>
      <c r="H114" s="653"/>
      <c r="I114" s="653"/>
      <c r="J114" s="653"/>
      <c r="K114" s="145">
        <v>0</v>
      </c>
      <c r="L114" s="146">
        <f t="shared" si="55"/>
        <v>0</v>
      </c>
      <c r="M114" s="32">
        <f t="shared" si="56"/>
        <v>0</v>
      </c>
      <c r="N114" s="234">
        <v>0</v>
      </c>
      <c r="O114" s="235">
        <f t="shared" si="57"/>
        <v>0</v>
      </c>
      <c r="P114" s="234">
        <v>0</v>
      </c>
      <c r="Q114" s="235">
        <f t="shared" si="58"/>
        <v>0</v>
      </c>
      <c r="R114" s="234">
        <v>0</v>
      </c>
      <c r="S114" s="235">
        <f t="shared" si="59"/>
        <v>0</v>
      </c>
      <c r="T114" s="234">
        <v>0</v>
      </c>
      <c r="U114" s="235">
        <f t="shared" si="60"/>
        <v>0</v>
      </c>
      <c r="V114" s="234">
        <v>0</v>
      </c>
      <c r="W114" s="235">
        <f t="shared" si="61"/>
        <v>0</v>
      </c>
      <c r="X114" s="243">
        <f t="shared" si="63"/>
        <v>0</v>
      </c>
    </row>
    <row r="115" spans="1:24" ht="15" customHeight="1">
      <c r="C115" s="144">
        <f t="shared" si="62"/>
        <v>0</v>
      </c>
      <c r="D115" s="16"/>
      <c r="E115" s="653" t="s">
        <v>300</v>
      </c>
      <c r="F115" s="653"/>
      <c r="G115" s="653"/>
      <c r="H115" s="653"/>
      <c r="I115" s="653"/>
      <c r="J115" s="653"/>
      <c r="K115" s="145">
        <v>0</v>
      </c>
      <c r="L115" s="146">
        <f t="shared" si="55"/>
        <v>0</v>
      </c>
      <c r="M115" s="32">
        <f t="shared" si="56"/>
        <v>0</v>
      </c>
      <c r="N115" s="234">
        <v>0</v>
      </c>
      <c r="O115" s="235">
        <f t="shared" si="57"/>
        <v>0</v>
      </c>
      <c r="P115" s="234">
        <v>0</v>
      </c>
      <c r="Q115" s="235">
        <f t="shared" si="58"/>
        <v>0</v>
      </c>
      <c r="R115" s="234">
        <v>0</v>
      </c>
      <c r="S115" s="235">
        <f t="shared" si="59"/>
        <v>0</v>
      </c>
      <c r="T115" s="234">
        <v>0</v>
      </c>
      <c r="U115" s="235">
        <f t="shared" si="60"/>
        <v>0</v>
      </c>
      <c r="V115" s="234">
        <v>0</v>
      </c>
      <c r="W115" s="235">
        <f t="shared" si="61"/>
        <v>0</v>
      </c>
      <c r="X115" s="243">
        <f t="shared" si="63"/>
        <v>0</v>
      </c>
    </row>
    <row r="116" spans="1:24" ht="15" customHeight="1">
      <c r="C116" s="144">
        <f t="shared" si="62"/>
        <v>0</v>
      </c>
      <c r="D116" s="16"/>
      <c r="E116" s="653" t="s">
        <v>300</v>
      </c>
      <c r="F116" s="653"/>
      <c r="G116" s="653"/>
      <c r="H116" s="653"/>
      <c r="I116" s="653"/>
      <c r="J116" s="653"/>
      <c r="K116" s="145">
        <v>0</v>
      </c>
      <c r="L116" s="146">
        <f t="shared" si="55"/>
        <v>0</v>
      </c>
      <c r="M116" s="32">
        <f t="shared" si="56"/>
        <v>0</v>
      </c>
      <c r="N116" s="234">
        <v>0</v>
      </c>
      <c r="O116" s="235">
        <f t="shared" si="57"/>
        <v>0</v>
      </c>
      <c r="P116" s="234">
        <v>0</v>
      </c>
      <c r="Q116" s="235">
        <f t="shared" si="58"/>
        <v>0</v>
      </c>
      <c r="R116" s="234">
        <v>0</v>
      </c>
      <c r="S116" s="235">
        <f t="shared" si="59"/>
        <v>0</v>
      </c>
      <c r="T116" s="234">
        <v>0</v>
      </c>
      <c r="U116" s="235">
        <f t="shared" si="60"/>
        <v>0</v>
      </c>
      <c r="V116" s="234">
        <v>0</v>
      </c>
      <c r="W116" s="235">
        <f t="shared" si="61"/>
        <v>0</v>
      </c>
      <c r="X116" s="243">
        <f t="shared" si="63"/>
        <v>0</v>
      </c>
    </row>
    <row r="117" spans="1:24" ht="15" customHeight="1">
      <c r="C117" s="144">
        <f t="shared" si="62"/>
        <v>0</v>
      </c>
      <c r="D117" s="16"/>
      <c r="E117" s="653" t="s">
        <v>300</v>
      </c>
      <c r="F117" s="653"/>
      <c r="G117" s="653"/>
      <c r="H117" s="653"/>
      <c r="I117" s="653"/>
      <c r="J117" s="653"/>
      <c r="K117" s="145">
        <v>0</v>
      </c>
      <c r="L117" s="146">
        <f t="shared" si="55"/>
        <v>0</v>
      </c>
      <c r="M117" s="32">
        <f t="shared" si="56"/>
        <v>0</v>
      </c>
      <c r="N117" s="234">
        <v>0</v>
      </c>
      <c r="O117" s="235">
        <f t="shared" si="57"/>
        <v>0</v>
      </c>
      <c r="P117" s="234">
        <v>0</v>
      </c>
      <c r="Q117" s="235">
        <f t="shared" si="58"/>
        <v>0</v>
      </c>
      <c r="R117" s="234">
        <v>0</v>
      </c>
      <c r="S117" s="235">
        <f t="shared" si="59"/>
        <v>0</v>
      </c>
      <c r="T117" s="234">
        <v>0</v>
      </c>
      <c r="U117" s="235">
        <f t="shared" si="60"/>
        <v>0</v>
      </c>
      <c r="V117" s="234">
        <v>0</v>
      </c>
      <c r="W117" s="235">
        <f t="shared" si="61"/>
        <v>0</v>
      </c>
      <c r="X117" s="243">
        <f t="shared" si="63"/>
        <v>0</v>
      </c>
    </row>
    <row r="118" spans="1:24" ht="15" customHeight="1">
      <c r="C118" s="144">
        <f t="shared" si="62"/>
        <v>0</v>
      </c>
      <c r="D118" s="16"/>
      <c r="E118" s="653" t="s">
        <v>300</v>
      </c>
      <c r="F118" s="653"/>
      <c r="G118" s="653"/>
      <c r="H118" s="653"/>
      <c r="I118" s="653"/>
      <c r="J118" s="653"/>
      <c r="K118" s="145">
        <v>0</v>
      </c>
      <c r="L118" s="146">
        <f t="shared" si="55"/>
        <v>0</v>
      </c>
      <c r="M118" s="32">
        <f t="shared" si="56"/>
        <v>0</v>
      </c>
      <c r="N118" s="234">
        <v>0</v>
      </c>
      <c r="O118" s="235">
        <f t="shared" si="57"/>
        <v>0</v>
      </c>
      <c r="P118" s="234">
        <v>0</v>
      </c>
      <c r="Q118" s="235">
        <f t="shared" si="58"/>
        <v>0</v>
      </c>
      <c r="R118" s="234">
        <v>0</v>
      </c>
      <c r="S118" s="235">
        <f t="shared" si="59"/>
        <v>0</v>
      </c>
      <c r="T118" s="234">
        <v>0</v>
      </c>
      <c r="U118" s="235">
        <f t="shared" si="60"/>
        <v>0</v>
      </c>
      <c r="V118" s="234">
        <v>0</v>
      </c>
      <c r="W118" s="235">
        <f t="shared" si="61"/>
        <v>0</v>
      </c>
      <c r="X118" s="243">
        <f t="shared" si="63"/>
        <v>0</v>
      </c>
    </row>
    <row r="119" spans="1:24" ht="15" customHeight="1">
      <c r="C119" s="706"/>
      <c r="D119" s="696"/>
      <c r="E119" s="696"/>
      <c r="F119" s="696"/>
      <c r="G119" s="696"/>
      <c r="H119" s="696"/>
      <c r="I119" s="696"/>
      <c r="J119" s="659" t="s">
        <v>103</v>
      </c>
      <c r="K119" s="734"/>
      <c r="L119" s="734"/>
      <c r="M119" s="735"/>
      <c r="N119" s="683">
        <f>SUM(O111:O118)</f>
        <v>0</v>
      </c>
      <c r="O119" s="684"/>
      <c r="P119" s="683">
        <f>SUM(Q111:Q118)</f>
        <v>0</v>
      </c>
      <c r="Q119" s="684"/>
      <c r="R119" s="683">
        <f>SUM(S111:S118)</f>
        <v>0</v>
      </c>
      <c r="S119" s="684"/>
      <c r="T119" s="683">
        <f>SUM(U111:U118)</f>
        <v>0</v>
      </c>
      <c r="U119" s="684"/>
      <c r="V119" s="683">
        <f>SUM(W111:W118)</f>
        <v>0</v>
      </c>
      <c r="W119" s="684"/>
      <c r="X119" s="482">
        <f>SUM(N119:W119)</f>
        <v>0</v>
      </c>
    </row>
    <row r="120" spans="1:24" ht="30.75" customHeight="1">
      <c r="A120" s="62">
        <v>1900</v>
      </c>
      <c r="C120" s="759"/>
      <c r="D120" s="653"/>
      <c r="E120" s="653"/>
      <c r="F120" s="653"/>
      <c r="G120" s="653"/>
      <c r="H120" s="653"/>
      <c r="I120" s="653"/>
      <c r="J120" s="653"/>
      <c r="K120" s="653"/>
      <c r="L120" s="15" t="s">
        <v>104</v>
      </c>
      <c r="M120" s="30"/>
      <c r="N120" s="148"/>
      <c r="O120" s="98"/>
      <c r="P120" s="149"/>
      <c r="Q120" s="98"/>
      <c r="R120" s="149"/>
      <c r="S120" s="98"/>
      <c r="T120" s="149"/>
      <c r="U120" s="98"/>
      <c r="V120" s="149"/>
      <c r="W120" s="98"/>
      <c r="X120" s="99"/>
    </row>
    <row r="121" spans="1:24" ht="15" customHeight="1">
      <c r="C121" s="759"/>
      <c r="D121" s="653"/>
      <c r="E121" s="653"/>
      <c r="F121" s="653"/>
      <c r="G121" s="653"/>
      <c r="H121" s="653"/>
      <c r="I121" s="653"/>
      <c r="J121" s="653"/>
      <c r="K121" s="653"/>
      <c r="L121" s="146">
        <f t="shared" ref="L121:L128" si="64">VLOOKUP(E111,Leave_Benefits,3,0)</f>
        <v>0</v>
      </c>
      <c r="M121" s="30"/>
      <c r="N121" s="650">
        <f t="shared" ref="N121:N128" si="65">ROUND(O111*$L121,0)</f>
        <v>0</v>
      </c>
      <c r="O121" s="651"/>
      <c r="P121" s="650">
        <f t="shared" ref="P121:P128" si="66">ROUND(Q111*$L121,0)</f>
        <v>0</v>
      </c>
      <c r="Q121" s="651"/>
      <c r="R121" s="650">
        <f t="shared" ref="R121:R128" si="67">ROUND(S111*$L121,0)</f>
        <v>0</v>
      </c>
      <c r="S121" s="651"/>
      <c r="T121" s="650">
        <f t="shared" ref="T121:T128" si="68">ROUND(U111*$L121,0)</f>
        <v>0</v>
      </c>
      <c r="U121" s="651"/>
      <c r="V121" s="650">
        <f t="shared" ref="V121:V128" si="69">ROUND(W111*$L121,0)</f>
        <v>0</v>
      </c>
      <c r="W121" s="651"/>
      <c r="X121" s="243">
        <f>N121+P121+R121+T121+V121</f>
        <v>0</v>
      </c>
    </row>
    <row r="122" spans="1:24" ht="15" customHeight="1">
      <c r="C122" s="759"/>
      <c r="D122" s="653"/>
      <c r="E122" s="653"/>
      <c r="F122" s="653"/>
      <c r="G122" s="653"/>
      <c r="H122" s="653"/>
      <c r="I122" s="653"/>
      <c r="J122" s="653"/>
      <c r="K122" s="653"/>
      <c r="L122" s="146">
        <f t="shared" si="64"/>
        <v>0</v>
      </c>
      <c r="M122" s="30"/>
      <c r="N122" s="650">
        <f t="shared" si="65"/>
        <v>0</v>
      </c>
      <c r="O122" s="651"/>
      <c r="P122" s="650">
        <f t="shared" si="66"/>
        <v>0</v>
      </c>
      <c r="Q122" s="651"/>
      <c r="R122" s="650">
        <f t="shared" si="67"/>
        <v>0</v>
      </c>
      <c r="S122" s="651"/>
      <c r="T122" s="650">
        <f t="shared" si="68"/>
        <v>0</v>
      </c>
      <c r="U122" s="651"/>
      <c r="V122" s="650">
        <f t="shared" si="69"/>
        <v>0</v>
      </c>
      <c r="W122" s="651"/>
      <c r="X122" s="243">
        <f t="shared" ref="X122:X128" si="70">N122+P122+R122+T122+V122</f>
        <v>0</v>
      </c>
    </row>
    <row r="123" spans="1:24" ht="15" customHeight="1">
      <c r="C123" s="759"/>
      <c r="D123" s="653"/>
      <c r="E123" s="653"/>
      <c r="F123" s="653"/>
      <c r="G123" s="653"/>
      <c r="H123" s="653"/>
      <c r="I123" s="653"/>
      <c r="J123" s="653"/>
      <c r="K123" s="653"/>
      <c r="L123" s="146">
        <f t="shared" si="64"/>
        <v>0</v>
      </c>
      <c r="M123" s="30"/>
      <c r="N123" s="650">
        <f t="shared" si="65"/>
        <v>0</v>
      </c>
      <c r="O123" s="651"/>
      <c r="P123" s="650">
        <f t="shared" si="66"/>
        <v>0</v>
      </c>
      <c r="Q123" s="651"/>
      <c r="R123" s="650">
        <f t="shared" si="67"/>
        <v>0</v>
      </c>
      <c r="S123" s="651"/>
      <c r="T123" s="650">
        <f t="shared" si="68"/>
        <v>0</v>
      </c>
      <c r="U123" s="651"/>
      <c r="V123" s="650">
        <f t="shared" si="69"/>
        <v>0</v>
      </c>
      <c r="W123" s="651"/>
      <c r="X123" s="243">
        <f t="shared" si="70"/>
        <v>0</v>
      </c>
    </row>
    <row r="124" spans="1:24" ht="15" customHeight="1">
      <c r="C124" s="759"/>
      <c r="D124" s="653"/>
      <c r="E124" s="653"/>
      <c r="F124" s="653"/>
      <c r="G124" s="653"/>
      <c r="H124" s="653"/>
      <c r="I124" s="653"/>
      <c r="J124" s="653"/>
      <c r="K124" s="653"/>
      <c r="L124" s="146">
        <f t="shared" si="64"/>
        <v>0</v>
      </c>
      <c r="M124" s="30"/>
      <c r="N124" s="650">
        <f t="shared" si="65"/>
        <v>0</v>
      </c>
      <c r="O124" s="651"/>
      <c r="P124" s="650">
        <f t="shared" si="66"/>
        <v>0</v>
      </c>
      <c r="Q124" s="651"/>
      <c r="R124" s="650">
        <f t="shared" si="67"/>
        <v>0</v>
      </c>
      <c r="S124" s="651"/>
      <c r="T124" s="650">
        <f t="shared" si="68"/>
        <v>0</v>
      </c>
      <c r="U124" s="651"/>
      <c r="V124" s="650">
        <f t="shared" si="69"/>
        <v>0</v>
      </c>
      <c r="W124" s="651"/>
      <c r="X124" s="243">
        <f t="shared" si="70"/>
        <v>0</v>
      </c>
    </row>
    <row r="125" spans="1:24" ht="15" customHeight="1">
      <c r="C125" s="759"/>
      <c r="D125" s="653"/>
      <c r="E125" s="653"/>
      <c r="F125" s="653"/>
      <c r="G125" s="653"/>
      <c r="H125" s="653"/>
      <c r="I125" s="653"/>
      <c r="J125" s="653"/>
      <c r="K125" s="653"/>
      <c r="L125" s="146">
        <f t="shared" si="64"/>
        <v>0</v>
      </c>
      <c r="M125" s="30"/>
      <c r="N125" s="650">
        <f t="shared" si="65"/>
        <v>0</v>
      </c>
      <c r="O125" s="651"/>
      <c r="P125" s="650">
        <f t="shared" si="66"/>
        <v>0</v>
      </c>
      <c r="Q125" s="651"/>
      <c r="R125" s="650">
        <f t="shared" si="67"/>
        <v>0</v>
      </c>
      <c r="S125" s="651"/>
      <c r="T125" s="650">
        <f t="shared" si="68"/>
        <v>0</v>
      </c>
      <c r="U125" s="651"/>
      <c r="V125" s="650">
        <f t="shared" si="69"/>
        <v>0</v>
      </c>
      <c r="W125" s="651"/>
      <c r="X125" s="243">
        <f t="shared" si="70"/>
        <v>0</v>
      </c>
    </row>
    <row r="126" spans="1:24" ht="15" customHeight="1">
      <c r="C126" s="759"/>
      <c r="D126" s="653"/>
      <c r="E126" s="653"/>
      <c r="F126" s="653"/>
      <c r="G126" s="653"/>
      <c r="H126" s="653"/>
      <c r="I126" s="653"/>
      <c r="J126" s="653"/>
      <c r="K126" s="653"/>
      <c r="L126" s="146">
        <f t="shared" si="64"/>
        <v>0</v>
      </c>
      <c r="M126" s="30"/>
      <c r="N126" s="650">
        <f t="shared" si="65"/>
        <v>0</v>
      </c>
      <c r="O126" s="651"/>
      <c r="P126" s="650">
        <f t="shared" si="66"/>
        <v>0</v>
      </c>
      <c r="Q126" s="651"/>
      <c r="R126" s="650">
        <f t="shared" si="67"/>
        <v>0</v>
      </c>
      <c r="S126" s="651"/>
      <c r="T126" s="650">
        <f t="shared" si="68"/>
        <v>0</v>
      </c>
      <c r="U126" s="651"/>
      <c r="V126" s="650">
        <f t="shared" si="69"/>
        <v>0</v>
      </c>
      <c r="W126" s="651"/>
      <c r="X126" s="243">
        <f t="shared" si="70"/>
        <v>0</v>
      </c>
    </row>
    <row r="127" spans="1:24" ht="15" customHeight="1">
      <c r="C127" s="759"/>
      <c r="D127" s="653"/>
      <c r="E127" s="653"/>
      <c r="F127" s="653"/>
      <c r="G127" s="653"/>
      <c r="H127" s="653"/>
      <c r="I127" s="653"/>
      <c r="J127" s="653"/>
      <c r="K127" s="653"/>
      <c r="L127" s="146">
        <f t="shared" si="64"/>
        <v>0</v>
      </c>
      <c r="M127" s="30"/>
      <c r="N127" s="650">
        <f t="shared" si="65"/>
        <v>0</v>
      </c>
      <c r="O127" s="651"/>
      <c r="P127" s="650">
        <f t="shared" si="66"/>
        <v>0</v>
      </c>
      <c r="Q127" s="651"/>
      <c r="R127" s="650">
        <f t="shared" si="67"/>
        <v>0</v>
      </c>
      <c r="S127" s="651"/>
      <c r="T127" s="650">
        <f t="shared" si="68"/>
        <v>0</v>
      </c>
      <c r="U127" s="651"/>
      <c r="V127" s="650">
        <f t="shared" si="69"/>
        <v>0</v>
      </c>
      <c r="W127" s="651"/>
      <c r="X127" s="243">
        <f t="shared" si="70"/>
        <v>0</v>
      </c>
    </row>
    <row r="128" spans="1:24" ht="15" customHeight="1">
      <c r="C128" s="759"/>
      <c r="D128" s="653"/>
      <c r="E128" s="653"/>
      <c r="F128" s="653"/>
      <c r="G128" s="653"/>
      <c r="H128" s="653"/>
      <c r="I128" s="653"/>
      <c r="J128" s="653"/>
      <c r="K128" s="653"/>
      <c r="L128" s="146">
        <f t="shared" si="64"/>
        <v>0</v>
      </c>
      <c r="M128" s="30"/>
      <c r="N128" s="650">
        <f t="shared" si="65"/>
        <v>0</v>
      </c>
      <c r="O128" s="651"/>
      <c r="P128" s="650">
        <f t="shared" si="66"/>
        <v>0</v>
      </c>
      <c r="Q128" s="651"/>
      <c r="R128" s="650">
        <f t="shared" si="67"/>
        <v>0</v>
      </c>
      <c r="S128" s="651"/>
      <c r="T128" s="650">
        <f t="shared" si="68"/>
        <v>0</v>
      </c>
      <c r="U128" s="651"/>
      <c r="V128" s="650">
        <f t="shared" si="69"/>
        <v>0</v>
      </c>
      <c r="W128" s="651"/>
      <c r="X128" s="243">
        <f t="shared" si="70"/>
        <v>0</v>
      </c>
    </row>
    <row r="129" spans="1:29" ht="15" customHeight="1">
      <c r="C129" s="707"/>
      <c r="D129" s="708"/>
      <c r="E129" s="708"/>
      <c r="F129" s="708"/>
      <c r="G129" s="708"/>
      <c r="H129" s="708"/>
      <c r="I129" s="708"/>
      <c r="J129" s="659" t="s">
        <v>105</v>
      </c>
      <c r="K129" s="734"/>
      <c r="L129" s="734"/>
      <c r="M129" s="735"/>
      <c r="N129" s="673">
        <f>SUM(N121:N128)</f>
        <v>0</v>
      </c>
      <c r="O129" s="726"/>
      <c r="P129" s="673">
        <f>SUM(P121:P128)</f>
        <v>0</v>
      </c>
      <c r="Q129" s="726"/>
      <c r="R129" s="673">
        <f>SUM(R121:R128)</f>
        <v>0</v>
      </c>
      <c r="S129" s="726"/>
      <c r="T129" s="673">
        <f>SUM(T121:T128)</f>
        <v>0</v>
      </c>
      <c r="U129" s="726"/>
      <c r="V129" s="673">
        <f>SUM(V121:V128)</f>
        <v>0</v>
      </c>
      <c r="W129" s="726"/>
      <c r="X129" s="482">
        <f>SUM(N129:W129)</f>
        <v>0</v>
      </c>
    </row>
    <row r="130" spans="1:29" ht="15" customHeight="1">
      <c r="C130" s="150"/>
      <c r="D130" s="671" t="s">
        <v>322</v>
      </c>
      <c r="E130" s="744"/>
      <c r="F130" s="744"/>
      <c r="G130" s="744"/>
      <c r="H130" s="744"/>
      <c r="I130" s="744"/>
      <c r="J130" s="798"/>
      <c r="K130" s="798"/>
      <c r="L130" s="798"/>
      <c r="M130" s="799"/>
      <c r="N130" s="722">
        <f>SUM(N119+N129)</f>
        <v>0</v>
      </c>
      <c r="O130" s="723"/>
      <c r="P130" s="722">
        <f>SUM(P119+P129)</f>
        <v>0</v>
      </c>
      <c r="Q130" s="723"/>
      <c r="R130" s="722">
        <f>SUM(R119+R129)</f>
        <v>0</v>
      </c>
      <c r="S130" s="723"/>
      <c r="T130" s="722">
        <f>SUM(T119+T129)</f>
        <v>0</v>
      </c>
      <c r="U130" s="723"/>
      <c r="V130" s="722">
        <f>SUM(V119+V129)</f>
        <v>0</v>
      </c>
      <c r="W130" s="723"/>
      <c r="X130" s="151">
        <f>SUM(N130:W130)</f>
        <v>0</v>
      </c>
    </row>
    <row r="131" spans="1:29" s="9" customFormat="1" ht="15" customHeight="1">
      <c r="A131" s="62">
        <v>2000</v>
      </c>
      <c r="B131" s="62"/>
      <c r="C131" s="121" t="s">
        <v>259</v>
      </c>
      <c r="D131" s="76"/>
      <c r="E131" s="719" t="s">
        <v>188</v>
      </c>
      <c r="F131" s="719"/>
      <c r="G131" s="719"/>
      <c r="H131" s="719"/>
      <c r="I131" s="719"/>
      <c r="J131" s="719" t="s">
        <v>336</v>
      </c>
      <c r="K131" s="719" t="s">
        <v>337</v>
      </c>
      <c r="L131" s="719" t="s">
        <v>45</v>
      </c>
      <c r="M131" s="720" t="s">
        <v>317</v>
      </c>
      <c r="N131" s="74"/>
      <c r="O131" s="123"/>
      <c r="P131" s="74"/>
      <c r="Q131" s="123"/>
      <c r="R131" s="74"/>
      <c r="S131" s="123"/>
      <c r="T131" s="74"/>
      <c r="U131" s="123"/>
      <c r="V131" s="74"/>
      <c r="W131" s="123"/>
      <c r="X131" s="124"/>
      <c r="Y131" s="70"/>
      <c r="AB131" s="34"/>
      <c r="AC131" s="34"/>
    </row>
    <row r="132" spans="1:29" s="9" customFormat="1" ht="30.95" customHeight="1">
      <c r="A132" s="62"/>
      <c r="B132" s="62"/>
      <c r="C132" s="94" t="s">
        <v>33</v>
      </c>
      <c r="D132" s="9" t="s">
        <v>149</v>
      </c>
      <c r="E132" s="64" t="str">
        <f>N8</f>
        <v>Year 1</v>
      </c>
      <c r="F132" s="64" t="str">
        <f>P8</f>
        <v>Year 2</v>
      </c>
      <c r="G132" s="64" t="str">
        <f>R8</f>
        <v>Year 3</v>
      </c>
      <c r="H132" s="64" t="str">
        <f>T8</f>
        <v>Year 4</v>
      </c>
      <c r="I132" s="64" t="str">
        <f>V8</f>
        <v>Year 5</v>
      </c>
      <c r="J132" s="692"/>
      <c r="K132" s="692"/>
      <c r="L132" s="727"/>
      <c r="M132" s="792"/>
      <c r="N132" s="81"/>
      <c r="O132" s="103"/>
      <c r="P132" s="125"/>
      <c r="Q132" s="103"/>
      <c r="R132" s="125"/>
      <c r="S132" s="103"/>
      <c r="T132" s="125"/>
      <c r="U132" s="103"/>
      <c r="V132" s="125"/>
      <c r="W132" s="103"/>
      <c r="X132" s="99"/>
      <c r="Y132" s="70"/>
      <c r="AB132" s="34"/>
      <c r="AC132" s="34"/>
    </row>
    <row r="133" spans="1:29" s="9" customFormat="1" ht="15" customHeight="1">
      <c r="A133" s="62"/>
      <c r="B133" s="62"/>
      <c r="C133" s="61" t="s">
        <v>315</v>
      </c>
      <c r="D133" s="655" t="s">
        <v>338</v>
      </c>
      <c r="E133" s="57"/>
      <c r="F133" s="57"/>
      <c r="G133" s="57"/>
      <c r="H133" s="57"/>
      <c r="I133" s="57"/>
      <c r="J133" s="649"/>
      <c r="K133" s="57"/>
      <c r="L133" s="57"/>
      <c r="M133" s="34">
        <f t="shared" ref="M133:M152" si="71">VLOOKUP(C133,TravelIncrease,2,0)</f>
        <v>1.1000000000000001</v>
      </c>
      <c r="N133" s="650">
        <f t="shared" ref="N133:N152" si="72">ROUND(E133*$K133*$L133*$M133,0)</f>
        <v>0</v>
      </c>
      <c r="O133" s="651"/>
      <c r="P133" s="650">
        <f t="shared" ref="P133:P152" si="73">ROUND(F133*$K133*$L133*$M133^2,0)</f>
        <v>0</v>
      </c>
      <c r="Q133" s="651"/>
      <c r="R133" s="650">
        <f t="shared" ref="R133:R152" si="74">ROUND(G133*$K133*$L133*$M133^3,0)</f>
        <v>0</v>
      </c>
      <c r="S133" s="651"/>
      <c r="T133" s="650">
        <f t="shared" ref="T133:T152" si="75">ROUND(H133*$K133*$L133*$M133^4,0)</f>
        <v>0</v>
      </c>
      <c r="U133" s="651"/>
      <c r="V133" s="650">
        <f t="shared" ref="V133:V152" si="76">ROUND(I133*$K133*$L133*$M133^5,0)</f>
        <v>0</v>
      </c>
      <c r="W133" s="651"/>
      <c r="X133" s="243">
        <f>SUM(N133+P133+R133+T133+V133)</f>
        <v>0</v>
      </c>
      <c r="Y133" s="70"/>
      <c r="AB133" s="34"/>
      <c r="AC133" s="34"/>
    </row>
    <row r="134" spans="1:29" s="9" customFormat="1" ht="15" customHeight="1">
      <c r="A134" s="62"/>
      <c r="B134" s="62"/>
      <c r="C134" s="61" t="s">
        <v>231</v>
      </c>
      <c r="D134" s="655"/>
      <c r="E134" s="57"/>
      <c r="F134" s="57"/>
      <c r="G134" s="57"/>
      <c r="H134" s="57"/>
      <c r="I134" s="57"/>
      <c r="J134" s="649"/>
      <c r="K134" s="57"/>
      <c r="L134" s="57"/>
      <c r="M134" s="34">
        <f t="shared" si="71"/>
        <v>1</v>
      </c>
      <c r="N134" s="650">
        <f t="shared" si="72"/>
        <v>0</v>
      </c>
      <c r="O134" s="651"/>
      <c r="P134" s="650">
        <f t="shared" si="73"/>
        <v>0</v>
      </c>
      <c r="Q134" s="651"/>
      <c r="R134" s="650">
        <f t="shared" si="74"/>
        <v>0</v>
      </c>
      <c r="S134" s="651"/>
      <c r="T134" s="650">
        <f t="shared" si="75"/>
        <v>0</v>
      </c>
      <c r="U134" s="651"/>
      <c r="V134" s="650">
        <f t="shared" si="76"/>
        <v>0</v>
      </c>
      <c r="W134" s="651"/>
      <c r="X134" s="243">
        <f t="shared" ref="X134:X152" si="77">SUM(N134+P134+R134+T134+V134)</f>
        <v>0</v>
      </c>
      <c r="Y134" s="70"/>
      <c r="AB134" s="34"/>
      <c r="AC134" s="34"/>
    </row>
    <row r="135" spans="1:29" s="9" customFormat="1" ht="15" customHeight="1">
      <c r="A135" s="62"/>
      <c r="B135" s="62"/>
      <c r="C135" s="61" t="s">
        <v>15</v>
      </c>
      <c r="D135" s="655"/>
      <c r="E135" s="57"/>
      <c r="F135" s="57"/>
      <c r="G135" s="57"/>
      <c r="H135" s="57"/>
      <c r="I135" s="57"/>
      <c r="J135" s="649"/>
      <c r="K135" s="57"/>
      <c r="L135" s="57"/>
      <c r="M135" s="34">
        <f t="shared" si="71"/>
        <v>1</v>
      </c>
      <c r="N135" s="650">
        <f t="shared" si="72"/>
        <v>0</v>
      </c>
      <c r="O135" s="651"/>
      <c r="P135" s="650">
        <f t="shared" si="73"/>
        <v>0</v>
      </c>
      <c r="Q135" s="651"/>
      <c r="R135" s="650">
        <f t="shared" si="74"/>
        <v>0</v>
      </c>
      <c r="S135" s="651"/>
      <c r="T135" s="650">
        <f t="shared" si="75"/>
        <v>0</v>
      </c>
      <c r="U135" s="651"/>
      <c r="V135" s="650">
        <f t="shared" si="76"/>
        <v>0</v>
      </c>
      <c r="W135" s="651"/>
      <c r="X135" s="243">
        <f t="shared" si="77"/>
        <v>0</v>
      </c>
      <c r="Y135" s="70"/>
    </row>
    <row r="136" spans="1:29" s="9" customFormat="1" ht="15" customHeight="1">
      <c r="A136" s="62"/>
      <c r="B136" s="62"/>
      <c r="C136" s="61" t="s">
        <v>34</v>
      </c>
      <c r="D136" s="655"/>
      <c r="E136" s="57"/>
      <c r="F136" s="57"/>
      <c r="G136" s="57"/>
      <c r="H136" s="57"/>
      <c r="I136" s="57"/>
      <c r="J136" s="649"/>
      <c r="K136" s="57"/>
      <c r="L136" s="57"/>
      <c r="M136" s="34">
        <f t="shared" si="71"/>
        <v>1.1000000000000001</v>
      </c>
      <c r="N136" s="650">
        <f t="shared" si="72"/>
        <v>0</v>
      </c>
      <c r="O136" s="651"/>
      <c r="P136" s="650">
        <f t="shared" si="73"/>
        <v>0</v>
      </c>
      <c r="Q136" s="651"/>
      <c r="R136" s="650">
        <f t="shared" si="74"/>
        <v>0</v>
      </c>
      <c r="S136" s="651"/>
      <c r="T136" s="650">
        <f t="shared" si="75"/>
        <v>0</v>
      </c>
      <c r="U136" s="651"/>
      <c r="V136" s="650">
        <f t="shared" si="76"/>
        <v>0</v>
      </c>
      <c r="W136" s="651"/>
      <c r="X136" s="243">
        <f t="shared" si="77"/>
        <v>0</v>
      </c>
      <c r="Y136" s="70"/>
    </row>
    <row r="137" spans="1:29" s="9" customFormat="1" ht="15" customHeight="1">
      <c r="A137" s="62"/>
      <c r="B137" s="62"/>
      <c r="C137" s="61" t="s">
        <v>315</v>
      </c>
      <c r="D137" s="655" t="s">
        <v>338</v>
      </c>
      <c r="E137" s="57"/>
      <c r="F137" s="57"/>
      <c r="G137" s="57"/>
      <c r="H137" s="57"/>
      <c r="I137" s="57"/>
      <c r="J137" s="649"/>
      <c r="K137" s="57"/>
      <c r="L137" s="57"/>
      <c r="M137" s="34">
        <f t="shared" si="71"/>
        <v>1.1000000000000001</v>
      </c>
      <c r="N137" s="650">
        <f t="shared" si="72"/>
        <v>0</v>
      </c>
      <c r="O137" s="651"/>
      <c r="P137" s="650">
        <f t="shared" si="73"/>
        <v>0</v>
      </c>
      <c r="Q137" s="651"/>
      <c r="R137" s="650">
        <f t="shared" si="74"/>
        <v>0</v>
      </c>
      <c r="S137" s="651"/>
      <c r="T137" s="650">
        <f t="shared" si="75"/>
        <v>0</v>
      </c>
      <c r="U137" s="651"/>
      <c r="V137" s="650">
        <f t="shared" si="76"/>
        <v>0</v>
      </c>
      <c r="W137" s="651"/>
      <c r="X137" s="243">
        <f t="shared" si="77"/>
        <v>0</v>
      </c>
      <c r="Y137" s="70"/>
    </row>
    <row r="138" spans="1:29" s="9" customFormat="1" ht="15" customHeight="1">
      <c r="A138" s="62"/>
      <c r="B138" s="62"/>
      <c r="C138" s="61" t="s">
        <v>231</v>
      </c>
      <c r="D138" s="655"/>
      <c r="E138" s="57"/>
      <c r="F138" s="57"/>
      <c r="G138" s="57"/>
      <c r="H138" s="57"/>
      <c r="I138" s="57"/>
      <c r="J138" s="649"/>
      <c r="K138" s="57"/>
      <c r="L138" s="57"/>
      <c r="M138" s="34">
        <f t="shared" si="71"/>
        <v>1</v>
      </c>
      <c r="N138" s="650">
        <f t="shared" si="72"/>
        <v>0</v>
      </c>
      <c r="O138" s="651"/>
      <c r="P138" s="650">
        <f t="shared" si="73"/>
        <v>0</v>
      </c>
      <c r="Q138" s="651"/>
      <c r="R138" s="650">
        <f t="shared" si="74"/>
        <v>0</v>
      </c>
      <c r="S138" s="651"/>
      <c r="T138" s="650">
        <f t="shared" si="75"/>
        <v>0</v>
      </c>
      <c r="U138" s="651"/>
      <c r="V138" s="650">
        <f t="shared" si="76"/>
        <v>0</v>
      </c>
      <c r="W138" s="651"/>
      <c r="X138" s="243">
        <f t="shared" si="77"/>
        <v>0</v>
      </c>
      <c r="Y138" s="70"/>
    </row>
    <row r="139" spans="1:29" s="9" customFormat="1" ht="15" customHeight="1">
      <c r="A139" s="62"/>
      <c r="B139" s="62"/>
      <c r="C139" s="61" t="s">
        <v>15</v>
      </c>
      <c r="D139" s="655"/>
      <c r="E139" s="57"/>
      <c r="F139" s="57"/>
      <c r="G139" s="57"/>
      <c r="H139" s="57"/>
      <c r="I139" s="57"/>
      <c r="J139" s="649"/>
      <c r="K139" s="57"/>
      <c r="L139" s="57"/>
      <c r="M139" s="34">
        <f t="shared" si="71"/>
        <v>1</v>
      </c>
      <c r="N139" s="650">
        <f t="shared" si="72"/>
        <v>0</v>
      </c>
      <c r="O139" s="651"/>
      <c r="P139" s="650">
        <f t="shared" si="73"/>
        <v>0</v>
      </c>
      <c r="Q139" s="651"/>
      <c r="R139" s="650">
        <f t="shared" si="74"/>
        <v>0</v>
      </c>
      <c r="S139" s="651"/>
      <c r="T139" s="650">
        <f t="shared" si="75"/>
        <v>0</v>
      </c>
      <c r="U139" s="651"/>
      <c r="V139" s="650">
        <f t="shared" si="76"/>
        <v>0</v>
      </c>
      <c r="W139" s="651"/>
      <c r="X139" s="243">
        <f t="shared" si="77"/>
        <v>0</v>
      </c>
      <c r="Y139" s="70"/>
      <c r="AB139" s="34"/>
    </row>
    <row r="140" spans="1:29" s="9" customFormat="1" ht="15" customHeight="1">
      <c r="A140" s="62"/>
      <c r="B140" s="62"/>
      <c r="C140" s="61" t="s">
        <v>34</v>
      </c>
      <c r="D140" s="655"/>
      <c r="E140" s="57"/>
      <c r="F140" s="57"/>
      <c r="G140" s="57"/>
      <c r="H140" s="57"/>
      <c r="I140" s="57"/>
      <c r="J140" s="649"/>
      <c r="K140" s="57"/>
      <c r="L140" s="57"/>
      <c r="M140" s="34">
        <f t="shared" si="71"/>
        <v>1.1000000000000001</v>
      </c>
      <c r="N140" s="650">
        <f t="shared" si="72"/>
        <v>0</v>
      </c>
      <c r="O140" s="651"/>
      <c r="P140" s="650">
        <f t="shared" si="73"/>
        <v>0</v>
      </c>
      <c r="Q140" s="651"/>
      <c r="R140" s="650">
        <f t="shared" si="74"/>
        <v>0</v>
      </c>
      <c r="S140" s="651"/>
      <c r="T140" s="650">
        <f t="shared" si="75"/>
        <v>0</v>
      </c>
      <c r="U140" s="651"/>
      <c r="V140" s="650">
        <f t="shared" si="76"/>
        <v>0</v>
      </c>
      <c r="W140" s="651"/>
      <c r="X140" s="243">
        <f t="shared" si="77"/>
        <v>0</v>
      </c>
      <c r="Y140" s="70"/>
      <c r="AB140" s="34"/>
    </row>
    <row r="141" spans="1:29" s="9" customFormat="1" ht="15" customHeight="1">
      <c r="A141" s="62"/>
      <c r="B141" s="62"/>
      <c r="C141" s="61" t="s">
        <v>315</v>
      </c>
      <c r="D141" s="655" t="s">
        <v>338</v>
      </c>
      <c r="E141" s="57"/>
      <c r="F141" s="57"/>
      <c r="G141" s="57"/>
      <c r="H141" s="57"/>
      <c r="I141" s="57"/>
      <c r="J141" s="649"/>
      <c r="K141" s="57"/>
      <c r="L141" s="57"/>
      <c r="M141" s="34">
        <f t="shared" si="71"/>
        <v>1.1000000000000001</v>
      </c>
      <c r="N141" s="650">
        <f t="shared" si="72"/>
        <v>0</v>
      </c>
      <c r="O141" s="651"/>
      <c r="P141" s="650">
        <f t="shared" si="73"/>
        <v>0</v>
      </c>
      <c r="Q141" s="651"/>
      <c r="R141" s="650">
        <f t="shared" si="74"/>
        <v>0</v>
      </c>
      <c r="S141" s="651"/>
      <c r="T141" s="650">
        <f t="shared" si="75"/>
        <v>0</v>
      </c>
      <c r="U141" s="651"/>
      <c r="V141" s="650">
        <f t="shared" si="76"/>
        <v>0</v>
      </c>
      <c r="W141" s="651"/>
      <c r="X141" s="243">
        <f t="shared" si="77"/>
        <v>0</v>
      </c>
      <c r="Y141" s="70"/>
      <c r="AB141" s="34"/>
    </row>
    <row r="142" spans="1:29" s="9" customFormat="1" ht="15" customHeight="1">
      <c r="A142" s="62"/>
      <c r="B142" s="62"/>
      <c r="C142" s="61" t="s">
        <v>231</v>
      </c>
      <c r="D142" s="655"/>
      <c r="E142" s="57"/>
      <c r="F142" s="57"/>
      <c r="G142" s="57"/>
      <c r="H142" s="57"/>
      <c r="I142" s="57"/>
      <c r="J142" s="649"/>
      <c r="K142" s="57"/>
      <c r="L142" s="57"/>
      <c r="M142" s="34">
        <f t="shared" si="71"/>
        <v>1</v>
      </c>
      <c r="N142" s="650">
        <f t="shared" si="72"/>
        <v>0</v>
      </c>
      <c r="O142" s="651"/>
      <c r="P142" s="650">
        <f t="shared" si="73"/>
        <v>0</v>
      </c>
      <c r="Q142" s="651"/>
      <c r="R142" s="650">
        <f t="shared" si="74"/>
        <v>0</v>
      </c>
      <c r="S142" s="651"/>
      <c r="T142" s="650">
        <f t="shared" si="75"/>
        <v>0</v>
      </c>
      <c r="U142" s="651"/>
      <c r="V142" s="650">
        <f t="shared" si="76"/>
        <v>0</v>
      </c>
      <c r="W142" s="651"/>
      <c r="X142" s="243">
        <f t="shared" si="77"/>
        <v>0</v>
      </c>
      <c r="Y142" s="70"/>
      <c r="AB142" s="34"/>
    </row>
    <row r="143" spans="1:29" s="9" customFormat="1" ht="15" customHeight="1">
      <c r="A143" s="62"/>
      <c r="B143" s="62"/>
      <c r="C143" s="61" t="s">
        <v>15</v>
      </c>
      <c r="D143" s="655"/>
      <c r="E143" s="57"/>
      <c r="F143" s="57"/>
      <c r="G143" s="57"/>
      <c r="H143" s="57"/>
      <c r="I143" s="57"/>
      <c r="J143" s="649"/>
      <c r="K143" s="57"/>
      <c r="L143" s="57"/>
      <c r="M143" s="34">
        <f t="shared" si="71"/>
        <v>1</v>
      </c>
      <c r="N143" s="650">
        <f t="shared" si="72"/>
        <v>0</v>
      </c>
      <c r="O143" s="651"/>
      <c r="P143" s="650">
        <f t="shared" si="73"/>
        <v>0</v>
      </c>
      <c r="Q143" s="651"/>
      <c r="R143" s="650">
        <f t="shared" si="74"/>
        <v>0</v>
      </c>
      <c r="S143" s="651"/>
      <c r="T143" s="650">
        <f t="shared" si="75"/>
        <v>0</v>
      </c>
      <c r="U143" s="651"/>
      <c r="V143" s="650">
        <f t="shared" si="76"/>
        <v>0</v>
      </c>
      <c r="W143" s="651"/>
      <c r="X143" s="243">
        <f t="shared" si="77"/>
        <v>0</v>
      </c>
      <c r="Y143" s="70"/>
      <c r="AB143" s="34"/>
    </row>
    <row r="144" spans="1:29" s="9" customFormat="1" ht="15" customHeight="1">
      <c r="A144" s="62"/>
      <c r="B144" s="62"/>
      <c r="C144" s="61" t="s">
        <v>34</v>
      </c>
      <c r="D144" s="655"/>
      <c r="E144" s="57"/>
      <c r="F144" s="57"/>
      <c r="G144" s="57"/>
      <c r="H144" s="57"/>
      <c r="I144" s="57"/>
      <c r="J144" s="649"/>
      <c r="K144" s="57"/>
      <c r="L144" s="57"/>
      <c r="M144" s="34">
        <f t="shared" si="71"/>
        <v>1.1000000000000001</v>
      </c>
      <c r="N144" s="650">
        <f t="shared" si="72"/>
        <v>0</v>
      </c>
      <c r="O144" s="651"/>
      <c r="P144" s="650">
        <f t="shared" si="73"/>
        <v>0</v>
      </c>
      <c r="Q144" s="651"/>
      <c r="R144" s="650">
        <f t="shared" si="74"/>
        <v>0</v>
      </c>
      <c r="S144" s="651"/>
      <c r="T144" s="650">
        <f t="shared" si="75"/>
        <v>0</v>
      </c>
      <c r="U144" s="651"/>
      <c r="V144" s="650">
        <f t="shared" si="76"/>
        <v>0</v>
      </c>
      <c r="W144" s="651"/>
      <c r="X144" s="243">
        <f t="shared" si="77"/>
        <v>0</v>
      </c>
      <c r="Y144" s="70"/>
      <c r="AB144" s="34"/>
    </row>
    <row r="145" spans="1:29" s="9" customFormat="1" ht="15" customHeight="1">
      <c r="A145" s="62"/>
      <c r="B145" s="62"/>
      <c r="C145" s="61" t="s">
        <v>315</v>
      </c>
      <c r="D145" s="655" t="s">
        <v>338</v>
      </c>
      <c r="E145" s="57"/>
      <c r="F145" s="57"/>
      <c r="G145" s="57"/>
      <c r="H145" s="57"/>
      <c r="I145" s="57"/>
      <c r="J145" s="649"/>
      <c r="K145" s="57"/>
      <c r="L145" s="57"/>
      <c r="M145" s="34">
        <f t="shared" si="71"/>
        <v>1.1000000000000001</v>
      </c>
      <c r="N145" s="650">
        <f t="shared" si="72"/>
        <v>0</v>
      </c>
      <c r="O145" s="651"/>
      <c r="P145" s="650">
        <f t="shared" si="73"/>
        <v>0</v>
      </c>
      <c r="Q145" s="651"/>
      <c r="R145" s="650">
        <f t="shared" si="74"/>
        <v>0</v>
      </c>
      <c r="S145" s="651"/>
      <c r="T145" s="650">
        <f t="shared" si="75"/>
        <v>0</v>
      </c>
      <c r="U145" s="651"/>
      <c r="V145" s="650">
        <f t="shared" si="76"/>
        <v>0</v>
      </c>
      <c r="W145" s="651"/>
      <c r="X145" s="243">
        <f t="shared" si="77"/>
        <v>0</v>
      </c>
      <c r="Y145" s="70"/>
      <c r="AB145" s="34"/>
    </row>
    <row r="146" spans="1:29" s="9" customFormat="1" ht="15" customHeight="1">
      <c r="A146" s="62"/>
      <c r="B146" s="62"/>
      <c r="C146" s="61" t="s">
        <v>231</v>
      </c>
      <c r="D146" s="655"/>
      <c r="E146" s="57"/>
      <c r="F146" s="57"/>
      <c r="G146" s="57"/>
      <c r="H146" s="57"/>
      <c r="I146" s="57"/>
      <c r="J146" s="649"/>
      <c r="K146" s="57"/>
      <c r="L146" s="57"/>
      <c r="M146" s="34">
        <f t="shared" si="71"/>
        <v>1</v>
      </c>
      <c r="N146" s="650">
        <f t="shared" si="72"/>
        <v>0</v>
      </c>
      <c r="O146" s="651"/>
      <c r="P146" s="650">
        <f t="shared" si="73"/>
        <v>0</v>
      </c>
      <c r="Q146" s="651"/>
      <c r="R146" s="650">
        <f t="shared" si="74"/>
        <v>0</v>
      </c>
      <c r="S146" s="651"/>
      <c r="T146" s="650">
        <f t="shared" si="75"/>
        <v>0</v>
      </c>
      <c r="U146" s="651"/>
      <c r="V146" s="650">
        <f t="shared" si="76"/>
        <v>0</v>
      </c>
      <c r="W146" s="651"/>
      <c r="X146" s="243">
        <f t="shared" si="77"/>
        <v>0</v>
      </c>
      <c r="Y146" s="70"/>
      <c r="AB146" s="34"/>
    </row>
    <row r="147" spans="1:29" s="9" customFormat="1" ht="15" customHeight="1">
      <c r="A147" s="62"/>
      <c r="B147" s="62"/>
      <c r="C147" s="61" t="s">
        <v>15</v>
      </c>
      <c r="D147" s="655"/>
      <c r="E147" s="57"/>
      <c r="F147" s="57"/>
      <c r="G147" s="57"/>
      <c r="H147" s="57"/>
      <c r="I147" s="57"/>
      <c r="J147" s="649"/>
      <c r="K147" s="57"/>
      <c r="L147" s="57"/>
      <c r="M147" s="34">
        <f t="shared" si="71"/>
        <v>1</v>
      </c>
      <c r="N147" s="650">
        <f t="shared" si="72"/>
        <v>0</v>
      </c>
      <c r="O147" s="651"/>
      <c r="P147" s="650">
        <f t="shared" si="73"/>
        <v>0</v>
      </c>
      <c r="Q147" s="651"/>
      <c r="R147" s="650">
        <f t="shared" si="74"/>
        <v>0</v>
      </c>
      <c r="S147" s="651"/>
      <c r="T147" s="650">
        <f t="shared" si="75"/>
        <v>0</v>
      </c>
      <c r="U147" s="651"/>
      <c r="V147" s="650">
        <f t="shared" si="76"/>
        <v>0</v>
      </c>
      <c r="W147" s="651"/>
      <c r="X147" s="243">
        <f t="shared" si="77"/>
        <v>0</v>
      </c>
      <c r="Y147" s="70"/>
      <c r="AB147" s="34"/>
    </row>
    <row r="148" spans="1:29" s="9" customFormat="1" ht="15" customHeight="1">
      <c r="A148" s="62"/>
      <c r="B148" s="62"/>
      <c r="C148" s="61" t="s">
        <v>34</v>
      </c>
      <c r="D148" s="655"/>
      <c r="E148" s="57"/>
      <c r="F148" s="57"/>
      <c r="G148" s="57"/>
      <c r="H148" s="57"/>
      <c r="I148" s="57"/>
      <c r="J148" s="649"/>
      <c r="K148" s="57"/>
      <c r="L148" s="57"/>
      <c r="M148" s="34">
        <f t="shared" si="71"/>
        <v>1.1000000000000001</v>
      </c>
      <c r="N148" s="650">
        <f t="shared" si="72"/>
        <v>0</v>
      </c>
      <c r="O148" s="651"/>
      <c r="P148" s="650">
        <f t="shared" si="73"/>
        <v>0</v>
      </c>
      <c r="Q148" s="651"/>
      <c r="R148" s="650">
        <f t="shared" si="74"/>
        <v>0</v>
      </c>
      <c r="S148" s="651"/>
      <c r="T148" s="650">
        <f t="shared" si="75"/>
        <v>0</v>
      </c>
      <c r="U148" s="651"/>
      <c r="V148" s="650">
        <f t="shared" si="76"/>
        <v>0</v>
      </c>
      <c r="W148" s="651"/>
      <c r="X148" s="243">
        <f t="shared" si="77"/>
        <v>0</v>
      </c>
      <c r="Y148" s="70"/>
      <c r="AB148" s="34"/>
    </row>
    <row r="149" spans="1:29" s="9" customFormat="1" ht="15" customHeight="1">
      <c r="A149" s="62"/>
      <c r="B149" s="62"/>
      <c r="C149" s="61" t="s">
        <v>315</v>
      </c>
      <c r="D149" s="655" t="s">
        <v>338</v>
      </c>
      <c r="E149" s="57"/>
      <c r="F149" s="57"/>
      <c r="G149" s="57"/>
      <c r="H149" s="57"/>
      <c r="I149" s="57"/>
      <c r="J149" s="649"/>
      <c r="K149" s="57"/>
      <c r="L149" s="57"/>
      <c r="M149" s="34">
        <f t="shared" si="71"/>
        <v>1.1000000000000001</v>
      </c>
      <c r="N149" s="650">
        <f t="shared" si="72"/>
        <v>0</v>
      </c>
      <c r="O149" s="651"/>
      <c r="P149" s="650">
        <f t="shared" si="73"/>
        <v>0</v>
      </c>
      <c r="Q149" s="651"/>
      <c r="R149" s="650">
        <f t="shared" si="74"/>
        <v>0</v>
      </c>
      <c r="S149" s="651"/>
      <c r="T149" s="650">
        <f t="shared" si="75"/>
        <v>0</v>
      </c>
      <c r="U149" s="651"/>
      <c r="V149" s="650">
        <f t="shared" si="76"/>
        <v>0</v>
      </c>
      <c r="W149" s="651"/>
      <c r="X149" s="243">
        <f t="shared" si="77"/>
        <v>0</v>
      </c>
      <c r="Y149" s="70"/>
      <c r="AB149" s="34"/>
      <c r="AC149" s="34"/>
    </row>
    <row r="150" spans="1:29" s="9" customFormat="1" ht="15" customHeight="1">
      <c r="A150" s="62"/>
      <c r="B150" s="62"/>
      <c r="C150" s="61" t="s">
        <v>231</v>
      </c>
      <c r="D150" s="655"/>
      <c r="E150" s="57"/>
      <c r="F150" s="57"/>
      <c r="G150" s="57"/>
      <c r="H150" s="57"/>
      <c r="I150" s="57"/>
      <c r="J150" s="649"/>
      <c r="K150" s="57"/>
      <c r="L150" s="57"/>
      <c r="M150" s="34">
        <f t="shared" si="71"/>
        <v>1</v>
      </c>
      <c r="N150" s="650">
        <f t="shared" si="72"/>
        <v>0</v>
      </c>
      <c r="O150" s="651"/>
      <c r="P150" s="650">
        <f t="shared" si="73"/>
        <v>0</v>
      </c>
      <c r="Q150" s="651"/>
      <c r="R150" s="650">
        <f t="shared" si="74"/>
        <v>0</v>
      </c>
      <c r="S150" s="651"/>
      <c r="T150" s="650">
        <f t="shared" si="75"/>
        <v>0</v>
      </c>
      <c r="U150" s="651"/>
      <c r="V150" s="650">
        <f t="shared" si="76"/>
        <v>0</v>
      </c>
      <c r="W150" s="651"/>
      <c r="X150" s="243">
        <f t="shared" si="77"/>
        <v>0</v>
      </c>
      <c r="Y150" s="70"/>
    </row>
    <row r="151" spans="1:29" s="9" customFormat="1" ht="15" customHeight="1">
      <c r="A151" s="62"/>
      <c r="B151" s="62"/>
      <c r="C151" s="61" t="s">
        <v>15</v>
      </c>
      <c r="D151" s="655"/>
      <c r="E151" s="57"/>
      <c r="F151" s="57"/>
      <c r="G151" s="57"/>
      <c r="H151" s="57"/>
      <c r="I151" s="57"/>
      <c r="J151" s="649"/>
      <c r="K151" s="57"/>
      <c r="L151" s="57"/>
      <c r="M151" s="34">
        <f t="shared" si="71"/>
        <v>1</v>
      </c>
      <c r="N151" s="650">
        <f t="shared" si="72"/>
        <v>0</v>
      </c>
      <c r="O151" s="651"/>
      <c r="P151" s="650">
        <f t="shared" si="73"/>
        <v>0</v>
      </c>
      <c r="Q151" s="651"/>
      <c r="R151" s="650">
        <f t="shared" si="74"/>
        <v>0</v>
      </c>
      <c r="S151" s="651"/>
      <c r="T151" s="650">
        <f t="shared" si="75"/>
        <v>0</v>
      </c>
      <c r="U151" s="651"/>
      <c r="V151" s="650">
        <f t="shared" si="76"/>
        <v>0</v>
      </c>
      <c r="W151" s="651"/>
      <c r="X151" s="243">
        <f t="shared" si="77"/>
        <v>0</v>
      </c>
      <c r="Y151" s="70"/>
    </row>
    <row r="152" spans="1:29" s="9" customFormat="1" ht="15" customHeight="1">
      <c r="A152" s="62"/>
      <c r="B152" s="62"/>
      <c r="C152" s="61" t="s">
        <v>34</v>
      </c>
      <c r="D152" s="655"/>
      <c r="E152" s="57"/>
      <c r="F152" s="57"/>
      <c r="G152" s="57"/>
      <c r="H152" s="57"/>
      <c r="I152" s="57"/>
      <c r="J152" s="649"/>
      <c r="K152" s="57"/>
      <c r="L152" s="57"/>
      <c r="M152" s="34">
        <f t="shared" si="71"/>
        <v>1.1000000000000001</v>
      </c>
      <c r="N152" s="650">
        <f t="shared" si="72"/>
        <v>0</v>
      </c>
      <c r="O152" s="651"/>
      <c r="P152" s="650">
        <f t="shared" si="73"/>
        <v>0</v>
      </c>
      <c r="Q152" s="651"/>
      <c r="R152" s="650">
        <f t="shared" si="74"/>
        <v>0</v>
      </c>
      <c r="S152" s="651"/>
      <c r="T152" s="650">
        <f t="shared" si="75"/>
        <v>0</v>
      </c>
      <c r="U152" s="651"/>
      <c r="V152" s="650">
        <f t="shared" si="76"/>
        <v>0</v>
      </c>
      <c r="W152" s="651"/>
      <c r="X152" s="243">
        <f t="shared" si="77"/>
        <v>0</v>
      </c>
      <c r="Y152" s="70"/>
    </row>
    <row r="153" spans="1:29" s="9" customFormat="1" ht="15" customHeight="1">
      <c r="A153" s="62"/>
      <c r="B153" s="62"/>
      <c r="C153" s="61"/>
      <c r="D153" s="34"/>
      <c r="J153" s="659" t="s">
        <v>151</v>
      </c>
      <c r="K153" s="660"/>
      <c r="L153" s="660"/>
      <c r="M153" s="661"/>
      <c r="N153" s="673">
        <f>SUM(N133:N152)</f>
        <v>0</v>
      </c>
      <c r="O153" s="726"/>
      <c r="P153" s="673">
        <f>SUM(P133:P152)</f>
        <v>0</v>
      </c>
      <c r="Q153" s="726"/>
      <c r="R153" s="673">
        <f>SUM(R133:R152)</f>
        <v>0</v>
      </c>
      <c r="S153" s="726"/>
      <c r="T153" s="673">
        <f>SUM(T133:T152)</f>
        <v>0</v>
      </c>
      <c r="U153" s="726"/>
      <c r="V153" s="673">
        <f>SUM(V133:V152)</f>
        <v>0</v>
      </c>
      <c r="W153" s="726"/>
      <c r="X153" s="480">
        <f>SUM(N153:W153)</f>
        <v>0</v>
      </c>
      <c r="Y153" s="70"/>
      <c r="AB153" s="34"/>
    </row>
    <row r="154" spans="1:29" s="9" customFormat="1" ht="14.25" customHeight="1">
      <c r="A154" s="62"/>
      <c r="B154" s="62"/>
      <c r="C154" s="61"/>
      <c r="D154" s="34"/>
      <c r="E154" s="692" t="s">
        <v>188</v>
      </c>
      <c r="F154" s="692"/>
      <c r="G154" s="692"/>
      <c r="H154" s="692"/>
      <c r="I154" s="692"/>
      <c r="J154" s="719" t="s">
        <v>336</v>
      </c>
      <c r="K154" s="719" t="s">
        <v>337</v>
      </c>
      <c r="L154" s="719" t="s">
        <v>45</v>
      </c>
      <c r="M154" s="720" t="s">
        <v>317</v>
      </c>
      <c r="N154" s="127"/>
      <c r="O154" s="128"/>
      <c r="P154" s="127"/>
      <c r="Q154" s="128"/>
      <c r="R154" s="127"/>
      <c r="S154" s="128"/>
      <c r="T154" s="127"/>
      <c r="U154" s="128"/>
      <c r="V154" s="127"/>
      <c r="W154" s="128"/>
      <c r="X154" s="129"/>
      <c r="Y154" s="70"/>
      <c r="AB154" s="34"/>
    </row>
    <row r="155" spans="1:29" s="9" customFormat="1" ht="33.950000000000003" customHeight="1">
      <c r="A155" s="62"/>
      <c r="B155" s="62"/>
      <c r="C155" s="94" t="s">
        <v>46</v>
      </c>
      <c r="D155" s="9" t="s">
        <v>149</v>
      </c>
      <c r="E155" s="64" t="str">
        <f>N8</f>
        <v>Year 1</v>
      </c>
      <c r="F155" s="64" t="str">
        <f>P8</f>
        <v>Year 2</v>
      </c>
      <c r="G155" s="64" t="str">
        <f>R8</f>
        <v>Year 3</v>
      </c>
      <c r="H155" s="64" t="str">
        <f>T8</f>
        <v>Year 4</v>
      </c>
      <c r="I155" s="64" t="str">
        <f>V8</f>
        <v>Year 5</v>
      </c>
      <c r="J155" s="692"/>
      <c r="K155" s="692"/>
      <c r="L155" s="727"/>
      <c r="M155" s="792"/>
      <c r="N155" s="81"/>
      <c r="O155" s="103"/>
      <c r="P155" s="81"/>
      <c r="Q155" s="103"/>
      <c r="R155" s="81"/>
      <c r="S155" s="103"/>
      <c r="T155" s="81"/>
      <c r="U155" s="103"/>
      <c r="V155" s="81"/>
      <c r="W155" s="103"/>
      <c r="X155" s="99"/>
      <c r="Y155" s="70"/>
      <c r="AB155" s="34"/>
    </row>
    <row r="156" spans="1:29" ht="15" customHeight="1">
      <c r="C156" s="61" t="s">
        <v>315</v>
      </c>
      <c r="D156" s="655" t="s">
        <v>338</v>
      </c>
      <c r="E156" s="57"/>
      <c r="F156" s="57"/>
      <c r="G156" s="57"/>
      <c r="H156" s="57"/>
      <c r="I156" s="57"/>
      <c r="J156" s="649"/>
      <c r="K156" s="57"/>
      <c r="L156" s="57"/>
      <c r="M156" s="34">
        <f t="shared" ref="M156:M167" si="78">VLOOKUP(C156,TravelIncrease,2,0)</f>
        <v>1.1000000000000001</v>
      </c>
      <c r="N156" s="650">
        <f t="shared" ref="N156:N167" si="79">ROUND(E156*$K156*$L156*$M156,0)</f>
        <v>0</v>
      </c>
      <c r="O156" s="651"/>
      <c r="P156" s="650">
        <f t="shared" ref="P156:P167" si="80">ROUND(F156*$K156*$L156*$M156^2,0)</f>
        <v>0</v>
      </c>
      <c r="Q156" s="651"/>
      <c r="R156" s="650">
        <f t="shared" ref="R156:R167" si="81">ROUND(G156*$K156*$L156*$M156^3,0)</f>
        <v>0</v>
      </c>
      <c r="S156" s="651"/>
      <c r="T156" s="650">
        <f t="shared" ref="T156:T167" si="82">ROUND(H156*$K156*$L156*$M156^4,0)</f>
        <v>0</v>
      </c>
      <c r="U156" s="651"/>
      <c r="V156" s="650">
        <f t="shared" ref="V156:V167" si="83">ROUND(I156*$K156*$L156*$M156^5,0)</f>
        <v>0</v>
      </c>
      <c r="W156" s="651"/>
      <c r="X156" s="243">
        <f>SUM(N156+P156+R156+T156+V156)</f>
        <v>0</v>
      </c>
      <c r="Y156" s="93"/>
    </row>
    <row r="157" spans="1:29" ht="15" customHeight="1">
      <c r="C157" s="61" t="s">
        <v>231</v>
      </c>
      <c r="D157" s="655"/>
      <c r="E157" s="57"/>
      <c r="F157" s="57"/>
      <c r="G157" s="57"/>
      <c r="H157" s="57"/>
      <c r="I157" s="57"/>
      <c r="J157" s="649"/>
      <c r="K157" s="57"/>
      <c r="L157" s="57"/>
      <c r="M157" s="34">
        <f t="shared" si="78"/>
        <v>1</v>
      </c>
      <c r="N157" s="650">
        <f t="shared" si="79"/>
        <v>0</v>
      </c>
      <c r="O157" s="651"/>
      <c r="P157" s="650">
        <f t="shared" si="80"/>
        <v>0</v>
      </c>
      <c r="Q157" s="651"/>
      <c r="R157" s="650">
        <f t="shared" si="81"/>
        <v>0</v>
      </c>
      <c r="S157" s="651"/>
      <c r="T157" s="650">
        <f t="shared" si="82"/>
        <v>0</v>
      </c>
      <c r="U157" s="651"/>
      <c r="V157" s="650">
        <f t="shared" si="83"/>
        <v>0</v>
      </c>
      <c r="W157" s="651"/>
      <c r="X157" s="243">
        <f t="shared" ref="X157:X167" si="84">SUM(N157+P157+R157+T157+V157)</f>
        <v>0</v>
      </c>
      <c r="Y157" s="93"/>
    </row>
    <row r="158" spans="1:29" ht="15" customHeight="1">
      <c r="C158" s="61" t="s">
        <v>15</v>
      </c>
      <c r="D158" s="655"/>
      <c r="E158" s="57"/>
      <c r="F158" s="57"/>
      <c r="G158" s="57"/>
      <c r="H158" s="57"/>
      <c r="I158" s="57"/>
      <c r="J158" s="649"/>
      <c r="K158" s="57"/>
      <c r="L158" s="57"/>
      <c r="M158" s="34">
        <f t="shared" si="78"/>
        <v>1</v>
      </c>
      <c r="N158" s="650">
        <f t="shared" si="79"/>
        <v>0</v>
      </c>
      <c r="O158" s="651"/>
      <c r="P158" s="650">
        <f t="shared" si="80"/>
        <v>0</v>
      </c>
      <c r="Q158" s="651"/>
      <c r="R158" s="650">
        <f t="shared" si="81"/>
        <v>0</v>
      </c>
      <c r="S158" s="651"/>
      <c r="T158" s="650">
        <f t="shared" si="82"/>
        <v>0</v>
      </c>
      <c r="U158" s="651"/>
      <c r="V158" s="650">
        <f t="shared" si="83"/>
        <v>0</v>
      </c>
      <c r="W158" s="651"/>
      <c r="X158" s="243">
        <f t="shared" si="84"/>
        <v>0</v>
      </c>
      <c r="Y158" s="93"/>
    </row>
    <row r="159" spans="1:29" ht="15" customHeight="1">
      <c r="C159" s="61" t="s">
        <v>34</v>
      </c>
      <c r="D159" s="655"/>
      <c r="E159" s="57"/>
      <c r="F159" s="57"/>
      <c r="G159" s="57"/>
      <c r="H159" s="57"/>
      <c r="I159" s="57"/>
      <c r="J159" s="649"/>
      <c r="K159" s="57"/>
      <c r="L159" s="57"/>
      <c r="M159" s="34">
        <f t="shared" si="78"/>
        <v>1.1000000000000001</v>
      </c>
      <c r="N159" s="650">
        <f t="shared" si="79"/>
        <v>0</v>
      </c>
      <c r="O159" s="651"/>
      <c r="P159" s="650">
        <f t="shared" si="80"/>
        <v>0</v>
      </c>
      <c r="Q159" s="651"/>
      <c r="R159" s="650">
        <f t="shared" si="81"/>
        <v>0</v>
      </c>
      <c r="S159" s="651"/>
      <c r="T159" s="650">
        <f t="shared" si="82"/>
        <v>0</v>
      </c>
      <c r="U159" s="651"/>
      <c r="V159" s="650">
        <f t="shared" si="83"/>
        <v>0</v>
      </c>
      <c r="W159" s="651"/>
      <c r="X159" s="243">
        <f t="shared" si="84"/>
        <v>0</v>
      </c>
      <c r="Y159" s="93"/>
    </row>
    <row r="160" spans="1:29" ht="15" customHeight="1">
      <c r="C160" s="61" t="s">
        <v>315</v>
      </c>
      <c r="D160" s="655" t="s">
        <v>338</v>
      </c>
      <c r="E160" s="57"/>
      <c r="F160" s="57"/>
      <c r="G160" s="57"/>
      <c r="H160" s="57"/>
      <c r="I160" s="57"/>
      <c r="J160" s="649"/>
      <c r="K160" s="57"/>
      <c r="L160" s="57"/>
      <c r="M160" s="34">
        <f t="shared" si="78"/>
        <v>1.1000000000000001</v>
      </c>
      <c r="N160" s="650">
        <f t="shared" si="79"/>
        <v>0</v>
      </c>
      <c r="O160" s="651"/>
      <c r="P160" s="650">
        <f t="shared" si="80"/>
        <v>0</v>
      </c>
      <c r="Q160" s="651"/>
      <c r="R160" s="650">
        <f t="shared" si="81"/>
        <v>0</v>
      </c>
      <c r="S160" s="651"/>
      <c r="T160" s="650">
        <f t="shared" si="82"/>
        <v>0</v>
      </c>
      <c r="U160" s="651"/>
      <c r="V160" s="650">
        <f t="shared" si="83"/>
        <v>0</v>
      </c>
      <c r="W160" s="651"/>
      <c r="X160" s="243">
        <f t="shared" si="84"/>
        <v>0</v>
      </c>
      <c r="Y160" s="93"/>
    </row>
    <row r="161" spans="1:25" ht="15" customHeight="1">
      <c r="C161" s="61" t="s">
        <v>231</v>
      </c>
      <c r="D161" s="655"/>
      <c r="E161" s="57"/>
      <c r="F161" s="57"/>
      <c r="G161" s="57"/>
      <c r="H161" s="57"/>
      <c r="I161" s="57"/>
      <c r="J161" s="649"/>
      <c r="K161" s="57"/>
      <c r="L161" s="57"/>
      <c r="M161" s="34">
        <f t="shared" si="78"/>
        <v>1</v>
      </c>
      <c r="N161" s="650">
        <f t="shared" si="79"/>
        <v>0</v>
      </c>
      <c r="O161" s="651"/>
      <c r="P161" s="650">
        <f t="shared" si="80"/>
        <v>0</v>
      </c>
      <c r="Q161" s="651"/>
      <c r="R161" s="650">
        <f t="shared" si="81"/>
        <v>0</v>
      </c>
      <c r="S161" s="651"/>
      <c r="T161" s="650">
        <f t="shared" si="82"/>
        <v>0</v>
      </c>
      <c r="U161" s="651"/>
      <c r="V161" s="650">
        <f t="shared" si="83"/>
        <v>0</v>
      </c>
      <c r="W161" s="651"/>
      <c r="X161" s="243">
        <f t="shared" si="84"/>
        <v>0</v>
      </c>
      <c r="Y161" s="93"/>
    </row>
    <row r="162" spans="1:25" ht="15" customHeight="1">
      <c r="C162" s="61" t="s">
        <v>15</v>
      </c>
      <c r="D162" s="655"/>
      <c r="E162" s="57"/>
      <c r="F162" s="57"/>
      <c r="G162" s="57"/>
      <c r="H162" s="57"/>
      <c r="I162" s="57"/>
      <c r="J162" s="649"/>
      <c r="K162" s="57"/>
      <c r="L162" s="57"/>
      <c r="M162" s="34">
        <f t="shared" si="78"/>
        <v>1</v>
      </c>
      <c r="N162" s="650">
        <f t="shared" si="79"/>
        <v>0</v>
      </c>
      <c r="O162" s="651"/>
      <c r="P162" s="650">
        <f t="shared" si="80"/>
        <v>0</v>
      </c>
      <c r="Q162" s="651"/>
      <c r="R162" s="650">
        <f t="shared" si="81"/>
        <v>0</v>
      </c>
      <c r="S162" s="651"/>
      <c r="T162" s="650">
        <f t="shared" si="82"/>
        <v>0</v>
      </c>
      <c r="U162" s="651"/>
      <c r="V162" s="650">
        <f t="shared" si="83"/>
        <v>0</v>
      </c>
      <c r="W162" s="651"/>
      <c r="X162" s="243">
        <f t="shared" si="84"/>
        <v>0</v>
      </c>
      <c r="Y162" s="93"/>
    </row>
    <row r="163" spans="1:25" ht="15" customHeight="1">
      <c r="C163" s="61" t="s">
        <v>34</v>
      </c>
      <c r="D163" s="655"/>
      <c r="E163" s="57"/>
      <c r="F163" s="57"/>
      <c r="G163" s="57"/>
      <c r="H163" s="57"/>
      <c r="I163" s="57"/>
      <c r="J163" s="649"/>
      <c r="K163" s="57"/>
      <c r="L163" s="57"/>
      <c r="M163" s="34">
        <f t="shared" si="78"/>
        <v>1.1000000000000001</v>
      </c>
      <c r="N163" s="650">
        <f t="shared" si="79"/>
        <v>0</v>
      </c>
      <c r="O163" s="651"/>
      <c r="P163" s="650">
        <f t="shared" si="80"/>
        <v>0</v>
      </c>
      <c r="Q163" s="651"/>
      <c r="R163" s="650">
        <f t="shared" si="81"/>
        <v>0</v>
      </c>
      <c r="S163" s="651"/>
      <c r="T163" s="650">
        <f t="shared" si="82"/>
        <v>0</v>
      </c>
      <c r="U163" s="651"/>
      <c r="V163" s="650">
        <f t="shared" si="83"/>
        <v>0</v>
      </c>
      <c r="W163" s="651"/>
      <c r="X163" s="243">
        <f t="shared" si="84"/>
        <v>0</v>
      </c>
      <c r="Y163" s="93"/>
    </row>
    <row r="164" spans="1:25" ht="15" customHeight="1">
      <c r="C164" s="61" t="s">
        <v>315</v>
      </c>
      <c r="D164" s="655" t="s">
        <v>338</v>
      </c>
      <c r="E164" s="57"/>
      <c r="F164" s="57"/>
      <c r="G164" s="57"/>
      <c r="H164" s="57"/>
      <c r="I164" s="57"/>
      <c r="J164" s="649"/>
      <c r="K164" s="57"/>
      <c r="L164" s="57"/>
      <c r="M164" s="34">
        <f t="shared" si="78"/>
        <v>1.1000000000000001</v>
      </c>
      <c r="N164" s="650">
        <f t="shared" si="79"/>
        <v>0</v>
      </c>
      <c r="O164" s="651"/>
      <c r="P164" s="650">
        <f t="shared" si="80"/>
        <v>0</v>
      </c>
      <c r="Q164" s="651"/>
      <c r="R164" s="650">
        <f t="shared" si="81"/>
        <v>0</v>
      </c>
      <c r="S164" s="651"/>
      <c r="T164" s="650">
        <f t="shared" si="82"/>
        <v>0</v>
      </c>
      <c r="U164" s="651"/>
      <c r="V164" s="650">
        <f t="shared" si="83"/>
        <v>0</v>
      </c>
      <c r="W164" s="651"/>
      <c r="X164" s="243">
        <f t="shared" si="84"/>
        <v>0</v>
      </c>
      <c r="Y164" s="93"/>
    </row>
    <row r="165" spans="1:25" ht="15" customHeight="1">
      <c r="C165" s="61" t="s">
        <v>231</v>
      </c>
      <c r="D165" s="655"/>
      <c r="E165" s="57"/>
      <c r="F165" s="57"/>
      <c r="G165" s="57"/>
      <c r="H165" s="57"/>
      <c r="I165" s="57"/>
      <c r="J165" s="649"/>
      <c r="K165" s="57"/>
      <c r="L165" s="57"/>
      <c r="M165" s="34">
        <f t="shared" si="78"/>
        <v>1</v>
      </c>
      <c r="N165" s="650">
        <f t="shared" si="79"/>
        <v>0</v>
      </c>
      <c r="O165" s="651"/>
      <c r="P165" s="650">
        <f t="shared" si="80"/>
        <v>0</v>
      </c>
      <c r="Q165" s="651"/>
      <c r="R165" s="650">
        <f t="shared" si="81"/>
        <v>0</v>
      </c>
      <c r="S165" s="651"/>
      <c r="T165" s="650">
        <f t="shared" si="82"/>
        <v>0</v>
      </c>
      <c r="U165" s="651"/>
      <c r="V165" s="650">
        <f t="shared" si="83"/>
        <v>0</v>
      </c>
      <c r="W165" s="651"/>
      <c r="X165" s="243">
        <f t="shared" si="84"/>
        <v>0</v>
      </c>
      <c r="Y165" s="93"/>
    </row>
    <row r="166" spans="1:25" ht="15" customHeight="1">
      <c r="C166" s="61" t="s">
        <v>15</v>
      </c>
      <c r="D166" s="655"/>
      <c r="E166" s="57"/>
      <c r="F166" s="57"/>
      <c r="G166" s="57"/>
      <c r="H166" s="57"/>
      <c r="I166" s="57"/>
      <c r="J166" s="649"/>
      <c r="K166" s="57"/>
      <c r="L166" s="57"/>
      <c r="M166" s="34">
        <f t="shared" si="78"/>
        <v>1</v>
      </c>
      <c r="N166" s="650">
        <f t="shared" si="79"/>
        <v>0</v>
      </c>
      <c r="O166" s="651"/>
      <c r="P166" s="650">
        <f t="shared" si="80"/>
        <v>0</v>
      </c>
      <c r="Q166" s="651"/>
      <c r="R166" s="650">
        <f t="shared" si="81"/>
        <v>0</v>
      </c>
      <c r="S166" s="651"/>
      <c r="T166" s="650">
        <f t="shared" si="82"/>
        <v>0</v>
      </c>
      <c r="U166" s="651"/>
      <c r="V166" s="650">
        <f t="shared" si="83"/>
        <v>0</v>
      </c>
      <c r="W166" s="651"/>
      <c r="X166" s="243">
        <f t="shared" si="84"/>
        <v>0</v>
      </c>
      <c r="Y166" s="93"/>
    </row>
    <row r="167" spans="1:25" ht="15" customHeight="1">
      <c r="C167" s="61" t="s">
        <v>34</v>
      </c>
      <c r="D167" s="655"/>
      <c r="E167" s="57"/>
      <c r="F167" s="57"/>
      <c r="G167" s="57"/>
      <c r="H167" s="57"/>
      <c r="I167" s="57"/>
      <c r="J167" s="649"/>
      <c r="K167" s="57"/>
      <c r="L167" s="57"/>
      <c r="M167" s="34">
        <f t="shared" si="78"/>
        <v>1.1000000000000001</v>
      </c>
      <c r="N167" s="650">
        <f t="shared" si="79"/>
        <v>0</v>
      </c>
      <c r="O167" s="651"/>
      <c r="P167" s="650">
        <f t="shared" si="80"/>
        <v>0</v>
      </c>
      <c r="Q167" s="651"/>
      <c r="R167" s="650">
        <f t="shared" si="81"/>
        <v>0</v>
      </c>
      <c r="S167" s="651"/>
      <c r="T167" s="650">
        <f t="shared" si="82"/>
        <v>0</v>
      </c>
      <c r="U167" s="651"/>
      <c r="V167" s="650">
        <f t="shared" si="83"/>
        <v>0</v>
      </c>
      <c r="W167" s="651"/>
      <c r="X167" s="243">
        <f t="shared" si="84"/>
        <v>0</v>
      </c>
      <c r="Y167" s="93"/>
    </row>
    <row r="168" spans="1:25" ht="15" customHeight="1">
      <c r="C168" s="61"/>
      <c r="J168" s="659" t="s">
        <v>150</v>
      </c>
      <c r="K168" s="660"/>
      <c r="L168" s="660"/>
      <c r="M168" s="661"/>
      <c r="N168" s="673">
        <f>SUM(N156:N167)</f>
        <v>0</v>
      </c>
      <c r="O168" s="726"/>
      <c r="P168" s="673">
        <f>SUM(P156:P167)</f>
        <v>0</v>
      </c>
      <c r="Q168" s="726"/>
      <c r="R168" s="673">
        <f>SUM(R156:R167)</f>
        <v>0</v>
      </c>
      <c r="S168" s="726"/>
      <c r="T168" s="673">
        <f>SUM(T156:T167)</f>
        <v>0</v>
      </c>
      <c r="U168" s="726"/>
      <c r="V168" s="673">
        <f>SUM(V156:V167)</f>
        <v>0</v>
      </c>
      <c r="W168" s="726"/>
      <c r="X168" s="482">
        <f>SUM(N168:W168)</f>
        <v>0</v>
      </c>
      <c r="Y168" s="93"/>
    </row>
    <row r="169" spans="1:25" s="9" customFormat="1" ht="15" customHeight="1">
      <c r="A169" s="62"/>
      <c r="B169" s="62"/>
      <c r="C169" s="670" t="s">
        <v>260</v>
      </c>
      <c r="D169" s="671"/>
      <c r="E169" s="671"/>
      <c r="F169" s="671"/>
      <c r="G169" s="671"/>
      <c r="H169" s="671"/>
      <c r="I169" s="671"/>
      <c r="J169" s="671"/>
      <c r="K169" s="671"/>
      <c r="L169" s="671"/>
      <c r="M169" s="672"/>
      <c r="N169" s="668">
        <f>SUM(N153,N168)</f>
        <v>0</v>
      </c>
      <c r="O169" s="686"/>
      <c r="P169" s="668">
        <f>SUM(P153,P168)</f>
        <v>0</v>
      </c>
      <c r="Q169" s="686"/>
      <c r="R169" s="668">
        <f>SUM(R153,R168)</f>
        <v>0</v>
      </c>
      <c r="S169" s="686"/>
      <c r="T169" s="668">
        <f>SUM(T153,T168)</f>
        <v>0</v>
      </c>
      <c r="U169" s="686"/>
      <c r="V169" s="668">
        <f>SUM(V153,V168)</f>
        <v>0</v>
      </c>
      <c r="W169" s="686"/>
      <c r="X169" s="120">
        <f>SUM(N169:W169)</f>
        <v>0</v>
      </c>
      <c r="Y169" s="70"/>
    </row>
    <row r="170" spans="1:25" ht="15" customHeight="1">
      <c r="A170" s="62">
        <v>3000</v>
      </c>
      <c r="B170" s="62"/>
      <c r="C170" s="663" t="s">
        <v>272</v>
      </c>
      <c r="D170" s="664"/>
      <c r="E170" s="656" t="s">
        <v>149</v>
      </c>
      <c r="F170" s="657"/>
      <c r="G170" s="657"/>
      <c r="H170" s="657"/>
      <c r="I170" s="657"/>
      <c r="J170" s="657"/>
      <c r="K170" s="657"/>
      <c r="L170" s="657"/>
      <c r="M170" s="658"/>
      <c r="N170" s="130"/>
      <c r="O170" s="131"/>
      <c r="P170" s="130"/>
      <c r="Q170" s="131"/>
      <c r="R170" s="130"/>
      <c r="S170" s="131"/>
      <c r="T170" s="130"/>
      <c r="U170" s="131"/>
      <c r="V170" s="130"/>
      <c r="W170" s="131"/>
      <c r="X170" s="124"/>
      <c r="Y170" s="93"/>
    </row>
    <row r="171" spans="1:25" ht="15" customHeight="1">
      <c r="C171" s="652" t="s">
        <v>29</v>
      </c>
      <c r="D171" s="653"/>
      <c r="E171" s="653"/>
      <c r="F171" s="653"/>
      <c r="G171" s="653"/>
      <c r="H171" s="653"/>
      <c r="I171" s="653"/>
      <c r="J171" s="653"/>
      <c r="K171" s="653"/>
      <c r="L171" s="653"/>
      <c r="M171" s="654"/>
      <c r="N171" s="650">
        <v>0</v>
      </c>
      <c r="O171" s="676"/>
      <c r="P171" s="650">
        <v>0</v>
      </c>
      <c r="Q171" s="676"/>
      <c r="R171" s="650">
        <v>0</v>
      </c>
      <c r="S171" s="676"/>
      <c r="T171" s="650">
        <v>0</v>
      </c>
      <c r="U171" s="676"/>
      <c r="V171" s="650">
        <v>0</v>
      </c>
      <c r="W171" s="676"/>
      <c r="X171" s="243">
        <f>SUM(N171+P171+R171+T171+V171)</f>
        <v>0</v>
      </c>
      <c r="Y171" s="93"/>
    </row>
    <row r="172" spans="1:25" ht="15" customHeight="1">
      <c r="C172" s="652" t="s">
        <v>29</v>
      </c>
      <c r="D172" s="653"/>
      <c r="E172" s="653"/>
      <c r="F172" s="653"/>
      <c r="G172" s="653"/>
      <c r="H172" s="653"/>
      <c r="I172" s="653"/>
      <c r="J172" s="653"/>
      <c r="K172" s="653"/>
      <c r="L172" s="653"/>
      <c r="M172" s="654"/>
      <c r="N172" s="650">
        <v>0</v>
      </c>
      <c r="O172" s="676"/>
      <c r="P172" s="650">
        <v>0</v>
      </c>
      <c r="Q172" s="676"/>
      <c r="R172" s="650">
        <v>0</v>
      </c>
      <c r="S172" s="676"/>
      <c r="T172" s="650">
        <v>0</v>
      </c>
      <c r="U172" s="676"/>
      <c r="V172" s="650">
        <v>0</v>
      </c>
      <c r="W172" s="676"/>
      <c r="X172" s="243">
        <f t="shared" ref="X172:X190" si="85">SUM(N172+P172+R172+T172+V172)</f>
        <v>0</v>
      </c>
      <c r="Y172" s="93"/>
    </row>
    <row r="173" spans="1:25" ht="15" customHeight="1">
      <c r="C173" s="652" t="s">
        <v>29</v>
      </c>
      <c r="D173" s="653"/>
      <c r="E173" s="653"/>
      <c r="F173" s="653"/>
      <c r="G173" s="653"/>
      <c r="H173" s="653"/>
      <c r="I173" s="653"/>
      <c r="J173" s="653"/>
      <c r="K173" s="653"/>
      <c r="L173" s="653"/>
      <c r="M173" s="654"/>
      <c r="N173" s="650">
        <v>0</v>
      </c>
      <c r="O173" s="676"/>
      <c r="P173" s="650">
        <v>0</v>
      </c>
      <c r="Q173" s="676"/>
      <c r="R173" s="650">
        <v>0</v>
      </c>
      <c r="S173" s="676"/>
      <c r="T173" s="650">
        <v>0</v>
      </c>
      <c r="U173" s="676"/>
      <c r="V173" s="650">
        <v>0</v>
      </c>
      <c r="W173" s="676"/>
      <c r="X173" s="243">
        <f t="shared" si="85"/>
        <v>0</v>
      </c>
      <c r="Y173" s="93"/>
    </row>
    <row r="174" spans="1:25" ht="15" customHeight="1">
      <c r="C174" s="652" t="s">
        <v>29</v>
      </c>
      <c r="D174" s="653"/>
      <c r="E174" s="653"/>
      <c r="F174" s="653"/>
      <c r="G174" s="653"/>
      <c r="H174" s="653"/>
      <c r="I174" s="653"/>
      <c r="J174" s="653"/>
      <c r="K174" s="653"/>
      <c r="L174" s="653"/>
      <c r="M174" s="654"/>
      <c r="N174" s="650">
        <v>0</v>
      </c>
      <c r="O174" s="676"/>
      <c r="P174" s="650">
        <v>0</v>
      </c>
      <c r="Q174" s="676"/>
      <c r="R174" s="650">
        <v>0</v>
      </c>
      <c r="S174" s="676"/>
      <c r="T174" s="650">
        <v>0</v>
      </c>
      <c r="U174" s="676"/>
      <c r="V174" s="650">
        <v>0</v>
      </c>
      <c r="W174" s="676"/>
      <c r="X174" s="243">
        <f t="shared" si="85"/>
        <v>0</v>
      </c>
      <c r="Y174" s="93"/>
    </row>
    <row r="175" spans="1:25" ht="15" customHeight="1">
      <c r="C175" s="652" t="s">
        <v>29</v>
      </c>
      <c r="D175" s="653"/>
      <c r="E175" s="653"/>
      <c r="F175" s="653"/>
      <c r="G175" s="653"/>
      <c r="H175" s="653"/>
      <c r="I175" s="653"/>
      <c r="J175" s="653"/>
      <c r="K175" s="653"/>
      <c r="L175" s="653"/>
      <c r="M175" s="654"/>
      <c r="N175" s="650">
        <v>0</v>
      </c>
      <c r="O175" s="676"/>
      <c r="P175" s="650">
        <v>0</v>
      </c>
      <c r="Q175" s="676"/>
      <c r="R175" s="650">
        <v>0</v>
      </c>
      <c r="S175" s="676"/>
      <c r="T175" s="650">
        <v>0</v>
      </c>
      <c r="U175" s="676"/>
      <c r="V175" s="650">
        <v>0</v>
      </c>
      <c r="W175" s="676"/>
      <c r="X175" s="243">
        <f t="shared" si="85"/>
        <v>0</v>
      </c>
      <c r="Y175" s="93"/>
    </row>
    <row r="176" spans="1:25" ht="15" customHeight="1">
      <c r="C176" s="652" t="s">
        <v>29</v>
      </c>
      <c r="D176" s="653"/>
      <c r="E176" s="653"/>
      <c r="F176" s="653"/>
      <c r="G176" s="653"/>
      <c r="H176" s="653"/>
      <c r="I176" s="653"/>
      <c r="J176" s="653"/>
      <c r="K176" s="653"/>
      <c r="L176" s="653"/>
      <c r="M176" s="654"/>
      <c r="N176" s="650">
        <v>0</v>
      </c>
      <c r="O176" s="676"/>
      <c r="P176" s="650">
        <v>0</v>
      </c>
      <c r="Q176" s="676"/>
      <c r="R176" s="650">
        <v>0</v>
      </c>
      <c r="S176" s="676"/>
      <c r="T176" s="650">
        <v>0</v>
      </c>
      <c r="U176" s="676"/>
      <c r="V176" s="650">
        <v>0</v>
      </c>
      <c r="W176" s="676"/>
      <c r="X176" s="243">
        <f t="shared" si="85"/>
        <v>0</v>
      </c>
      <c r="Y176" s="93"/>
    </row>
    <row r="177" spans="1:25" ht="15" customHeight="1">
      <c r="C177" s="652" t="s">
        <v>29</v>
      </c>
      <c r="D177" s="653"/>
      <c r="E177" s="653"/>
      <c r="F177" s="653"/>
      <c r="G177" s="653"/>
      <c r="H177" s="653"/>
      <c r="I177" s="653"/>
      <c r="J177" s="653"/>
      <c r="K177" s="653"/>
      <c r="L177" s="653"/>
      <c r="M177" s="654"/>
      <c r="N177" s="650">
        <v>0</v>
      </c>
      <c r="O177" s="676"/>
      <c r="P177" s="650">
        <v>0</v>
      </c>
      <c r="Q177" s="676"/>
      <c r="R177" s="650">
        <v>0</v>
      </c>
      <c r="S177" s="676"/>
      <c r="T177" s="650">
        <v>0</v>
      </c>
      <c r="U177" s="676"/>
      <c r="V177" s="650">
        <v>0</v>
      </c>
      <c r="W177" s="676"/>
      <c r="X177" s="243">
        <f t="shared" si="85"/>
        <v>0</v>
      </c>
      <c r="Y177" s="93"/>
    </row>
    <row r="178" spans="1:25" ht="15" customHeight="1">
      <c r="C178" s="652" t="s">
        <v>29</v>
      </c>
      <c r="D178" s="653"/>
      <c r="E178" s="653"/>
      <c r="F178" s="653"/>
      <c r="G178" s="653"/>
      <c r="H178" s="653"/>
      <c r="I178" s="653"/>
      <c r="J178" s="653"/>
      <c r="K178" s="653"/>
      <c r="L178" s="653"/>
      <c r="M178" s="654"/>
      <c r="N178" s="650">
        <v>0</v>
      </c>
      <c r="O178" s="676"/>
      <c r="P178" s="650">
        <v>0</v>
      </c>
      <c r="Q178" s="676"/>
      <c r="R178" s="650">
        <v>0</v>
      </c>
      <c r="S178" s="676"/>
      <c r="T178" s="650">
        <v>0</v>
      </c>
      <c r="U178" s="676"/>
      <c r="V178" s="650">
        <v>0</v>
      </c>
      <c r="W178" s="676"/>
      <c r="X178" s="243">
        <f t="shared" si="85"/>
        <v>0</v>
      </c>
      <c r="Y178" s="93"/>
    </row>
    <row r="179" spans="1:25" ht="15" customHeight="1">
      <c r="C179" s="652" t="s">
        <v>29</v>
      </c>
      <c r="D179" s="653"/>
      <c r="E179" s="653"/>
      <c r="F179" s="653"/>
      <c r="G179" s="653"/>
      <c r="H179" s="653"/>
      <c r="I179" s="653"/>
      <c r="J179" s="653"/>
      <c r="K179" s="653"/>
      <c r="L179" s="653"/>
      <c r="M179" s="654"/>
      <c r="N179" s="650">
        <v>0</v>
      </c>
      <c r="O179" s="676"/>
      <c r="P179" s="650">
        <v>0</v>
      </c>
      <c r="Q179" s="676"/>
      <c r="R179" s="650">
        <v>0</v>
      </c>
      <c r="S179" s="676"/>
      <c r="T179" s="650">
        <v>0</v>
      </c>
      <c r="U179" s="676"/>
      <c r="V179" s="650">
        <v>0</v>
      </c>
      <c r="W179" s="676"/>
      <c r="X179" s="243">
        <f t="shared" si="85"/>
        <v>0</v>
      </c>
      <c r="Y179" s="93"/>
    </row>
    <row r="180" spans="1:25" ht="15" customHeight="1">
      <c r="C180" s="652" t="s">
        <v>29</v>
      </c>
      <c r="D180" s="653"/>
      <c r="E180" s="653"/>
      <c r="F180" s="653"/>
      <c r="G180" s="653"/>
      <c r="H180" s="653"/>
      <c r="I180" s="653"/>
      <c r="J180" s="653"/>
      <c r="K180" s="653"/>
      <c r="L180" s="653"/>
      <c r="M180" s="654"/>
      <c r="N180" s="650">
        <v>0</v>
      </c>
      <c r="O180" s="676"/>
      <c r="P180" s="650">
        <v>0</v>
      </c>
      <c r="Q180" s="676"/>
      <c r="R180" s="650">
        <v>0</v>
      </c>
      <c r="S180" s="676"/>
      <c r="T180" s="650">
        <v>0</v>
      </c>
      <c r="U180" s="676"/>
      <c r="V180" s="650">
        <v>0</v>
      </c>
      <c r="W180" s="676"/>
      <c r="X180" s="243">
        <f t="shared" si="85"/>
        <v>0</v>
      </c>
      <c r="Y180" s="93"/>
    </row>
    <row r="181" spans="1:25" ht="15" customHeight="1">
      <c r="C181" s="652" t="s">
        <v>29</v>
      </c>
      <c r="D181" s="653"/>
      <c r="E181" s="653"/>
      <c r="F181" s="653"/>
      <c r="G181" s="653"/>
      <c r="H181" s="653"/>
      <c r="I181" s="653"/>
      <c r="J181" s="653"/>
      <c r="K181" s="653"/>
      <c r="L181" s="653"/>
      <c r="M181" s="654"/>
      <c r="N181" s="650">
        <v>0</v>
      </c>
      <c r="O181" s="676"/>
      <c r="P181" s="650">
        <v>0</v>
      </c>
      <c r="Q181" s="676"/>
      <c r="R181" s="650">
        <v>0</v>
      </c>
      <c r="S181" s="676"/>
      <c r="T181" s="650">
        <v>0</v>
      </c>
      <c r="U181" s="676"/>
      <c r="V181" s="650">
        <v>0</v>
      </c>
      <c r="W181" s="676"/>
      <c r="X181" s="243">
        <f t="shared" si="85"/>
        <v>0</v>
      </c>
      <c r="Y181" s="93"/>
    </row>
    <row r="182" spans="1:25" ht="15" customHeight="1">
      <c r="C182" s="652" t="s">
        <v>29</v>
      </c>
      <c r="D182" s="653"/>
      <c r="E182" s="653"/>
      <c r="F182" s="653"/>
      <c r="G182" s="653"/>
      <c r="H182" s="653"/>
      <c r="I182" s="653"/>
      <c r="J182" s="653"/>
      <c r="K182" s="653"/>
      <c r="L182" s="653"/>
      <c r="M182" s="654"/>
      <c r="N182" s="650">
        <v>0</v>
      </c>
      <c r="O182" s="676"/>
      <c r="P182" s="650">
        <v>0</v>
      </c>
      <c r="Q182" s="676"/>
      <c r="R182" s="650">
        <v>0</v>
      </c>
      <c r="S182" s="676"/>
      <c r="T182" s="650">
        <v>0</v>
      </c>
      <c r="U182" s="676"/>
      <c r="V182" s="650">
        <v>0</v>
      </c>
      <c r="W182" s="676"/>
      <c r="X182" s="243">
        <f t="shared" si="85"/>
        <v>0</v>
      </c>
      <c r="Y182" s="93"/>
    </row>
    <row r="183" spans="1:25" ht="15" customHeight="1">
      <c r="C183" s="652" t="s">
        <v>29</v>
      </c>
      <c r="D183" s="653"/>
      <c r="E183" s="653"/>
      <c r="F183" s="653"/>
      <c r="G183" s="653"/>
      <c r="H183" s="653"/>
      <c r="I183" s="653"/>
      <c r="J183" s="653"/>
      <c r="K183" s="653"/>
      <c r="L183" s="653"/>
      <c r="M183" s="654"/>
      <c r="N183" s="650">
        <v>0</v>
      </c>
      <c r="O183" s="676"/>
      <c r="P183" s="650">
        <v>0</v>
      </c>
      <c r="Q183" s="676"/>
      <c r="R183" s="650">
        <v>0</v>
      </c>
      <c r="S183" s="676"/>
      <c r="T183" s="650">
        <v>0</v>
      </c>
      <c r="U183" s="676"/>
      <c r="V183" s="650">
        <v>0</v>
      </c>
      <c r="W183" s="676"/>
      <c r="X183" s="243">
        <f t="shared" si="85"/>
        <v>0</v>
      </c>
      <c r="Y183" s="93"/>
    </row>
    <row r="184" spans="1:25" ht="15" customHeight="1">
      <c r="C184" s="652" t="s">
        <v>29</v>
      </c>
      <c r="D184" s="653"/>
      <c r="E184" s="653"/>
      <c r="F184" s="653"/>
      <c r="G184" s="653"/>
      <c r="H184" s="653"/>
      <c r="I184" s="653"/>
      <c r="J184" s="653"/>
      <c r="K184" s="653"/>
      <c r="L184" s="653"/>
      <c r="M184" s="654"/>
      <c r="N184" s="650">
        <v>0</v>
      </c>
      <c r="O184" s="676"/>
      <c r="P184" s="650">
        <v>0</v>
      </c>
      <c r="Q184" s="676"/>
      <c r="R184" s="650">
        <v>0</v>
      </c>
      <c r="S184" s="676"/>
      <c r="T184" s="650">
        <v>0</v>
      </c>
      <c r="U184" s="676"/>
      <c r="V184" s="650">
        <v>0</v>
      </c>
      <c r="W184" s="676"/>
      <c r="X184" s="243">
        <f t="shared" si="85"/>
        <v>0</v>
      </c>
      <c r="Y184" s="93"/>
    </row>
    <row r="185" spans="1:25" ht="15" customHeight="1">
      <c r="C185" s="652" t="s">
        <v>29</v>
      </c>
      <c r="D185" s="653"/>
      <c r="E185" s="653"/>
      <c r="F185" s="653"/>
      <c r="G185" s="653"/>
      <c r="H185" s="653"/>
      <c r="I185" s="653"/>
      <c r="J185" s="653"/>
      <c r="K185" s="653"/>
      <c r="L185" s="653"/>
      <c r="M185" s="654"/>
      <c r="N185" s="650">
        <v>0</v>
      </c>
      <c r="O185" s="676"/>
      <c r="P185" s="650">
        <v>0</v>
      </c>
      <c r="Q185" s="676"/>
      <c r="R185" s="650">
        <v>0</v>
      </c>
      <c r="S185" s="676"/>
      <c r="T185" s="650">
        <v>0</v>
      </c>
      <c r="U185" s="676"/>
      <c r="V185" s="650">
        <v>0</v>
      </c>
      <c r="W185" s="676"/>
      <c r="X185" s="243">
        <f t="shared" si="85"/>
        <v>0</v>
      </c>
      <c r="Y185" s="93"/>
    </row>
    <row r="186" spans="1:25" ht="15" customHeight="1">
      <c r="C186" s="652" t="s">
        <v>29</v>
      </c>
      <c r="D186" s="653"/>
      <c r="E186" s="653"/>
      <c r="F186" s="653"/>
      <c r="G186" s="653"/>
      <c r="H186" s="653"/>
      <c r="I186" s="653"/>
      <c r="J186" s="653"/>
      <c r="K186" s="653"/>
      <c r="L186" s="653"/>
      <c r="M186" s="654"/>
      <c r="N186" s="650">
        <v>0</v>
      </c>
      <c r="O186" s="676"/>
      <c r="P186" s="650">
        <v>0</v>
      </c>
      <c r="Q186" s="676"/>
      <c r="R186" s="650">
        <v>0</v>
      </c>
      <c r="S186" s="676"/>
      <c r="T186" s="650">
        <v>0</v>
      </c>
      <c r="U186" s="676"/>
      <c r="V186" s="650">
        <v>0</v>
      </c>
      <c r="W186" s="676"/>
      <c r="X186" s="243">
        <f t="shared" si="85"/>
        <v>0</v>
      </c>
      <c r="Y186" s="93"/>
    </row>
    <row r="187" spans="1:25" ht="15" customHeight="1">
      <c r="C187" s="652" t="s">
        <v>29</v>
      </c>
      <c r="D187" s="653"/>
      <c r="E187" s="653"/>
      <c r="F187" s="653"/>
      <c r="G187" s="653"/>
      <c r="H187" s="653"/>
      <c r="I187" s="653"/>
      <c r="J187" s="653"/>
      <c r="K187" s="653"/>
      <c r="L187" s="653"/>
      <c r="M187" s="654"/>
      <c r="N187" s="650">
        <v>0</v>
      </c>
      <c r="O187" s="676"/>
      <c r="P187" s="650">
        <v>0</v>
      </c>
      <c r="Q187" s="676"/>
      <c r="R187" s="650">
        <v>0</v>
      </c>
      <c r="S187" s="676"/>
      <c r="T187" s="650">
        <v>0</v>
      </c>
      <c r="U187" s="676"/>
      <c r="V187" s="650">
        <v>0</v>
      </c>
      <c r="W187" s="676"/>
      <c r="X187" s="243">
        <f t="shared" si="85"/>
        <v>0</v>
      </c>
      <c r="Y187" s="93"/>
    </row>
    <row r="188" spans="1:25" ht="15" customHeight="1">
      <c r="C188" s="652" t="s">
        <v>29</v>
      </c>
      <c r="D188" s="653"/>
      <c r="E188" s="653"/>
      <c r="F188" s="653"/>
      <c r="G188" s="653"/>
      <c r="H188" s="653"/>
      <c r="I188" s="653"/>
      <c r="J188" s="653"/>
      <c r="K188" s="653"/>
      <c r="L188" s="653"/>
      <c r="M188" s="654"/>
      <c r="N188" s="650">
        <v>0</v>
      </c>
      <c r="O188" s="676"/>
      <c r="P188" s="650">
        <v>0</v>
      </c>
      <c r="Q188" s="676"/>
      <c r="R188" s="650">
        <v>0</v>
      </c>
      <c r="S188" s="676"/>
      <c r="T188" s="650">
        <v>0</v>
      </c>
      <c r="U188" s="676"/>
      <c r="V188" s="650">
        <v>0</v>
      </c>
      <c r="W188" s="676"/>
      <c r="X188" s="243">
        <f t="shared" si="85"/>
        <v>0</v>
      </c>
      <c r="Y188" s="93"/>
    </row>
    <row r="189" spans="1:25" ht="15" customHeight="1">
      <c r="C189" s="652" t="s">
        <v>29</v>
      </c>
      <c r="D189" s="653"/>
      <c r="E189" s="653"/>
      <c r="F189" s="653"/>
      <c r="G189" s="653"/>
      <c r="H189" s="653"/>
      <c r="I189" s="653"/>
      <c r="J189" s="653"/>
      <c r="K189" s="653"/>
      <c r="L189" s="653"/>
      <c r="M189" s="654"/>
      <c r="N189" s="650">
        <v>0</v>
      </c>
      <c r="O189" s="676"/>
      <c r="P189" s="650">
        <v>0</v>
      </c>
      <c r="Q189" s="676"/>
      <c r="R189" s="650">
        <v>0</v>
      </c>
      <c r="S189" s="676"/>
      <c r="T189" s="650">
        <v>0</v>
      </c>
      <c r="U189" s="676"/>
      <c r="V189" s="650">
        <v>0</v>
      </c>
      <c r="W189" s="676"/>
      <c r="X189" s="243">
        <f t="shared" si="85"/>
        <v>0</v>
      </c>
      <c r="Y189" s="93"/>
    </row>
    <row r="190" spans="1:25" ht="15" customHeight="1">
      <c r="C190" s="652" t="s">
        <v>29</v>
      </c>
      <c r="D190" s="653"/>
      <c r="E190" s="653"/>
      <c r="F190" s="653"/>
      <c r="G190" s="653"/>
      <c r="H190" s="653"/>
      <c r="I190" s="653"/>
      <c r="J190" s="653"/>
      <c r="K190" s="653"/>
      <c r="L190" s="653"/>
      <c r="M190" s="654"/>
      <c r="N190" s="650">
        <v>0</v>
      </c>
      <c r="O190" s="676"/>
      <c r="P190" s="650">
        <v>0</v>
      </c>
      <c r="Q190" s="676"/>
      <c r="R190" s="650">
        <v>0</v>
      </c>
      <c r="S190" s="676"/>
      <c r="T190" s="650">
        <v>0</v>
      </c>
      <c r="U190" s="676"/>
      <c r="V190" s="650">
        <v>0</v>
      </c>
      <c r="W190" s="676"/>
      <c r="X190" s="243">
        <f t="shared" si="85"/>
        <v>0</v>
      </c>
      <c r="Y190" s="93"/>
    </row>
    <row r="191" spans="1:25" ht="15" customHeight="1">
      <c r="A191" s="692" t="s">
        <v>168</v>
      </c>
      <c r="C191" s="706"/>
      <c r="D191" s="696"/>
      <c r="E191" s="696"/>
      <c r="F191" s="696"/>
      <c r="G191" s="696"/>
      <c r="H191" s="696"/>
      <c r="I191" s="696"/>
      <c r="J191" s="659" t="s">
        <v>3</v>
      </c>
      <c r="K191" s="660"/>
      <c r="L191" s="660"/>
      <c r="M191" s="661"/>
      <c r="N191" s="673">
        <f>SUM(N171:N190)</f>
        <v>0</v>
      </c>
      <c r="O191" s="726"/>
      <c r="P191" s="673">
        <f>SUM(P171:P190)</f>
        <v>0</v>
      </c>
      <c r="Q191" s="726"/>
      <c r="R191" s="673">
        <f>SUM(R171:R190)</f>
        <v>0</v>
      </c>
      <c r="S191" s="726"/>
      <c r="T191" s="673">
        <f>SUM(T171:T190)</f>
        <v>0</v>
      </c>
      <c r="U191" s="726"/>
      <c r="V191" s="673">
        <f>SUM(V171:V190)</f>
        <v>0</v>
      </c>
      <c r="W191" s="726"/>
      <c r="X191" s="482">
        <f>SUM(N191:W191)</f>
        <v>0</v>
      </c>
      <c r="Y191" s="93"/>
    </row>
    <row r="192" spans="1:25" s="9" customFormat="1" ht="15" customHeight="1">
      <c r="A192" s="727"/>
      <c r="B192" s="62"/>
      <c r="C192" s="756" t="s">
        <v>312</v>
      </c>
      <c r="D192" s="666"/>
      <c r="E192" s="687"/>
      <c r="F192" s="653"/>
      <c r="G192" s="653"/>
      <c r="H192" s="653"/>
      <c r="I192" s="653"/>
      <c r="J192" s="653"/>
      <c r="K192" s="653"/>
      <c r="L192" s="653"/>
      <c r="M192" s="654"/>
      <c r="N192" s="81"/>
      <c r="O192" s="103"/>
      <c r="P192" s="125"/>
      <c r="Q192" s="103"/>
      <c r="R192" s="125"/>
      <c r="S192" s="103"/>
      <c r="T192" s="125"/>
      <c r="U192" s="103"/>
      <c r="V192" s="125"/>
      <c r="W192" s="103"/>
      <c r="X192" s="99"/>
      <c r="Y192" s="70"/>
    </row>
    <row r="193" spans="1:28" s="9" customFormat="1" ht="15" customHeight="1">
      <c r="A193" s="62"/>
      <c r="B193" s="62">
        <v>1</v>
      </c>
      <c r="C193" s="703"/>
      <c r="D193" s="653"/>
      <c r="E193" s="662"/>
      <c r="F193" s="653"/>
      <c r="G193" s="653"/>
      <c r="H193" s="653"/>
      <c r="I193" s="653"/>
      <c r="J193" s="653"/>
      <c r="K193" s="653"/>
      <c r="L193" s="653"/>
      <c r="M193" s="654"/>
      <c r="N193" s="650">
        <v>0</v>
      </c>
      <c r="O193" s="676"/>
      <c r="P193" s="650">
        <v>0</v>
      </c>
      <c r="Q193" s="676"/>
      <c r="R193" s="650">
        <v>0</v>
      </c>
      <c r="S193" s="676"/>
      <c r="T193" s="650">
        <v>0</v>
      </c>
      <c r="U193" s="676"/>
      <c r="V193" s="650">
        <v>0</v>
      </c>
      <c r="W193" s="676"/>
      <c r="X193" s="243">
        <f>SUM(N193+P193+R193+T193+V193)</f>
        <v>0</v>
      </c>
      <c r="Y193" s="70"/>
    </row>
    <row r="194" spans="1:28" s="9" customFormat="1" ht="15" customHeight="1">
      <c r="A194" s="62"/>
      <c r="B194" s="62">
        <v>2</v>
      </c>
      <c r="C194" s="703"/>
      <c r="D194" s="653"/>
      <c r="E194" s="662"/>
      <c r="F194" s="653"/>
      <c r="G194" s="653"/>
      <c r="H194" s="653"/>
      <c r="I194" s="653"/>
      <c r="J194" s="653"/>
      <c r="K194" s="653"/>
      <c r="L194" s="653"/>
      <c r="M194" s="654"/>
      <c r="N194" s="650">
        <v>0</v>
      </c>
      <c r="O194" s="676"/>
      <c r="P194" s="650">
        <v>0</v>
      </c>
      <c r="Q194" s="676"/>
      <c r="R194" s="650">
        <v>0</v>
      </c>
      <c r="S194" s="676"/>
      <c r="T194" s="650">
        <v>0</v>
      </c>
      <c r="U194" s="676"/>
      <c r="V194" s="650">
        <v>0</v>
      </c>
      <c r="W194" s="676"/>
      <c r="X194" s="243">
        <f t="shared" ref="X194:X202" si="86">SUM(N194+P194+R194+T194+V194)</f>
        <v>0</v>
      </c>
      <c r="Y194" s="70"/>
    </row>
    <row r="195" spans="1:28" s="9" customFormat="1" ht="15" customHeight="1">
      <c r="A195" s="62"/>
      <c r="B195" s="62">
        <v>3</v>
      </c>
      <c r="C195" s="703"/>
      <c r="D195" s="653"/>
      <c r="E195" s="662"/>
      <c r="F195" s="653"/>
      <c r="G195" s="653"/>
      <c r="H195" s="653"/>
      <c r="I195" s="653"/>
      <c r="J195" s="653"/>
      <c r="K195" s="653"/>
      <c r="L195" s="653"/>
      <c r="M195" s="654"/>
      <c r="N195" s="650">
        <v>0</v>
      </c>
      <c r="O195" s="676"/>
      <c r="P195" s="650">
        <v>0</v>
      </c>
      <c r="Q195" s="676"/>
      <c r="R195" s="650">
        <v>0</v>
      </c>
      <c r="S195" s="676"/>
      <c r="T195" s="650">
        <v>0</v>
      </c>
      <c r="U195" s="676"/>
      <c r="V195" s="650">
        <v>0</v>
      </c>
      <c r="W195" s="676"/>
      <c r="X195" s="243">
        <f t="shared" si="86"/>
        <v>0</v>
      </c>
      <c r="Y195" s="70"/>
    </row>
    <row r="196" spans="1:28" s="9" customFormat="1" ht="15" customHeight="1">
      <c r="A196" s="62"/>
      <c r="B196" s="62">
        <v>4</v>
      </c>
      <c r="C196" s="703"/>
      <c r="D196" s="653"/>
      <c r="E196" s="653"/>
      <c r="F196" s="653"/>
      <c r="G196" s="653"/>
      <c r="H196" s="653"/>
      <c r="I196" s="653"/>
      <c r="J196" s="653"/>
      <c r="K196" s="653"/>
      <c r="L196" s="653"/>
      <c r="M196" s="654"/>
      <c r="N196" s="650">
        <v>0</v>
      </c>
      <c r="O196" s="676"/>
      <c r="P196" s="650">
        <v>0</v>
      </c>
      <c r="Q196" s="676"/>
      <c r="R196" s="650">
        <v>0</v>
      </c>
      <c r="S196" s="676"/>
      <c r="T196" s="650">
        <v>0</v>
      </c>
      <c r="U196" s="676"/>
      <c r="V196" s="650">
        <v>0</v>
      </c>
      <c r="W196" s="676"/>
      <c r="X196" s="243">
        <f t="shared" si="86"/>
        <v>0</v>
      </c>
      <c r="Y196" s="70"/>
    </row>
    <row r="197" spans="1:28" s="9" customFormat="1" ht="15" customHeight="1">
      <c r="A197" s="62"/>
      <c r="B197" s="62">
        <v>2</v>
      </c>
      <c r="C197" s="703"/>
      <c r="D197" s="653"/>
      <c r="E197" s="662"/>
      <c r="F197" s="653"/>
      <c r="G197" s="653"/>
      <c r="H197" s="653"/>
      <c r="I197" s="653"/>
      <c r="J197" s="653"/>
      <c r="K197" s="653"/>
      <c r="L197" s="653"/>
      <c r="M197" s="654"/>
      <c r="N197" s="650">
        <v>0</v>
      </c>
      <c r="O197" s="676"/>
      <c r="P197" s="650">
        <v>0</v>
      </c>
      <c r="Q197" s="676"/>
      <c r="R197" s="650">
        <v>0</v>
      </c>
      <c r="S197" s="676"/>
      <c r="T197" s="650">
        <v>0</v>
      </c>
      <c r="U197" s="676"/>
      <c r="V197" s="650">
        <v>0</v>
      </c>
      <c r="W197" s="676"/>
      <c r="X197" s="243">
        <f t="shared" si="86"/>
        <v>0</v>
      </c>
      <c r="Y197" s="70"/>
    </row>
    <row r="198" spans="1:28" s="9" customFormat="1" ht="15" customHeight="1">
      <c r="A198" s="62"/>
      <c r="B198" s="62">
        <v>3</v>
      </c>
      <c r="C198" s="703"/>
      <c r="D198" s="653"/>
      <c r="E198" s="662"/>
      <c r="F198" s="653"/>
      <c r="G198" s="653"/>
      <c r="H198" s="653"/>
      <c r="I198" s="653"/>
      <c r="J198" s="653"/>
      <c r="K198" s="653"/>
      <c r="L198" s="653"/>
      <c r="M198" s="654"/>
      <c r="N198" s="650">
        <v>0</v>
      </c>
      <c r="O198" s="676"/>
      <c r="P198" s="650">
        <v>0</v>
      </c>
      <c r="Q198" s="676"/>
      <c r="R198" s="650">
        <v>0</v>
      </c>
      <c r="S198" s="676"/>
      <c r="T198" s="650">
        <v>0</v>
      </c>
      <c r="U198" s="676"/>
      <c r="V198" s="650">
        <v>0</v>
      </c>
      <c r="W198" s="676"/>
      <c r="X198" s="243">
        <f t="shared" si="86"/>
        <v>0</v>
      </c>
      <c r="Y198" s="70"/>
    </row>
    <row r="199" spans="1:28" s="9" customFormat="1" ht="15" customHeight="1">
      <c r="A199" s="62"/>
      <c r="B199" s="62">
        <v>4</v>
      </c>
      <c r="C199" s="703"/>
      <c r="D199" s="653"/>
      <c r="E199" s="653"/>
      <c r="F199" s="653"/>
      <c r="G199" s="653"/>
      <c r="H199" s="653"/>
      <c r="I199" s="653"/>
      <c r="J199" s="653"/>
      <c r="K199" s="653"/>
      <c r="L199" s="653"/>
      <c r="M199" s="654"/>
      <c r="N199" s="650">
        <v>0</v>
      </c>
      <c r="O199" s="676"/>
      <c r="P199" s="650">
        <v>0</v>
      </c>
      <c r="Q199" s="676"/>
      <c r="R199" s="650">
        <v>0</v>
      </c>
      <c r="S199" s="676"/>
      <c r="T199" s="650">
        <v>0</v>
      </c>
      <c r="U199" s="676"/>
      <c r="V199" s="650">
        <v>0</v>
      </c>
      <c r="W199" s="676"/>
      <c r="X199" s="243">
        <f t="shared" si="86"/>
        <v>0</v>
      </c>
      <c r="Y199" s="70"/>
    </row>
    <row r="200" spans="1:28" s="9" customFormat="1" ht="15" customHeight="1">
      <c r="A200" s="62"/>
      <c r="B200" s="62">
        <v>2</v>
      </c>
      <c r="C200" s="703"/>
      <c r="D200" s="653"/>
      <c r="E200" s="662"/>
      <c r="F200" s="653"/>
      <c r="G200" s="653"/>
      <c r="H200" s="653"/>
      <c r="I200" s="653"/>
      <c r="J200" s="653"/>
      <c r="K200" s="653"/>
      <c r="L200" s="653"/>
      <c r="M200" s="654"/>
      <c r="N200" s="650">
        <v>0</v>
      </c>
      <c r="O200" s="676"/>
      <c r="P200" s="650">
        <v>0</v>
      </c>
      <c r="Q200" s="676"/>
      <c r="R200" s="650">
        <v>0</v>
      </c>
      <c r="S200" s="676"/>
      <c r="T200" s="650">
        <v>0</v>
      </c>
      <c r="U200" s="676"/>
      <c r="V200" s="650">
        <v>0</v>
      </c>
      <c r="W200" s="676"/>
      <c r="X200" s="243">
        <f t="shared" si="86"/>
        <v>0</v>
      </c>
      <c r="Y200" s="70"/>
    </row>
    <row r="201" spans="1:28" s="9" customFormat="1" ht="15" customHeight="1">
      <c r="A201" s="62"/>
      <c r="B201" s="62">
        <v>3</v>
      </c>
      <c r="C201" s="703"/>
      <c r="D201" s="653"/>
      <c r="E201" s="662"/>
      <c r="F201" s="653"/>
      <c r="G201" s="653"/>
      <c r="H201" s="653"/>
      <c r="I201" s="653"/>
      <c r="J201" s="653"/>
      <c r="K201" s="653"/>
      <c r="L201" s="653"/>
      <c r="M201" s="654"/>
      <c r="N201" s="650">
        <v>0</v>
      </c>
      <c r="O201" s="676"/>
      <c r="P201" s="650">
        <v>0</v>
      </c>
      <c r="Q201" s="676"/>
      <c r="R201" s="650">
        <v>0</v>
      </c>
      <c r="S201" s="676"/>
      <c r="T201" s="650">
        <v>0</v>
      </c>
      <c r="U201" s="676"/>
      <c r="V201" s="650">
        <v>0</v>
      </c>
      <c r="W201" s="676"/>
      <c r="X201" s="243">
        <f t="shared" si="86"/>
        <v>0</v>
      </c>
      <c r="Y201" s="70"/>
    </row>
    <row r="202" spans="1:28" s="9" customFormat="1" ht="15" customHeight="1">
      <c r="A202" s="62"/>
      <c r="B202" s="62">
        <v>4</v>
      </c>
      <c r="C202" s="703"/>
      <c r="D202" s="653"/>
      <c r="E202" s="653"/>
      <c r="F202" s="653"/>
      <c r="G202" s="653"/>
      <c r="H202" s="653"/>
      <c r="I202" s="653"/>
      <c r="J202" s="653"/>
      <c r="K202" s="653"/>
      <c r="L202" s="653"/>
      <c r="M202" s="654"/>
      <c r="N202" s="690">
        <v>0</v>
      </c>
      <c r="O202" s="691"/>
      <c r="P202" s="690">
        <v>0</v>
      </c>
      <c r="Q202" s="691"/>
      <c r="R202" s="690">
        <v>0</v>
      </c>
      <c r="S202" s="691"/>
      <c r="T202" s="690">
        <v>0</v>
      </c>
      <c r="U202" s="691"/>
      <c r="V202" s="690">
        <v>0</v>
      </c>
      <c r="W202" s="691"/>
      <c r="X202" s="243">
        <f t="shared" si="86"/>
        <v>0</v>
      </c>
      <c r="Y202" s="70"/>
    </row>
    <row r="203" spans="1:28" s="9" customFormat="1" ht="15" customHeight="1">
      <c r="A203" s="62"/>
      <c r="B203" s="62"/>
      <c r="C203" s="701"/>
      <c r="D203" s="702"/>
      <c r="E203" s="702"/>
      <c r="F203" s="702"/>
      <c r="G203" s="702"/>
      <c r="H203" s="702"/>
      <c r="I203" s="702"/>
      <c r="J203" s="659" t="s">
        <v>102</v>
      </c>
      <c r="K203" s="734"/>
      <c r="L203" s="734"/>
      <c r="M203" s="735"/>
      <c r="N203" s="673">
        <f>SUM(N193:N202)</f>
        <v>0</v>
      </c>
      <c r="O203" s="726"/>
      <c r="P203" s="673">
        <f>SUM(P193:P202)</f>
        <v>0</v>
      </c>
      <c r="Q203" s="726"/>
      <c r="R203" s="673">
        <f>SUM(R193:R202)</f>
        <v>0</v>
      </c>
      <c r="S203" s="726"/>
      <c r="T203" s="673">
        <f>SUM(T193:T202)</f>
        <v>0</v>
      </c>
      <c r="U203" s="726"/>
      <c r="V203" s="673">
        <f>SUM(V193:V202)</f>
        <v>0</v>
      </c>
      <c r="W203" s="726"/>
      <c r="X203" s="482">
        <f>SUM(N203:W203)</f>
        <v>0</v>
      </c>
      <c r="Y203" s="70"/>
    </row>
    <row r="204" spans="1:28" ht="15" customHeight="1">
      <c r="C204" s="670" t="s">
        <v>30</v>
      </c>
      <c r="D204" s="671"/>
      <c r="E204" s="671"/>
      <c r="F204" s="671"/>
      <c r="G204" s="671"/>
      <c r="H204" s="671"/>
      <c r="I204" s="671"/>
      <c r="J204" s="671"/>
      <c r="K204" s="671"/>
      <c r="L204" s="671"/>
      <c r="M204" s="672"/>
      <c r="N204" s="668">
        <f>SUM(N191+N203)</f>
        <v>0</v>
      </c>
      <c r="O204" s="686"/>
      <c r="P204" s="668">
        <f>SUM(P191+P203)</f>
        <v>0</v>
      </c>
      <c r="Q204" s="686"/>
      <c r="R204" s="668">
        <f>SUM(R191+R203)</f>
        <v>0</v>
      </c>
      <c r="S204" s="686"/>
      <c r="T204" s="668">
        <f>SUM(T191+T203)</f>
        <v>0</v>
      </c>
      <c r="U204" s="686"/>
      <c r="V204" s="668">
        <f>SUM(V191+V203)</f>
        <v>0</v>
      </c>
      <c r="W204" s="686"/>
      <c r="X204" s="120">
        <f>SUM(N204:W204)</f>
        <v>0</v>
      </c>
      <c r="Y204" s="93"/>
    </row>
    <row r="205" spans="1:28" ht="15" customHeight="1">
      <c r="A205" s="62">
        <v>4000</v>
      </c>
      <c r="B205" s="62"/>
      <c r="C205" s="663" t="s">
        <v>261</v>
      </c>
      <c r="D205" s="664"/>
      <c r="E205" s="656" t="s">
        <v>149</v>
      </c>
      <c r="F205" s="657"/>
      <c r="G205" s="657"/>
      <c r="H205" s="657"/>
      <c r="I205" s="657"/>
      <c r="J205" s="657"/>
      <c r="K205" s="657"/>
      <c r="L205" s="657"/>
      <c r="M205" s="658"/>
      <c r="N205" s="125"/>
      <c r="O205" s="103"/>
      <c r="P205" s="125"/>
      <c r="Q205" s="103"/>
      <c r="R205" s="125"/>
      <c r="S205" s="103"/>
      <c r="T205" s="125"/>
      <c r="U205" s="103"/>
      <c r="V205" s="125"/>
      <c r="W205" s="103"/>
      <c r="X205" s="99"/>
      <c r="Y205" s="34"/>
    </row>
    <row r="206" spans="1:28" ht="15" customHeight="1">
      <c r="C206" s="652" t="s">
        <v>302</v>
      </c>
      <c r="D206" s="653"/>
      <c r="E206" s="653"/>
      <c r="F206" s="653"/>
      <c r="G206" s="653"/>
      <c r="H206" s="653"/>
      <c r="I206" s="653"/>
      <c r="J206" s="653"/>
      <c r="K206" s="653"/>
      <c r="L206" s="653"/>
      <c r="M206" s="654"/>
      <c r="N206" s="650">
        <v>0</v>
      </c>
      <c r="O206" s="676"/>
      <c r="P206" s="650">
        <v>0</v>
      </c>
      <c r="Q206" s="676"/>
      <c r="R206" s="650">
        <v>0</v>
      </c>
      <c r="S206" s="676"/>
      <c r="T206" s="650">
        <v>0</v>
      </c>
      <c r="U206" s="676"/>
      <c r="V206" s="650">
        <v>0</v>
      </c>
      <c r="W206" s="676"/>
      <c r="X206" s="243">
        <f>SUM(N206+P206+R206+T206+V206)</f>
        <v>0</v>
      </c>
      <c r="Y206" s="34"/>
      <c r="AB206" s="134"/>
    </row>
    <row r="207" spans="1:28" ht="15" customHeight="1">
      <c r="C207" s="652" t="s">
        <v>302</v>
      </c>
      <c r="D207" s="653"/>
      <c r="E207" s="653"/>
      <c r="F207" s="653"/>
      <c r="G207" s="653"/>
      <c r="H207" s="653"/>
      <c r="I207" s="653"/>
      <c r="J207" s="653"/>
      <c r="K207" s="653"/>
      <c r="L207" s="653"/>
      <c r="M207" s="654"/>
      <c r="N207" s="650">
        <v>0</v>
      </c>
      <c r="O207" s="676"/>
      <c r="P207" s="650">
        <v>0</v>
      </c>
      <c r="Q207" s="676"/>
      <c r="R207" s="650">
        <v>0</v>
      </c>
      <c r="S207" s="676"/>
      <c r="T207" s="650">
        <v>0</v>
      </c>
      <c r="U207" s="676"/>
      <c r="V207" s="650">
        <v>0</v>
      </c>
      <c r="W207" s="676"/>
      <c r="X207" s="243">
        <f t="shared" ref="X207:X225" si="87">SUM(N207+P207+R207+T207+V207)</f>
        <v>0</v>
      </c>
      <c r="Y207" s="34"/>
      <c r="AB207" s="134"/>
    </row>
    <row r="208" spans="1:28" ht="15" customHeight="1">
      <c r="C208" s="652" t="s">
        <v>302</v>
      </c>
      <c r="D208" s="653"/>
      <c r="E208" s="653"/>
      <c r="F208" s="653"/>
      <c r="G208" s="653"/>
      <c r="H208" s="653"/>
      <c r="I208" s="653"/>
      <c r="J208" s="653"/>
      <c r="K208" s="653"/>
      <c r="L208" s="653"/>
      <c r="M208" s="654"/>
      <c r="N208" s="650">
        <v>0</v>
      </c>
      <c r="O208" s="676"/>
      <c r="P208" s="650">
        <v>0</v>
      </c>
      <c r="Q208" s="676"/>
      <c r="R208" s="650">
        <v>0</v>
      </c>
      <c r="S208" s="676"/>
      <c r="T208" s="650">
        <v>0</v>
      </c>
      <c r="U208" s="676"/>
      <c r="V208" s="650">
        <v>0</v>
      </c>
      <c r="W208" s="676"/>
      <c r="X208" s="243">
        <f t="shared" si="87"/>
        <v>0</v>
      </c>
      <c r="Y208" s="34"/>
      <c r="AB208" s="134"/>
    </row>
    <row r="209" spans="3:28" ht="15" customHeight="1">
      <c r="C209" s="652" t="s">
        <v>302</v>
      </c>
      <c r="D209" s="653"/>
      <c r="E209" s="653"/>
      <c r="F209" s="653"/>
      <c r="G209" s="653"/>
      <c r="H209" s="653"/>
      <c r="I209" s="653"/>
      <c r="J209" s="653"/>
      <c r="K209" s="653"/>
      <c r="L209" s="653"/>
      <c r="M209" s="654"/>
      <c r="N209" s="650">
        <v>0</v>
      </c>
      <c r="O209" s="676"/>
      <c r="P209" s="650">
        <v>0</v>
      </c>
      <c r="Q209" s="676"/>
      <c r="R209" s="650">
        <v>0</v>
      </c>
      <c r="S209" s="676"/>
      <c r="T209" s="650">
        <v>0</v>
      </c>
      <c r="U209" s="676"/>
      <c r="V209" s="650">
        <v>0</v>
      </c>
      <c r="W209" s="676"/>
      <c r="X209" s="243">
        <f t="shared" si="87"/>
        <v>0</v>
      </c>
      <c r="Y209" s="34"/>
      <c r="AB209" s="134"/>
    </row>
    <row r="210" spans="3:28" ht="15" customHeight="1">
      <c r="C210" s="652" t="s">
        <v>302</v>
      </c>
      <c r="D210" s="653"/>
      <c r="E210" s="653"/>
      <c r="F210" s="653"/>
      <c r="G210" s="653"/>
      <c r="H210" s="653"/>
      <c r="I210" s="653"/>
      <c r="J210" s="653"/>
      <c r="K210" s="653"/>
      <c r="L210" s="653"/>
      <c r="M210" s="654"/>
      <c r="N210" s="650">
        <v>0</v>
      </c>
      <c r="O210" s="676"/>
      <c r="P210" s="650">
        <v>0</v>
      </c>
      <c r="Q210" s="676"/>
      <c r="R210" s="650">
        <v>0</v>
      </c>
      <c r="S210" s="676"/>
      <c r="T210" s="650">
        <v>0</v>
      </c>
      <c r="U210" s="676"/>
      <c r="V210" s="650">
        <v>0</v>
      </c>
      <c r="W210" s="676"/>
      <c r="X210" s="243">
        <f t="shared" si="87"/>
        <v>0</v>
      </c>
      <c r="Y210" s="34"/>
      <c r="AB210" s="134"/>
    </row>
    <row r="211" spans="3:28" ht="15" customHeight="1">
      <c r="C211" s="652" t="s">
        <v>302</v>
      </c>
      <c r="D211" s="653"/>
      <c r="E211" s="653"/>
      <c r="F211" s="653"/>
      <c r="G211" s="653"/>
      <c r="H211" s="653"/>
      <c r="I211" s="653"/>
      <c r="J211" s="653"/>
      <c r="K211" s="653"/>
      <c r="L211" s="653"/>
      <c r="M211" s="654"/>
      <c r="N211" s="650">
        <v>0</v>
      </c>
      <c r="O211" s="676"/>
      <c r="P211" s="650">
        <v>0</v>
      </c>
      <c r="Q211" s="676"/>
      <c r="R211" s="650">
        <v>0</v>
      </c>
      <c r="S211" s="676"/>
      <c r="T211" s="650">
        <v>0</v>
      </c>
      <c r="U211" s="676"/>
      <c r="V211" s="650">
        <v>0</v>
      </c>
      <c r="W211" s="676"/>
      <c r="X211" s="243">
        <f t="shared" si="87"/>
        <v>0</v>
      </c>
      <c r="Y211" s="34"/>
      <c r="AB211" s="134"/>
    </row>
    <row r="212" spans="3:28" ht="15" customHeight="1">
      <c r="C212" s="652" t="s">
        <v>302</v>
      </c>
      <c r="D212" s="653"/>
      <c r="E212" s="653"/>
      <c r="F212" s="653"/>
      <c r="G212" s="653"/>
      <c r="H212" s="653"/>
      <c r="I212" s="653"/>
      <c r="J212" s="653"/>
      <c r="K212" s="653"/>
      <c r="L212" s="653"/>
      <c r="M212" s="654"/>
      <c r="N212" s="650">
        <v>0</v>
      </c>
      <c r="O212" s="676"/>
      <c r="P212" s="650">
        <v>0</v>
      </c>
      <c r="Q212" s="676"/>
      <c r="R212" s="650">
        <v>0</v>
      </c>
      <c r="S212" s="676"/>
      <c r="T212" s="650">
        <v>0</v>
      </c>
      <c r="U212" s="676"/>
      <c r="V212" s="650">
        <v>0</v>
      </c>
      <c r="W212" s="676"/>
      <c r="X212" s="243">
        <f t="shared" si="87"/>
        <v>0</v>
      </c>
      <c r="Y212" s="34"/>
      <c r="AB212" s="134"/>
    </row>
    <row r="213" spans="3:28" ht="15" customHeight="1">
      <c r="C213" s="652" t="s">
        <v>302</v>
      </c>
      <c r="D213" s="653"/>
      <c r="E213" s="653"/>
      <c r="F213" s="653"/>
      <c r="G213" s="653"/>
      <c r="H213" s="653"/>
      <c r="I213" s="653"/>
      <c r="J213" s="653"/>
      <c r="K213" s="653"/>
      <c r="L213" s="653"/>
      <c r="M213" s="654"/>
      <c r="N213" s="650">
        <v>0</v>
      </c>
      <c r="O213" s="676"/>
      <c r="P213" s="650">
        <v>0</v>
      </c>
      <c r="Q213" s="676"/>
      <c r="R213" s="650">
        <v>0</v>
      </c>
      <c r="S213" s="676"/>
      <c r="T213" s="650">
        <v>0</v>
      </c>
      <c r="U213" s="676"/>
      <c r="V213" s="650">
        <v>0</v>
      </c>
      <c r="W213" s="676"/>
      <c r="X213" s="243">
        <f t="shared" si="87"/>
        <v>0</v>
      </c>
      <c r="Y213" s="34"/>
      <c r="AB213" s="134"/>
    </row>
    <row r="214" spans="3:28" ht="15" customHeight="1">
      <c r="C214" s="652" t="s">
        <v>302</v>
      </c>
      <c r="D214" s="653"/>
      <c r="E214" s="653"/>
      <c r="F214" s="653"/>
      <c r="G214" s="653"/>
      <c r="H214" s="653"/>
      <c r="I214" s="653"/>
      <c r="J214" s="653"/>
      <c r="K214" s="653"/>
      <c r="L214" s="653"/>
      <c r="M214" s="654"/>
      <c r="N214" s="650">
        <v>0</v>
      </c>
      <c r="O214" s="676"/>
      <c r="P214" s="650">
        <v>0</v>
      </c>
      <c r="Q214" s="676"/>
      <c r="R214" s="650">
        <v>0</v>
      </c>
      <c r="S214" s="676"/>
      <c r="T214" s="650">
        <v>0</v>
      </c>
      <c r="U214" s="676"/>
      <c r="V214" s="650">
        <v>0</v>
      </c>
      <c r="W214" s="676"/>
      <c r="X214" s="243">
        <f t="shared" si="87"/>
        <v>0</v>
      </c>
      <c r="Y214" s="34"/>
      <c r="AB214" s="134"/>
    </row>
    <row r="215" spans="3:28" ht="15" customHeight="1">
      <c r="C215" s="652" t="s">
        <v>302</v>
      </c>
      <c r="D215" s="653"/>
      <c r="E215" s="653"/>
      <c r="F215" s="653"/>
      <c r="G215" s="653"/>
      <c r="H215" s="653"/>
      <c r="I215" s="653"/>
      <c r="J215" s="653"/>
      <c r="K215" s="653"/>
      <c r="L215" s="653"/>
      <c r="M215" s="654"/>
      <c r="N215" s="650">
        <v>0</v>
      </c>
      <c r="O215" s="676"/>
      <c r="P215" s="650">
        <v>0</v>
      </c>
      <c r="Q215" s="676"/>
      <c r="R215" s="650">
        <v>0</v>
      </c>
      <c r="S215" s="676"/>
      <c r="T215" s="650">
        <v>0</v>
      </c>
      <c r="U215" s="676"/>
      <c r="V215" s="650">
        <v>0</v>
      </c>
      <c r="W215" s="676"/>
      <c r="X215" s="243">
        <f t="shared" si="87"/>
        <v>0</v>
      </c>
      <c r="Y215" s="34"/>
      <c r="AB215" s="134"/>
    </row>
    <row r="216" spans="3:28" ht="15" customHeight="1">
      <c r="C216" s="652" t="s">
        <v>302</v>
      </c>
      <c r="D216" s="653"/>
      <c r="E216" s="653"/>
      <c r="F216" s="653"/>
      <c r="G216" s="653"/>
      <c r="H216" s="653"/>
      <c r="I216" s="653"/>
      <c r="J216" s="653"/>
      <c r="K216" s="653"/>
      <c r="L216" s="653"/>
      <c r="M216" s="654"/>
      <c r="N216" s="650">
        <v>0</v>
      </c>
      <c r="O216" s="676"/>
      <c r="P216" s="650">
        <v>0</v>
      </c>
      <c r="Q216" s="676"/>
      <c r="R216" s="650">
        <v>0</v>
      </c>
      <c r="S216" s="676"/>
      <c r="T216" s="650">
        <v>0</v>
      </c>
      <c r="U216" s="676"/>
      <c r="V216" s="650">
        <v>0</v>
      </c>
      <c r="W216" s="676"/>
      <c r="X216" s="243">
        <f t="shared" si="87"/>
        <v>0</v>
      </c>
      <c r="Y216" s="34"/>
      <c r="AB216" s="134"/>
    </row>
    <row r="217" spans="3:28" ht="15" customHeight="1">
      <c r="C217" s="652" t="s">
        <v>302</v>
      </c>
      <c r="D217" s="653"/>
      <c r="E217" s="653"/>
      <c r="F217" s="653"/>
      <c r="G217" s="653"/>
      <c r="H217" s="653"/>
      <c r="I217" s="653"/>
      <c r="J217" s="653"/>
      <c r="K217" s="653"/>
      <c r="L217" s="653"/>
      <c r="M217" s="654"/>
      <c r="N217" s="650">
        <v>0</v>
      </c>
      <c r="O217" s="676"/>
      <c r="P217" s="650">
        <v>0</v>
      </c>
      <c r="Q217" s="676"/>
      <c r="R217" s="650">
        <v>0</v>
      </c>
      <c r="S217" s="676"/>
      <c r="T217" s="650">
        <v>0</v>
      </c>
      <c r="U217" s="676"/>
      <c r="V217" s="650">
        <v>0</v>
      </c>
      <c r="W217" s="676"/>
      <c r="X217" s="243">
        <f t="shared" si="87"/>
        <v>0</v>
      </c>
      <c r="Y217" s="34"/>
      <c r="AB217" s="134"/>
    </row>
    <row r="218" spans="3:28" ht="15" customHeight="1">
      <c r="C218" s="652" t="s">
        <v>302</v>
      </c>
      <c r="D218" s="653"/>
      <c r="E218" s="653"/>
      <c r="F218" s="653"/>
      <c r="G218" s="653"/>
      <c r="H218" s="653"/>
      <c r="I218" s="653"/>
      <c r="J218" s="653"/>
      <c r="K218" s="653"/>
      <c r="L218" s="653"/>
      <c r="M218" s="654"/>
      <c r="N218" s="650">
        <v>0</v>
      </c>
      <c r="O218" s="676"/>
      <c r="P218" s="650">
        <v>0</v>
      </c>
      <c r="Q218" s="676"/>
      <c r="R218" s="650">
        <v>0</v>
      </c>
      <c r="S218" s="676"/>
      <c r="T218" s="650">
        <v>0</v>
      </c>
      <c r="U218" s="676"/>
      <c r="V218" s="650">
        <v>0</v>
      </c>
      <c r="W218" s="676"/>
      <c r="X218" s="243">
        <f t="shared" si="87"/>
        <v>0</v>
      </c>
      <c r="Y218" s="34"/>
      <c r="AB218" s="134"/>
    </row>
    <row r="219" spans="3:28" ht="15" customHeight="1">
      <c r="C219" s="652" t="s">
        <v>302</v>
      </c>
      <c r="D219" s="653"/>
      <c r="E219" s="653"/>
      <c r="F219" s="653"/>
      <c r="G219" s="653"/>
      <c r="H219" s="653"/>
      <c r="I219" s="653"/>
      <c r="J219" s="653"/>
      <c r="K219" s="653"/>
      <c r="L219" s="653"/>
      <c r="M219" s="654"/>
      <c r="N219" s="650">
        <v>0</v>
      </c>
      <c r="O219" s="676"/>
      <c r="P219" s="650">
        <v>0</v>
      </c>
      <c r="Q219" s="676"/>
      <c r="R219" s="650">
        <v>0</v>
      </c>
      <c r="S219" s="676"/>
      <c r="T219" s="650">
        <v>0</v>
      </c>
      <c r="U219" s="676"/>
      <c r="V219" s="650">
        <v>0</v>
      </c>
      <c r="W219" s="676"/>
      <c r="X219" s="243">
        <f t="shared" si="87"/>
        <v>0</v>
      </c>
      <c r="Y219" s="34"/>
      <c r="AB219" s="134"/>
    </row>
    <row r="220" spans="3:28" ht="15" customHeight="1">
      <c r="C220" s="652" t="s">
        <v>302</v>
      </c>
      <c r="D220" s="653"/>
      <c r="E220" s="653"/>
      <c r="F220" s="653"/>
      <c r="G220" s="653"/>
      <c r="H220" s="653"/>
      <c r="I220" s="653"/>
      <c r="J220" s="653"/>
      <c r="K220" s="653"/>
      <c r="L220" s="653"/>
      <c r="M220" s="654"/>
      <c r="N220" s="650">
        <v>0</v>
      </c>
      <c r="O220" s="676"/>
      <c r="P220" s="650">
        <v>0</v>
      </c>
      <c r="Q220" s="676"/>
      <c r="R220" s="650">
        <v>0</v>
      </c>
      <c r="S220" s="676"/>
      <c r="T220" s="650">
        <v>0</v>
      </c>
      <c r="U220" s="676"/>
      <c r="V220" s="650">
        <v>0</v>
      </c>
      <c r="W220" s="676"/>
      <c r="X220" s="243">
        <f t="shared" si="87"/>
        <v>0</v>
      </c>
      <c r="Y220" s="34"/>
      <c r="AB220" s="134"/>
    </row>
    <row r="221" spans="3:28" ht="15" customHeight="1">
      <c r="C221" s="652" t="s">
        <v>302</v>
      </c>
      <c r="D221" s="653"/>
      <c r="E221" s="653"/>
      <c r="F221" s="653"/>
      <c r="G221" s="653"/>
      <c r="H221" s="653"/>
      <c r="I221" s="653"/>
      <c r="J221" s="653"/>
      <c r="K221" s="653"/>
      <c r="L221" s="653"/>
      <c r="M221" s="654"/>
      <c r="N221" s="650">
        <v>0</v>
      </c>
      <c r="O221" s="676"/>
      <c r="P221" s="650">
        <v>0</v>
      </c>
      <c r="Q221" s="676"/>
      <c r="R221" s="650">
        <v>0</v>
      </c>
      <c r="S221" s="676"/>
      <c r="T221" s="650">
        <v>0</v>
      </c>
      <c r="U221" s="676"/>
      <c r="V221" s="650">
        <v>0</v>
      </c>
      <c r="W221" s="676"/>
      <c r="X221" s="243">
        <f t="shared" si="87"/>
        <v>0</v>
      </c>
      <c r="Y221" s="34"/>
      <c r="AB221" s="134"/>
    </row>
    <row r="222" spans="3:28" ht="15" customHeight="1">
      <c r="C222" s="652" t="s">
        <v>302</v>
      </c>
      <c r="D222" s="653"/>
      <c r="E222" s="653"/>
      <c r="F222" s="653"/>
      <c r="G222" s="653"/>
      <c r="H222" s="653"/>
      <c r="I222" s="653"/>
      <c r="J222" s="653"/>
      <c r="K222" s="653"/>
      <c r="L222" s="653"/>
      <c r="M222" s="654"/>
      <c r="N222" s="650">
        <v>0</v>
      </c>
      <c r="O222" s="676"/>
      <c r="P222" s="650">
        <v>0</v>
      </c>
      <c r="Q222" s="676"/>
      <c r="R222" s="650">
        <v>0</v>
      </c>
      <c r="S222" s="676"/>
      <c r="T222" s="650">
        <v>0</v>
      </c>
      <c r="U222" s="676"/>
      <c r="V222" s="650">
        <v>0</v>
      </c>
      <c r="W222" s="676"/>
      <c r="X222" s="243">
        <f t="shared" si="87"/>
        <v>0</v>
      </c>
      <c r="Y222" s="34"/>
      <c r="AB222" s="134"/>
    </row>
    <row r="223" spans="3:28" ht="15" customHeight="1">
      <c r="C223" s="652" t="s">
        <v>302</v>
      </c>
      <c r="D223" s="653"/>
      <c r="E223" s="653"/>
      <c r="F223" s="653"/>
      <c r="G223" s="653"/>
      <c r="H223" s="653"/>
      <c r="I223" s="653"/>
      <c r="J223" s="653"/>
      <c r="K223" s="653"/>
      <c r="L223" s="653"/>
      <c r="M223" s="654"/>
      <c r="N223" s="650">
        <v>0</v>
      </c>
      <c r="O223" s="676"/>
      <c r="P223" s="650">
        <v>0</v>
      </c>
      <c r="Q223" s="676"/>
      <c r="R223" s="650">
        <v>0</v>
      </c>
      <c r="S223" s="676"/>
      <c r="T223" s="650">
        <v>0</v>
      </c>
      <c r="U223" s="676"/>
      <c r="V223" s="650">
        <v>0</v>
      </c>
      <c r="W223" s="676"/>
      <c r="X223" s="243">
        <f t="shared" si="87"/>
        <v>0</v>
      </c>
      <c r="Y223" s="34"/>
      <c r="AB223" s="134"/>
    </row>
    <row r="224" spans="3:28" ht="15" customHeight="1">
      <c r="C224" s="652" t="s">
        <v>302</v>
      </c>
      <c r="D224" s="653"/>
      <c r="E224" s="653"/>
      <c r="F224" s="653"/>
      <c r="G224" s="653"/>
      <c r="H224" s="653"/>
      <c r="I224" s="653"/>
      <c r="J224" s="653"/>
      <c r="K224" s="653"/>
      <c r="L224" s="653"/>
      <c r="M224" s="654"/>
      <c r="N224" s="650">
        <v>0</v>
      </c>
      <c r="O224" s="676"/>
      <c r="P224" s="650">
        <v>0</v>
      </c>
      <c r="Q224" s="676"/>
      <c r="R224" s="650">
        <v>0</v>
      </c>
      <c r="S224" s="676"/>
      <c r="T224" s="650">
        <v>0</v>
      </c>
      <c r="U224" s="676"/>
      <c r="V224" s="650">
        <v>0</v>
      </c>
      <c r="W224" s="676"/>
      <c r="X224" s="243">
        <f t="shared" si="87"/>
        <v>0</v>
      </c>
      <c r="Y224" s="34"/>
      <c r="AB224" s="134"/>
    </row>
    <row r="225" spans="1:28" ht="15" customHeight="1">
      <c r="C225" s="652" t="s">
        <v>302</v>
      </c>
      <c r="D225" s="653"/>
      <c r="E225" s="653"/>
      <c r="F225" s="653"/>
      <c r="G225" s="653"/>
      <c r="H225" s="653"/>
      <c r="I225" s="653"/>
      <c r="J225" s="653"/>
      <c r="K225" s="653"/>
      <c r="L225" s="653"/>
      <c r="M225" s="654"/>
      <c r="N225" s="650">
        <v>0</v>
      </c>
      <c r="O225" s="676"/>
      <c r="P225" s="650">
        <v>0</v>
      </c>
      <c r="Q225" s="676"/>
      <c r="R225" s="650">
        <v>0</v>
      </c>
      <c r="S225" s="676"/>
      <c r="T225" s="650">
        <v>0</v>
      </c>
      <c r="U225" s="676"/>
      <c r="V225" s="650">
        <v>0</v>
      </c>
      <c r="W225" s="676"/>
      <c r="X225" s="243">
        <f t="shared" si="87"/>
        <v>0</v>
      </c>
      <c r="Y225" s="34"/>
      <c r="AB225" s="134"/>
    </row>
    <row r="226" spans="1:28" ht="16.5" customHeight="1">
      <c r="C226" s="670" t="s">
        <v>262</v>
      </c>
      <c r="D226" s="671"/>
      <c r="E226" s="671"/>
      <c r="F226" s="671"/>
      <c r="G226" s="671"/>
      <c r="H226" s="671"/>
      <c r="I226" s="671"/>
      <c r="J226" s="671"/>
      <c r="K226" s="671"/>
      <c r="L226" s="671"/>
      <c r="M226" s="672"/>
      <c r="N226" s="668">
        <f>SUM(N206:N225)</f>
        <v>0</v>
      </c>
      <c r="O226" s="686"/>
      <c r="P226" s="668">
        <f>SUM(P206:P225)</f>
        <v>0</v>
      </c>
      <c r="Q226" s="686"/>
      <c r="R226" s="668">
        <f>SUM(R206:R225)</f>
        <v>0</v>
      </c>
      <c r="S226" s="686"/>
      <c r="T226" s="668">
        <f>SUM(T206:T225)</f>
        <v>0</v>
      </c>
      <c r="U226" s="686"/>
      <c r="V226" s="668">
        <f>SUM(V206:V225)</f>
        <v>0</v>
      </c>
      <c r="W226" s="686"/>
      <c r="X226" s="120">
        <f>SUM(N226:W226)</f>
        <v>0</v>
      </c>
      <c r="Y226" s="93"/>
      <c r="AB226" s="134"/>
    </row>
    <row r="227" spans="1:28" s="9" customFormat="1" ht="15" customHeight="1">
      <c r="A227" s="62">
        <v>5000</v>
      </c>
      <c r="B227" s="62"/>
      <c r="C227" s="704" t="s">
        <v>270</v>
      </c>
      <c r="D227" s="705"/>
      <c r="E227" s="705"/>
      <c r="F227" s="705"/>
      <c r="G227" s="705"/>
      <c r="H227" s="705"/>
      <c r="I227" s="705"/>
      <c r="J227" s="705"/>
      <c r="K227" s="705"/>
      <c r="L227" s="705"/>
      <c r="M227" s="775"/>
      <c r="N227" s="130"/>
      <c r="O227" s="103"/>
      <c r="P227" s="125"/>
      <c r="Q227" s="103"/>
      <c r="R227" s="125"/>
      <c r="S227" s="103"/>
      <c r="T227" s="125"/>
      <c r="U227" s="103"/>
      <c r="V227" s="125"/>
      <c r="W227" s="103"/>
      <c r="X227" s="99"/>
      <c r="Y227" s="70"/>
      <c r="AB227" s="34"/>
    </row>
    <row r="228" spans="1:28" s="9" customFormat="1" ht="15" customHeight="1">
      <c r="A228" s="62"/>
      <c r="B228" s="62"/>
      <c r="C228" s="703"/>
      <c r="D228" s="653"/>
      <c r="E228" s="653"/>
      <c r="F228" s="653"/>
      <c r="G228" s="653"/>
      <c r="H228" s="653"/>
      <c r="I228" s="653"/>
      <c r="J228" s="653"/>
      <c r="K228" s="653"/>
      <c r="L228" s="653"/>
      <c r="M228" s="654"/>
      <c r="N228" s="650">
        <v>0</v>
      </c>
      <c r="O228" s="676"/>
      <c r="P228" s="650">
        <v>0</v>
      </c>
      <c r="Q228" s="676"/>
      <c r="R228" s="650">
        <v>0</v>
      </c>
      <c r="S228" s="676"/>
      <c r="T228" s="650">
        <v>0</v>
      </c>
      <c r="U228" s="676"/>
      <c r="V228" s="650">
        <v>0</v>
      </c>
      <c r="W228" s="676"/>
      <c r="X228" s="243">
        <f>SUM(N228+P228+R228+T228+V228)</f>
        <v>0</v>
      </c>
      <c r="Y228" s="70"/>
      <c r="AB228" s="34"/>
    </row>
    <row r="229" spans="1:28" s="9" customFormat="1" ht="15" customHeight="1">
      <c r="A229" s="62"/>
      <c r="B229" s="62"/>
      <c r="C229" s="703"/>
      <c r="D229" s="653"/>
      <c r="E229" s="653"/>
      <c r="F229" s="653"/>
      <c r="G229" s="653"/>
      <c r="H229" s="653"/>
      <c r="I229" s="653"/>
      <c r="J229" s="653"/>
      <c r="K229" s="653"/>
      <c r="L229" s="653"/>
      <c r="M229" s="654"/>
      <c r="N229" s="650">
        <v>0</v>
      </c>
      <c r="O229" s="676"/>
      <c r="P229" s="650">
        <v>0</v>
      </c>
      <c r="Q229" s="676"/>
      <c r="R229" s="650">
        <v>0</v>
      </c>
      <c r="S229" s="676"/>
      <c r="T229" s="650">
        <v>0</v>
      </c>
      <c r="U229" s="676"/>
      <c r="V229" s="650">
        <v>0</v>
      </c>
      <c r="W229" s="676"/>
      <c r="X229" s="243">
        <f t="shared" ref="X229:X237" si="88">SUM(N229+P229+R229+T229+V229)</f>
        <v>0</v>
      </c>
      <c r="Y229" s="70"/>
    </row>
    <row r="230" spans="1:28" s="9" customFormat="1" ht="15" customHeight="1">
      <c r="A230" s="62"/>
      <c r="B230" s="62"/>
      <c r="C230" s="703"/>
      <c r="D230" s="653"/>
      <c r="E230" s="653"/>
      <c r="F230" s="653"/>
      <c r="G230" s="653"/>
      <c r="H230" s="653"/>
      <c r="I230" s="653"/>
      <c r="J230" s="653"/>
      <c r="K230" s="653"/>
      <c r="L230" s="653"/>
      <c r="M230" s="654"/>
      <c r="N230" s="650">
        <v>0</v>
      </c>
      <c r="O230" s="676"/>
      <c r="P230" s="650">
        <v>0</v>
      </c>
      <c r="Q230" s="676"/>
      <c r="R230" s="650">
        <v>0</v>
      </c>
      <c r="S230" s="676"/>
      <c r="T230" s="650">
        <v>0</v>
      </c>
      <c r="U230" s="676"/>
      <c r="V230" s="650">
        <v>0</v>
      </c>
      <c r="W230" s="676"/>
      <c r="X230" s="243">
        <f t="shared" si="88"/>
        <v>0</v>
      </c>
      <c r="Y230" s="70"/>
    </row>
    <row r="231" spans="1:28" s="9" customFormat="1" ht="15" customHeight="1">
      <c r="A231" s="62"/>
      <c r="B231" s="62"/>
      <c r="C231" s="652"/>
      <c r="D231" s="653"/>
      <c r="E231" s="653"/>
      <c r="F231" s="653"/>
      <c r="G231" s="653"/>
      <c r="H231" s="653"/>
      <c r="I231" s="653"/>
      <c r="J231" s="653"/>
      <c r="K231" s="653"/>
      <c r="L231" s="653"/>
      <c r="M231" s="654"/>
      <c r="N231" s="650">
        <v>0</v>
      </c>
      <c r="O231" s="676"/>
      <c r="P231" s="650">
        <v>0</v>
      </c>
      <c r="Q231" s="676"/>
      <c r="R231" s="650">
        <v>0</v>
      </c>
      <c r="S231" s="676"/>
      <c r="T231" s="650">
        <v>0</v>
      </c>
      <c r="U231" s="676"/>
      <c r="V231" s="650">
        <v>0</v>
      </c>
      <c r="W231" s="676"/>
      <c r="X231" s="243">
        <f t="shared" si="88"/>
        <v>0</v>
      </c>
      <c r="Y231" s="70"/>
      <c r="AB231" s="34"/>
    </row>
    <row r="232" spans="1:28" s="9" customFormat="1" ht="15" customHeight="1">
      <c r="A232" s="62"/>
      <c r="B232" s="62"/>
      <c r="C232" s="703"/>
      <c r="D232" s="653"/>
      <c r="E232" s="653"/>
      <c r="F232" s="653"/>
      <c r="G232" s="653"/>
      <c r="H232" s="653"/>
      <c r="I232" s="653"/>
      <c r="J232" s="653"/>
      <c r="K232" s="653"/>
      <c r="L232" s="653"/>
      <c r="M232" s="654"/>
      <c r="N232" s="650">
        <v>0</v>
      </c>
      <c r="O232" s="676"/>
      <c r="P232" s="650">
        <v>0</v>
      </c>
      <c r="Q232" s="676"/>
      <c r="R232" s="650">
        <v>0</v>
      </c>
      <c r="S232" s="676"/>
      <c r="T232" s="650">
        <v>0</v>
      </c>
      <c r="U232" s="676"/>
      <c r="V232" s="650">
        <v>0</v>
      </c>
      <c r="W232" s="676"/>
      <c r="X232" s="243">
        <f t="shared" si="88"/>
        <v>0</v>
      </c>
      <c r="Y232" s="70"/>
    </row>
    <row r="233" spans="1:28" s="9" customFormat="1" ht="15" customHeight="1">
      <c r="A233" s="62"/>
      <c r="B233" s="62"/>
      <c r="C233" s="703"/>
      <c r="D233" s="653"/>
      <c r="E233" s="653"/>
      <c r="F233" s="653"/>
      <c r="G233" s="653"/>
      <c r="H233" s="653"/>
      <c r="I233" s="653"/>
      <c r="J233" s="653"/>
      <c r="K233" s="653"/>
      <c r="L233" s="653"/>
      <c r="M233" s="654"/>
      <c r="N233" s="650">
        <v>0</v>
      </c>
      <c r="O233" s="676"/>
      <c r="P233" s="650">
        <v>0</v>
      </c>
      <c r="Q233" s="676"/>
      <c r="R233" s="650">
        <v>0</v>
      </c>
      <c r="S233" s="676"/>
      <c r="T233" s="650">
        <v>0</v>
      </c>
      <c r="U233" s="676"/>
      <c r="V233" s="650">
        <v>0</v>
      </c>
      <c r="W233" s="676"/>
      <c r="X233" s="243">
        <f t="shared" si="88"/>
        <v>0</v>
      </c>
      <c r="Y233" s="70"/>
    </row>
    <row r="234" spans="1:28" s="9" customFormat="1" ht="15" customHeight="1">
      <c r="A234" s="62"/>
      <c r="B234" s="62"/>
      <c r="C234" s="703"/>
      <c r="D234" s="653"/>
      <c r="E234" s="653"/>
      <c r="F234" s="653"/>
      <c r="G234" s="653"/>
      <c r="H234" s="653"/>
      <c r="I234" s="653"/>
      <c r="J234" s="653"/>
      <c r="K234" s="653"/>
      <c r="L234" s="653"/>
      <c r="M234" s="654"/>
      <c r="N234" s="650">
        <v>0</v>
      </c>
      <c r="O234" s="676"/>
      <c r="P234" s="650">
        <v>0</v>
      </c>
      <c r="Q234" s="676"/>
      <c r="R234" s="650">
        <v>0</v>
      </c>
      <c r="S234" s="676"/>
      <c r="T234" s="650">
        <v>0</v>
      </c>
      <c r="U234" s="676"/>
      <c r="V234" s="650">
        <v>0</v>
      </c>
      <c r="W234" s="676"/>
      <c r="X234" s="243">
        <f t="shared" si="88"/>
        <v>0</v>
      </c>
      <c r="Y234" s="70"/>
    </row>
    <row r="235" spans="1:28" s="9" customFormat="1" ht="15" customHeight="1">
      <c r="A235" s="62"/>
      <c r="B235" s="62"/>
      <c r="C235" s="652"/>
      <c r="D235" s="653"/>
      <c r="E235" s="653"/>
      <c r="F235" s="653"/>
      <c r="G235" s="653"/>
      <c r="H235" s="653"/>
      <c r="I235" s="653"/>
      <c r="J235" s="653"/>
      <c r="K235" s="653"/>
      <c r="L235" s="653"/>
      <c r="M235" s="654"/>
      <c r="N235" s="650">
        <v>0</v>
      </c>
      <c r="O235" s="676"/>
      <c r="P235" s="650">
        <v>0</v>
      </c>
      <c r="Q235" s="676"/>
      <c r="R235" s="650">
        <v>0</v>
      </c>
      <c r="S235" s="676"/>
      <c r="T235" s="650">
        <v>0</v>
      </c>
      <c r="U235" s="676"/>
      <c r="V235" s="650">
        <v>0</v>
      </c>
      <c r="W235" s="676"/>
      <c r="X235" s="243">
        <f t="shared" si="88"/>
        <v>0</v>
      </c>
      <c r="Y235" s="70"/>
      <c r="AB235" s="34"/>
    </row>
    <row r="236" spans="1:28" s="9" customFormat="1" ht="15" customHeight="1">
      <c r="A236" s="62"/>
      <c r="B236" s="62"/>
      <c r="C236" s="703"/>
      <c r="D236" s="653"/>
      <c r="E236" s="653"/>
      <c r="F236" s="653"/>
      <c r="G236" s="653"/>
      <c r="H236" s="653"/>
      <c r="I236" s="653"/>
      <c r="J236" s="653"/>
      <c r="K236" s="653"/>
      <c r="L236" s="653"/>
      <c r="M236" s="654"/>
      <c r="N236" s="650">
        <v>0</v>
      </c>
      <c r="O236" s="676"/>
      <c r="P236" s="650">
        <v>0</v>
      </c>
      <c r="Q236" s="676"/>
      <c r="R236" s="650">
        <v>0</v>
      </c>
      <c r="S236" s="676"/>
      <c r="T236" s="650">
        <v>0</v>
      </c>
      <c r="U236" s="676"/>
      <c r="V236" s="650">
        <v>0</v>
      </c>
      <c r="W236" s="676"/>
      <c r="X236" s="243">
        <f t="shared" si="88"/>
        <v>0</v>
      </c>
      <c r="Y236" s="70"/>
    </row>
    <row r="237" spans="1:28" s="9" customFormat="1" ht="15" customHeight="1">
      <c r="A237" s="62"/>
      <c r="B237" s="62"/>
      <c r="C237" s="703"/>
      <c r="D237" s="653"/>
      <c r="E237" s="653"/>
      <c r="F237" s="653"/>
      <c r="G237" s="653"/>
      <c r="H237" s="653"/>
      <c r="I237" s="653"/>
      <c r="J237" s="653"/>
      <c r="K237" s="653"/>
      <c r="L237" s="653"/>
      <c r="M237" s="654"/>
      <c r="N237" s="650">
        <v>0</v>
      </c>
      <c r="O237" s="676"/>
      <c r="P237" s="650">
        <v>0</v>
      </c>
      <c r="Q237" s="676"/>
      <c r="R237" s="650">
        <v>0</v>
      </c>
      <c r="S237" s="676"/>
      <c r="T237" s="650">
        <v>0</v>
      </c>
      <c r="U237" s="676"/>
      <c r="V237" s="650">
        <v>0</v>
      </c>
      <c r="W237" s="676"/>
      <c r="X237" s="243">
        <f t="shared" si="88"/>
        <v>0</v>
      </c>
      <c r="Y237" s="70"/>
    </row>
    <row r="238" spans="1:28" s="9" customFormat="1" ht="15" customHeight="1">
      <c r="A238" s="62"/>
      <c r="B238" s="62"/>
      <c r="C238" s="670" t="s">
        <v>263</v>
      </c>
      <c r="D238" s="671"/>
      <c r="E238" s="671"/>
      <c r="F238" s="671"/>
      <c r="G238" s="671"/>
      <c r="H238" s="671"/>
      <c r="I238" s="671"/>
      <c r="J238" s="671"/>
      <c r="K238" s="671"/>
      <c r="L238" s="671"/>
      <c r="M238" s="672"/>
      <c r="N238" s="668">
        <f>SUM(N228:N237)</f>
        <v>0</v>
      </c>
      <c r="O238" s="686"/>
      <c r="P238" s="668">
        <f>SUM(P228:P237)</f>
        <v>0</v>
      </c>
      <c r="Q238" s="686"/>
      <c r="R238" s="668">
        <f>SUM(R228:R237)</f>
        <v>0</v>
      </c>
      <c r="S238" s="686"/>
      <c r="T238" s="668">
        <f>SUM(T228:T237)</f>
        <v>0</v>
      </c>
      <c r="U238" s="686"/>
      <c r="V238" s="668">
        <f>SUM(V228:V237)</f>
        <v>0</v>
      </c>
      <c r="W238" s="686"/>
      <c r="X238" s="120">
        <f>SUM(N238:W238)</f>
        <v>0</v>
      </c>
      <c r="Y238" s="70"/>
    </row>
    <row r="239" spans="1:28" ht="15" customHeight="1">
      <c r="A239" s="62">
        <v>6000</v>
      </c>
      <c r="B239" s="62"/>
      <c r="C239" s="704" t="s">
        <v>271</v>
      </c>
      <c r="D239" s="705"/>
      <c r="E239" s="705"/>
      <c r="F239" s="705"/>
      <c r="G239" s="705"/>
      <c r="H239" s="705"/>
      <c r="I239" s="705"/>
      <c r="J239" s="705"/>
      <c r="K239" s="705"/>
      <c r="L239" s="705"/>
      <c r="M239" s="775"/>
      <c r="N239" s="125"/>
      <c r="O239" s="97"/>
      <c r="P239" s="125"/>
      <c r="Q239" s="97"/>
      <c r="R239" s="125"/>
      <c r="S239" s="97"/>
      <c r="T239" s="125"/>
      <c r="U239" s="97"/>
      <c r="V239" s="125"/>
      <c r="W239" s="97"/>
      <c r="X239" s="99"/>
      <c r="Y239" s="93"/>
    </row>
    <row r="240" spans="1:28" s="9" customFormat="1" ht="32.25" customHeight="1">
      <c r="A240" s="62"/>
      <c r="B240" s="62"/>
      <c r="C240" s="766" t="str">
        <f>'Tuition and Fees'!A1</f>
        <v>2024-2025 Graduate Tuition</v>
      </c>
      <c r="D240" s="739"/>
      <c r="E240" s="767" t="s">
        <v>408</v>
      </c>
      <c r="F240" s="767"/>
      <c r="G240" s="767"/>
      <c r="H240" s="767" t="s">
        <v>409</v>
      </c>
      <c r="I240" s="767"/>
      <c r="J240" s="767"/>
      <c r="K240" s="62" t="s">
        <v>8</v>
      </c>
      <c r="L240" s="62" t="s">
        <v>136</v>
      </c>
      <c r="M240" s="39" t="s">
        <v>317</v>
      </c>
      <c r="N240" s="179"/>
      <c r="O240" s="97"/>
      <c r="P240" s="179"/>
      <c r="Q240" s="97"/>
      <c r="R240" s="179"/>
      <c r="S240" s="97"/>
      <c r="T240" s="179"/>
      <c r="U240" s="97"/>
      <c r="V240" s="179"/>
      <c r="W240" s="97"/>
      <c r="X240" s="99"/>
      <c r="Y240" s="70"/>
    </row>
    <row r="241" spans="1:32" s="9" customFormat="1" ht="15" customHeight="1">
      <c r="A241" s="62"/>
      <c r="B241" s="62"/>
      <c r="C241" s="703" t="s">
        <v>487</v>
      </c>
      <c r="D241" s="662"/>
      <c r="E241" s="776">
        <f>'Tuition and Fees'!C4</f>
        <v>647</v>
      </c>
      <c r="F241" s="776"/>
      <c r="G241" s="776"/>
      <c r="H241" s="776"/>
      <c r="I241" s="776"/>
      <c r="J241" s="776"/>
      <c r="K241" s="33">
        <v>18</v>
      </c>
      <c r="L241" s="45">
        <f>E241*K241</f>
        <v>11646</v>
      </c>
      <c r="M241" s="157">
        <v>1.1000000000000001</v>
      </c>
      <c r="N241" s="359">
        <v>0</v>
      </c>
      <c r="O241" s="235">
        <f>ROUND($L241*N241*$M241,0)</f>
        <v>0</v>
      </c>
      <c r="P241" s="359">
        <v>0</v>
      </c>
      <c r="Q241" s="235">
        <f>ROUND($L241*P241*$M241^2,0)</f>
        <v>0</v>
      </c>
      <c r="R241" s="359">
        <v>0</v>
      </c>
      <c r="S241" s="235">
        <f>ROUND($L241*R241*$M241^3,0)</f>
        <v>0</v>
      </c>
      <c r="T241" s="359">
        <v>0</v>
      </c>
      <c r="U241" s="235">
        <f>ROUND($L241*T241*$M241^4,0)</f>
        <v>0</v>
      </c>
      <c r="V241" s="359">
        <v>0</v>
      </c>
      <c r="W241" s="235">
        <f>ROUND($L241*V241*$M241^5,0)</f>
        <v>0</v>
      </c>
      <c r="X241" s="243">
        <f>O241+Q241+S241+U241+W241</f>
        <v>0</v>
      </c>
      <c r="Y241" s="70"/>
    </row>
    <row r="242" spans="1:32" s="9" customFormat="1" ht="15" customHeight="1">
      <c r="A242" s="62"/>
      <c r="B242" s="62"/>
      <c r="C242" s="703" t="s">
        <v>488</v>
      </c>
      <c r="D242" s="662"/>
      <c r="E242" s="709">
        <f>'Tuition and Fees'!D4</f>
        <v>1213</v>
      </c>
      <c r="F242" s="709"/>
      <c r="G242" s="709"/>
      <c r="H242" s="709"/>
      <c r="I242" s="709"/>
      <c r="J242" s="709"/>
      <c r="K242" s="33">
        <v>18</v>
      </c>
      <c r="L242" s="45">
        <f>E242*K242</f>
        <v>21834</v>
      </c>
      <c r="M242" s="157">
        <v>1.1000000000000001</v>
      </c>
      <c r="N242" s="359">
        <v>0</v>
      </c>
      <c r="O242" s="235">
        <f t="shared" ref="O242:O243" si="89">ROUND($L242*N242*$M242,0)</f>
        <v>0</v>
      </c>
      <c r="P242" s="359">
        <v>0</v>
      </c>
      <c r="Q242" s="235">
        <f t="shared" ref="Q242:Q243" si="90">ROUND($L242*P242*$M242^2,0)</f>
        <v>0</v>
      </c>
      <c r="R242" s="359">
        <v>0</v>
      </c>
      <c r="S242" s="235">
        <f t="shared" ref="S242:S243" si="91">ROUND($L242*R242*$M242^3,0)</f>
        <v>0</v>
      </c>
      <c r="T242" s="359">
        <v>0</v>
      </c>
      <c r="U242" s="235">
        <f t="shared" ref="U242:U243" si="92">ROUND($L242*T242*$M242^4,0)</f>
        <v>0</v>
      </c>
      <c r="V242" s="359">
        <v>0</v>
      </c>
      <c r="W242" s="235">
        <f t="shared" ref="W242:W243" si="93">ROUND($L242*V242*$M242^5,0)</f>
        <v>0</v>
      </c>
      <c r="X242" s="243">
        <f>O242+Q242+S242+U242+W242</f>
        <v>0</v>
      </c>
      <c r="Y242" s="70"/>
    </row>
    <row r="243" spans="1:32" s="9" customFormat="1" ht="15" customHeight="1">
      <c r="A243" s="62"/>
      <c r="B243" s="62"/>
      <c r="C243" s="703" t="s">
        <v>623</v>
      </c>
      <c r="D243" s="662"/>
      <c r="E243" s="709"/>
      <c r="F243" s="709"/>
      <c r="G243" s="709"/>
      <c r="H243" s="709">
        <f>'Tuition and Fees'!D11</f>
        <v>675</v>
      </c>
      <c r="I243" s="709"/>
      <c r="J243" s="709"/>
      <c r="K243" s="33"/>
      <c r="L243" s="45">
        <f>H243*2</f>
        <v>1350</v>
      </c>
      <c r="M243" s="157">
        <v>1.1000000000000001</v>
      </c>
      <c r="N243" s="359">
        <v>0</v>
      </c>
      <c r="O243" s="235">
        <f t="shared" si="89"/>
        <v>0</v>
      </c>
      <c r="P243" s="359">
        <v>0</v>
      </c>
      <c r="Q243" s="235">
        <f t="shared" si="90"/>
        <v>0</v>
      </c>
      <c r="R243" s="359">
        <v>0</v>
      </c>
      <c r="S243" s="235">
        <f t="shared" si="91"/>
        <v>0</v>
      </c>
      <c r="T243" s="359">
        <v>0</v>
      </c>
      <c r="U243" s="235">
        <f t="shared" si="92"/>
        <v>0</v>
      </c>
      <c r="V243" s="359">
        <v>0</v>
      </c>
      <c r="W243" s="235">
        <f t="shared" si="93"/>
        <v>0</v>
      </c>
      <c r="X243" s="243">
        <f>O243+Q243+S243+U243+W243</f>
        <v>0</v>
      </c>
      <c r="Y243" s="70"/>
    </row>
    <row r="244" spans="1:32" s="9" customFormat="1" ht="15" customHeight="1">
      <c r="A244" s="62"/>
      <c r="B244" s="62"/>
      <c r="C244" s="764" t="s">
        <v>6</v>
      </c>
      <c r="D244" s="793"/>
      <c r="E244" s="763"/>
      <c r="F244" s="763"/>
      <c r="G244" s="763"/>
      <c r="H244" s="763"/>
      <c r="I244" s="763"/>
      <c r="J244" s="763"/>
      <c r="K244" s="59"/>
      <c r="L244" s="59"/>
      <c r="M244" s="60"/>
      <c r="N244" s="234"/>
      <c r="O244" s="235">
        <v>0</v>
      </c>
      <c r="P244" s="387"/>
      <c r="Q244" s="235">
        <v>0</v>
      </c>
      <c r="R244" s="387"/>
      <c r="S244" s="235">
        <v>0</v>
      </c>
      <c r="T244" s="387"/>
      <c r="U244" s="235">
        <v>0</v>
      </c>
      <c r="V244" s="387"/>
      <c r="W244" s="235">
        <v>0</v>
      </c>
      <c r="X244" s="243">
        <f>O244+Q244+S244+U244+W244</f>
        <v>0</v>
      </c>
      <c r="Y244" s="70"/>
    </row>
    <row r="245" spans="1:32" ht="15" customHeight="1">
      <c r="C245" s="132"/>
      <c r="D245" s="133"/>
      <c r="E245" s="162"/>
      <c r="F245" s="162"/>
      <c r="G245" s="162"/>
      <c r="H245" s="162"/>
      <c r="I245" s="162"/>
      <c r="J245" s="162"/>
      <c r="K245" s="162"/>
      <c r="L245" s="162"/>
      <c r="M245" s="163" t="s">
        <v>264</v>
      </c>
      <c r="N245" s="668">
        <f>SUM(O241:O244)</f>
        <v>0</v>
      </c>
      <c r="O245" s="686"/>
      <c r="P245" s="668">
        <f>SUM(Q241:Q244)</f>
        <v>0</v>
      </c>
      <c r="Q245" s="686"/>
      <c r="R245" s="668">
        <f>SUM(S241:S244)</f>
        <v>0</v>
      </c>
      <c r="S245" s="686"/>
      <c r="T245" s="668">
        <f>SUM(U241:U244)</f>
        <v>0</v>
      </c>
      <c r="U245" s="686"/>
      <c r="V245" s="668">
        <f>SUM(W241:W244)</f>
        <v>0</v>
      </c>
      <c r="W245" s="686"/>
      <c r="X245" s="120">
        <f>SUM(N245:W245)</f>
        <v>0</v>
      </c>
      <c r="Y245" s="93"/>
    </row>
    <row r="246" spans="1:32" s="68" customFormat="1" ht="15" customHeight="1">
      <c r="A246" s="62">
        <v>3010</v>
      </c>
      <c r="B246" s="62"/>
      <c r="C246" s="704" t="s">
        <v>377</v>
      </c>
      <c r="D246" s="705"/>
      <c r="E246" s="705"/>
      <c r="F246" s="705"/>
      <c r="G246" s="705"/>
      <c r="H246" s="705"/>
      <c r="I246" s="705"/>
      <c r="J246" s="705"/>
      <c r="K246" s="705"/>
      <c r="L246" s="705"/>
      <c r="M246" s="775"/>
      <c r="N246" s="130"/>
      <c r="O246" s="103"/>
      <c r="P246" s="125"/>
      <c r="Q246" s="103"/>
      <c r="R246" s="125"/>
      <c r="S246" s="103"/>
      <c r="T246" s="125"/>
      <c r="U246" s="103"/>
      <c r="V246" s="125"/>
      <c r="W246" s="103"/>
      <c r="X246" s="99"/>
      <c r="Y246" s="70"/>
      <c r="Z246" s="9"/>
      <c r="AA246" s="9"/>
      <c r="AB246" s="34"/>
      <c r="AC246" s="9"/>
      <c r="AD246" s="9"/>
      <c r="AE246" s="9"/>
      <c r="AF246" s="9"/>
    </row>
    <row r="247" spans="1:32" s="68" customFormat="1" ht="15" customHeight="1">
      <c r="A247" s="62"/>
      <c r="B247" s="62"/>
      <c r="C247" s="703"/>
      <c r="D247" s="653"/>
      <c r="E247" s="653"/>
      <c r="F247" s="653"/>
      <c r="G247" s="653"/>
      <c r="H247" s="653"/>
      <c r="I247" s="653"/>
      <c r="J247" s="653"/>
      <c r="K247" s="653"/>
      <c r="L247" s="653"/>
      <c r="M247" s="654"/>
      <c r="N247" s="774">
        <v>0</v>
      </c>
      <c r="O247" s="654"/>
      <c r="P247" s="774">
        <v>0</v>
      </c>
      <c r="Q247" s="654"/>
      <c r="R247" s="774">
        <v>0</v>
      </c>
      <c r="S247" s="654"/>
      <c r="T247" s="774">
        <v>0</v>
      </c>
      <c r="U247" s="654"/>
      <c r="V247" s="774">
        <v>0</v>
      </c>
      <c r="W247" s="654"/>
      <c r="X247" s="99">
        <f>SUM(N247+P247+R247+T247+V247)</f>
        <v>0</v>
      </c>
      <c r="Y247" s="70"/>
      <c r="Z247" s="9"/>
      <c r="AA247" s="9"/>
      <c r="AB247" s="34"/>
      <c r="AC247" s="9"/>
      <c r="AD247" s="9"/>
      <c r="AE247" s="9"/>
      <c r="AF247" s="9"/>
    </row>
    <row r="248" spans="1:32" s="68" customFormat="1" ht="15" customHeight="1">
      <c r="A248" s="62"/>
      <c r="B248" s="62"/>
      <c r="C248" s="703"/>
      <c r="D248" s="653"/>
      <c r="E248" s="653"/>
      <c r="F248" s="653"/>
      <c r="G248" s="653"/>
      <c r="H248" s="653"/>
      <c r="I248" s="653"/>
      <c r="J248" s="653"/>
      <c r="K248" s="653"/>
      <c r="L248" s="653"/>
      <c r="M248" s="654"/>
      <c r="N248" s="774">
        <v>0</v>
      </c>
      <c r="O248" s="654"/>
      <c r="P248" s="774">
        <v>0</v>
      </c>
      <c r="Q248" s="654"/>
      <c r="R248" s="774">
        <v>0</v>
      </c>
      <c r="S248" s="654"/>
      <c r="T248" s="774">
        <v>0</v>
      </c>
      <c r="U248" s="654"/>
      <c r="V248" s="774">
        <v>0</v>
      </c>
      <c r="W248" s="654"/>
      <c r="X248" s="99">
        <f>SUM(N248+P248+R248+T248+V248)</f>
        <v>0</v>
      </c>
      <c r="Y248" s="70"/>
      <c r="Z248" s="9"/>
      <c r="AA248" s="9"/>
      <c r="AB248" s="9"/>
      <c r="AC248" s="9"/>
      <c r="AD248" s="9"/>
      <c r="AE248" s="9"/>
      <c r="AF248" s="9"/>
    </row>
    <row r="249" spans="1:32" s="68" customFormat="1" ht="15" customHeight="1">
      <c r="A249" s="62"/>
      <c r="B249" s="62"/>
      <c r="C249" s="703"/>
      <c r="D249" s="653"/>
      <c r="E249" s="653"/>
      <c r="F249" s="653"/>
      <c r="G249" s="653"/>
      <c r="H249" s="653"/>
      <c r="I249" s="653"/>
      <c r="J249" s="653"/>
      <c r="K249" s="653"/>
      <c r="L249" s="653"/>
      <c r="M249" s="654"/>
      <c r="N249" s="774">
        <v>0</v>
      </c>
      <c r="O249" s="654"/>
      <c r="P249" s="774">
        <v>0</v>
      </c>
      <c r="Q249" s="654"/>
      <c r="R249" s="774">
        <v>0</v>
      </c>
      <c r="S249" s="654"/>
      <c r="T249" s="774">
        <v>0</v>
      </c>
      <c r="U249" s="654"/>
      <c r="V249" s="774">
        <v>0</v>
      </c>
      <c r="W249" s="654"/>
      <c r="X249" s="99">
        <f>SUM(N249+P249+R249+T249+V249)</f>
        <v>0</v>
      </c>
      <c r="Y249" s="70"/>
      <c r="Z249" s="9"/>
      <c r="AA249" s="9"/>
      <c r="AB249" s="9"/>
      <c r="AC249" s="9"/>
      <c r="AD249" s="9"/>
      <c r="AE249" s="9"/>
      <c r="AF249" s="9"/>
    </row>
    <row r="250" spans="1:32" s="68" customFormat="1" ht="15" customHeight="1">
      <c r="A250" s="62"/>
      <c r="B250" s="62"/>
      <c r="C250" s="652"/>
      <c r="D250" s="653"/>
      <c r="E250" s="653"/>
      <c r="F250" s="653"/>
      <c r="G250" s="653"/>
      <c r="H250" s="653"/>
      <c r="I250" s="653"/>
      <c r="J250" s="653"/>
      <c r="K250" s="653"/>
      <c r="L250" s="653"/>
      <c r="M250" s="654"/>
      <c r="N250" s="774">
        <v>0</v>
      </c>
      <c r="O250" s="654"/>
      <c r="P250" s="774">
        <v>0</v>
      </c>
      <c r="Q250" s="654"/>
      <c r="R250" s="774">
        <v>0</v>
      </c>
      <c r="S250" s="654"/>
      <c r="T250" s="774">
        <v>0</v>
      </c>
      <c r="U250" s="654"/>
      <c r="V250" s="774">
        <v>0</v>
      </c>
      <c r="W250" s="654"/>
      <c r="X250" s="99">
        <f>SUM(N250+P250+R250+T250+V250)</f>
        <v>0</v>
      </c>
      <c r="Y250" s="70"/>
      <c r="Z250" s="9"/>
      <c r="AA250" s="9"/>
      <c r="AB250" s="34"/>
      <c r="AC250" s="9"/>
      <c r="AD250" s="9"/>
      <c r="AE250" s="9"/>
      <c r="AF250" s="9"/>
    </row>
    <row r="251" spans="1:32" s="68" customFormat="1" ht="15" customHeight="1">
      <c r="A251" s="62"/>
      <c r="B251" s="62"/>
      <c r="C251" s="670" t="str">
        <f>CONCATENATE("TOTAL ", C246)</f>
        <v>TOTAL SIKULIAQ SHIP USE / HAARP FACILITY USE [Delete unneeded facility and this red text]</v>
      </c>
      <c r="D251" s="671"/>
      <c r="E251" s="671"/>
      <c r="F251" s="671"/>
      <c r="G251" s="671"/>
      <c r="H251" s="671"/>
      <c r="I251" s="671"/>
      <c r="J251" s="671"/>
      <c r="K251" s="671"/>
      <c r="L251" s="671"/>
      <c r="M251" s="672"/>
      <c r="N251" s="668">
        <f>SUM(N247:O250)</f>
        <v>0</v>
      </c>
      <c r="O251" s="686"/>
      <c r="P251" s="668">
        <f>SUM(P247:Q250)</f>
        <v>0</v>
      </c>
      <c r="Q251" s="686"/>
      <c r="R251" s="668">
        <f>SUM(R247:S250)</f>
        <v>0</v>
      </c>
      <c r="S251" s="686"/>
      <c r="T251" s="668">
        <f>SUM(T247:U250)</f>
        <v>0</v>
      </c>
      <c r="U251" s="686"/>
      <c r="V251" s="668">
        <f>SUM(V247:W250)</f>
        <v>0</v>
      </c>
      <c r="W251" s="686"/>
      <c r="X251" s="156">
        <f>SUM(N251:W251)</f>
        <v>0</v>
      </c>
      <c r="Y251" s="70"/>
      <c r="Z251" s="9"/>
      <c r="AA251" s="9"/>
      <c r="AB251" s="9"/>
      <c r="AC251" s="9"/>
      <c r="AD251" s="9"/>
      <c r="AE251" s="9"/>
      <c r="AF251" s="9"/>
    </row>
    <row r="252" spans="1:32" s="4" customFormat="1" ht="15" customHeight="1">
      <c r="A252" s="62" t="s">
        <v>384</v>
      </c>
      <c r="B252" s="62"/>
      <c r="C252" s="663" t="s">
        <v>385</v>
      </c>
      <c r="D252" s="664"/>
      <c r="E252" s="656" t="s">
        <v>149</v>
      </c>
      <c r="F252" s="657"/>
      <c r="G252" s="657"/>
      <c r="H252" s="657"/>
      <c r="I252" s="657"/>
      <c r="J252" s="657"/>
      <c r="K252" s="657"/>
      <c r="L252" s="657"/>
      <c r="M252" s="658"/>
      <c r="N252" s="125"/>
      <c r="O252" s="103"/>
      <c r="P252" s="125"/>
      <c r="Q252" s="103"/>
      <c r="R252" s="125"/>
      <c r="S252" s="103"/>
      <c r="T252" s="125"/>
      <c r="U252" s="103"/>
      <c r="V252" s="125"/>
      <c r="W252" s="103"/>
      <c r="X252" s="99"/>
      <c r="Y252" s="34"/>
      <c r="Z252" s="34"/>
    </row>
    <row r="253" spans="1:32" s="4" customFormat="1" ht="15" customHeight="1">
      <c r="A253" s="33"/>
      <c r="B253" s="33"/>
      <c r="C253" s="652" t="s">
        <v>387</v>
      </c>
      <c r="D253" s="653"/>
      <c r="E253" s="653"/>
      <c r="F253" s="653"/>
      <c r="G253" s="653"/>
      <c r="H253" s="653"/>
      <c r="I253" s="653"/>
      <c r="J253" s="653"/>
      <c r="K253" s="653"/>
      <c r="L253" s="653"/>
      <c r="M253" s="654"/>
      <c r="N253" s="650">
        <v>0</v>
      </c>
      <c r="O253" s="676"/>
      <c r="P253" s="650">
        <v>0</v>
      </c>
      <c r="Q253" s="676"/>
      <c r="R253" s="650">
        <v>0</v>
      </c>
      <c r="S253" s="676"/>
      <c r="T253" s="650">
        <v>0</v>
      </c>
      <c r="U253" s="676"/>
      <c r="V253" s="650">
        <v>0</v>
      </c>
      <c r="W253" s="676"/>
      <c r="X253" s="243">
        <f>SUM(N253+P253+R253+T253+V253)</f>
        <v>0</v>
      </c>
      <c r="Y253" s="34"/>
      <c r="Z253" s="34"/>
    </row>
    <row r="254" spans="1:32" s="4" customFormat="1" ht="15" customHeight="1">
      <c r="A254" s="33"/>
      <c r="B254" s="33"/>
      <c r="C254" s="652" t="s">
        <v>387</v>
      </c>
      <c r="D254" s="653"/>
      <c r="E254" s="653"/>
      <c r="F254" s="653"/>
      <c r="G254" s="653"/>
      <c r="H254" s="653"/>
      <c r="I254" s="653"/>
      <c r="J254" s="653"/>
      <c r="K254" s="653"/>
      <c r="L254" s="653"/>
      <c r="M254" s="654"/>
      <c r="N254" s="650">
        <v>0</v>
      </c>
      <c r="O254" s="676"/>
      <c r="P254" s="650">
        <v>0</v>
      </c>
      <c r="Q254" s="676"/>
      <c r="R254" s="650">
        <v>0</v>
      </c>
      <c r="S254" s="676"/>
      <c r="T254" s="650">
        <v>0</v>
      </c>
      <c r="U254" s="676"/>
      <c r="V254" s="650">
        <v>0</v>
      </c>
      <c r="W254" s="676"/>
      <c r="X254" s="243">
        <f t="shared" ref="X254:X262" si="94">SUM(N254+P254+R254+T254+V254)</f>
        <v>0</v>
      </c>
      <c r="Y254" s="34"/>
      <c r="Z254" s="34"/>
    </row>
    <row r="255" spans="1:32" s="4" customFormat="1" ht="15" customHeight="1">
      <c r="A255" s="33"/>
      <c r="B255" s="33"/>
      <c r="C255" s="652" t="s">
        <v>387</v>
      </c>
      <c r="D255" s="653"/>
      <c r="E255" s="653"/>
      <c r="F255" s="653"/>
      <c r="G255" s="653"/>
      <c r="H255" s="653"/>
      <c r="I255" s="653"/>
      <c r="J255" s="653"/>
      <c r="K255" s="653"/>
      <c r="L255" s="653"/>
      <c r="M255" s="654"/>
      <c r="N255" s="650">
        <v>0</v>
      </c>
      <c r="O255" s="676"/>
      <c r="P255" s="650">
        <v>0</v>
      </c>
      <c r="Q255" s="676"/>
      <c r="R255" s="650">
        <v>0</v>
      </c>
      <c r="S255" s="676"/>
      <c r="T255" s="650">
        <v>0</v>
      </c>
      <c r="U255" s="676"/>
      <c r="V255" s="650">
        <v>0</v>
      </c>
      <c r="W255" s="676"/>
      <c r="X255" s="243">
        <f t="shared" si="94"/>
        <v>0</v>
      </c>
      <c r="Y255" s="34"/>
      <c r="Z255" s="34"/>
    </row>
    <row r="256" spans="1:32" s="4" customFormat="1" ht="15" customHeight="1">
      <c r="A256" s="33"/>
      <c r="B256" s="33"/>
      <c r="C256" s="652" t="s">
        <v>387</v>
      </c>
      <c r="D256" s="653"/>
      <c r="E256" s="653"/>
      <c r="F256" s="653"/>
      <c r="G256" s="653"/>
      <c r="H256" s="653"/>
      <c r="I256" s="653"/>
      <c r="J256" s="653"/>
      <c r="K256" s="653"/>
      <c r="L256" s="653"/>
      <c r="M256" s="654"/>
      <c r="N256" s="650">
        <v>0</v>
      </c>
      <c r="O256" s="676"/>
      <c r="P256" s="650">
        <v>0</v>
      </c>
      <c r="Q256" s="676"/>
      <c r="R256" s="650">
        <v>0</v>
      </c>
      <c r="S256" s="676"/>
      <c r="T256" s="650">
        <v>0</v>
      </c>
      <c r="U256" s="676"/>
      <c r="V256" s="650">
        <v>0</v>
      </c>
      <c r="W256" s="676"/>
      <c r="X256" s="243">
        <f t="shared" si="94"/>
        <v>0</v>
      </c>
      <c r="Y256" s="34"/>
      <c r="Z256" s="34"/>
    </row>
    <row r="257" spans="1:26" s="4" customFormat="1" ht="15" customHeight="1">
      <c r="A257" s="33"/>
      <c r="B257" s="33"/>
      <c r="C257" s="652" t="s">
        <v>387</v>
      </c>
      <c r="D257" s="653"/>
      <c r="E257" s="653"/>
      <c r="F257" s="653"/>
      <c r="G257" s="653"/>
      <c r="H257" s="653"/>
      <c r="I257" s="653"/>
      <c r="J257" s="653"/>
      <c r="K257" s="653"/>
      <c r="L257" s="653"/>
      <c r="M257" s="654"/>
      <c r="N257" s="650">
        <v>0</v>
      </c>
      <c r="O257" s="676"/>
      <c r="P257" s="650">
        <v>0</v>
      </c>
      <c r="Q257" s="676"/>
      <c r="R257" s="650">
        <v>0</v>
      </c>
      <c r="S257" s="676"/>
      <c r="T257" s="650">
        <v>0</v>
      </c>
      <c r="U257" s="676"/>
      <c r="V257" s="650">
        <v>0</v>
      </c>
      <c r="W257" s="676"/>
      <c r="X257" s="243">
        <f t="shared" si="94"/>
        <v>0</v>
      </c>
      <c r="Y257" s="34"/>
      <c r="Z257" s="34"/>
    </row>
    <row r="258" spans="1:26" s="4" customFormat="1" ht="15" customHeight="1">
      <c r="A258" s="33"/>
      <c r="B258" s="33"/>
      <c r="C258" s="652" t="s">
        <v>387</v>
      </c>
      <c r="D258" s="653"/>
      <c r="E258" s="653"/>
      <c r="F258" s="653"/>
      <c r="G258" s="653"/>
      <c r="H258" s="653"/>
      <c r="I258" s="653"/>
      <c r="J258" s="653"/>
      <c r="K258" s="653"/>
      <c r="L258" s="653"/>
      <c r="M258" s="654"/>
      <c r="N258" s="650">
        <v>0</v>
      </c>
      <c r="O258" s="676"/>
      <c r="P258" s="650">
        <v>0</v>
      </c>
      <c r="Q258" s="676"/>
      <c r="R258" s="650">
        <v>0</v>
      </c>
      <c r="S258" s="676"/>
      <c r="T258" s="650">
        <v>0</v>
      </c>
      <c r="U258" s="676"/>
      <c r="V258" s="650">
        <v>0</v>
      </c>
      <c r="W258" s="676"/>
      <c r="X258" s="243">
        <f t="shared" si="94"/>
        <v>0</v>
      </c>
      <c r="Y258" s="34"/>
      <c r="Z258" s="34"/>
    </row>
    <row r="259" spans="1:26" s="4" customFormat="1" ht="15" customHeight="1">
      <c r="A259" s="33"/>
      <c r="B259" s="33"/>
      <c r="C259" s="652" t="s">
        <v>387</v>
      </c>
      <c r="D259" s="653"/>
      <c r="E259" s="653"/>
      <c r="F259" s="653"/>
      <c r="G259" s="653"/>
      <c r="H259" s="653"/>
      <c r="I259" s="653"/>
      <c r="J259" s="653"/>
      <c r="K259" s="653"/>
      <c r="L259" s="653"/>
      <c r="M259" s="654"/>
      <c r="N259" s="650">
        <v>0</v>
      </c>
      <c r="O259" s="676"/>
      <c r="P259" s="650">
        <v>0</v>
      </c>
      <c r="Q259" s="676"/>
      <c r="R259" s="650">
        <v>0</v>
      </c>
      <c r="S259" s="676"/>
      <c r="T259" s="650">
        <v>0</v>
      </c>
      <c r="U259" s="676"/>
      <c r="V259" s="650">
        <v>0</v>
      </c>
      <c r="W259" s="676"/>
      <c r="X259" s="243">
        <f t="shared" si="94"/>
        <v>0</v>
      </c>
      <c r="Y259" s="34"/>
      <c r="Z259" s="34"/>
    </row>
    <row r="260" spans="1:26" s="4" customFormat="1" ht="15" customHeight="1">
      <c r="A260" s="33"/>
      <c r="B260" s="33"/>
      <c r="C260" s="652" t="s">
        <v>387</v>
      </c>
      <c r="D260" s="653"/>
      <c r="E260" s="653"/>
      <c r="F260" s="653"/>
      <c r="G260" s="653"/>
      <c r="H260" s="653"/>
      <c r="I260" s="653"/>
      <c r="J260" s="653"/>
      <c r="K260" s="653"/>
      <c r="L260" s="653"/>
      <c r="M260" s="654"/>
      <c r="N260" s="650">
        <v>0</v>
      </c>
      <c r="O260" s="676"/>
      <c r="P260" s="650">
        <v>0</v>
      </c>
      <c r="Q260" s="676"/>
      <c r="R260" s="650">
        <v>0</v>
      </c>
      <c r="S260" s="676"/>
      <c r="T260" s="650">
        <v>0</v>
      </c>
      <c r="U260" s="676"/>
      <c r="V260" s="650">
        <v>0</v>
      </c>
      <c r="W260" s="676"/>
      <c r="X260" s="243">
        <f t="shared" si="94"/>
        <v>0</v>
      </c>
      <c r="Y260" s="34"/>
      <c r="Z260" s="34"/>
    </row>
    <row r="261" spans="1:26" s="4" customFormat="1" ht="15" customHeight="1">
      <c r="A261" s="33"/>
      <c r="B261" s="33"/>
      <c r="C261" s="652" t="s">
        <v>387</v>
      </c>
      <c r="D261" s="653"/>
      <c r="E261" s="653"/>
      <c r="F261" s="653"/>
      <c r="G261" s="653"/>
      <c r="H261" s="653"/>
      <c r="I261" s="653"/>
      <c r="J261" s="653"/>
      <c r="K261" s="653"/>
      <c r="L261" s="653"/>
      <c r="M261" s="654"/>
      <c r="N261" s="650">
        <v>0</v>
      </c>
      <c r="O261" s="676"/>
      <c r="P261" s="650">
        <v>0</v>
      </c>
      <c r="Q261" s="676"/>
      <c r="R261" s="650">
        <v>0</v>
      </c>
      <c r="S261" s="676"/>
      <c r="T261" s="650">
        <v>0</v>
      </c>
      <c r="U261" s="676"/>
      <c r="V261" s="650">
        <v>0</v>
      </c>
      <c r="W261" s="676"/>
      <c r="X261" s="243">
        <f t="shared" si="94"/>
        <v>0</v>
      </c>
      <c r="Y261" s="34"/>
      <c r="Z261" s="34"/>
    </row>
    <row r="262" spans="1:26" s="4" customFormat="1" ht="15" customHeight="1">
      <c r="A262" s="33"/>
      <c r="B262" s="33"/>
      <c r="C262" s="652" t="s">
        <v>387</v>
      </c>
      <c r="D262" s="653"/>
      <c r="E262" s="653"/>
      <c r="F262" s="653"/>
      <c r="G262" s="653"/>
      <c r="H262" s="653"/>
      <c r="I262" s="653"/>
      <c r="J262" s="653"/>
      <c r="K262" s="653"/>
      <c r="L262" s="653"/>
      <c r="M262" s="654"/>
      <c r="N262" s="650">
        <v>0</v>
      </c>
      <c r="O262" s="676"/>
      <c r="P262" s="650">
        <v>0</v>
      </c>
      <c r="Q262" s="676"/>
      <c r="R262" s="650">
        <v>0</v>
      </c>
      <c r="S262" s="676"/>
      <c r="T262" s="650">
        <v>0</v>
      </c>
      <c r="U262" s="676"/>
      <c r="V262" s="650">
        <v>0</v>
      </c>
      <c r="W262" s="676"/>
      <c r="X262" s="243">
        <f t="shared" si="94"/>
        <v>0</v>
      </c>
      <c r="Y262" s="34"/>
      <c r="Z262" s="34"/>
    </row>
    <row r="263" spans="1:26" s="4" customFormat="1" ht="16.5" customHeight="1">
      <c r="A263" s="33"/>
      <c r="B263" s="33"/>
      <c r="C263" s="670" t="s">
        <v>386</v>
      </c>
      <c r="D263" s="671"/>
      <c r="E263" s="671"/>
      <c r="F263" s="671"/>
      <c r="G263" s="671"/>
      <c r="H263" s="671"/>
      <c r="I263" s="671"/>
      <c r="J263" s="671"/>
      <c r="K263" s="671"/>
      <c r="L263" s="671"/>
      <c r="M263" s="672"/>
      <c r="N263" s="668">
        <f>SUM(N253:O262)</f>
        <v>0</v>
      </c>
      <c r="O263" s="686"/>
      <c r="P263" s="668">
        <f>SUM(P253:Q262)</f>
        <v>0</v>
      </c>
      <c r="Q263" s="686"/>
      <c r="R263" s="668">
        <f>SUM(R253:S262)</f>
        <v>0</v>
      </c>
      <c r="S263" s="686"/>
      <c r="T263" s="668">
        <f>SUM(T253:U262)</f>
        <v>0</v>
      </c>
      <c r="U263" s="686"/>
      <c r="V263" s="668">
        <f>SUM(V253:W262)</f>
        <v>0</v>
      </c>
      <c r="W263" s="686"/>
      <c r="X263" s="120">
        <f>SUM(N263:W263)</f>
        <v>0</v>
      </c>
      <c r="Y263" s="93"/>
      <c r="Z263" s="34"/>
    </row>
    <row r="264" spans="1:26" s="4" customFormat="1" ht="15" customHeight="1">
      <c r="A264" s="62">
        <v>3014</v>
      </c>
      <c r="B264" s="62"/>
      <c r="C264" s="663" t="s">
        <v>375</v>
      </c>
      <c r="D264" s="656"/>
      <c r="E264" s="656"/>
      <c r="F264" s="656"/>
      <c r="G264" s="656"/>
      <c r="H264" s="656"/>
      <c r="I264" s="656"/>
      <c r="J264" s="656"/>
      <c r="K264" s="656"/>
      <c r="L264" s="656"/>
      <c r="M264" s="790"/>
      <c r="N264" s="125"/>
      <c r="O264" s="152"/>
      <c r="P264" s="61"/>
      <c r="Q264" s="152"/>
      <c r="R264" s="61"/>
      <c r="S264" s="152"/>
      <c r="T264" s="61"/>
      <c r="U264" s="152"/>
      <c r="V264" s="61"/>
      <c r="W264" s="152"/>
      <c r="X264" s="153"/>
      <c r="Y264" s="9"/>
      <c r="Z264" s="34"/>
    </row>
    <row r="265" spans="1:26" s="4" customFormat="1" ht="15" customHeight="1">
      <c r="A265" s="33"/>
      <c r="B265" s="33"/>
      <c r="C265" s="703" t="s">
        <v>391</v>
      </c>
      <c r="D265" s="662"/>
      <c r="E265" s="662"/>
      <c r="F265" s="662"/>
      <c r="G265" s="662"/>
      <c r="H265" s="662"/>
      <c r="I265" s="662"/>
      <c r="J265" s="662"/>
      <c r="K265" s="662"/>
      <c r="L265" s="662"/>
      <c r="M265" s="762"/>
      <c r="N265" s="650">
        <v>0</v>
      </c>
      <c r="O265" s="651"/>
      <c r="P265" s="650">
        <v>0</v>
      </c>
      <c r="Q265" s="651"/>
      <c r="R265" s="650">
        <v>0</v>
      </c>
      <c r="S265" s="651"/>
      <c r="T265" s="650">
        <v>0</v>
      </c>
      <c r="U265" s="651"/>
      <c r="V265" s="650">
        <v>0</v>
      </c>
      <c r="W265" s="651"/>
      <c r="X265" s="243">
        <f>SUM(N265+P265+R265+T265+V265)</f>
        <v>0</v>
      </c>
      <c r="Y265" s="9"/>
      <c r="Z265" s="34"/>
    </row>
    <row r="266" spans="1:26" s="4" customFormat="1" ht="15" customHeight="1">
      <c r="A266" s="33"/>
      <c r="B266" s="33"/>
      <c r="C266" s="703" t="s">
        <v>391</v>
      </c>
      <c r="D266" s="662"/>
      <c r="E266" s="662"/>
      <c r="F266" s="662"/>
      <c r="G266" s="662"/>
      <c r="H266" s="662"/>
      <c r="I266" s="662"/>
      <c r="J266" s="662"/>
      <c r="K266" s="662"/>
      <c r="L266" s="662"/>
      <c r="M266" s="762"/>
      <c r="N266" s="650">
        <v>0</v>
      </c>
      <c r="O266" s="651"/>
      <c r="P266" s="650">
        <v>0</v>
      </c>
      <c r="Q266" s="651"/>
      <c r="R266" s="650">
        <v>0</v>
      </c>
      <c r="S266" s="651"/>
      <c r="T266" s="650">
        <v>0</v>
      </c>
      <c r="U266" s="651"/>
      <c r="V266" s="650">
        <v>0</v>
      </c>
      <c r="W266" s="651"/>
      <c r="X266" s="243">
        <f t="shared" ref="X266:X274" si="95">SUM(N266+P266+R266+T266+V266)</f>
        <v>0</v>
      </c>
      <c r="Y266" s="9"/>
      <c r="Z266" s="34"/>
    </row>
    <row r="267" spans="1:26" s="4" customFormat="1" ht="15" customHeight="1">
      <c r="A267" s="33"/>
      <c r="B267" s="33"/>
      <c r="C267" s="703" t="s">
        <v>391</v>
      </c>
      <c r="D267" s="662"/>
      <c r="E267" s="662"/>
      <c r="F267" s="662"/>
      <c r="G267" s="662"/>
      <c r="H267" s="662"/>
      <c r="I267" s="662"/>
      <c r="J267" s="662"/>
      <c r="K267" s="662"/>
      <c r="L267" s="662"/>
      <c r="M267" s="762"/>
      <c r="N267" s="650">
        <v>0</v>
      </c>
      <c r="O267" s="651"/>
      <c r="P267" s="650">
        <v>0</v>
      </c>
      <c r="Q267" s="651"/>
      <c r="R267" s="650">
        <v>0</v>
      </c>
      <c r="S267" s="651"/>
      <c r="T267" s="650">
        <v>0</v>
      </c>
      <c r="U267" s="651"/>
      <c r="V267" s="650">
        <v>0</v>
      </c>
      <c r="W267" s="651"/>
      <c r="X267" s="243">
        <f t="shared" si="95"/>
        <v>0</v>
      </c>
      <c r="Y267" s="9"/>
      <c r="Z267" s="34"/>
    </row>
    <row r="268" spans="1:26" s="4" customFormat="1" ht="15" customHeight="1">
      <c r="A268" s="33"/>
      <c r="B268" s="33"/>
      <c r="C268" s="703" t="s">
        <v>391</v>
      </c>
      <c r="D268" s="662"/>
      <c r="E268" s="662"/>
      <c r="F268" s="662"/>
      <c r="G268" s="662"/>
      <c r="H268" s="662"/>
      <c r="I268" s="662"/>
      <c r="J268" s="662"/>
      <c r="K268" s="662"/>
      <c r="L268" s="662"/>
      <c r="M268" s="762"/>
      <c r="N268" s="650">
        <v>0</v>
      </c>
      <c r="O268" s="651"/>
      <c r="P268" s="650">
        <v>0</v>
      </c>
      <c r="Q268" s="651"/>
      <c r="R268" s="650">
        <v>0</v>
      </c>
      <c r="S268" s="651"/>
      <c r="T268" s="650">
        <v>0</v>
      </c>
      <c r="U268" s="651"/>
      <c r="V268" s="650">
        <v>0</v>
      </c>
      <c r="W268" s="651"/>
      <c r="X268" s="243">
        <f t="shared" si="95"/>
        <v>0</v>
      </c>
      <c r="Y268" s="9"/>
      <c r="Z268" s="34"/>
    </row>
    <row r="269" spans="1:26" s="4" customFormat="1" ht="15" customHeight="1">
      <c r="A269" s="33"/>
      <c r="B269" s="33"/>
      <c r="C269" s="703" t="s">
        <v>391</v>
      </c>
      <c r="D269" s="662"/>
      <c r="E269" s="662"/>
      <c r="F269" s="662"/>
      <c r="G269" s="662"/>
      <c r="H269" s="662"/>
      <c r="I269" s="662"/>
      <c r="J269" s="662"/>
      <c r="K269" s="662"/>
      <c r="L269" s="662"/>
      <c r="M269" s="762"/>
      <c r="N269" s="650">
        <v>0</v>
      </c>
      <c r="O269" s="651"/>
      <c r="P269" s="650">
        <v>0</v>
      </c>
      <c r="Q269" s="651"/>
      <c r="R269" s="650">
        <v>0</v>
      </c>
      <c r="S269" s="651"/>
      <c r="T269" s="650">
        <v>0</v>
      </c>
      <c r="U269" s="651"/>
      <c r="V269" s="650">
        <v>0</v>
      </c>
      <c r="W269" s="651"/>
      <c r="X269" s="243">
        <f t="shared" si="95"/>
        <v>0</v>
      </c>
      <c r="Y269" s="9"/>
      <c r="Z269" s="34"/>
    </row>
    <row r="270" spans="1:26" s="4" customFormat="1" ht="15" customHeight="1">
      <c r="A270" s="33"/>
      <c r="B270" s="33"/>
      <c r="C270" s="703" t="s">
        <v>391</v>
      </c>
      <c r="D270" s="662"/>
      <c r="E270" s="662"/>
      <c r="F270" s="662"/>
      <c r="G270" s="662"/>
      <c r="H270" s="662"/>
      <c r="I270" s="662"/>
      <c r="J270" s="662"/>
      <c r="K270" s="662"/>
      <c r="L270" s="662"/>
      <c r="M270" s="762"/>
      <c r="N270" s="650">
        <v>0</v>
      </c>
      <c r="O270" s="651"/>
      <c r="P270" s="650">
        <v>0</v>
      </c>
      <c r="Q270" s="651"/>
      <c r="R270" s="650">
        <v>0</v>
      </c>
      <c r="S270" s="651"/>
      <c r="T270" s="650">
        <v>0</v>
      </c>
      <c r="U270" s="651"/>
      <c r="V270" s="650">
        <v>0</v>
      </c>
      <c r="W270" s="651"/>
      <c r="X270" s="243">
        <f t="shared" si="95"/>
        <v>0</v>
      </c>
      <c r="Y270" s="9"/>
      <c r="Z270" s="34"/>
    </row>
    <row r="271" spans="1:26" s="4" customFormat="1" ht="15" customHeight="1">
      <c r="A271" s="33"/>
      <c r="B271" s="33"/>
      <c r="C271" s="703" t="s">
        <v>391</v>
      </c>
      <c r="D271" s="662"/>
      <c r="E271" s="662"/>
      <c r="F271" s="662"/>
      <c r="G271" s="662"/>
      <c r="H271" s="662"/>
      <c r="I271" s="662"/>
      <c r="J271" s="662"/>
      <c r="K271" s="662"/>
      <c r="L271" s="662"/>
      <c r="M271" s="762"/>
      <c r="N271" s="650">
        <v>0</v>
      </c>
      <c r="O271" s="651"/>
      <c r="P271" s="650">
        <v>0</v>
      </c>
      <c r="Q271" s="651"/>
      <c r="R271" s="650">
        <v>0</v>
      </c>
      <c r="S271" s="651"/>
      <c r="T271" s="650">
        <v>0</v>
      </c>
      <c r="U271" s="651"/>
      <c r="V271" s="650">
        <v>0</v>
      </c>
      <c r="W271" s="651"/>
      <c r="X271" s="243">
        <f t="shared" si="95"/>
        <v>0</v>
      </c>
      <c r="Y271" s="9"/>
      <c r="Z271" s="34"/>
    </row>
    <row r="272" spans="1:26" s="4" customFormat="1" ht="15" customHeight="1">
      <c r="A272" s="33"/>
      <c r="B272" s="33"/>
      <c r="C272" s="703" t="s">
        <v>391</v>
      </c>
      <c r="D272" s="662"/>
      <c r="E272" s="662"/>
      <c r="F272" s="662"/>
      <c r="G272" s="662"/>
      <c r="H272" s="662"/>
      <c r="I272" s="662"/>
      <c r="J272" s="662"/>
      <c r="K272" s="662"/>
      <c r="L272" s="662"/>
      <c r="M272" s="762"/>
      <c r="N272" s="650">
        <v>0</v>
      </c>
      <c r="O272" s="651"/>
      <c r="P272" s="650">
        <v>0</v>
      </c>
      <c r="Q272" s="651"/>
      <c r="R272" s="650">
        <v>0</v>
      </c>
      <c r="S272" s="651"/>
      <c r="T272" s="650">
        <v>0</v>
      </c>
      <c r="U272" s="651"/>
      <c r="V272" s="650">
        <v>0</v>
      </c>
      <c r="W272" s="651"/>
      <c r="X272" s="243">
        <f t="shared" si="95"/>
        <v>0</v>
      </c>
      <c r="Y272" s="9"/>
      <c r="Z272" s="34"/>
    </row>
    <row r="273" spans="1:28" s="4" customFormat="1" ht="15" customHeight="1">
      <c r="A273" s="33"/>
      <c r="B273" s="33"/>
      <c r="C273" s="703" t="s">
        <v>391</v>
      </c>
      <c r="D273" s="662"/>
      <c r="E273" s="662"/>
      <c r="F273" s="662"/>
      <c r="G273" s="662"/>
      <c r="H273" s="662"/>
      <c r="I273" s="662"/>
      <c r="J273" s="662"/>
      <c r="K273" s="662"/>
      <c r="L273" s="662"/>
      <c r="M273" s="762"/>
      <c r="N273" s="650">
        <v>0</v>
      </c>
      <c r="O273" s="651"/>
      <c r="P273" s="650">
        <v>0</v>
      </c>
      <c r="Q273" s="651"/>
      <c r="R273" s="650">
        <v>0</v>
      </c>
      <c r="S273" s="651"/>
      <c r="T273" s="650">
        <v>0</v>
      </c>
      <c r="U273" s="651"/>
      <c r="V273" s="650">
        <v>0</v>
      </c>
      <c r="W273" s="651"/>
      <c r="X273" s="243">
        <f t="shared" si="95"/>
        <v>0</v>
      </c>
      <c r="Y273" s="9"/>
      <c r="Z273" s="34"/>
    </row>
    <row r="274" spans="1:28" s="4" customFormat="1" ht="15" customHeight="1">
      <c r="A274" s="33"/>
      <c r="B274" s="33"/>
      <c r="C274" s="703" t="s">
        <v>391</v>
      </c>
      <c r="D274" s="662"/>
      <c r="E274" s="662"/>
      <c r="F274" s="662"/>
      <c r="G274" s="662"/>
      <c r="H274" s="662"/>
      <c r="I274" s="662"/>
      <c r="J274" s="662"/>
      <c r="K274" s="662"/>
      <c r="L274" s="662"/>
      <c r="M274" s="762"/>
      <c r="N274" s="650">
        <v>0</v>
      </c>
      <c r="O274" s="651"/>
      <c r="P274" s="650">
        <v>0</v>
      </c>
      <c r="Q274" s="651"/>
      <c r="R274" s="650">
        <v>0</v>
      </c>
      <c r="S274" s="651"/>
      <c r="T274" s="650">
        <v>0</v>
      </c>
      <c r="U274" s="651"/>
      <c r="V274" s="650">
        <v>0</v>
      </c>
      <c r="W274" s="651"/>
      <c r="X274" s="243">
        <f t="shared" si="95"/>
        <v>0</v>
      </c>
      <c r="Y274" s="9"/>
      <c r="Z274" s="34"/>
    </row>
    <row r="275" spans="1:28" s="4" customFormat="1" ht="15" customHeight="1">
      <c r="A275" s="33"/>
      <c r="B275" s="33"/>
      <c r="C275" s="670" t="s">
        <v>266</v>
      </c>
      <c r="D275" s="671"/>
      <c r="E275" s="671"/>
      <c r="F275" s="671"/>
      <c r="G275" s="671"/>
      <c r="H275" s="671"/>
      <c r="I275" s="671"/>
      <c r="J275" s="671"/>
      <c r="K275" s="671"/>
      <c r="L275" s="671"/>
      <c r="M275" s="672"/>
      <c r="N275" s="668">
        <f>SUM(N265:O274)</f>
        <v>0</v>
      </c>
      <c r="O275" s="725"/>
      <c r="P275" s="668">
        <f>SUM(P265:Q274)</f>
        <v>0</v>
      </c>
      <c r="Q275" s="725"/>
      <c r="R275" s="668">
        <f>SUM(R265:S274)</f>
        <v>0</v>
      </c>
      <c r="S275" s="725"/>
      <c r="T275" s="668">
        <f>SUM(T265:U274)</f>
        <v>0</v>
      </c>
      <c r="U275" s="725"/>
      <c r="V275" s="668">
        <f>SUM(V265:W274)</f>
        <v>0</v>
      </c>
      <c r="W275" s="725"/>
      <c r="X275" s="120">
        <f>SUM(N275:W275)</f>
        <v>0</v>
      </c>
      <c r="Y275" s="70"/>
      <c r="Z275" s="34"/>
    </row>
    <row r="276" spans="1:28" ht="15" customHeight="1">
      <c r="C276" s="710"/>
      <c r="D276" s="711"/>
      <c r="E276" s="711"/>
      <c r="F276" s="711"/>
      <c r="G276" s="711"/>
      <c r="H276" s="711"/>
      <c r="I276" s="711"/>
      <c r="J276" s="711"/>
      <c r="K276" s="711"/>
      <c r="L276" s="711"/>
      <c r="M276" s="712"/>
      <c r="N276" s="125"/>
      <c r="O276" s="103"/>
      <c r="P276" s="125"/>
      <c r="Q276" s="103"/>
      <c r="R276" s="125"/>
      <c r="S276" s="103"/>
      <c r="T276" s="125"/>
      <c r="U276" s="103"/>
      <c r="V276" s="125"/>
      <c r="W276" s="103"/>
      <c r="X276" s="99"/>
      <c r="Y276" s="93"/>
      <c r="AB276" s="134"/>
    </row>
    <row r="277" spans="1:28" ht="15" customHeight="1">
      <c r="C277" s="786" t="s">
        <v>313</v>
      </c>
      <c r="D277" s="787"/>
      <c r="E277" s="787"/>
      <c r="F277" s="787"/>
      <c r="G277" s="787"/>
      <c r="H277" s="787"/>
      <c r="I277" s="787"/>
      <c r="J277" s="787"/>
      <c r="K277" s="787"/>
      <c r="L277" s="787"/>
      <c r="M277" s="788"/>
      <c r="N277" s="782">
        <f>N108+N130+N169+N204+N226+N238+N245+N263+N275</f>
        <v>0</v>
      </c>
      <c r="O277" s="783"/>
      <c r="P277" s="782">
        <f>P108+P130+P169+P204+P226+P238+P245+P263+P275</f>
        <v>0</v>
      </c>
      <c r="Q277" s="783"/>
      <c r="R277" s="782">
        <f>R108+R130+R169+R204+R226+R238+R245+R263+R275</f>
        <v>0</v>
      </c>
      <c r="S277" s="783"/>
      <c r="T277" s="782">
        <f>T108+T130+T169+T204+T226+T238+T245+T263+T275</f>
        <v>0</v>
      </c>
      <c r="U277" s="783"/>
      <c r="V277" s="782">
        <f>V108+V130+V169+V204+V226+V238+V245+V263+V275</f>
        <v>0</v>
      </c>
      <c r="W277" s="783"/>
      <c r="X277" s="481">
        <f>SUM(N277:W277)</f>
        <v>0</v>
      </c>
    </row>
    <row r="278" spans="1:28" ht="15" customHeight="1">
      <c r="C278" s="181"/>
      <c r="D278" s="182"/>
      <c r="E278" s="183"/>
      <c r="F278" s="183"/>
      <c r="G278" s="183"/>
      <c r="H278" s="184"/>
      <c r="I278" s="184"/>
      <c r="J278" s="183"/>
      <c r="K278" s="183"/>
      <c r="L278" s="183"/>
      <c r="M278" s="36"/>
      <c r="N278" s="185"/>
      <c r="O278" s="186"/>
      <c r="P278" s="185"/>
      <c r="Q278" s="186"/>
      <c r="R278" s="185"/>
      <c r="S278" s="186"/>
      <c r="T278" s="185"/>
      <c r="U278" s="186"/>
      <c r="V278" s="185"/>
      <c r="W278" s="186"/>
      <c r="X278" s="187"/>
    </row>
    <row r="279" spans="1:28" ht="15" customHeight="1">
      <c r="C279" s="786" t="s">
        <v>323</v>
      </c>
      <c r="D279" s="787"/>
      <c r="E279" s="787"/>
      <c r="F279" s="787"/>
      <c r="G279" s="787"/>
      <c r="H279" s="694" t="s">
        <v>134</v>
      </c>
      <c r="I279" s="794"/>
      <c r="J279" s="794"/>
      <c r="K279" s="794"/>
      <c r="L279" s="794"/>
      <c r="M279" s="485">
        <f>VLOOKUP(H279,F_A,2,0)</f>
        <v>0.55000000000000004</v>
      </c>
      <c r="N279" s="782">
        <f>ROUND(N277*$M279,0)</f>
        <v>0</v>
      </c>
      <c r="O279" s="783"/>
      <c r="P279" s="782">
        <f>ROUND(P277*$M279,0)</f>
        <v>0</v>
      </c>
      <c r="Q279" s="783"/>
      <c r="R279" s="782">
        <f>ROUND(R277*$M279,0)</f>
        <v>0</v>
      </c>
      <c r="S279" s="783"/>
      <c r="T279" s="782">
        <f>ROUND(T277*$M279,0)</f>
        <v>0</v>
      </c>
      <c r="U279" s="783"/>
      <c r="V279" s="782">
        <f>ROUND(V277*$M279,0)</f>
        <v>0</v>
      </c>
      <c r="W279" s="783"/>
      <c r="X279" s="486">
        <f>SUM(N279:W279)</f>
        <v>0</v>
      </c>
      <c r="Y279" s="34"/>
    </row>
    <row r="280" spans="1:28" ht="15" customHeight="1">
      <c r="C280" s="710"/>
      <c r="D280" s="711"/>
      <c r="E280" s="711"/>
      <c r="F280" s="711"/>
      <c r="G280" s="711"/>
      <c r="H280" s="711"/>
      <c r="I280" s="711"/>
      <c r="J280" s="711"/>
      <c r="K280" s="711"/>
      <c r="L280" s="711"/>
      <c r="M280" s="712"/>
      <c r="N280" s="166"/>
      <c r="O280" s="167"/>
      <c r="P280" s="166"/>
      <c r="Q280" s="167"/>
      <c r="R280" s="166"/>
      <c r="S280" s="167"/>
      <c r="T280" s="166"/>
      <c r="U280" s="167"/>
      <c r="V280" s="166"/>
      <c r="W280" s="167"/>
      <c r="X280" s="124"/>
      <c r="Y280" s="34"/>
    </row>
    <row r="281" spans="1:28" ht="15" customHeight="1">
      <c r="C281" s="786" t="s">
        <v>314</v>
      </c>
      <c r="D281" s="787"/>
      <c r="E281" s="787"/>
      <c r="F281" s="787"/>
      <c r="G281" s="787"/>
      <c r="H281" s="787"/>
      <c r="I281" s="787"/>
      <c r="J281" s="787"/>
      <c r="K281" s="787"/>
      <c r="L281" s="787"/>
      <c r="M281" s="788"/>
      <c r="N281" s="782">
        <f>N277+N279+N251</f>
        <v>0</v>
      </c>
      <c r="O281" s="783"/>
      <c r="P281" s="782">
        <f>P277+P279+P251</f>
        <v>0</v>
      </c>
      <c r="Q281" s="783"/>
      <c r="R281" s="782">
        <f>R277+R279+R251</f>
        <v>0</v>
      </c>
      <c r="S281" s="783"/>
      <c r="T281" s="782">
        <f>T277+T279+T251</f>
        <v>0</v>
      </c>
      <c r="U281" s="783"/>
      <c r="V281" s="782">
        <f>V277+V279+V251</f>
        <v>0</v>
      </c>
      <c r="W281" s="783"/>
      <c r="X281" s="481">
        <f>SUM(N281:W281)</f>
        <v>0</v>
      </c>
      <c r="Y281" s="34"/>
    </row>
    <row r="282" spans="1:28" ht="17.100000000000001" customHeight="1">
      <c r="N282" s="34"/>
      <c r="O282" s="34"/>
      <c r="Q282" s="34"/>
      <c r="S282" s="34"/>
      <c r="U282" s="34"/>
      <c r="W282" s="34"/>
    </row>
    <row r="283" spans="1:28" ht="17.100000000000001" customHeight="1">
      <c r="C283" s="412" t="str">
        <f>MTDC!C265</f>
        <v>IBUD Version 08.026.21</v>
      </c>
      <c r="D283" s="9"/>
      <c r="E283" s="9"/>
      <c r="F283" s="9"/>
      <c r="G283" s="9"/>
      <c r="H283" s="9"/>
      <c r="I283" s="9"/>
      <c r="J283" s="9"/>
      <c r="K283" s="9"/>
      <c r="L283" s="9"/>
      <c r="N283" s="34"/>
      <c r="O283" s="34"/>
      <c r="Q283" s="34"/>
      <c r="S283" s="188"/>
      <c r="U283" s="34"/>
      <c r="W283" s="188"/>
      <c r="Y283" s="34"/>
    </row>
    <row r="284" spans="1:28" ht="17.100000000000001" customHeight="1">
      <c r="C284" s="9"/>
      <c r="D284" s="9"/>
      <c r="E284" s="9"/>
      <c r="F284" s="9"/>
      <c r="G284" s="9"/>
      <c r="H284" s="9"/>
      <c r="I284" s="9"/>
      <c r="J284" s="9"/>
      <c r="K284" s="9"/>
      <c r="L284" s="9"/>
      <c r="N284" s="34"/>
      <c r="O284" s="34"/>
      <c r="Q284" s="34"/>
      <c r="S284" s="34"/>
      <c r="U284" s="34"/>
      <c r="W284" s="34"/>
      <c r="Y284" s="34"/>
    </row>
    <row r="285" spans="1:28" ht="17.100000000000001" customHeight="1">
      <c r="C285" s="9"/>
      <c r="D285" s="9"/>
      <c r="E285" s="9"/>
      <c r="F285" s="9"/>
      <c r="G285" s="9"/>
      <c r="H285" s="9"/>
      <c r="I285" s="9"/>
      <c r="J285" s="9"/>
      <c r="K285" s="9"/>
      <c r="L285" s="9"/>
      <c r="N285" s="34"/>
      <c r="O285" s="34"/>
      <c r="Q285" s="34"/>
      <c r="S285" s="34"/>
      <c r="U285" s="34"/>
      <c r="W285" s="34"/>
      <c r="Y285" s="34"/>
    </row>
    <row r="286" spans="1:28" ht="17.100000000000001" customHeight="1">
      <c r="C286" s="9"/>
      <c r="D286" s="9"/>
      <c r="E286" s="9"/>
      <c r="F286" s="9"/>
      <c r="G286" s="9"/>
      <c r="H286" s="9"/>
      <c r="I286" s="9"/>
      <c r="J286" s="9"/>
      <c r="K286" s="9"/>
      <c r="L286" s="9"/>
      <c r="N286" s="34"/>
      <c r="O286" s="34"/>
      <c r="Q286" s="34"/>
      <c r="S286" s="34"/>
      <c r="U286" s="34"/>
      <c r="W286" s="34"/>
      <c r="Y286" s="34"/>
    </row>
    <row r="287" spans="1:28" ht="17.100000000000001" customHeight="1">
      <c r="C287" s="9"/>
      <c r="D287" s="9"/>
      <c r="E287" s="9"/>
      <c r="F287" s="9"/>
      <c r="G287" s="9"/>
      <c r="H287" s="9"/>
      <c r="I287" s="9"/>
      <c r="J287" s="9"/>
      <c r="K287" s="9"/>
      <c r="L287" s="9"/>
      <c r="N287" s="34"/>
      <c r="O287" s="34"/>
      <c r="Q287" s="34"/>
      <c r="S287" s="34"/>
      <c r="U287" s="34"/>
      <c r="W287" s="34"/>
      <c r="Y287" s="34"/>
    </row>
    <row r="288" spans="1:28" ht="17.100000000000001" customHeight="1">
      <c r="C288" s="9"/>
      <c r="D288" s="9"/>
      <c r="E288" s="9"/>
      <c r="F288" s="9"/>
      <c r="G288" s="9"/>
      <c r="H288" s="9"/>
      <c r="I288" s="9"/>
      <c r="J288" s="9"/>
      <c r="K288" s="9"/>
      <c r="L288" s="9"/>
      <c r="N288" s="34"/>
      <c r="O288" s="34"/>
      <c r="Q288" s="34"/>
      <c r="S288" s="34"/>
      <c r="U288" s="34"/>
      <c r="W288" s="34"/>
      <c r="Y288" s="34"/>
    </row>
    <row r="290" spans="3:23" ht="17.100000000000001" customHeight="1">
      <c r="C290" s="16" t="s">
        <v>90</v>
      </c>
      <c r="D290" s="16"/>
      <c r="E290" s="16"/>
      <c r="F290" s="16"/>
      <c r="G290" s="16"/>
      <c r="H290" s="16"/>
      <c r="I290" s="16"/>
      <c r="J290" s="16"/>
      <c r="K290" s="16"/>
      <c r="L290" s="16"/>
      <c r="M290" s="189"/>
      <c r="N290" s="189"/>
      <c r="O290" s="189"/>
      <c r="P290" s="189"/>
      <c r="Q290" s="189"/>
      <c r="R290" s="189"/>
      <c r="S290" s="189"/>
      <c r="U290" s="189"/>
      <c r="V290" s="189"/>
      <c r="W290" s="189"/>
    </row>
    <row r="291" spans="3:23" ht="17.100000000000001" customHeight="1">
      <c r="C291" s="34" t="s">
        <v>90</v>
      </c>
      <c r="M291" s="189" t="s">
        <v>90</v>
      </c>
      <c r="N291" s="189" t="s">
        <v>90</v>
      </c>
      <c r="O291" s="189"/>
      <c r="P291" s="189" t="s">
        <v>90</v>
      </c>
      <c r="Q291" s="189"/>
      <c r="R291" s="189" t="s">
        <v>90</v>
      </c>
      <c r="S291" s="189"/>
      <c r="U291" s="189"/>
      <c r="V291" s="189" t="s">
        <v>90</v>
      </c>
      <c r="W291" s="189"/>
    </row>
    <row r="292" spans="3:23" ht="17.100000000000001" customHeight="1">
      <c r="C292" s="34" t="s">
        <v>90</v>
      </c>
      <c r="M292" s="189" t="s">
        <v>90</v>
      </c>
      <c r="N292" s="189" t="s">
        <v>90</v>
      </c>
      <c r="O292" s="189"/>
      <c r="P292" s="189" t="s">
        <v>90</v>
      </c>
      <c r="Q292" s="189"/>
      <c r="R292" s="189" t="s">
        <v>90</v>
      </c>
      <c r="S292" s="189"/>
      <c r="U292" s="189"/>
      <c r="V292" s="189" t="s">
        <v>90</v>
      </c>
      <c r="W292" s="189"/>
    </row>
    <row r="293" spans="3:23" ht="17.100000000000001" customHeight="1">
      <c r="C293" s="34" t="s">
        <v>90</v>
      </c>
      <c r="M293" s="189"/>
      <c r="N293" s="189"/>
      <c r="O293" s="189"/>
      <c r="P293" s="189"/>
      <c r="Q293" s="189"/>
      <c r="R293" s="189" t="s">
        <v>90</v>
      </c>
      <c r="S293" s="189"/>
      <c r="U293" s="189"/>
      <c r="V293" s="189" t="s">
        <v>90</v>
      </c>
      <c r="W293" s="189"/>
    </row>
    <row r="294" spans="3:23" ht="17.100000000000001" customHeight="1">
      <c r="M294" s="189" t="s">
        <v>90</v>
      </c>
      <c r="N294" s="189" t="s">
        <v>90</v>
      </c>
      <c r="O294" s="189"/>
      <c r="P294" s="189" t="s">
        <v>90</v>
      </c>
      <c r="Q294" s="189"/>
      <c r="R294" s="189" t="s">
        <v>90</v>
      </c>
      <c r="S294" s="189"/>
      <c r="U294" s="189"/>
      <c r="V294" s="189" t="s">
        <v>90</v>
      </c>
      <c r="W294" s="189"/>
    </row>
  </sheetData>
  <mergeCells count="1138">
    <mergeCell ref="T196:U196"/>
    <mergeCell ref="T202:U202"/>
    <mergeCell ref="R202:S202"/>
    <mergeCell ref="P193:Q193"/>
    <mergeCell ref="T212:U212"/>
    <mergeCell ref="T193:U193"/>
    <mergeCell ref="T203:U203"/>
    <mergeCell ref="P171:Q171"/>
    <mergeCell ref="T167:U167"/>
    <mergeCell ref="T165:U165"/>
    <mergeCell ref="R186:S186"/>
    <mergeCell ref="T186:U186"/>
    <mergeCell ref="T161:U161"/>
    <mergeCell ref="T189:U189"/>
    <mergeCell ref="R198:S198"/>
    <mergeCell ref="T198:U198"/>
    <mergeCell ref="P161:Q161"/>
    <mergeCell ref="T185:U185"/>
    <mergeCell ref="P184:Q184"/>
    <mergeCell ref="P189:Q189"/>
    <mergeCell ref="R189:S189"/>
    <mergeCell ref="T183:U183"/>
    <mergeCell ref="R175:S175"/>
    <mergeCell ref="P177:Q177"/>
    <mergeCell ref="T177:U177"/>
    <mergeCell ref="T176:U176"/>
    <mergeCell ref="P174:Q174"/>
    <mergeCell ref="T279:U279"/>
    <mergeCell ref="D1:X1"/>
    <mergeCell ref="C247:M247"/>
    <mergeCell ref="N247:O247"/>
    <mergeCell ref="P247:Q247"/>
    <mergeCell ref="R247:S247"/>
    <mergeCell ref="T247:U247"/>
    <mergeCell ref="V247:W247"/>
    <mergeCell ref="R218:S218"/>
    <mergeCell ref="R238:S238"/>
    <mergeCell ref="T238:U238"/>
    <mergeCell ref="N245:O245"/>
    <mergeCell ref="P245:Q245"/>
    <mergeCell ref="N230:O230"/>
    <mergeCell ref="P230:Q230"/>
    <mergeCell ref="T230:U230"/>
    <mergeCell ref="R121:S121"/>
    <mergeCell ref="R128:S128"/>
    <mergeCell ref="T107:U107"/>
    <mergeCell ref="N204:O204"/>
    <mergeCell ref="R191:S191"/>
    <mergeCell ref="T201:U201"/>
    <mergeCell ref="P203:Q203"/>
    <mergeCell ref="P181:Q181"/>
    <mergeCell ref="R212:S212"/>
    <mergeCell ref="R160:S160"/>
    <mergeCell ref="N214:O214"/>
    <mergeCell ref="N216:O216"/>
    <mergeCell ref="T160:U160"/>
    <mergeCell ref="T179:U179"/>
    <mergeCell ref="R235:S235"/>
    <mergeCell ref="V209:W209"/>
    <mergeCell ref="P281:Q281"/>
    <mergeCell ref="P250:Q250"/>
    <mergeCell ref="R231:S231"/>
    <mergeCell ref="T231:U231"/>
    <mergeCell ref="T248:U248"/>
    <mergeCell ref="T223:U223"/>
    <mergeCell ref="R224:S224"/>
    <mergeCell ref="T224:U224"/>
    <mergeCell ref="R263:S263"/>
    <mergeCell ref="T263:U263"/>
    <mergeCell ref="T259:U259"/>
    <mergeCell ref="P277:Q277"/>
    <mergeCell ref="R277:S277"/>
    <mergeCell ref="R258:S258"/>
    <mergeCell ref="R266:S266"/>
    <mergeCell ref="T266:U266"/>
    <mergeCell ref="P231:Q231"/>
    <mergeCell ref="R233:S233"/>
    <mergeCell ref="T233:U233"/>
    <mergeCell ref="R229:S229"/>
    <mergeCell ref="P234:Q234"/>
    <mergeCell ref="T270:U270"/>
    <mergeCell ref="T249:U249"/>
    <mergeCell ref="R270:S270"/>
    <mergeCell ref="P263:Q263"/>
    <mergeCell ref="T277:U277"/>
    <mergeCell ref="P254:Q254"/>
    <mergeCell ref="R254:S254"/>
    <mergeCell ref="T254:U254"/>
    <mergeCell ref="R281:S281"/>
    <mergeCell ref="P228:Q228"/>
    <mergeCell ref="P226:Q226"/>
    <mergeCell ref="N281:O281"/>
    <mergeCell ref="N277:O277"/>
    <mergeCell ref="N237:O237"/>
    <mergeCell ref="P237:Q237"/>
    <mergeCell ref="T281:U281"/>
    <mergeCell ref="P208:Q208"/>
    <mergeCell ref="T204:U204"/>
    <mergeCell ref="P202:Q202"/>
    <mergeCell ref="R193:S193"/>
    <mergeCell ref="R203:S203"/>
    <mergeCell ref="P172:Q172"/>
    <mergeCell ref="R172:S172"/>
    <mergeCell ref="P191:Q191"/>
    <mergeCell ref="T191:U191"/>
    <mergeCell ref="P200:Q200"/>
    <mergeCell ref="N206:O206"/>
    <mergeCell ref="R201:S201"/>
    <mergeCell ref="R180:S180"/>
    <mergeCell ref="T180:U180"/>
    <mergeCell ref="P188:Q188"/>
    <mergeCell ref="R188:S188"/>
    <mergeCell ref="T188:U188"/>
    <mergeCell ref="R195:S195"/>
    <mergeCell ref="T195:U195"/>
    <mergeCell ref="P173:Q173"/>
    <mergeCell ref="T175:U175"/>
    <mergeCell ref="T213:U213"/>
    <mergeCell ref="T200:U200"/>
    <mergeCell ref="T210:U210"/>
    <mergeCell ref="N279:O279"/>
    <mergeCell ref="P279:Q279"/>
    <mergeCell ref="N263:O263"/>
    <mergeCell ref="R279:S279"/>
    <mergeCell ref="T245:U245"/>
    <mergeCell ref="N224:O224"/>
    <mergeCell ref="P225:Q225"/>
    <mergeCell ref="T257:U257"/>
    <mergeCell ref="N210:O210"/>
    <mergeCell ref="T214:U214"/>
    <mergeCell ref="N238:O238"/>
    <mergeCell ref="P216:Q216"/>
    <mergeCell ref="R216:S216"/>
    <mergeCell ref="T216:U216"/>
    <mergeCell ref="N209:O209"/>
    <mergeCell ref="P209:Q209"/>
    <mergeCell ref="R208:S208"/>
    <mergeCell ref="T208:U208"/>
    <mergeCell ref="R213:S213"/>
    <mergeCell ref="T235:U235"/>
    <mergeCell ref="R232:S232"/>
    <mergeCell ref="T232:U232"/>
    <mergeCell ref="T209:U209"/>
    <mergeCell ref="N228:O228"/>
    <mergeCell ref="N218:O218"/>
    <mergeCell ref="N220:O220"/>
    <mergeCell ref="N221:O221"/>
    <mergeCell ref="T225:U225"/>
    <mergeCell ref="R221:S221"/>
    <mergeCell ref="T220:U220"/>
    <mergeCell ref="R222:S222"/>
    <mergeCell ref="P215:Q215"/>
    <mergeCell ref="N262:O262"/>
    <mergeCell ref="P262:Q262"/>
    <mergeCell ref="N261:O261"/>
    <mergeCell ref="V250:W250"/>
    <mergeCell ref="P253:Q253"/>
    <mergeCell ref="N254:O254"/>
    <mergeCell ref="T207:U207"/>
    <mergeCell ref="T171:U171"/>
    <mergeCell ref="V189:W189"/>
    <mergeCell ref="N188:O188"/>
    <mergeCell ref="P190:Q190"/>
    <mergeCell ref="R190:S190"/>
    <mergeCell ref="T190:U190"/>
    <mergeCell ref="P204:Q204"/>
    <mergeCell ref="R204:S204"/>
    <mergeCell ref="R194:S194"/>
    <mergeCell ref="T194:U194"/>
    <mergeCell ref="V180:W180"/>
    <mergeCell ref="V175:W175"/>
    <mergeCell ref="V176:W176"/>
    <mergeCell ref="V177:W177"/>
    <mergeCell ref="R174:S174"/>
    <mergeCell ref="T174:U174"/>
    <mergeCell ref="R173:S173"/>
    <mergeCell ref="T173:U173"/>
    <mergeCell ref="T172:U172"/>
    <mergeCell ref="T181:U181"/>
    <mergeCell ref="V181:W181"/>
    <mergeCell ref="N181:O181"/>
    <mergeCell ref="V185:W185"/>
    <mergeCell ref="N177:O177"/>
    <mergeCell ref="T178:U178"/>
    <mergeCell ref="R199:S199"/>
    <mergeCell ref="T199:U199"/>
    <mergeCell ref="R196:S196"/>
    <mergeCell ref="N136:O136"/>
    <mergeCell ref="N147:O147"/>
    <mergeCell ref="T146:U146"/>
    <mergeCell ref="R161:S161"/>
    <mergeCell ref="R151:S151"/>
    <mergeCell ref="P164:Q164"/>
    <mergeCell ref="R164:S164"/>
    <mergeCell ref="V127:W127"/>
    <mergeCell ref="V156:W156"/>
    <mergeCell ref="P235:Q235"/>
    <mergeCell ref="V225:W225"/>
    <mergeCell ref="P133:Q133"/>
    <mergeCell ref="P219:Q219"/>
    <mergeCell ref="R219:S219"/>
    <mergeCell ref="P222:Q222"/>
    <mergeCell ref="R211:S211"/>
    <mergeCell ref="N223:O223"/>
    <mergeCell ref="N217:O217"/>
    <mergeCell ref="V224:W224"/>
    <mergeCell ref="N226:O226"/>
    <mergeCell ref="T228:U228"/>
    <mergeCell ref="P176:Q176"/>
    <mergeCell ref="R176:S176"/>
    <mergeCell ref="R184:S184"/>
    <mergeCell ref="T184:U184"/>
    <mergeCell ref="R152:S152"/>
    <mergeCell ref="T139:U139"/>
    <mergeCell ref="V226:W226"/>
    <mergeCell ref="V228:W228"/>
    <mergeCell ref="V229:W229"/>
    <mergeCell ref="P134:Q134"/>
    <mergeCell ref="V179:W179"/>
    <mergeCell ref="T156:U156"/>
    <mergeCell ref="R168:S168"/>
    <mergeCell ref="R167:S167"/>
    <mergeCell ref="V145:W145"/>
    <mergeCell ref="N164:O164"/>
    <mergeCell ref="V140:W140"/>
    <mergeCell ref="T145:U145"/>
    <mergeCell ref="V160:W160"/>
    <mergeCell ref="P159:Q159"/>
    <mergeCell ref="R159:S159"/>
    <mergeCell ref="V167:W167"/>
    <mergeCell ref="R142:S142"/>
    <mergeCell ref="V146:W146"/>
    <mergeCell ref="R149:S149"/>
    <mergeCell ref="V157:W157"/>
    <mergeCell ref="T164:U164"/>
    <mergeCell ref="P160:Q160"/>
    <mergeCell ref="T147:U147"/>
    <mergeCell ref="V164:W164"/>
    <mergeCell ref="V147:W147"/>
    <mergeCell ref="R146:S146"/>
    <mergeCell ref="P168:Q168"/>
    <mergeCell ref="P149:Q149"/>
    <mergeCell ref="P163:Q163"/>
    <mergeCell ref="T157:U157"/>
    <mergeCell ref="R156:S156"/>
    <mergeCell ref="P153:Q153"/>
    <mergeCell ref="V122:W122"/>
    <mergeCell ref="N123:O123"/>
    <mergeCell ref="P123:Q123"/>
    <mergeCell ref="T110:U110"/>
    <mergeCell ref="R110:S110"/>
    <mergeCell ref="V121:W121"/>
    <mergeCell ref="P110:Q110"/>
    <mergeCell ref="P106:Q106"/>
    <mergeCell ref="V123:W123"/>
    <mergeCell ref="R153:S153"/>
    <mergeCell ref="T153:U153"/>
    <mergeCell ref="N156:O156"/>
    <mergeCell ref="N130:O130"/>
    <mergeCell ref="T149:U149"/>
    <mergeCell ref="V149:W149"/>
    <mergeCell ref="N148:O148"/>
    <mergeCell ref="P148:Q148"/>
    <mergeCell ref="R148:S148"/>
    <mergeCell ref="V133:W133"/>
    <mergeCell ref="R133:S133"/>
    <mergeCell ref="P128:Q128"/>
    <mergeCell ref="N141:O141"/>
    <mergeCell ref="P137:Q137"/>
    <mergeCell ref="V106:W106"/>
    <mergeCell ref="V107:W107"/>
    <mergeCell ref="V125:W125"/>
    <mergeCell ref="P144:Q144"/>
    <mergeCell ref="R144:S144"/>
    <mergeCell ref="T144:U144"/>
    <mergeCell ref="T152:U152"/>
    <mergeCell ref="V144:W144"/>
    <mergeCell ref="V108:W108"/>
    <mergeCell ref="V110:W110"/>
    <mergeCell ref="V119:W119"/>
    <mergeCell ref="V128:W128"/>
    <mergeCell ref="V129:W129"/>
    <mergeCell ref="V130:W130"/>
    <mergeCell ref="V124:W124"/>
    <mergeCell ref="R139:S139"/>
    <mergeCell ref="N128:O128"/>
    <mergeCell ref="P126:Q126"/>
    <mergeCell ref="P107:Q107"/>
    <mergeCell ref="R107:S107"/>
    <mergeCell ref="N133:O133"/>
    <mergeCell ref="P129:Q129"/>
    <mergeCell ref="P130:Q130"/>
    <mergeCell ref="R122:S122"/>
    <mergeCell ref="T119:U119"/>
    <mergeCell ref="R119:S119"/>
    <mergeCell ref="P119:Q119"/>
    <mergeCell ref="N119:O119"/>
    <mergeCell ref="T122:U122"/>
    <mergeCell ref="R137:S137"/>
    <mergeCell ref="T137:U137"/>
    <mergeCell ref="V137:W137"/>
    <mergeCell ref="T126:U126"/>
    <mergeCell ref="P139:Q139"/>
    <mergeCell ref="R127:S127"/>
    <mergeCell ref="P127:Q127"/>
    <mergeCell ref="V126:W126"/>
    <mergeCell ref="N125:O125"/>
    <mergeCell ref="P125:Q125"/>
    <mergeCell ref="V136:W136"/>
    <mergeCell ref="V139:W139"/>
    <mergeCell ref="R106:S106"/>
    <mergeCell ref="C216:D216"/>
    <mergeCell ref="E216:M216"/>
    <mergeCell ref="C201:D201"/>
    <mergeCell ref="C180:D180"/>
    <mergeCell ref="E180:M180"/>
    <mergeCell ref="E178:M178"/>
    <mergeCell ref="C181:D181"/>
    <mergeCell ref="N121:O121"/>
    <mergeCell ref="P121:Q121"/>
    <mergeCell ref="C122:K122"/>
    <mergeCell ref="N135:O135"/>
    <mergeCell ref="N174:O174"/>
    <mergeCell ref="N182:O182"/>
    <mergeCell ref="P182:Q182"/>
    <mergeCell ref="R182:S182"/>
    <mergeCell ref="N211:O211"/>
    <mergeCell ref="J191:M191"/>
    <mergeCell ref="E200:M200"/>
    <mergeCell ref="C207:D207"/>
    <mergeCell ref="E207:M207"/>
    <mergeCell ref="N207:O207"/>
    <mergeCell ref="C211:D211"/>
    <mergeCell ref="C192:D192"/>
    <mergeCell ref="N203:O203"/>
    <mergeCell ref="R123:S123"/>
    <mergeCell ref="R134:S134"/>
    <mergeCell ref="P146:Q146"/>
    <mergeCell ref="N196:O196"/>
    <mergeCell ref="C210:D210"/>
    <mergeCell ref="N215:O215"/>
    <mergeCell ref="R143:S143"/>
    <mergeCell ref="J131:J132"/>
    <mergeCell ref="N134:O134"/>
    <mergeCell ref="P124:Q124"/>
    <mergeCell ref="P108:Q108"/>
    <mergeCell ref="T136:U136"/>
    <mergeCell ref="T125:U125"/>
    <mergeCell ref="T128:U128"/>
    <mergeCell ref="R108:S108"/>
    <mergeCell ref="T108:U108"/>
    <mergeCell ref="R126:S126"/>
    <mergeCell ref="R124:S124"/>
    <mergeCell ref="T124:U124"/>
    <mergeCell ref="P145:Q145"/>
    <mergeCell ref="R145:S145"/>
    <mergeCell ref="N144:O144"/>
    <mergeCell ref="N139:O139"/>
    <mergeCell ref="N143:O143"/>
    <mergeCell ref="P143:Q143"/>
    <mergeCell ref="R125:S125"/>
    <mergeCell ref="E112:J112"/>
    <mergeCell ref="E113:J113"/>
    <mergeCell ref="E114:J114"/>
    <mergeCell ref="T142:U142"/>
    <mergeCell ref="P140:Q140"/>
    <mergeCell ref="N138:O138"/>
    <mergeCell ref="N110:O110"/>
    <mergeCell ref="T143:U143"/>
    <mergeCell ref="E110:J110"/>
    <mergeCell ref="R129:S129"/>
    <mergeCell ref="R130:S130"/>
    <mergeCell ref="T129:U129"/>
    <mergeCell ref="T130:U130"/>
    <mergeCell ref="A191:A192"/>
    <mergeCell ref="E59:J59"/>
    <mergeCell ref="E91:J91"/>
    <mergeCell ref="J119:M119"/>
    <mergeCell ref="J168:M168"/>
    <mergeCell ref="N157:O157"/>
    <mergeCell ref="N158:O158"/>
    <mergeCell ref="N159:O159"/>
    <mergeCell ref="N160:O160"/>
    <mergeCell ref="N161:O161"/>
    <mergeCell ref="N162:O162"/>
    <mergeCell ref="L131:L132"/>
    <mergeCell ref="D130:M130"/>
    <mergeCell ref="N153:O153"/>
    <mergeCell ref="C127:K127"/>
    <mergeCell ref="N127:O127"/>
    <mergeCell ref="D156:D159"/>
    <mergeCell ref="D105:K105"/>
    <mergeCell ref="E111:J111"/>
    <mergeCell ref="D137:D140"/>
    <mergeCell ref="D141:D144"/>
    <mergeCell ref="D145:D148"/>
    <mergeCell ref="C171:D171"/>
    <mergeCell ref="E72:J72"/>
    <mergeCell ref="E89:J89"/>
    <mergeCell ref="E90:J90"/>
    <mergeCell ref="E73:J73"/>
    <mergeCell ref="J129:M129"/>
    <mergeCell ref="N108:O108"/>
    <mergeCell ref="N106:O106"/>
    <mergeCell ref="D101:K101"/>
    <mergeCell ref="N171:O171"/>
    <mergeCell ref="N172:O172"/>
    <mergeCell ref="C126:K126"/>
    <mergeCell ref="D160:D163"/>
    <mergeCell ref="D164:D167"/>
    <mergeCell ref="C121:K121"/>
    <mergeCell ref="N122:O122"/>
    <mergeCell ref="D102:K102"/>
    <mergeCell ref="D103:K103"/>
    <mergeCell ref="C128:K128"/>
    <mergeCell ref="N146:O146"/>
    <mergeCell ref="N126:O126"/>
    <mergeCell ref="E115:J115"/>
    <mergeCell ref="E116:J116"/>
    <mergeCell ref="E117:J117"/>
    <mergeCell ref="N124:O124"/>
    <mergeCell ref="N129:O129"/>
    <mergeCell ref="N163:O163"/>
    <mergeCell ref="C129:I129"/>
    <mergeCell ref="C123:K123"/>
    <mergeCell ref="K131:K132"/>
    <mergeCell ref="J160:J163"/>
    <mergeCell ref="J145:J148"/>
    <mergeCell ref="J141:J144"/>
    <mergeCell ref="C119:I119"/>
    <mergeCell ref="D104:K104"/>
    <mergeCell ref="E118:J118"/>
    <mergeCell ref="D149:D152"/>
    <mergeCell ref="D133:D136"/>
    <mergeCell ref="N152:O152"/>
    <mergeCell ref="J137:J140"/>
    <mergeCell ref="E131:I131"/>
    <mergeCell ref="M131:M132"/>
    <mergeCell ref="E79:J79"/>
    <mergeCell ref="E56:I56"/>
    <mergeCell ref="N107:O107"/>
    <mergeCell ref="E65:J65"/>
    <mergeCell ref="E66:J66"/>
    <mergeCell ref="E68:J68"/>
    <mergeCell ref="E69:J69"/>
    <mergeCell ref="E85:J85"/>
    <mergeCell ref="E86:J86"/>
    <mergeCell ref="E87:J87"/>
    <mergeCell ref="E88:J88"/>
    <mergeCell ref="E94:J94"/>
    <mergeCell ref="E60:J60"/>
    <mergeCell ref="E61:J61"/>
    <mergeCell ref="E58:I58"/>
    <mergeCell ref="J56:M56"/>
    <mergeCell ref="E64:J64"/>
    <mergeCell ref="E77:J77"/>
    <mergeCell ref="E99:J99"/>
    <mergeCell ref="E62:J62"/>
    <mergeCell ref="E63:J63"/>
    <mergeCell ref="E84:J84"/>
    <mergeCell ref="E71:J71"/>
    <mergeCell ref="J74:M74"/>
    <mergeCell ref="E70:J70"/>
    <mergeCell ref="E92:J92"/>
    <mergeCell ref="E98:J98"/>
    <mergeCell ref="E80:J80"/>
    <mergeCell ref="E81:J81"/>
    <mergeCell ref="E82:J82"/>
    <mergeCell ref="E75:J75"/>
    <mergeCell ref="E83:J83"/>
    <mergeCell ref="X8:X9"/>
    <mergeCell ref="R27:S27"/>
    <mergeCell ref="E37:J37"/>
    <mergeCell ref="E45:J45"/>
    <mergeCell ref="E28:M28"/>
    <mergeCell ref="J27:M27"/>
    <mergeCell ref="E39:J39"/>
    <mergeCell ref="P8:Q8"/>
    <mergeCell ref="P9:Q9"/>
    <mergeCell ref="N56:O56"/>
    <mergeCell ref="P56:Q56"/>
    <mergeCell ref="C57:M57"/>
    <mergeCell ref="E55:J55"/>
    <mergeCell ref="V56:W56"/>
    <mergeCell ref="E67:J67"/>
    <mergeCell ref="E31:J31"/>
    <mergeCell ref="E32:J32"/>
    <mergeCell ref="E42:J42"/>
    <mergeCell ref="E43:J43"/>
    <mergeCell ref="E40:J40"/>
    <mergeCell ref="E33:J33"/>
    <mergeCell ref="E34:J34"/>
    <mergeCell ref="E35:J35"/>
    <mergeCell ref="E44:J44"/>
    <mergeCell ref="E51:J51"/>
    <mergeCell ref="E52:J52"/>
    <mergeCell ref="E54:J54"/>
    <mergeCell ref="E76:J76"/>
    <mergeCell ref="E78:J78"/>
    <mergeCell ref="E6:I6"/>
    <mergeCell ref="N9:O9"/>
    <mergeCell ref="N8:O8"/>
    <mergeCell ref="E13:J13"/>
    <mergeCell ref="E41:J41"/>
    <mergeCell ref="E9:I9"/>
    <mergeCell ref="E11:J11"/>
    <mergeCell ref="E10:J10"/>
    <mergeCell ref="E12:J12"/>
    <mergeCell ref="E29:J29"/>
    <mergeCell ref="N6:O6"/>
    <mergeCell ref="E48:J48"/>
    <mergeCell ref="E27:I27"/>
    <mergeCell ref="E36:J36"/>
    <mergeCell ref="E47:J47"/>
    <mergeCell ref="E46:J46"/>
    <mergeCell ref="E53:J53"/>
    <mergeCell ref="Y1:Z1"/>
    <mergeCell ref="Y2:Z2"/>
    <mergeCell ref="E2:I2"/>
    <mergeCell ref="E3:I3"/>
    <mergeCell ref="E4:I4"/>
    <mergeCell ref="Y3:Z3"/>
    <mergeCell ref="E49:J49"/>
    <mergeCell ref="E50:J50"/>
    <mergeCell ref="E14:J14"/>
    <mergeCell ref="E15:J15"/>
    <mergeCell ref="E16:J16"/>
    <mergeCell ref="E17:J17"/>
    <mergeCell ref="E18:J18"/>
    <mergeCell ref="E19:J19"/>
    <mergeCell ref="E20:J20"/>
    <mergeCell ref="E21:J21"/>
    <mergeCell ref="E22:J22"/>
    <mergeCell ref="E23:J23"/>
    <mergeCell ref="E24:J24"/>
    <mergeCell ref="E25:J25"/>
    <mergeCell ref="E26:J26"/>
    <mergeCell ref="E5:I5"/>
    <mergeCell ref="E30:J30"/>
    <mergeCell ref="E7:I7"/>
    <mergeCell ref="E8:I8"/>
    <mergeCell ref="P6:Q6"/>
    <mergeCell ref="R9:S9"/>
    <mergeCell ref="T8:U8"/>
    <mergeCell ref="T9:U9"/>
    <mergeCell ref="E38:J38"/>
    <mergeCell ref="V27:W27"/>
    <mergeCell ref="R6:S6"/>
    <mergeCell ref="T6:U6"/>
    <mergeCell ref="N7:O7"/>
    <mergeCell ref="P7:Q7"/>
    <mergeCell ref="R7:S7"/>
    <mergeCell ref="T7:U7"/>
    <mergeCell ref="R56:S56"/>
    <mergeCell ref="R57:S57"/>
    <mergeCell ref="T57:U57"/>
    <mergeCell ref="T27:U27"/>
    <mergeCell ref="N74:O74"/>
    <mergeCell ref="V57:W57"/>
    <mergeCell ref="V6:W6"/>
    <mergeCell ref="V7:W7"/>
    <mergeCell ref="V8:W8"/>
    <mergeCell ref="V9:W9"/>
    <mergeCell ref="V74:W74"/>
    <mergeCell ref="N27:O27"/>
    <mergeCell ref="P27:Q27"/>
    <mergeCell ref="T56:U56"/>
    <mergeCell ref="P74:Q74"/>
    <mergeCell ref="T74:U74"/>
    <mergeCell ref="R74:S74"/>
    <mergeCell ref="N57:O57"/>
    <mergeCell ref="P57:Q57"/>
    <mergeCell ref="R8:S8"/>
    <mergeCell ref="T237:U237"/>
    <mergeCell ref="R236:S236"/>
    <mergeCell ref="T236:U236"/>
    <mergeCell ref="V222:W222"/>
    <mergeCell ref="V223:W223"/>
    <mergeCell ref="T222:U222"/>
    <mergeCell ref="V216:W216"/>
    <mergeCell ref="R210:S210"/>
    <mergeCell ref="R234:S234"/>
    <mergeCell ref="T234:U234"/>
    <mergeCell ref="P218:Q218"/>
    <mergeCell ref="V201:W201"/>
    <mergeCell ref="V211:W211"/>
    <mergeCell ref="V214:W214"/>
    <mergeCell ref="V213:W213"/>
    <mergeCell ref="V215:W215"/>
    <mergeCell ref="R226:S226"/>
    <mergeCell ref="T218:U218"/>
    <mergeCell ref="V236:W236"/>
    <mergeCell ref="P224:Q224"/>
    <mergeCell ref="R220:S220"/>
    <mergeCell ref="P221:Q221"/>
    <mergeCell ref="T221:U221"/>
    <mergeCell ref="P223:Q223"/>
    <mergeCell ref="P232:Q232"/>
    <mergeCell ref="V232:W232"/>
    <mergeCell ref="V233:W233"/>
    <mergeCell ref="T206:U206"/>
    <mergeCell ref="P214:Q214"/>
    <mergeCell ref="R223:S223"/>
    <mergeCell ref="P211:Q211"/>
    <mergeCell ref="R217:S217"/>
    <mergeCell ref="C232:M232"/>
    <mergeCell ref="C233:M233"/>
    <mergeCell ref="N231:O231"/>
    <mergeCell ref="N233:O233"/>
    <mergeCell ref="V195:W195"/>
    <mergeCell ref="P207:Q207"/>
    <mergeCell ref="R207:S207"/>
    <mergeCell ref="V194:W194"/>
    <mergeCell ref="P210:Q210"/>
    <mergeCell ref="R206:S206"/>
    <mergeCell ref="P217:Q217"/>
    <mergeCell ref="V212:W212"/>
    <mergeCell ref="V217:W217"/>
    <mergeCell ref="T217:U217"/>
    <mergeCell ref="P213:Q213"/>
    <mergeCell ref="P233:Q233"/>
    <mergeCell ref="C214:D214"/>
    <mergeCell ref="C209:D209"/>
    <mergeCell ref="E209:M209"/>
    <mergeCell ref="P229:Q229"/>
    <mergeCell ref="C229:M229"/>
    <mergeCell ref="C228:M228"/>
    <mergeCell ref="C226:M226"/>
    <mergeCell ref="C212:D212"/>
    <mergeCell ref="E212:M212"/>
    <mergeCell ref="E215:M215"/>
    <mergeCell ref="N222:O222"/>
    <mergeCell ref="C219:D219"/>
    <mergeCell ref="C220:D220"/>
    <mergeCell ref="R225:S225"/>
    <mergeCell ref="P220:Q220"/>
    <mergeCell ref="N200:O200"/>
    <mergeCell ref="E253:M253"/>
    <mergeCell ref="V248:W248"/>
    <mergeCell ref="H242:J242"/>
    <mergeCell ref="H243:J243"/>
    <mergeCell ref="V249:W249"/>
    <mergeCell ref="R245:S245"/>
    <mergeCell ref="E241:G241"/>
    <mergeCell ref="H241:J241"/>
    <mergeCell ref="C242:D242"/>
    <mergeCell ref="E242:G242"/>
    <mergeCell ref="V237:W237"/>
    <mergeCell ref="R228:S228"/>
    <mergeCell ref="R237:S237"/>
    <mergeCell ref="C249:M249"/>
    <mergeCell ref="N249:O249"/>
    <mergeCell ref="P249:Q249"/>
    <mergeCell ref="R249:S249"/>
    <mergeCell ref="P238:Q238"/>
    <mergeCell ref="C234:M234"/>
    <mergeCell ref="N234:O234"/>
    <mergeCell ref="V230:W230"/>
    <mergeCell ref="V231:W231"/>
    <mergeCell ref="N229:O229"/>
    <mergeCell ref="N232:O232"/>
    <mergeCell ref="T229:U229"/>
    <mergeCell ref="N236:O236"/>
    <mergeCell ref="P236:Q236"/>
    <mergeCell ref="C230:M230"/>
    <mergeCell ref="R230:S230"/>
    <mergeCell ref="C231:M231"/>
    <mergeCell ref="C235:M235"/>
    <mergeCell ref="N235:O235"/>
    <mergeCell ref="V238:W238"/>
    <mergeCell ref="V245:W245"/>
    <mergeCell ref="V277:W277"/>
    <mergeCell ref="V279:W279"/>
    <mergeCell ref="C252:D252"/>
    <mergeCell ref="C279:G279"/>
    <mergeCell ref="N255:O255"/>
    <mergeCell ref="P255:Q255"/>
    <mergeCell ref="R255:S255"/>
    <mergeCell ref="T255:U255"/>
    <mergeCell ref="C239:M239"/>
    <mergeCell ref="C258:D258"/>
    <mergeCell ref="C256:D256"/>
    <mergeCell ref="E256:M256"/>
    <mergeCell ref="N256:O256"/>
    <mergeCell ref="P256:Q256"/>
    <mergeCell ref="R256:S256"/>
    <mergeCell ref="T256:U256"/>
    <mergeCell ref="V256:W256"/>
    <mergeCell ref="V255:W255"/>
    <mergeCell ref="E258:M258"/>
    <mergeCell ref="N258:O258"/>
    <mergeCell ref="E252:M252"/>
    <mergeCell ref="C238:M238"/>
    <mergeCell ref="C277:M277"/>
    <mergeCell ref="R262:S262"/>
    <mergeCell ref="E262:M262"/>
    <mergeCell ref="T251:U251"/>
    <mergeCell ref="V251:W251"/>
    <mergeCell ref="C248:M248"/>
    <mergeCell ref="N248:O248"/>
    <mergeCell ref="C253:D253"/>
    <mergeCell ref="V281:W281"/>
    <mergeCell ref="C244:D244"/>
    <mergeCell ref="E244:G244"/>
    <mergeCell ref="H244:J244"/>
    <mergeCell ref="C240:D240"/>
    <mergeCell ref="E240:G240"/>
    <mergeCell ref="H240:J240"/>
    <mergeCell ref="C280:M280"/>
    <mergeCell ref="C263:M263"/>
    <mergeCell ref="C266:D266"/>
    <mergeCell ref="E266:M266"/>
    <mergeCell ref="C268:D268"/>
    <mergeCell ref="V257:W257"/>
    <mergeCell ref="T258:U258"/>
    <mergeCell ref="V258:W258"/>
    <mergeCell ref="C257:D257"/>
    <mergeCell ref="R250:S250"/>
    <mergeCell ref="C281:M281"/>
    <mergeCell ref="N259:O259"/>
    <mergeCell ref="P259:Q259"/>
    <mergeCell ref="R259:S259"/>
    <mergeCell ref="P248:Q248"/>
    <mergeCell ref="R248:S248"/>
    <mergeCell ref="T250:U250"/>
    <mergeCell ref="V259:W259"/>
    <mergeCell ref="R260:S260"/>
    <mergeCell ref="T260:U260"/>
    <mergeCell ref="C243:D243"/>
    <mergeCell ref="E243:G243"/>
    <mergeCell ref="P258:Q258"/>
    <mergeCell ref="C262:D262"/>
    <mergeCell ref="H279:L279"/>
    <mergeCell ref="P261:Q261"/>
    <mergeCell ref="R261:S261"/>
    <mergeCell ref="T261:U261"/>
    <mergeCell ref="V261:W261"/>
    <mergeCell ref="C255:D255"/>
    <mergeCell ref="E255:M255"/>
    <mergeCell ref="T262:U262"/>
    <mergeCell ref="V262:W262"/>
    <mergeCell ref="C261:D261"/>
    <mergeCell ref="E261:M261"/>
    <mergeCell ref="N257:O257"/>
    <mergeCell ref="P257:Q257"/>
    <mergeCell ref="R257:S257"/>
    <mergeCell ref="C250:M250"/>
    <mergeCell ref="N250:O250"/>
    <mergeCell ref="V234:W234"/>
    <mergeCell ref="V235:W235"/>
    <mergeCell ref="C236:M236"/>
    <mergeCell ref="C237:M237"/>
    <mergeCell ref="N253:O253"/>
    <mergeCell ref="V254:W254"/>
    <mergeCell ref="R253:S253"/>
    <mergeCell ref="T253:U253"/>
    <mergeCell ref="V253:W253"/>
    <mergeCell ref="C254:D254"/>
    <mergeCell ref="E254:M254"/>
    <mergeCell ref="C241:D241"/>
    <mergeCell ref="C246:M246"/>
    <mergeCell ref="C251:M251"/>
    <mergeCell ref="N251:O251"/>
    <mergeCell ref="P251:Q251"/>
    <mergeCell ref="R251:S251"/>
    <mergeCell ref="N208:O208"/>
    <mergeCell ref="V210:W210"/>
    <mergeCell ref="V206:W206"/>
    <mergeCell ref="V207:W207"/>
    <mergeCell ref="N189:O189"/>
    <mergeCell ref="V208:W208"/>
    <mergeCell ref="V218:W218"/>
    <mergeCell ref="R214:S214"/>
    <mergeCell ref="E218:M218"/>
    <mergeCell ref="E171:M171"/>
    <mergeCell ref="E154:I154"/>
    <mergeCell ref="V163:W163"/>
    <mergeCell ref="E220:M220"/>
    <mergeCell ref="E219:M219"/>
    <mergeCell ref="V161:W161"/>
    <mergeCell ref="P158:Q158"/>
    <mergeCell ref="R158:S158"/>
    <mergeCell ref="E206:M206"/>
    <mergeCell ref="V199:W199"/>
    <mergeCell ref="N185:O185"/>
    <mergeCell ref="P185:Q185"/>
    <mergeCell ref="E170:M170"/>
    <mergeCell ref="V168:W168"/>
    <mergeCell ref="V169:W169"/>
    <mergeCell ref="T169:U169"/>
    <mergeCell ref="P169:Q169"/>
    <mergeCell ref="R169:S169"/>
    <mergeCell ref="V193:W193"/>
    <mergeCell ref="V200:W200"/>
    <mergeCell ref="N201:O201"/>
    <mergeCell ref="N212:O212"/>
    <mergeCell ref="P199:Q199"/>
    <mergeCell ref="V183:W183"/>
    <mergeCell ref="E176:M176"/>
    <mergeCell ref="N180:O180"/>
    <mergeCell ref="P180:Q180"/>
    <mergeCell ref="V153:W153"/>
    <mergeCell ref="N150:O150"/>
    <mergeCell ref="P150:Q150"/>
    <mergeCell ref="R150:S150"/>
    <mergeCell ref="T187:U187"/>
    <mergeCell ref="N167:O167"/>
    <mergeCell ref="P167:Q167"/>
    <mergeCell ref="V152:W152"/>
    <mergeCell ref="C227:M227"/>
    <mergeCell ref="C213:D213"/>
    <mergeCell ref="E213:M213"/>
    <mergeCell ref="E224:M224"/>
    <mergeCell ref="C218:D218"/>
    <mergeCell ref="T226:U226"/>
    <mergeCell ref="C215:D215"/>
    <mergeCell ref="E214:M214"/>
    <mergeCell ref="E221:M221"/>
    <mergeCell ref="C222:D222"/>
    <mergeCell ref="R215:S215"/>
    <mergeCell ref="T215:U215"/>
    <mergeCell ref="T219:U219"/>
    <mergeCell ref="V219:W219"/>
    <mergeCell ref="V220:W220"/>
    <mergeCell ref="V221:W221"/>
    <mergeCell ref="N213:O213"/>
    <mergeCell ref="V197:W197"/>
    <mergeCell ref="N199:O199"/>
    <mergeCell ref="C223:D223"/>
    <mergeCell ref="E223:M223"/>
    <mergeCell ref="E222:M222"/>
    <mergeCell ref="N225:O225"/>
    <mergeCell ref="N219:O219"/>
    <mergeCell ref="T151:U151"/>
    <mergeCell ref="V151:W151"/>
    <mergeCell ref="V174:W174"/>
    <mergeCell ref="V171:W171"/>
    <mergeCell ref="N173:O173"/>
    <mergeCell ref="V158:W158"/>
    <mergeCell ref="V165:W165"/>
    <mergeCell ref="T150:U150"/>
    <mergeCell ref="V150:W150"/>
    <mergeCell ref="P152:Q152"/>
    <mergeCell ref="V172:W172"/>
    <mergeCell ref="P156:Q156"/>
    <mergeCell ref="T168:U168"/>
    <mergeCell ref="P162:Q162"/>
    <mergeCell ref="R162:S162"/>
    <mergeCell ref="T162:U162"/>
    <mergeCell ref="V162:W162"/>
    <mergeCell ref="P165:Q165"/>
    <mergeCell ref="R163:S163"/>
    <mergeCell ref="T163:U163"/>
    <mergeCell ref="V166:W166"/>
    <mergeCell ref="N169:O169"/>
    <mergeCell ref="N168:O168"/>
    <mergeCell ref="V173:W173"/>
    <mergeCell ref="R165:S165"/>
    <mergeCell ref="N165:O165"/>
    <mergeCell ref="N198:O198"/>
    <mergeCell ref="P198:Q198"/>
    <mergeCell ref="C225:D225"/>
    <mergeCell ref="E225:M225"/>
    <mergeCell ref="C221:D221"/>
    <mergeCell ref="R197:S197"/>
    <mergeCell ref="C224:D224"/>
    <mergeCell ref="C194:D194"/>
    <mergeCell ref="E194:M194"/>
    <mergeCell ref="R209:S209"/>
    <mergeCell ref="T211:U211"/>
    <mergeCell ref="P212:Q212"/>
    <mergeCell ref="R177:S177"/>
    <mergeCell ref="E205:M205"/>
    <mergeCell ref="P206:Q206"/>
    <mergeCell ref="T197:U197"/>
    <mergeCell ref="V190:W190"/>
    <mergeCell ref="V191:W191"/>
    <mergeCell ref="N191:O191"/>
    <mergeCell ref="V182:W182"/>
    <mergeCell ref="C184:D184"/>
    <mergeCell ref="E184:M184"/>
    <mergeCell ref="C186:D186"/>
    <mergeCell ref="V198:W198"/>
    <mergeCell ref="V196:W196"/>
    <mergeCell ref="P201:Q201"/>
    <mergeCell ref="R200:S200"/>
    <mergeCell ref="C206:D206"/>
    <mergeCell ref="J203:M203"/>
    <mergeCell ref="E202:M202"/>
    <mergeCell ref="E197:M197"/>
    <mergeCell ref="V202:W202"/>
    <mergeCell ref="V203:W203"/>
    <mergeCell ref="V204:W204"/>
    <mergeCell ref="N202:O202"/>
    <mergeCell ref="C204:M204"/>
    <mergeCell ref="P195:Q195"/>
    <mergeCell ref="C191:D191"/>
    <mergeCell ref="V184:W184"/>
    <mergeCell ref="V178:W178"/>
    <mergeCell ref="N184:O184"/>
    <mergeCell ref="N176:O176"/>
    <mergeCell ref="T182:U182"/>
    <mergeCell ref="V186:W186"/>
    <mergeCell ref="V187:W187"/>
    <mergeCell ref="R181:S181"/>
    <mergeCell ref="C188:D188"/>
    <mergeCell ref="N166:O166"/>
    <mergeCell ref="P166:Q166"/>
    <mergeCell ref="R166:S166"/>
    <mergeCell ref="T166:U166"/>
    <mergeCell ref="C195:D195"/>
    <mergeCell ref="E199:M199"/>
    <mergeCell ref="C170:D170"/>
    <mergeCell ref="E181:M181"/>
    <mergeCell ref="V188:W188"/>
    <mergeCell ref="E187:M187"/>
    <mergeCell ref="P196:Q196"/>
    <mergeCell ref="N194:O194"/>
    <mergeCell ref="P194:Q194"/>
    <mergeCell ref="E191:I191"/>
    <mergeCell ref="C203:I203"/>
    <mergeCell ref="C187:D187"/>
    <mergeCell ref="R185:S185"/>
    <mergeCell ref="C169:M169"/>
    <mergeCell ref="P175:Q175"/>
    <mergeCell ref="N178:O178"/>
    <mergeCell ref="N179:O179"/>
    <mergeCell ref="P179:Q179"/>
    <mergeCell ref="R179:S179"/>
    <mergeCell ref="C197:D197"/>
    <mergeCell ref="E192:M192"/>
    <mergeCell ref="E188:M188"/>
    <mergeCell ref="C190:D190"/>
    <mergeCell ref="E190:M190"/>
    <mergeCell ref="C189:D189"/>
    <mergeCell ref="E189:M189"/>
    <mergeCell ref="C196:D196"/>
    <mergeCell ref="E196:M196"/>
    <mergeCell ref="E195:M195"/>
    <mergeCell ref="N195:O195"/>
    <mergeCell ref="P187:Q187"/>
    <mergeCell ref="R187:S187"/>
    <mergeCell ref="N197:O197"/>
    <mergeCell ref="P197:Q197"/>
    <mergeCell ref="C183:D183"/>
    <mergeCell ref="E183:M183"/>
    <mergeCell ref="N187:O187"/>
    <mergeCell ref="P178:Q178"/>
    <mergeCell ref="R178:S178"/>
    <mergeCell ref="N193:O193"/>
    <mergeCell ref="C175:D175"/>
    <mergeCell ref="P183:Q183"/>
    <mergeCell ref="R183:S183"/>
    <mergeCell ref="C176:D176"/>
    <mergeCell ref="N186:O186"/>
    <mergeCell ref="N190:O190"/>
    <mergeCell ref="R171:S171"/>
    <mergeCell ref="T121:U121"/>
    <mergeCell ref="T123:U123"/>
    <mergeCell ref="P122:Q122"/>
    <mergeCell ref="C120:K120"/>
    <mergeCell ref="N149:O149"/>
    <mergeCell ref="N183:O183"/>
    <mergeCell ref="N175:O175"/>
    <mergeCell ref="E175:M175"/>
    <mergeCell ref="E186:M186"/>
    <mergeCell ref="E173:M173"/>
    <mergeCell ref="C178:D178"/>
    <mergeCell ref="J133:J136"/>
    <mergeCell ref="J164:J167"/>
    <mergeCell ref="C124:K124"/>
    <mergeCell ref="T158:U158"/>
    <mergeCell ref="P157:Q157"/>
    <mergeCell ref="R157:S157"/>
    <mergeCell ref="C177:D177"/>
    <mergeCell ref="E177:M177"/>
    <mergeCell ref="R140:S140"/>
    <mergeCell ref="T140:U140"/>
    <mergeCell ref="J153:M153"/>
    <mergeCell ref="C125:K125"/>
    <mergeCell ref="T134:U134"/>
    <mergeCell ref="T159:U159"/>
    <mergeCell ref="V134:W134"/>
    <mergeCell ref="P135:Q135"/>
    <mergeCell ref="R135:S135"/>
    <mergeCell ref="T135:U135"/>
    <mergeCell ref="V135:W135"/>
    <mergeCell ref="R141:S141"/>
    <mergeCell ref="T141:U141"/>
    <mergeCell ref="V141:W141"/>
    <mergeCell ref="N140:O140"/>
    <mergeCell ref="V159:W159"/>
    <mergeCell ref="J156:J159"/>
    <mergeCell ref="P138:Q138"/>
    <mergeCell ref="R138:S138"/>
    <mergeCell ref="T138:U138"/>
    <mergeCell ref="V138:W138"/>
    <mergeCell ref="P147:Q147"/>
    <mergeCell ref="R147:S147"/>
    <mergeCell ref="R136:S136"/>
    <mergeCell ref="J154:J155"/>
    <mergeCell ref="M154:M155"/>
    <mergeCell ref="J149:J152"/>
    <mergeCell ref="V143:W143"/>
    <mergeCell ref="N142:O142"/>
    <mergeCell ref="P142:Q142"/>
    <mergeCell ref="V142:W142"/>
    <mergeCell ref="P141:Q141"/>
    <mergeCell ref="N145:O145"/>
    <mergeCell ref="T148:U148"/>
    <mergeCell ref="V148:W148"/>
    <mergeCell ref="N151:O151"/>
    <mergeCell ref="P151:Q151"/>
    <mergeCell ref="N137:O137"/>
    <mergeCell ref="T106:U106"/>
    <mergeCell ref="T133:U133"/>
    <mergeCell ref="T127:U127"/>
    <mergeCell ref="P136:Q136"/>
    <mergeCell ref="E260:M260"/>
    <mergeCell ref="E210:M210"/>
    <mergeCell ref="N260:O260"/>
    <mergeCell ref="P260:Q260"/>
    <mergeCell ref="E74:I74"/>
    <mergeCell ref="C106:I106"/>
    <mergeCell ref="C109:M109"/>
    <mergeCell ref="C107:M107"/>
    <mergeCell ref="C108:M108"/>
    <mergeCell ref="J106:M106"/>
    <mergeCell ref="C179:D179"/>
    <mergeCell ref="E179:M179"/>
    <mergeCell ref="C182:D182"/>
    <mergeCell ref="E182:M182"/>
    <mergeCell ref="E96:J96"/>
    <mergeCell ref="E97:J97"/>
    <mergeCell ref="E93:J93"/>
    <mergeCell ref="E100:J100"/>
    <mergeCell ref="K154:K155"/>
    <mergeCell ref="C172:D172"/>
    <mergeCell ref="E172:M172"/>
    <mergeCell ref="C173:D173"/>
    <mergeCell ref="C185:D185"/>
    <mergeCell ref="E185:M185"/>
    <mergeCell ref="P186:Q186"/>
    <mergeCell ref="E95:J95"/>
    <mergeCell ref="E174:M174"/>
    <mergeCell ref="L154:L155"/>
    <mergeCell ref="V263:W263"/>
    <mergeCell ref="C264:M264"/>
    <mergeCell ref="C265:D265"/>
    <mergeCell ref="E265:M265"/>
    <mergeCell ref="N265:O265"/>
    <mergeCell ref="P265:Q265"/>
    <mergeCell ref="R265:S265"/>
    <mergeCell ref="T265:U265"/>
    <mergeCell ref="V265:W265"/>
    <mergeCell ref="N266:O266"/>
    <mergeCell ref="P266:Q266"/>
    <mergeCell ref="V266:W266"/>
    <mergeCell ref="E217:M217"/>
    <mergeCell ref="C217:D217"/>
    <mergeCell ref="C174:D174"/>
    <mergeCell ref="E257:M257"/>
    <mergeCell ref="C260:D260"/>
    <mergeCell ref="V260:W260"/>
    <mergeCell ref="C259:D259"/>
    <mergeCell ref="E259:M259"/>
    <mergeCell ref="C193:D193"/>
    <mergeCell ref="E193:M193"/>
    <mergeCell ref="C199:D199"/>
    <mergeCell ref="C208:D208"/>
    <mergeCell ref="E208:M208"/>
    <mergeCell ref="E211:M211"/>
    <mergeCell ref="C205:D205"/>
    <mergeCell ref="C202:D202"/>
    <mergeCell ref="E201:M201"/>
    <mergeCell ref="C200:D200"/>
    <mergeCell ref="C198:D198"/>
    <mergeCell ref="E198:M198"/>
    <mergeCell ref="N271:O271"/>
    <mergeCell ref="P271:Q271"/>
    <mergeCell ref="R271:S271"/>
    <mergeCell ref="T271:U271"/>
    <mergeCell ref="V271:W271"/>
    <mergeCell ref="C270:D270"/>
    <mergeCell ref="N267:O267"/>
    <mergeCell ref="P267:Q267"/>
    <mergeCell ref="R267:S267"/>
    <mergeCell ref="T267:U267"/>
    <mergeCell ref="N270:O270"/>
    <mergeCell ref="V267:W267"/>
    <mergeCell ref="N268:O268"/>
    <mergeCell ref="P268:Q268"/>
    <mergeCell ref="R268:S268"/>
    <mergeCell ref="T268:U268"/>
    <mergeCell ref="V268:W268"/>
    <mergeCell ref="C269:D269"/>
    <mergeCell ref="C271:D271"/>
    <mergeCell ref="E271:M271"/>
    <mergeCell ref="E270:M270"/>
    <mergeCell ref="C267:D267"/>
    <mergeCell ref="E267:M267"/>
    <mergeCell ref="E269:M269"/>
    <mergeCell ref="N269:O269"/>
    <mergeCell ref="P269:Q269"/>
    <mergeCell ref="R269:S269"/>
    <mergeCell ref="T269:U269"/>
    <mergeCell ref="V269:W269"/>
    <mergeCell ref="E268:M268"/>
    <mergeCell ref="P270:Q270"/>
    <mergeCell ref="V270:W270"/>
    <mergeCell ref="C276:M276"/>
    <mergeCell ref="C275:M275"/>
    <mergeCell ref="N275:O275"/>
    <mergeCell ref="P275:Q275"/>
    <mergeCell ref="R275:S275"/>
    <mergeCell ref="T275:U275"/>
    <mergeCell ref="V275:W275"/>
    <mergeCell ref="C272:D272"/>
    <mergeCell ref="E272:M272"/>
    <mergeCell ref="N272:O272"/>
    <mergeCell ref="P272:Q272"/>
    <mergeCell ref="R272:S272"/>
    <mergeCell ref="T272:U272"/>
    <mergeCell ref="V272:W272"/>
    <mergeCell ref="C273:D273"/>
    <mergeCell ref="E273:M273"/>
    <mergeCell ref="N273:O273"/>
    <mergeCell ref="P273:Q273"/>
    <mergeCell ref="R273:S273"/>
    <mergeCell ref="C274:D274"/>
    <mergeCell ref="E274:M274"/>
    <mergeCell ref="N274:O274"/>
    <mergeCell ref="P274:Q274"/>
    <mergeCell ref="R274:S274"/>
    <mergeCell ref="T274:U274"/>
    <mergeCell ref="V274:W274"/>
    <mergeCell ref="T273:U273"/>
    <mergeCell ref="V273:W273"/>
  </mergeCells>
  <phoneticPr fontId="0" type="noConversion"/>
  <dataValidations count="10">
    <dataValidation type="list" allowBlank="1" showInputMessage="1" showErrorMessage="1" sqref="H279 I278:L278" xr:uid="{00000000-0002-0000-0100-000000000000}">
      <formula1>Activity</formula1>
    </dataValidation>
    <dataValidation type="list" allowBlank="1" showInputMessage="1" showErrorMessage="1" sqref="D206 C206:C225" xr:uid="{00000000-0002-0000-0100-000001000000}">
      <formula1>Commodity</formula1>
    </dataValidation>
    <dataValidation type="list" allowBlank="1" showInputMessage="1" showErrorMessage="1" sqref="C133:C152 C156:C167" xr:uid="{00000000-0002-0000-0100-000002000000}">
      <formula1>Travel</formula1>
    </dataValidation>
    <dataValidation showDropDown="1" showInputMessage="1" showErrorMessage="1" sqref="D12" xr:uid="{00000000-0002-0000-0100-000003000000}"/>
    <dataValidation type="list" allowBlank="1" showInputMessage="1" showErrorMessage="1" sqref="E111:J118" xr:uid="{00000000-0002-0000-0100-000005000000}">
      <formula1>Fabrication</formula1>
    </dataValidation>
    <dataValidation type="list" allowBlank="1" showInputMessage="1" showErrorMessage="1" sqref="E47:J55" xr:uid="{00000000-0002-0000-0100-000006000000}">
      <formula1>Student</formula1>
    </dataValidation>
    <dataValidation type="list" allowBlank="1" showInputMessage="1" showErrorMessage="1" sqref="E12:J26" xr:uid="{00000000-0002-0000-0100-000007000000}">
      <formula1>SeniorPersonnel1</formula1>
    </dataValidation>
    <dataValidation type="list" allowBlank="1" showInputMessage="1" showErrorMessage="1" sqref="E30:J44" xr:uid="{00000000-0002-0000-0100-000008000000}">
      <formula1>OtherPersonnel</formula1>
    </dataValidation>
    <dataValidation type="list" allowBlank="1" showInputMessage="1" showErrorMessage="1" sqref="C171:C191" xr:uid="{00000000-0002-0000-0100-000009000000}">
      <formula1>Contractual</formula1>
    </dataValidation>
    <dataValidation type="list" allowBlank="1" showInputMessage="1" sqref="K47:K55" xr:uid="{864F3759-8D6F-ED49-9807-976ACD214427}">
      <formula1>Value___Student_Rates____Note__List_selections_must_match_same_names_on__Benefits_and_F_A__spreadsheet</formula1>
    </dataValidation>
  </dataValidations>
  <printOptions horizontalCentered="1"/>
  <pageMargins left="1" right="1" top="1" bottom="1" header="0.5" footer="0.5"/>
  <pageSetup scale="16" orientation="portrait" r:id="rId1"/>
  <headerFooter>
    <oddHeader xml:space="preserve">&amp;C&amp;"Arial,Bold"&amp;16&amp;G
&amp;"Trebuchet MS,Bold Italic"&amp;12&amp;K03+000Office of Grants &amp; Contracts Administration&amp;"Arial,Bold"&amp;16&amp;K000000
</oddHeader>
  </headerFooter>
  <ignoredErrors>
    <ignoredError sqref="M118 J153:M153 N129:N130 P129:P130 R129:R130 T129:T130 M279 O245 Y153:Y155 X154:X155 X227 O169 X239:X240 X278 X280 O281 O279 N280:U280 O277 N278:U278 N238:U238 N239:U240 N226:U226 N203:U203 N204:U204 N191:U191 N168:U168 N153:U153 N227:U228 N200:U201 M12 Q28:U29 C27:C29 M47 M111 N192:U193 N202:S202 U202 N154:U155" unlockedFormula="1"/>
  </ignoredErrors>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B000000}">
          <x14:formula1>
            <xm:f>'List selections - DO NOT DELETE'!$A$158:$A$161</xm:f>
          </x14:formula1>
          <xm:sqref>C265:C274</xm:sqref>
        </x14:dataValidation>
        <x14:dataValidation type="list" allowBlank="1" showInputMessage="1" showErrorMessage="1" xr:uid="{00000000-0002-0000-0100-00000C000000}">
          <x14:formula1>
            <xm:f>'List selections - DO NOT DELETE'!$A$148:$A$154</xm:f>
          </x14:formula1>
          <xm:sqref>C253:D262</xm:sqref>
        </x14:dataValidation>
        <x14:dataValidation type="list" allowBlank="1" showInputMessage="1" showErrorMessage="1" xr:uid="{00000000-0002-0000-0100-00000D000000}">
          <x14:formula1>
            <xm:f>'Benefits and F&amp;A-DO NOT DELETE'!$A$46:$A$50</xm:f>
          </x14:formula1>
          <xm:sqref>D101:K105</xm:sqref>
        </x14:dataValidation>
        <x14:dataValidation type="list" allowBlank="1" showInputMessage="1" xr:uid="{00000000-0002-0000-0100-00000A000000}">
          <x14:formula1>
            <xm:f>'List selections - DO NOT DELETE'!$A$122:$A$131</xm:f>
          </x14:formula1>
          <xm:sqref>D47:D55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4"/>
    <pageSetUpPr fitToPage="1"/>
  </sheetPr>
  <dimension ref="A1:Z316"/>
  <sheetViews>
    <sheetView zoomScale="70" zoomScaleNormal="70" workbookViewId="0">
      <pane xSplit="13" ySplit="9" topLeftCell="N10" activePane="bottomRight" state="frozen"/>
      <selection pane="topRight" activeCell="N1" sqref="N1"/>
      <selection pane="bottomLeft" activeCell="A10" sqref="A10"/>
      <selection pane="bottomRight" activeCell="C1" sqref="C1"/>
    </sheetView>
  </sheetViews>
  <sheetFormatPr defaultColWidth="20.6640625" defaultRowHeight="17.100000000000001" customHeight="1"/>
  <cols>
    <col min="1" max="1" width="10.1640625" style="33" customWidth="1"/>
    <col min="2" max="2" width="2" style="33" customWidth="1"/>
    <col min="3" max="3" width="36.1640625" style="34" customWidth="1"/>
    <col min="4" max="4" width="33.6640625" style="34" customWidth="1"/>
    <col min="5" max="9" width="7.6640625" style="34" customWidth="1"/>
    <col min="10" max="10" width="18.5" style="34" customWidth="1"/>
    <col min="11" max="13" width="14.5" style="34" customWidth="1"/>
    <col min="14" max="14" width="6.6640625" style="190" customWidth="1"/>
    <col min="15" max="15" width="11.6640625" style="190" customWidth="1"/>
    <col min="16" max="16" width="6.6640625" style="34" customWidth="1"/>
    <col min="17" max="17" width="11.6640625" style="190" customWidth="1"/>
    <col min="18" max="18" width="6.6640625" style="34" customWidth="1"/>
    <col min="19" max="19" width="11.6640625" style="190" customWidth="1"/>
    <col min="20" max="20" width="6.6640625" style="34" customWidth="1"/>
    <col min="21" max="21" width="11.6640625" style="190" customWidth="1"/>
    <col min="22" max="22" width="6.6640625" style="34" customWidth="1"/>
    <col min="23" max="23" width="11.6640625" style="190" customWidth="1"/>
    <col min="24" max="24" width="14.6640625" style="34" customWidth="1"/>
    <col min="25" max="25" width="4.5" style="9" customWidth="1"/>
    <col min="26" max="26" width="4.5" style="34" customWidth="1"/>
    <col min="27" max="16384" width="20.6640625" style="34"/>
  </cols>
  <sheetData>
    <row r="1" spans="1:26" s="9" customFormat="1" ht="17.25" customHeight="1">
      <c r="A1" s="62"/>
      <c r="B1" s="62"/>
      <c r="C1" s="16" t="s">
        <v>142</v>
      </c>
      <c r="D1" s="729"/>
      <c r="E1" s="729"/>
      <c r="F1" s="729"/>
      <c r="G1" s="729"/>
      <c r="H1" s="729"/>
      <c r="I1" s="729"/>
      <c r="J1" s="729"/>
      <c r="K1" s="729"/>
      <c r="L1" s="729"/>
      <c r="M1" s="729"/>
      <c r="N1" s="729"/>
      <c r="O1" s="729"/>
      <c r="P1" s="729"/>
      <c r="Q1" s="729"/>
      <c r="R1" s="729"/>
      <c r="S1" s="729"/>
      <c r="T1" s="729"/>
      <c r="U1" s="729"/>
      <c r="V1" s="729"/>
      <c r="W1" s="729"/>
      <c r="X1" s="729"/>
      <c r="Y1" s="746"/>
      <c r="Z1" s="826"/>
    </row>
    <row r="2" spans="1:26" s="9" customFormat="1" ht="17.25" customHeight="1">
      <c r="A2" s="62"/>
      <c r="B2" s="62"/>
      <c r="C2" s="16" t="s">
        <v>146</v>
      </c>
      <c r="D2" s="16"/>
      <c r="E2" s="729"/>
      <c r="F2" s="729"/>
      <c r="G2" s="729"/>
      <c r="H2" s="729"/>
      <c r="I2" s="729"/>
      <c r="J2" s="16"/>
      <c r="N2" s="13"/>
      <c r="O2" s="402"/>
      <c r="P2" s="13"/>
      <c r="Q2" s="13"/>
      <c r="R2" s="69"/>
      <c r="T2" s="69"/>
      <c r="V2" s="69"/>
      <c r="Y2" s="746"/>
      <c r="Z2" s="826"/>
    </row>
    <row r="3" spans="1:26" s="9" customFormat="1" ht="17.25" customHeight="1">
      <c r="A3" s="62"/>
      <c r="B3" s="62"/>
      <c r="C3" s="9" t="s">
        <v>144</v>
      </c>
      <c r="D3" s="169"/>
      <c r="E3" s="729"/>
      <c r="F3" s="729"/>
      <c r="G3" s="729"/>
      <c r="H3" s="729"/>
      <c r="I3" s="729"/>
      <c r="J3" s="16"/>
      <c r="Y3" s="746"/>
      <c r="Z3" s="826"/>
    </row>
    <row r="4" spans="1:26" s="9" customFormat="1" ht="17.25" customHeight="1">
      <c r="A4" s="62"/>
      <c r="B4" s="62"/>
      <c r="C4" s="69" t="s">
        <v>145</v>
      </c>
      <c r="D4" s="71"/>
      <c r="E4" s="729"/>
      <c r="F4" s="729"/>
      <c r="G4" s="729"/>
      <c r="H4" s="729"/>
      <c r="I4" s="729"/>
      <c r="O4" s="402"/>
      <c r="Y4" s="70"/>
    </row>
    <row r="5" spans="1:26" s="9" customFormat="1" ht="17.25" customHeight="1">
      <c r="A5" s="62"/>
      <c r="B5" s="62"/>
      <c r="C5" s="69" t="s">
        <v>0</v>
      </c>
      <c r="D5" s="174">
        <f>X299</f>
        <v>0</v>
      </c>
      <c r="E5" s="729"/>
      <c r="F5" s="729"/>
      <c r="G5" s="729"/>
      <c r="H5" s="729"/>
      <c r="I5" s="729"/>
      <c r="Y5" s="70"/>
    </row>
    <row r="6" spans="1:26" s="9" customFormat="1" ht="17.25" customHeight="1">
      <c r="A6" s="62"/>
      <c r="B6" s="62"/>
      <c r="C6" s="9" t="s">
        <v>49</v>
      </c>
      <c r="D6" s="403"/>
      <c r="E6" s="835"/>
      <c r="F6" s="835"/>
      <c r="G6" s="835"/>
      <c r="H6" s="835"/>
      <c r="I6" s="835"/>
      <c r="N6" s="741"/>
      <c r="O6" s="741"/>
      <c r="P6" s="741"/>
      <c r="Q6" s="741"/>
      <c r="R6" s="741"/>
      <c r="S6" s="741"/>
      <c r="T6" s="741"/>
      <c r="U6" s="741"/>
      <c r="V6" s="741"/>
      <c r="W6" s="741"/>
      <c r="X6" s="62"/>
      <c r="Y6" s="70"/>
    </row>
    <row r="7" spans="1:26" s="9" customFormat="1" ht="17.25" customHeight="1">
      <c r="A7" s="62"/>
      <c r="B7" s="62"/>
      <c r="C7" s="69" t="s">
        <v>466</v>
      </c>
      <c r="D7" s="404"/>
      <c r="E7" s="729"/>
      <c r="F7" s="729"/>
      <c r="G7" s="729"/>
      <c r="H7" s="729"/>
      <c r="I7" s="729"/>
      <c r="J7" s="69"/>
      <c r="K7" s="69"/>
      <c r="L7" s="69"/>
      <c r="N7" s="750"/>
      <c r="O7" s="750"/>
      <c r="P7" s="750"/>
      <c r="Q7" s="750"/>
      <c r="R7" s="750"/>
      <c r="S7" s="750"/>
      <c r="T7" s="750"/>
      <c r="U7" s="750"/>
      <c r="V7" s="750"/>
      <c r="W7" s="750"/>
      <c r="X7" s="73"/>
      <c r="Y7" s="70"/>
    </row>
    <row r="8" spans="1:26" s="62" customFormat="1" ht="17.25" customHeight="1">
      <c r="C8" s="175"/>
      <c r="D8" s="176"/>
      <c r="E8" s="719"/>
      <c r="F8" s="719"/>
      <c r="G8" s="719"/>
      <c r="H8" s="719"/>
      <c r="I8" s="719"/>
      <c r="J8" s="176"/>
      <c r="K8" s="176"/>
      <c r="L8" s="176"/>
      <c r="M8" s="65"/>
      <c r="N8" s="795" t="s">
        <v>137</v>
      </c>
      <c r="O8" s="821"/>
      <c r="P8" s="795" t="s">
        <v>138</v>
      </c>
      <c r="Q8" s="821"/>
      <c r="R8" s="795" t="s">
        <v>139</v>
      </c>
      <c r="S8" s="821"/>
      <c r="T8" s="795" t="s">
        <v>91</v>
      </c>
      <c r="U8" s="821"/>
      <c r="V8" s="795" t="s">
        <v>92</v>
      </c>
      <c r="W8" s="821"/>
      <c r="X8" s="748" t="s">
        <v>267</v>
      </c>
      <c r="Y8" s="177"/>
    </row>
    <row r="9" spans="1:26" s="9" customFormat="1" ht="21.75" customHeight="1">
      <c r="A9" s="62" t="s">
        <v>268</v>
      </c>
      <c r="B9" s="62"/>
      <c r="C9" s="487" t="s">
        <v>84</v>
      </c>
      <c r="D9" s="79"/>
      <c r="E9" s="740"/>
      <c r="F9" s="740"/>
      <c r="G9" s="740"/>
      <c r="H9" s="740"/>
      <c r="I9" s="740"/>
      <c r="J9" s="79"/>
      <c r="K9" s="79"/>
      <c r="L9" s="79"/>
      <c r="M9" s="27"/>
      <c r="N9" s="730" t="s">
        <v>148</v>
      </c>
      <c r="O9" s="822"/>
      <c r="P9" s="730" t="s">
        <v>148</v>
      </c>
      <c r="Q9" s="822"/>
      <c r="R9" s="730" t="s">
        <v>148</v>
      </c>
      <c r="S9" s="822"/>
      <c r="T9" s="730" t="s">
        <v>148</v>
      </c>
      <c r="U9" s="822"/>
      <c r="V9" s="730" t="s">
        <v>148</v>
      </c>
      <c r="W9" s="822"/>
      <c r="X9" s="831"/>
      <c r="Y9" s="70"/>
    </row>
    <row r="10" spans="1:26" s="9" customFormat="1" ht="32.1" customHeight="1">
      <c r="A10" s="62">
        <v>1000</v>
      </c>
      <c r="B10" s="62"/>
      <c r="C10" s="80" t="s">
        <v>26</v>
      </c>
      <c r="E10" s="692"/>
      <c r="F10" s="826"/>
      <c r="G10" s="826"/>
      <c r="H10" s="826"/>
      <c r="I10" s="826"/>
      <c r="J10" s="826"/>
      <c r="K10" s="62" t="s">
        <v>147</v>
      </c>
      <c r="L10" s="62" t="s">
        <v>140</v>
      </c>
      <c r="M10" s="66" t="s">
        <v>317</v>
      </c>
      <c r="N10" s="81"/>
      <c r="O10" s="82"/>
      <c r="P10" s="81"/>
      <c r="Q10" s="82"/>
      <c r="R10" s="81"/>
      <c r="S10" s="82"/>
      <c r="T10" s="81"/>
      <c r="U10" s="82"/>
      <c r="V10" s="81"/>
      <c r="W10" s="82"/>
      <c r="X10" s="86"/>
      <c r="Y10" s="70"/>
    </row>
    <row r="11" spans="1:26" s="9" customFormat="1" ht="15" customHeight="1">
      <c r="A11" s="62"/>
      <c r="B11" s="62"/>
      <c r="C11" s="10" t="s">
        <v>143</v>
      </c>
      <c r="D11" s="34" t="s">
        <v>299</v>
      </c>
      <c r="E11" s="826"/>
      <c r="F11" s="826"/>
      <c r="G11" s="826"/>
      <c r="H11" s="826"/>
      <c r="I11" s="826"/>
      <c r="J11" s="826"/>
      <c r="K11" s="83"/>
      <c r="L11" s="44"/>
      <c r="M11" s="84"/>
      <c r="N11" s="85"/>
      <c r="O11" s="82"/>
      <c r="P11" s="85"/>
      <c r="Q11" s="82"/>
      <c r="R11" s="85"/>
      <c r="S11" s="82"/>
      <c r="T11" s="85"/>
      <c r="U11" s="82"/>
      <c r="V11" s="85"/>
      <c r="W11" s="82"/>
      <c r="X11" s="86"/>
      <c r="Y11" s="70"/>
    </row>
    <row r="12" spans="1:26" ht="15" customHeight="1">
      <c r="C12" s="87">
        <f t="shared" ref="C12:C26" si="0">N12+P12+R12+T12+V12</f>
        <v>0</v>
      </c>
      <c r="D12" s="34">
        <f>D2</f>
        <v>0</v>
      </c>
      <c r="E12" s="662" t="s">
        <v>300</v>
      </c>
      <c r="F12" s="825"/>
      <c r="G12" s="825"/>
      <c r="H12" s="825"/>
      <c r="I12" s="825"/>
      <c r="J12" s="825"/>
      <c r="K12" s="88">
        <v>0</v>
      </c>
      <c r="L12" s="89">
        <f t="shared" ref="L12:L26" si="1">VLOOKUP(E12,Leave_Benefits,2,0)</f>
        <v>0</v>
      </c>
      <c r="M12" s="56">
        <f t="shared" ref="M12:M26" si="2">VLOOKUP(E12,Leave_Benefits,4,0)</f>
        <v>0</v>
      </c>
      <c r="N12" s="234">
        <v>0</v>
      </c>
      <c r="O12" s="235">
        <f>ROUND($K12*(1+$L12)*(N12)*$M12,0)</f>
        <v>0</v>
      </c>
      <c r="P12" s="234">
        <v>0</v>
      </c>
      <c r="Q12" s="235">
        <f>ROUND($K12*(1+$L12)*(P12)*($M12^2),0)</f>
        <v>0</v>
      </c>
      <c r="R12" s="234">
        <v>0</v>
      </c>
      <c r="S12" s="235">
        <f>ROUND($K12*(1+$L12)*(R12)*($M12^3),0)</f>
        <v>0</v>
      </c>
      <c r="T12" s="234">
        <v>0</v>
      </c>
      <c r="U12" s="235">
        <f>ROUND($K12*(1+$L12)*(T12)*($M12^4),0)</f>
        <v>0</v>
      </c>
      <c r="V12" s="234">
        <v>0</v>
      </c>
      <c r="W12" s="235">
        <f>ROUND($K12*(1+$L12)*(V12)*($M12^5),0)</f>
        <v>0</v>
      </c>
      <c r="X12" s="243">
        <f>O12+Q12+S12+U12+W12</f>
        <v>0</v>
      </c>
      <c r="Y12" s="93"/>
    </row>
    <row r="13" spans="1:26" ht="15" customHeight="1">
      <c r="C13" s="87">
        <f t="shared" si="0"/>
        <v>0</v>
      </c>
      <c r="E13" s="825" t="s">
        <v>300</v>
      </c>
      <c r="F13" s="825"/>
      <c r="G13" s="825"/>
      <c r="H13" s="825"/>
      <c r="I13" s="825"/>
      <c r="J13" s="825"/>
      <c r="K13" s="88">
        <v>0</v>
      </c>
      <c r="L13" s="89">
        <f t="shared" si="1"/>
        <v>0</v>
      </c>
      <c r="M13" s="56">
        <f t="shared" si="2"/>
        <v>0</v>
      </c>
      <c r="N13" s="234">
        <v>0</v>
      </c>
      <c r="O13" s="235">
        <f t="shared" ref="O13:O26" si="3">ROUND($K13*(1+$L13)*(N13)*$M13,0)</f>
        <v>0</v>
      </c>
      <c r="P13" s="234">
        <v>0</v>
      </c>
      <c r="Q13" s="235">
        <f t="shared" ref="Q13:Q26" si="4">ROUND($K13*(1+$L13)*(P13)*($M13^2),0)</f>
        <v>0</v>
      </c>
      <c r="R13" s="234">
        <v>0</v>
      </c>
      <c r="S13" s="235">
        <f t="shared" ref="S13:S26" si="5">ROUND($K13*(1+$L13)*(R13)*($M13^3),0)</f>
        <v>0</v>
      </c>
      <c r="T13" s="234">
        <v>0</v>
      </c>
      <c r="U13" s="235">
        <f t="shared" ref="U13:U26" si="6">ROUND($K13*(1+$L13)*(T13)*($M13^4),0)</f>
        <v>0</v>
      </c>
      <c r="V13" s="234">
        <v>0</v>
      </c>
      <c r="W13" s="235">
        <f t="shared" ref="W13:W26" si="7">ROUND($K13*(1+$L13)*(V13)*($M13^5),0)</f>
        <v>0</v>
      </c>
      <c r="X13" s="243">
        <f>O13+Q13+S13+U13+W13</f>
        <v>0</v>
      </c>
      <c r="Y13" s="93"/>
    </row>
    <row r="14" spans="1:26" ht="15" customHeight="1">
      <c r="C14" s="87">
        <f t="shared" si="0"/>
        <v>0</v>
      </c>
      <c r="E14" s="662" t="s">
        <v>300</v>
      </c>
      <c r="F14" s="825"/>
      <c r="G14" s="825"/>
      <c r="H14" s="825"/>
      <c r="I14" s="825"/>
      <c r="J14" s="825"/>
      <c r="K14" s="88">
        <v>0</v>
      </c>
      <c r="L14" s="89">
        <f t="shared" si="1"/>
        <v>0</v>
      </c>
      <c r="M14" s="56">
        <f t="shared" si="2"/>
        <v>0</v>
      </c>
      <c r="N14" s="234">
        <v>0</v>
      </c>
      <c r="O14" s="235">
        <f t="shared" si="3"/>
        <v>0</v>
      </c>
      <c r="P14" s="234">
        <v>0</v>
      </c>
      <c r="Q14" s="235">
        <f t="shared" si="4"/>
        <v>0</v>
      </c>
      <c r="R14" s="234">
        <v>0</v>
      </c>
      <c r="S14" s="235">
        <f t="shared" si="5"/>
        <v>0</v>
      </c>
      <c r="T14" s="234">
        <v>0</v>
      </c>
      <c r="U14" s="235">
        <f t="shared" si="6"/>
        <v>0</v>
      </c>
      <c r="V14" s="234">
        <v>0</v>
      </c>
      <c r="W14" s="235">
        <f t="shared" si="7"/>
        <v>0</v>
      </c>
      <c r="X14" s="243">
        <f t="shared" ref="X14:X26" si="8">O14+Q14+S14+U14+W14</f>
        <v>0</v>
      </c>
      <c r="Y14" s="93"/>
    </row>
    <row r="15" spans="1:26" ht="15" customHeight="1">
      <c r="C15" s="87">
        <f t="shared" si="0"/>
        <v>0</v>
      </c>
      <c r="E15" s="825" t="s">
        <v>300</v>
      </c>
      <c r="F15" s="825"/>
      <c r="G15" s="825"/>
      <c r="H15" s="825"/>
      <c r="I15" s="825"/>
      <c r="J15" s="825"/>
      <c r="K15" s="88">
        <v>0</v>
      </c>
      <c r="L15" s="89">
        <f t="shared" si="1"/>
        <v>0</v>
      </c>
      <c r="M15" s="56">
        <f t="shared" si="2"/>
        <v>0</v>
      </c>
      <c r="N15" s="234">
        <v>0</v>
      </c>
      <c r="O15" s="235">
        <f t="shared" si="3"/>
        <v>0</v>
      </c>
      <c r="P15" s="234">
        <v>0</v>
      </c>
      <c r="Q15" s="235">
        <f t="shared" si="4"/>
        <v>0</v>
      </c>
      <c r="R15" s="234">
        <v>0</v>
      </c>
      <c r="S15" s="235">
        <f t="shared" si="5"/>
        <v>0</v>
      </c>
      <c r="T15" s="234">
        <v>0</v>
      </c>
      <c r="U15" s="235">
        <f t="shared" si="6"/>
        <v>0</v>
      </c>
      <c r="V15" s="234">
        <v>0</v>
      </c>
      <c r="W15" s="235">
        <f t="shared" si="7"/>
        <v>0</v>
      </c>
      <c r="X15" s="243">
        <f t="shared" si="8"/>
        <v>0</v>
      </c>
      <c r="Y15" s="93"/>
    </row>
    <row r="16" spans="1:26" ht="15" customHeight="1">
      <c r="C16" s="87">
        <f t="shared" si="0"/>
        <v>0</v>
      </c>
      <c r="E16" s="662" t="s">
        <v>300</v>
      </c>
      <c r="F16" s="825"/>
      <c r="G16" s="825"/>
      <c r="H16" s="825"/>
      <c r="I16" s="825"/>
      <c r="J16" s="825"/>
      <c r="K16" s="88">
        <v>0</v>
      </c>
      <c r="L16" s="89">
        <f t="shared" si="1"/>
        <v>0</v>
      </c>
      <c r="M16" s="56">
        <f t="shared" si="2"/>
        <v>0</v>
      </c>
      <c r="N16" s="234">
        <v>0</v>
      </c>
      <c r="O16" s="235">
        <f t="shared" si="3"/>
        <v>0</v>
      </c>
      <c r="P16" s="234">
        <v>0</v>
      </c>
      <c r="Q16" s="235">
        <f t="shared" si="4"/>
        <v>0</v>
      </c>
      <c r="R16" s="234">
        <v>0</v>
      </c>
      <c r="S16" s="235">
        <f t="shared" si="5"/>
        <v>0</v>
      </c>
      <c r="T16" s="234">
        <v>0</v>
      </c>
      <c r="U16" s="235">
        <f t="shared" si="6"/>
        <v>0</v>
      </c>
      <c r="V16" s="234">
        <v>0</v>
      </c>
      <c r="W16" s="235">
        <f t="shared" si="7"/>
        <v>0</v>
      </c>
      <c r="X16" s="243">
        <f t="shared" si="8"/>
        <v>0</v>
      </c>
      <c r="Y16" s="93"/>
    </row>
    <row r="17" spans="1:25" ht="15" customHeight="1">
      <c r="C17" s="87">
        <f t="shared" si="0"/>
        <v>0</v>
      </c>
      <c r="E17" s="825" t="s">
        <v>300</v>
      </c>
      <c r="F17" s="825"/>
      <c r="G17" s="825"/>
      <c r="H17" s="825"/>
      <c r="I17" s="825"/>
      <c r="J17" s="825"/>
      <c r="K17" s="88">
        <v>0</v>
      </c>
      <c r="L17" s="89">
        <f t="shared" si="1"/>
        <v>0</v>
      </c>
      <c r="M17" s="56">
        <f t="shared" si="2"/>
        <v>0</v>
      </c>
      <c r="N17" s="234">
        <v>0</v>
      </c>
      <c r="O17" s="235">
        <f t="shared" si="3"/>
        <v>0</v>
      </c>
      <c r="P17" s="234">
        <v>0</v>
      </c>
      <c r="Q17" s="235">
        <f t="shared" si="4"/>
        <v>0</v>
      </c>
      <c r="R17" s="234">
        <v>0</v>
      </c>
      <c r="S17" s="235">
        <f t="shared" si="5"/>
        <v>0</v>
      </c>
      <c r="T17" s="234">
        <v>0</v>
      </c>
      <c r="U17" s="235">
        <f t="shared" si="6"/>
        <v>0</v>
      </c>
      <c r="V17" s="234">
        <v>0</v>
      </c>
      <c r="W17" s="235">
        <f t="shared" si="7"/>
        <v>0</v>
      </c>
      <c r="X17" s="243">
        <f t="shared" si="8"/>
        <v>0</v>
      </c>
      <c r="Y17" s="93"/>
    </row>
    <row r="18" spans="1:25" ht="15" customHeight="1">
      <c r="C18" s="87">
        <f t="shared" si="0"/>
        <v>0</v>
      </c>
      <c r="E18" s="662" t="s">
        <v>300</v>
      </c>
      <c r="F18" s="825"/>
      <c r="G18" s="825"/>
      <c r="H18" s="825"/>
      <c r="I18" s="825"/>
      <c r="J18" s="825"/>
      <c r="K18" s="88">
        <v>0</v>
      </c>
      <c r="L18" s="89">
        <f t="shared" si="1"/>
        <v>0</v>
      </c>
      <c r="M18" s="56">
        <f t="shared" si="2"/>
        <v>0</v>
      </c>
      <c r="N18" s="234">
        <v>0</v>
      </c>
      <c r="O18" s="235">
        <f t="shared" si="3"/>
        <v>0</v>
      </c>
      <c r="P18" s="234">
        <v>0</v>
      </c>
      <c r="Q18" s="235">
        <f t="shared" si="4"/>
        <v>0</v>
      </c>
      <c r="R18" s="234">
        <v>0</v>
      </c>
      <c r="S18" s="235">
        <f t="shared" si="5"/>
        <v>0</v>
      </c>
      <c r="T18" s="234">
        <v>0</v>
      </c>
      <c r="U18" s="235">
        <f t="shared" si="6"/>
        <v>0</v>
      </c>
      <c r="V18" s="234">
        <v>0</v>
      </c>
      <c r="W18" s="235">
        <f t="shared" si="7"/>
        <v>0</v>
      </c>
      <c r="X18" s="243">
        <f t="shared" si="8"/>
        <v>0</v>
      </c>
      <c r="Y18" s="93"/>
    </row>
    <row r="19" spans="1:25" ht="15" customHeight="1">
      <c r="C19" s="87">
        <f t="shared" si="0"/>
        <v>0</v>
      </c>
      <c r="E19" s="825" t="s">
        <v>300</v>
      </c>
      <c r="F19" s="825"/>
      <c r="G19" s="825"/>
      <c r="H19" s="825"/>
      <c r="I19" s="825"/>
      <c r="J19" s="825"/>
      <c r="K19" s="88">
        <v>0</v>
      </c>
      <c r="L19" s="89">
        <f t="shared" si="1"/>
        <v>0</v>
      </c>
      <c r="M19" s="56">
        <f t="shared" si="2"/>
        <v>0</v>
      </c>
      <c r="N19" s="234">
        <v>0</v>
      </c>
      <c r="O19" s="235">
        <f t="shared" si="3"/>
        <v>0</v>
      </c>
      <c r="P19" s="234">
        <v>0</v>
      </c>
      <c r="Q19" s="235">
        <f t="shared" si="4"/>
        <v>0</v>
      </c>
      <c r="R19" s="234">
        <v>0</v>
      </c>
      <c r="S19" s="235">
        <f t="shared" si="5"/>
        <v>0</v>
      </c>
      <c r="T19" s="234">
        <v>0</v>
      </c>
      <c r="U19" s="235">
        <f t="shared" si="6"/>
        <v>0</v>
      </c>
      <c r="V19" s="234">
        <v>0</v>
      </c>
      <c r="W19" s="235">
        <f t="shared" si="7"/>
        <v>0</v>
      </c>
      <c r="X19" s="243">
        <f t="shared" si="8"/>
        <v>0</v>
      </c>
      <c r="Y19" s="93"/>
    </row>
    <row r="20" spans="1:25" ht="15" customHeight="1">
      <c r="C20" s="87">
        <f t="shared" si="0"/>
        <v>0</v>
      </c>
      <c r="E20" s="662" t="s">
        <v>300</v>
      </c>
      <c r="F20" s="825"/>
      <c r="G20" s="825"/>
      <c r="H20" s="825"/>
      <c r="I20" s="825"/>
      <c r="J20" s="825"/>
      <c r="K20" s="88">
        <v>0</v>
      </c>
      <c r="L20" s="89">
        <f t="shared" si="1"/>
        <v>0</v>
      </c>
      <c r="M20" s="56">
        <f t="shared" si="2"/>
        <v>0</v>
      </c>
      <c r="N20" s="234">
        <v>0</v>
      </c>
      <c r="O20" s="235">
        <f t="shared" si="3"/>
        <v>0</v>
      </c>
      <c r="P20" s="234">
        <v>0</v>
      </c>
      <c r="Q20" s="235">
        <f t="shared" si="4"/>
        <v>0</v>
      </c>
      <c r="R20" s="234">
        <v>0</v>
      </c>
      <c r="S20" s="235">
        <f t="shared" si="5"/>
        <v>0</v>
      </c>
      <c r="T20" s="234">
        <v>0</v>
      </c>
      <c r="U20" s="235">
        <f t="shared" si="6"/>
        <v>0</v>
      </c>
      <c r="V20" s="234">
        <v>0</v>
      </c>
      <c r="W20" s="235">
        <f t="shared" si="7"/>
        <v>0</v>
      </c>
      <c r="X20" s="243">
        <f t="shared" si="8"/>
        <v>0</v>
      </c>
      <c r="Y20" s="93"/>
    </row>
    <row r="21" spans="1:25" ht="15" customHeight="1">
      <c r="C21" s="87">
        <f t="shared" si="0"/>
        <v>0</v>
      </c>
      <c r="E21" s="825" t="s">
        <v>300</v>
      </c>
      <c r="F21" s="825"/>
      <c r="G21" s="825"/>
      <c r="H21" s="825"/>
      <c r="I21" s="825"/>
      <c r="J21" s="825"/>
      <c r="K21" s="88">
        <v>0</v>
      </c>
      <c r="L21" s="89">
        <f t="shared" si="1"/>
        <v>0</v>
      </c>
      <c r="M21" s="56">
        <f t="shared" si="2"/>
        <v>0</v>
      </c>
      <c r="N21" s="234">
        <v>0</v>
      </c>
      <c r="O21" s="235">
        <f t="shared" si="3"/>
        <v>0</v>
      </c>
      <c r="P21" s="234">
        <v>0</v>
      </c>
      <c r="Q21" s="235">
        <f t="shared" si="4"/>
        <v>0</v>
      </c>
      <c r="R21" s="234">
        <v>0</v>
      </c>
      <c r="S21" s="235">
        <f t="shared" si="5"/>
        <v>0</v>
      </c>
      <c r="T21" s="234">
        <v>0</v>
      </c>
      <c r="U21" s="235">
        <f t="shared" si="6"/>
        <v>0</v>
      </c>
      <c r="V21" s="234">
        <v>0</v>
      </c>
      <c r="W21" s="235">
        <f t="shared" si="7"/>
        <v>0</v>
      </c>
      <c r="X21" s="243">
        <f t="shared" si="8"/>
        <v>0</v>
      </c>
      <c r="Y21" s="93"/>
    </row>
    <row r="22" spans="1:25" ht="15" customHeight="1">
      <c r="C22" s="87">
        <f t="shared" si="0"/>
        <v>0</v>
      </c>
      <c r="E22" s="662" t="s">
        <v>300</v>
      </c>
      <c r="F22" s="825"/>
      <c r="G22" s="825"/>
      <c r="H22" s="825"/>
      <c r="I22" s="825"/>
      <c r="J22" s="825"/>
      <c r="K22" s="88">
        <v>0</v>
      </c>
      <c r="L22" s="89">
        <f t="shared" si="1"/>
        <v>0</v>
      </c>
      <c r="M22" s="56">
        <f t="shared" si="2"/>
        <v>0</v>
      </c>
      <c r="N22" s="234">
        <v>0</v>
      </c>
      <c r="O22" s="235">
        <f t="shared" si="3"/>
        <v>0</v>
      </c>
      <c r="P22" s="234">
        <v>0</v>
      </c>
      <c r="Q22" s="235">
        <f t="shared" si="4"/>
        <v>0</v>
      </c>
      <c r="R22" s="234">
        <v>0</v>
      </c>
      <c r="S22" s="235">
        <f t="shared" si="5"/>
        <v>0</v>
      </c>
      <c r="T22" s="234">
        <v>0</v>
      </c>
      <c r="U22" s="235">
        <f t="shared" si="6"/>
        <v>0</v>
      </c>
      <c r="V22" s="234">
        <v>0</v>
      </c>
      <c r="W22" s="235">
        <f t="shared" si="7"/>
        <v>0</v>
      </c>
      <c r="X22" s="243">
        <f t="shared" si="8"/>
        <v>0</v>
      </c>
      <c r="Y22" s="93"/>
    </row>
    <row r="23" spans="1:25" ht="15" customHeight="1">
      <c r="C23" s="87">
        <f t="shared" si="0"/>
        <v>0</v>
      </c>
      <c r="E23" s="825" t="s">
        <v>300</v>
      </c>
      <c r="F23" s="825"/>
      <c r="G23" s="825"/>
      <c r="H23" s="825"/>
      <c r="I23" s="825"/>
      <c r="J23" s="825"/>
      <c r="K23" s="88">
        <v>0</v>
      </c>
      <c r="L23" s="89">
        <f t="shared" si="1"/>
        <v>0</v>
      </c>
      <c r="M23" s="56">
        <f t="shared" si="2"/>
        <v>0</v>
      </c>
      <c r="N23" s="234">
        <v>0</v>
      </c>
      <c r="O23" s="235">
        <f t="shared" si="3"/>
        <v>0</v>
      </c>
      <c r="P23" s="234">
        <v>0</v>
      </c>
      <c r="Q23" s="235">
        <f t="shared" si="4"/>
        <v>0</v>
      </c>
      <c r="R23" s="234">
        <v>0</v>
      </c>
      <c r="S23" s="235">
        <f t="shared" si="5"/>
        <v>0</v>
      </c>
      <c r="T23" s="234">
        <v>0</v>
      </c>
      <c r="U23" s="235">
        <f t="shared" si="6"/>
        <v>0</v>
      </c>
      <c r="V23" s="234">
        <v>0</v>
      </c>
      <c r="W23" s="235">
        <f t="shared" si="7"/>
        <v>0</v>
      </c>
      <c r="X23" s="243">
        <f t="shared" si="8"/>
        <v>0</v>
      </c>
      <c r="Y23" s="93"/>
    </row>
    <row r="24" spans="1:25" ht="15" customHeight="1">
      <c r="C24" s="87">
        <f t="shared" si="0"/>
        <v>0</v>
      </c>
      <c r="E24" s="662" t="s">
        <v>300</v>
      </c>
      <c r="F24" s="825"/>
      <c r="G24" s="825"/>
      <c r="H24" s="825"/>
      <c r="I24" s="825"/>
      <c r="J24" s="825"/>
      <c r="K24" s="88">
        <v>0</v>
      </c>
      <c r="L24" s="89">
        <f t="shared" si="1"/>
        <v>0</v>
      </c>
      <c r="M24" s="56">
        <f t="shared" si="2"/>
        <v>0</v>
      </c>
      <c r="N24" s="234">
        <v>0</v>
      </c>
      <c r="O24" s="235">
        <f t="shared" si="3"/>
        <v>0</v>
      </c>
      <c r="P24" s="234">
        <v>0</v>
      </c>
      <c r="Q24" s="235">
        <f t="shared" si="4"/>
        <v>0</v>
      </c>
      <c r="R24" s="234">
        <v>0</v>
      </c>
      <c r="S24" s="235">
        <f t="shared" si="5"/>
        <v>0</v>
      </c>
      <c r="T24" s="234">
        <v>0</v>
      </c>
      <c r="U24" s="235">
        <f t="shared" si="6"/>
        <v>0</v>
      </c>
      <c r="V24" s="234">
        <v>0</v>
      </c>
      <c r="W24" s="235">
        <f t="shared" si="7"/>
        <v>0</v>
      </c>
      <c r="X24" s="243">
        <f t="shared" si="8"/>
        <v>0</v>
      </c>
      <c r="Y24" s="93"/>
    </row>
    <row r="25" spans="1:25" ht="15" customHeight="1">
      <c r="C25" s="87">
        <f t="shared" si="0"/>
        <v>0</v>
      </c>
      <c r="E25" s="825" t="s">
        <v>300</v>
      </c>
      <c r="F25" s="825"/>
      <c r="G25" s="825"/>
      <c r="H25" s="825"/>
      <c r="I25" s="825"/>
      <c r="J25" s="825"/>
      <c r="K25" s="88">
        <v>0</v>
      </c>
      <c r="L25" s="89">
        <f t="shared" si="1"/>
        <v>0</v>
      </c>
      <c r="M25" s="56">
        <f t="shared" si="2"/>
        <v>0</v>
      </c>
      <c r="N25" s="234">
        <v>0</v>
      </c>
      <c r="O25" s="235">
        <f t="shared" si="3"/>
        <v>0</v>
      </c>
      <c r="P25" s="234">
        <v>0</v>
      </c>
      <c r="Q25" s="235">
        <f t="shared" si="4"/>
        <v>0</v>
      </c>
      <c r="R25" s="234">
        <v>0</v>
      </c>
      <c r="S25" s="235">
        <f t="shared" si="5"/>
        <v>0</v>
      </c>
      <c r="T25" s="234">
        <v>0</v>
      </c>
      <c r="U25" s="235">
        <f t="shared" si="6"/>
        <v>0</v>
      </c>
      <c r="V25" s="234">
        <v>0</v>
      </c>
      <c r="W25" s="235">
        <f t="shared" si="7"/>
        <v>0</v>
      </c>
      <c r="X25" s="243">
        <f t="shared" si="8"/>
        <v>0</v>
      </c>
      <c r="Y25" s="93"/>
    </row>
    <row r="26" spans="1:25" ht="15" customHeight="1">
      <c r="C26" s="87">
        <f t="shared" si="0"/>
        <v>0</v>
      </c>
      <c r="E26" s="662" t="s">
        <v>300</v>
      </c>
      <c r="F26" s="825"/>
      <c r="G26" s="825"/>
      <c r="H26" s="825"/>
      <c r="I26" s="825"/>
      <c r="J26" s="825"/>
      <c r="K26" s="88">
        <v>0</v>
      </c>
      <c r="L26" s="89">
        <f t="shared" si="1"/>
        <v>0</v>
      </c>
      <c r="M26" s="56">
        <f t="shared" si="2"/>
        <v>0</v>
      </c>
      <c r="N26" s="234">
        <v>0</v>
      </c>
      <c r="O26" s="235">
        <f t="shared" si="3"/>
        <v>0</v>
      </c>
      <c r="P26" s="234">
        <v>0</v>
      </c>
      <c r="Q26" s="235">
        <f t="shared" si="4"/>
        <v>0</v>
      </c>
      <c r="R26" s="234">
        <v>0</v>
      </c>
      <c r="S26" s="235">
        <f t="shared" si="5"/>
        <v>0</v>
      </c>
      <c r="T26" s="234">
        <v>0</v>
      </c>
      <c r="U26" s="235">
        <f t="shared" si="6"/>
        <v>0</v>
      </c>
      <c r="V26" s="234">
        <v>0</v>
      </c>
      <c r="W26" s="235">
        <f t="shared" si="7"/>
        <v>0</v>
      </c>
      <c r="X26" s="243">
        <f t="shared" si="8"/>
        <v>0</v>
      </c>
      <c r="Y26" s="93"/>
    </row>
    <row r="27" spans="1:25" s="9" customFormat="1" ht="15" customHeight="1">
      <c r="A27" s="62"/>
      <c r="B27" s="62"/>
      <c r="C27" s="94"/>
      <c r="E27" s="692"/>
      <c r="F27" s="692"/>
      <c r="G27" s="692"/>
      <c r="H27" s="692"/>
      <c r="I27" s="692"/>
      <c r="J27" s="659" t="s">
        <v>252</v>
      </c>
      <c r="K27" s="832"/>
      <c r="L27" s="832"/>
      <c r="M27" s="833"/>
      <c r="N27" s="683">
        <f>SUM(O12:O26)</f>
        <v>0</v>
      </c>
      <c r="O27" s="684"/>
      <c r="P27" s="683">
        <f>SUM(Q12:Q26)</f>
        <v>0</v>
      </c>
      <c r="Q27" s="684"/>
      <c r="R27" s="683">
        <f>SUM(S12:S26)</f>
        <v>0</v>
      </c>
      <c r="S27" s="684"/>
      <c r="T27" s="683">
        <f>SUM(U12:U26)</f>
        <v>0</v>
      </c>
      <c r="U27" s="684"/>
      <c r="V27" s="683">
        <f>SUM(W12:W26)</f>
        <v>0</v>
      </c>
      <c r="W27" s="684"/>
      <c r="X27" s="480">
        <f>SUM(N27:W27)</f>
        <v>0</v>
      </c>
      <c r="Y27" s="70"/>
    </row>
    <row r="28" spans="1:25" s="9" customFormat="1" ht="15" customHeight="1">
      <c r="A28" s="62">
        <v>1000</v>
      </c>
      <c r="B28" s="62"/>
      <c r="C28" s="94" t="s">
        <v>27</v>
      </c>
      <c r="E28" s="728"/>
      <c r="F28" s="812"/>
      <c r="G28" s="812"/>
      <c r="H28" s="812"/>
      <c r="I28" s="812"/>
      <c r="J28" s="812"/>
      <c r="K28" s="812"/>
      <c r="L28" s="812"/>
      <c r="M28" s="818"/>
      <c r="N28" s="96"/>
      <c r="O28" s="97"/>
      <c r="P28" s="96"/>
      <c r="Q28" s="98"/>
      <c r="R28" s="96"/>
      <c r="S28" s="98"/>
      <c r="T28" s="96"/>
      <c r="U28" s="98"/>
      <c r="V28" s="96"/>
      <c r="W28" s="98"/>
      <c r="X28" s="99"/>
      <c r="Y28" s="70"/>
    </row>
    <row r="29" spans="1:25" s="9" customFormat="1" ht="15" customHeight="1">
      <c r="A29" s="62"/>
      <c r="B29" s="62"/>
      <c r="C29" s="10" t="s">
        <v>143</v>
      </c>
      <c r="D29" s="34"/>
      <c r="E29" s="692"/>
      <c r="F29" s="834"/>
      <c r="G29" s="834"/>
      <c r="H29" s="834"/>
      <c r="I29" s="834"/>
      <c r="J29" s="834"/>
      <c r="K29" s="11"/>
      <c r="L29" s="44"/>
      <c r="M29" s="84"/>
      <c r="N29" s="96"/>
      <c r="O29" s="97"/>
      <c r="P29" s="96"/>
      <c r="Q29" s="98"/>
      <c r="R29" s="96"/>
      <c r="S29" s="98"/>
      <c r="T29" s="96"/>
      <c r="U29" s="98"/>
      <c r="V29" s="96"/>
      <c r="W29" s="98"/>
      <c r="X29" s="99"/>
      <c r="Y29" s="70"/>
    </row>
    <row r="30" spans="1:25" s="9" customFormat="1" ht="15" customHeight="1">
      <c r="A30" s="62"/>
      <c r="B30" s="62"/>
      <c r="C30" s="12">
        <f t="shared" ref="C30:C44" si="9">N30+P30+R30+T30+V30</f>
        <v>0</v>
      </c>
      <c r="D30" s="34"/>
      <c r="E30" s="662" t="s">
        <v>300</v>
      </c>
      <c r="F30" s="825"/>
      <c r="G30" s="825"/>
      <c r="H30" s="825"/>
      <c r="I30" s="825"/>
      <c r="J30" s="825"/>
      <c r="K30" s="88">
        <v>0</v>
      </c>
      <c r="L30" s="89">
        <f t="shared" ref="L30:L44" si="10">VLOOKUP(E30,Leave_Benefits,2,0)</f>
        <v>0</v>
      </c>
      <c r="M30" s="56">
        <f t="shared" ref="M30:M44" si="11">VLOOKUP(E30,Leave_Benefits,4,0)</f>
        <v>0</v>
      </c>
      <c r="N30" s="234">
        <v>0</v>
      </c>
      <c r="O30" s="235">
        <f t="shared" ref="O30:O44" si="12">ROUND($K30*(1+$L30)*(N30)*$M30,0)</f>
        <v>0</v>
      </c>
      <c r="P30" s="234">
        <v>0</v>
      </c>
      <c r="Q30" s="235">
        <f t="shared" ref="Q30:Q44" si="13">ROUND($K30*(1+$L30)*(P30)*($M30^2),0)</f>
        <v>0</v>
      </c>
      <c r="R30" s="234">
        <v>0</v>
      </c>
      <c r="S30" s="235">
        <f t="shared" ref="S30:S44" si="14">ROUND($K30*(1+$L30)*(R30)*($M30^3),0)</f>
        <v>0</v>
      </c>
      <c r="T30" s="234">
        <v>0</v>
      </c>
      <c r="U30" s="235">
        <f t="shared" ref="U30:U44" si="15">ROUND($K30*(1+$L30)*(T30)*($M30^4),0)</f>
        <v>0</v>
      </c>
      <c r="V30" s="234">
        <v>0</v>
      </c>
      <c r="W30" s="235">
        <f t="shared" ref="W30:W44" si="16">ROUND($K30*(1+$L30)*(V30)*($M30^5),0)</f>
        <v>0</v>
      </c>
      <c r="X30" s="243">
        <f>O30+Q30+S30+U30+W30</f>
        <v>0</v>
      </c>
      <c r="Y30" s="70"/>
    </row>
    <row r="31" spans="1:25" s="9" customFormat="1" ht="15" customHeight="1">
      <c r="A31" s="62"/>
      <c r="B31" s="62"/>
      <c r="C31" s="12">
        <f t="shared" si="9"/>
        <v>0</v>
      </c>
      <c r="D31" s="34"/>
      <c r="E31" s="825" t="s">
        <v>300</v>
      </c>
      <c r="F31" s="825"/>
      <c r="G31" s="825"/>
      <c r="H31" s="825"/>
      <c r="I31" s="825"/>
      <c r="J31" s="825"/>
      <c r="K31" s="88">
        <v>0</v>
      </c>
      <c r="L31" s="89">
        <f t="shared" si="10"/>
        <v>0</v>
      </c>
      <c r="M31" s="56">
        <f t="shared" si="11"/>
        <v>0</v>
      </c>
      <c r="N31" s="234">
        <v>0</v>
      </c>
      <c r="O31" s="235">
        <f t="shared" si="12"/>
        <v>0</v>
      </c>
      <c r="P31" s="234">
        <v>0</v>
      </c>
      <c r="Q31" s="235">
        <f t="shared" si="13"/>
        <v>0</v>
      </c>
      <c r="R31" s="234">
        <v>0</v>
      </c>
      <c r="S31" s="235">
        <f t="shared" si="14"/>
        <v>0</v>
      </c>
      <c r="T31" s="234">
        <v>0</v>
      </c>
      <c r="U31" s="235">
        <f t="shared" si="15"/>
        <v>0</v>
      </c>
      <c r="V31" s="234">
        <v>0</v>
      </c>
      <c r="W31" s="235">
        <f t="shared" si="16"/>
        <v>0</v>
      </c>
      <c r="X31" s="243">
        <f t="shared" ref="X31:X44" si="17">O31+Q31+S31+U31+W31</f>
        <v>0</v>
      </c>
      <c r="Y31" s="70"/>
    </row>
    <row r="32" spans="1:25" s="9" customFormat="1" ht="15" customHeight="1">
      <c r="A32" s="62"/>
      <c r="B32" s="62"/>
      <c r="C32" s="12">
        <f t="shared" si="9"/>
        <v>0</v>
      </c>
      <c r="D32" s="34"/>
      <c r="E32" s="662" t="s">
        <v>300</v>
      </c>
      <c r="F32" s="825"/>
      <c r="G32" s="825"/>
      <c r="H32" s="825"/>
      <c r="I32" s="825"/>
      <c r="J32" s="825"/>
      <c r="K32" s="88">
        <v>0</v>
      </c>
      <c r="L32" s="89">
        <f t="shared" si="10"/>
        <v>0</v>
      </c>
      <c r="M32" s="56">
        <f t="shared" si="11"/>
        <v>0</v>
      </c>
      <c r="N32" s="234">
        <v>0</v>
      </c>
      <c r="O32" s="235">
        <f t="shared" si="12"/>
        <v>0</v>
      </c>
      <c r="P32" s="234">
        <v>0</v>
      </c>
      <c r="Q32" s="235">
        <f t="shared" si="13"/>
        <v>0</v>
      </c>
      <c r="R32" s="234">
        <v>0</v>
      </c>
      <c r="S32" s="235">
        <f t="shared" si="14"/>
        <v>0</v>
      </c>
      <c r="T32" s="234">
        <v>0</v>
      </c>
      <c r="U32" s="235">
        <f t="shared" si="15"/>
        <v>0</v>
      </c>
      <c r="V32" s="234">
        <v>0</v>
      </c>
      <c r="W32" s="235">
        <f t="shared" si="16"/>
        <v>0</v>
      </c>
      <c r="X32" s="243">
        <f t="shared" si="17"/>
        <v>0</v>
      </c>
      <c r="Y32" s="70"/>
    </row>
    <row r="33" spans="1:25" s="9" customFormat="1" ht="15" customHeight="1">
      <c r="A33" s="62"/>
      <c r="B33" s="62"/>
      <c r="C33" s="12">
        <f t="shared" si="9"/>
        <v>0</v>
      </c>
      <c r="D33" s="34"/>
      <c r="E33" s="825" t="s">
        <v>300</v>
      </c>
      <c r="F33" s="825"/>
      <c r="G33" s="825"/>
      <c r="H33" s="825"/>
      <c r="I33" s="825"/>
      <c r="J33" s="825"/>
      <c r="K33" s="88">
        <v>0</v>
      </c>
      <c r="L33" s="89">
        <f t="shared" si="10"/>
        <v>0</v>
      </c>
      <c r="M33" s="56">
        <f t="shared" si="11"/>
        <v>0</v>
      </c>
      <c r="N33" s="234">
        <v>0</v>
      </c>
      <c r="O33" s="235">
        <f t="shared" si="12"/>
        <v>0</v>
      </c>
      <c r="P33" s="234">
        <v>0</v>
      </c>
      <c r="Q33" s="235">
        <f t="shared" si="13"/>
        <v>0</v>
      </c>
      <c r="R33" s="234">
        <v>0</v>
      </c>
      <c r="S33" s="235">
        <f t="shared" si="14"/>
        <v>0</v>
      </c>
      <c r="T33" s="234">
        <v>0</v>
      </c>
      <c r="U33" s="235">
        <f t="shared" si="15"/>
        <v>0</v>
      </c>
      <c r="V33" s="234">
        <v>0</v>
      </c>
      <c r="W33" s="235">
        <f t="shared" si="16"/>
        <v>0</v>
      </c>
      <c r="X33" s="243">
        <f t="shared" si="17"/>
        <v>0</v>
      </c>
      <c r="Y33" s="70"/>
    </row>
    <row r="34" spans="1:25" ht="15" customHeight="1">
      <c r="C34" s="12">
        <f t="shared" si="9"/>
        <v>0</v>
      </c>
      <c r="E34" s="662" t="s">
        <v>300</v>
      </c>
      <c r="F34" s="825"/>
      <c r="G34" s="825"/>
      <c r="H34" s="825"/>
      <c r="I34" s="825"/>
      <c r="J34" s="825"/>
      <c r="K34" s="88">
        <v>0</v>
      </c>
      <c r="L34" s="89">
        <f t="shared" si="10"/>
        <v>0</v>
      </c>
      <c r="M34" s="56">
        <f t="shared" si="11"/>
        <v>0</v>
      </c>
      <c r="N34" s="234">
        <v>0</v>
      </c>
      <c r="O34" s="235">
        <f t="shared" si="12"/>
        <v>0</v>
      </c>
      <c r="P34" s="234">
        <v>0</v>
      </c>
      <c r="Q34" s="235">
        <f t="shared" si="13"/>
        <v>0</v>
      </c>
      <c r="R34" s="234">
        <v>0</v>
      </c>
      <c r="S34" s="235">
        <f t="shared" si="14"/>
        <v>0</v>
      </c>
      <c r="T34" s="234">
        <v>0</v>
      </c>
      <c r="U34" s="235">
        <f t="shared" si="15"/>
        <v>0</v>
      </c>
      <c r="V34" s="234">
        <v>0</v>
      </c>
      <c r="W34" s="235">
        <f t="shared" si="16"/>
        <v>0</v>
      </c>
      <c r="X34" s="243">
        <f t="shared" si="17"/>
        <v>0</v>
      </c>
      <c r="Y34" s="93"/>
    </row>
    <row r="35" spans="1:25" ht="15" customHeight="1">
      <c r="C35" s="12">
        <f t="shared" si="9"/>
        <v>0</v>
      </c>
      <c r="E35" s="825" t="s">
        <v>300</v>
      </c>
      <c r="F35" s="825"/>
      <c r="G35" s="825"/>
      <c r="H35" s="825"/>
      <c r="I35" s="825"/>
      <c r="J35" s="825"/>
      <c r="K35" s="88">
        <v>0</v>
      </c>
      <c r="L35" s="89">
        <f t="shared" si="10"/>
        <v>0</v>
      </c>
      <c r="M35" s="56">
        <f t="shared" si="11"/>
        <v>0</v>
      </c>
      <c r="N35" s="234">
        <v>0</v>
      </c>
      <c r="O35" s="235">
        <f t="shared" si="12"/>
        <v>0</v>
      </c>
      <c r="P35" s="234">
        <v>0</v>
      </c>
      <c r="Q35" s="235">
        <f t="shared" si="13"/>
        <v>0</v>
      </c>
      <c r="R35" s="234">
        <v>0</v>
      </c>
      <c r="S35" s="235">
        <f t="shared" si="14"/>
        <v>0</v>
      </c>
      <c r="T35" s="234">
        <v>0</v>
      </c>
      <c r="U35" s="235">
        <f t="shared" si="15"/>
        <v>0</v>
      </c>
      <c r="V35" s="234">
        <v>0</v>
      </c>
      <c r="W35" s="235">
        <f t="shared" si="16"/>
        <v>0</v>
      </c>
      <c r="X35" s="243">
        <f t="shared" si="17"/>
        <v>0</v>
      </c>
      <c r="Y35" s="93"/>
    </row>
    <row r="36" spans="1:25" ht="15" customHeight="1">
      <c r="C36" s="12">
        <f t="shared" si="9"/>
        <v>0</v>
      </c>
      <c r="E36" s="662" t="s">
        <v>300</v>
      </c>
      <c r="F36" s="825"/>
      <c r="G36" s="825"/>
      <c r="H36" s="825"/>
      <c r="I36" s="825"/>
      <c r="J36" s="825"/>
      <c r="K36" s="88">
        <v>0</v>
      </c>
      <c r="L36" s="89">
        <f t="shared" si="10"/>
        <v>0</v>
      </c>
      <c r="M36" s="56">
        <f t="shared" si="11"/>
        <v>0</v>
      </c>
      <c r="N36" s="234">
        <v>0</v>
      </c>
      <c r="O36" s="235">
        <f t="shared" si="12"/>
        <v>0</v>
      </c>
      <c r="P36" s="234">
        <v>0</v>
      </c>
      <c r="Q36" s="235">
        <f t="shared" si="13"/>
        <v>0</v>
      </c>
      <c r="R36" s="234">
        <v>0</v>
      </c>
      <c r="S36" s="235">
        <f t="shared" si="14"/>
        <v>0</v>
      </c>
      <c r="T36" s="234">
        <v>0</v>
      </c>
      <c r="U36" s="235">
        <f t="shared" si="15"/>
        <v>0</v>
      </c>
      <c r="V36" s="234">
        <v>0</v>
      </c>
      <c r="W36" s="235">
        <f t="shared" si="16"/>
        <v>0</v>
      </c>
      <c r="X36" s="243">
        <f t="shared" si="17"/>
        <v>0</v>
      </c>
      <c r="Y36" s="93"/>
    </row>
    <row r="37" spans="1:25" s="9" customFormat="1" ht="15" customHeight="1">
      <c r="A37" s="62"/>
      <c r="B37" s="62"/>
      <c r="C37" s="12">
        <f t="shared" si="9"/>
        <v>0</v>
      </c>
      <c r="D37" s="34"/>
      <c r="E37" s="825" t="s">
        <v>300</v>
      </c>
      <c r="F37" s="825"/>
      <c r="G37" s="825"/>
      <c r="H37" s="825"/>
      <c r="I37" s="825"/>
      <c r="J37" s="825"/>
      <c r="K37" s="88">
        <v>0</v>
      </c>
      <c r="L37" s="89">
        <f t="shared" si="10"/>
        <v>0</v>
      </c>
      <c r="M37" s="56">
        <f t="shared" si="11"/>
        <v>0</v>
      </c>
      <c r="N37" s="234">
        <v>0</v>
      </c>
      <c r="O37" s="235">
        <f t="shared" si="12"/>
        <v>0</v>
      </c>
      <c r="P37" s="234">
        <v>0</v>
      </c>
      <c r="Q37" s="235">
        <f t="shared" si="13"/>
        <v>0</v>
      </c>
      <c r="R37" s="234">
        <v>0</v>
      </c>
      <c r="S37" s="235">
        <f t="shared" si="14"/>
        <v>0</v>
      </c>
      <c r="T37" s="234">
        <v>0</v>
      </c>
      <c r="U37" s="235">
        <f t="shared" si="15"/>
        <v>0</v>
      </c>
      <c r="V37" s="234">
        <v>0</v>
      </c>
      <c r="W37" s="235">
        <f t="shared" si="16"/>
        <v>0</v>
      </c>
      <c r="X37" s="243">
        <f t="shared" si="17"/>
        <v>0</v>
      </c>
      <c r="Y37" s="70"/>
    </row>
    <row r="38" spans="1:25" s="9" customFormat="1" ht="15" customHeight="1">
      <c r="A38" s="62"/>
      <c r="B38" s="62"/>
      <c r="C38" s="12">
        <f t="shared" si="9"/>
        <v>0</v>
      </c>
      <c r="D38" s="34"/>
      <c r="E38" s="662" t="s">
        <v>300</v>
      </c>
      <c r="F38" s="825"/>
      <c r="G38" s="825"/>
      <c r="H38" s="825"/>
      <c r="I38" s="825"/>
      <c r="J38" s="825"/>
      <c r="K38" s="88">
        <v>0</v>
      </c>
      <c r="L38" s="89">
        <f t="shared" si="10"/>
        <v>0</v>
      </c>
      <c r="M38" s="56">
        <f t="shared" si="11"/>
        <v>0</v>
      </c>
      <c r="N38" s="234">
        <v>0</v>
      </c>
      <c r="O38" s="235">
        <f t="shared" si="12"/>
        <v>0</v>
      </c>
      <c r="P38" s="234">
        <v>0</v>
      </c>
      <c r="Q38" s="235">
        <f t="shared" si="13"/>
        <v>0</v>
      </c>
      <c r="R38" s="234">
        <v>0</v>
      </c>
      <c r="S38" s="235">
        <f t="shared" si="14"/>
        <v>0</v>
      </c>
      <c r="T38" s="234">
        <v>0</v>
      </c>
      <c r="U38" s="235">
        <f t="shared" si="15"/>
        <v>0</v>
      </c>
      <c r="V38" s="234">
        <v>0</v>
      </c>
      <c r="W38" s="235">
        <f t="shared" si="16"/>
        <v>0</v>
      </c>
      <c r="X38" s="243">
        <f t="shared" si="17"/>
        <v>0</v>
      </c>
      <c r="Y38" s="70"/>
    </row>
    <row r="39" spans="1:25" s="9" customFormat="1" ht="15" customHeight="1">
      <c r="A39" s="62"/>
      <c r="B39" s="62"/>
      <c r="C39" s="12">
        <f t="shared" si="9"/>
        <v>0</v>
      </c>
      <c r="D39" s="34"/>
      <c r="E39" s="825" t="s">
        <v>300</v>
      </c>
      <c r="F39" s="825"/>
      <c r="G39" s="825"/>
      <c r="H39" s="825"/>
      <c r="I39" s="825"/>
      <c r="J39" s="825"/>
      <c r="K39" s="88">
        <v>0</v>
      </c>
      <c r="L39" s="89">
        <f t="shared" si="10"/>
        <v>0</v>
      </c>
      <c r="M39" s="56">
        <f t="shared" si="11"/>
        <v>0</v>
      </c>
      <c r="N39" s="234">
        <v>0</v>
      </c>
      <c r="O39" s="235">
        <f t="shared" si="12"/>
        <v>0</v>
      </c>
      <c r="P39" s="234">
        <v>0</v>
      </c>
      <c r="Q39" s="235">
        <f t="shared" si="13"/>
        <v>0</v>
      </c>
      <c r="R39" s="234">
        <v>0</v>
      </c>
      <c r="S39" s="235">
        <f t="shared" si="14"/>
        <v>0</v>
      </c>
      <c r="T39" s="234">
        <v>0</v>
      </c>
      <c r="U39" s="235">
        <f t="shared" si="15"/>
        <v>0</v>
      </c>
      <c r="V39" s="234">
        <v>0</v>
      </c>
      <c r="W39" s="235">
        <f t="shared" si="16"/>
        <v>0</v>
      </c>
      <c r="X39" s="243">
        <f t="shared" si="17"/>
        <v>0</v>
      </c>
      <c r="Y39" s="70"/>
    </row>
    <row r="40" spans="1:25" ht="15" customHeight="1">
      <c r="C40" s="12">
        <f t="shared" si="9"/>
        <v>0</v>
      </c>
      <c r="E40" s="662" t="s">
        <v>300</v>
      </c>
      <c r="F40" s="825"/>
      <c r="G40" s="825"/>
      <c r="H40" s="825"/>
      <c r="I40" s="825"/>
      <c r="J40" s="825"/>
      <c r="K40" s="88">
        <v>0</v>
      </c>
      <c r="L40" s="89">
        <f t="shared" si="10"/>
        <v>0</v>
      </c>
      <c r="M40" s="56">
        <f t="shared" si="11"/>
        <v>0</v>
      </c>
      <c r="N40" s="234">
        <v>0</v>
      </c>
      <c r="O40" s="235">
        <f t="shared" si="12"/>
        <v>0</v>
      </c>
      <c r="P40" s="234">
        <v>0</v>
      </c>
      <c r="Q40" s="235">
        <f t="shared" si="13"/>
        <v>0</v>
      </c>
      <c r="R40" s="234">
        <v>0</v>
      </c>
      <c r="S40" s="235">
        <f t="shared" si="14"/>
        <v>0</v>
      </c>
      <c r="T40" s="234">
        <v>0</v>
      </c>
      <c r="U40" s="235">
        <f t="shared" si="15"/>
        <v>0</v>
      </c>
      <c r="V40" s="234">
        <v>0</v>
      </c>
      <c r="W40" s="235">
        <f t="shared" si="16"/>
        <v>0</v>
      </c>
      <c r="X40" s="243">
        <f t="shared" si="17"/>
        <v>0</v>
      </c>
      <c r="Y40" s="93"/>
    </row>
    <row r="41" spans="1:25" ht="15" customHeight="1">
      <c r="C41" s="12">
        <f t="shared" si="9"/>
        <v>0</v>
      </c>
      <c r="E41" s="825" t="s">
        <v>300</v>
      </c>
      <c r="F41" s="825"/>
      <c r="G41" s="825"/>
      <c r="H41" s="825"/>
      <c r="I41" s="825"/>
      <c r="J41" s="825"/>
      <c r="K41" s="88">
        <v>0</v>
      </c>
      <c r="L41" s="89">
        <f t="shared" si="10"/>
        <v>0</v>
      </c>
      <c r="M41" s="56">
        <f t="shared" si="11"/>
        <v>0</v>
      </c>
      <c r="N41" s="234">
        <v>0</v>
      </c>
      <c r="O41" s="235">
        <f t="shared" si="12"/>
        <v>0</v>
      </c>
      <c r="P41" s="234">
        <v>0</v>
      </c>
      <c r="Q41" s="235">
        <f t="shared" si="13"/>
        <v>0</v>
      </c>
      <c r="R41" s="234">
        <v>0</v>
      </c>
      <c r="S41" s="235">
        <f t="shared" si="14"/>
        <v>0</v>
      </c>
      <c r="T41" s="234">
        <v>0</v>
      </c>
      <c r="U41" s="235">
        <f t="shared" si="15"/>
        <v>0</v>
      </c>
      <c r="V41" s="234">
        <v>0</v>
      </c>
      <c r="W41" s="235">
        <f t="shared" si="16"/>
        <v>0</v>
      </c>
      <c r="X41" s="243">
        <f t="shared" si="17"/>
        <v>0</v>
      </c>
      <c r="Y41" s="93"/>
    </row>
    <row r="42" spans="1:25" ht="15" customHeight="1">
      <c r="C42" s="12">
        <f t="shared" si="9"/>
        <v>0</v>
      </c>
      <c r="E42" s="662" t="s">
        <v>300</v>
      </c>
      <c r="F42" s="825"/>
      <c r="G42" s="825"/>
      <c r="H42" s="825"/>
      <c r="I42" s="825"/>
      <c r="J42" s="825"/>
      <c r="K42" s="88">
        <v>0</v>
      </c>
      <c r="L42" s="89">
        <f t="shared" si="10"/>
        <v>0</v>
      </c>
      <c r="M42" s="56">
        <f t="shared" si="11"/>
        <v>0</v>
      </c>
      <c r="N42" s="234">
        <v>0</v>
      </c>
      <c r="O42" s="235">
        <f t="shared" si="12"/>
        <v>0</v>
      </c>
      <c r="P42" s="234">
        <v>0</v>
      </c>
      <c r="Q42" s="235">
        <f t="shared" si="13"/>
        <v>0</v>
      </c>
      <c r="R42" s="234">
        <v>0</v>
      </c>
      <c r="S42" s="235">
        <f t="shared" si="14"/>
        <v>0</v>
      </c>
      <c r="T42" s="234">
        <v>0</v>
      </c>
      <c r="U42" s="235">
        <f t="shared" si="15"/>
        <v>0</v>
      </c>
      <c r="V42" s="234">
        <v>0</v>
      </c>
      <c r="W42" s="235">
        <f t="shared" si="16"/>
        <v>0</v>
      </c>
      <c r="X42" s="243">
        <f t="shared" si="17"/>
        <v>0</v>
      </c>
      <c r="Y42" s="93"/>
    </row>
    <row r="43" spans="1:25" s="9" customFormat="1" ht="15" customHeight="1">
      <c r="A43" s="62"/>
      <c r="B43" s="62"/>
      <c r="C43" s="12">
        <f t="shared" si="9"/>
        <v>0</v>
      </c>
      <c r="D43" s="34"/>
      <c r="E43" s="825" t="s">
        <v>300</v>
      </c>
      <c r="F43" s="825"/>
      <c r="G43" s="825"/>
      <c r="H43" s="825"/>
      <c r="I43" s="825"/>
      <c r="J43" s="825"/>
      <c r="K43" s="88">
        <v>0</v>
      </c>
      <c r="L43" s="89">
        <f t="shared" si="10"/>
        <v>0</v>
      </c>
      <c r="M43" s="56">
        <f t="shared" si="11"/>
        <v>0</v>
      </c>
      <c r="N43" s="234">
        <v>0</v>
      </c>
      <c r="O43" s="235">
        <f t="shared" si="12"/>
        <v>0</v>
      </c>
      <c r="P43" s="234">
        <v>0</v>
      </c>
      <c r="Q43" s="235">
        <f t="shared" si="13"/>
        <v>0</v>
      </c>
      <c r="R43" s="234">
        <v>0</v>
      </c>
      <c r="S43" s="235">
        <f t="shared" si="14"/>
        <v>0</v>
      </c>
      <c r="T43" s="234">
        <v>0</v>
      </c>
      <c r="U43" s="235">
        <f t="shared" si="15"/>
        <v>0</v>
      </c>
      <c r="V43" s="234">
        <v>0</v>
      </c>
      <c r="W43" s="235">
        <f t="shared" si="16"/>
        <v>0</v>
      </c>
      <c r="X43" s="243">
        <f t="shared" si="17"/>
        <v>0</v>
      </c>
      <c r="Y43" s="70"/>
    </row>
    <row r="44" spans="1:25" s="9" customFormat="1" ht="15" customHeight="1">
      <c r="A44" s="62"/>
      <c r="B44" s="62"/>
      <c r="C44" s="12">
        <f t="shared" si="9"/>
        <v>0</v>
      </c>
      <c r="D44" s="34"/>
      <c r="E44" s="662" t="s">
        <v>300</v>
      </c>
      <c r="F44" s="825"/>
      <c r="G44" s="825"/>
      <c r="H44" s="825"/>
      <c r="I44" s="825"/>
      <c r="J44" s="825"/>
      <c r="K44" s="88">
        <v>0</v>
      </c>
      <c r="L44" s="89">
        <f t="shared" si="10"/>
        <v>0</v>
      </c>
      <c r="M44" s="56">
        <f t="shared" si="11"/>
        <v>0</v>
      </c>
      <c r="N44" s="234">
        <v>0</v>
      </c>
      <c r="O44" s="235">
        <f t="shared" si="12"/>
        <v>0</v>
      </c>
      <c r="P44" s="234">
        <v>0</v>
      </c>
      <c r="Q44" s="235">
        <f t="shared" si="13"/>
        <v>0</v>
      </c>
      <c r="R44" s="234">
        <v>0</v>
      </c>
      <c r="S44" s="235">
        <f t="shared" si="14"/>
        <v>0</v>
      </c>
      <c r="T44" s="234">
        <v>0</v>
      </c>
      <c r="U44" s="235">
        <f t="shared" si="15"/>
        <v>0</v>
      </c>
      <c r="V44" s="234">
        <v>0</v>
      </c>
      <c r="W44" s="235">
        <f t="shared" si="16"/>
        <v>0</v>
      </c>
      <c r="X44" s="243">
        <f t="shared" si="17"/>
        <v>0</v>
      </c>
      <c r="Y44" s="70"/>
    </row>
    <row r="45" spans="1:25" ht="15" customHeight="1">
      <c r="A45" s="62">
        <v>1000</v>
      </c>
      <c r="C45" s="100" t="s">
        <v>28</v>
      </c>
      <c r="E45" s="687"/>
      <c r="F45" s="687"/>
      <c r="G45" s="687"/>
      <c r="H45" s="687"/>
      <c r="I45" s="687"/>
      <c r="J45" s="826"/>
      <c r="M45" s="56"/>
      <c r="N45" s="101"/>
      <c r="O45" s="102"/>
      <c r="P45" s="101"/>
      <c r="Q45" s="102"/>
      <c r="R45" s="101"/>
      <c r="S45" s="102"/>
      <c r="T45" s="101"/>
      <c r="U45" s="102"/>
      <c r="V45" s="101"/>
      <c r="W45" s="103"/>
      <c r="X45" s="99"/>
      <c r="Y45" s="93"/>
    </row>
    <row r="46" spans="1:25" ht="15.75">
      <c r="C46" s="58" t="s">
        <v>141</v>
      </c>
      <c r="E46" s="696"/>
      <c r="F46" s="696"/>
      <c r="G46" s="696"/>
      <c r="H46" s="696"/>
      <c r="I46" s="696"/>
      <c r="J46" s="834"/>
      <c r="K46" s="62"/>
      <c r="M46" s="56"/>
      <c r="N46" s="101"/>
      <c r="O46" s="102"/>
      <c r="P46" s="101"/>
      <c r="Q46" s="102"/>
      <c r="R46" s="101"/>
      <c r="S46" s="102"/>
      <c r="T46" s="101"/>
      <c r="U46" s="102"/>
      <c r="V46" s="101"/>
      <c r="W46" s="103"/>
      <c r="X46" s="99"/>
      <c r="Y46" s="93"/>
    </row>
    <row r="47" spans="1:25" ht="15" customHeight="1">
      <c r="C47" s="58">
        <v>0</v>
      </c>
      <c r="D47" s="34" t="s">
        <v>367</v>
      </c>
      <c r="E47" s="667" t="s">
        <v>300</v>
      </c>
      <c r="F47" s="825"/>
      <c r="G47" s="825"/>
      <c r="H47" s="825"/>
      <c r="I47" s="825"/>
      <c r="J47" s="825"/>
      <c r="K47" s="104">
        <v>0</v>
      </c>
      <c r="L47" s="105">
        <f t="shared" ref="L47:L55" si="18">VLOOKUP(E47,Leave_Benefits,2,0)</f>
        <v>0</v>
      </c>
      <c r="M47" s="56">
        <f t="shared" ref="M47:M55" si="19">VLOOKUP(E47,Leave_Benefits,4,0)</f>
        <v>0</v>
      </c>
      <c r="N47" s="234">
        <v>0</v>
      </c>
      <c r="O47" s="235">
        <f>ROUND($K47*(1+$L47)*(N47)*$M47*$C47,0)</f>
        <v>0</v>
      </c>
      <c r="P47" s="234">
        <v>0</v>
      </c>
      <c r="Q47" s="235">
        <f>ROUND($K47*(1+$L47)*(P47)*($M47^2)*$C47,0)</f>
        <v>0</v>
      </c>
      <c r="R47" s="234">
        <v>0</v>
      </c>
      <c r="S47" s="235">
        <f>ROUND($K47*(1+$L47)*(R47)*($M47^3)*$C47,0)</f>
        <v>0</v>
      </c>
      <c r="T47" s="234">
        <v>0</v>
      </c>
      <c r="U47" s="235">
        <f>ROUND($K47*(1+$L47)*(T47)*($M47^4)*$C47,0)</f>
        <v>0</v>
      </c>
      <c r="V47" s="234">
        <v>0</v>
      </c>
      <c r="W47" s="235">
        <f>ROUND($K47*(1+$L47)*(V47)*($M47^5)*$C47,0)</f>
        <v>0</v>
      </c>
      <c r="X47" s="243">
        <f>O47+Q47+S47+U47+W47</f>
        <v>0</v>
      </c>
      <c r="Y47" s="93"/>
    </row>
    <row r="48" spans="1:25" ht="15" customHeight="1">
      <c r="C48" s="58">
        <v>0</v>
      </c>
      <c r="D48" s="34" t="s">
        <v>367</v>
      </c>
      <c r="E48" s="667" t="s">
        <v>300</v>
      </c>
      <c r="F48" s="825"/>
      <c r="G48" s="825"/>
      <c r="H48" s="825"/>
      <c r="I48" s="825"/>
      <c r="J48" s="825"/>
      <c r="K48" s="104">
        <v>0</v>
      </c>
      <c r="L48" s="105">
        <f t="shared" si="18"/>
        <v>0</v>
      </c>
      <c r="M48" s="56">
        <f t="shared" si="19"/>
        <v>0</v>
      </c>
      <c r="N48" s="234">
        <v>0</v>
      </c>
      <c r="O48" s="235">
        <f t="shared" ref="O48:O55" si="20">ROUND($K48*(1+$L48)*(N48)*$M48*$C48,0)</f>
        <v>0</v>
      </c>
      <c r="P48" s="234">
        <v>0</v>
      </c>
      <c r="Q48" s="235">
        <f t="shared" ref="Q48:Q55" si="21">ROUND($K48*(1+$L48)*(P48)*($M48^2)*$C48,0)</f>
        <v>0</v>
      </c>
      <c r="R48" s="234">
        <v>0</v>
      </c>
      <c r="S48" s="235">
        <f t="shared" ref="S48:S55" si="22">ROUND($K48*(1+$L48)*(R48)*($M48^3)*$C48,0)</f>
        <v>0</v>
      </c>
      <c r="T48" s="234">
        <v>0</v>
      </c>
      <c r="U48" s="235">
        <f t="shared" ref="U48:U55" si="23">ROUND($K48*(1+$L48)*(T48)*($M48^4)*$C48,0)</f>
        <v>0</v>
      </c>
      <c r="V48" s="234">
        <v>0</v>
      </c>
      <c r="W48" s="235">
        <f t="shared" ref="W48:W55" si="24">ROUND($K48*(1+$L48)*(V48)*($M48^5)*$C48,0)</f>
        <v>0</v>
      </c>
      <c r="X48" s="243">
        <f t="shared" ref="X48:X55" si="25">O48+Q48+S48+U48+W48</f>
        <v>0</v>
      </c>
      <c r="Y48" s="93"/>
    </row>
    <row r="49" spans="1:25" ht="15" customHeight="1">
      <c r="C49" s="58">
        <v>0</v>
      </c>
      <c r="D49" s="34" t="s">
        <v>367</v>
      </c>
      <c r="E49" s="667" t="s">
        <v>300</v>
      </c>
      <c r="F49" s="825"/>
      <c r="G49" s="825"/>
      <c r="H49" s="825"/>
      <c r="I49" s="825"/>
      <c r="J49" s="825"/>
      <c r="K49" s="104">
        <v>0</v>
      </c>
      <c r="L49" s="105">
        <f t="shared" si="18"/>
        <v>0</v>
      </c>
      <c r="M49" s="56">
        <f t="shared" si="19"/>
        <v>0</v>
      </c>
      <c r="N49" s="234">
        <v>0</v>
      </c>
      <c r="O49" s="235">
        <f t="shared" si="20"/>
        <v>0</v>
      </c>
      <c r="P49" s="234">
        <v>0</v>
      </c>
      <c r="Q49" s="235">
        <f t="shared" si="21"/>
        <v>0</v>
      </c>
      <c r="R49" s="234">
        <v>0</v>
      </c>
      <c r="S49" s="235">
        <f t="shared" si="22"/>
        <v>0</v>
      </c>
      <c r="T49" s="234">
        <v>0</v>
      </c>
      <c r="U49" s="235">
        <f t="shared" si="23"/>
        <v>0</v>
      </c>
      <c r="V49" s="234">
        <v>0</v>
      </c>
      <c r="W49" s="235">
        <f t="shared" si="24"/>
        <v>0</v>
      </c>
      <c r="X49" s="243">
        <f t="shared" si="25"/>
        <v>0</v>
      </c>
      <c r="Y49" s="93"/>
    </row>
    <row r="50" spans="1:25" ht="15" customHeight="1">
      <c r="C50" s="58">
        <v>0</v>
      </c>
      <c r="D50" s="34" t="s">
        <v>367</v>
      </c>
      <c r="E50" s="667" t="s">
        <v>300</v>
      </c>
      <c r="F50" s="825"/>
      <c r="G50" s="825"/>
      <c r="H50" s="825"/>
      <c r="I50" s="825"/>
      <c r="J50" s="825"/>
      <c r="K50" s="104">
        <v>0</v>
      </c>
      <c r="L50" s="105">
        <f t="shared" si="18"/>
        <v>0</v>
      </c>
      <c r="M50" s="56">
        <f t="shared" si="19"/>
        <v>0</v>
      </c>
      <c r="N50" s="234">
        <v>0</v>
      </c>
      <c r="O50" s="235">
        <f t="shared" si="20"/>
        <v>0</v>
      </c>
      <c r="P50" s="234">
        <v>0</v>
      </c>
      <c r="Q50" s="235">
        <f t="shared" si="21"/>
        <v>0</v>
      </c>
      <c r="R50" s="234">
        <v>0</v>
      </c>
      <c r="S50" s="235">
        <f t="shared" si="22"/>
        <v>0</v>
      </c>
      <c r="T50" s="234">
        <v>0</v>
      </c>
      <c r="U50" s="235">
        <f t="shared" si="23"/>
        <v>0</v>
      </c>
      <c r="V50" s="234">
        <v>0</v>
      </c>
      <c r="W50" s="235">
        <f t="shared" si="24"/>
        <v>0</v>
      </c>
      <c r="X50" s="243">
        <f t="shared" si="25"/>
        <v>0</v>
      </c>
      <c r="Y50" s="93"/>
    </row>
    <row r="51" spans="1:25" ht="15" customHeight="1">
      <c r="C51" s="58">
        <v>0</v>
      </c>
      <c r="D51" s="34" t="s">
        <v>367</v>
      </c>
      <c r="E51" s="667" t="s">
        <v>300</v>
      </c>
      <c r="F51" s="825"/>
      <c r="G51" s="825"/>
      <c r="H51" s="825"/>
      <c r="I51" s="825"/>
      <c r="J51" s="825"/>
      <c r="K51" s="104">
        <v>0</v>
      </c>
      <c r="L51" s="105">
        <f t="shared" si="18"/>
        <v>0</v>
      </c>
      <c r="M51" s="56">
        <f t="shared" si="19"/>
        <v>0</v>
      </c>
      <c r="N51" s="234">
        <v>0</v>
      </c>
      <c r="O51" s="235">
        <f t="shared" si="20"/>
        <v>0</v>
      </c>
      <c r="P51" s="234">
        <v>0</v>
      </c>
      <c r="Q51" s="235">
        <f t="shared" si="21"/>
        <v>0</v>
      </c>
      <c r="R51" s="234">
        <v>0</v>
      </c>
      <c r="S51" s="235">
        <f t="shared" si="22"/>
        <v>0</v>
      </c>
      <c r="T51" s="234">
        <v>0</v>
      </c>
      <c r="U51" s="235">
        <f t="shared" si="23"/>
        <v>0</v>
      </c>
      <c r="V51" s="234">
        <v>0</v>
      </c>
      <c r="W51" s="235">
        <f t="shared" si="24"/>
        <v>0</v>
      </c>
      <c r="X51" s="243">
        <f t="shared" si="25"/>
        <v>0</v>
      </c>
      <c r="Y51" s="93"/>
    </row>
    <row r="52" spans="1:25" ht="15" customHeight="1">
      <c r="C52" s="58">
        <v>0</v>
      </c>
      <c r="D52" s="34" t="s">
        <v>367</v>
      </c>
      <c r="E52" s="667" t="s">
        <v>300</v>
      </c>
      <c r="F52" s="825"/>
      <c r="G52" s="825"/>
      <c r="H52" s="825"/>
      <c r="I52" s="825"/>
      <c r="J52" s="825"/>
      <c r="K52" s="104">
        <v>0</v>
      </c>
      <c r="L52" s="105">
        <f t="shared" si="18"/>
        <v>0</v>
      </c>
      <c r="M52" s="56">
        <f t="shared" si="19"/>
        <v>0</v>
      </c>
      <c r="N52" s="234">
        <v>0</v>
      </c>
      <c r="O52" s="235">
        <f t="shared" si="20"/>
        <v>0</v>
      </c>
      <c r="P52" s="234">
        <v>0</v>
      </c>
      <c r="Q52" s="235">
        <f t="shared" si="21"/>
        <v>0</v>
      </c>
      <c r="R52" s="234">
        <v>0</v>
      </c>
      <c r="S52" s="235">
        <f t="shared" si="22"/>
        <v>0</v>
      </c>
      <c r="T52" s="234">
        <v>0</v>
      </c>
      <c r="U52" s="235">
        <f t="shared" si="23"/>
        <v>0</v>
      </c>
      <c r="V52" s="234">
        <v>0</v>
      </c>
      <c r="W52" s="235">
        <f t="shared" si="24"/>
        <v>0</v>
      </c>
      <c r="X52" s="243">
        <f t="shared" si="25"/>
        <v>0</v>
      </c>
      <c r="Y52" s="93"/>
    </row>
    <row r="53" spans="1:25" ht="15" customHeight="1">
      <c r="C53" s="58">
        <v>0</v>
      </c>
      <c r="D53" s="34" t="s">
        <v>367</v>
      </c>
      <c r="E53" s="667" t="s">
        <v>300</v>
      </c>
      <c r="F53" s="825"/>
      <c r="G53" s="825"/>
      <c r="H53" s="825"/>
      <c r="I53" s="825"/>
      <c r="J53" s="825"/>
      <c r="K53" s="104">
        <v>0</v>
      </c>
      <c r="L53" s="105">
        <f t="shared" si="18"/>
        <v>0</v>
      </c>
      <c r="M53" s="56">
        <f t="shared" si="19"/>
        <v>0</v>
      </c>
      <c r="N53" s="234">
        <v>0</v>
      </c>
      <c r="O53" s="235">
        <f t="shared" si="20"/>
        <v>0</v>
      </c>
      <c r="P53" s="234">
        <v>0</v>
      </c>
      <c r="Q53" s="235">
        <f t="shared" si="21"/>
        <v>0</v>
      </c>
      <c r="R53" s="234">
        <v>0</v>
      </c>
      <c r="S53" s="235">
        <f t="shared" si="22"/>
        <v>0</v>
      </c>
      <c r="T53" s="234">
        <v>0</v>
      </c>
      <c r="U53" s="235">
        <f t="shared" si="23"/>
        <v>0</v>
      </c>
      <c r="V53" s="234">
        <v>0</v>
      </c>
      <c r="W53" s="235">
        <f t="shared" si="24"/>
        <v>0</v>
      </c>
      <c r="X53" s="243">
        <f t="shared" si="25"/>
        <v>0</v>
      </c>
      <c r="Y53" s="93"/>
    </row>
    <row r="54" spans="1:25" ht="15" customHeight="1">
      <c r="C54" s="58">
        <v>0</v>
      </c>
      <c r="D54" s="34" t="s">
        <v>367</v>
      </c>
      <c r="E54" s="667" t="s">
        <v>300</v>
      </c>
      <c r="F54" s="825"/>
      <c r="G54" s="825"/>
      <c r="H54" s="825"/>
      <c r="I54" s="825"/>
      <c r="J54" s="825"/>
      <c r="K54" s="104">
        <v>0</v>
      </c>
      <c r="L54" s="105">
        <f t="shared" si="18"/>
        <v>0</v>
      </c>
      <c r="M54" s="56">
        <f t="shared" si="19"/>
        <v>0</v>
      </c>
      <c r="N54" s="234">
        <v>0</v>
      </c>
      <c r="O54" s="235">
        <f t="shared" si="20"/>
        <v>0</v>
      </c>
      <c r="P54" s="234">
        <v>0</v>
      </c>
      <c r="Q54" s="235">
        <f t="shared" si="21"/>
        <v>0</v>
      </c>
      <c r="R54" s="234">
        <v>0</v>
      </c>
      <c r="S54" s="235">
        <f t="shared" si="22"/>
        <v>0</v>
      </c>
      <c r="T54" s="234">
        <v>0</v>
      </c>
      <c r="U54" s="235">
        <f t="shared" si="23"/>
        <v>0</v>
      </c>
      <c r="V54" s="234">
        <v>0</v>
      </c>
      <c r="W54" s="235">
        <f t="shared" si="24"/>
        <v>0</v>
      </c>
      <c r="X54" s="243">
        <f t="shared" si="25"/>
        <v>0</v>
      </c>
      <c r="Y54" s="93"/>
    </row>
    <row r="55" spans="1:25" ht="15" customHeight="1">
      <c r="C55" s="58">
        <v>0</v>
      </c>
      <c r="D55" s="34" t="s">
        <v>367</v>
      </c>
      <c r="E55" s="667" t="s">
        <v>300</v>
      </c>
      <c r="F55" s="825"/>
      <c r="G55" s="825"/>
      <c r="H55" s="825"/>
      <c r="I55" s="825"/>
      <c r="J55" s="825"/>
      <c r="K55" s="104">
        <v>0</v>
      </c>
      <c r="L55" s="105">
        <f t="shared" si="18"/>
        <v>0</v>
      </c>
      <c r="M55" s="56">
        <f t="shared" si="19"/>
        <v>0</v>
      </c>
      <c r="N55" s="234">
        <v>0</v>
      </c>
      <c r="O55" s="235">
        <f t="shared" si="20"/>
        <v>0</v>
      </c>
      <c r="P55" s="234">
        <v>0</v>
      </c>
      <c r="Q55" s="235">
        <f t="shared" si="21"/>
        <v>0</v>
      </c>
      <c r="R55" s="234">
        <v>0</v>
      </c>
      <c r="S55" s="235">
        <f t="shared" si="22"/>
        <v>0</v>
      </c>
      <c r="T55" s="234">
        <v>0</v>
      </c>
      <c r="U55" s="235">
        <f t="shared" si="23"/>
        <v>0</v>
      </c>
      <c r="V55" s="234">
        <v>0</v>
      </c>
      <c r="W55" s="235">
        <f t="shared" si="24"/>
        <v>0</v>
      </c>
      <c r="X55" s="243">
        <f t="shared" si="25"/>
        <v>0</v>
      </c>
      <c r="Y55" s="93"/>
    </row>
    <row r="56" spans="1:25" ht="15" customHeight="1">
      <c r="C56" s="61"/>
      <c r="E56" s="753"/>
      <c r="F56" s="753"/>
      <c r="G56" s="753"/>
      <c r="H56" s="753"/>
      <c r="I56" s="753"/>
      <c r="J56" s="659" t="s">
        <v>253</v>
      </c>
      <c r="K56" s="832"/>
      <c r="L56" s="832"/>
      <c r="M56" s="833"/>
      <c r="N56" s="683">
        <f>SUM(O30:O55)</f>
        <v>0</v>
      </c>
      <c r="O56" s="684"/>
      <c r="P56" s="683">
        <f>SUM(Q30:Q55)</f>
        <v>0</v>
      </c>
      <c r="Q56" s="684"/>
      <c r="R56" s="683">
        <f>SUM(S30:S55)</f>
        <v>0</v>
      </c>
      <c r="S56" s="684"/>
      <c r="T56" s="683">
        <f>SUM(U30:U55)</f>
        <v>0</v>
      </c>
      <c r="U56" s="684"/>
      <c r="V56" s="683">
        <f>SUM(W30:W55)</f>
        <v>0</v>
      </c>
      <c r="W56" s="684"/>
      <c r="X56" s="480">
        <f>SUM(N56:W56)</f>
        <v>0</v>
      </c>
      <c r="Y56" s="34"/>
    </row>
    <row r="57" spans="1:25" s="9" customFormat="1" ht="15" customHeight="1">
      <c r="A57" s="62"/>
      <c r="B57" s="62"/>
      <c r="C57" s="693" t="s">
        <v>255</v>
      </c>
      <c r="D57" s="694"/>
      <c r="E57" s="694"/>
      <c r="F57" s="694"/>
      <c r="G57" s="694"/>
      <c r="H57" s="694"/>
      <c r="I57" s="694"/>
      <c r="J57" s="694"/>
      <c r="K57" s="694"/>
      <c r="L57" s="694"/>
      <c r="M57" s="695"/>
      <c r="N57" s="732">
        <f>SUM(N27,N56)</f>
        <v>0</v>
      </c>
      <c r="O57" s="823"/>
      <c r="P57" s="732">
        <f>SUM(P27,P56)</f>
        <v>0</v>
      </c>
      <c r="Q57" s="823"/>
      <c r="R57" s="732">
        <f>SUM(R27,R56)</f>
        <v>0</v>
      </c>
      <c r="S57" s="823"/>
      <c r="T57" s="732">
        <f>SUM(T27,T56)</f>
        <v>0</v>
      </c>
      <c r="U57" s="823"/>
      <c r="V57" s="732">
        <f>SUM(V27,V56)</f>
        <v>0</v>
      </c>
      <c r="W57" s="823"/>
      <c r="X57" s="481">
        <f>SUM(N57:W57)</f>
        <v>0</v>
      </c>
      <c r="Y57" s="70"/>
    </row>
    <row r="58" spans="1:25" s="9" customFormat="1" ht="15" customHeight="1">
      <c r="A58" s="62">
        <v>1900</v>
      </c>
      <c r="B58" s="62"/>
      <c r="C58" s="80" t="s">
        <v>256</v>
      </c>
      <c r="D58" s="16"/>
      <c r="E58" s="719"/>
      <c r="F58" s="719"/>
      <c r="G58" s="719"/>
      <c r="H58" s="719"/>
      <c r="I58" s="719"/>
      <c r="J58" s="719"/>
      <c r="K58" s="16"/>
      <c r="M58" s="28"/>
      <c r="N58" s="81"/>
      <c r="O58" s="97"/>
      <c r="P58" s="81"/>
      <c r="Q58" s="97"/>
      <c r="R58" s="81"/>
      <c r="S58" s="97"/>
      <c r="T58" s="81"/>
      <c r="U58" s="97"/>
      <c r="V58" s="81"/>
      <c r="W58" s="97"/>
      <c r="X58" s="99"/>
      <c r="Y58" s="70"/>
    </row>
    <row r="59" spans="1:25" s="9" customFormat="1" ht="15" customHeight="1">
      <c r="A59" s="62"/>
      <c r="B59" s="62"/>
      <c r="C59" s="80" t="s">
        <v>26</v>
      </c>
      <c r="D59" s="13">
        <f t="shared" ref="D59:E73" si="26">D12</f>
        <v>0</v>
      </c>
      <c r="E59" s="665" t="str">
        <f t="shared" si="26"/>
        <v>Select E-Class</v>
      </c>
      <c r="F59" s="827"/>
      <c r="G59" s="827"/>
      <c r="H59" s="827"/>
      <c r="I59" s="827"/>
      <c r="J59" s="827"/>
      <c r="K59" s="33"/>
      <c r="L59" s="107">
        <f t="shared" ref="L59:L73" si="27">VLOOKUP(E59,Leave_Benefits,3,0)</f>
        <v>0</v>
      </c>
      <c r="M59" s="84"/>
      <c r="N59" s="255"/>
      <c r="O59" s="235">
        <f t="shared" ref="O59:O73" si="28">ROUND(O12*$L59,0)</f>
        <v>0</v>
      </c>
      <c r="P59" s="255"/>
      <c r="Q59" s="235">
        <f t="shared" ref="Q59:Q73" si="29">ROUND(Q12*$L59,0)</f>
        <v>0</v>
      </c>
      <c r="R59" s="255"/>
      <c r="S59" s="235">
        <f t="shared" ref="S59:S73" si="30">ROUND(S12*$L59,0)</f>
        <v>0</v>
      </c>
      <c r="T59" s="255"/>
      <c r="U59" s="235">
        <f t="shared" ref="U59:U73" si="31">ROUND(U12*$L59,0)</f>
        <v>0</v>
      </c>
      <c r="V59" s="255"/>
      <c r="W59" s="235">
        <f t="shared" ref="W59:W73" si="32">ROUND(W12*$L59,0)</f>
        <v>0</v>
      </c>
      <c r="X59" s="243">
        <f>SUM(O59+Q59+S59+U59+W59)</f>
        <v>0</v>
      </c>
      <c r="Y59" s="70"/>
    </row>
    <row r="60" spans="1:25" s="9" customFormat="1" ht="15" customHeight="1">
      <c r="A60" s="62"/>
      <c r="B60" s="62"/>
      <c r="C60" s="80"/>
      <c r="D60" s="13">
        <f t="shared" si="26"/>
        <v>0</v>
      </c>
      <c r="E60" s="665" t="str">
        <f t="shared" si="26"/>
        <v>Select E-Class</v>
      </c>
      <c r="F60" s="827"/>
      <c r="G60" s="827"/>
      <c r="H60" s="827"/>
      <c r="I60" s="827"/>
      <c r="J60" s="827"/>
      <c r="K60" s="33"/>
      <c r="L60" s="107">
        <f t="shared" si="27"/>
        <v>0</v>
      </c>
      <c r="M60" s="84"/>
      <c r="N60" s="255"/>
      <c r="O60" s="235">
        <f t="shared" si="28"/>
        <v>0</v>
      </c>
      <c r="P60" s="255"/>
      <c r="Q60" s="235">
        <f t="shared" si="29"/>
        <v>0</v>
      </c>
      <c r="R60" s="255"/>
      <c r="S60" s="235">
        <f t="shared" si="30"/>
        <v>0</v>
      </c>
      <c r="T60" s="255"/>
      <c r="U60" s="235">
        <f t="shared" si="31"/>
        <v>0</v>
      </c>
      <c r="V60" s="255"/>
      <c r="W60" s="235">
        <f t="shared" si="32"/>
        <v>0</v>
      </c>
      <c r="X60" s="243">
        <f t="shared" ref="X60:X73" si="33">SUM(O60+Q60+S60+U60+W60)</f>
        <v>0</v>
      </c>
      <c r="Y60" s="70"/>
    </row>
    <row r="61" spans="1:25" s="9" customFormat="1" ht="15" customHeight="1">
      <c r="A61" s="62"/>
      <c r="B61" s="62"/>
      <c r="C61" s="80"/>
      <c r="D61" s="13">
        <f t="shared" si="26"/>
        <v>0</v>
      </c>
      <c r="E61" s="665" t="str">
        <f t="shared" si="26"/>
        <v>Select E-Class</v>
      </c>
      <c r="F61" s="827"/>
      <c r="G61" s="827"/>
      <c r="H61" s="827"/>
      <c r="I61" s="827"/>
      <c r="J61" s="827"/>
      <c r="K61" s="33"/>
      <c r="L61" s="107">
        <f t="shared" si="27"/>
        <v>0</v>
      </c>
      <c r="M61" s="84"/>
      <c r="N61" s="255"/>
      <c r="O61" s="235">
        <f t="shared" si="28"/>
        <v>0</v>
      </c>
      <c r="P61" s="255"/>
      <c r="Q61" s="235">
        <f t="shared" si="29"/>
        <v>0</v>
      </c>
      <c r="R61" s="255"/>
      <c r="S61" s="235">
        <f t="shared" si="30"/>
        <v>0</v>
      </c>
      <c r="T61" s="255"/>
      <c r="U61" s="235">
        <f t="shared" si="31"/>
        <v>0</v>
      </c>
      <c r="V61" s="255"/>
      <c r="W61" s="235">
        <f t="shared" si="32"/>
        <v>0</v>
      </c>
      <c r="X61" s="243">
        <f t="shared" si="33"/>
        <v>0</v>
      </c>
      <c r="Y61" s="70"/>
    </row>
    <row r="62" spans="1:25" s="9" customFormat="1" ht="15" customHeight="1">
      <c r="A62" s="62"/>
      <c r="B62" s="62"/>
      <c r="C62" s="80"/>
      <c r="D62" s="13">
        <f t="shared" si="26"/>
        <v>0</v>
      </c>
      <c r="E62" s="665" t="str">
        <f t="shared" si="26"/>
        <v>Select E-Class</v>
      </c>
      <c r="F62" s="827"/>
      <c r="G62" s="827"/>
      <c r="H62" s="827"/>
      <c r="I62" s="827"/>
      <c r="J62" s="827"/>
      <c r="K62" s="33"/>
      <c r="L62" s="107">
        <f t="shared" si="27"/>
        <v>0</v>
      </c>
      <c r="M62" s="84"/>
      <c r="N62" s="255"/>
      <c r="O62" s="235">
        <f t="shared" si="28"/>
        <v>0</v>
      </c>
      <c r="P62" s="255"/>
      <c r="Q62" s="235">
        <f t="shared" si="29"/>
        <v>0</v>
      </c>
      <c r="R62" s="255"/>
      <c r="S62" s="235">
        <f t="shared" si="30"/>
        <v>0</v>
      </c>
      <c r="T62" s="255"/>
      <c r="U62" s="235">
        <f t="shared" si="31"/>
        <v>0</v>
      </c>
      <c r="V62" s="255"/>
      <c r="W62" s="235">
        <f t="shared" si="32"/>
        <v>0</v>
      </c>
      <c r="X62" s="243">
        <f t="shared" si="33"/>
        <v>0</v>
      </c>
      <c r="Y62" s="70"/>
    </row>
    <row r="63" spans="1:25" s="9" customFormat="1" ht="15" customHeight="1">
      <c r="A63" s="62"/>
      <c r="B63" s="62"/>
      <c r="C63" s="80"/>
      <c r="D63" s="13">
        <f t="shared" si="26"/>
        <v>0</v>
      </c>
      <c r="E63" s="665" t="str">
        <f t="shared" si="26"/>
        <v>Select E-Class</v>
      </c>
      <c r="F63" s="827"/>
      <c r="G63" s="827"/>
      <c r="H63" s="827"/>
      <c r="I63" s="827"/>
      <c r="J63" s="827"/>
      <c r="K63" s="33"/>
      <c r="L63" s="107">
        <f t="shared" si="27"/>
        <v>0</v>
      </c>
      <c r="M63" s="84"/>
      <c r="N63" s="255"/>
      <c r="O63" s="235">
        <f t="shared" si="28"/>
        <v>0</v>
      </c>
      <c r="P63" s="255"/>
      <c r="Q63" s="235">
        <f t="shared" si="29"/>
        <v>0</v>
      </c>
      <c r="R63" s="255"/>
      <c r="S63" s="235">
        <f t="shared" si="30"/>
        <v>0</v>
      </c>
      <c r="T63" s="255"/>
      <c r="U63" s="235">
        <f t="shared" si="31"/>
        <v>0</v>
      </c>
      <c r="V63" s="255"/>
      <c r="W63" s="235">
        <f t="shared" si="32"/>
        <v>0</v>
      </c>
      <c r="X63" s="243">
        <f t="shared" si="33"/>
        <v>0</v>
      </c>
      <c r="Y63" s="70"/>
    </row>
    <row r="64" spans="1:25" s="9" customFormat="1" ht="15" customHeight="1">
      <c r="A64" s="62"/>
      <c r="B64" s="62"/>
      <c r="C64" s="80"/>
      <c r="D64" s="13">
        <f t="shared" si="26"/>
        <v>0</v>
      </c>
      <c r="E64" s="665" t="str">
        <f t="shared" si="26"/>
        <v>Select E-Class</v>
      </c>
      <c r="F64" s="827"/>
      <c r="G64" s="827"/>
      <c r="H64" s="827"/>
      <c r="I64" s="827"/>
      <c r="J64" s="827"/>
      <c r="K64" s="33"/>
      <c r="L64" s="107">
        <f t="shared" si="27"/>
        <v>0</v>
      </c>
      <c r="M64" s="84"/>
      <c r="N64" s="255"/>
      <c r="O64" s="235">
        <f t="shared" si="28"/>
        <v>0</v>
      </c>
      <c r="P64" s="255"/>
      <c r="Q64" s="235">
        <f t="shared" si="29"/>
        <v>0</v>
      </c>
      <c r="R64" s="255"/>
      <c r="S64" s="235">
        <f t="shared" si="30"/>
        <v>0</v>
      </c>
      <c r="T64" s="255"/>
      <c r="U64" s="235">
        <f t="shared" si="31"/>
        <v>0</v>
      </c>
      <c r="V64" s="255"/>
      <c r="W64" s="235">
        <f t="shared" si="32"/>
        <v>0</v>
      </c>
      <c r="X64" s="243">
        <f t="shared" si="33"/>
        <v>0</v>
      </c>
      <c r="Y64" s="70"/>
    </row>
    <row r="65" spans="1:25" s="9" customFormat="1" ht="15" customHeight="1">
      <c r="A65" s="62"/>
      <c r="B65" s="62"/>
      <c r="C65" s="80"/>
      <c r="D65" s="13">
        <f t="shared" si="26"/>
        <v>0</v>
      </c>
      <c r="E65" s="665" t="str">
        <f t="shared" si="26"/>
        <v>Select E-Class</v>
      </c>
      <c r="F65" s="827"/>
      <c r="G65" s="827"/>
      <c r="H65" s="827"/>
      <c r="I65" s="827"/>
      <c r="J65" s="827"/>
      <c r="K65" s="33"/>
      <c r="L65" s="107">
        <f t="shared" si="27"/>
        <v>0</v>
      </c>
      <c r="M65" s="84"/>
      <c r="N65" s="255"/>
      <c r="O65" s="235">
        <f t="shared" si="28"/>
        <v>0</v>
      </c>
      <c r="P65" s="255"/>
      <c r="Q65" s="235">
        <f t="shared" si="29"/>
        <v>0</v>
      </c>
      <c r="R65" s="255"/>
      <c r="S65" s="235">
        <f t="shared" si="30"/>
        <v>0</v>
      </c>
      <c r="T65" s="255"/>
      <c r="U65" s="235">
        <f t="shared" si="31"/>
        <v>0</v>
      </c>
      <c r="V65" s="255"/>
      <c r="W65" s="235">
        <f t="shared" si="32"/>
        <v>0</v>
      </c>
      <c r="X65" s="243">
        <f t="shared" si="33"/>
        <v>0</v>
      </c>
      <c r="Y65" s="70"/>
    </row>
    <row r="66" spans="1:25" s="9" customFormat="1" ht="15" customHeight="1">
      <c r="A66" s="62"/>
      <c r="B66" s="62"/>
      <c r="C66" s="80"/>
      <c r="D66" s="13">
        <f t="shared" si="26"/>
        <v>0</v>
      </c>
      <c r="E66" s="665" t="str">
        <f t="shared" si="26"/>
        <v>Select E-Class</v>
      </c>
      <c r="F66" s="827"/>
      <c r="G66" s="827"/>
      <c r="H66" s="827"/>
      <c r="I66" s="827"/>
      <c r="J66" s="827"/>
      <c r="K66" s="33"/>
      <c r="L66" s="107">
        <f t="shared" si="27"/>
        <v>0</v>
      </c>
      <c r="M66" s="84"/>
      <c r="N66" s="255"/>
      <c r="O66" s="235">
        <f t="shared" si="28"/>
        <v>0</v>
      </c>
      <c r="P66" s="255"/>
      <c r="Q66" s="235">
        <f t="shared" si="29"/>
        <v>0</v>
      </c>
      <c r="R66" s="255"/>
      <c r="S66" s="235">
        <f t="shared" si="30"/>
        <v>0</v>
      </c>
      <c r="T66" s="255"/>
      <c r="U66" s="235">
        <f t="shared" si="31"/>
        <v>0</v>
      </c>
      <c r="V66" s="255"/>
      <c r="W66" s="235">
        <f t="shared" si="32"/>
        <v>0</v>
      </c>
      <c r="X66" s="243">
        <f t="shared" si="33"/>
        <v>0</v>
      </c>
      <c r="Y66" s="70"/>
    </row>
    <row r="67" spans="1:25" s="9" customFormat="1" ht="15" customHeight="1">
      <c r="A67" s="62"/>
      <c r="B67" s="62"/>
      <c r="C67" s="80"/>
      <c r="D67" s="13">
        <f t="shared" si="26"/>
        <v>0</v>
      </c>
      <c r="E67" s="665" t="str">
        <f t="shared" si="26"/>
        <v>Select E-Class</v>
      </c>
      <c r="F67" s="827"/>
      <c r="G67" s="827"/>
      <c r="H67" s="827"/>
      <c r="I67" s="827"/>
      <c r="J67" s="827"/>
      <c r="K67" s="33"/>
      <c r="L67" s="107">
        <f t="shared" si="27"/>
        <v>0</v>
      </c>
      <c r="M67" s="84"/>
      <c r="N67" s="255"/>
      <c r="O67" s="235">
        <f t="shared" si="28"/>
        <v>0</v>
      </c>
      <c r="P67" s="255"/>
      <c r="Q67" s="235">
        <f t="shared" si="29"/>
        <v>0</v>
      </c>
      <c r="R67" s="255"/>
      <c r="S67" s="235">
        <f t="shared" si="30"/>
        <v>0</v>
      </c>
      <c r="T67" s="255"/>
      <c r="U67" s="235">
        <f t="shared" si="31"/>
        <v>0</v>
      </c>
      <c r="V67" s="255"/>
      <c r="W67" s="235">
        <f t="shared" si="32"/>
        <v>0</v>
      </c>
      <c r="X67" s="243">
        <f t="shared" si="33"/>
        <v>0</v>
      </c>
      <c r="Y67" s="70"/>
    </row>
    <row r="68" spans="1:25" s="9" customFormat="1" ht="15" customHeight="1">
      <c r="A68" s="62"/>
      <c r="B68" s="62"/>
      <c r="C68" s="80"/>
      <c r="D68" s="13">
        <f t="shared" si="26"/>
        <v>0</v>
      </c>
      <c r="E68" s="665" t="str">
        <f t="shared" si="26"/>
        <v>Select E-Class</v>
      </c>
      <c r="F68" s="827"/>
      <c r="G68" s="827"/>
      <c r="H68" s="827"/>
      <c r="I68" s="827"/>
      <c r="J68" s="827"/>
      <c r="K68" s="33"/>
      <c r="L68" s="107">
        <f t="shared" si="27"/>
        <v>0</v>
      </c>
      <c r="M68" s="84"/>
      <c r="N68" s="255"/>
      <c r="O68" s="235">
        <f t="shared" si="28"/>
        <v>0</v>
      </c>
      <c r="P68" s="255"/>
      <c r="Q68" s="235">
        <f t="shared" si="29"/>
        <v>0</v>
      </c>
      <c r="R68" s="255"/>
      <c r="S68" s="235">
        <f t="shared" si="30"/>
        <v>0</v>
      </c>
      <c r="T68" s="255"/>
      <c r="U68" s="235">
        <f t="shared" si="31"/>
        <v>0</v>
      </c>
      <c r="V68" s="255"/>
      <c r="W68" s="235">
        <f t="shared" si="32"/>
        <v>0</v>
      </c>
      <c r="X68" s="243">
        <f t="shared" si="33"/>
        <v>0</v>
      </c>
      <c r="Y68" s="70"/>
    </row>
    <row r="69" spans="1:25" s="9" customFormat="1" ht="15" customHeight="1">
      <c r="A69" s="62"/>
      <c r="B69" s="62"/>
      <c r="C69" s="80"/>
      <c r="D69" s="13">
        <f t="shared" si="26"/>
        <v>0</v>
      </c>
      <c r="E69" s="665" t="str">
        <f t="shared" si="26"/>
        <v>Select E-Class</v>
      </c>
      <c r="F69" s="827"/>
      <c r="G69" s="827"/>
      <c r="H69" s="827"/>
      <c r="I69" s="827"/>
      <c r="J69" s="827"/>
      <c r="K69" s="33"/>
      <c r="L69" s="107">
        <f t="shared" si="27"/>
        <v>0</v>
      </c>
      <c r="M69" s="84"/>
      <c r="N69" s="255"/>
      <c r="O69" s="235">
        <f t="shared" si="28"/>
        <v>0</v>
      </c>
      <c r="P69" s="255"/>
      <c r="Q69" s="235">
        <f t="shared" si="29"/>
        <v>0</v>
      </c>
      <c r="R69" s="255"/>
      <c r="S69" s="235">
        <f t="shared" si="30"/>
        <v>0</v>
      </c>
      <c r="T69" s="255"/>
      <c r="U69" s="235">
        <f t="shared" si="31"/>
        <v>0</v>
      </c>
      <c r="V69" s="255"/>
      <c r="W69" s="235">
        <f t="shared" si="32"/>
        <v>0</v>
      </c>
      <c r="X69" s="243">
        <f t="shared" si="33"/>
        <v>0</v>
      </c>
      <c r="Y69" s="70"/>
    </row>
    <row r="70" spans="1:25" s="9" customFormat="1" ht="15" customHeight="1">
      <c r="A70" s="62"/>
      <c r="B70" s="62"/>
      <c r="C70" s="80"/>
      <c r="D70" s="13">
        <f t="shared" si="26"/>
        <v>0</v>
      </c>
      <c r="E70" s="665" t="str">
        <f t="shared" si="26"/>
        <v>Select E-Class</v>
      </c>
      <c r="F70" s="827"/>
      <c r="G70" s="827"/>
      <c r="H70" s="827"/>
      <c r="I70" s="827"/>
      <c r="J70" s="827"/>
      <c r="K70" s="33"/>
      <c r="L70" s="107">
        <f t="shared" si="27"/>
        <v>0</v>
      </c>
      <c r="M70" s="84"/>
      <c r="N70" s="255"/>
      <c r="O70" s="235">
        <f t="shared" si="28"/>
        <v>0</v>
      </c>
      <c r="P70" s="255"/>
      <c r="Q70" s="235">
        <f t="shared" si="29"/>
        <v>0</v>
      </c>
      <c r="R70" s="255"/>
      <c r="S70" s="235">
        <f t="shared" si="30"/>
        <v>0</v>
      </c>
      <c r="T70" s="255"/>
      <c r="U70" s="235">
        <f t="shared" si="31"/>
        <v>0</v>
      </c>
      <c r="V70" s="255"/>
      <c r="W70" s="235">
        <f t="shared" si="32"/>
        <v>0</v>
      </c>
      <c r="X70" s="243">
        <f t="shared" si="33"/>
        <v>0</v>
      </c>
      <c r="Y70" s="70"/>
    </row>
    <row r="71" spans="1:25" s="9" customFormat="1" ht="15" customHeight="1">
      <c r="A71" s="62"/>
      <c r="B71" s="62"/>
      <c r="C71" s="80"/>
      <c r="D71" s="13">
        <f t="shared" si="26"/>
        <v>0</v>
      </c>
      <c r="E71" s="665" t="str">
        <f t="shared" si="26"/>
        <v>Select E-Class</v>
      </c>
      <c r="F71" s="827"/>
      <c r="G71" s="827"/>
      <c r="H71" s="827"/>
      <c r="I71" s="827"/>
      <c r="J71" s="827"/>
      <c r="K71" s="33"/>
      <c r="L71" s="107">
        <f t="shared" si="27"/>
        <v>0</v>
      </c>
      <c r="M71" s="84"/>
      <c r="N71" s="255"/>
      <c r="O71" s="235">
        <f t="shared" si="28"/>
        <v>0</v>
      </c>
      <c r="P71" s="255"/>
      <c r="Q71" s="235">
        <f t="shared" si="29"/>
        <v>0</v>
      </c>
      <c r="R71" s="255"/>
      <c r="S71" s="235">
        <f t="shared" si="30"/>
        <v>0</v>
      </c>
      <c r="T71" s="255"/>
      <c r="U71" s="235">
        <f t="shared" si="31"/>
        <v>0</v>
      </c>
      <c r="V71" s="255"/>
      <c r="W71" s="235">
        <f t="shared" si="32"/>
        <v>0</v>
      </c>
      <c r="X71" s="243">
        <f t="shared" si="33"/>
        <v>0</v>
      </c>
      <c r="Y71" s="70"/>
    </row>
    <row r="72" spans="1:25" s="9" customFormat="1" ht="15" customHeight="1">
      <c r="A72" s="62"/>
      <c r="B72" s="62"/>
      <c r="C72" s="80"/>
      <c r="D72" s="13">
        <f t="shared" si="26"/>
        <v>0</v>
      </c>
      <c r="E72" s="665" t="str">
        <f t="shared" si="26"/>
        <v>Select E-Class</v>
      </c>
      <c r="F72" s="827"/>
      <c r="G72" s="827"/>
      <c r="H72" s="827"/>
      <c r="I72" s="827"/>
      <c r="J72" s="827"/>
      <c r="K72" s="33"/>
      <c r="L72" s="107">
        <f t="shared" si="27"/>
        <v>0</v>
      </c>
      <c r="M72" s="84"/>
      <c r="N72" s="255"/>
      <c r="O72" s="235">
        <f t="shared" si="28"/>
        <v>0</v>
      </c>
      <c r="P72" s="255"/>
      <c r="Q72" s="235">
        <f t="shared" si="29"/>
        <v>0</v>
      </c>
      <c r="R72" s="255"/>
      <c r="S72" s="235">
        <f t="shared" si="30"/>
        <v>0</v>
      </c>
      <c r="T72" s="255"/>
      <c r="U72" s="235">
        <f t="shared" si="31"/>
        <v>0</v>
      </c>
      <c r="V72" s="255"/>
      <c r="W72" s="235">
        <f t="shared" si="32"/>
        <v>0</v>
      </c>
      <c r="X72" s="243">
        <f t="shared" si="33"/>
        <v>0</v>
      </c>
      <c r="Y72" s="70"/>
    </row>
    <row r="73" spans="1:25" s="9" customFormat="1" ht="15" customHeight="1">
      <c r="A73" s="62"/>
      <c r="B73" s="62"/>
      <c r="C73" s="80"/>
      <c r="D73" s="13">
        <f t="shared" si="26"/>
        <v>0</v>
      </c>
      <c r="E73" s="665" t="str">
        <f t="shared" si="26"/>
        <v>Select E-Class</v>
      </c>
      <c r="F73" s="827"/>
      <c r="G73" s="827"/>
      <c r="H73" s="827"/>
      <c r="I73" s="827"/>
      <c r="J73" s="827"/>
      <c r="K73" s="33"/>
      <c r="L73" s="107">
        <f t="shared" si="27"/>
        <v>0</v>
      </c>
      <c r="M73" s="84"/>
      <c r="N73" s="255"/>
      <c r="O73" s="235">
        <f t="shared" si="28"/>
        <v>0</v>
      </c>
      <c r="P73" s="255"/>
      <c r="Q73" s="235">
        <f t="shared" si="29"/>
        <v>0</v>
      </c>
      <c r="R73" s="255"/>
      <c r="S73" s="235">
        <f t="shared" si="30"/>
        <v>0</v>
      </c>
      <c r="T73" s="255"/>
      <c r="U73" s="235">
        <f t="shared" si="31"/>
        <v>0</v>
      </c>
      <c r="V73" s="255"/>
      <c r="W73" s="235">
        <f t="shared" si="32"/>
        <v>0</v>
      </c>
      <c r="X73" s="243">
        <f t="shared" si="33"/>
        <v>0</v>
      </c>
      <c r="Y73" s="70"/>
    </row>
    <row r="74" spans="1:25" s="9" customFormat="1" ht="15" customHeight="1">
      <c r="A74" s="62"/>
      <c r="B74" s="62"/>
      <c r="C74" s="80"/>
      <c r="D74" s="13"/>
      <c r="E74" s="727"/>
      <c r="F74" s="727"/>
      <c r="G74" s="727"/>
      <c r="H74" s="727"/>
      <c r="I74" s="727"/>
      <c r="J74" s="815" t="s">
        <v>252</v>
      </c>
      <c r="K74" s="816"/>
      <c r="L74" s="816"/>
      <c r="M74" s="817"/>
      <c r="N74" s="683">
        <f>SUM(O59:O73)</f>
        <v>0</v>
      </c>
      <c r="O74" s="684"/>
      <c r="P74" s="683">
        <f>SUM(Q59:Q73)</f>
        <v>0</v>
      </c>
      <c r="Q74" s="684"/>
      <c r="R74" s="683">
        <f>SUM(S59:S73)</f>
        <v>0</v>
      </c>
      <c r="S74" s="684"/>
      <c r="T74" s="683">
        <f>SUM(U59:U73)</f>
        <v>0</v>
      </c>
      <c r="U74" s="684"/>
      <c r="V74" s="683">
        <f>SUM(W59:W73)</f>
        <v>0</v>
      </c>
      <c r="W74" s="684"/>
      <c r="X74" s="482">
        <f>SUM(N74:W74)</f>
        <v>0</v>
      </c>
      <c r="Y74" s="70"/>
    </row>
    <row r="75" spans="1:25" s="9" customFormat="1" ht="15" customHeight="1">
      <c r="A75" s="62"/>
      <c r="B75" s="62"/>
      <c r="C75" s="80" t="s">
        <v>27</v>
      </c>
      <c r="D75" s="34"/>
      <c r="E75" s="729"/>
      <c r="F75" s="729"/>
      <c r="G75" s="729"/>
      <c r="H75" s="729"/>
      <c r="I75" s="729"/>
      <c r="J75" s="826"/>
      <c r="K75" s="33"/>
      <c r="L75" s="110"/>
      <c r="M75" s="84"/>
      <c r="N75" s="478"/>
      <c r="O75" s="103"/>
      <c r="P75" s="478"/>
      <c r="Q75" s="103"/>
      <c r="R75" s="478"/>
      <c r="S75" s="103"/>
      <c r="T75" s="478"/>
      <c r="U75" s="103"/>
      <c r="V75" s="478"/>
      <c r="W75" s="103"/>
      <c r="X75" s="99"/>
      <c r="Y75" s="70"/>
    </row>
    <row r="76" spans="1:25" s="9" customFormat="1" ht="15" customHeight="1">
      <c r="A76" s="62"/>
      <c r="B76" s="62"/>
      <c r="C76" s="80"/>
      <c r="D76" s="13">
        <f t="shared" ref="D76:E90" si="34">D30</f>
        <v>0</v>
      </c>
      <c r="E76" s="666" t="str">
        <f t="shared" si="34"/>
        <v>Select E-Class</v>
      </c>
      <c r="F76" s="666"/>
      <c r="G76" s="666"/>
      <c r="H76" s="666"/>
      <c r="I76" s="666"/>
      <c r="J76" s="826"/>
      <c r="K76" s="33"/>
      <c r="L76" s="107">
        <f t="shared" ref="L76:L90" si="35">VLOOKUP(E76,Leave_Benefits,3,0)</f>
        <v>0</v>
      </c>
      <c r="M76" s="84"/>
      <c r="N76" s="255"/>
      <c r="O76" s="235">
        <f t="shared" ref="O76:O90" si="36">ROUND(O30*$L76,0)</f>
        <v>0</v>
      </c>
      <c r="P76" s="255"/>
      <c r="Q76" s="235">
        <f t="shared" ref="Q76:Q90" si="37">ROUND(Q30*$L76,0)</f>
        <v>0</v>
      </c>
      <c r="R76" s="255"/>
      <c r="S76" s="235">
        <f t="shared" ref="S76:S90" si="38">ROUND(S30*$L76,0)</f>
        <v>0</v>
      </c>
      <c r="T76" s="255"/>
      <c r="U76" s="235">
        <f t="shared" ref="U76:U90" si="39">ROUND(U30*$L76,0)</f>
        <v>0</v>
      </c>
      <c r="V76" s="255"/>
      <c r="W76" s="235">
        <f t="shared" ref="W76:W90" si="40">ROUND(W30*$L76,0)</f>
        <v>0</v>
      </c>
      <c r="X76" s="243">
        <f>SUM(O76+Q76+S76+U76+W76)</f>
        <v>0</v>
      </c>
      <c r="Y76" s="70"/>
    </row>
    <row r="77" spans="1:25" s="9" customFormat="1" ht="15" customHeight="1">
      <c r="A77" s="62"/>
      <c r="B77" s="62"/>
      <c r="C77" s="80"/>
      <c r="D77" s="13">
        <f t="shared" si="34"/>
        <v>0</v>
      </c>
      <c r="E77" s="666" t="str">
        <f t="shared" si="34"/>
        <v>Select E-Class</v>
      </c>
      <c r="F77" s="666"/>
      <c r="G77" s="666"/>
      <c r="H77" s="666"/>
      <c r="I77" s="666"/>
      <c r="J77" s="826"/>
      <c r="K77" s="33"/>
      <c r="L77" s="107">
        <f t="shared" si="35"/>
        <v>0</v>
      </c>
      <c r="M77" s="84"/>
      <c r="N77" s="255"/>
      <c r="O77" s="235">
        <f t="shared" si="36"/>
        <v>0</v>
      </c>
      <c r="P77" s="255"/>
      <c r="Q77" s="235">
        <f t="shared" si="37"/>
        <v>0</v>
      </c>
      <c r="R77" s="255"/>
      <c r="S77" s="235">
        <f t="shared" si="38"/>
        <v>0</v>
      </c>
      <c r="T77" s="255"/>
      <c r="U77" s="235">
        <f t="shared" si="39"/>
        <v>0</v>
      </c>
      <c r="V77" s="255"/>
      <c r="W77" s="235">
        <f t="shared" si="40"/>
        <v>0</v>
      </c>
      <c r="X77" s="243">
        <f t="shared" ref="X77:X90" si="41">SUM(O77+Q77+S77+U77+W77)</f>
        <v>0</v>
      </c>
      <c r="Y77" s="70"/>
    </row>
    <row r="78" spans="1:25" s="9" customFormat="1" ht="15" customHeight="1">
      <c r="A78" s="62"/>
      <c r="B78" s="62"/>
      <c r="C78" s="80"/>
      <c r="D78" s="13">
        <f t="shared" si="34"/>
        <v>0</v>
      </c>
      <c r="E78" s="666" t="str">
        <f t="shared" si="34"/>
        <v>Select E-Class</v>
      </c>
      <c r="F78" s="826"/>
      <c r="G78" s="826"/>
      <c r="H78" s="826"/>
      <c r="I78" s="826"/>
      <c r="J78" s="826"/>
      <c r="K78" s="33"/>
      <c r="L78" s="107">
        <f t="shared" si="35"/>
        <v>0</v>
      </c>
      <c r="M78" s="84"/>
      <c r="N78" s="255"/>
      <c r="O78" s="235">
        <f t="shared" si="36"/>
        <v>0</v>
      </c>
      <c r="P78" s="255"/>
      <c r="Q78" s="235">
        <f t="shared" si="37"/>
        <v>0</v>
      </c>
      <c r="R78" s="255"/>
      <c r="S78" s="235">
        <f t="shared" si="38"/>
        <v>0</v>
      </c>
      <c r="T78" s="255"/>
      <c r="U78" s="235">
        <f t="shared" si="39"/>
        <v>0</v>
      </c>
      <c r="V78" s="255"/>
      <c r="W78" s="235">
        <f t="shared" si="40"/>
        <v>0</v>
      </c>
      <c r="X78" s="243">
        <f t="shared" si="41"/>
        <v>0</v>
      </c>
      <c r="Y78" s="70"/>
    </row>
    <row r="79" spans="1:25" s="9" customFormat="1" ht="15" customHeight="1">
      <c r="A79" s="62"/>
      <c r="B79" s="62"/>
      <c r="C79" s="80"/>
      <c r="D79" s="13">
        <f t="shared" si="34"/>
        <v>0</v>
      </c>
      <c r="E79" s="666" t="str">
        <f t="shared" si="34"/>
        <v>Select E-Class</v>
      </c>
      <c r="F79" s="826"/>
      <c r="G79" s="826"/>
      <c r="H79" s="826"/>
      <c r="I79" s="826"/>
      <c r="J79" s="826"/>
      <c r="K79" s="33"/>
      <c r="L79" s="107">
        <f t="shared" si="35"/>
        <v>0</v>
      </c>
      <c r="M79" s="84"/>
      <c r="N79" s="255"/>
      <c r="O79" s="235">
        <f t="shared" si="36"/>
        <v>0</v>
      </c>
      <c r="P79" s="255"/>
      <c r="Q79" s="235">
        <f t="shared" si="37"/>
        <v>0</v>
      </c>
      <c r="R79" s="267"/>
      <c r="S79" s="235">
        <f t="shared" si="38"/>
        <v>0</v>
      </c>
      <c r="T79" s="255"/>
      <c r="U79" s="235">
        <f t="shared" si="39"/>
        <v>0</v>
      </c>
      <c r="V79" s="255"/>
      <c r="W79" s="235">
        <f t="shared" si="40"/>
        <v>0</v>
      </c>
      <c r="X79" s="243">
        <f t="shared" si="41"/>
        <v>0</v>
      </c>
      <c r="Y79" s="70"/>
    </row>
    <row r="80" spans="1:25" s="9" customFormat="1" ht="15" customHeight="1">
      <c r="A80" s="62"/>
      <c r="B80" s="62"/>
      <c r="C80" s="80"/>
      <c r="D80" s="13">
        <f t="shared" si="34"/>
        <v>0</v>
      </c>
      <c r="E80" s="666" t="str">
        <f t="shared" si="34"/>
        <v>Select E-Class</v>
      </c>
      <c r="F80" s="826"/>
      <c r="G80" s="826"/>
      <c r="H80" s="826"/>
      <c r="I80" s="826"/>
      <c r="J80" s="826"/>
      <c r="K80" s="33"/>
      <c r="L80" s="107">
        <f t="shared" si="35"/>
        <v>0</v>
      </c>
      <c r="M80" s="84"/>
      <c r="N80" s="255"/>
      <c r="O80" s="235">
        <f t="shared" si="36"/>
        <v>0</v>
      </c>
      <c r="P80" s="255"/>
      <c r="Q80" s="235">
        <f t="shared" si="37"/>
        <v>0</v>
      </c>
      <c r="R80" s="255"/>
      <c r="S80" s="235">
        <f t="shared" si="38"/>
        <v>0</v>
      </c>
      <c r="T80" s="255"/>
      <c r="U80" s="235">
        <f t="shared" si="39"/>
        <v>0</v>
      </c>
      <c r="V80" s="255"/>
      <c r="W80" s="235">
        <f t="shared" si="40"/>
        <v>0</v>
      </c>
      <c r="X80" s="243">
        <f t="shared" si="41"/>
        <v>0</v>
      </c>
      <c r="Y80" s="70"/>
    </row>
    <row r="81" spans="1:25" s="9" customFormat="1" ht="15" customHeight="1">
      <c r="A81" s="62"/>
      <c r="B81" s="62"/>
      <c r="C81" s="80"/>
      <c r="D81" s="13">
        <f t="shared" si="34"/>
        <v>0</v>
      </c>
      <c r="E81" s="666" t="str">
        <f t="shared" si="34"/>
        <v>Select E-Class</v>
      </c>
      <c r="F81" s="826"/>
      <c r="G81" s="826"/>
      <c r="H81" s="826"/>
      <c r="I81" s="826"/>
      <c r="J81" s="826"/>
      <c r="K81" s="33"/>
      <c r="L81" s="107">
        <f t="shared" si="35"/>
        <v>0</v>
      </c>
      <c r="M81" s="84"/>
      <c r="N81" s="255"/>
      <c r="O81" s="235">
        <f t="shared" si="36"/>
        <v>0</v>
      </c>
      <c r="P81" s="255"/>
      <c r="Q81" s="235">
        <f t="shared" si="37"/>
        <v>0</v>
      </c>
      <c r="R81" s="255"/>
      <c r="S81" s="235">
        <f t="shared" si="38"/>
        <v>0</v>
      </c>
      <c r="T81" s="255"/>
      <c r="U81" s="235">
        <f t="shared" si="39"/>
        <v>0</v>
      </c>
      <c r="V81" s="255"/>
      <c r="W81" s="235">
        <f t="shared" si="40"/>
        <v>0</v>
      </c>
      <c r="X81" s="243">
        <f t="shared" si="41"/>
        <v>0</v>
      </c>
      <c r="Y81" s="70"/>
    </row>
    <row r="82" spans="1:25" s="9" customFormat="1" ht="15" customHeight="1">
      <c r="A82" s="62"/>
      <c r="B82" s="62"/>
      <c r="C82" s="80"/>
      <c r="D82" s="13">
        <f t="shared" si="34"/>
        <v>0</v>
      </c>
      <c r="E82" s="666" t="str">
        <f t="shared" si="34"/>
        <v>Select E-Class</v>
      </c>
      <c r="F82" s="826"/>
      <c r="G82" s="826"/>
      <c r="H82" s="826"/>
      <c r="I82" s="826"/>
      <c r="J82" s="826"/>
      <c r="K82" s="33"/>
      <c r="L82" s="107">
        <f t="shared" si="35"/>
        <v>0</v>
      </c>
      <c r="M82" s="84"/>
      <c r="N82" s="255"/>
      <c r="O82" s="235">
        <f t="shared" si="36"/>
        <v>0</v>
      </c>
      <c r="P82" s="255"/>
      <c r="Q82" s="235">
        <f t="shared" si="37"/>
        <v>0</v>
      </c>
      <c r="R82" s="255"/>
      <c r="S82" s="235">
        <f t="shared" si="38"/>
        <v>0</v>
      </c>
      <c r="T82" s="255"/>
      <c r="U82" s="235">
        <f t="shared" si="39"/>
        <v>0</v>
      </c>
      <c r="V82" s="255"/>
      <c r="W82" s="235">
        <f t="shared" si="40"/>
        <v>0</v>
      </c>
      <c r="X82" s="243">
        <f t="shared" si="41"/>
        <v>0</v>
      </c>
      <c r="Y82" s="70"/>
    </row>
    <row r="83" spans="1:25" s="9" customFormat="1" ht="15" customHeight="1">
      <c r="A83" s="62"/>
      <c r="B83" s="62"/>
      <c r="C83" s="80"/>
      <c r="D83" s="13">
        <f t="shared" si="34"/>
        <v>0</v>
      </c>
      <c r="E83" s="666" t="str">
        <f t="shared" si="34"/>
        <v>Select E-Class</v>
      </c>
      <c r="F83" s="666"/>
      <c r="G83" s="666"/>
      <c r="H83" s="666"/>
      <c r="I83" s="666"/>
      <c r="J83" s="826"/>
      <c r="K83" s="33"/>
      <c r="L83" s="107">
        <f t="shared" si="35"/>
        <v>0</v>
      </c>
      <c r="M83" s="84"/>
      <c r="N83" s="255"/>
      <c r="O83" s="235">
        <f t="shared" si="36"/>
        <v>0</v>
      </c>
      <c r="P83" s="255"/>
      <c r="Q83" s="235">
        <f t="shared" si="37"/>
        <v>0</v>
      </c>
      <c r="R83" s="255"/>
      <c r="S83" s="235">
        <f t="shared" si="38"/>
        <v>0</v>
      </c>
      <c r="T83" s="255"/>
      <c r="U83" s="235">
        <f t="shared" si="39"/>
        <v>0</v>
      </c>
      <c r="V83" s="255"/>
      <c r="W83" s="235">
        <f t="shared" si="40"/>
        <v>0</v>
      </c>
      <c r="X83" s="243">
        <f t="shared" si="41"/>
        <v>0</v>
      </c>
      <c r="Y83" s="70"/>
    </row>
    <row r="84" spans="1:25" s="9" customFormat="1" ht="15" customHeight="1">
      <c r="A84" s="62"/>
      <c r="B84" s="62"/>
      <c r="C84" s="80"/>
      <c r="D84" s="13">
        <f t="shared" si="34"/>
        <v>0</v>
      </c>
      <c r="E84" s="666" t="str">
        <f t="shared" si="34"/>
        <v>Select E-Class</v>
      </c>
      <c r="F84" s="826"/>
      <c r="G84" s="826"/>
      <c r="H84" s="826"/>
      <c r="I84" s="826"/>
      <c r="J84" s="826"/>
      <c r="K84" s="33"/>
      <c r="L84" s="107">
        <f t="shared" si="35"/>
        <v>0</v>
      </c>
      <c r="M84" s="84"/>
      <c r="N84" s="255"/>
      <c r="O84" s="235">
        <f t="shared" si="36"/>
        <v>0</v>
      </c>
      <c r="P84" s="255"/>
      <c r="Q84" s="235">
        <f t="shared" si="37"/>
        <v>0</v>
      </c>
      <c r="R84" s="255"/>
      <c r="S84" s="235">
        <f t="shared" si="38"/>
        <v>0</v>
      </c>
      <c r="T84" s="255"/>
      <c r="U84" s="235">
        <f t="shared" si="39"/>
        <v>0</v>
      </c>
      <c r="V84" s="255"/>
      <c r="W84" s="235">
        <f t="shared" si="40"/>
        <v>0</v>
      </c>
      <c r="X84" s="243">
        <f t="shared" si="41"/>
        <v>0</v>
      </c>
      <c r="Y84" s="70"/>
    </row>
    <row r="85" spans="1:25" s="9" customFormat="1" ht="15" customHeight="1">
      <c r="A85" s="62"/>
      <c r="B85" s="62"/>
      <c r="C85" s="80"/>
      <c r="D85" s="13">
        <f t="shared" si="34"/>
        <v>0</v>
      </c>
      <c r="E85" s="666" t="str">
        <f t="shared" si="34"/>
        <v>Select E-Class</v>
      </c>
      <c r="F85" s="826"/>
      <c r="G85" s="826"/>
      <c r="H85" s="826"/>
      <c r="I85" s="826"/>
      <c r="J85" s="826"/>
      <c r="K85" s="33"/>
      <c r="L85" s="107">
        <f t="shared" si="35"/>
        <v>0</v>
      </c>
      <c r="M85" s="84"/>
      <c r="N85" s="255"/>
      <c r="O85" s="235">
        <f t="shared" si="36"/>
        <v>0</v>
      </c>
      <c r="P85" s="255"/>
      <c r="Q85" s="235">
        <f t="shared" si="37"/>
        <v>0</v>
      </c>
      <c r="R85" s="267"/>
      <c r="S85" s="235">
        <f t="shared" si="38"/>
        <v>0</v>
      </c>
      <c r="T85" s="255"/>
      <c r="U85" s="235">
        <f t="shared" si="39"/>
        <v>0</v>
      </c>
      <c r="V85" s="255"/>
      <c r="W85" s="235">
        <f t="shared" si="40"/>
        <v>0</v>
      </c>
      <c r="X85" s="243">
        <f t="shared" si="41"/>
        <v>0</v>
      </c>
      <c r="Y85" s="70"/>
    </row>
    <row r="86" spans="1:25" s="9" customFormat="1" ht="15" customHeight="1">
      <c r="A86" s="62"/>
      <c r="B86" s="62"/>
      <c r="C86" s="80"/>
      <c r="D86" s="13">
        <f t="shared" si="34"/>
        <v>0</v>
      </c>
      <c r="E86" s="666" t="str">
        <f t="shared" si="34"/>
        <v>Select E-Class</v>
      </c>
      <c r="F86" s="826"/>
      <c r="G86" s="826"/>
      <c r="H86" s="826"/>
      <c r="I86" s="826"/>
      <c r="J86" s="826"/>
      <c r="K86" s="33"/>
      <c r="L86" s="107">
        <f t="shared" si="35"/>
        <v>0</v>
      </c>
      <c r="M86" s="84"/>
      <c r="N86" s="255"/>
      <c r="O86" s="235">
        <f t="shared" si="36"/>
        <v>0</v>
      </c>
      <c r="P86" s="255"/>
      <c r="Q86" s="235">
        <f t="shared" si="37"/>
        <v>0</v>
      </c>
      <c r="R86" s="255"/>
      <c r="S86" s="235">
        <f t="shared" si="38"/>
        <v>0</v>
      </c>
      <c r="T86" s="255"/>
      <c r="U86" s="235">
        <f t="shared" si="39"/>
        <v>0</v>
      </c>
      <c r="V86" s="255"/>
      <c r="W86" s="235">
        <f t="shared" si="40"/>
        <v>0</v>
      </c>
      <c r="X86" s="243">
        <f t="shared" si="41"/>
        <v>0</v>
      </c>
      <c r="Y86" s="70"/>
    </row>
    <row r="87" spans="1:25" s="9" customFormat="1" ht="15" customHeight="1">
      <c r="A87" s="62"/>
      <c r="B87" s="62"/>
      <c r="C87" s="80"/>
      <c r="D87" s="13">
        <f t="shared" si="34"/>
        <v>0</v>
      </c>
      <c r="E87" s="666" t="str">
        <f t="shared" si="34"/>
        <v>Select E-Class</v>
      </c>
      <c r="F87" s="826"/>
      <c r="G87" s="826"/>
      <c r="H87" s="826"/>
      <c r="I87" s="826"/>
      <c r="J87" s="826"/>
      <c r="K87" s="33"/>
      <c r="L87" s="107">
        <f t="shared" si="35"/>
        <v>0</v>
      </c>
      <c r="M87" s="84"/>
      <c r="N87" s="255"/>
      <c r="O87" s="235">
        <f t="shared" si="36"/>
        <v>0</v>
      </c>
      <c r="P87" s="255"/>
      <c r="Q87" s="235">
        <f t="shared" si="37"/>
        <v>0</v>
      </c>
      <c r="R87" s="255"/>
      <c r="S87" s="235">
        <f t="shared" si="38"/>
        <v>0</v>
      </c>
      <c r="T87" s="255"/>
      <c r="U87" s="235">
        <f t="shared" si="39"/>
        <v>0</v>
      </c>
      <c r="V87" s="255"/>
      <c r="W87" s="235">
        <f t="shared" si="40"/>
        <v>0</v>
      </c>
      <c r="X87" s="243">
        <f t="shared" si="41"/>
        <v>0</v>
      </c>
      <c r="Y87" s="70"/>
    </row>
    <row r="88" spans="1:25" s="9" customFormat="1" ht="15" customHeight="1">
      <c r="A88" s="62"/>
      <c r="B88" s="62"/>
      <c r="C88" s="80"/>
      <c r="D88" s="13">
        <f t="shared" si="34"/>
        <v>0</v>
      </c>
      <c r="E88" s="666" t="str">
        <f t="shared" si="34"/>
        <v>Select E-Class</v>
      </c>
      <c r="F88" s="826"/>
      <c r="G88" s="826"/>
      <c r="H88" s="826"/>
      <c r="I88" s="826"/>
      <c r="J88" s="826"/>
      <c r="K88" s="33"/>
      <c r="L88" s="107">
        <f t="shared" si="35"/>
        <v>0</v>
      </c>
      <c r="M88" s="84"/>
      <c r="N88" s="255"/>
      <c r="O88" s="235">
        <f t="shared" si="36"/>
        <v>0</v>
      </c>
      <c r="P88" s="255"/>
      <c r="Q88" s="235">
        <f t="shared" si="37"/>
        <v>0</v>
      </c>
      <c r="R88" s="255"/>
      <c r="S88" s="235">
        <f t="shared" si="38"/>
        <v>0</v>
      </c>
      <c r="T88" s="255"/>
      <c r="U88" s="235">
        <f t="shared" si="39"/>
        <v>0</v>
      </c>
      <c r="V88" s="255"/>
      <c r="W88" s="235">
        <f t="shared" si="40"/>
        <v>0</v>
      </c>
      <c r="X88" s="243">
        <f t="shared" si="41"/>
        <v>0</v>
      </c>
      <c r="Y88" s="70"/>
    </row>
    <row r="89" spans="1:25" s="9" customFormat="1" ht="15" customHeight="1">
      <c r="A89" s="62"/>
      <c r="B89" s="62"/>
      <c r="C89" s="80"/>
      <c r="D89" s="13">
        <f t="shared" si="34"/>
        <v>0</v>
      </c>
      <c r="E89" s="666" t="str">
        <f t="shared" si="34"/>
        <v>Select E-Class</v>
      </c>
      <c r="F89" s="666"/>
      <c r="G89" s="666"/>
      <c r="H89" s="666"/>
      <c r="I89" s="666"/>
      <c r="J89" s="826"/>
      <c r="K89" s="33"/>
      <c r="L89" s="107">
        <f t="shared" si="35"/>
        <v>0</v>
      </c>
      <c r="M89" s="84"/>
      <c r="N89" s="255"/>
      <c r="O89" s="235">
        <f t="shared" si="36"/>
        <v>0</v>
      </c>
      <c r="P89" s="255"/>
      <c r="Q89" s="235">
        <f t="shared" si="37"/>
        <v>0</v>
      </c>
      <c r="R89" s="255"/>
      <c r="S89" s="235">
        <f t="shared" si="38"/>
        <v>0</v>
      </c>
      <c r="T89" s="255"/>
      <c r="U89" s="235">
        <f t="shared" si="39"/>
        <v>0</v>
      </c>
      <c r="V89" s="255"/>
      <c r="W89" s="235">
        <f t="shared" si="40"/>
        <v>0</v>
      </c>
      <c r="X89" s="243">
        <f t="shared" si="41"/>
        <v>0</v>
      </c>
      <c r="Y89" s="70"/>
    </row>
    <row r="90" spans="1:25" s="9" customFormat="1" ht="15" customHeight="1">
      <c r="A90" s="62"/>
      <c r="B90" s="62"/>
      <c r="C90" s="80"/>
      <c r="D90" s="13">
        <f t="shared" si="34"/>
        <v>0</v>
      </c>
      <c r="E90" s="666" t="str">
        <f t="shared" si="34"/>
        <v>Select E-Class</v>
      </c>
      <c r="F90" s="826"/>
      <c r="G90" s="826"/>
      <c r="H90" s="826"/>
      <c r="I90" s="826"/>
      <c r="J90" s="826"/>
      <c r="K90" s="33"/>
      <c r="L90" s="107">
        <f t="shared" si="35"/>
        <v>0</v>
      </c>
      <c r="M90" s="84"/>
      <c r="N90" s="255"/>
      <c r="O90" s="235">
        <f t="shared" si="36"/>
        <v>0</v>
      </c>
      <c r="P90" s="255"/>
      <c r="Q90" s="235">
        <f t="shared" si="37"/>
        <v>0</v>
      </c>
      <c r="R90" s="255"/>
      <c r="S90" s="235">
        <f t="shared" si="38"/>
        <v>0</v>
      </c>
      <c r="T90" s="255"/>
      <c r="U90" s="235">
        <f t="shared" si="39"/>
        <v>0</v>
      </c>
      <c r="V90" s="255"/>
      <c r="W90" s="235">
        <f t="shared" si="40"/>
        <v>0</v>
      </c>
      <c r="X90" s="243">
        <f t="shared" si="41"/>
        <v>0</v>
      </c>
      <c r="Y90" s="70"/>
    </row>
    <row r="91" spans="1:25" s="9" customFormat="1" ht="15" customHeight="1">
      <c r="A91" s="62"/>
      <c r="B91" s="62"/>
      <c r="C91" s="80" t="s">
        <v>28</v>
      </c>
      <c r="D91" s="34"/>
      <c r="E91" s="653"/>
      <c r="F91" s="653"/>
      <c r="G91" s="653"/>
      <c r="H91" s="653"/>
      <c r="I91" s="653"/>
      <c r="J91" s="826"/>
      <c r="K91" s="33"/>
      <c r="L91" s="115"/>
      <c r="M91" s="84"/>
      <c r="N91" s="478"/>
      <c r="O91" s="103"/>
      <c r="P91" s="479"/>
      <c r="Q91" s="103"/>
      <c r="R91" s="479"/>
      <c r="S91" s="103"/>
      <c r="T91" s="479"/>
      <c r="U91" s="103"/>
      <c r="V91" s="479"/>
      <c r="W91" s="103"/>
      <c r="X91" s="99"/>
      <c r="Y91" s="70"/>
    </row>
    <row r="92" spans="1:25" s="9" customFormat="1" ht="15" customHeight="1">
      <c r="A92" s="62"/>
      <c r="B92" s="62"/>
      <c r="C92" s="80"/>
      <c r="D92" s="13" t="str">
        <f t="shared" ref="D92:E100" si="42">D47</f>
        <v>Select Level from List</v>
      </c>
      <c r="E92" s="666" t="str">
        <f t="shared" si="42"/>
        <v>Select E-Class</v>
      </c>
      <c r="F92" s="666"/>
      <c r="G92" s="666"/>
      <c r="H92" s="666"/>
      <c r="I92" s="666"/>
      <c r="J92" s="826"/>
      <c r="K92" s="33"/>
      <c r="L92" s="107">
        <f t="shared" ref="L92:L100" si="43">VLOOKUP(E92,Leave_Benefits,3,0)</f>
        <v>0</v>
      </c>
      <c r="M92" s="84"/>
      <c r="N92" s="255"/>
      <c r="O92" s="235">
        <f t="shared" ref="O92:O100" si="44">ROUND(O47*$L92,0)</f>
        <v>0</v>
      </c>
      <c r="P92" s="255"/>
      <c r="Q92" s="235">
        <f t="shared" ref="Q92:Q100" si="45">ROUND(Q47*$L92,0)</f>
        <v>0</v>
      </c>
      <c r="R92" s="255"/>
      <c r="S92" s="235">
        <f t="shared" ref="S92:S100" si="46">ROUND(S47*$L92,0)</f>
        <v>0</v>
      </c>
      <c r="T92" s="255"/>
      <c r="U92" s="235">
        <f t="shared" ref="U92:U100" si="47">ROUND(U47*$L92,0)</f>
        <v>0</v>
      </c>
      <c r="V92" s="255"/>
      <c r="W92" s="235">
        <f t="shared" ref="W92:W100" si="48">ROUND(W47*$L92,0)</f>
        <v>0</v>
      </c>
      <c r="X92" s="243">
        <f>SUM(O92+Q92+S92+U92+W92)</f>
        <v>0</v>
      </c>
      <c r="Y92" s="70"/>
    </row>
    <row r="93" spans="1:25" s="9" customFormat="1" ht="15" customHeight="1">
      <c r="A93" s="62"/>
      <c r="B93" s="62"/>
      <c r="C93" s="80"/>
      <c r="D93" s="13" t="str">
        <f t="shared" si="42"/>
        <v>Select Level from List</v>
      </c>
      <c r="E93" s="665" t="str">
        <f t="shared" si="42"/>
        <v>Select E-Class</v>
      </c>
      <c r="F93" s="665"/>
      <c r="G93" s="665"/>
      <c r="H93" s="665"/>
      <c r="I93" s="665"/>
      <c r="J93" s="826"/>
      <c r="K93" s="33"/>
      <c r="L93" s="107">
        <f t="shared" si="43"/>
        <v>0</v>
      </c>
      <c r="M93" s="84"/>
      <c r="N93" s="255"/>
      <c r="O93" s="235">
        <f t="shared" si="44"/>
        <v>0</v>
      </c>
      <c r="P93" s="255"/>
      <c r="Q93" s="235">
        <f t="shared" si="45"/>
        <v>0</v>
      </c>
      <c r="R93" s="255"/>
      <c r="S93" s="235">
        <f t="shared" si="46"/>
        <v>0</v>
      </c>
      <c r="T93" s="255"/>
      <c r="U93" s="235">
        <f t="shared" si="47"/>
        <v>0</v>
      </c>
      <c r="V93" s="255"/>
      <c r="W93" s="235">
        <f t="shared" si="48"/>
        <v>0</v>
      </c>
      <c r="X93" s="243">
        <f t="shared" ref="X93:X105" si="49">SUM(O93+Q93+S93+U93+W93)</f>
        <v>0</v>
      </c>
      <c r="Y93" s="70"/>
    </row>
    <row r="94" spans="1:25" s="9" customFormat="1" ht="15" customHeight="1">
      <c r="A94" s="62"/>
      <c r="B94" s="62"/>
      <c r="C94" s="80"/>
      <c r="D94" s="13" t="str">
        <f t="shared" si="42"/>
        <v>Select Level from List</v>
      </c>
      <c r="E94" s="665" t="str">
        <f t="shared" si="42"/>
        <v>Select E-Class</v>
      </c>
      <c r="F94" s="826"/>
      <c r="G94" s="826"/>
      <c r="H94" s="826"/>
      <c r="I94" s="826"/>
      <c r="J94" s="826"/>
      <c r="K94" s="33"/>
      <c r="L94" s="107">
        <f t="shared" si="43"/>
        <v>0</v>
      </c>
      <c r="M94" s="84"/>
      <c r="N94" s="255"/>
      <c r="O94" s="235">
        <f t="shared" si="44"/>
        <v>0</v>
      </c>
      <c r="P94" s="255"/>
      <c r="Q94" s="235">
        <f t="shared" si="45"/>
        <v>0</v>
      </c>
      <c r="R94" s="255"/>
      <c r="S94" s="235">
        <f t="shared" si="46"/>
        <v>0</v>
      </c>
      <c r="T94" s="255"/>
      <c r="U94" s="235">
        <f t="shared" si="47"/>
        <v>0</v>
      </c>
      <c r="V94" s="255"/>
      <c r="W94" s="235">
        <f t="shared" si="48"/>
        <v>0</v>
      </c>
      <c r="X94" s="243">
        <f t="shared" si="49"/>
        <v>0</v>
      </c>
      <c r="Y94" s="70"/>
    </row>
    <row r="95" spans="1:25" s="9" customFormat="1" ht="15" customHeight="1">
      <c r="A95" s="62"/>
      <c r="B95" s="62"/>
      <c r="C95" s="80"/>
      <c r="D95" s="13" t="str">
        <f t="shared" si="42"/>
        <v>Select Level from List</v>
      </c>
      <c r="E95" s="665" t="str">
        <f t="shared" si="42"/>
        <v>Select E-Class</v>
      </c>
      <c r="F95" s="826"/>
      <c r="G95" s="826"/>
      <c r="H95" s="826"/>
      <c r="I95" s="826"/>
      <c r="J95" s="826"/>
      <c r="K95" s="33"/>
      <c r="L95" s="107">
        <f t="shared" si="43"/>
        <v>0</v>
      </c>
      <c r="M95" s="84"/>
      <c r="N95" s="255"/>
      <c r="O95" s="235">
        <f t="shared" si="44"/>
        <v>0</v>
      </c>
      <c r="P95" s="255"/>
      <c r="Q95" s="235">
        <f t="shared" si="45"/>
        <v>0</v>
      </c>
      <c r="R95" s="255"/>
      <c r="S95" s="235">
        <f t="shared" si="46"/>
        <v>0</v>
      </c>
      <c r="T95" s="255"/>
      <c r="U95" s="235">
        <f t="shared" si="47"/>
        <v>0</v>
      </c>
      <c r="V95" s="255"/>
      <c r="W95" s="235">
        <f t="shared" si="48"/>
        <v>0</v>
      </c>
      <c r="X95" s="243">
        <f t="shared" si="49"/>
        <v>0</v>
      </c>
      <c r="Y95" s="70"/>
    </row>
    <row r="96" spans="1:25" s="9" customFormat="1" ht="15" customHeight="1">
      <c r="A96" s="62"/>
      <c r="B96" s="62"/>
      <c r="C96" s="80"/>
      <c r="D96" s="13" t="str">
        <f t="shared" si="42"/>
        <v>Select Level from List</v>
      </c>
      <c r="E96" s="665" t="str">
        <f t="shared" si="42"/>
        <v>Select E-Class</v>
      </c>
      <c r="F96" s="826"/>
      <c r="G96" s="826"/>
      <c r="H96" s="826"/>
      <c r="I96" s="826"/>
      <c r="J96" s="826"/>
      <c r="K96" s="33"/>
      <c r="L96" s="107">
        <f t="shared" si="43"/>
        <v>0</v>
      </c>
      <c r="M96" s="84"/>
      <c r="N96" s="255"/>
      <c r="O96" s="235">
        <f t="shared" si="44"/>
        <v>0</v>
      </c>
      <c r="P96" s="255"/>
      <c r="Q96" s="235">
        <f t="shared" si="45"/>
        <v>0</v>
      </c>
      <c r="R96" s="255"/>
      <c r="S96" s="235">
        <f t="shared" si="46"/>
        <v>0</v>
      </c>
      <c r="T96" s="255"/>
      <c r="U96" s="235">
        <f t="shared" si="47"/>
        <v>0</v>
      </c>
      <c r="V96" s="255"/>
      <c r="W96" s="235">
        <f t="shared" si="48"/>
        <v>0</v>
      </c>
      <c r="X96" s="243">
        <f t="shared" si="49"/>
        <v>0</v>
      </c>
      <c r="Y96" s="70"/>
    </row>
    <row r="97" spans="1:26" s="9" customFormat="1" ht="15" customHeight="1">
      <c r="A97" s="62"/>
      <c r="B97" s="62"/>
      <c r="C97" s="80"/>
      <c r="D97" s="13" t="str">
        <f t="shared" si="42"/>
        <v>Select Level from List</v>
      </c>
      <c r="E97" s="665" t="str">
        <f t="shared" si="42"/>
        <v>Select E-Class</v>
      </c>
      <c r="F97" s="665"/>
      <c r="G97" s="665"/>
      <c r="H97" s="665"/>
      <c r="I97" s="665"/>
      <c r="J97" s="826"/>
      <c r="K97" s="33"/>
      <c r="L97" s="107">
        <f t="shared" si="43"/>
        <v>0</v>
      </c>
      <c r="M97" s="84"/>
      <c r="N97" s="255"/>
      <c r="O97" s="235">
        <f t="shared" si="44"/>
        <v>0</v>
      </c>
      <c r="P97" s="255"/>
      <c r="Q97" s="235">
        <f t="shared" si="45"/>
        <v>0</v>
      </c>
      <c r="R97" s="255"/>
      <c r="S97" s="235">
        <f t="shared" si="46"/>
        <v>0</v>
      </c>
      <c r="T97" s="255"/>
      <c r="U97" s="235">
        <f t="shared" si="47"/>
        <v>0</v>
      </c>
      <c r="V97" s="255"/>
      <c r="W97" s="235">
        <f t="shared" si="48"/>
        <v>0</v>
      </c>
      <c r="X97" s="243">
        <f t="shared" si="49"/>
        <v>0</v>
      </c>
      <c r="Y97" s="70"/>
    </row>
    <row r="98" spans="1:26" s="9" customFormat="1" ht="15" customHeight="1">
      <c r="A98" s="62"/>
      <c r="B98" s="62"/>
      <c r="C98" s="80"/>
      <c r="D98" s="13" t="str">
        <f t="shared" si="42"/>
        <v>Select Level from List</v>
      </c>
      <c r="E98" s="665" t="str">
        <f t="shared" si="42"/>
        <v>Select E-Class</v>
      </c>
      <c r="F98" s="826"/>
      <c r="G98" s="826"/>
      <c r="H98" s="826"/>
      <c r="I98" s="826"/>
      <c r="J98" s="826"/>
      <c r="K98" s="33"/>
      <c r="L98" s="107">
        <f t="shared" si="43"/>
        <v>0</v>
      </c>
      <c r="M98" s="84"/>
      <c r="N98" s="255"/>
      <c r="O98" s="235">
        <f t="shared" si="44"/>
        <v>0</v>
      </c>
      <c r="P98" s="255"/>
      <c r="Q98" s="235">
        <f t="shared" si="45"/>
        <v>0</v>
      </c>
      <c r="R98" s="255"/>
      <c r="S98" s="235">
        <f t="shared" si="46"/>
        <v>0</v>
      </c>
      <c r="T98" s="255"/>
      <c r="U98" s="235">
        <f t="shared" si="47"/>
        <v>0</v>
      </c>
      <c r="V98" s="255"/>
      <c r="W98" s="235">
        <f t="shared" si="48"/>
        <v>0</v>
      </c>
      <c r="X98" s="243">
        <f t="shared" si="49"/>
        <v>0</v>
      </c>
      <c r="Y98" s="70"/>
    </row>
    <row r="99" spans="1:26" s="9" customFormat="1" ht="15" customHeight="1">
      <c r="A99" s="62"/>
      <c r="B99" s="62"/>
      <c r="C99" s="80"/>
      <c r="D99" s="13" t="str">
        <f t="shared" si="42"/>
        <v>Select Level from List</v>
      </c>
      <c r="E99" s="665" t="str">
        <f t="shared" si="42"/>
        <v>Select E-Class</v>
      </c>
      <c r="F99" s="826"/>
      <c r="G99" s="826"/>
      <c r="H99" s="826"/>
      <c r="I99" s="826"/>
      <c r="J99" s="826"/>
      <c r="K99" s="33"/>
      <c r="L99" s="107">
        <f t="shared" si="43"/>
        <v>0</v>
      </c>
      <c r="M99" s="84"/>
      <c r="N99" s="255"/>
      <c r="O99" s="235">
        <f t="shared" si="44"/>
        <v>0</v>
      </c>
      <c r="P99" s="255"/>
      <c r="Q99" s="235">
        <f t="shared" si="45"/>
        <v>0</v>
      </c>
      <c r="R99" s="255"/>
      <c r="S99" s="235">
        <f t="shared" si="46"/>
        <v>0</v>
      </c>
      <c r="T99" s="255"/>
      <c r="U99" s="235">
        <f t="shared" si="47"/>
        <v>0</v>
      </c>
      <c r="V99" s="255"/>
      <c r="W99" s="235">
        <f t="shared" si="48"/>
        <v>0</v>
      </c>
      <c r="X99" s="243">
        <f t="shared" si="49"/>
        <v>0</v>
      </c>
      <c r="Y99" s="70"/>
    </row>
    <row r="100" spans="1:26" s="9" customFormat="1" ht="15" customHeight="1">
      <c r="A100" s="62"/>
      <c r="B100" s="62"/>
      <c r="C100" s="80"/>
      <c r="D100" s="13" t="str">
        <f t="shared" si="42"/>
        <v>Select Level from List</v>
      </c>
      <c r="E100" s="665" t="str">
        <f t="shared" si="42"/>
        <v>Select E-Class</v>
      </c>
      <c r="F100" s="826"/>
      <c r="G100" s="826"/>
      <c r="H100" s="826"/>
      <c r="I100" s="826"/>
      <c r="J100" s="826"/>
      <c r="K100" s="33"/>
      <c r="L100" s="107">
        <f t="shared" si="43"/>
        <v>0</v>
      </c>
      <c r="M100" s="84"/>
      <c r="N100" s="255"/>
      <c r="O100" s="235">
        <f t="shared" si="44"/>
        <v>0</v>
      </c>
      <c r="P100" s="255"/>
      <c r="Q100" s="235">
        <f t="shared" si="45"/>
        <v>0</v>
      </c>
      <c r="R100" s="255"/>
      <c r="S100" s="235">
        <f t="shared" si="46"/>
        <v>0</v>
      </c>
      <c r="T100" s="255"/>
      <c r="U100" s="235">
        <f t="shared" si="47"/>
        <v>0</v>
      </c>
      <c r="V100" s="255"/>
      <c r="W100" s="235">
        <f t="shared" si="48"/>
        <v>0</v>
      </c>
      <c r="X100" s="243">
        <f t="shared" si="49"/>
        <v>0</v>
      </c>
      <c r="Y100" s="70"/>
    </row>
    <row r="101" spans="1:26" s="68" customFormat="1" ht="15" customHeight="1">
      <c r="A101" s="62"/>
      <c r="B101" s="62"/>
      <c r="C101" s="80"/>
      <c r="D101" s="666" t="s">
        <v>412</v>
      </c>
      <c r="E101" s="688"/>
      <c r="F101" s="688"/>
      <c r="G101" s="688"/>
      <c r="H101" s="688"/>
      <c r="I101" s="688"/>
      <c r="J101" s="688"/>
      <c r="K101" s="688"/>
      <c r="L101" s="117">
        <f>VLOOKUP(D101,'Benefits and F&amp;A-DO NOT DELETE'!A46:B50,2,0)</f>
        <v>0</v>
      </c>
      <c r="M101" s="56">
        <v>1.07</v>
      </c>
      <c r="N101" s="591">
        <v>0</v>
      </c>
      <c r="O101" s="235">
        <f>ROUND($L101*N101*$M101,0)</f>
        <v>0</v>
      </c>
      <c r="P101" s="591">
        <v>0</v>
      </c>
      <c r="Q101" s="235">
        <f>ROUND($L101*P101*$M101^2,0)</f>
        <v>0</v>
      </c>
      <c r="R101" s="591">
        <v>0</v>
      </c>
      <c r="S101" s="235">
        <f>ROUND($L101*R101*$M101^3,0)</f>
        <v>0</v>
      </c>
      <c r="T101" s="591">
        <v>0</v>
      </c>
      <c r="U101" s="235">
        <f>ROUND($L101*T101*$M101^4,0)</f>
        <v>0</v>
      </c>
      <c r="V101" s="591">
        <v>0</v>
      </c>
      <c r="W101" s="235">
        <f>ROUND($L101*V101*$M101^5,0)</f>
        <v>0</v>
      </c>
      <c r="X101" s="243">
        <f t="shared" si="49"/>
        <v>0</v>
      </c>
      <c r="Y101" s="70"/>
      <c r="Z101" s="9"/>
    </row>
    <row r="102" spans="1:26" s="68" customFormat="1" ht="15" customHeight="1">
      <c r="A102" s="62"/>
      <c r="B102" s="62"/>
      <c r="C102" s="80"/>
      <c r="D102" s="666" t="s">
        <v>412</v>
      </c>
      <c r="E102" s="688"/>
      <c r="F102" s="688"/>
      <c r="G102" s="688"/>
      <c r="H102" s="688"/>
      <c r="I102" s="688"/>
      <c r="J102" s="688"/>
      <c r="K102" s="688"/>
      <c r="L102" s="117">
        <f>VLOOKUP(D102,'Benefits and F&amp;A-DO NOT DELETE'!A46:B50,2,0)</f>
        <v>0</v>
      </c>
      <c r="M102" s="56">
        <v>1.07</v>
      </c>
      <c r="N102" s="591">
        <v>0</v>
      </c>
      <c r="O102" s="235">
        <f t="shared" ref="O102:O105" si="50">ROUND($L102*N102*$M102,0)</f>
        <v>0</v>
      </c>
      <c r="P102" s="591">
        <v>0</v>
      </c>
      <c r="Q102" s="235">
        <f t="shared" ref="Q102:Q105" si="51">ROUND($L102*P102*$M102^2,0)</f>
        <v>0</v>
      </c>
      <c r="R102" s="591">
        <v>0</v>
      </c>
      <c r="S102" s="235">
        <f t="shared" ref="S102:S105" si="52">ROUND($L102*R102*$M102^3,0)</f>
        <v>0</v>
      </c>
      <c r="T102" s="591">
        <v>0</v>
      </c>
      <c r="U102" s="235">
        <f t="shared" ref="U102:U105" si="53">ROUND($L102*T102*$M102^4,0)</f>
        <v>0</v>
      </c>
      <c r="V102" s="591">
        <v>0</v>
      </c>
      <c r="W102" s="235">
        <f t="shared" ref="W102:W105" si="54">ROUND($L102*V102*$M102^5,0)</f>
        <v>0</v>
      </c>
      <c r="X102" s="243">
        <f t="shared" si="49"/>
        <v>0</v>
      </c>
      <c r="Y102" s="70"/>
      <c r="Z102" s="9"/>
    </row>
    <row r="103" spans="1:26" s="68" customFormat="1" ht="15" customHeight="1">
      <c r="A103" s="62"/>
      <c r="B103" s="62"/>
      <c r="C103" s="80"/>
      <c r="D103" s="666" t="s">
        <v>412</v>
      </c>
      <c r="E103" s="688"/>
      <c r="F103" s="688"/>
      <c r="G103" s="688"/>
      <c r="H103" s="688"/>
      <c r="I103" s="688"/>
      <c r="J103" s="688"/>
      <c r="K103" s="688"/>
      <c r="L103" s="117">
        <f>VLOOKUP(D103,'Benefits and F&amp;A-DO NOT DELETE'!A46:B50,2,0)</f>
        <v>0</v>
      </c>
      <c r="M103" s="56">
        <v>1.07</v>
      </c>
      <c r="N103" s="591">
        <v>0</v>
      </c>
      <c r="O103" s="235">
        <f t="shared" si="50"/>
        <v>0</v>
      </c>
      <c r="P103" s="591">
        <v>0</v>
      </c>
      <c r="Q103" s="235">
        <f t="shared" si="51"/>
        <v>0</v>
      </c>
      <c r="R103" s="591">
        <v>0</v>
      </c>
      <c r="S103" s="235">
        <f t="shared" si="52"/>
        <v>0</v>
      </c>
      <c r="T103" s="591">
        <v>0</v>
      </c>
      <c r="U103" s="235">
        <f t="shared" si="53"/>
        <v>0</v>
      </c>
      <c r="V103" s="591">
        <v>0</v>
      </c>
      <c r="W103" s="235">
        <f t="shared" si="54"/>
        <v>0</v>
      </c>
      <c r="X103" s="243">
        <f t="shared" si="49"/>
        <v>0</v>
      </c>
      <c r="Y103" s="70"/>
      <c r="Z103" s="9"/>
    </row>
    <row r="104" spans="1:26" s="68" customFormat="1" ht="15" customHeight="1">
      <c r="A104" s="62"/>
      <c r="B104" s="62"/>
      <c r="C104" s="80"/>
      <c r="D104" s="666" t="s">
        <v>412</v>
      </c>
      <c r="E104" s="688"/>
      <c r="F104" s="688"/>
      <c r="G104" s="688"/>
      <c r="H104" s="688"/>
      <c r="I104" s="688"/>
      <c r="J104" s="688"/>
      <c r="K104" s="688"/>
      <c r="L104" s="117">
        <f>VLOOKUP(D104,'Benefits and F&amp;A-DO NOT DELETE'!A46:B50,2,0)</f>
        <v>0</v>
      </c>
      <c r="M104" s="56">
        <v>1.07</v>
      </c>
      <c r="N104" s="591">
        <v>0</v>
      </c>
      <c r="O104" s="235">
        <f t="shared" si="50"/>
        <v>0</v>
      </c>
      <c r="P104" s="591">
        <v>0</v>
      </c>
      <c r="Q104" s="235">
        <f t="shared" si="51"/>
        <v>0</v>
      </c>
      <c r="R104" s="591">
        <v>0</v>
      </c>
      <c r="S104" s="235">
        <f t="shared" si="52"/>
        <v>0</v>
      </c>
      <c r="T104" s="591">
        <v>0</v>
      </c>
      <c r="U104" s="235">
        <f t="shared" si="53"/>
        <v>0</v>
      </c>
      <c r="V104" s="591">
        <v>0</v>
      </c>
      <c r="W104" s="235">
        <f t="shared" si="54"/>
        <v>0</v>
      </c>
      <c r="X104" s="243">
        <f t="shared" si="49"/>
        <v>0</v>
      </c>
      <c r="Y104" s="70"/>
      <c r="Z104" s="9"/>
    </row>
    <row r="105" spans="1:26" s="68" customFormat="1" ht="15" customHeight="1">
      <c r="A105" s="62"/>
      <c r="B105" s="62"/>
      <c r="C105" s="80"/>
      <c r="D105" s="666" t="s">
        <v>412</v>
      </c>
      <c r="E105" s="688"/>
      <c r="F105" s="688"/>
      <c r="G105" s="688"/>
      <c r="H105" s="688"/>
      <c r="I105" s="688"/>
      <c r="J105" s="688"/>
      <c r="K105" s="688"/>
      <c r="L105" s="117">
        <f>VLOOKUP(D105,'Benefits and F&amp;A-DO NOT DELETE'!A46:B50,2,0)</f>
        <v>0</v>
      </c>
      <c r="M105" s="56">
        <v>1.07</v>
      </c>
      <c r="N105" s="591">
        <v>0</v>
      </c>
      <c r="O105" s="235">
        <f t="shared" si="50"/>
        <v>0</v>
      </c>
      <c r="P105" s="591">
        <v>0</v>
      </c>
      <c r="Q105" s="235">
        <f t="shared" si="51"/>
        <v>0</v>
      </c>
      <c r="R105" s="591">
        <v>0</v>
      </c>
      <c r="S105" s="235">
        <f t="shared" si="52"/>
        <v>0</v>
      </c>
      <c r="T105" s="591">
        <v>0</v>
      </c>
      <c r="U105" s="235">
        <f t="shared" si="53"/>
        <v>0</v>
      </c>
      <c r="V105" s="591">
        <v>0</v>
      </c>
      <c r="W105" s="235">
        <f t="shared" si="54"/>
        <v>0</v>
      </c>
      <c r="X105" s="243">
        <f t="shared" si="49"/>
        <v>0</v>
      </c>
      <c r="Y105" s="70"/>
      <c r="Z105" s="9"/>
    </row>
    <row r="106" spans="1:26" s="9" customFormat="1" ht="15" customHeight="1">
      <c r="A106" s="62"/>
      <c r="B106" s="62"/>
      <c r="C106" s="80"/>
      <c r="D106" s="702"/>
      <c r="E106" s="702"/>
      <c r="F106" s="702"/>
      <c r="G106" s="702"/>
      <c r="H106" s="702"/>
      <c r="I106" s="702"/>
      <c r="J106" s="815" t="s">
        <v>253</v>
      </c>
      <c r="K106" s="816"/>
      <c r="L106" s="816"/>
      <c r="M106" s="817"/>
      <c r="N106" s="683">
        <f>SUM(O76:O105)</f>
        <v>0</v>
      </c>
      <c r="O106" s="684"/>
      <c r="P106" s="683">
        <f>SUM(Q76:Q105)</f>
        <v>0</v>
      </c>
      <c r="Q106" s="684"/>
      <c r="R106" s="683">
        <f>SUM(S76:S105)</f>
        <v>0</v>
      </c>
      <c r="S106" s="684"/>
      <c r="T106" s="683">
        <f>SUM(U76:U105)</f>
        <v>0</v>
      </c>
      <c r="U106" s="684"/>
      <c r="V106" s="683">
        <f>SUM(W76:W105)</f>
        <v>0</v>
      </c>
      <c r="W106" s="684"/>
      <c r="X106" s="482">
        <f>SUM(N106:W106)</f>
        <v>0</v>
      </c>
      <c r="Y106" s="118"/>
    </row>
    <row r="107" spans="1:26" s="9" customFormat="1" ht="15" customHeight="1">
      <c r="A107" s="62"/>
      <c r="B107" s="62"/>
      <c r="C107" s="693" t="s">
        <v>257</v>
      </c>
      <c r="D107" s="694"/>
      <c r="E107" s="694"/>
      <c r="F107" s="694"/>
      <c r="G107" s="694"/>
      <c r="H107" s="694"/>
      <c r="I107" s="694"/>
      <c r="J107" s="694"/>
      <c r="K107" s="694"/>
      <c r="L107" s="694"/>
      <c r="M107" s="695"/>
      <c r="N107" s="732">
        <f>SUM(N74, N106)</f>
        <v>0</v>
      </c>
      <c r="O107" s="823"/>
      <c r="P107" s="732">
        <f>SUM(P74, P106)</f>
        <v>0</v>
      </c>
      <c r="Q107" s="823"/>
      <c r="R107" s="732">
        <f>SUM(R74, R106)</f>
        <v>0</v>
      </c>
      <c r="S107" s="823"/>
      <c r="T107" s="732">
        <f>SUM(T74, T106)</f>
        <v>0</v>
      </c>
      <c r="U107" s="823"/>
      <c r="V107" s="732">
        <f>SUM(V74, V106)</f>
        <v>0</v>
      </c>
      <c r="W107" s="823"/>
      <c r="X107" s="481">
        <f>SUM(N107:W107)</f>
        <v>0</v>
      </c>
      <c r="Y107" s="119"/>
    </row>
    <row r="108" spans="1:26" s="9" customFormat="1" ht="15" customHeight="1">
      <c r="A108" s="62"/>
      <c r="B108" s="62"/>
      <c r="C108" s="670" t="s">
        <v>258</v>
      </c>
      <c r="D108" s="671"/>
      <c r="E108" s="671"/>
      <c r="F108" s="671"/>
      <c r="G108" s="671"/>
      <c r="H108" s="671"/>
      <c r="I108" s="671"/>
      <c r="J108" s="671"/>
      <c r="K108" s="671"/>
      <c r="L108" s="671"/>
      <c r="M108" s="672"/>
      <c r="N108" s="668">
        <f>SUM(N57,N107)</f>
        <v>0</v>
      </c>
      <c r="O108" s="824"/>
      <c r="P108" s="668">
        <f>SUM(P57,P107)</f>
        <v>0</v>
      </c>
      <c r="Q108" s="824"/>
      <c r="R108" s="668">
        <f>SUM(R57,R107)</f>
        <v>0</v>
      </c>
      <c r="S108" s="824"/>
      <c r="T108" s="668">
        <f>SUM(T57,T107)</f>
        <v>0</v>
      </c>
      <c r="U108" s="824"/>
      <c r="V108" s="668">
        <f>SUM(V57,V107)</f>
        <v>0</v>
      </c>
      <c r="W108" s="824"/>
      <c r="X108" s="120">
        <f>SUM(N108:W108)</f>
        <v>0</v>
      </c>
      <c r="Y108" s="70"/>
    </row>
    <row r="109" spans="1:26" ht="17.25" customHeight="1">
      <c r="C109" s="704" t="s">
        <v>100</v>
      </c>
      <c r="D109" s="705"/>
      <c r="E109" s="705"/>
      <c r="F109" s="705"/>
      <c r="G109" s="705"/>
      <c r="H109" s="705"/>
      <c r="I109" s="705"/>
      <c r="J109" s="705"/>
      <c r="K109" s="705"/>
      <c r="L109" s="705"/>
      <c r="M109" s="775"/>
      <c r="N109" s="140"/>
      <c r="O109" s="141"/>
      <c r="P109" s="142"/>
      <c r="Q109" s="143"/>
      <c r="R109" s="61"/>
      <c r="S109" s="141"/>
      <c r="T109" s="142"/>
      <c r="U109" s="141"/>
      <c r="V109" s="142"/>
      <c r="W109" s="143"/>
      <c r="X109" s="99"/>
    </row>
    <row r="110" spans="1:26" ht="33" customHeight="1">
      <c r="A110" s="62">
        <v>1000</v>
      </c>
      <c r="C110" s="58" t="s">
        <v>143</v>
      </c>
      <c r="D110" s="63" t="s">
        <v>101</v>
      </c>
      <c r="E110" s="814"/>
      <c r="F110" s="826"/>
      <c r="G110" s="826"/>
      <c r="H110" s="826"/>
      <c r="I110" s="826"/>
      <c r="J110" s="826"/>
      <c r="K110" s="14" t="s">
        <v>147</v>
      </c>
      <c r="L110" s="14" t="s">
        <v>140</v>
      </c>
      <c r="M110" s="31" t="s">
        <v>317</v>
      </c>
      <c r="N110" s="760" t="s">
        <v>148</v>
      </c>
      <c r="O110" s="761"/>
      <c r="P110" s="681" t="s">
        <v>148</v>
      </c>
      <c r="Q110" s="682"/>
      <c r="R110" s="681" t="s">
        <v>148</v>
      </c>
      <c r="S110" s="682"/>
      <c r="T110" s="681" t="s">
        <v>148</v>
      </c>
      <c r="U110" s="682"/>
      <c r="V110" s="681" t="s">
        <v>148</v>
      </c>
      <c r="W110" s="682"/>
      <c r="X110" s="99"/>
    </row>
    <row r="111" spans="1:26" ht="15" customHeight="1">
      <c r="C111" s="144">
        <f>N111+P111+R111+T111+V111</f>
        <v>0</v>
      </c>
      <c r="D111" s="16"/>
      <c r="E111" s="812" t="s">
        <v>300</v>
      </c>
      <c r="F111" s="812"/>
      <c r="G111" s="812"/>
      <c r="H111" s="812"/>
      <c r="I111" s="812"/>
      <c r="J111" s="812"/>
      <c r="K111" s="191">
        <v>0</v>
      </c>
      <c r="L111" s="192">
        <f>VLOOKUP(E111,Leave_Benefits,2,0)</f>
        <v>0</v>
      </c>
      <c r="M111" s="32">
        <f>VLOOKUP(E111,Leave_Benefits,4,0)</f>
        <v>0</v>
      </c>
      <c r="N111" s="234">
        <v>0</v>
      </c>
      <c r="O111" s="235">
        <f t="shared" ref="O111:O115" si="55">ROUND($K111*(1+$L111)*(N111)*$M111,0)</f>
        <v>0</v>
      </c>
      <c r="P111" s="234">
        <v>0</v>
      </c>
      <c r="Q111" s="235">
        <f t="shared" ref="Q111:Q115" si="56">ROUND($K111*(1+$L111)*(P111)*($M111^2),0)</f>
        <v>0</v>
      </c>
      <c r="R111" s="234">
        <v>0</v>
      </c>
      <c r="S111" s="235">
        <f t="shared" ref="S111:S115" si="57">ROUND($K111*(1+$L111)*(R111)*($M111^3),0)</f>
        <v>0</v>
      </c>
      <c r="T111" s="234">
        <v>0</v>
      </c>
      <c r="U111" s="235">
        <f t="shared" ref="U111:U115" si="58">ROUND($K111*(1+$L111)*(T111)*($M111^4),0)</f>
        <v>0</v>
      </c>
      <c r="V111" s="234">
        <v>0</v>
      </c>
      <c r="W111" s="235">
        <f t="shared" ref="W111:W115" si="59">ROUND($K111*(1+$L111)*(V111)*($M111^5),0)</f>
        <v>0</v>
      </c>
      <c r="X111" s="243">
        <f>SUM(O111+Q111+S111+U111+W111)</f>
        <v>0</v>
      </c>
    </row>
    <row r="112" spans="1:26" ht="15" customHeight="1">
      <c r="C112" s="144">
        <f>N112+P112+R112+T112+V112</f>
        <v>0</v>
      </c>
      <c r="D112" s="16"/>
      <c r="E112" s="812" t="s">
        <v>300</v>
      </c>
      <c r="F112" s="812"/>
      <c r="G112" s="812"/>
      <c r="H112" s="812"/>
      <c r="I112" s="812"/>
      <c r="J112" s="812"/>
      <c r="K112" s="191">
        <v>0</v>
      </c>
      <c r="L112" s="192">
        <f>VLOOKUP(E112,Leave_Benefits,2,0)</f>
        <v>0</v>
      </c>
      <c r="M112" s="32">
        <f>VLOOKUP(E112,Leave_Benefits,4,0)</f>
        <v>0</v>
      </c>
      <c r="N112" s="234">
        <v>0</v>
      </c>
      <c r="O112" s="235">
        <f t="shared" si="55"/>
        <v>0</v>
      </c>
      <c r="P112" s="234">
        <v>0</v>
      </c>
      <c r="Q112" s="235">
        <f t="shared" si="56"/>
        <v>0</v>
      </c>
      <c r="R112" s="234">
        <v>0</v>
      </c>
      <c r="S112" s="235">
        <f t="shared" si="57"/>
        <v>0</v>
      </c>
      <c r="T112" s="234">
        <v>0</v>
      </c>
      <c r="U112" s="235">
        <f t="shared" si="58"/>
        <v>0</v>
      </c>
      <c r="V112" s="234">
        <v>0</v>
      </c>
      <c r="W112" s="235">
        <f t="shared" si="59"/>
        <v>0</v>
      </c>
      <c r="X112" s="243">
        <f>SUM(O112+Q112+S112+U112+W112)</f>
        <v>0</v>
      </c>
    </row>
    <row r="113" spans="1:25" ht="15" customHeight="1">
      <c r="C113" s="144">
        <f>N113+P113+R113+T113+V113</f>
        <v>0</v>
      </c>
      <c r="D113" s="16"/>
      <c r="E113" s="812" t="s">
        <v>300</v>
      </c>
      <c r="F113" s="812"/>
      <c r="G113" s="812"/>
      <c r="H113" s="812"/>
      <c r="I113" s="812"/>
      <c r="J113" s="812"/>
      <c r="K113" s="191">
        <v>0</v>
      </c>
      <c r="L113" s="192">
        <f>VLOOKUP(E113,Leave_Benefits,2,0)</f>
        <v>0</v>
      </c>
      <c r="M113" s="32">
        <f>VLOOKUP(E113,Leave_Benefits,4,0)</f>
        <v>0</v>
      </c>
      <c r="N113" s="234">
        <v>0</v>
      </c>
      <c r="O113" s="235">
        <f t="shared" si="55"/>
        <v>0</v>
      </c>
      <c r="P113" s="234">
        <v>0</v>
      </c>
      <c r="Q113" s="235">
        <f t="shared" si="56"/>
        <v>0</v>
      </c>
      <c r="R113" s="234">
        <v>0</v>
      </c>
      <c r="S113" s="235">
        <f t="shared" si="57"/>
        <v>0</v>
      </c>
      <c r="T113" s="234">
        <v>0</v>
      </c>
      <c r="U113" s="235">
        <f t="shared" si="58"/>
        <v>0</v>
      </c>
      <c r="V113" s="234">
        <v>0</v>
      </c>
      <c r="W113" s="235">
        <f t="shared" si="59"/>
        <v>0</v>
      </c>
      <c r="X113" s="243">
        <f>SUM(O113+Q113+S113+U113+W113)</f>
        <v>0</v>
      </c>
    </row>
    <row r="114" spans="1:25" ht="15" customHeight="1">
      <c r="C114" s="144">
        <f>N114+P114+R114+T114+V114</f>
        <v>0</v>
      </c>
      <c r="D114" s="16"/>
      <c r="E114" s="812" t="s">
        <v>300</v>
      </c>
      <c r="F114" s="812"/>
      <c r="G114" s="812"/>
      <c r="H114" s="812"/>
      <c r="I114" s="812"/>
      <c r="J114" s="812"/>
      <c r="K114" s="191">
        <v>0</v>
      </c>
      <c r="L114" s="192">
        <f>VLOOKUP(E114,Leave_Benefits,2,0)</f>
        <v>0</v>
      </c>
      <c r="M114" s="32">
        <f>VLOOKUP(E114,Leave_Benefits,4,0)</f>
        <v>0</v>
      </c>
      <c r="N114" s="234">
        <v>0</v>
      </c>
      <c r="O114" s="235">
        <f t="shared" si="55"/>
        <v>0</v>
      </c>
      <c r="P114" s="234">
        <v>0</v>
      </c>
      <c r="Q114" s="235">
        <f t="shared" si="56"/>
        <v>0</v>
      </c>
      <c r="R114" s="234">
        <v>0</v>
      </c>
      <c r="S114" s="235">
        <f t="shared" si="57"/>
        <v>0</v>
      </c>
      <c r="T114" s="234">
        <v>0</v>
      </c>
      <c r="U114" s="235">
        <f t="shared" si="58"/>
        <v>0</v>
      </c>
      <c r="V114" s="234">
        <v>0</v>
      </c>
      <c r="W114" s="235">
        <f t="shared" si="59"/>
        <v>0</v>
      </c>
      <c r="X114" s="243">
        <f>SUM(O114+Q114+S114+U114+W114)</f>
        <v>0</v>
      </c>
    </row>
    <row r="115" spans="1:25" ht="15" customHeight="1">
      <c r="C115" s="144">
        <f>N115+P115+R115+T115+V115</f>
        <v>0</v>
      </c>
      <c r="D115" s="16"/>
      <c r="E115" s="812" t="s">
        <v>300</v>
      </c>
      <c r="F115" s="812"/>
      <c r="G115" s="812"/>
      <c r="H115" s="812"/>
      <c r="I115" s="812"/>
      <c r="J115" s="812"/>
      <c r="K115" s="191">
        <v>0</v>
      </c>
      <c r="L115" s="192">
        <f>VLOOKUP(E115,Leave_Benefits,2,0)</f>
        <v>0</v>
      </c>
      <c r="M115" s="32">
        <f>VLOOKUP(E115,Leave_Benefits,4,0)</f>
        <v>0</v>
      </c>
      <c r="N115" s="234">
        <v>0</v>
      </c>
      <c r="O115" s="235">
        <f t="shared" si="55"/>
        <v>0</v>
      </c>
      <c r="P115" s="234">
        <v>0</v>
      </c>
      <c r="Q115" s="235">
        <f t="shared" si="56"/>
        <v>0</v>
      </c>
      <c r="R115" s="234">
        <v>0</v>
      </c>
      <c r="S115" s="235">
        <f t="shared" si="57"/>
        <v>0</v>
      </c>
      <c r="T115" s="234">
        <v>0</v>
      </c>
      <c r="U115" s="235">
        <f t="shared" si="58"/>
        <v>0</v>
      </c>
      <c r="V115" s="234">
        <v>0</v>
      </c>
      <c r="W115" s="235">
        <f t="shared" si="59"/>
        <v>0</v>
      </c>
      <c r="X115" s="243">
        <f>SUM(O115+Q115+S115+U115+W115)</f>
        <v>0</v>
      </c>
    </row>
    <row r="116" spans="1:25" ht="15" customHeight="1">
      <c r="C116" s="813"/>
      <c r="D116" s="814"/>
      <c r="E116" s="814"/>
      <c r="F116" s="814"/>
      <c r="G116" s="814"/>
      <c r="H116" s="814"/>
      <c r="I116" s="814"/>
      <c r="J116" s="815" t="s">
        <v>103</v>
      </c>
      <c r="K116" s="816"/>
      <c r="L116" s="816"/>
      <c r="M116" s="817"/>
      <c r="N116" s="683">
        <f>SUM(O111:O115)</f>
        <v>0</v>
      </c>
      <c r="O116" s="684"/>
      <c r="P116" s="683">
        <f>SUM(Q111:Q115)</f>
        <v>0</v>
      </c>
      <c r="Q116" s="684"/>
      <c r="R116" s="683">
        <f>SUM(S111:S115)</f>
        <v>0</v>
      </c>
      <c r="S116" s="684"/>
      <c r="T116" s="683">
        <f>SUM(U111:U115)</f>
        <v>0</v>
      </c>
      <c r="U116" s="684"/>
      <c r="V116" s="683">
        <f>SUM(W111:W115)</f>
        <v>0</v>
      </c>
      <c r="W116" s="684"/>
      <c r="X116" s="482">
        <f>SUM(N116:W116)</f>
        <v>0</v>
      </c>
    </row>
    <row r="117" spans="1:25" ht="30.75" customHeight="1">
      <c r="A117" s="62">
        <v>1900</v>
      </c>
      <c r="C117" s="759"/>
      <c r="D117" s="812"/>
      <c r="E117" s="812"/>
      <c r="F117" s="812"/>
      <c r="G117" s="812"/>
      <c r="H117" s="812"/>
      <c r="I117" s="812"/>
      <c r="J117" s="812"/>
      <c r="K117" s="812"/>
      <c r="L117" s="17" t="s">
        <v>104</v>
      </c>
      <c r="M117" s="30"/>
      <c r="N117" s="148"/>
      <c r="O117" s="98"/>
      <c r="P117" s="149"/>
      <c r="Q117" s="98"/>
      <c r="R117" s="149"/>
      <c r="S117" s="98"/>
      <c r="T117" s="149"/>
      <c r="U117" s="98"/>
      <c r="V117" s="149"/>
      <c r="W117" s="98"/>
      <c r="X117" s="99"/>
    </row>
    <row r="118" spans="1:25" ht="15" customHeight="1">
      <c r="C118" s="759">
        <f>D111</f>
        <v>0</v>
      </c>
      <c r="D118" s="812"/>
      <c r="E118" s="812"/>
      <c r="F118" s="812"/>
      <c r="G118" s="812"/>
      <c r="H118" s="812"/>
      <c r="I118" s="812"/>
      <c r="J118" s="812"/>
      <c r="K118" s="812"/>
      <c r="L118" s="192">
        <f>VLOOKUP(E111,Leave_Benefits,3,0)</f>
        <v>0</v>
      </c>
      <c r="M118" s="30"/>
      <c r="N118" s="650">
        <f>ROUND(O111*$L118,0)</f>
        <v>0</v>
      </c>
      <c r="O118" s="651"/>
      <c r="P118" s="650">
        <f>ROUND(Q111*$L118,0)</f>
        <v>0</v>
      </c>
      <c r="Q118" s="651"/>
      <c r="R118" s="650">
        <f>ROUND(S111*$L118,0)</f>
        <v>0</v>
      </c>
      <c r="S118" s="651"/>
      <c r="T118" s="650">
        <f>ROUND(U111*$L118,0)</f>
        <v>0</v>
      </c>
      <c r="U118" s="651"/>
      <c r="V118" s="650">
        <f>ROUND(W111*$L118,0)</f>
        <v>0</v>
      </c>
      <c r="W118" s="651"/>
      <c r="X118" s="243">
        <f>N118+P118+R118+T118+V118</f>
        <v>0</v>
      </c>
    </row>
    <row r="119" spans="1:25" ht="15" customHeight="1">
      <c r="C119" s="759">
        <f>D112</f>
        <v>0</v>
      </c>
      <c r="D119" s="812"/>
      <c r="E119" s="812"/>
      <c r="F119" s="812"/>
      <c r="G119" s="812"/>
      <c r="H119" s="812"/>
      <c r="I119" s="812"/>
      <c r="J119" s="812"/>
      <c r="K119" s="812"/>
      <c r="L119" s="192">
        <f>VLOOKUP(E112,Leave_Benefits,3,0)</f>
        <v>0</v>
      </c>
      <c r="M119" s="30"/>
      <c r="N119" s="650">
        <f>ROUND(O112*$L119,0)</f>
        <v>0</v>
      </c>
      <c r="O119" s="651"/>
      <c r="P119" s="650">
        <f>ROUND(Q112*$L119,0)</f>
        <v>0</v>
      </c>
      <c r="Q119" s="651"/>
      <c r="R119" s="650">
        <f>ROUND(S112*$L119,0)</f>
        <v>0</v>
      </c>
      <c r="S119" s="651"/>
      <c r="T119" s="650">
        <f>ROUND(U112*$L119,0)</f>
        <v>0</v>
      </c>
      <c r="U119" s="651"/>
      <c r="V119" s="650">
        <f>ROUND(W112*$L119,0)</f>
        <v>0</v>
      </c>
      <c r="W119" s="651"/>
      <c r="X119" s="243">
        <f>N119+P119+R119+T119+V119</f>
        <v>0</v>
      </c>
    </row>
    <row r="120" spans="1:25" ht="15" customHeight="1">
      <c r="C120" s="759">
        <f>D113</f>
        <v>0</v>
      </c>
      <c r="D120" s="812"/>
      <c r="E120" s="812"/>
      <c r="F120" s="812"/>
      <c r="G120" s="812"/>
      <c r="H120" s="812"/>
      <c r="I120" s="812"/>
      <c r="J120" s="812"/>
      <c r="K120" s="812"/>
      <c r="L120" s="192">
        <f>VLOOKUP(E113,Leave_Benefits,3,0)</f>
        <v>0</v>
      </c>
      <c r="M120" s="30"/>
      <c r="N120" s="650">
        <f>ROUND(O113*$L120,0)</f>
        <v>0</v>
      </c>
      <c r="O120" s="651"/>
      <c r="P120" s="650">
        <f>ROUND(Q113*$L120,0)</f>
        <v>0</v>
      </c>
      <c r="Q120" s="651"/>
      <c r="R120" s="650">
        <f>ROUND(S113*$L120,0)</f>
        <v>0</v>
      </c>
      <c r="S120" s="651"/>
      <c r="T120" s="650">
        <f>ROUND(U113*$L120,0)</f>
        <v>0</v>
      </c>
      <c r="U120" s="651"/>
      <c r="V120" s="650">
        <f>ROUND(W113*$L120,0)</f>
        <v>0</v>
      </c>
      <c r="W120" s="651"/>
      <c r="X120" s="243">
        <f>N120+P120+R120+T120+V120</f>
        <v>0</v>
      </c>
    </row>
    <row r="121" spans="1:25" ht="15" customHeight="1">
      <c r="C121" s="759">
        <f>D114</f>
        <v>0</v>
      </c>
      <c r="D121" s="812"/>
      <c r="E121" s="812"/>
      <c r="F121" s="812"/>
      <c r="G121" s="812"/>
      <c r="H121" s="812"/>
      <c r="I121" s="812"/>
      <c r="J121" s="812"/>
      <c r="K121" s="812"/>
      <c r="L121" s="192">
        <f>VLOOKUP(E114,Leave_Benefits,3,0)</f>
        <v>0</v>
      </c>
      <c r="M121" s="30"/>
      <c r="N121" s="650">
        <f>ROUND(O114*$L121,0)</f>
        <v>0</v>
      </c>
      <c r="O121" s="651"/>
      <c r="P121" s="650">
        <f>ROUND(Q114*$L121,0)</f>
        <v>0</v>
      </c>
      <c r="Q121" s="651"/>
      <c r="R121" s="650">
        <f>ROUND(S114*$L121,0)</f>
        <v>0</v>
      </c>
      <c r="S121" s="651"/>
      <c r="T121" s="650">
        <f>ROUND(U114*$L121,0)</f>
        <v>0</v>
      </c>
      <c r="U121" s="651"/>
      <c r="V121" s="650">
        <f>ROUND(W114*$L121,0)</f>
        <v>0</v>
      </c>
      <c r="W121" s="651"/>
      <c r="X121" s="243">
        <f>N121+P121+R121+T121+V121</f>
        <v>0</v>
      </c>
    </row>
    <row r="122" spans="1:25" ht="15" customHeight="1">
      <c r="C122" s="759">
        <f>D115</f>
        <v>0</v>
      </c>
      <c r="D122" s="812"/>
      <c r="E122" s="812"/>
      <c r="F122" s="812"/>
      <c r="G122" s="812"/>
      <c r="H122" s="812"/>
      <c r="I122" s="812"/>
      <c r="J122" s="812"/>
      <c r="K122" s="812"/>
      <c r="L122" s="192">
        <f>VLOOKUP(E115,Leave_Benefits,3,0)</f>
        <v>0</v>
      </c>
      <c r="M122" s="30"/>
      <c r="N122" s="650">
        <f>ROUND(O115*$L122,0)</f>
        <v>0</v>
      </c>
      <c r="O122" s="651"/>
      <c r="P122" s="650">
        <f>ROUND(Q115*$L122,0)</f>
        <v>0</v>
      </c>
      <c r="Q122" s="651"/>
      <c r="R122" s="650">
        <f>ROUND(S115*$L122,0)</f>
        <v>0</v>
      </c>
      <c r="S122" s="651"/>
      <c r="T122" s="650">
        <f>ROUND(U115*$L122,0)</f>
        <v>0</v>
      </c>
      <c r="U122" s="651"/>
      <c r="V122" s="650">
        <f>ROUND(W115*$L122,0)</f>
        <v>0</v>
      </c>
      <c r="W122" s="651"/>
      <c r="X122" s="243">
        <f>N122+P122+R122+T122+V122</f>
        <v>0</v>
      </c>
    </row>
    <row r="123" spans="1:25" ht="15" customHeight="1">
      <c r="C123" s="707"/>
      <c r="D123" s="708"/>
      <c r="E123" s="708"/>
      <c r="F123" s="708"/>
      <c r="G123" s="708"/>
      <c r="H123" s="708"/>
      <c r="I123" s="708"/>
      <c r="J123" s="815" t="s">
        <v>105</v>
      </c>
      <c r="K123" s="816"/>
      <c r="L123" s="816"/>
      <c r="M123" s="817"/>
      <c r="N123" s="673">
        <f>SUM(N118:N122)</f>
        <v>0</v>
      </c>
      <c r="O123" s="819"/>
      <c r="P123" s="673">
        <f>SUM(P118:P122)</f>
        <v>0</v>
      </c>
      <c r="Q123" s="819"/>
      <c r="R123" s="673">
        <f>SUM(R118:R122)</f>
        <v>0</v>
      </c>
      <c r="S123" s="819"/>
      <c r="T123" s="673">
        <f>SUM(T118:T122)</f>
        <v>0</v>
      </c>
      <c r="U123" s="819"/>
      <c r="V123" s="673">
        <f>SUM(V118:V122)</f>
        <v>0</v>
      </c>
      <c r="W123" s="819"/>
      <c r="X123" s="482">
        <f>SUM(N123:W123)</f>
        <v>0</v>
      </c>
    </row>
    <row r="124" spans="1:25" ht="15" customHeight="1">
      <c r="C124" s="670" t="s">
        <v>322</v>
      </c>
      <c r="D124" s="671"/>
      <c r="E124" s="671"/>
      <c r="F124" s="671"/>
      <c r="G124" s="671"/>
      <c r="H124" s="671"/>
      <c r="I124" s="671"/>
      <c r="J124" s="671"/>
      <c r="K124" s="671"/>
      <c r="L124" s="671"/>
      <c r="M124" s="672"/>
      <c r="N124" s="722">
        <f>SUM(N116+N123)</f>
        <v>0</v>
      </c>
      <c r="O124" s="820"/>
      <c r="P124" s="722">
        <f>SUM(P116+P123)</f>
        <v>0</v>
      </c>
      <c r="Q124" s="820"/>
      <c r="R124" s="722">
        <f>SUM(R116+R123)</f>
        <v>0</v>
      </c>
      <c r="S124" s="820"/>
      <c r="T124" s="722">
        <f>SUM(T116+T123)</f>
        <v>0</v>
      </c>
      <c r="U124" s="820"/>
      <c r="V124" s="722">
        <f>SUM(V116+V123)</f>
        <v>0</v>
      </c>
      <c r="W124" s="820"/>
      <c r="X124" s="151">
        <f>SUM(N124:W124)</f>
        <v>0</v>
      </c>
    </row>
    <row r="125" spans="1:25" s="9" customFormat="1" ht="15" customHeight="1">
      <c r="A125" s="62">
        <v>2000</v>
      </c>
      <c r="B125" s="62"/>
      <c r="C125" s="121" t="s">
        <v>259</v>
      </c>
      <c r="D125" s="76"/>
      <c r="E125" s="719" t="s">
        <v>188</v>
      </c>
      <c r="F125" s="719"/>
      <c r="G125" s="719"/>
      <c r="H125" s="719"/>
      <c r="I125" s="719"/>
      <c r="J125" s="76"/>
      <c r="K125" s="76"/>
      <c r="L125" s="38"/>
      <c r="M125" s="122"/>
      <c r="N125" s="74"/>
      <c r="O125" s="123"/>
      <c r="P125" s="74"/>
      <c r="Q125" s="123"/>
      <c r="R125" s="74"/>
      <c r="S125" s="123"/>
      <c r="T125" s="74"/>
      <c r="U125" s="123"/>
      <c r="V125" s="74"/>
      <c r="W125" s="123"/>
      <c r="X125" s="124"/>
      <c r="Y125" s="70"/>
    </row>
    <row r="126" spans="1:25" s="9" customFormat="1" ht="36" customHeight="1">
      <c r="A126" s="62"/>
      <c r="B126" s="62"/>
      <c r="C126" s="94" t="s">
        <v>33</v>
      </c>
      <c r="D126" s="9" t="s">
        <v>149</v>
      </c>
      <c r="E126" s="64" t="str">
        <f>N8</f>
        <v>Year 1</v>
      </c>
      <c r="F126" s="64" t="str">
        <f>P8</f>
        <v>Year 2</v>
      </c>
      <c r="G126" s="64" t="str">
        <f>R8</f>
        <v>Year 3</v>
      </c>
      <c r="H126" s="64" t="str">
        <f>T8</f>
        <v>Year 4</v>
      </c>
      <c r="I126" s="64" t="str">
        <f>V8</f>
        <v>Year 5</v>
      </c>
      <c r="J126" s="62" t="s">
        <v>336</v>
      </c>
      <c r="K126" s="62" t="s">
        <v>337</v>
      </c>
      <c r="L126" s="62" t="s">
        <v>45</v>
      </c>
      <c r="M126" s="66" t="s">
        <v>317</v>
      </c>
      <c r="N126" s="81"/>
      <c r="O126" s="103"/>
      <c r="P126" s="125"/>
      <c r="Q126" s="103"/>
      <c r="R126" s="125"/>
      <c r="S126" s="103"/>
      <c r="T126" s="125"/>
      <c r="U126" s="103"/>
      <c r="V126" s="125"/>
      <c r="W126" s="103"/>
      <c r="X126" s="99"/>
      <c r="Y126" s="70"/>
    </row>
    <row r="127" spans="1:25" s="9" customFormat="1" ht="15" customHeight="1">
      <c r="A127" s="62"/>
      <c r="B127" s="62"/>
      <c r="C127" s="61" t="s">
        <v>315</v>
      </c>
      <c r="D127" s="655" t="s">
        <v>338</v>
      </c>
      <c r="E127" s="57"/>
      <c r="F127" s="57"/>
      <c r="G127" s="57"/>
      <c r="H127" s="57"/>
      <c r="I127" s="57"/>
      <c r="J127" s="649"/>
      <c r="K127" s="57"/>
      <c r="L127" s="33"/>
      <c r="M127" s="34">
        <f t="shared" ref="M127:M146" si="60">VLOOKUP(C127,TravelIncrease,2,0)</f>
        <v>1.1000000000000001</v>
      </c>
      <c r="N127" s="650">
        <f t="shared" ref="N127:N146" si="61">ROUND(E127*$K127*$L127*$M127,0)</f>
        <v>0</v>
      </c>
      <c r="O127" s="651"/>
      <c r="P127" s="650">
        <f t="shared" ref="P127:P146" si="62">ROUND(F127*$K127*$L127*$M127^2,0)</f>
        <v>0</v>
      </c>
      <c r="Q127" s="651"/>
      <c r="R127" s="650">
        <f t="shared" ref="R127:R146" si="63">ROUND(G127*$K127*$L127*$M127^3,0)</f>
        <v>0</v>
      </c>
      <c r="S127" s="651"/>
      <c r="T127" s="650">
        <f t="shared" ref="T127:T146" si="64">ROUND(H127*$K127*$L127*$M127^4,0)</f>
        <v>0</v>
      </c>
      <c r="U127" s="651"/>
      <c r="V127" s="650">
        <f t="shared" ref="V127:V146" si="65">ROUND(I127*$K127*$L127*$M127^5,0)</f>
        <v>0</v>
      </c>
      <c r="W127" s="651"/>
      <c r="X127" s="243">
        <f>SUM(N127+P127+R127+T127+V127)</f>
        <v>0</v>
      </c>
      <c r="Y127" s="70"/>
    </row>
    <row r="128" spans="1:25" s="9" customFormat="1" ht="15" customHeight="1">
      <c r="A128" s="62"/>
      <c r="B128" s="62"/>
      <c r="C128" s="61" t="s">
        <v>231</v>
      </c>
      <c r="D128" s="655"/>
      <c r="E128" s="57"/>
      <c r="F128" s="57"/>
      <c r="G128" s="57"/>
      <c r="H128" s="57"/>
      <c r="I128" s="57"/>
      <c r="J128" s="649"/>
      <c r="K128" s="57"/>
      <c r="L128" s="33"/>
      <c r="M128" s="34">
        <f t="shared" si="60"/>
        <v>1</v>
      </c>
      <c r="N128" s="650">
        <f t="shared" si="61"/>
        <v>0</v>
      </c>
      <c r="O128" s="651"/>
      <c r="P128" s="650">
        <f t="shared" si="62"/>
        <v>0</v>
      </c>
      <c r="Q128" s="651"/>
      <c r="R128" s="650">
        <f t="shared" si="63"/>
        <v>0</v>
      </c>
      <c r="S128" s="651"/>
      <c r="T128" s="650">
        <f t="shared" si="64"/>
        <v>0</v>
      </c>
      <c r="U128" s="651"/>
      <c r="V128" s="650">
        <f t="shared" si="65"/>
        <v>0</v>
      </c>
      <c r="W128" s="651"/>
      <c r="X128" s="243">
        <f t="shared" ref="X128:X146" si="66">SUM(N128+P128+R128+T128+V128)</f>
        <v>0</v>
      </c>
      <c r="Y128" s="70"/>
    </row>
    <row r="129" spans="1:25" s="9" customFormat="1" ht="15" customHeight="1">
      <c r="A129" s="62"/>
      <c r="B129" s="62"/>
      <c r="C129" s="61" t="s">
        <v>15</v>
      </c>
      <c r="D129" s="655"/>
      <c r="E129" s="57"/>
      <c r="F129" s="57"/>
      <c r="G129" s="57"/>
      <c r="H129" s="57"/>
      <c r="I129" s="57"/>
      <c r="J129" s="649"/>
      <c r="K129" s="57"/>
      <c r="L129" s="33"/>
      <c r="M129" s="34">
        <f t="shared" si="60"/>
        <v>1</v>
      </c>
      <c r="N129" s="650">
        <f t="shared" si="61"/>
        <v>0</v>
      </c>
      <c r="O129" s="651"/>
      <c r="P129" s="650">
        <f t="shared" si="62"/>
        <v>0</v>
      </c>
      <c r="Q129" s="651"/>
      <c r="R129" s="650">
        <f t="shared" si="63"/>
        <v>0</v>
      </c>
      <c r="S129" s="651"/>
      <c r="T129" s="650">
        <f t="shared" si="64"/>
        <v>0</v>
      </c>
      <c r="U129" s="651"/>
      <c r="V129" s="650">
        <f t="shared" si="65"/>
        <v>0</v>
      </c>
      <c r="W129" s="651"/>
      <c r="X129" s="243">
        <f t="shared" si="66"/>
        <v>0</v>
      </c>
      <c r="Y129" s="70"/>
    </row>
    <row r="130" spans="1:25" s="9" customFormat="1" ht="15" customHeight="1">
      <c r="A130" s="62"/>
      <c r="B130" s="62"/>
      <c r="C130" s="61" t="s">
        <v>34</v>
      </c>
      <c r="D130" s="655"/>
      <c r="E130" s="57"/>
      <c r="F130" s="57"/>
      <c r="G130" s="57"/>
      <c r="H130" s="57"/>
      <c r="I130" s="57"/>
      <c r="J130" s="649"/>
      <c r="K130" s="57"/>
      <c r="L130" s="33"/>
      <c r="M130" s="34">
        <f t="shared" si="60"/>
        <v>1.1000000000000001</v>
      </c>
      <c r="N130" s="650">
        <f t="shared" si="61"/>
        <v>0</v>
      </c>
      <c r="O130" s="651"/>
      <c r="P130" s="650">
        <f t="shared" si="62"/>
        <v>0</v>
      </c>
      <c r="Q130" s="651"/>
      <c r="R130" s="650">
        <f t="shared" si="63"/>
        <v>0</v>
      </c>
      <c r="S130" s="651"/>
      <c r="T130" s="650">
        <f t="shared" si="64"/>
        <v>0</v>
      </c>
      <c r="U130" s="651"/>
      <c r="V130" s="650">
        <f t="shared" si="65"/>
        <v>0</v>
      </c>
      <c r="W130" s="651"/>
      <c r="X130" s="243">
        <f t="shared" si="66"/>
        <v>0</v>
      </c>
      <c r="Y130" s="70"/>
    </row>
    <row r="131" spans="1:25" s="9" customFormat="1" ht="15" customHeight="1">
      <c r="A131" s="62"/>
      <c r="B131" s="62"/>
      <c r="C131" s="61" t="s">
        <v>315</v>
      </c>
      <c r="D131" s="655" t="s">
        <v>338</v>
      </c>
      <c r="E131" s="57"/>
      <c r="F131" s="57"/>
      <c r="G131" s="57"/>
      <c r="H131" s="57"/>
      <c r="I131" s="57"/>
      <c r="J131" s="649"/>
      <c r="K131" s="57"/>
      <c r="L131" s="33"/>
      <c r="M131" s="34">
        <f t="shared" si="60"/>
        <v>1.1000000000000001</v>
      </c>
      <c r="N131" s="650">
        <f t="shared" si="61"/>
        <v>0</v>
      </c>
      <c r="O131" s="651"/>
      <c r="P131" s="650">
        <f t="shared" si="62"/>
        <v>0</v>
      </c>
      <c r="Q131" s="651"/>
      <c r="R131" s="650">
        <f t="shared" si="63"/>
        <v>0</v>
      </c>
      <c r="S131" s="651"/>
      <c r="T131" s="650">
        <f t="shared" si="64"/>
        <v>0</v>
      </c>
      <c r="U131" s="651"/>
      <c r="V131" s="650">
        <f t="shared" si="65"/>
        <v>0</v>
      </c>
      <c r="W131" s="651"/>
      <c r="X131" s="243">
        <f t="shared" si="66"/>
        <v>0</v>
      </c>
      <c r="Y131" s="70"/>
    </row>
    <row r="132" spans="1:25" s="9" customFormat="1" ht="15" customHeight="1">
      <c r="A132" s="62"/>
      <c r="B132" s="62"/>
      <c r="C132" s="61" t="s">
        <v>231</v>
      </c>
      <c r="D132" s="655"/>
      <c r="E132" s="57"/>
      <c r="F132" s="57"/>
      <c r="G132" s="57"/>
      <c r="H132" s="57"/>
      <c r="I132" s="57"/>
      <c r="J132" s="649"/>
      <c r="K132" s="57"/>
      <c r="L132" s="33"/>
      <c r="M132" s="34">
        <f t="shared" si="60"/>
        <v>1</v>
      </c>
      <c r="N132" s="650">
        <f t="shared" si="61"/>
        <v>0</v>
      </c>
      <c r="O132" s="651"/>
      <c r="P132" s="650">
        <f t="shared" si="62"/>
        <v>0</v>
      </c>
      <c r="Q132" s="651"/>
      <c r="R132" s="650">
        <f t="shared" si="63"/>
        <v>0</v>
      </c>
      <c r="S132" s="651"/>
      <c r="T132" s="650">
        <f t="shared" si="64"/>
        <v>0</v>
      </c>
      <c r="U132" s="651"/>
      <c r="V132" s="650">
        <f t="shared" si="65"/>
        <v>0</v>
      </c>
      <c r="W132" s="651"/>
      <c r="X132" s="243">
        <f t="shared" si="66"/>
        <v>0</v>
      </c>
      <c r="Y132" s="70"/>
    </row>
    <row r="133" spans="1:25" s="9" customFormat="1" ht="15" customHeight="1">
      <c r="A133" s="62"/>
      <c r="B133" s="62"/>
      <c r="C133" s="61" t="s">
        <v>15</v>
      </c>
      <c r="D133" s="655"/>
      <c r="E133" s="57"/>
      <c r="F133" s="57"/>
      <c r="G133" s="57"/>
      <c r="H133" s="57"/>
      <c r="I133" s="57"/>
      <c r="J133" s="649"/>
      <c r="K133" s="57"/>
      <c r="L133" s="33"/>
      <c r="M133" s="34">
        <f t="shared" si="60"/>
        <v>1</v>
      </c>
      <c r="N133" s="650">
        <f t="shared" si="61"/>
        <v>0</v>
      </c>
      <c r="O133" s="651"/>
      <c r="P133" s="650">
        <f t="shared" si="62"/>
        <v>0</v>
      </c>
      <c r="Q133" s="651"/>
      <c r="R133" s="650">
        <f t="shared" si="63"/>
        <v>0</v>
      </c>
      <c r="S133" s="651"/>
      <c r="T133" s="650">
        <f t="shared" si="64"/>
        <v>0</v>
      </c>
      <c r="U133" s="651"/>
      <c r="V133" s="650">
        <f t="shared" si="65"/>
        <v>0</v>
      </c>
      <c r="W133" s="651"/>
      <c r="X133" s="243">
        <f t="shared" si="66"/>
        <v>0</v>
      </c>
      <c r="Y133" s="70"/>
    </row>
    <row r="134" spans="1:25" s="9" customFormat="1" ht="15" customHeight="1">
      <c r="A134" s="62"/>
      <c r="B134" s="62"/>
      <c r="C134" s="61" t="s">
        <v>34</v>
      </c>
      <c r="D134" s="655"/>
      <c r="E134" s="57"/>
      <c r="F134" s="57"/>
      <c r="G134" s="57"/>
      <c r="H134" s="57"/>
      <c r="I134" s="57"/>
      <c r="J134" s="649"/>
      <c r="K134" s="57"/>
      <c r="L134" s="33"/>
      <c r="M134" s="34">
        <f t="shared" si="60"/>
        <v>1.1000000000000001</v>
      </c>
      <c r="N134" s="650">
        <f t="shared" si="61"/>
        <v>0</v>
      </c>
      <c r="O134" s="651"/>
      <c r="P134" s="650">
        <f t="shared" si="62"/>
        <v>0</v>
      </c>
      <c r="Q134" s="651"/>
      <c r="R134" s="650">
        <f t="shared" si="63"/>
        <v>0</v>
      </c>
      <c r="S134" s="651"/>
      <c r="T134" s="650">
        <f t="shared" si="64"/>
        <v>0</v>
      </c>
      <c r="U134" s="651"/>
      <c r="V134" s="650">
        <f t="shared" si="65"/>
        <v>0</v>
      </c>
      <c r="W134" s="651"/>
      <c r="X134" s="243">
        <f t="shared" si="66"/>
        <v>0</v>
      </c>
      <c r="Y134" s="70"/>
    </row>
    <row r="135" spans="1:25" s="9" customFormat="1" ht="15" customHeight="1">
      <c r="A135" s="62"/>
      <c r="B135" s="62"/>
      <c r="C135" s="61" t="s">
        <v>315</v>
      </c>
      <c r="D135" s="655" t="s">
        <v>338</v>
      </c>
      <c r="E135" s="57"/>
      <c r="F135" s="57"/>
      <c r="G135" s="57"/>
      <c r="H135" s="57"/>
      <c r="I135" s="57"/>
      <c r="J135" s="649"/>
      <c r="K135" s="57"/>
      <c r="L135" s="33"/>
      <c r="M135" s="34">
        <f t="shared" si="60"/>
        <v>1.1000000000000001</v>
      </c>
      <c r="N135" s="650">
        <f t="shared" si="61"/>
        <v>0</v>
      </c>
      <c r="O135" s="651"/>
      <c r="P135" s="650">
        <f t="shared" si="62"/>
        <v>0</v>
      </c>
      <c r="Q135" s="651"/>
      <c r="R135" s="650">
        <f t="shared" si="63"/>
        <v>0</v>
      </c>
      <c r="S135" s="651"/>
      <c r="T135" s="650">
        <f t="shared" si="64"/>
        <v>0</v>
      </c>
      <c r="U135" s="651"/>
      <c r="V135" s="650">
        <f t="shared" si="65"/>
        <v>0</v>
      </c>
      <c r="W135" s="651"/>
      <c r="X135" s="243">
        <f t="shared" si="66"/>
        <v>0</v>
      </c>
      <c r="Y135" s="70"/>
    </row>
    <row r="136" spans="1:25" s="9" customFormat="1" ht="15" customHeight="1">
      <c r="A136" s="62"/>
      <c r="B136" s="62"/>
      <c r="C136" s="61" t="s">
        <v>231</v>
      </c>
      <c r="D136" s="655"/>
      <c r="E136" s="57"/>
      <c r="F136" s="57"/>
      <c r="G136" s="57"/>
      <c r="H136" s="57"/>
      <c r="I136" s="57"/>
      <c r="J136" s="649"/>
      <c r="K136" s="57"/>
      <c r="L136" s="33"/>
      <c r="M136" s="34">
        <f t="shared" si="60"/>
        <v>1</v>
      </c>
      <c r="N136" s="650">
        <f t="shared" si="61"/>
        <v>0</v>
      </c>
      <c r="O136" s="651"/>
      <c r="P136" s="650">
        <f t="shared" si="62"/>
        <v>0</v>
      </c>
      <c r="Q136" s="651"/>
      <c r="R136" s="650">
        <f t="shared" si="63"/>
        <v>0</v>
      </c>
      <c r="S136" s="651"/>
      <c r="T136" s="650">
        <f t="shared" si="64"/>
        <v>0</v>
      </c>
      <c r="U136" s="651"/>
      <c r="V136" s="650">
        <f t="shared" si="65"/>
        <v>0</v>
      </c>
      <c r="W136" s="651"/>
      <c r="X136" s="243">
        <f t="shared" si="66"/>
        <v>0</v>
      </c>
      <c r="Y136" s="70"/>
    </row>
    <row r="137" spans="1:25" s="9" customFormat="1" ht="15" customHeight="1">
      <c r="A137" s="62"/>
      <c r="B137" s="62"/>
      <c r="C137" s="61" t="s">
        <v>15</v>
      </c>
      <c r="D137" s="655"/>
      <c r="E137" s="57"/>
      <c r="F137" s="57"/>
      <c r="G137" s="57"/>
      <c r="H137" s="57"/>
      <c r="I137" s="57"/>
      <c r="J137" s="649"/>
      <c r="K137" s="57"/>
      <c r="L137" s="33"/>
      <c r="M137" s="34">
        <f t="shared" si="60"/>
        <v>1</v>
      </c>
      <c r="N137" s="650">
        <f t="shared" si="61"/>
        <v>0</v>
      </c>
      <c r="O137" s="651"/>
      <c r="P137" s="650">
        <f t="shared" si="62"/>
        <v>0</v>
      </c>
      <c r="Q137" s="651"/>
      <c r="R137" s="650">
        <f t="shared" si="63"/>
        <v>0</v>
      </c>
      <c r="S137" s="651"/>
      <c r="T137" s="650">
        <f t="shared" si="64"/>
        <v>0</v>
      </c>
      <c r="U137" s="651"/>
      <c r="V137" s="650">
        <f t="shared" si="65"/>
        <v>0</v>
      </c>
      <c r="W137" s="651"/>
      <c r="X137" s="243">
        <f t="shared" si="66"/>
        <v>0</v>
      </c>
      <c r="Y137" s="70"/>
    </row>
    <row r="138" spans="1:25" s="9" customFormat="1" ht="15" customHeight="1">
      <c r="A138" s="62"/>
      <c r="B138" s="62"/>
      <c r="C138" s="61" t="s">
        <v>34</v>
      </c>
      <c r="D138" s="655"/>
      <c r="E138" s="57"/>
      <c r="F138" s="57"/>
      <c r="G138" s="57"/>
      <c r="H138" s="57"/>
      <c r="I138" s="57"/>
      <c r="J138" s="649"/>
      <c r="K138" s="57"/>
      <c r="L138" s="33"/>
      <c r="M138" s="34">
        <f t="shared" si="60"/>
        <v>1.1000000000000001</v>
      </c>
      <c r="N138" s="650">
        <f t="shared" si="61"/>
        <v>0</v>
      </c>
      <c r="O138" s="651"/>
      <c r="P138" s="650">
        <f t="shared" si="62"/>
        <v>0</v>
      </c>
      <c r="Q138" s="651"/>
      <c r="R138" s="650">
        <f t="shared" si="63"/>
        <v>0</v>
      </c>
      <c r="S138" s="651"/>
      <c r="T138" s="650">
        <f t="shared" si="64"/>
        <v>0</v>
      </c>
      <c r="U138" s="651"/>
      <c r="V138" s="650">
        <f t="shared" si="65"/>
        <v>0</v>
      </c>
      <c r="W138" s="651"/>
      <c r="X138" s="243">
        <f t="shared" si="66"/>
        <v>0</v>
      </c>
      <c r="Y138" s="70"/>
    </row>
    <row r="139" spans="1:25" s="9" customFormat="1" ht="15" customHeight="1">
      <c r="A139" s="62"/>
      <c r="B139" s="62"/>
      <c r="C139" s="61" t="s">
        <v>315</v>
      </c>
      <c r="D139" s="655" t="s">
        <v>338</v>
      </c>
      <c r="E139" s="57"/>
      <c r="F139" s="57"/>
      <c r="G139" s="57"/>
      <c r="H139" s="57"/>
      <c r="I139" s="57"/>
      <c r="J139" s="649"/>
      <c r="K139" s="57"/>
      <c r="L139" s="33"/>
      <c r="M139" s="34">
        <f t="shared" si="60"/>
        <v>1.1000000000000001</v>
      </c>
      <c r="N139" s="650">
        <f t="shared" si="61"/>
        <v>0</v>
      </c>
      <c r="O139" s="651"/>
      <c r="P139" s="650">
        <f t="shared" si="62"/>
        <v>0</v>
      </c>
      <c r="Q139" s="651"/>
      <c r="R139" s="650">
        <f t="shared" si="63"/>
        <v>0</v>
      </c>
      <c r="S139" s="651"/>
      <c r="T139" s="650">
        <f t="shared" si="64"/>
        <v>0</v>
      </c>
      <c r="U139" s="651"/>
      <c r="V139" s="650">
        <f t="shared" si="65"/>
        <v>0</v>
      </c>
      <c r="W139" s="651"/>
      <c r="X139" s="243">
        <f t="shared" si="66"/>
        <v>0</v>
      </c>
      <c r="Y139" s="70"/>
    </row>
    <row r="140" spans="1:25" s="9" customFormat="1" ht="15" customHeight="1">
      <c r="A140" s="62"/>
      <c r="B140" s="62"/>
      <c r="C140" s="61" t="s">
        <v>231</v>
      </c>
      <c r="D140" s="655"/>
      <c r="E140" s="57"/>
      <c r="F140" s="57"/>
      <c r="G140" s="57"/>
      <c r="H140" s="57"/>
      <c r="I140" s="57"/>
      <c r="J140" s="649"/>
      <c r="K140" s="57"/>
      <c r="L140" s="33"/>
      <c r="M140" s="34">
        <f t="shared" si="60"/>
        <v>1</v>
      </c>
      <c r="N140" s="650">
        <f t="shared" si="61"/>
        <v>0</v>
      </c>
      <c r="O140" s="651"/>
      <c r="P140" s="650">
        <f t="shared" si="62"/>
        <v>0</v>
      </c>
      <c r="Q140" s="651"/>
      <c r="R140" s="650">
        <f t="shared" si="63"/>
        <v>0</v>
      </c>
      <c r="S140" s="651"/>
      <c r="T140" s="650">
        <f t="shared" si="64"/>
        <v>0</v>
      </c>
      <c r="U140" s="651"/>
      <c r="V140" s="650">
        <f t="shared" si="65"/>
        <v>0</v>
      </c>
      <c r="W140" s="651"/>
      <c r="X140" s="243">
        <f t="shared" si="66"/>
        <v>0</v>
      </c>
      <c r="Y140" s="70"/>
    </row>
    <row r="141" spans="1:25" s="9" customFormat="1" ht="15" customHeight="1">
      <c r="A141" s="62"/>
      <c r="B141" s="62"/>
      <c r="C141" s="61" t="s">
        <v>15</v>
      </c>
      <c r="D141" s="655"/>
      <c r="E141" s="57"/>
      <c r="F141" s="57"/>
      <c r="G141" s="57"/>
      <c r="H141" s="57"/>
      <c r="I141" s="57"/>
      <c r="J141" s="649"/>
      <c r="K141" s="57"/>
      <c r="L141" s="33"/>
      <c r="M141" s="34">
        <f t="shared" si="60"/>
        <v>1</v>
      </c>
      <c r="N141" s="650">
        <f t="shared" si="61"/>
        <v>0</v>
      </c>
      <c r="O141" s="651"/>
      <c r="P141" s="650">
        <f t="shared" si="62"/>
        <v>0</v>
      </c>
      <c r="Q141" s="651"/>
      <c r="R141" s="650">
        <f t="shared" si="63"/>
        <v>0</v>
      </c>
      <c r="S141" s="651"/>
      <c r="T141" s="650">
        <f t="shared" si="64"/>
        <v>0</v>
      </c>
      <c r="U141" s="651"/>
      <c r="V141" s="650">
        <f t="shared" si="65"/>
        <v>0</v>
      </c>
      <c r="W141" s="651"/>
      <c r="X141" s="243">
        <f t="shared" si="66"/>
        <v>0</v>
      </c>
      <c r="Y141" s="70"/>
    </row>
    <row r="142" spans="1:25" s="9" customFormat="1" ht="15" customHeight="1">
      <c r="A142" s="62"/>
      <c r="B142" s="62"/>
      <c r="C142" s="61" t="s">
        <v>34</v>
      </c>
      <c r="D142" s="655"/>
      <c r="E142" s="57"/>
      <c r="F142" s="57"/>
      <c r="G142" s="57"/>
      <c r="H142" s="57"/>
      <c r="I142" s="57"/>
      <c r="J142" s="649"/>
      <c r="K142" s="57"/>
      <c r="L142" s="33"/>
      <c r="M142" s="34">
        <f t="shared" si="60"/>
        <v>1.1000000000000001</v>
      </c>
      <c r="N142" s="650">
        <f t="shared" si="61"/>
        <v>0</v>
      </c>
      <c r="O142" s="651"/>
      <c r="P142" s="650">
        <f t="shared" si="62"/>
        <v>0</v>
      </c>
      <c r="Q142" s="651"/>
      <c r="R142" s="650">
        <f t="shared" si="63"/>
        <v>0</v>
      </c>
      <c r="S142" s="651"/>
      <c r="T142" s="650">
        <f t="shared" si="64"/>
        <v>0</v>
      </c>
      <c r="U142" s="651"/>
      <c r="V142" s="650">
        <f t="shared" si="65"/>
        <v>0</v>
      </c>
      <c r="W142" s="651"/>
      <c r="X142" s="243">
        <f t="shared" si="66"/>
        <v>0</v>
      </c>
      <c r="Y142" s="70"/>
    </row>
    <row r="143" spans="1:25" s="9" customFormat="1" ht="15" customHeight="1">
      <c r="A143" s="62"/>
      <c r="B143" s="62"/>
      <c r="C143" s="61" t="s">
        <v>315</v>
      </c>
      <c r="D143" s="655" t="s">
        <v>338</v>
      </c>
      <c r="E143" s="57"/>
      <c r="F143" s="57"/>
      <c r="G143" s="57"/>
      <c r="H143" s="57"/>
      <c r="I143" s="57"/>
      <c r="J143" s="649"/>
      <c r="K143" s="57"/>
      <c r="L143" s="33"/>
      <c r="M143" s="34">
        <f t="shared" si="60"/>
        <v>1.1000000000000001</v>
      </c>
      <c r="N143" s="650">
        <f t="shared" si="61"/>
        <v>0</v>
      </c>
      <c r="O143" s="651"/>
      <c r="P143" s="650">
        <f t="shared" si="62"/>
        <v>0</v>
      </c>
      <c r="Q143" s="651"/>
      <c r="R143" s="650">
        <f t="shared" si="63"/>
        <v>0</v>
      </c>
      <c r="S143" s="651"/>
      <c r="T143" s="650">
        <f t="shared" si="64"/>
        <v>0</v>
      </c>
      <c r="U143" s="651"/>
      <c r="V143" s="650">
        <f t="shared" si="65"/>
        <v>0</v>
      </c>
      <c r="W143" s="651"/>
      <c r="X143" s="243">
        <f t="shared" si="66"/>
        <v>0</v>
      </c>
      <c r="Y143" s="70"/>
    </row>
    <row r="144" spans="1:25" s="9" customFormat="1" ht="15" customHeight="1">
      <c r="A144" s="62"/>
      <c r="B144" s="62"/>
      <c r="C144" s="61" t="s">
        <v>231</v>
      </c>
      <c r="D144" s="655"/>
      <c r="E144" s="57"/>
      <c r="F144" s="57"/>
      <c r="G144" s="57"/>
      <c r="H144" s="57"/>
      <c r="I144" s="57"/>
      <c r="J144" s="649"/>
      <c r="K144" s="57"/>
      <c r="L144" s="33"/>
      <c r="M144" s="34">
        <f t="shared" si="60"/>
        <v>1</v>
      </c>
      <c r="N144" s="650">
        <f t="shared" si="61"/>
        <v>0</v>
      </c>
      <c r="O144" s="651"/>
      <c r="P144" s="650">
        <f t="shared" si="62"/>
        <v>0</v>
      </c>
      <c r="Q144" s="651"/>
      <c r="R144" s="650">
        <f t="shared" si="63"/>
        <v>0</v>
      </c>
      <c r="S144" s="651"/>
      <c r="T144" s="650">
        <f t="shared" si="64"/>
        <v>0</v>
      </c>
      <c r="U144" s="651"/>
      <c r="V144" s="650">
        <f t="shared" si="65"/>
        <v>0</v>
      </c>
      <c r="W144" s="651"/>
      <c r="X144" s="243">
        <f t="shared" si="66"/>
        <v>0</v>
      </c>
      <c r="Y144" s="70"/>
    </row>
    <row r="145" spans="1:25" s="9" customFormat="1" ht="15" customHeight="1">
      <c r="A145" s="62"/>
      <c r="B145" s="62"/>
      <c r="C145" s="61" t="s">
        <v>15</v>
      </c>
      <c r="D145" s="655"/>
      <c r="E145" s="57"/>
      <c r="F145" s="57"/>
      <c r="G145" s="57"/>
      <c r="H145" s="57"/>
      <c r="I145" s="57"/>
      <c r="J145" s="649"/>
      <c r="K145" s="57"/>
      <c r="L145" s="33"/>
      <c r="M145" s="34">
        <f t="shared" si="60"/>
        <v>1</v>
      </c>
      <c r="N145" s="650">
        <f t="shared" si="61"/>
        <v>0</v>
      </c>
      <c r="O145" s="651"/>
      <c r="P145" s="650">
        <f t="shared" si="62"/>
        <v>0</v>
      </c>
      <c r="Q145" s="651"/>
      <c r="R145" s="650">
        <f t="shared" si="63"/>
        <v>0</v>
      </c>
      <c r="S145" s="651"/>
      <c r="T145" s="650">
        <f t="shared" si="64"/>
        <v>0</v>
      </c>
      <c r="U145" s="651"/>
      <c r="V145" s="650">
        <f t="shared" si="65"/>
        <v>0</v>
      </c>
      <c r="W145" s="651"/>
      <c r="X145" s="243">
        <f t="shared" si="66"/>
        <v>0</v>
      </c>
      <c r="Y145" s="70"/>
    </row>
    <row r="146" spans="1:25" s="9" customFormat="1" ht="15" customHeight="1">
      <c r="A146" s="62"/>
      <c r="B146" s="62"/>
      <c r="C146" s="61" t="s">
        <v>34</v>
      </c>
      <c r="D146" s="655"/>
      <c r="E146" s="57"/>
      <c r="F146" s="57"/>
      <c r="G146" s="57"/>
      <c r="H146" s="57"/>
      <c r="I146" s="57"/>
      <c r="J146" s="649"/>
      <c r="K146" s="57"/>
      <c r="L146" s="33"/>
      <c r="M146" s="34">
        <f t="shared" si="60"/>
        <v>1.1000000000000001</v>
      </c>
      <c r="N146" s="650">
        <f t="shared" si="61"/>
        <v>0</v>
      </c>
      <c r="O146" s="651"/>
      <c r="P146" s="650">
        <f t="shared" si="62"/>
        <v>0</v>
      </c>
      <c r="Q146" s="651"/>
      <c r="R146" s="650">
        <f t="shared" si="63"/>
        <v>0</v>
      </c>
      <c r="S146" s="651"/>
      <c r="T146" s="650">
        <f t="shared" si="64"/>
        <v>0</v>
      </c>
      <c r="U146" s="651"/>
      <c r="V146" s="650">
        <f t="shared" si="65"/>
        <v>0</v>
      </c>
      <c r="W146" s="651"/>
      <c r="X146" s="243">
        <f t="shared" si="66"/>
        <v>0</v>
      </c>
      <c r="Y146" s="70"/>
    </row>
    <row r="147" spans="1:25" s="9" customFormat="1" ht="15" customHeight="1">
      <c r="A147" s="62"/>
      <c r="B147" s="62"/>
      <c r="C147" s="61"/>
      <c r="D147" s="34"/>
      <c r="J147" s="815" t="s">
        <v>151</v>
      </c>
      <c r="K147" s="832"/>
      <c r="L147" s="832"/>
      <c r="M147" s="833"/>
      <c r="N147" s="673">
        <f>SUM(N127:N146)</f>
        <v>0</v>
      </c>
      <c r="O147" s="819"/>
      <c r="P147" s="673">
        <f>SUM(P127:P146)</f>
        <v>0</v>
      </c>
      <c r="Q147" s="819"/>
      <c r="R147" s="673">
        <f>SUM(R127:R146)</f>
        <v>0</v>
      </c>
      <c r="S147" s="819"/>
      <c r="T147" s="673">
        <f>SUM(T127:T146)</f>
        <v>0</v>
      </c>
      <c r="U147" s="819"/>
      <c r="V147" s="673">
        <f>SUM(V127:V146)</f>
        <v>0</v>
      </c>
      <c r="W147" s="819"/>
      <c r="X147" s="480">
        <f>SUM(N147:W147)</f>
        <v>0</v>
      </c>
      <c r="Y147" s="70"/>
    </row>
    <row r="148" spans="1:25" s="9" customFormat="1" ht="14.25" customHeight="1">
      <c r="A148" s="62"/>
      <c r="B148" s="62"/>
      <c r="C148" s="61"/>
      <c r="D148" s="34"/>
      <c r="E148" s="692" t="s">
        <v>360</v>
      </c>
      <c r="F148" s="692"/>
      <c r="G148" s="692"/>
      <c r="H148" s="692"/>
      <c r="I148" s="692"/>
      <c r="J148" s="34"/>
      <c r="K148" s="34"/>
      <c r="L148" s="38"/>
      <c r="M148" s="193"/>
      <c r="N148" s="127"/>
      <c r="O148" s="128"/>
      <c r="P148" s="127"/>
      <c r="Q148" s="128"/>
      <c r="R148" s="127"/>
      <c r="S148" s="128"/>
      <c r="T148" s="127"/>
      <c r="U148" s="128"/>
      <c r="V148" s="127"/>
      <c r="W148" s="128"/>
      <c r="X148" s="129"/>
      <c r="Y148" s="70"/>
    </row>
    <row r="149" spans="1:25" s="9" customFormat="1" ht="36.950000000000003" customHeight="1">
      <c r="A149" s="62"/>
      <c r="B149" s="62"/>
      <c r="C149" s="94" t="s">
        <v>46</v>
      </c>
      <c r="D149" s="9" t="s">
        <v>149</v>
      </c>
      <c r="E149" s="64" t="str">
        <f>N8</f>
        <v>Year 1</v>
      </c>
      <c r="F149" s="64" t="str">
        <f>P8</f>
        <v>Year 2</v>
      </c>
      <c r="G149" s="64" t="str">
        <f>R8</f>
        <v>Year 3</v>
      </c>
      <c r="H149" s="64" t="str">
        <f>T8</f>
        <v>Year 4</v>
      </c>
      <c r="I149" s="64" t="str">
        <f>V8</f>
        <v>Year 5</v>
      </c>
      <c r="J149" s="62" t="s">
        <v>336</v>
      </c>
      <c r="K149" s="62" t="s">
        <v>337</v>
      </c>
      <c r="L149" s="62" t="s">
        <v>45</v>
      </c>
      <c r="M149" s="66" t="s">
        <v>317</v>
      </c>
      <c r="N149" s="81"/>
      <c r="O149" s="103"/>
      <c r="P149" s="81"/>
      <c r="Q149" s="103"/>
      <c r="R149" s="81"/>
      <c r="S149" s="103"/>
      <c r="T149" s="81"/>
      <c r="U149" s="103"/>
      <c r="V149" s="81"/>
      <c r="W149" s="103"/>
      <c r="X149" s="99"/>
      <c r="Y149" s="70"/>
    </row>
    <row r="150" spans="1:25" ht="15" customHeight="1">
      <c r="C150" s="61" t="s">
        <v>315</v>
      </c>
      <c r="D150" s="655" t="s">
        <v>338</v>
      </c>
      <c r="E150" s="57"/>
      <c r="F150" s="57"/>
      <c r="G150" s="57"/>
      <c r="H150" s="57"/>
      <c r="I150" s="57"/>
      <c r="J150" s="649"/>
      <c r="K150" s="57"/>
      <c r="L150" s="33"/>
      <c r="M150" s="34">
        <f t="shared" ref="M150:M161" si="67">VLOOKUP(C150,TravelIncrease,2,0)</f>
        <v>1.1000000000000001</v>
      </c>
      <c r="N150" s="650">
        <f t="shared" ref="N150:N161" si="68">ROUND(E150*$K150*$L150*$M150,0)</f>
        <v>0</v>
      </c>
      <c r="O150" s="651"/>
      <c r="P150" s="650">
        <f t="shared" ref="P150:P161" si="69">ROUND(F150*$K150*$L150*$M150^2,0)</f>
        <v>0</v>
      </c>
      <c r="Q150" s="651"/>
      <c r="R150" s="650">
        <f t="shared" ref="R150:R161" si="70">ROUND(G150*$K150*$L150*$M150^3,0)</f>
        <v>0</v>
      </c>
      <c r="S150" s="651"/>
      <c r="T150" s="650">
        <f t="shared" ref="T150:T161" si="71">ROUND(H150*$K150*$L150*$M150^4,0)</f>
        <v>0</v>
      </c>
      <c r="U150" s="651"/>
      <c r="V150" s="650">
        <f t="shared" ref="V150:V161" si="72">ROUND(I150*$K150*$L150*$M150^5,0)</f>
        <v>0</v>
      </c>
      <c r="W150" s="651"/>
      <c r="X150" s="243">
        <f>SUM(N150+P150+R150+T150+V150)</f>
        <v>0</v>
      </c>
      <c r="Y150" s="93"/>
    </row>
    <row r="151" spans="1:25" ht="15" customHeight="1">
      <c r="C151" s="61" t="s">
        <v>231</v>
      </c>
      <c r="D151" s="655"/>
      <c r="E151" s="57"/>
      <c r="F151" s="57"/>
      <c r="G151" s="57"/>
      <c r="H151" s="57"/>
      <c r="I151" s="57"/>
      <c r="J151" s="649"/>
      <c r="K151" s="57"/>
      <c r="L151" s="33"/>
      <c r="M151" s="34">
        <f t="shared" si="67"/>
        <v>1</v>
      </c>
      <c r="N151" s="650">
        <f t="shared" si="68"/>
        <v>0</v>
      </c>
      <c r="O151" s="651"/>
      <c r="P151" s="650">
        <f t="shared" si="69"/>
        <v>0</v>
      </c>
      <c r="Q151" s="651"/>
      <c r="R151" s="650">
        <f t="shared" si="70"/>
        <v>0</v>
      </c>
      <c r="S151" s="651"/>
      <c r="T151" s="650">
        <f t="shared" si="71"/>
        <v>0</v>
      </c>
      <c r="U151" s="651"/>
      <c r="V151" s="650">
        <f t="shared" si="72"/>
        <v>0</v>
      </c>
      <c r="W151" s="651"/>
      <c r="X151" s="243">
        <f t="shared" ref="X151:X161" si="73">SUM(N151+P151+R151+T151+V151)</f>
        <v>0</v>
      </c>
      <c r="Y151" s="93"/>
    </row>
    <row r="152" spans="1:25" ht="15" customHeight="1">
      <c r="C152" s="61" t="s">
        <v>15</v>
      </c>
      <c r="D152" s="655"/>
      <c r="E152" s="57"/>
      <c r="F152" s="57"/>
      <c r="G152" s="57"/>
      <c r="H152" s="57"/>
      <c r="I152" s="57"/>
      <c r="J152" s="649"/>
      <c r="K152" s="57"/>
      <c r="L152" s="33"/>
      <c r="M152" s="34">
        <f t="shared" si="67"/>
        <v>1</v>
      </c>
      <c r="N152" s="650">
        <f t="shared" si="68"/>
        <v>0</v>
      </c>
      <c r="O152" s="651"/>
      <c r="P152" s="650">
        <f t="shared" si="69"/>
        <v>0</v>
      </c>
      <c r="Q152" s="651"/>
      <c r="R152" s="650">
        <f t="shared" si="70"/>
        <v>0</v>
      </c>
      <c r="S152" s="651"/>
      <c r="T152" s="650">
        <f t="shared" si="71"/>
        <v>0</v>
      </c>
      <c r="U152" s="651"/>
      <c r="V152" s="650">
        <f t="shared" si="72"/>
        <v>0</v>
      </c>
      <c r="W152" s="651"/>
      <c r="X152" s="243">
        <f t="shared" si="73"/>
        <v>0</v>
      </c>
      <c r="Y152" s="93"/>
    </row>
    <row r="153" spans="1:25" ht="15" customHeight="1">
      <c r="C153" s="61" t="s">
        <v>34</v>
      </c>
      <c r="D153" s="655"/>
      <c r="E153" s="57"/>
      <c r="F153" s="57"/>
      <c r="G153" s="57"/>
      <c r="H153" s="57"/>
      <c r="I153" s="57"/>
      <c r="J153" s="649"/>
      <c r="K153" s="57"/>
      <c r="L153" s="33"/>
      <c r="M153" s="34">
        <f t="shared" si="67"/>
        <v>1.1000000000000001</v>
      </c>
      <c r="N153" s="650">
        <f t="shared" si="68"/>
        <v>0</v>
      </c>
      <c r="O153" s="651"/>
      <c r="P153" s="650">
        <f t="shared" si="69"/>
        <v>0</v>
      </c>
      <c r="Q153" s="651"/>
      <c r="R153" s="650">
        <f t="shared" si="70"/>
        <v>0</v>
      </c>
      <c r="S153" s="651"/>
      <c r="T153" s="650">
        <f t="shared" si="71"/>
        <v>0</v>
      </c>
      <c r="U153" s="651"/>
      <c r="V153" s="650">
        <f t="shared" si="72"/>
        <v>0</v>
      </c>
      <c r="W153" s="651"/>
      <c r="X153" s="243">
        <f t="shared" si="73"/>
        <v>0</v>
      </c>
      <c r="Y153" s="93"/>
    </row>
    <row r="154" spans="1:25" ht="15" customHeight="1">
      <c r="C154" s="61" t="s">
        <v>315</v>
      </c>
      <c r="D154" s="655" t="s">
        <v>338</v>
      </c>
      <c r="E154" s="57"/>
      <c r="F154" s="57"/>
      <c r="G154" s="57"/>
      <c r="H154" s="57"/>
      <c r="I154" s="57"/>
      <c r="J154" s="649"/>
      <c r="K154" s="57"/>
      <c r="L154" s="33"/>
      <c r="M154" s="34">
        <f t="shared" si="67"/>
        <v>1.1000000000000001</v>
      </c>
      <c r="N154" s="650">
        <f t="shared" si="68"/>
        <v>0</v>
      </c>
      <c r="O154" s="651"/>
      <c r="P154" s="650">
        <f t="shared" si="69"/>
        <v>0</v>
      </c>
      <c r="Q154" s="651"/>
      <c r="R154" s="650">
        <f t="shared" si="70"/>
        <v>0</v>
      </c>
      <c r="S154" s="651"/>
      <c r="T154" s="650">
        <f t="shared" si="71"/>
        <v>0</v>
      </c>
      <c r="U154" s="651"/>
      <c r="V154" s="650">
        <f t="shared" si="72"/>
        <v>0</v>
      </c>
      <c r="W154" s="651"/>
      <c r="X154" s="243">
        <f t="shared" si="73"/>
        <v>0</v>
      </c>
      <c r="Y154" s="93"/>
    </row>
    <row r="155" spans="1:25" ht="15" customHeight="1">
      <c r="C155" s="61" t="s">
        <v>231</v>
      </c>
      <c r="D155" s="655"/>
      <c r="E155" s="57"/>
      <c r="F155" s="57"/>
      <c r="G155" s="57"/>
      <c r="H155" s="57"/>
      <c r="I155" s="57"/>
      <c r="J155" s="649"/>
      <c r="K155" s="57"/>
      <c r="L155" s="33"/>
      <c r="M155" s="34">
        <f t="shared" si="67"/>
        <v>1</v>
      </c>
      <c r="N155" s="650">
        <f t="shared" si="68"/>
        <v>0</v>
      </c>
      <c r="O155" s="651"/>
      <c r="P155" s="650">
        <f t="shared" si="69"/>
        <v>0</v>
      </c>
      <c r="Q155" s="651"/>
      <c r="R155" s="650">
        <f t="shared" si="70"/>
        <v>0</v>
      </c>
      <c r="S155" s="651"/>
      <c r="T155" s="650">
        <f t="shared" si="71"/>
        <v>0</v>
      </c>
      <c r="U155" s="651"/>
      <c r="V155" s="650">
        <f t="shared" si="72"/>
        <v>0</v>
      </c>
      <c r="W155" s="651"/>
      <c r="X155" s="243">
        <f t="shared" si="73"/>
        <v>0</v>
      </c>
      <c r="Y155" s="93"/>
    </row>
    <row r="156" spans="1:25" ht="15" customHeight="1">
      <c r="C156" s="61" t="s">
        <v>15</v>
      </c>
      <c r="D156" s="655"/>
      <c r="E156" s="57"/>
      <c r="F156" s="57"/>
      <c r="G156" s="57"/>
      <c r="H156" s="57"/>
      <c r="I156" s="57"/>
      <c r="J156" s="649"/>
      <c r="K156" s="57"/>
      <c r="L156" s="33"/>
      <c r="M156" s="34">
        <f t="shared" si="67"/>
        <v>1</v>
      </c>
      <c r="N156" s="650">
        <f t="shared" si="68"/>
        <v>0</v>
      </c>
      <c r="O156" s="651"/>
      <c r="P156" s="650">
        <f t="shared" si="69"/>
        <v>0</v>
      </c>
      <c r="Q156" s="651"/>
      <c r="R156" s="650">
        <f t="shared" si="70"/>
        <v>0</v>
      </c>
      <c r="S156" s="651"/>
      <c r="T156" s="650">
        <f t="shared" si="71"/>
        <v>0</v>
      </c>
      <c r="U156" s="651"/>
      <c r="V156" s="650">
        <f t="shared" si="72"/>
        <v>0</v>
      </c>
      <c r="W156" s="651"/>
      <c r="X156" s="243">
        <f t="shared" si="73"/>
        <v>0</v>
      </c>
      <c r="Y156" s="93"/>
    </row>
    <row r="157" spans="1:25" ht="15" customHeight="1">
      <c r="C157" s="61" t="s">
        <v>34</v>
      </c>
      <c r="D157" s="655"/>
      <c r="E157" s="57"/>
      <c r="F157" s="57"/>
      <c r="G157" s="57"/>
      <c r="H157" s="57"/>
      <c r="I157" s="57"/>
      <c r="J157" s="649"/>
      <c r="K157" s="57"/>
      <c r="L157" s="33"/>
      <c r="M157" s="34">
        <f t="shared" si="67"/>
        <v>1.1000000000000001</v>
      </c>
      <c r="N157" s="650">
        <f t="shared" si="68"/>
        <v>0</v>
      </c>
      <c r="O157" s="651"/>
      <c r="P157" s="650">
        <f t="shared" si="69"/>
        <v>0</v>
      </c>
      <c r="Q157" s="651"/>
      <c r="R157" s="650">
        <f t="shared" si="70"/>
        <v>0</v>
      </c>
      <c r="S157" s="651"/>
      <c r="T157" s="650">
        <f t="shared" si="71"/>
        <v>0</v>
      </c>
      <c r="U157" s="651"/>
      <c r="V157" s="650">
        <f t="shared" si="72"/>
        <v>0</v>
      </c>
      <c r="W157" s="651"/>
      <c r="X157" s="243">
        <f t="shared" si="73"/>
        <v>0</v>
      </c>
      <c r="Y157" s="93"/>
    </row>
    <row r="158" spans="1:25" ht="15" customHeight="1">
      <c r="C158" s="61" t="s">
        <v>315</v>
      </c>
      <c r="D158" s="655" t="s">
        <v>338</v>
      </c>
      <c r="E158" s="57"/>
      <c r="F158" s="57"/>
      <c r="G158" s="57"/>
      <c r="H158" s="57"/>
      <c r="I158" s="57"/>
      <c r="J158" s="649"/>
      <c r="K158" s="57"/>
      <c r="L158" s="33"/>
      <c r="M158" s="34">
        <f t="shared" si="67"/>
        <v>1.1000000000000001</v>
      </c>
      <c r="N158" s="650">
        <f t="shared" si="68"/>
        <v>0</v>
      </c>
      <c r="O158" s="651"/>
      <c r="P158" s="650">
        <f t="shared" si="69"/>
        <v>0</v>
      </c>
      <c r="Q158" s="651"/>
      <c r="R158" s="650">
        <f t="shared" si="70"/>
        <v>0</v>
      </c>
      <c r="S158" s="651"/>
      <c r="T158" s="650">
        <f t="shared" si="71"/>
        <v>0</v>
      </c>
      <c r="U158" s="651"/>
      <c r="V158" s="650">
        <f t="shared" si="72"/>
        <v>0</v>
      </c>
      <c r="W158" s="651"/>
      <c r="X158" s="243">
        <f t="shared" si="73"/>
        <v>0</v>
      </c>
      <c r="Y158" s="93"/>
    </row>
    <row r="159" spans="1:25" ht="15" customHeight="1">
      <c r="C159" s="61" t="s">
        <v>231</v>
      </c>
      <c r="D159" s="655"/>
      <c r="E159" s="57"/>
      <c r="F159" s="57"/>
      <c r="G159" s="57"/>
      <c r="H159" s="57"/>
      <c r="I159" s="57"/>
      <c r="J159" s="649"/>
      <c r="K159" s="57"/>
      <c r="L159" s="33"/>
      <c r="M159" s="34">
        <f t="shared" si="67"/>
        <v>1</v>
      </c>
      <c r="N159" s="650">
        <f t="shared" si="68"/>
        <v>0</v>
      </c>
      <c r="O159" s="651"/>
      <c r="P159" s="650">
        <f t="shared" si="69"/>
        <v>0</v>
      </c>
      <c r="Q159" s="651"/>
      <c r="R159" s="650">
        <f t="shared" si="70"/>
        <v>0</v>
      </c>
      <c r="S159" s="651"/>
      <c r="T159" s="650">
        <f t="shared" si="71"/>
        <v>0</v>
      </c>
      <c r="U159" s="651"/>
      <c r="V159" s="650">
        <f t="shared" si="72"/>
        <v>0</v>
      </c>
      <c r="W159" s="651"/>
      <c r="X159" s="243">
        <f t="shared" si="73"/>
        <v>0</v>
      </c>
      <c r="Y159" s="93"/>
    </row>
    <row r="160" spans="1:25" ht="15" customHeight="1">
      <c r="C160" s="61" t="s">
        <v>15</v>
      </c>
      <c r="D160" s="655"/>
      <c r="E160" s="57"/>
      <c r="F160" s="57"/>
      <c r="G160" s="57"/>
      <c r="H160" s="57"/>
      <c r="I160" s="57"/>
      <c r="J160" s="649"/>
      <c r="K160" s="57"/>
      <c r="L160" s="33"/>
      <c r="M160" s="34">
        <f t="shared" si="67"/>
        <v>1</v>
      </c>
      <c r="N160" s="650">
        <f t="shared" si="68"/>
        <v>0</v>
      </c>
      <c r="O160" s="651"/>
      <c r="P160" s="650">
        <f t="shared" si="69"/>
        <v>0</v>
      </c>
      <c r="Q160" s="651"/>
      <c r="R160" s="650">
        <f t="shared" si="70"/>
        <v>0</v>
      </c>
      <c r="S160" s="651"/>
      <c r="T160" s="650">
        <f t="shared" si="71"/>
        <v>0</v>
      </c>
      <c r="U160" s="651"/>
      <c r="V160" s="650">
        <f t="shared" si="72"/>
        <v>0</v>
      </c>
      <c r="W160" s="651"/>
      <c r="X160" s="243">
        <f t="shared" si="73"/>
        <v>0</v>
      </c>
      <c r="Y160" s="93"/>
    </row>
    <row r="161" spans="1:25" ht="15" customHeight="1">
      <c r="C161" s="61" t="s">
        <v>34</v>
      </c>
      <c r="D161" s="655"/>
      <c r="E161" s="57"/>
      <c r="F161" s="57"/>
      <c r="G161" s="57"/>
      <c r="H161" s="57"/>
      <c r="I161" s="57"/>
      <c r="J161" s="649"/>
      <c r="K161" s="57"/>
      <c r="L161" s="33"/>
      <c r="M161" s="34">
        <f t="shared" si="67"/>
        <v>1.1000000000000001</v>
      </c>
      <c r="N161" s="650">
        <f t="shared" si="68"/>
        <v>0</v>
      </c>
      <c r="O161" s="651"/>
      <c r="P161" s="650">
        <f t="shared" si="69"/>
        <v>0</v>
      </c>
      <c r="Q161" s="651"/>
      <c r="R161" s="650">
        <f t="shared" si="70"/>
        <v>0</v>
      </c>
      <c r="S161" s="651"/>
      <c r="T161" s="650">
        <f t="shared" si="71"/>
        <v>0</v>
      </c>
      <c r="U161" s="651"/>
      <c r="V161" s="650">
        <f t="shared" si="72"/>
        <v>0</v>
      </c>
      <c r="W161" s="651"/>
      <c r="X161" s="243">
        <f t="shared" si="73"/>
        <v>0</v>
      </c>
      <c r="Y161" s="93"/>
    </row>
    <row r="162" spans="1:25" ht="15" customHeight="1">
      <c r="C162" s="61"/>
      <c r="J162" s="659" t="s">
        <v>150</v>
      </c>
      <c r="K162" s="832"/>
      <c r="L162" s="832"/>
      <c r="M162" s="833"/>
      <c r="N162" s="673">
        <f>SUM(N150:N161)</f>
        <v>0</v>
      </c>
      <c r="O162" s="819"/>
      <c r="P162" s="673">
        <f>SUM(P150:P161)</f>
        <v>0</v>
      </c>
      <c r="Q162" s="819"/>
      <c r="R162" s="673">
        <f>SUM(R150:R161)</f>
        <v>0</v>
      </c>
      <c r="S162" s="819"/>
      <c r="T162" s="673">
        <f>SUM(T150:T161)</f>
        <v>0</v>
      </c>
      <c r="U162" s="819"/>
      <c r="V162" s="673">
        <f>SUM(V150:V161)</f>
        <v>0</v>
      </c>
      <c r="W162" s="819"/>
      <c r="X162" s="482">
        <f>SUM(N162:W162)</f>
        <v>0</v>
      </c>
      <c r="Y162" s="93"/>
    </row>
    <row r="163" spans="1:25" s="9" customFormat="1" ht="15" customHeight="1">
      <c r="A163" s="62"/>
      <c r="B163" s="62"/>
      <c r="C163" s="670" t="s">
        <v>260</v>
      </c>
      <c r="D163" s="671"/>
      <c r="E163" s="671"/>
      <c r="F163" s="671"/>
      <c r="G163" s="671"/>
      <c r="H163" s="671"/>
      <c r="I163" s="671"/>
      <c r="J163" s="671"/>
      <c r="K163" s="671"/>
      <c r="L163" s="671"/>
      <c r="M163" s="672"/>
      <c r="N163" s="668">
        <f>SUM(N147,N162)</f>
        <v>0</v>
      </c>
      <c r="O163" s="803"/>
      <c r="P163" s="668">
        <f>SUM(P147,P162)</f>
        <v>0</v>
      </c>
      <c r="Q163" s="803"/>
      <c r="R163" s="668">
        <f>SUM(R147,R162)</f>
        <v>0</v>
      </c>
      <c r="S163" s="803"/>
      <c r="T163" s="668">
        <f>SUM(T147,T162)</f>
        <v>0</v>
      </c>
      <c r="U163" s="803"/>
      <c r="V163" s="668">
        <f>SUM(V147,V162)</f>
        <v>0</v>
      </c>
      <c r="W163" s="803"/>
      <c r="X163" s="120">
        <f>SUM(N163:W163)</f>
        <v>0</v>
      </c>
      <c r="Y163" s="70"/>
    </row>
    <row r="164" spans="1:25" ht="15" customHeight="1">
      <c r="A164" s="62">
        <v>3000</v>
      </c>
      <c r="B164" s="62"/>
      <c r="C164" s="663" t="s">
        <v>272</v>
      </c>
      <c r="D164" s="805"/>
      <c r="E164" s="656" t="s">
        <v>149</v>
      </c>
      <c r="F164" s="829"/>
      <c r="G164" s="829"/>
      <c r="H164" s="829"/>
      <c r="I164" s="829"/>
      <c r="J164" s="829"/>
      <c r="K164" s="829"/>
      <c r="L164" s="829"/>
      <c r="M164" s="830"/>
      <c r="N164" s="130"/>
      <c r="O164" s="131"/>
      <c r="P164" s="130"/>
      <c r="Q164" s="131"/>
      <c r="R164" s="130"/>
      <c r="S164" s="131"/>
      <c r="T164" s="130"/>
      <c r="U164" s="131"/>
      <c r="V164" s="130"/>
      <c r="W164" s="131"/>
      <c r="X164" s="124"/>
      <c r="Y164" s="93"/>
    </row>
    <row r="165" spans="1:25" ht="15" customHeight="1">
      <c r="C165" s="652" t="s">
        <v>29</v>
      </c>
      <c r="D165" s="812"/>
      <c r="E165" s="653"/>
      <c r="F165" s="812"/>
      <c r="G165" s="812"/>
      <c r="H165" s="812"/>
      <c r="I165" s="812"/>
      <c r="J165" s="812"/>
      <c r="K165" s="812"/>
      <c r="L165" s="812"/>
      <c r="M165" s="818"/>
      <c r="N165" s="650">
        <v>0</v>
      </c>
      <c r="O165" s="804"/>
      <c r="P165" s="650">
        <v>0</v>
      </c>
      <c r="Q165" s="804"/>
      <c r="R165" s="650">
        <v>0</v>
      </c>
      <c r="S165" s="804"/>
      <c r="T165" s="650">
        <v>0</v>
      </c>
      <c r="U165" s="804"/>
      <c r="V165" s="650">
        <v>0</v>
      </c>
      <c r="W165" s="804"/>
      <c r="X165" s="243">
        <f>SUM(N165+P165+R165+T165+V165)</f>
        <v>0</v>
      </c>
      <c r="Y165" s="93"/>
    </row>
    <row r="166" spans="1:25" ht="15" customHeight="1">
      <c r="C166" s="652" t="s">
        <v>29</v>
      </c>
      <c r="D166" s="812"/>
      <c r="E166" s="653"/>
      <c r="F166" s="812"/>
      <c r="G166" s="812"/>
      <c r="H166" s="812"/>
      <c r="I166" s="812"/>
      <c r="J166" s="812"/>
      <c r="K166" s="812"/>
      <c r="L166" s="812"/>
      <c r="M166" s="818"/>
      <c r="N166" s="650">
        <v>0</v>
      </c>
      <c r="O166" s="804"/>
      <c r="P166" s="650">
        <v>0</v>
      </c>
      <c r="Q166" s="804"/>
      <c r="R166" s="650">
        <v>0</v>
      </c>
      <c r="S166" s="804"/>
      <c r="T166" s="650">
        <v>0</v>
      </c>
      <c r="U166" s="804"/>
      <c r="V166" s="650">
        <v>0</v>
      </c>
      <c r="W166" s="804"/>
      <c r="X166" s="243">
        <f t="shared" ref="X166:X184" si="74">SUM(N166+P166+R166+T166+V166)</f>
        <v>0</v>
      </c>
      <c r="Y166" s="93"/>
    </row>
    <row r="167" spans="1:25" ht="15" customHeight="1">
      <c r="C167" s="652" t="s">
        <v>29</v>
      </c>
      <c r="D167" s="812"/>
      <c r="E167" s="653"/>
      <c r="F167" s="812"/>
      <c r="G167" s="812"/>
      <c r="H167" s="812"/>
      <c r="I167" s="812"/>
      <c r="J167" s="812"/>
      <c r="K167" s="812"/>
      <c r="L167" s="812"/>
      <c r="M167" s="818"/>
      <c r="N167" s="650">
        <v>0</v>
      </c>
      <c r="O167" s="804"/>
      <c r="P167" s="650">
        <v>0</v>
      </c>
      <c r="Q167" s="804"/>
      <c r="R167" s="650">
        <v>0</v>
      </c>
      <c r="S167" s="804"/>
      <c r="T167" s="650">
        <v>0</v>
      </c>
      <c r="U167" s="804"/>
      <c r="V167" s="650">
        <v>0</v>
      </c>
      <c r="W167" s="804"/>
      <c r="X167" s="243">
        <f t="shared" si="74"/>
        <v>0</v>
      </c>
      <c r="Y167" s="93"/>
    </row>
    <row r="168" spans="1:25" ht="15" customHeight="1">
      <c r="C168" s="652" t="s">
        <v>29</v>
      </c>
      <c r="D168" s="812"/>
      <c r="E168" s="653"/>
      <c r="F168" s="812"/>
      <c r="G168" s="812"/>
      <c r="H168" s="812"/>
      <c r="I168" s="812"/>
      <c r="J168" s="812"/>
      <c r="K168" s="812"/>
      <c r="L168" s="812"/>
      <c r="M168" s="818"/>
      <c r="N168" s="650">
        <v>0</v>
      </c>
      <c r="O168" s="804"/>
      <c r="P168" s="650">
        <v>0</v>
      </c>
      <c r="Q168" s="804"/>
      <c r="R168" s="650">
        <v>0</v>
      </c>
      <c r="S168" s="804"/>
      <c r="T168" s="650">
        <v>0</v>
      </c>
      <c r="U168" s="804"/>
      <c r="V168" s="650">
        <v>0</v>
      </c>
      <c r="W168" s="804"/>
      <c r="X168" s="243">
        <f t="shared" si="74"/>
        <v>0</v>
      </c>
      <c r="Y168" s="93"/>
    </row>
    <row r="169" spans="1:25" ht="15" customHeight="1">
      <c r="C169" s="652" t="s">
        <v>29</v>
      </c>
      <c r="D169" s="812"/>
      <c r="E169" s="653"/>
      <c r="F169" s="812"/>
      <c r="G169" s="812"/>
      <c r="H169" s="812"/>
      <c r="I169" s="812"/>
      <c r="J169" s="812"/>
      <c r="K169" s="812"/>
      <c r="L169" s="812"/>
      <c r="M169" s="818"/>
      <c r="N169" s="650">
        <v>0</v>
      </c>
      <c r="O169" s="804"/>
      <c r="P169" s="650">
        <v>0</v>
      </c>
      <c r="Q169" s="804"/>
      <c r="R169" s="650">
        <v>0</v>
      </c>
      <c r="S169" s="804"/>
      <c r="T169" s="650">
        <v>0</v>
      </c>
      <c r="U169" s="804"/>
      <c r="V169" s="650">
        <v>0</v>
      </c>
      <c r="W169" s="804"/>
      <c r="X169" s="243">
        <f t="shared" si="74"/>
        <v>0</v>
      </c>
      <c r="Y169" s="93"/>
    </row>
    <row r="170" spans="1:25" ht="15" customHeight="1">
      <c r="C170" s="652" t="s">
        <v>29</v>
      </c>
      <c r="D170" s="812"/>
      <c r="E170" s="653"/>
      <c r="F170" s="812"/>
      <c r="G170" s="812"/>
      <c r="H170" s="812"/>
      <c r="I170" s="812"/>
      <c r="J170" s="812"/>
      <c r="K170" s="812"/>
      <c r="L170" s="812"/>
      <c r="M170" s="818"/>
      <c r="N170" s="650">
        <v>0</v>
      </c>
      <c r="O170" s="804"/>
      <c r="P170" s="650">
        <v>0</v>
      </c>
      <c r="Q170" s="804"/>
      <c r="R170" s="650">
        <v>0</v>
      </c>
      <c r="S170" s="804"/>
      <c r="T170" s="650">
        <v>0</v>
      </c>
      <c r="U170" s="804"/>
      <c r="V170" s="650">
        <v>0</v>
      </c>
      <c r="W170" s="804"/>
      <c r="X170" s="243">
        <f t="shared" si="74"/>
        <v>0</v>
      </c>
      <c r="Y170" s="93"/>
    </row>
    <row r="171" spans="1:25" ht="15" customHeight="1">
      <c r="C171" s="652" t="s">
        <v>29</v>
      </c>
      <c r="D171" s="812"/>
      <c r="E171" s="653"/>
      <c r="F171" s="812"/>
      <c r="G171" s="812"/>
      <c r="H171" s="812"/>
      <c r="I171" s="812"/>
      <c r="J171" s="812"/>
      <c r="K171" s="812"/>
      <c r="L171" s="812"/>
      <c r="M171" s="818"/>
      <c r="N171" s="650">
        <v>0</v>
      </c>
      <c r="O171" s="804"/>
      <c r="P171" s="650">
        <v>0</v>
      </c>
      <c r="Q171" s="804"/>
      <c r="R171" s="650">
        <v>0</v>
      </c>
      <c r="S171" s="804"/>
      <c r="T171" s="650">
        <v>0</v>
      </c>
      <c r="U171" s="804"/>
      <c r="V171" s="650">
        <v>0</v>
      </c>
      <c r="W171" s="804"/>
      <c r="X171" s="243">
        <f t="shared" si="74"/>
        <v>0</v>
      </c>
      <c r="Y171" s="93"/>
    </row>
    <row r="172" spans="1:25" ht="15" customHeight="1">
      <c r="C172" s="652" t="s">
        <v>29</v>
      </c>
      <c r="D172" s="812"/>
      <c r="E172" s="653"/>
      <c r="F172" s="812"/>
      <c r="G172" s="812"/>
      <c r="H172" s="812"/>
      <c r="I172" s="812"/>
      <c r="J172" s="812"/>
      <c r="K172" s="812"/>
      <c r="L172" s="812"/>
      <c r="M172" s="818"/>
      <c r="N172" s="650">
        <v>0</v>
      </c>
      <c r="O172" s="804"/>
      <c r="P172" s="650">
        <v>0</v>
      </c>
      <c r="Q172" s="804"/>
      <c r="R172" s="650">
        <v>0</v>
      </c>
      <c r="S172" s="804"/>
      <c r="T172" s="650">
        <v>0</v>
      </c>
      <c r="U172" s="804"/>
      <c r="V172" s="650">
        <v>0</v>
      </c>
      <c r="W172" s="804"/>
      <c r="X172" s="243">
        <f t="shared" si="74"/>
        <v>0</v>
      </c>
      <c r="Y172" s="93"/>
    </row>
    <row r="173" spans="1:25" ht="15" customHeight="1">
      <c r="C173" s="652" t="s">
        <v>29</v>
      </c>
      <c r="D173" s="812"/>
      <c r="E173" s="653"/>
      <c r="F173" s="812"/>
      <c r="G173" s="812"/>
      <c r="H173" s="812"/>
      <c r="I173" s="812"/>
      <c r="J173" s="812"/>
      <c r="K173" s="812"/>
      <c r="L173" s="812"/>
      <c r="M173" s="818"/>
      <c r="N173" s="650">
        <v>0</v>
      </c>
      <c r="O173" s="804"/>
      <c r="P173" s="650">
        <v>0</v>
      </c>
      <c r="Q173" s="804"/>
      <c r="R173" s="650">
        <v>0</v>
      </c>
      <c r="S173" s="804"/>
      <c r="T173" s="650">
        <v>0</v>
      </c>
      <c r="U173" s="804"/>
      <c r="V173" s="650">
        <v>0</v>
      </c>
      <c r="W173" s="804"/>
      <c r="X173" s="243">
        <f t="shared" si="74"/>
        <v>0</v>
      </c>
      <c r="Y173" s="93"/>
    </row>
    <row r="174" spans="1:25" ht="15" customHeight="1">
      <c r="C174" s="652" t="s">
        <v>29</v>
      </c>
      <c r="D174" s="812"/>
      <c r="E174" s="653"/>
      <c r="F174" s="812"/>
      <c r="G174" s="812"/>
      <c r="H174" s="812"/>
      <c r="I174" s="812"/>
      <c r="J174" s="812"/>
      <c r="K174" s="812"/>
      <c r="L174" s="812"/>
      <c r="M174" s="818"/>
      <c r="N174" s="650">
        <v>0</v>
      </c>
      <c r="O174" s="804"/>
      <c r="P174" s="650">
        <v>0</v>
      </c>
      <c r="Q174" s="804"/>
      <c r="R174" s="650">
        <v>0</v>
      </c>
      <c r="S174" s="804"/>
      <c r="T174" s="650">
        <v>0</v>
      </c>
      <c r="U174" s="804"/>
      <c r="V174" s="650">
        <v>0</v>
      </c>
      <c r="W174" s="804"/>
      <c r="X174" s="243">
        <f t="shared" si="74"/>
        <v>0</v>
      </c>
      <c r="Y174" s="93"/>
    </row>
    <row r="175" spans="1:25" ht="15" customHeight="1">
      <c r="C175" s="652" t="s">
        <v>29</v>
      </c>
      <c r="D175" s="812"/>
      <c r="E175" s="653"/>
      <c r="F175" s="812"/>
      <c r="G175" s="812"/>
      <c r="H175" s="812"/>
      <c r="I175" s="812"/>
      <c r="J175" s="812"/>
      <c r="K175" s="812"/>
      <c r="L175" s="812"/>
      <c r="M175" s="818"/>
      <c r="N175" s="650">
        <v>0</v>
      </c>
      <c r="O175" s="804"/>
      <c r="P175" s="650">
        <v>0</v>
      </c>
      <c r="Q175" s="804"/>
      <c r="R175" s="650">
        <v>0</v>
      </c>
      <c r="S175" s="804"/>
      <c r="T175" s="650">
        <v>0</v>
      </c>
      <c r="U175" s="804"/>
      <c r="V175" s="650">
        <v>0</v>
      </c>
      <c r="W175" s="804"/>
      <c r="X175" s="243">
        <f t="shared" si="74"/>
        <v>0</v>
      </c>
      <c r="Y175" s="93"/>
    </row>
    <row r="176" spans="1:25" ht="15" customHeight="1">
      <c r="C176" s="652" t="s">
        <v>29</v>
      </c>
      <c r="D176" s="812"/>
      <c r="E176" s="653"/>
      <c r="F176" s="812"/>
      <c r="G176" s="812"/>
      <c r="H176" s="812"/>
      <c r="I176" s="812"/>
      <c r="J176" s="812"/>
      <c r="K176" s="812"/>
      <c r="L176" s="812"/>
      <c r="M176" s="818"/>
      <c r="N176" s="650">
        <v>0</v>
      </c>
      <c r="O176" s="804"/>
      <c r="P176" s="650">
        <v>0</v>
      </c>
      <c r="Q176" s="804"/>
      <c r="R176" s="650">
        <v>0</v>
      </c>
      <c r="S176" s="804"/>
      <c r="T176" s="650">
        <v>0</v>
      </c>
      <c r="U176" s="804"/>
      <c r="V176" s="650">
        <v>0</v>
      </c>
      <c r="W176" s="804"/>
      <c r="X176" s="243">
        <f t="shared" si="74"/>
        <v>0</v>
      </c>
      <c r="Y176" s="93"/>
    </row>
    <row r="177" spans="1:25" ht="15" customHeight="1">
      <c r="C177" s="652" t="s">
        <v>29</v>
      </c>
      <c r="D177" s="812"/>
      <c r="E177" s="653"/>
      <c r="F177" s="812"/>
      <c r="G177" s="812"/>
      <c r="H177" s="812"/>
      <c r="I177" s="812"/>
      <c r="J177" s="812"/>
      <c r="K177" s="812"/>
      <c r="L177" s="812"/>
      <c r="M177" s="818"/>
      <c r="N177" s="650">
        <v>0</v>
      </c>
      <c r="O177" s="804"/>
      <c r="P177" s="650">
        <v>0</v>
      </c>
      <c r="Q177" s="804"/>
      <c r="R177" s="650">
        <v>0</v>
      </c>
      <c r="S177" s="804"/>
      <c r="T177" s="650">
        <v>0</v>
      </c>
      <c r="U177" s="804"/>
      <c r="V177" s="650">
        <v>0</v>
      </c>
      <c r="W177" s="804"/>
      <c r="X177" s="243">
        <f t="shared" si="74"/>
        <v>0</v>
      </c>
      <c r="Y177" s="93"/>
    </row>
    <row r="178" spans="1:25" ht="15" customHeight="1">
      <c r="C178" s="652" t="s">
        <v>29</v>
      </c>
      <c r="D178" s="812"/>
      <c r="E178" s="653"/>
      <c r="F178" s="812"/>
      <c r="G178" s="812"/>
      <c r="H178" s="812"/>
      <c r="I178" s="812"/>
      <c r="J178" s="812"/>
      <c r="K178" s="812"/>
      <c r="L178" s="812"/>
      <c r="M178" s="818"/>
      <c r="N178" s="650">
        <v>0</v>
      </c>
      <c r="O178" s="804"/>
      <c r="P178" s="650">
        <v>0</v>
      </c>
      <c r="Q178" s="804"/>
      <c r="R178" s="650">
        <v>0</v>
      </c>
      <c r="S178" s="804"/>
      <c r="T178" s="650">
        <v>0</v>
      </c>
      <c r="U178" s="804"/>
      <c r="V178" s="650">
        <v>0</v>
      </c>
      <c r="W178" s="804"/>
      <c r="X178" s="243">
        <f t="shared" si="74"/>
        <v>0</v>
      </c>
      <c r="Y178" s="93"/>
    </row>
    <row r="179" spans="1:25" ht="15" customHeight="1">
      <c r="C179" s="652" t="s">
        <v>29</v>
      </c>
      <c r="D179" s="812"/>
      <c r="E179" s="653"/>
      <c r="F179" s="812"/>
      <c r="G179" s="812"/>
      <c r="H179" s="812"/>
      <c r="I179" s="812"/>
      <c r="J179" s="812"/>
      <c r="K179" s="812"/>
      <c r="L179" s="812"/>
      <c r="M179" s="818"/>
      <c r="N179" s="650">
        <v>0</v>
      </c>
      <c r="O179" s="804"/>
      <c r="P179" s="650">
        <v>0</v>
      </c>
      <c r="Q179" s="804"/>
      <c r="R179" s="650">
        <v>0</v>
      </c>
      <c r="S179" s="804"/>
      <c r="T179" s="650">
        <v>0</v>
      </c>
      <c r="U179" s="804"/>
      <c r="V179" s="650">
        <v>0</v>
      </c>
      <c r="W179" s="804"/>
      <c r="X179" s="243">
        <f t="shared" si="74"/>
        <v>0</v>
      </c>
      <c r="Y179" s="93"/>
    </row>
    <row r="180" spans="1:25" ht="15" customHeight="1">
      <c r="C180" s="652" t="s">
        <v>29</v>
      </c>
      <c r="D180" s="812"/>
      <c r="E180" s="653"/>
      <c r="F180" s="812"/>
      <c r="G180" s="812"/>
      <c r="H180" s="812"/>
      <c r="I180" s="812"/>
      <c r="J180" s="812"/>
      <c r="K180" s="812"/>
      <c r="L180" s="812"/>
      <c r="M180" s="818"/>
      <c r="N180" s="650">
        <v>0</v>
      </c>
      <c r="O180" s="804"/>
      <c r="P180" s="650">
        <v>0</v>
      </c>
      <c r="Q180" s="804"/>
      <c r="R180" s="650">
        <v>0</v>
      </c>
      <c r="S180" s="804"/>
      <c r="T180" s="650">
        <v>0</v>
      </c>
      <c r="U180" s="804"/>
      <c r="V180" s="650">
        <v>0</v>
      </c>
      <c r="W180" s="804"/>
      <c r="X180" s="243">
        <f t="shared" si="74"/>
        <v>0</v>
      </c>
      <c r="Y180" s="93"/>
    </row>
    <row r="181" spans="1:25" ht="15" customHeight="1">
      <c r="C181" s="652" t="s">
        <v>29</v>
      </c>
      <c r="D181" s="812"/>
      <c r="E181" s="653"/>
      <c r="F181" s="812"/>
      <c r="G181" s="812"/>
      <c r="H181" s="812"/>
      <c r="I181" s="812"/>
      <c r="J181" s="812"/>
      <c r="K181" s="812"/>
      <c r="L181" s="812"/>
      <c r="M181" s="818"/>
      <c r="N181" s="650">
        <v>0</v>
      </c>
      <c r="O181" s="804"/>
      <c r="P181" s="650">
        <v>0</v>
      </c>
      <c r="Q181" s="804"/>
      <c r="R181" s="650">
        <v>0</v>
      </c>
      <c r="S181" s="804"/>
      <c r="T181" s="650">
        <v>0</v>
      </c>
      <c r="U181" s="804"/>
      <c r="V181" s="650">
        <v>0</v>
      </c>
      <c r="W181" s="804"/>
      <c r="X181" s="243">
        <f t="shared" si="74"/>
        <v>0</v>
      </c>
      <c r="Y181" s="93"/>
    </row>
    <row r="182" spans="1:25" ht="15" customHeight="1">
      <c r="C182" s="652" t="s">
        <v>29</v>
      </c>
      <c r="D182" s="812"/>
      <c r="E182" s="653"/>
      <c r="F182" s="812"/>
      <c r="G182" s="812"/>
      <c r="H182" s="812"/>
      <c r="I182" s="812"/>
      <c r="J182" s="812"/>
      <c r="K182" s="812"/>
      <c r="L182" s="812"/>
      <c r="M182" s="818"/>
      <c r="N182" s="650">
        <v>0</v>
      </c>
      <c r="O182" s="804"/>
      <c r="P182" s="650">
        <v>0</v>
      </c>
      <c r="Q182" s="804"/>
      <c r="R182" s="650">
        <v>0</v>
      </c>
      <c r="S182" s="804"/>
      <c r="T182" s="650">
        <v>0</v>
      </c>
      <c r="U182" s="804"/>
      <c r="V182" s="650">
        <v>0</v>
      </c>
      <c r="W182" s="804"/>
      <c r="X182" s="243">
        <f t="shared" si="74"/>
        <v>0</v>
      </c>
      <c r="Y182" s="93"/>
    </row>
    <row r="183" spans="1:25" ht="15" customHeight="1">
      <c r="C183" s="652" t="s">
        <v>29</v>
      </c>
      <c r="D183" s="812"/>
      <c r="E183" s="653"/>
      <c r="F183" s="812"/>
      <c r="G183" s="812"/>
      <c r="H183" s="812"/>
      <c r="I183" s="812"/>
      <c r="J183" s="812"/>
      <c r="K183" s="812"/>
      <c r="L183" s="812"/>
      <c r="M183" s="818"/>
      <c r="N183" s="650">
        <v>0</v>
      </c>
      <c r="O183" s="804"/>
      <c r="P183" s="650">
        <v>0</v>
      </c>
      <c r="Q183" s="804"/>
      <c r="R183" s="650">
        <v>0</v>
      </c>
      <c r="S183" s="804"/>
      <c r="T183" s="650">
        <v>0</v>
      </c>
      <c r="U183" s="804"/>
      <c r="V183" s="650">
        <v>0</v>
      </c>
      <c r="W183" s="804"/>
      <c r="X183" s="243">
        <f t="shared" si="74"/>
        <v>0</v>
      </c>
      <c r="Y183" s="93"/>
    </row>
    <row r="184" spans="1:25" ht="15" customHeight="1">
      <c r="C184" s="652" t="s">
        <v>29</v>
      </c>
      <c r="D184" s="812"/>
      <c r="E184" s="653"/>
      <c r="F184" s="812"/>
      <c r="G184" s="812"/>
      <c r="H184" s="812"/>
      <c r="I184" s="812"/>
      <c r="J184" s="812"/>
      <c r="K184" s="812"/>
      <c r="L184" s="812"/>
      <c r="M184" s="818"/>
      <c r="N184" s="650">
        <v>0</v>
      </c>
      <c r="O184" s="804"/>
      <c r="P184" s="650">
        <v>0</v>
      </c>
      <c r="Q184" s="804"/>
      <c r="R184" s="650">
        <v>0</v>
      </c>
      <c r="S184" s="804"/>
      <c r="T184" s="650">
        <v>0</v>
      </c>
      <c r="U184" s="804"/>
      <c r="V184" s="650">
        <v>0</v>
      </c>
      <c r="W184" s="804"/>
      <c r="X184" s="243">
        <f t="shared" si="74"/>
        <v>0</v>
      </c>
      <c r="Y184" s="93"/>
    </row>
    <row r="185" spans="1:25" ht="15" customHeight="1">
      <c r="A185" s="692" t="s">
        <v>168</v>
      </c>
      <c r="C185" s="652"/>
      <c r="D185" s="826"/>
      <c r="E185" s="696"/>
      <c r="F185" s="696"/>
      <c r="G185" s="696"/>
      <c r="H185" s="696"/>
      <c r="I185" s="696"/>
      <c r="J185" s="659" t="s">
        <v>3</v>
      </c>
      <c r="K185" s="832"/>
      <c r="L185" s="832"/>
      <c r="M185" s="833"/>
      <c r="N185" s="673">
        <f>SUM(N165:N184)</f>
        <v>0</v>
      </c>
      <c r="O185" s="819"/>
      <c r="P185" s="673">
        <f>SUM(P165:P184)</f>
        <v>0</v>
      </c>
      <c r="Q185" s="819"/>
      <c r="R185" s="673">
        <f>SUM(R165:R184)</f>
        <v>0</v>
      </c>
      <c r="S185" s="819"/>
      <c r="T185" s="673">
        <f>SUM(T165:T184)</f>
        <v>0</v>
      </c>
      <c r="U185" s="819"/>
      <c r="V185" s="673">
        <f>SUM(V165:V184)</f>
        <v>0</v>
      </c>
      <c r="W185" s="819"/>
      <c r="X185" s="482">
        <f>SUM(N185:W185)</f>
        <v>0</v>
      </c>
      <c r="Y185" s="93"/>
    </row>
    <row r="186" spans="1:25" s="9" customFormat="1" ht="15" customHeight="1">
      <c r="A186" s="834"/>
      <c r="B186" s="62"/>
      <c r="C186" s="756" t="s">
        <v>303</v>
      </c>
      <c r="D186" s="826"/>
      <c r="E186" s="687"/>
      <c r="F186" s="812"/>
      <c r="G186" s="812"/>
      <c r="H186" s="812"/>
      <c r="I186" s="812"/>
      <c r="J186" s="812"/>
      <c r="K186" s="812"/>
      <c r="L186" s="812"/>
      <c r="M186" s="818"/>
      <c r="N186" s="81"/>
      <c r="O186" s="103"/>
      <c r="P186" s="125"/>
      <c r="Q186" s="103"/>
      <c r="R186" s="125"/>
      <c r="S186" s="103"/>
      <c r="T186" s="125"/>
      <c r="U186" s="103"/>
      <c r="V186" s="125"/>
      <c r="W186" s="103"/>
      <c r="X186" s="99"/>
      <c r="Y186" s="70"/>
    </row>
    <row r="187" spans="1:25" s="9" customFormat="1" ht="15" customHeight="1">
      <c r="A187" s="62"/>
      <c r="B187" s="62">
        <v>1</v>
      </c>
      <c r="C187" s="703"/>
      <c r="D187" s="812"/>
      <c r="E187" s="662"/>
      <c r="F187" s="812"/>
      <c r="G187" s="812"/>
      <c r="H187" s="812"/>
      <c r="I187" s="812"/>
      <c r="J187" s="812"/>
      <c r="K187" s="812"/>
      <c r="L187" s="812"/>
      <c r="M187" s="818"/>
      <c r="N187" s="650">
        <v>0</v>
      </c>
      <c r="O187" s="804"/>
      <c r="P187" s="650">
        <v>0</v>
      </c>
      <c r="Q187" s="804"/>
      <c r="R187" s="650">
        <v>0</v>
      </c>
      <c r="S187" s="804"/>
      <c r="T187" s="650">
        <v>0</v>
      </c>
      <c r="U187" s="804"/>
      <c r="V187" s="650">
        <v>0</v>
      </c>
      <c r="W187" s="804"/>
      <c r="X187" s="243">
        <f>SUM(N187+P187+R187+T187+V187)</f>
        <v>0</v>
      </c>
      <c r="Y187" s="70"/>
    </row>
    <row r="188" spans="1:25" s="9" customFormat="1" ht="15" customHeight="1">
      <c r="A188" s="62"/>
      <c r="B188" s="62">
        <v>2</v>
      </c>
      <c r="C188" s="703"/>
      <c r="D188" s="812"/>
      <c r="E188" s="662"/>
      <c r="F188" s="812"/>
      <c r="G188" s="812"/>
      <c r="H188" s="812"/>
      <c r="I188" s="812"/>
      <c r="J188" s="812"/>
      <c r="K188" s="812"/>
      <c r="L188" s="812"/>
      <c r="M188" s="818"/>
      <c r="N188" s="650">
        <v>0</v>
      </c>
      <c r="O188" s="804"/>
      <c r="P188" s="650">
        <v>0</v>
      </c>
      <c r="Q188" s="804"/>
      <c r="R188" s="650">
        <v>0</v>
      </c>
      <c r="S188" s="804"/>
      <c r="T188" s="650">
        <v>0</v>
      </c>
      <c r="U188" s="804"/>
      <c r="V188" s="650">
        <v>0</v>
      </c>
      <c r="W188" s="804"/>
      <c r="X188" s="243">
        <f t="shared" ref="X188:X196" si="75">SUM(N188+P188+R188+T188+V188)</f>
        <v>0</v>
      </c>
      <c r="Y188" s="70"/>
    </row>
    <row r="189" spans="1:25" s="9" customFormat="1" ht="15" customHeight="1">
      <c r="A189" s="62"/>
      <c r="B189" s="62">
        <v>3</v>
      </c>
      <c r="C189" s="703"/>
      <c r="D189" s="812"/>
      <c r="E189" s="662"/>
      <c r="F189" s="812"/>
      <c r="G189" s="812"/>
      <c r="H189" s="812"/>
      <c r="I189" s="812"/>
      <c r="J189" s="812"/>
      <c r="K189" s="812"/>
      <c r="L189" s="812"/>
      <c r="M189" s="818"/>
      <c r="N189" s="650">
        <v>0</v>
      </c>
      <c r="O189" s="804"/>
      <c r="P189" s="650">
        <v>0</v>
      </c>
      <c r="Q189" s="804"/>
      <c r="R189" s="650">
        <v>0</v>
      </c>
      <c r="S189" s="804"/>
      <c r="T189" s="650">
        <v>0</v>
      </c>
      <c r="U189" s="804"/>
      <c r="V189" s="650">
        <v>0</v>
      </c>
      <c r="W189" s="804"/>
      <c r="X189" s="243">
        <f t="shared" si="75"/>
        <v>0</v>
      </c>
      <c r="Y189" s="70"/>
    </row>
    <row r="190" spans="1:25" s="9" customFormat="1" ht="15" customHeight="1">
      <c r="A190" s="62"/>
      <c r="B190" s="62">
        <v>2</v>
      </c>
      <c r="C190" s="703"/>
      <c r="D190" s="812"/>
      <c r="E190" s="662"/>
      <c r="F190" s="812"/>
      <c r="G190" s="812"/>
      <c r="H190" s="812"/>
      <c r="I190" s="812"/>
      <c r="J190" s="812"/>
      <c r="K190" s="812"/>
      <c r="L190" s="812"/>
      <c r="M190" s="818"/>
      <c r="N190" s="650">
        <v>0</v>
      </c>
      <c r="O190" s="804"/>
      <c r="P190" s="650">
        <v>0</v>
      </c>
      <c r="Q190" s="804"/>
      <c r="R190" s="650">
        <v>0</v>
      </c>
      <c r="S190" s="804"/>
      <c r="T190" s="650">
        <v>0</v>
      </c>
      <c r="U190" s="804"/>
      <c r="V190" s="650">
        <v>0</v>
      </c>
      <c r="W190" s="804"/>
      <c r="X190" s="243">
        <f t="shared" si="75"/>
        <v>0</v>
      </c>
      <c r="Y190" s="70"/>
    </row>
    <row r="191" spans="1:25" s="9" customFormat="1" ht="15" customHeight="1">
      <c r="A191" s="62"/>
      <c r="B191" s="62">
        <v>3</v>
      </c>
      <c r="C191" s="703"/>
      <c r="D191" s="812"/>
      <c r="E191" s="662"/>
      <c r="F191" s="812"/>
      <c r="G191" s="812"/>
      <c r="H191" s="812"/>
      <c r="I191" s="812"/>
      <c r="J191" s="812"/>
      <c r="K191" s="812"/>
      <c r="L191" s="812"/>
      <c r="M191" s="818"/>
      <c r="N191" s="650">
        <v>0</v>
      </c>
      <c r="O191" s="804"/>
      <c r="P191" s="650">
        <v>0</v>
      </c>
      <c r="Q191" s="804"/>
      <c r="R191" s="650">
        <v>0</v>
      </c>
      <c r="S191" s="804"/>
      <c r="T191" s="650">
        <v>0</v>
      </c>
      <c r="U191" s="804"/>
      <c r="V191" s="650">
        <v>0</v>
      </c>
      <c r="W191" s="804"/>
      <c r="X191" s="243">
        <f t="shared" si="75"/>
        <v>0</v>
      </c>
      <c r="Y191" s="70"/>
    </row>
    <row r="192" spans="1:25" s="9" customFormat="1" ht="15" customHeight="1">
      <c r="A192" s="62"/>
      <c r="B192" s="62">
        <v>2</v>
      </c>
      <c r="C192" s="703"/>
      <c r="D192" s="812"/>
      <c r="E192" s="662"/>
      <c r="F192" s="812"/>
      <c r="G192" s="812"/>
      <c r="H192" s="812"/>
      <c r="I192" s="812"/>
      <c r="J192" s="812"/>
      <c r="K192" s="812"/>
      <c r="L192" s="812"/>
      <c r="M192" s="818"/>
      <c r="N192" s="650">
        <v>0</v>
      </c>
      <c r="O192" s="804"/>
      <c r="P192" s="650">
        <v>0</v>
      </c>
      <c r="Q192" s="804"/>
      <c r="R192" s="650">
        <v>0</v>
      </c>
      <c r="S192" s="804"/>
      <c r="T192" s="650">
        <v>0</v>
      </c>
      <c r="U192" s="804"/>
      <c r="V192" s="650">
        <v>0</v>
      </c>
      <c r="W192" s="804"/>
      <c r="X192" s="243">
        <f t="shared" si="75"/>
        <v>0</v>
      </c>
      <c r="Y192" s="70"/>
    </row>
    <row r="193" spans="1:25" s="9" customFormat="1" ht="15" customHeight="1">
      <c r="A193" s="62"/>
      <c r="B193" s="62">
        <v>3</v>
      </c>
      <c r="C193" s="703"/>
      <c r="D193" s="812"/>
      <c r="E193" s="662"/>
      <c r="F193" s="812"/>
      <c r="G193" s="812"/>
      <c r="H193" s="812"/>
      <c r="I193" s="812"/>
      <c r="J193" s="812"/>
      <c r="K193" s="812"/>
      <c r="L193" s="812"/>
      <c r="M193" s="818"/>
      <c r="N193" s="650">
        <v>0</v>
      </c>
      <c r="O193" s="804"/>
      <c r="P193" s="650">
        <v>0</v>
      </c>
      <c r="Q193" s="804"/>
      <c r="R193" s="650">
        <v>0</v>
      </c>
      <c r="S193" s="804"/>
      <c r="T193" s="650">
        <v>0</v>
      </c>
      <c r="U193" s="804"/>
      <c r="V193" s="650">
        <v>0</v>
      </c>
      <c r="W193" s="804"/>
      <c r="X193" s="243">
        <f t="shared" si="75"/>
        <v>0</v>
      </c>
      <c r="Y193" s="70"/>
    </row>
    <row r="194" spans="1:25" s="9" customFormat="1" ht="15" customHeight="1">
      <c r="A194" s="62"/>
      <c r="B194" s="62">
        <v>2</v>
      </c>
      <c r="C194" s="703"/>
      <c r="D194" s="812"/>
      <c r="E194" s="662"/>
      <c r="F194" s="812"/>
      <c r="G194" s="812"/>
      <c r="H194" s="812"/>
      <c r="I194" s="812"/>
      <c r="J194" s="812"/>
      <c r="K194" s="812"/>
      <c r="L194" s="812"/>
      <c r="M194" s="818"/>
      <c r="N194" s="650">
        <v>0</v>
      </c>
      <c r="O194" s="804"/>
      <c r="P194" s="650">
        <v>0</v>
      </c>
      <c r="Q194" s="804"/>
      <c r="R194" s="650">
        <v>0</v>
      </c>
      <c r="S194" s="804"/>
      <c r="T194" s="650">
        <v>0</v>
      </c>
      <c r="U194" s="804"/>
      <c r="V194" s="650">
        <v>0</v>
      </c>
      <c r="W194" s="804"/>
      <c r="X194" s="243">
        <f t="shared" si="75"/>
        <v>0</v>
      </c>
      <c r="Y194" s="70"/>
    </row>
    <row r="195" spans="1:25" s="9" customFormat="1" ht="15" customHeight="1">
      <c r="A195" s="62"/>
      <c r="B195" s="62">
        <v>3</v>
      </c>
      <c r="C195" s="703"/>
      <c r="D195" s="812"/>
      <c r="E195" s="662"/>
      <c r="F195" s="812"/>
      <c r="G195" s="812"/>
      <c r="H195" s="812"/>
      <c r="I195" s="812"/>
      <c r="J195" s="812"/>
      <c r="K195" s="812"/>
      <c r="L195" s="812"/>
      <c r="M195" s="818"/>
      <c r="N195" s="650">
        <v>0</v>
      </c>
      <c r="O195" s="804"/>
      <c r="P195" s="650">
        <v>0</v>
      </c>
      <c r="Q195" s="804"/>
      <c r="R195" s="650">
        <v>0</v>
      </c>
      <c r="S195" s="804"/>
      <c r="T195" s="650">
        <v>0</v>
      </c>
      <c r="U195" s="804"/>
      <c r="V195" s="650">
        <v>0</v>
      </c>
      <c r="W195" s="804"/>
      <c r="X195" s="243">
        <f t="shared" si="75"/>
        <v>0</v>
      </c>
      <c r="Y195" s="70"/>
    </row>
    <row r="196" spans="1:25" s="9" customFormat="1" ht="15" customHeight="1">
      <c r="A196" s="62"/>
      <c r="B196" s="62">
        <v>4</v>
      </c>
      <c r="C196" s="703"/>
      <c r="D196" s="812"/>
      <c r="E196" s="653"/>
      <c r="F196" s="812"/>
      <c r="G196" s="812"/>
      <c r="H196" s="812"/>
      <c r="I196" s="812"/>
      <c r="J196" s="812"/>
      <c r="K196" s="812"/>
      <c r="L196" s="812"/>
      <c r="M196" s="818"/>
      <c r="N196" s="690">
        <v>0</v>
      </c>
      <c r="O196" s="828"/>
      <c r="P196" s="690">
        <v>0</v>
      </c>
      <c r="Q196" s="828"/>
      <c r="R196" s="690">
        <v>0</v>
      </c>
      <c r="S196" s="828"/>
      <c r="T196" s="690">
        <v>0</v>
      </c>
      <c r="U196" s="828"/>
      <c r="V196" s="690">
        <v>0</v>
      </c>
      <c r="W196" s="828"/>
      <c r="X196" s="243">
        <f t="shared" si="75"/>
        <v>0</v>
      </c>
      <c r="Y196" s="70"/>
    </row>
    <row r="197" spans="1:25" s="9" customFormat="1" ht="15" customHeight="1">
      <c r="A197" s="62"/>
      <c r="B197" s="62"/>
      <c r="C197" s="701"/>
      <c r="D197" s="702"/>
      <c r="E197" s="702"/>
      <c r="F197" s="702"/>
      <c r="G197" s="702"/>
      <c r="H197" s="702"/>
      <c r="I197" s="702"/>
      <c r="J197" s="815" t="s">
        <v>102</v>
      </c>
      <c r="K197" s="816"/>
      <c r="L197" s="816"/>
      <c r="M197" s="817"/>
      <c r="N197" s="673">
        <f>SUM(N187:N196)</f>
        <v>0</v>
      </c>
      <c r="O197" s="819"/>
      <c r="P197" s="673">
        <f>SUM(P187:P196)</f>
        <v>0</v>
      </c>
      <c r="Q197" s="819"/>
      <c r="R197" s="673">
        <f>SUM(R187:R196)</f>
        <v>0</v>
      </c>
      <c r="S197" s="819"/>
      <c r="T197" s="673">
        <f>SUM(T187:T196)</f>
        <v>0</v>
      </c>
      <c r="U197" s="819"/>
      <c r="V197" s="673">
        <f>SUM(V187:V196)</f>
        <v>0</v>
      </c>
      <c r="W197" s="819"/>
      <c r="X197" s="482">
        <f>SUM(N197:W197)</f>
        <v>0</v>
      </c>
      <c r="Y197" s="70"/>
    </row>
    <row r="198" spans="1:25" ht="15" customHeight="1">
      <c r="C198" s="670" t="s">
        <v>30</v>
      </c>
      <c r="D198" s="671"/>
      <c r="E198" s="671"/>
      <c r="F198" s="671"/>
      <c r="G198" s="671"/>
      <c r="H198" s="671"/>
      <c r="I198" s="671"/>
      <c r="J198" s="671"/>
      <c r="K198" s="671"/>
      <c r="L198" s="671"/>
      <c r="M198" s="672"/>
      <c r="N198" s="668">
        <f>SUM(N185+N197)</f>
        <v>0</v>
      </c>
      <c r="O198" s="803"/>
      <c r="P198" s="668">
        <f>SUM(P185+P197)</f>
        <v>0</v>
      </c>
      <c r="Q198" s="803"/>
      <c r="R198" s="668">
        <f>SUM(R185+R197)</f>
        <v>0</v>
      </c>
      <c r="S198" s="803"/>
      <c r="T198" s="668">
        <f>SUM(T185+T197)</f>
        <v>0</v>
      </c>
      <c r="U198" s="803"/>
      <c r="V198" s="668">
        <f>SUM(V185+V197)</f>
        <v>0</v>
      </c>
      <c r="W198" s="803"/>
      <c r="X198" s="120">
        <f>SUM(N198:W198)</f>
        <v>0</v>
      </c>
      <c r="Y198" s="93"/>
    </row>
    <row r="199" spans="1:25" ht="15" customHeight="1">
      <c r="A199" s="62">
        <v>4000</v>
      </c>
      <c r="B199" s="62"/>
      <c r="C199" s="663" t="s">
        <v>261</v>
      </c>
      <c r="D199" s="805"/>
      <c r="E199" s="656" t="s">
        <v>149</v>
      </c>
      <c r="F199" s="829"/>
      <c r="G199" s="829"/>
      <c r="H199" s="829"/>
      <c r="I199" s="829"/>
      <c r="J199" s="829"/>
      <c r="K199" s="829"/>
      <c r="L199" s="829"/>
      <c r="M199" s="830"/>
      <c r="N199" s="125"/>
      <c r="O199" s="103"/>
      <c r="P199" s="125"/>
      <c r="Q199" s="103"/>
      <c r="R199" s="125"/>
      <c r="S199" s="103"/>
      <c r="T199" s="125"/>
      <c r="U199" s="103"/>
      <c r="V199" s="125"/>
      <c r="W199" s="103"/>
      <c r="X199" s="99"/>
      <c r="Y199" s="34"/>
    </row>
    <row r="200" spans="1:25" ht="15" customHeight="1">
      <c r="C200" s="652" t="s">
        <v>302</v>
      </c>
      <c r="D200" s="812"/>
      <c r="E200" s="653"/>
      <c r="F200" s="812"/>
      <c r="G200" s="812"/>
      <c r="H200" s="812"/>
      <c r="I200" s="812"/>
      <c r="J200" s="812"/>
      <c r="K200" s="812"/>
      <c r="L200" s="812"/>
      <c r="M200" s="818"/>
      <c r="N200" s="650">
        <v>0</v>
      </c>
      <c r="O200" s="804"/>
      <c r="P200" s="650">
        <v>0</v>
      </c>
      <c r="Q200" s="804"/>
      <c r="R200" s="650">
        <v>0</v>
      </c>
      <c r="S200" s="804"/>
      <c r="T200" s="650">
        <v>0</v>
      </c>
      <c r="U200" s="804"/>
      <c r="V200" s="650">
        <v>0</v>
      </c>
      <c r="W200" s="804"/>
      <c r="X200" s="243">
        <f>SUM(N200+P200+R200+T200+V200)</f>
        <v>0</v>
      </c>
      <c r="Y200" s="34"/>
    </row>
    <row r="201" spans="1:25" ht="15" customHeight="1">
      <c r="C201" s="652" t="s">
        <v>302</v>
      </c>
      <c r="D201" s="812"/>
      <c r="E201" s="653"/>
      <c r="F201" s="812"/>
      <c r="G201" s="812"/>
      <c r="H201" s="812"/>
      <c r="I201" s="812"/>
      <c r="J201" s="812"/>
      <c r="K201" s="812"/>
      <c r="L201" s="812"/>
      <c r="M201" s="818"/>
      <c r="N201" s="650">
        <v>0</v>
      </c>
      <c r="O201" s="804"/>
      <c r="P201" s="650">
        <v>0</v>
      </c>
      <c r="Q201" s="804"/>
      <c r="R201" s="650">
        <v>0</v>
      </c>
      <c r="S201" s="804"/>
      <c r="T201" s="650">
        <v>0</v>
      </c>
      <c r="U201" s="804"/>
      <c r="V201" s="650">
        <v>0</v>
      </c>
      <c r="W201" s="804"/>
      <c r="X201" s="243">
        <f t="shared" ref="X201:X219" si="76">SUM(N201+P201+R201+T201+V201)</f>
        <v>0</v>
      </c>
      <c r="Y201" s="34"/>
    </row>
    <row r="202" spans="1:25" ht="15" customHeight="1">
      <c r="C202" s="652" t="s">
        <v>302</v>
      </c>
      <c r="D202" s="812"/>
      <c r="E202" s="653"/>
      <c r="F202" s="812"/>
      <c r="G202" s="812"/>
      <c r="H202" s="812"/>
      <c r="I202" s="812"/>
      <c r="J202" s="812"/>
      <c r="K202" s="812"/>
      <c r="L202" s="812"/>
      <c r="M202" s="818"/>
      <c r="N202" s="650">
        <v>0</v>
      </c>
      <c r="O202" s="804"/>
      <c r="P202" s="650">
        <v>0</v>
      </c>
      <c r="Q202" s="804"/>
      <c r="R202" s="650">
        <v>0</v>
      </c>
      <c r="S202" s="804"/>
      <c r="T202" s="650">
        <v>0</v>
      </c>
      <c r="U202" s="804"/>
      <c r="V202" s="650">
        <v>0</v>
      </c>
      <c r="W202" s="804"/>
      <c r="X202" s="243">
        <f t="shared" si="76"/>
        <v>0</v>
      </c>
      <c r="Y202" s="34"/>
    </row>
    <row r="203" spans="1:25" ht="15" customHeight="1">
      <c r="C203" s="652" t="s">
        <v>302</v>
      </c>
      <c r="D203" s="812"/>
      <c r="E203" s="653"/>
      <c r="F203" s="812"/>
      <c r="G203" s="812"/>
      <c r="H203" s="812"/>
      <c r="I203" s="812"/>
      <c r="J203" s="812"/>
      <c r="K203" s="812"/>
      <c r="L203" s="812"/>
      <c r="M203" s="818"/>
      <c r="N203" s="650">
        <v>0</v>
      </c>
      <c r="O203" s="804"/>
      <c r="P203" s="650">
        <v>0</v>
      </c>
      <c r="Q203" s="804"/>
      <c r="R203" s="650">
        <v>0</v>
      </c>
      <c r="S203" s="804"/>
      <c r="T203" s="650">
        <v>0</v>
      </c>
      <c r="U203" s="804"/>
      <c r="V203" s="650">
        <v>0</v>
      </c>
      <c r="W203" s="804"/>
      <c r="X203" s="243">
        <f t="shared" si="76"/>
        <v>0</v>
      </c>
      <c r="Y203" s="34"/>
    </row>
    <row r="204" spans="1:25" ht="15" customHeight="1">
      <c r="C204" s="652" t="s">
        <v>302</v>
      </c>
      <c r="D204" s="812"/>
      <c r="E204" s="653"/>
      <c r="F204" s="812"/>
      <c r="G204" s="812"/>
      <c r="H204" s="812"/>
      <c r="I204" s="812"/>
      <c r="J204" s="812"/>
      <c r="K204" s="812"/>
      <c r="L204" s="812"/>
      <c r="M204" s="818"/>
      <c r="N204" s="650">
        <v>0</v>
      </c>
      <c r="O204" s="804"/>
      <c r="P204" s="650">
        <v>0</v>
      </c>
      <c r="Q204" s="804"/>
      <c r="R204" s="650">
        <v>0</v>
      </c>
      <c r="S204" s="804"/>
      <c r="T204" s="650">
        <v>0</v>
      </c>
      <c r="U204" s="804"/>
      <c r="V204" s="650">
        <v>0</v>
      </c>
      <c r="W204" s="804"/>
      <c r="X204" s="243">
        <f t="shared" si="76"/>
        <v>0</v>
      </c>
      <c r="Y204" s="34"/>
    </row>
    <row r="205" spans="1:25" ht="15" customHeight="1">
      <c r="C205" s="652" t="s">
        <v>302</v>
      </c>
      <c r="D205" s="812"/>
      <c r="E205" s="653"/>
      <c r="F205" s="812"/>
      <c r="G205" s="812"/>
      <c r="H205" s="812"/>
      <c r="I205" s="812"/>
      <c r="J205" s="812"/>
      <c r="K205" s="812"/>
      <c r="L205" s="812"/>
      <c r="M205" s="818"/>
      <c r="N205" s="650">
        <v>0</v>
      </c>
      <c r="O205" s="804"/>
      <c r="P205" s="650">
        <v>0</v>
      </c>
      <c r="Q205" s="804"/>
      <c r="R205" s="650">
        <v>0</v>
      </c>
      <c r="S205" s="804"/>
      <c r="T205" s="650">
        <v>0</v>
      </c>
      <c r="U205" s="804"/>
      <c r="V205" s="650">
        <v>0</v>
      </c>
      <c r="W205" s="804"/>
      <c r="X205" s="243">
        <f t="shared" si="76"/>
        <v>0</v>
      </c>
      <c r="Y205" s="34"/>
    </row>
    <row r="206" spans="1:25" ht="15" customHeight="1">
      <c r="C206" s="652" t="s">
        <v>302</v>
      </c>
      <c r="D206" s="812"/>
      <c r="E206" s="653"/>
      <c r="F206" s="812"/>
      <c r="G206" s="812"/>
      <c r="H206" s="812"/>
      <c r="I206" s="812"/>
      <c r="J206" s="812"/>
      <c r="K206" s="812"/>
      <c r="L206" s="812"/>
      <c r="M206" s="818"/>
      <c r="N206" s="650">
        <v>0</v>
      </c>
      <c r="O206" s="804"/>
      <c r="P206" s="650">
        <v>0</v>
      </c>
      <c r="Q206" s="804"/>
      <c r="R206" s="650">
        <v>0</v>
      </c>
      <c r="S206" s="804"/>
      <c r="T206" s="650">
        <v>0</v>
      </c>
      <c r="U206" s="804"/>
      <c r="V206" s="650">
        <v>0</v>
      </c>
      <c r="W206" s="804"/>
      <c r="X206" s="243">
        <f t="shared" si="76"/>
        <v>0</v>
      </c>
      <c r="Y206" s="34"/>
    </row>
    <row r="207" spans="1:25" ht="15" customHeight="1">
      <c r="C207" s="652" t="s">
        <v>302</v>
      </c>
      <c r="D207" s="812"/>
      <c r="E207" s="653"/>
      <c r="F207" s="812"/>
      <c r="G207" s="812"/>
      <c r="H207" s="812"/>
      <c r="I207" s="812"/>
      <c r="J207" s="812"/>
      <c r="K207" s="812"/>
      <c r="L207" s="812"/>
      <c r="M207" s="818"/>
      <c r="N207" s="650">
        <v>0</v>
      </c>
      <c r="O207" s="804"/>
      <c r="P207" s="650">
        <v>0</v>
      </c>
      <c r="Q207" s="804"/>
      <c r="R207" s="650">
        <v>0</v>
      </c>
      <c r="S207" s="804"/>
      <c r="T207" s="650">
        <v>0</v>
      </c>
      <c r="U207" s="804"/>
      <c r="V207" s="650">
        <v>0</v>
      </c>
      <c r="W207" s="804"/>
      <c r="X207" s="243">
        <f t="shared" si="76"/>
        <v>0</v>
      </c>
      <c r="Y207" s="34"/>
    </row>
    <row r="208" spans="1:25" ht="15" customHeight="1">
      <c r="C208" s="652" t="s">
        <v>302</v>
      </c>
      <c r="D208" s="812"/>
      <c r="E208" s="653"/>
      <c r="F208" s="812"/>
      <c r="G208" s="812"/>
      <c r="H208" s="812"/>
      <c r="I208" s="812"/>
      <c r="J208" s="812"/>
      <c r="K208" s="812"/>
      <c r="L208" s="812"/>
      <c r="M208" s="818"/>
      <c r="N208" s="650">
        <v>0</v>
      </c>
      <c r="O208" s="804"/>
      <c r="P208" s="650">
        <v>0</v>
      </c>
      <c r="Q208" s="804"/>
      <c r="R208" s="650">
        <v>0</v>
      </c>
      <c r="S208" s="804"/>
      <c r="T208" s="650">
        <v>0</v>
      </c>
      <c r="U208" s="804"/>
      <c r="V208" s="650">
        <v>0</v>
      </c>
      <c r="W208" s="804"/>
      <c r="X208" s="243">
        <f t="shared" si="76"/>
        <v>0</v>
      </c>
      <c r="Y208" s="34"/>
    </row>
    <row r="209" spans="1:25" ht="15" customHeight="1">
      <c r="C209" s="652" t="s">
        <v>302</v>
      </c>
      <c r="D209" s="812"/>
      <c r="E209" s="653"/>
      <c r="F209" s="812"/>
      <c r="G209" s="812"/>
      <c r="H209" s="812"/>
      <c r="I209" s="812"/>
      <c r="J209" s="812"/>
      <c r="K209" s="812"/>
      <c r="L209" s="812"/>
      <c r="M209" s="818"/>
      <c r="N209" s="650">
        <v>0</v>
      </c>
      <c r="O209" s="804"/>
      <c r="P209" s="650">
        <v>0</v>
      </c>
      <c r="Q209" s="804"/>
      <c r="R209" s="650">
        <v>0</v>
      </c>
      <c r="S209" s="804"/>
      <c r="T209" s="650">
        <v>0</v>
      </c>
      <c r="U209" s="804"/>
      <c r="V209" s="650">
        <v>0</v>
      </c>
      <c r="W209" s="804"/>
      <c r="X209" s="243">
        <f t="shared" si="76"/>
        <v>0</v>
      </c>
      <c r="Y209" s="34"/>
    </row>
    <row r="210" spans="1:25" ht="15" customHeight="1">
      <c r="C210" s="652" t="s">
        <v>302</v>
      </c>
      <c r="D210" s="812"/>
      <c r="E210" s="653"/>
      <c r="F210" s="812"/>
      <c r="G210" s="812"/>
      <c r="H210" s="812"/>
      <c r="I210" s="812"/>
      <c r="J210" s="812"/>
      <c r="K210" s="812"/>
      <c r="L210" s="812"/>
      <c r="M210" s="818"/>
      <c r="N210" s="650">
        <v>0</v>
      </c>
      <c r="O210" s="804"/>
      <c r="P210" s="650">
        <v>0</v>
      </c>
      <c r="Q210" s="804"/>
      <c r="R210" s="650">
        <v>0</v>
      </c>
      <c r="S210" s="804"/>
      <c r="T210" s="650">
        <v>0</v>
      </c>
      <c r="U210" s="804"/>
      <c r="V210" s="650">
        <v>0</v>
      </c>
      <c r="W210" s="804"/>
      <c r="X210" s="243">
        <f t="shared" si="76"/>
        <v>0</v>
      </c>
      <c r="Y210" s="34"/>
    </row>
    <row r="211" spans="1:25" ht="15" customHeight="1">
      <c r="C211" s="652" t="s">
        <v>302</v>
      </c>
      <c r="D211" s="812"/>
      <c r="E211" s="653"/>
      <c r="F211" s="812"/>
      <c r="G211" s="812"/>
      <c r="H211" s="812"/>
      <c r="I211" s="812"/>
      <c r="J211" s="812"/>
      <c r="K211" s="812"/>
      <c r="L211" s="812"/>
      <c r="M211" s="818"/>
      <c r="N211" s="650">
        <v>0</v>
      </c>
      <c r="O211" s="804"/>
      <c r="P211" s="650">
        <v>0</v>
      </c>
      <c r="Q211" s="804"/>
      <c r="R211" s="650">
        <v>0</v>
      </c>
      <c r="S211" s="804"/>
      <c r="T211" s="650">
        <v>0</v>
      </c>
      <c r="U211" s="804"/>
      <c r="V211" s="650">
        <v>0</v>
      </c>
      <c r="W211" s="804"/>
      <c r="X211" s="243">
        <f t="shared" si="76"/>
        <v>0</v>
      </c>
      <c r="Y211" s="34"/>
    </row>
    <row r="212" spans="1:25" ht="15" customHeight="1">
      <c r="C212" s="652" t="s">
        <v>302</v>
      </c>
      <c r="D212" s="812"/>
      <c r="E212" s="653"/>
      <c r="F212" s="812"/>
      <c r="G212" s="812"/>
      <c r="H212" s="812"/>
      <c r="I212" s="812"/>
      <c r="J212" s="812"/>
      <c r="K212" s="812"/>
      <c r="L212" s="812"/>
      <c r="M212" s="818"/>
      <c r="N212" s="650">
        <v>0</v>
      </c>
      <c r="O212" s="804"/>
      <c r="P212" s="650">
        <v>0</v>
      </c>
      <c r="Q212" s="804"/>
      <c r="R212" s="650">
        <v>0</v>
      </c>
      <c r="S212" s="804"/>
      <c r="T212" s="650">
        <v>0</v>
      </c>
      <c r="U212" s="804"/>
      <c r="V212" s="650">
        <v>0</v>
      </c>
      <c r="W212" s="804"/>
      <c r="X212" s="243">
        <f t="shared" si="76"/>
        <v>0</v>
      </c>
      <c r="Y212" s="34"/>
    </row>
    <row r="213" spans="1:25" ht="15" customHeight="1">
      <c r="C213" s="652" t="s">
        <v>302</v>
      </c>
      <c r="D213" s="812"/>
      <c r="E213" s="653"/>
      <c r="F213" s="812"/>
      <c r="G213" s="812"/>
      <c r="H213" s="812"/>
      <c r="I213" s="812"/>
      <c r="J213" s="812"/>
      <c r="K213" s="812"/>
      <c r="L213" s="812"/>
      <c r="M213" s="818"/>
      <c r="N213" s="650">
        <v>0</v>
      </c>
      <c r="O213" s="804"/>
      <c r="P213" s="650">
        <v>0</v>
      </c>
      <c r="Q213" s="804"/>
      <c r="R213" s="650">
        <v>0</v>
      </c>
      <c r="S213" s="804"/>
      <c r="T213" s="650">
        <v>0</v>
      </c>
      <c r="U213" s="804"/>
      <c r="V213" s="650">
        <v>0</v>
      </c>
      <c r="W213" s="804"/>
      <c r="X213" s="243">
        <f t="shared" si="76"/>
        <v>0</v>
      </c>
      <c r="Y213" s="34"/>
    </row>
    <row r="214" spans="1:25" ht="15" customHeight="1">
      <c r="C214" s="652" t="s">
        <v>302</v>
      </c>
      <c r="D214" s="812"/>
      <c r="E214" s="653"/>
      <c r="F214" s="812"/>
      <c r="G214" s="812"/>
      <c r="H214" s="812"/>
      <c r="I214" s="812"/>
      <c r="J214" s="812"/>
      <c r="K214" s="812"/>
      <c r="L214" s="812"/>
      <c r="M214" s="818"/>
      <c r="N214" s="650">
        <v>0</v>
      </c>
      <c r="O214" s="804"/>
      <c r="P214" s="650">
        <v>0</v>
      </c>
      <c r="Q214" s="804"/>
      <c r="R214" s="650">
        <v>0</v>
      </c>
      <c r="S214" s="804"/>
      <c r="T214" s="650">
        <v>0</v>
      </c>
      <c r="U214" s="804"/>
      <c r="V214" s="650">
        <v>0</v>
      </c>
      <c r="W214" s="804"/>
      <c r="X214" s="243">
        <f t="shared" si="76"/>
        <v>0</v>
      </c>
      <c r="Y214" s="34"/>
    </row>
    <row r="215" spans="1:25" ht="15" customHeight="1">
      <c r="C215" s="652" t="s">
        <v>302</v>
      </c>
      <c r="D215" s="812"/>
      <c r="E215" s="653"/>
      <c r="F215" s="812"/>
      <c r="G215" s="812"/>
      <c r="H215" s="812"/>
      <c r="I215" s="812"/>
      <c r="J215" s="812"/>
      <c r="K215" s="812"/>
      <c r="L215" s="812"/>
      <c r="M215" s="818"/>
      <c r="N215" s="650">
        <v>0</v>
      </c>
      <c r="O215" s="804"/>
      <c r="P215" s="650">
        <v>0</v>
      </c>
      <c r="Q215" s="804"/>
      <c r="R215" s="650">
        <v>0</v>
      </c>
      <c r="S215" s="804"/>
      <c r="T215" s="650">
        <v>0</v>
      </c>
      <c r="U215" s="804"/>
      <c r="V215" s="650">
        <v>0</v>
      </c>
      <c r="W215" s="804"/>
      <c r="X215" s="243">
        <f t="shared" si="76"/>
        <v>0</v>
      </c>
      <c r="Y215" s="34"/>
    </row>
    <row r="216" spans="1:25" ht="15" customHeight="1">
      <c r="C216" s="652" t="s">
        <v>302</v>
      </c>
      <c r="D216" s="812"/>
      <c r="E216" s="653"/>
      <c r="F216" s="812"/>
      <c r="G216" s="812"/>
      <c r="H216" s="812"/>
      <c r="I216" s="812"/>
      <c r="J216" s="812"/>
      <c r="K216" s="812"/>
      <c r="L216" s="812"/>
      <c r="M216" s="818"/>
      <c r="N216" s="650">
        <v>0</v>
      </c>
      <c r="O216" s="804"/>
      <c r="P216" s="650">
        <v>0</v>
      </c>
      <c r="Q216" s="804"/>
      <c r="R216" s="650">
        <v>0</v>
      </c>
      <c r="S216" s="804"/>
      <c r="T216" s="650">
        <v>0</v>
      </c>
      <c r="U216" s="804"/>
      <c r="V216" s="650">
        <v>0</v>
      </c>
      <c r="W216" s="804"/>
      <c r="X216" s="243">
        <f t="shared" si="76"/>
        <v>0</v>
      </c>
      <c r="Y216" s="34"/>
    </row>
    <row r="217" spans="1:25" ht="15" customHeight="1">
      <c r="C217" s="652" t="s">
        <v>302</v>
      </c>
      <c r="D217" s="812"/>
      <c r="E217" s="653"/>
      <c r="F217" s="812"/>
      <c r="G217" s="812"/>
      <c r="H217" s="812"/>
      <c r="I217" s="812"/>
      <c r="J217" s="812"/>
      <c r="K217" s="812"/>
      <c r="L217" s="812"/>
      <c r="M217" s="818"/>
      <c r="N217" s="650">
        <v>0</v>
      </c>
      <c r="O217" s="804"/>
      <c r="P217" s="650">
        <v>0</v>
      </c>
      <c r="Q217" s="804"/>
      <c r="R217" s="650">
        <v>0</v>
      </c>
      <c r="S217" s="804"/>
      <c r="T217" s="650">
        <v>0</v>
      </c>
      <c r="U217" s="804"/>
      <c r="V217" s="650">
        <v>0</v>
      </c>
      <c r="W217" s="804"/>
      <c r="X217" s="243">
        <f t="shared" si="76"/>
        <v>0</v>
      </c>
      <c r="Y217" s="34"/>
    </row>
    <row r="218" spans="1:25" ht="15" customHeight="1">
      <c r="C218" s="652" t="s">
        <v>302</v>
      </c>
      <c r="D218" s="812"/>
      <c r="E218" s="653"/>
      <c r="F218" s="812"/>
      <c r="G218" s="812"/>
      <c r="H218" s="812"/>
      <c r="I218" s="812"/>
      <c r="J218" s="812"/>
      <c r="K218" s="812"/>
      <c r="L218" s="812"/>
      <c r="M218" s="818"/>
      <c r="N218" s="650">
        <v>0</v>
      </c>
      <c r="O218" s="804"/>
      <c r="P218" s="650">
        <v>0</v>
      </c>
      <c r="Q218" s="804"/>
      <c r="R218" s="650">
        <v>0</v>
      </c>
      <c r="S218" s="804"/>
      <c r="T218" s="650">
        <v>0</v>
      </c>
      <c r="U218" s="804"/>
      <c r="V218" s="650">
        <v>0</v>
      </c>
      <c r="W218" s="804"/>
      <c r="X218" s="243">
        <f t="shared" si="76"/>
        <v>0</v>
      </c>
      <c r="Y218" s="34"/>
    </row>
    <row r="219" spans="1:25" ht="15" customHeight="1">
      <c r="C219" s="652" t="s">
        <v>302</v>
      </c>
      <c r="D219" s="812"/>
      <c r="E219" s="653"/>
      <c r="F219" s="812"/>
      <c r="G219" s="812"/>
      <c r="H219" s="812"/>
      <c r="I219" s="812"/>
      <c r="J219" s="812"/>
      <c r="K219" s="812"/>
      <c r="L219" s="812"/>
      <c r="M219" s="818"/>
      <c r="N219" s="650">
        <v>0</v>
      </c>
      <c r="O219" s="804"/>
      <c r="P219" s="650">
        <v>0</v>
      </c>
      <c r="Q219" s="804"/>
      <c r="R219" s="650">
        <v>0</v>
      </c>
      <c r="S219" s="804"/>
      <c r="T219" s="650">
        <v>0</v>
      </c>
      <c r="U219" s="804"/>
      <c r="V219" s="650">
        <v>0</v>
      </c>
      <c r="W219" s="804"/>
      <c r="X219" s="243">
        <f t="shared" si="76"/>
        <v>0</v>
      </c>
      <c r="Y219" s="34"/>
    </row>
    <row r="220" spans="1:25" ht="16.5" customHeight="1">
      <c r="C220" s="670" t="s">
        <v>262</v>
      </c>
      <c r="D220" s="671"/>
      <c r="E220" s="671"/>
      <c r="F220" s="671"/>
      <c r="G220" s="671"/>
      <c r="H220" s="671"/>
      <c r="I220" s="671"/>
      <c r="J220" s="671"/>
      <c r="K220" s="671"/>
      <c r="L220" s="671"/>
      <c r="M220" s="672"/>
      <c r="N220" s="668">
        <f>SUM(N200:N219)</f>
        <v>0</v>
      </c>
      <c r="O220" s="803"/>
      <c r="P220" s="668">
        <f>SUM(P200:P219)</f>
        <v>0</v>
      </c>
      <c r="Q220" s="803"/>
      <c r="R220" s="668">
        <f>SUM(R200:R219)</f>
        <v>0</v>
      </c>
      <c r="S220" s="803"/>
      <c r="T220" s="668">
        <f>SUM(T200:T219)</f>
        <v>0</v>
      </c>
      <c r="U220" s="803"/>
      <c r="V220" s="668">
        <f>SUM(V200:V219)</f>
        <v>0</v>
      </c>
      <c r="W220" s="803"/>
      <c r="X220" s="120">
        <f>SUM(N220:W220)</f>
        <v>0</v>
      </c>
      <c r="Y220" s="93"/>
    </row>
    <row r="221" spans="1:25" s="9" customFormat="1" ht="15" customHeight="1">
      <c r="A221" s="62">
        <v>5000</v>
      </c>
      <c r="B221" s="62"/>
      <c r="C221" s="94" t="s">
        <v>270</v>
      </c>
      <c r="D221" s="656"/>
      <c r="E221" s="805"/>
      <c r="F221" s="805"/>
      <c r="G221" s="805"/>
      <c r="H221" s="805"/>
      <c r="I221" s="805"/>
      <c r="J221" s="805"/>
      <c r="K221" s="805"/>
      <c r="L221" s="805"/>
      <c r="M221" s="806"/>
      <c r="N221" s="130"/>
      <c r="O221" s="103"/>
      <c r="P221" s="125"/>
      <c r="Q221" s="103"/>
      <c r="R221" s="125"/>
      <c r="S221" s="103"/>
      <c r="T221" s="125"/>
      <c r="U221" s="103"/>
      <c r="V221" s="125"/>
      <c r="W221" s="103"/>
      <c r="X221" s="99"/>
      <c r="Y221" s="70"/>
    </row>
    <row r="222" spans="1:25" s="9" customFormat="1" ht="15" customHeight="1">
      <c r="A222" s="62"/>
      <c r="B222" s="62"/>
      <c r="C222" s="703"/>
      <c r="D222" s="812"/>
      <c r="E222" s="812"/>
      <c r="F222" s="812"/>
      <c r="G222" s="812"/>
      <c r="H222" s="812"/>
      <c r="I222" s="812"/>
      <c r="J222" s="812"/>
      <c r="K222" s="812"/>
      <c r="L222" s="812"/>
      <c r="M222" s="818"/>
      <c r="N222" s="650">
        <v>0</v>
      </c>
      <c r="O222" s="804"/>
      <c r="P222" s="650">
        <v>0</v>
      </c>
      <c r="Q222" s="804"/>
      <c r="R222" s="650">
        <v>0</v>
      </c>
      <c r="S222" s="804"/>
      <c r="T222" s="650">
        <v>0</v>
      </c>
      <c r="U222" s="804"/>
      <c r="V222" s="650">
        <v>0</v>
      </c>
      <c r="W222" s="804"/>
      <c r="X222" s="243">
        <f>SUM(N222+P222+R222+T222+V222)</f>
        <v>0</v>
      </c>
      <c r="Y222" s="70"/>
    </row>
    <row r="223" spans="1:25" s="9" customFormat="1" ht="15" customHeight="1">
      <c r="A223" s="62"/>
      <c r="B223" s="62"/>
      <c r="C223" s="703"/>
      <c r="D223" s="812"/>
      <c r="E223" s="812"/>
      <c r="F223" s="812"/>
      <c r="G223" s="812"/>
      <c r="H223" s="812"/>
      <c r="I223" s="812"/>
      <c r="J223" s="812"/>
      <c r="K223" s="812"/>
      <c r="L223" s="812"/>
      <c r="M223" s="818"/>
      <c r="N223" s="650">
        <v>0</v>
      </c>
      <c r="O223" s="804"/>
      <c r="P223" s="650">
        <v>0</v>
      </c>
      <c r="Q223" s="804"/>
      <c r="R223" s="650">
        <v>0</v>
      </c>
      <c r="S223" s="804"/>
      <c r="T223" s="650">
        <v>0</v>
      </c>
      <c r="U223" s="804"/>
      <c r="V223" s="650">
        <v>0</v>
      </c>
      <c r="W223" s="804"/>
      <c r="X223" s="243">
        <f t="shared" ref="X223:X231" si="77">SUM(N223+P223+R223+T223+V223)</f>
        <v>0</v>
      </c>
      <c r="Y223" s="70"/>
    </row>
    <row r="224" spans="1:25" s="9" customFormat="1" ht="15" customHeight="1">
      <c r="A224" s="62"/>
      <c r="B224" s="62"/>
      <c r="C224" s="703"/>
      <c r="D224" s="812"/>
      <c r="E224" s="812"/>
      <c r="F224" s="812"/>
      <c r="G224" s="812"/>
      <c r="H224" s="812"/>
      <c r="I224" s="812"/>
      <c r="J224" s="812"/>
      <c r="K224" s="812"/>
      <c r="L224" s="812"/>
      <c r="M224" s="818"/>
      <c r="N224" s="650">
        <v>0</v>
      </c>
      <c r="O224" s="804"/>
      <c r="P224" s="650">
        <v>0</v>
      </c>
      <c r="Q224" s="804"/>
      <c r="R224" s="650">
        <v>0</v>
      </c>
      <c r="S224" s="804"/>
      <c r="T224" s="650">
        <v>0</v>
      </c>
      <c r="U224" s="804"/>
      <c r="V224" s="650">
        <v>0</v>
      </c>
      <c r="W224" s="804"/>
      <c r="X224" s="243">
        <f t="shared" si="77"/>
        <v>0</v>
      </c>
      <c r="Y224" s="70"/>
    </row>
    <row r="225" spans="1:26" s="9" customFormat="1" ht="15" customHeight="1">
      <c r="A225" s="62"/>
      <c r="B225" s="62"/>
      <c r="C225" s="652"/>
      <c r="D225" s="812"/>
      <c r="E225" s="812"/>
      <c r="F225" s="812"/>
      <c r="G225" s="812"/>
      <c r="H225" s="812"/>
      <c r="I225" s="812"/>
      <c r="J225" s="812"/>
      <c r="K225" s="812"/>
      <c r="L225" s="812"/>
      <c r="M225" s="818"/>
      <c r="N225" s="650">
        <v>0</v>
      </c>
      <c r="O225" s="804"/>
      <c r="P225" s="650">
        <v>0</v>
      </c>
      <c r="Q225" s="804"/>
      <c r="R225" s="650">
        <v>0</v>
      </c>
      <c r="S225" s="804"/>
      <c r="T225" s="650">
        <v>0</v>
      </c>
      <c r="U225" s="804"/>
      <c r="V225" s="650">
        <v>0</v>
      </c>
      <c r="W225" s="804"/>
      <c r="X225" s="243">
        <f t="shared" si="77"/>
        <v>0</v>
      </c>
      <c r="Y225" s="70"/>
    </row>
    <row r="226" spans="1:26" s="9" customFormat="1" ht="15" customHeight="1">
      <c r="A226" s="62"/>
      <c r="B226" s="62"/>
      <c r="C226" s="703"/>
      <c r="D226" s="812"/>
      <c r="E226" s="812"/>
      <c r="F226" s="812"/>
      <c r="G226" s="812"/>
      <c r="H226" s="812"/>
      <c r="I226" s="812"/>
      <c r="J226" s="812"/>
      <c r="K226" s="812"/>
      <c r="L226" s="812"/>
      <c r="M226" s="818"/>
      <c r="N226" s="650">
        <v>0</v>
      </c>
      <c r="O226" s="804"/>
      <c r="P226" s="650">
        <v>0</v>
      </c>
      <c r="Q226" s="804"/>
      <c r="R226" s="650">
        <v>0</v>
      </c>
      <c r="S226" s="804"/>
      <c r="T226" s="650">
        <v>0</v>
      </c>
      <c r="U226" s="804"/>
      <c r="V226" s="650">
        <v>0</v>
      </c>
      <c r="W226" s="804"/>
      <c r="X226" s="243">
        <f t="shared" si="77"/>
        <v>0</v>
      </c>
      <c r="Y226" s="70"/>
    </row>
    <row r="227" spans="1:26" s="9" customFormat="1" ht="15" customHeight="1">
      <c r="A227" s="62"/>
      <c r="B227" s="62"/>
      <c r="C227" s="703"/>
      <c r="D227" s="812"/>
      <c r="E227" s="812"/>
      <c r="F227" s="812"/>
      <c r="G227" s="812"/>
      <c r="H227" s="812"/>
      <c r="I227" s="812"/>
      <c r="J227" s="812"/>
      <c r="K227" s="812"/>
      <c r="L227" s="812"/>
      <c r="M227" s="818"/>
      <c r="N227" s="650">
        <v>0</v>
      </c>
      <c r="O227" s="804"/>
      <c r="P227" s="650">
        <v>0</v>
      </c>
      <c r="Q227" s="804"/>
      <c r="R227" s="650">
        <v>0</v>
      </c>
      <c r="S227" s="804"/>
      <c r="T227" s="650">
        <v>0</v>
      </c>
      <c r="U227" s="804"/>
      <c r="V227" s="650">
        <v>0</v>
      </c>
      <c r="W227" s="804"/>
      <c r="X227" s="243">
        <f t="shared" si="77"/>
        <v>0</v>
      </c>
      <c r="Y227" s="70"/>
    </row>
    <row r="228" spans="1:26" s="9" customFormat="1" ht="15" customHeight="1">
      <c r="A228" s="62"/>
      <c r="B228" s="62"/>
      <c r="C228" s="703"/>
      <c r="D228" s="812"/>
      <c r="E228" s="812"/>
      <c r="F228" s="812"/>
      <c r="G228" s="812"/>
      <c r="H228" s="812"/>
      <c r="I228" s="812"/>
      <c r="J228" s="812"/>
      <c r="K228" s="812"/>
      <c r="L228" s="812"/>
      <c r="M228" s="818"/>
      <c r="N228" s="650">
        <v>0</v>
      </c>
      <c r="O228" s="804"/>
      <c r="P228" s="650">
        <v>0</v>
      </c>
      <c r="Q228" s="804"/>
      <c r="R228" s="650">
        <v>0</v>
      </c>
      <c r="S228" s="804"/>
      <c r="T228" s="650">
        <v>0</v>
      </c>
      <c r="U228" s="804"/>
      <c r="V228" s="650">
        <v>0</v>
      </c>
      <c r="W228" s="804"/>
      <c r="X228" s="243">
        <f t="shared" si="77"/>
        <v>0</v>
      </c>
      <c r="Y228" s="70"/>
    </row>
    <row r="229" spans="1:26" s="9" customFormat="1" ht="15" customHeight="1">
      <c r="A229" s="62"/>
      <c r="B229" s="62"/>
      <c r="C229" s="652"/>
      <c r="D229" s="812"/>
      <c r="E229" s="812"/>
      <c r="F229" s="812"/>
      <c r="G229" s="812"/>
      <c r="H229" s="812"/>
      <c r="I229" s="812"/>
      <c r="J229" s="812"/>
      <c r="K229" s="812"/>
      <c r="L229" s="812"/>
      <c r="M229" s="818"/>
      <c r="N229" s="650">
        <v>0</v>
      </c>
      <c r="O229" s="804"/>
      <c r="P229" s="650">
        <v>0</v>
      </c>
      <c r="Q229" s="804"/>
      <c r="R229" s="650">
        <v>0</v>
      </c>
      <c r="S229" s="804"/>
      <c r="T229" s="650">
        <v>0</v>
      </c>
      <c r="U229" s="804"/>
      <c r="V229" s="650">
        <v>0</v>
      </c>
      <c r="W229" s="804"/>
      <c r="X229" s="243">
        <f t="shared" si="77"/>
        <v>0</v>
      </c>
      <c r="Y229" s="70"/>
    </row>
    <row r="230" spans="1:26" s="9" customFormat="1" ht="15" customHeight="1">
      <c r="A230" s="62"/>
      <c r="B230" s="62"/>
      <c r="C230" s="703"/>
      <c r="D230" s="812"/>
      <c r="E230" s="812"/>
      <c r="F230" s="812"/>
      <c r="G230" s="812"/>
      <c r="H230" s="812"/>
      <c r="I230" s="812"/>
      <c r="J230" s="812"/>
      <c r="K230" s="812"/>
      <c r="L230" s="812"/>
      <c r="M230" s="818"/>
      <c r="N230" s="650">
        <v>0</v>
      </c>
      <c r="O230" s="804"/>
      <c r="P230" s="650">
        <v>0</v>
      </c>
      <c r="Q230" s="804"/>
      <c r="R230" s="650">
        <v>0</v>
      </c>
      <c r="S230" s="804"/>
      <c r="T230" s="650">
        <v>0</v>
      </c>
      <c r="U230" s="804"/>
      <c r="V230" s="650">
        <v>0</v>
      </c>
      <c r="W230" s="804"/>
      <c r="X230" s="243">
        <f t="shared" si="77"/>
        <v>0</v>
      </c>
      <c r="Y230" s="70"/>
    </row>
    <row r="231" spans="1:26" s="9" customFormat="1" ht="15" customHeight="1">
      <c r="A231" s="62"/>
      <c r="B231" s="62"/>
      <c r="C231" s="703"/>
      <c r="D231" s="812"/>
      <c r="E231" s="812"/>
      <c r="F231" s="812"/>
      <c r="G231" s="812"/>
      <c r="H231" s="812"/>
      <c r="I231" s="812"/>
      <c r="J231" s="812"/>
      <c r="K231" s="812"/>
      <c r="L231" s="812"/>
      <c r="M231" s="818"/>
      <c r="N231" s="650">
        <v>0</v>
      </c>
      <c r="O231" s="804"/>
      <c r="P231" s="650">
        <v>0</v>
      </c>
      <c r="Q231" s="804"/>
      <c r="R231" s="650">
        <v>0</v>
      </c>
      <c r="S231" s="804"/>
      <c r="T231" s="650">
        <v>0</v>
      </c>
      <c r="U231" s="804"/>
      <c r="V231" s="650">
        <v>0</v>
      </c>
      <c r="W231" s="804"/>
      <c r="X231" s="243">
        <f t="shared" si="77"/>
        <v>0</v>
      </c>
      <c r="Y231" s="70"/>
    </row>
    <row r="232" spans="1:26" s="9" customFormat="1" ht="15" customHeight="1">
      <c r="A232" s="62"/>
      <c r="B232" s="62"/>
      <c r="C232" s="670" t="s">
        <v>263</v>
      </c>
      <c r="D232" s="671"/>
      <c r="E232" s="671"/>
      <c r="F232" s="671"/>
      <c r="G232" s="671"/>
      <c r="H232" s="671"/>
      <c r="I232" s="671"/>
      <c r="J232" s="671"/>
      <c r="K232" s="671"/>
      <c r="L232" s="671"/>
      <c r="M232" s="672"/>
      <c r="N232" s="668">
        <f>SUM(N222:N231)</f>
        <v>0</v>
      </c>
      <c r="O232" s="803"/>
      <c r="P232" s="668">
        <f>SUM(P222:P231)</f>
        <v>0</v>
      </c>
      <c r="Q232" s="803"/>
      <c r="R232" s="668">
        <f>SUM(R222:R231)</f>
        <v>0</v>
      </c>
      <c r="S232" s="803"/>
      <c r="T232" s="668">
        <f>SUM(T222:T231)</f>
        <v>0</v>
      </c>
      <c r="U232" s="803"/>
      <c r="V232" s="668">
        <f>SUM(V222:V231)</f>
        <v>0</v>
      </c>
      <c r="W232" s="803"/>
      <c r="X232" s="120">
        <f>SUM(N232:W232)</f>
        <v>0</v>
      </c>
      <c r="Y232" s="70"/>
    </row>
    <row r="233" spans="1:26" ht="15" customHeight="1">
      <c r="A233" s="62">
        <v>6000</v>
      </c>
      <c r="B233" s="62"/>
      <c r="C233" s="704" t="s">
        <v>271</v>
      </c>
      <c r="D233" s="705"/>
      <c r="E233" s="705"/>
      <c r="F233" s="705"/>
      <c r="G233" s="705"/>
      <c r="H233" s="705"/>
      <c r="I233" s="705"/>
      <c r="J233" s="705"/>
      <c r="K233" s="705"/>
      <c r="L233" s="705"/>
      <c r="M233" s="775"/>
      <c r="N233" s="125"/>
      <c r="O233" s="97"/>
      <c r="P233" s="125"/>
      <c r="Q233" s="97"/>
      <c r="R233" s="125"/>
      <c r="S233" s="97"/>
      <c r="T233" s="125"/>
      <c r="U233" s="97"/>
      <c r="V233" s="125"/>
      <c r="W233" s="97"/>
      <c r="X233" s="99"/>
      <c r="Y233" s="93"/>
    </row>
    <row r="234" spans="1:26" s="9" customFormat="1" ht="32.25" customHeight="1">
      <c r="A234" s="62"/>
      <c r="B234" s="62"/>
      <c r="C234" s="766" t="str">
        <f>'Tuition and Fees'!A1</f>
        <v>2024-2025 Graduate Tuition</v>
      </c>
      <c r="D234" s="739"/>
      <c r="E234" s="767" t="s">
        <v>408</v>
      </c>
      <c r="F234" s="767"/>
      <c r="G234" s="767"/>
      <c r="H234" s="767" t="s">
        <v>409</v>
      </c>
      <c r="I234" s="767"/>
      <c r="J234" s="767"/>
      <c r="K234" s="62" t="s">
        <v>8</v>
      </c>
      <c r="L234" s="62" t="s">
        <v>136</v>
      </c>
      <c r="M234" s="39" t="s">
        <v>317</v>
      </c>
      <c r="N234" s="179"/>
      <c r="O234" s="97"/>
      <c r="P234" s="179"/>
      <c r="Q234" s="97"/>
      <c r="R234" s="179"/>
      <c r="S234" s="97"/>
      <c r="T234" s="179"/>
      <c r="U234" s="97"/>
      <c r="V234" s="179"/>
      <c r="W234" s="97"/>
      <c r="X234" s="99"/>
      <c r="Y234" s="70"/>
    </row>
    <row r="235" spans="1:26" s="9" customFormat="1" ht="15" customHeight="1">
      <c r="A235" s="62"/>
      <c r="B235" s="62"/>
      <c r="C235" s="703" t="s">
        <v>487</v>
      </c>
      <c r="D235" s="662"/>
      <c r="E235" s="776">
        <f>'Tuition and Fees'!C4</f>
        <v>647</v>
      </c>
      <c r="F235" s="776"/>
      <c r="G235" s="776"/>
      <c r="H235" s="776"/>
      <c r="I235" s="709"/>
      <c r="J235" s="709"/>
      <c r="K235" s="33">
        <v>18</v>
      </c>
      <c r="L235" s="45">
        <f>E235*K235</f>
        <v>11646</v>
      </c>
      <c r="M235" s="157">
        <v>1.1000000000000001</v>
      </c>
      <c r="N235" s="359">
        <v>0</v>
      </c>
      <c r="O235" s="235">
        <f>ROUND($L235*N235*$M235,0)</f>
        <v>0</v>
      </c>
      <c r="P235" s="359">
        <v>0</v>
      </c>
      <c r="Q235" s="235">
        <f>ROUND($L235*P235*$M235^2,0)</f>
        <v>0</v>
      </c>
      <c r="R235" s="359">
        <v>0</v>
      </c>
      <c r="S235" s="235">
        <f>ROUND($L235*R235*$M235^3,0)</f>
        <v>0</v>
      </c>
      <c r="T235" s="359">
        <v>0</v>
      </c>
      <c r="U235" s="235">
        <f>ROUND($L235*T235*$M235^4,0)</f>
        <v>0</v>
      </c>
      <c r="V235" s="359">
        <v>0</v>
      </c>
      <c r="W235" s="235">
        <f>ROUND($L235*V235*$M235^5,0)</f>
        <v>0</v>
      </c>
      <c r="X235" s="243">
        <f>O235+Q235+S235+U235+W235</f>
        <v>0</v>
      </c>
      <c r="Y235" s="70"/>
    </row>
    <row r="236" spans="1:26" s="9" customFormat="1" ht="15" customHeight="1">
      <c r="A236" s="62"/>
      <c r="B236" s="62"/>
      <c r="C236" s="703" t="s">
        <v>488</v>
      </c>
      <c r="D236" s="662"/>
      <c r="E236" s="709">
        <f>'Tuition and Fees'!D4</f>
        <v>1213</v>
      </c>
      <c r="F236" s="709"/>
      <c r="G236" s="709"/>
      <c r="H236" s="709"/>
      <c r="I236" s="709"/>
      <c r="J236" s="709"/>
      <c r="K236" s="33">
        <v>18</v>
      </c>
      <c r="L236" s="45">
        <f>E236*K236</f>
        <v>21834</v>
      </c>
      <c r="M236" s="157">
        <v>1.1000000000000001</v>
      </c>
      <c r="N236" s="359">
        <v>0</v>
      </c>
      <c r="O236" s="235">
        <f t="shared" ref="O236:O237" si="78">ROUND($L236*N236*$M236,0)</f>
        <v>0</v>
      </c>
      <c r="P236" s="359">
        <v>0</v>
      </c>
      <c r="Q236" s="235">
        <f t="shared" ref="Q236:Q237" si="79">ROUND($L236*P236*$M236^2,0)</f>
        <v>0</v>
      </c>
      <c r="R236" s="359">
        <v>0</v>
      </c>
      <c r="S236" s="235">
        <f t="shared" ref="S236:S237" si="80">ROUND($L236*R236*$M236^3,0)</f>
        <v>0</v>
      </c>
      <c r="T236" s="359">
        <v>0</v>
      </c>
      <c r="U236" s="235">
        <f t="shared" ref="U236:U237" si="81">ROUND($L236*T236*$M236^4,0)</f>
        <v>0</v>
      </c>
      <c r="V236" s="359">
        <v>0</v>
      </c>
      <c r="W236" s="235">
        <f t="shared" ref="W236:W237" si="82">ROUND($L236*V236*$M236^5,0)</f>
        <v>0</v>
      </c>
      <c r="X236" s="243">
        <f>O236+Q236+S236+U236+W236</f>
        <v>0</v>
      </c>
      <c r="Y236" s="70"/>
    </row>
    <row r="237" spans="1:26" s="9" customFormat="1" ht="15" customHeight="1">
      <c r="A237" s="62"/>
      <c r="B237" s="62"/>
      <c r="C237" s="703" t="s">
        <v>623</v>
      </c>
      <c r="D237" s="662"/>
      <c r="E237" s="709"/>
      <c r="F237" s="709"/>
      <c r="G237" s="709"/>
      <c r="H237" s="709">
        <f>'Tuition and Fees'!D11</f>
        <v>675</v>
      </c>
      <c r="I237" s="709"/>
      <c r="J237" s="709"/>
      <c r="K237" s="33"/>
      <c r="L237" s="45">
        <f>H237*2</f>
        <v>1350</v>
      </c>
      <c r="M237" s="157">
        <v>1.1000000000000001</v>
      </c>
      <c r="N237" s="359">
        <v>0</v>
      </c>
      <c r="O237" s="235">
        <f t="shared" si="78"/>
        <v>0</v>
      </c>
      <c r="P237" s="359">
        <v>0</v>
      </c>
      <c r="Q237" s="235">
        <f t="shared" si="79"/>
        <v>0</v>
      </c>
      <c r="R237" s="359">
        <v>0</v>
      </c>
      <c r="S237" s="235">
        <f t="shared" si="80"/>
        <v>0</v>
      </c>
      <c r="T237" s="359">
        <v>0</v>
      </c>
      <c r="U237" s="235">
        <f t="shared" si="81"/>
        <v>0</v>
      </c>
      <c r="V237" s="359">
        <v>0</v>
      </c>
      <c r="W237" s="235">
        <f t="shared" si="82"/>
        <v>0</v>
      </c>
      <c r="X237" s="243">
        <f>O237+Q237+S237+U237+W237</f>
        <v>0</v>
      </c>
      <c r="Y237" s="70"/>
    </row>
    <row r="238" spans="1:26" s="9" customFormat="1" ht="15" customHeight="1">
      <c r="A238" s="62"/>
      <c r="B238" s="62"/>
      <c r="C238" s="764" t="s">
        <v>6</v>
      </c>
      <c r="D238" s="793"/>
      <c r="E238" s="763"/>
      <c r="F238" s="763"/>
      <c r="G238" s="763"/>
      <c r="H238" s="763"/>
      <c r="I238" s="763"/>
      <c r="J238" s="763"/>
      <c r="K238" s="59"/>
      <c r="L238" s="59"/>
      <c r="M238" s="60"/>
      <c r="N238" s="387"/>
      <c r="O238" s="596">
        <v>0</v>
      </c>
      <c r="P238" s="387"/>
      <c r="Q238" s="596">
        <v>0</v>
      </c>
      <c r="R238" s="387"/>
      <c r="S238" s="596">
        <v>0</v>
      </c>
      <c r="T238" s="387"/>
      <c r="U238" s="596">
        <v>0</v>
      </c>
      <c r="V238" s="387"/>
      <c r="W238" s="596">
        <v>0</v>
      </c>
      <c r="X238" s="243">
        <f>O238+Q238+S238+U238+W238</f>
        <v>0</v>
      </c>
      <c r="Y238" s="70"/>
    </row>
    <row r="239" spans="1:26" ht="15" customHeight="1">
      <c r="C239" s="840" t="s">
        <v>264</v>
      </c>
      <c r="D239" s="841"/>
      <c r="E239" s="841"/>
      <c r="F239" s="841"/>
      <c r="G239" s="841"/>
      <c r="H239" s="841"/>
      <c r="I239" s="841"/>
      <c r="J239" s="841"/>
      <c r="K239" s="841"/>
      <c r="L239" s="841"/>
      <c r="M239" s="842"/>
      <c r="N239" s="668">
        <f>SUM(O235:O238)</f>
        <v>0</v>
      </c>
      <c r="O239" s="803"/>
      <c r="P239" s="668">
        <f>SUM(Q235:Q238)</f>
        <v>0</v>
      </c>
      <c r="Q239" s="803"/>
      <c r="R239" s="668">
        <f>SUM(S235:S238)</f>
        <v>0</v>
      </c>
      <c r="S239" s="803"/>
      <c r="T239" s="668">
        <f>SUM(U235:U238)</f>
        <v>0</v>
      </c>
      <c r="U239" s="803"/>
      <c r="V239" s="668">
        <f>SUM(W235:W238)</f>
        <v>0</v>
      </c>
      <c r="W239" s="803"/>
      <c r="X239" s="120">
        <f>SUM(N239:W239)</f>
        <v>0</v>
      </c>
      <c r="Y239" s="93"/>
    </row>
    <row r="240" spans="1:26" s="4" customFormat="1" ht="15" customHeight="1">
      <c r="A240" s="62">
        <v>3014</v>
      </c>
      <c r="B240" s="62"/>
      <c r="C240" s="663" t="s">
        <v>375</v>
      </c>
      <c r="D240" s="664"/>
      <c r="E240" s="664"/>
      <c r="F240" s="664"/>
      <c r="G240" s="664"/>
      <c r="H240" s="664"/>
      <c r="I240" s="664"/>
      <c r="J240" s="664"/>
      <c r="K240" s="664"/>
      <c r="L240" s="664"/>
      <c r="M240" s="685"/>
      <c r="N240" s="125"/>
      <c r="O240" s="152"/>
      <c r="P240" s="61"/>
      <c r="Q240" s="152"/>
      <c r="R240" s="61"/>
      <c r="S240" s="152"/>
      <c r="T240" s="61"/>
      <c r="U240" s="152"/>
      <c r="V240" s="61"/>
      <c r="W240" s="152"/>
      <c r="X240" s="153"/>
      <c r="Y240" s="9"/>
      <c r="Z240" s="34"/>
    </row>
    <row r="241" spans="1:26" s="4" customFormat="1" ht="15" customHeight="1">
      <c r="A241" s="33"/>
      <c r="B241" s="33"/>
      <c r="C241" s="703" t="s">
        <v>391</v>
      </c>
      <c r="D241" s="662"/>
      <c r="E241" s="662"/>
      <c r="F241" s="662"/>
      <c r="G241" s="662"/>
      <c r="H241" s="662"/>
      <c r="I241" s="662"/>
      <c r="J241" s="662"/>
      <c r="K241" s="662"/>
      <c r="L241" s="662"/>
      <c r="M241" s="762"/>
      <c r="N241" s="650">
        <v>0</v>
      </c>
      <c r="O241" s="676"/>
      <c r="P241" s="650">
        <v>0</v>
      </c>
      <c r="Q241" s="676"/>
      <c r="R241" s="650">
        <v>0</v>
      </c>
      <c r="S241" s="676"/>
      <c r="T241" s="650">
        <v>0</v>
      </c>
      <c r="U241" s="676"/>
      <c r="V241" s="650">
        <v>0</v>
      </c>
      <c r="W241" s="676"/>
      <c r="X241" s="243">
        <f>SUM(N241+P241+R241+T241+V241)</f>
        <v>0</v>
      </c>
      <c r="Y241" s="9"/>
      <c r="Z241" s="34"/>
    </row>
    <row r="242" spans="1:26" s="4" customFormat="1" ht="15" customHeight="1">
      <c r="A242" s="33"/>
      <c r="B242" s="33"/>
      <c r="C242" s="703" t="s">
        <v>391</v>
      </c>
      <c r="D242" s="662"/>
      <c r="E242" s="662"/>
      <c r="F242" s="662"/>
      <c r="G242" s="662"/>
      <c r="H242" s="662"/>
      <c r="I242" s="662"/>
      <c r="J242" s="662"/>
      <c r="K242" s="662"/>
      <c r="L242" s="662"/>
      <c r="M242" s="762"/>
      <c r="N242" s="650">
        <v>0</v>
      </c>
      <c r="O242" s="676"/>
      <c r="P242" s="650">
        <v>0</v>
      </c>
      <c r="Q242" s="676"/>
      <c r="R242" s="650">
        <v>0</v>
      </c>
      <c r="S242" s="676"/>
      <c r="T242" s="650">
        <v>0</v>
      </c>
      <c r="U242" s="676"/>
      <c r="V242" s="650">
        <v>0</v>
      </c>
      <c r="W242" s="676"/>
      <c r="X242" s="243">
        <f t="shared" ref="X242:X250" si="83">SUM(N242+P242+R242+T242+V242)</f>
        <v>0</v>
      </c>
      <c r="Y242" s="9"/>
      <c r="Z242" s="34"/>
    </row>
    <row r="243" spans="1:26" s="4" customFormat="1" ht="15" customHeight="1">
      <c r="A243" s="33"/>
      <c r="B243" s="33"/>
      <c r="C243" s="703" t="s">
        <v>391</v>
      </c>
      <c r="D243" s="662"/>
      <c r="E243" s="662"/>
      <c r="F243" s="662"/>
      <c r="G243" s="662"/>
      <c r="H243" s="662"/>
      <c r="I243" s="662"/>
      <c r="J243" s="662"/>
      <c r="K243" s="662"/>
      <c r="L243" s="662"/>
      <c r="M243" s="762"/>
      <c r="N243" s="650">
        <v>0</v>
      </c>
      <c r="O243" s="676"/>
      <c r="P243" s="650">
        <v>0</v>
      </c>
      <c r="Q243" s="676"/>
      <c r="R243" s="650">
        <v>0</v>
      </c>
      <c r="S243" s="676"/>
      <c r="T243" s="650">
        <v>0</v>
      </c>
      <c r="U243" s="676"/>
      <c r="V243" s="650">
        <v>0</v>
      </c>
      <c r="W243" s="676"/>
      <c r="X243" s="243">
        <f t="shared" si="83"/>
        <v>0</v>
      </c>
      <c r="Y243" s="9"/>
      <c r="Z243" s="34"/>
    </row>
    <row r="244" spans="1:26" s="4" customFormat="1" ht="15" customHeight="1">
      <c r="A244" s="33"/>
      <c r="B244" s="33"/>
      <c r="C244" s="703" t="s">
        <v>391</v>
      </c>
      <c r="D244" s="662"/>
      <c r="E244" s="662"/>
      <c r="F244" s="662"/>
      <c r="G244" s="662"/>
      <c r="H244" s="662"/>
      <c r="I244" s="662"/>
      <c r="J244" s="662"/>
      <c r="K244" s="662"/>
      <c r="L244" s="662"/>
      <c r="M244" s="762"/>
      <c r="N244" s="650">
        <v>0</v>
      </c>
      <c r="O244" s="676"/>
      <c r="P244" s="650">
        <v>0</v>
      </c>
      <c r="Q244" s="676"/>
      <c r="R244" s="650">
        <v>0</v>
      </c>
      <c r="S244" s="676"/>
      <c r="T244" s="650">
        <v>0</v>
      </c>
      <c r="U244" s="676"/>
      <c r="V244" s="650">
        <v>0</v>
      </c>
      <c r="W244" s="676"/>
      <c r="X244" s="243">
        <f t="shared" si="83"/>
        <v>0</v>
      </c>
      <c r="Y244" s="9"/>
      <c r="Z244" s="34"/>
    </row>
    <row r="245" spans="1:26" s="4" customFormat="1" ht="15" customHeight="1">
      <c r="A245" s="33"/>
      <c r="B245" s="33"/>
      <c r="C245" s="703" t="s">
        <v>391</v>
      </c>
      <c r="D245" s="662"/>
      <c r="E245" s="662"/>
      <c r="F245" s="662"/>
      <c r="G245" s="662"/>
      <c r="H245" s="662"/>
      <c r="I245" s="662"/>
      <c r="J245" s="662"/>
      <c r="K245" s="662"/>
      <c r="L245" s="662"/>
      <c r="M245" s="762"/>
      <c r="N245" s="650">
        <v>0</v>
      </c>
      <c r="O245" s="676"/>
      <c r="P245" s="650">
        <v>0</v>
      </c>
      <c r="Q245" s="676"/>
      <c r="R245" s="650">
        <v>0</v>
      </c>
      <c r="S245" s="676"/>
      <c r="T245" s="650">
        <v>0</v>
      </c>
      <c r="U245" s="676"/>
      <c r="V245" s="650">
        <v>0</v>
      </c>
      <c r="W245" s="676"/>
      <c r="X245" s="243">
        <f t="shared" si="83"/>
        <v>0</v>
      </c>
      <c r="Y245" s="9"/>
      <c r="Z245" s="34"/>
    </row>
    <row r="246" spans="1:26" s="4" customFormat="1" ht="15" customHeight="1">
      <c r="A246" s="33"/>
      <c r="B246" s="33"/>
      <c r="C246" s="703" t="s">
        <v>391</v>
      </c>
      <c r="D246" s="662"/>
      <c r="E246" s="662"/>
      <c r="F246" s="662"/>
      <c r="G246" s="662"/>
      <c r="H246" s="662"/>
      <c r="I246" s="662"/>
      <c r="J246" s="662"/>
      <c r="K246" s="662"/>
      <c r="L246" s="662"/>
      <c r="M246" s="762"/>
      <c r="N246" s="650">
        <v>0</v>
      </c>
      <c r="O246" s="676"/>
      <c r="P246" s="650">
        <v>0</v>
      </c>
      <c r="Q246" s="676"/>
      <c r="R246" s="650">
        <v>0</v>
      </c>
      <c r="S246" s="676"/>
      <c r="T246" s="650">
        <v>0</v>
      </c>
      <c r="U246" s="676"/>
      <c r="V246" s="650">
        <v>0</v>
      </c>
      <c r="W246" s="676"/>
      <c r="X246" s="243">
        <f t="shared" si="83"/>
        <v>0</v>
      </c>
      <c r="Y246" s="9"/>
      <c r="Z246" s="34"/>
    </row>
    <row r="247" spans="1:26" s="4" customFormat="1" ht="15" customHeight="1">
      <c r="A247" s="33"/>
      <c r="B247" s="33"/>
      <c r="C247" s="703" t="s">
        <v>391</v>
      </c>
      <c r="D247" s="662"/>
      <c r="E247" s="662"/>
      <c r="F247" s="662"/>
      <c r="G247" s="662"/>
      <c r="H247" s="662"/>
      <c r="I247" s="662"/>
      <c r="J247" s="662"/>
      <c r="K247" s="662"/>
      <c r="L247" s="662"/>
      <c r="M247" s="762"/>
      <c r="N247" s="650">
        <v>0</v>
      </c>
      <c r="O247" s="676"/>
      <c r="P247" s="650">
        <v>0</v>
      </c>
      <c r="Q247" s="676"/>
      <c r="R247" s="650">
        <v>0</v>
      </c>
      <c r="S247" s="676"/>
      <c r="T247" s="650">
        <v>0</v>
      </c>
      <c r="U247" s="676"/>
      <c r="V247" s="650">
        <v>0</v>
      </c>
      <c r="W247" s="676"/>
      <c r="X247" s="243">
        <f t="shared" si="83"/>
        <v>0</v>
      </c>
      <c r="Y247" s="9"/>
      <c r="Z247" s="34"/>
    </row>
    <row r="248" spans="1:26" s="4" customFormat="1" ht="15" customHeight="1">
      <c r="A248" s="33"/>
      <c r="B248" s="33"/>
      <c r="C248" s="703" t="s">
        <v>391</v>
      </c>
      <c r="D248" s="662"/>
      <c r="E248" s="662"/>
      <c r="F248" s="662"/>
      <c r="G248" s="662"/>
      <c r="H248" s="662"/>
      <c r="I248" s="662"/>
      <c r="J248" s="662"/>
      <c r="K248" s="662"/>
      <c r="L248" s="662"/>
      <c r="M248" s="762"/>
      <c r="N248" s="650">
        <v>0</v>
      </c>
      <c r="O248" s="676"/>
      <c r="P248" s="650">
        <v>0</v>
      </c>
      <c r="Q248" s="676"/>
      <c r="R248" s="650">
        <v>0</v>
      </c>
      <c r="S248" s="676"/>
      <c r="T248" s="650">
        <v>0</v>
      </c>
      <c r="U248" s="676"/>
      <c r="V248" s="650">
        <v>0</v>
      </c>
      <c r="W248" s="676"/>
      <c r="X248" s="243">
        <f t="shared" si="83"/>
        <v>0</v>
      </c>
      <c r="Y248" s="9"/>
      <c r="Z248" s="34"/>
    </row>
    <row r="249" spans="1:26" s="4" customFormat="1" ht="15" customHeight="1">
      <c r="A249" s="33"/>
      <c r="B249" s="33"/>
      <c r="C249" s="703" t="s">
        <v>391</v>
      </c>
      <c r="D249" s="662"/>
      <c r="E249" s="662"/>
      <c r="F249" s="662"/>
      <c r="G249" s="662"/>
      <c r="H249" s="662"/>
      <c r="I249" s="662"/>
      <c r="J249" s="662"/>
      <c r="K249" s="662"/>
      <c r="L249" s="662"/>
      <c r="M249" s="762"/>
      <c r="N249" s="650">
        <v>0</v>
      </c>
      <c r="O249" s="676"/>
      <c r="P249" s="650">
        <v>0</v>
      </c>
      <c r="Q249" s="676"/>
      <c r="R249" s="650">
        <v>0</v>
      </c>
      <c r="S249" s="676"/>
      <c r="T249" s="650">
        <v>0</v>
      </c>
      <c r="U249" s="676"/>
      <c r="V249" s="650">
        <v>0</v>
      </c>
      <c r="W249" s="676"/>
      <c r="X249" s="243">
        <f t="shared" si="83"/>
        <v>0</v>
      </c>
      <c r="Y249" s="9"/>
      <c r="Z249" s="34"/>
    </row>
    <row r="250" spans="1:26" s="4" customFormat="1" ht="15" customHeight="1">
      <c r="A250" s="33"/>
      <c r="B250" s="33"/>
      <c r="C250" s="703" t="s">
        <v>391</v>
      </c>
      <c r="D250" s="662"/>
      <c r="E250" s="662"/>
      <c r="F250" s="662"/>
      <c r="G250" s="662"/>
      <c r="H250" s="662"/>
      <c r="I250" s="662"/>
      <c r="J250" s="662"/>
      <c r="K250" s="662"/>
      <c r="L250" s="662"/>
      <c r="M250" s="762"/>
      <c r="N250" s="650">
        <v>0</v>
      </c>
      <c r="O250" s="676"/>
      <c r="P250" s="650">
        <v>0</v>
      </c>
      <c r="Q250" s="676"/>
      <c r="R250" s="650">
        <v>0</v>
      </c>
      <c r="S250" s="676"/>
      <c r="T250" s="650">
        <v>0</v>
      </c>
      <c r="U250" s="676"/>
      <c r="V250" s="650">
        <v>0</v>
      </c>
      <c r="W250" s="676"/>
      <c r="X250" s="243">
        <f t="shared" si="83"/>
        <v>0</v>
      </c>
      <c r="Y250" s="9"/>
      <c r="Z250" s="34"/>
    </row>
    <row r="251" spans="1:26" s="4" customFormat="1" ht="15" customHeight="1">
      <c r="A251" s="33"/>
      <c r="B251" s="33"/>
      <c r="C251" s="670" t="s">
        <v>266</v>
      </c>
      <c r="D251" s="671"/>
      <c r="E251" s="671"/>
      <c r="F251" s="671"/>
      <c r="G251" s="671"/>
      <c r="H251" s="671"/>
      <c r="I251" s="671"/>
      <c r="J251" s="671"/>
      <c r="K251" s="671"/>
      <c r="L251" s="671"/>
      <c r="M251" s="672"/>
      <c r="N251" s="668">
        <f>SUM(N241:O250)</f>
        <v>0</v>
      </c>
      <c r="O251" s="686"/>
      <c r="P251" s="668">
        <f>SUM(P241:Q250)</f>
        <v>0</v>
      </c>
      <c r="Q251" s="686"/>
      <c r="R251" s="668">
        <f>SUM(R241:S250)</f>
        <v>0</v>
      </c>
      <c r="S251" s="686"/>
      <c r="T251" s="668">
        <f>SUM(T241:U250)</f>
        <v>0</v>
      </c>
      <c r="U251" s="686"/>
      <c r="V251" s="668">
        <f>SUM(V241:W250)</f>
        <v>0</v>
      </c>
      <c r="W251" s="686"/>
      <c r="X251" s="120">
        <f>SUM(N251:W251)</f>
        <v>0</v>
      </c>
      <c r="Y251" s="70"/>
      <c r="Z251" s="34"/>
    </row>
    <row r="252" spans="1:26" s="4" customFormat="1" ht="15" customHeight="1">
      <c r="A252" s="62" t="s">
        <v>384</v>
      </c>
      <c r="B252" s="62"/>
      <c r="C252" s="663" t="s">
        <v>385</v>
      </c>
      <c r="D252" s="664"/>
      <c r="E252" s="656" t="s">
        <v>149</v>
      </c>
      <c r="F252" s="657"/>
      <c r="G252" s="657"/>
      <c r="H252" s="657"/>
      <c r="I252" s="657"/>
      <c r="J252" s="657"/>
      <c r="K252" s="657"/>
      <c r="L252" s="657"/>
      <c r="M252" s="658"/>
      <c r="N252" s="125"/>
      <c r="O252" s="103"/>
      <c r="P252" s="125"/>
      <c r="Q252" s="103"/>
      <c r="R252" s="125"/>
      <c r="S252" s="103"/>
      <c r="T252" s="125"/>
      <c r="U252" s="103"/>
      <c r="V252" s="125"/>
      <c r="W252" s="103"/>
      <c r="X252" s="99"/>
      <c r="Y252" s="34"/>
      <c r="Z252" s="34"/>
    </row>
    <row r="253" spans="1:26" s="4" customFormat="1" ht="15" customHeight="1">
      <c r="A253" s="33"/>
      <c r="B253" s="33"/>
      <c r="C253" s="652" t="s">
        <v>387</v>
      </c>
      <c r="D253" s="653"/>
      <c r="E253" s="653"/>
      <c r="F253" s="653"/>
      <c r="G253" s="653"/>
      <c r="H253" s="653"/>
      <c r="I253" s="653"/>
      <c r="J253" s="653"/>
      <c r="K253" s="653"/>
      <c r="L253" s="653"/>
      <c r="M253" s="654"/>
      <c r="N253" s="650">
        <v>0</v>
      </c>
      <c r="O253" s="676"/>
      <c r="P253" s="650">
        <v>0</v>
      </c>
      <c r="Q253" s="676"/>
      <c r="R253" s="650">
        <v>0</v>
      </c>
      <c r="S253" s="676"/>
      <c r="T253" s="650">
        <v>0</v>
      </c>
      <c r="U253" s="676"/>
      <c r="V253" s="650">
        <v>0</v>
      </c>
      <c r="W253" s="676"/>
      <c r="X253" s="243">
        <f>SUM(N253+P253+R253+T253+V253)</f>
        <v>0</v>
      </c>
      <c r="Y253" s="34"/>
      <c r="Z253" s="34"/>
    </row>
    <row r="254" spans="1:26" s="4" customFormat="1" ht="15" customHeight="1">
      <c r="A254" s="33"/>
      <c r="B254" s="33"/>
      <c r="C254" s="652" t="s">
        <v>387</v>
      </c>
      <c r="D254" s="653"/>
      <c r="E254" s="653"/>
      <c r="F254" s="653"/>
      <c r="G254" s="653"/>
      <c r="H254" s="653"/>
      <c r="I254" s="653"/>
      <c r="J254" s="653"/>
      <c r="K254" s="653"/>
      <c r="L254" s="653"/>
      <c r="M254" s="654"/>
      <c r="N254" s="650">
        <v>0</v>
      </c>
      <c r="O254" s="676"/>
      <c r="P254" s="650">
        <v>0</v>
      </c>
      <c r="Q254" s="676"/>
      <c r="R254" s="650">
        <v>0</v>
      </c>
      <c r="S254" s="676"/>
      <c r="T254" s="650">
        <v>0</v>
      </c>
      <c r="U254" s="676"/>
      <c r="V254" s="650">
        <v>0</v>
      </c>
      <c r="W254" s="676"/>
      <c r="X254" s="243">
        <f t="shared" ref="X254:X262" si="84">SUM(N254+P254+R254+T254+V254)</f>
        <v>0</v>
      </c>
      <c r="Y254" s="34"/>
      <c r="Z254" s="34"/>
    </row>
    <row r="255" spans="1:26" s="4" customFormat="1" ht="15" customHeight="1">
      <c r="A255" s="33"/>
      <c r="B255" s="33"/>
      <c r="C255" s="652" t="s">
        <v>387</v>
      </c>
      <c r="D255" s="653"/>
      <c r="E255" s="653"/>
      <c r="F255" s="653"/>
      <c r="G255" s="653"/>
      <c r="H255" s="653"/>
      <c r="I255" s="653"/>
      <c r="J255" s="653"/>
      <c r="K255" s="653"/>
      <c r="L255" s="653"/>
      <c r="M255" s="654"/>
      <c r="N255" s="650">
        <v>0</v>
      </c>
      <c r="O255" s="676"/>
      <c r="P255" s="650">
        <v>0</v>
      </c>
      <c r="Q255" s="676"/>
      <c r="R255" s="650">
        <v>0</v>
      </c>
      <c r="S255" s="676"/>
      <c r="T255" s="650">
        <v>0</v>
      </c>
      <c r="U255" s="676"/>
      <c r="V255" s="650">
        <v>0</v>
      </c>
      <c r="W255" s="676"/>
      <c r="X255" s="243">
        <f t="shared" si="84"/>
        <v>0</v>
      </c>
      <c r="Y255" s="34"/>
      <c r="Z255" s="34"/>
    </row>
    <row r="256" spans="1:26" s="4" customFormat="1" ht="15" customHeight="1">
      <c r="A256" s="33"/>
      <c r="B256" s="33"/>
      <c r="C256" s="652" t="s">
        <v>387</v>
      </c>
      <c r="D256" s="653"/>
      <c r="E256" s="653"/>
      <c r="F256" s="653"/>
      <c r="G256" s="653"/>
      <c r="H256" s="653"/>
      <c r="I256" s="653"/>
      <c r="J256" s="653"/>
      <c r="K256" s="653"/>
      <c r="L256" s="653"/>
      <c r="M256" s="654"/>
      <c r="N256" s="650">
        <v>0</v>
      </c>
      <c r="O256" s="676"/>
      <c r="P256" s="650">
        <v>0</v>
      </c>
      <c r="Q256" s="676"/>
      <c r="R256" s="650">
        <v>0</v>
      </c>
      <c r="S256" s="676"/>
      <c r="T256" s="650">
        <v>0</v>
      </c>
      <c r="U256" s="676"/>
      <c r="V256" s="650">
        <v>0</v>
      </c>
      <c r="W256" s="676"/>
      <c r="X256" s="243">
        <f t="shared" si="84"/>
        <v>0</v>
      </c>
      <c r="Y256" s="34"/>
      <c r="Z256" s="34"/>
    </row>
    <row r="257" spans="1:26" s="4" customFormat="1" ht="15" customHeight="1">
      <c r="A257" s="33"/>
      <c r="B257" s="33"/>
      <c r="C257" s="652" t="s">
        <v>387</v>
      </c>
      <c r="D257" s="653"/>
      <c r="E257" s="653"/>
      <c r="F257" s="653"/>
      <c r="G257" s="653"/>
      <c r="H257" s="653"/>
      <c r="I257" s="653"/>
      <c r="J257" s="653"/>
      <c r="K257" s="653"/>
      <c r="L257" s="653"/>
      <c r="M257" s="654"/>
      <c r="N257" s="650">
        <v>0</v>
      </c>
      <c r="O257" s="676"/>
      <c r="P257" s="650">
        <v>0</v>
      </c>
      <c r="Q257" s="676"/>
      <c r="R257" s="650">
        <v>0</v>
      </c>
      <c r="S257" s="676"/>
      <c r="T257" s="650">
        <v>0</v>
      </c>
      <c r="U257" s="676"/>
      <c r="V257" s="650">
        <v>0</v>
      </c>
      <c r="W257" s="676"/>
      <c r="X257" s="243">
        <f t="shared" si="84"/>
        <v>0</v>
      </c>
      <c r="Y257" s="34"/>
      <c r="Z257" s="34"/>
    </row>
    <row r="258" spans="1:26" s="4" customFormat="1" ht="15" customHeight="1">
      <c r="A258" s="33"/>
      <c r="B258" s="33"/>
      <c r="C258" s="652" t="s">
        <v>387</v>
      </c>
      <c r="D258" s="653"/>
      <c r="E258" s="653"/>
      <c r="F258" s="653"/>
      <c r="G258" s="653"/>
      <c r="H258" s="653"/>
      <c r="I258" s="653"/>
      <c r="J258" s="653"/>
      <c r="K258" s="653"/>
      <c r="L258" s="653"/>
      <c r="M258" s="654"/>
      <c r="N258" s="650">
        <v>0</v>
      </c>
      <c r="O258" s="676"/>
      <c r="P258" s="650">
        <v>0</v>
      </c>
      <c r="Q258" s="676"/>
      <c r="R258" s="650">
        <v>0</v>
      </c>
      <c r="S258" s="676"/>
      <c r="T258" s="650">
        <v>0</v>
      </c>
      <c r="U258" s="676"/>
      <c r="V258" s="650">
        <v>0</v>
      </c>
      <c r="W258" s="676"/>
      <c r="X258" s="243">
        <f t="shared" si="84"/>
        <v>0</v>
      </c>
      <c r="Y258" s="34"/>
      <c r="Z258" s="34"/>
    </row>
    <row r="259" spans="1:26" s="4" customFormat="1" ht="15" customHeight="1">
      <c r="A259" s="33"/>
      <c r="B259" s="33"/>
      <c r="C259" s="652" t="s">
        <v>387</v>
      </c>
      <c r="D259" s="653"/>
      <c r="E259" s="653"/>
      <c r="F259" s="653"/>
      <c r="G259" s="653"/>
      <c r="H259" s="653"/>
      <c r="I259" s="653"/>
      <c r="J259" s="653"/>
      <c r="K259" s="653"/>
      <c r="L259" s="653"/>
      <c r="M259" s="654"/>
      <c r="N259" s="650">
        <v>0</v>
      </c>
      <c r="O259" s="676"/>
      <c r="P259" s="650">
        <v>0</v>
      </c>
      <c r="Q259" s="676"/>
      <c r="R259" s="650">
        <v>0</v>
      </c>
      <c r="S259" s="676"/>
      <c r="T259" s="650">
        <v>0</v>
      </c>
      <c r="U259" s="676"/>
      <c r="V259" s="650">
        <v>0</v>
      </c>
      <c r="W259" s="676"/>
      <c r="X259" s="243">
        <f t="shared" si="84"/>
        <v>0</v>
      </c>
      <c r="Y259" s="34"/>
      <c r="Z259" s="34"/>
    </row>
    <row r="260" spans="1:26" s="4" customFormat="1" ht="15" customHeight="1">
      <c r="A260" s="33"/>
      <c r="B260" s="33"/>
      <c r="C260" s="652" t="s">
        <v>387</v>
      </c>
      <c r="D260" s="653"/>
      <c r="E260" s="653"/>
      <c r="F260" s="653"/>
      <c r="G260" s="653"/>
      <c r="H260" s="653"/>
      <c r="I260" s="653"/>
      <c r="J260" s="653"/>
      <c r="K260" s="653"/>
      <c r="L260" s="653"/>
      <c r="M260" s="654"/>
      <c r="N260" s="650">
        <v>0</v>
      </c>
      <c r="O260" s="676"/>
      <c r="P260" s="650">
        <v>0</v>
      </c>
      <c r="Q260" s="676"/>
      <c r="R260" s="650">
        <v>0</v>
      </c>
      <c r="S260" s="676"/>
      <c r="T260" s="650">
        <v>0</v>
      </c>
      <c r="U260" s="676"/>
      <c r="V260" s="650">
        <v>0</v>
      </c>
      <c r="W260" s="676"/>
      <c r="X260" s="243">
        <f t="shared" si="84"/>
        <v>0</v>
      </c>
      <c r="Y260" s="34"/>
      <c r="Z260" s="34"/>
    </row>
    <row r="261" spans="1:26" s="4" customFormat="1" ht="15" customHeight="1">
      <c r="A261" s="33"/>
      <c r="B261" s="33"/>
      <c r="C261" s="652" t="s">
        <v>387</v>
      </c>
      <c r="D261" s="653"/>
      <c r="E261" s="653"/>
      <c r="F261" s="653"/>
      <c r="G261" s="653"/>
      <c r="H261" s="653"/>
      <c r="I261" s="653"/>
      <c r="J261" s="653"/>
      <c r="K261" s="653"/>
      <c r="L261" s="653"/>
      <c r="M261" s="654"/>
      <c r="N261" s="650">
        <v>0</v>
      </c>
      <c r="O261" s="676"/>
      <c r="P261" s="650">
        <v>0</v>
      </c>
      <c r="Q261" s="676"/>
      <c r="R261" s="650">
        <v>0</v>
      </c>
      <c r="S261" s="676"/>
      <c r="T261" s="650">
        <v>0</v>
      </c>
      <c r="U261" s="676"/>
      <c r="V261" s="650">
        <v>0</v>
      </c>
      <c r="W261" s="676"/>
      <c r="X261" s="243">
        <f t="shared" si="84"/>
        <v>0</v>
      </c>
      <c r="Y261" s="34"/>
      <c r="Z261" s="34"/>
    </row>
    <row r="262" spans="1:26" s="4" customFormat="1" ht="15" customHeight="1">
      <c r="A262" s="33"/>
      <c r="B262" s="33"/>
      <c r="C262" s="652" t="s">
        <v>387</v>
      </c>
      <c r="D262" s="653"/>
      <c r="E262" s="653"/>
      <c r="F262" s="653"/>
      <c r="G262" s="653"/>
      <c r="H262" s="653"/>
      <c r="I262" s="653"/>
      <c r="J262" s="653"/>
      <c r="K262" s="653"/>
      <c r="L262" s="653"/>
      <c r="M262" s="654"/>
      <c r="N262" s="650">
        <v>0</v>
      </c>
      <c r="O262" s="676"/>
      <c r="P262" s="650">
        <v>0</v>
      </c>
      <c r="Q262" s="676"/>
      <c r="R262" s="650">
        <v>0</v>
      </c>
      <c r="S262" s="676"/>
      <c r="T262" s="650">
        <v>0</v>
      </c>
      <c r="U262" s="676"/>
      <c r="V262" s="650">
        <v>0</v>
      </c>
      <c r="W262" s="676"/>
      <c r="X262" s="243">
        <f t="shared" si="84"/>
        <v>0</v>
      </c>
      <c r="Y262" s="34"/>
      <c r="Z262" s="34"/>
    </row>
    <row r="263" spans="1:26" s="4" customFormat="1" ht="16.5" customHeight="1">
      <c r="A263" s="33"/>
      <c r="B263" s="33"/>
      <c r="C263" s="670" t="s">
        <v>386</v>
      </c>
      <c r="D263" s="671"/>
      <c r="E263" s="671"/>
      <c r="F263" s="671"/>
      <c r="G263" s="671"/>
      <c r="H263" s="671"/>
      <c r="I263" s="671"/>
      <c r="J263" s="671"/>
      <c r="K263" s="671"/>
      <c r="L263" s="671"/>
      <c r="M263" s="672"/>
      <c r="N263" s="668">
        <f>SUM(N253:O262)</f>
        <v>0</v>
      </c>
      <c r="O263" s="686"/>
      <c r="P263" s="668">
        <f>SUM(P253:Q262)</f>
        <v>0</v>
      </c>
      <c r="Q263" s="686"/>
      <c r="R263" s="668">
        <f>SUM(R253:S262)</f>
        <v>0</v>
      </c>
      <c r="S263" s="686"/>
      <c r="T263" s="668">
        <f>SUM(T253:U262)</f>
        <v>0</v>
      </c>
      <c r="U263" s="686"/>
      <c r="V263" s="668">
        <f>SUM(V253:W262)</f>
        <v>0</v>
      </c>
      <c r="W263" s="686"/>
      <c r="X263" s="120">
        <f>SUM(N263:W263)</f>
        <v>0</v>
      </c>
      <c r="Y263" s="93"/>
      <c r="Z263" s="34"/>
    </row>
    <row r="264" spans="1:26" ht="15" customHeight="1">
      <c r="C264" s="710"/>
      <c r="D264" s="711"/>
      <c r="E264" s="711"/>
      <c r="F264" s="711"/>
      <c r="G264" s="711"/>
      <c r="H264" s="711"/>
      <c r="I264" s="711"/>
      <c r="J264" s="711"/>
      <c r="K264" s="711"/>
      <c r="L264" s="711"/>
      <c r="M264" s="712"/>
      <c r="N264" s="125"/>
      <c r="O264" s="103"/>
      <c r="P264" s="125"/>
      <c r="Q264" s="103"/>
      <c r="R264" s="125"/>
      <c r="S264" s="103"/>
      <c r="T264" s="125"/>
      <c r="U264" s="103"/>
      <c r="V264" s="125"/>
      <c r="W264" s="103"/>
      <c r="X264" s="99"/>
      <c r="Y264" s="93"/>
    </row>
    <row r="265" spans="1:26" ht="15" customHeight="1">
      <c r="C265" s="786" t="s">
        <v>310</v>
      </c>
      <c r="D265" s="787"/>
      <c r="E265" s="787"/>
      <c r="F265" s="787"/>
      <c r="G265" s="787"/>
      <c r="H265" s="787"/>
      <c r="I265" s="787"/>
      <c r="J265" s="787"/>
      <c r="K265" s="787"/>
      <c r="L265" s="787"/>
      <c r="M265" s="788"/>
      <c r="N265" s="782">
        <f>N108+N124+N163+N198+N220+N232+N239+N251+N263</f>
        <v>0</v>
      </c>
      <c r="O265" s="800"/>
      <c r="P265" s="782">
        <f>P108+P124+P163+P198+P220+P232+P239+P251+P263</f>
        <v>0</v>
      </c>
      <c r="Q265" s="800"/>
      <c r="R265" s="782">
        <f>R108+R124+R163+R198+R220+R232+R239+R251+R263</f>
        <v>0</v>
      </c>
      <c r="S265" s="800"/>
      <c r="T265" s="782">
        <f>T108+T124+T163+T198+T220+T232+T239+T251+T263</f>
        <v>0</v>
      </c>
      <c r="U265" s="800"/>
      <c r="V265" s="782">
        <f>V108+V124+V163+V198+V220+V232+V239+V251+V263</f>
        <v>0</v>
      </c>
      <c r="W265" s="800"/>
      <c r="X265" s="481">
        <f>SUM(N265:W265)</f>
        <v>0</v>
      </c>
      <c r="Y265" s="70"/>
    </row>
    <row r="266" spans="1:26" ht="26.25" customHeight="1">
      <c r="A266" s="62" t="s">
        <v>169</v>
      </c>
      <c r="B266" s="62"/>
      <c r="C266" s="663" t="s">
        <v>269</v>
      </c>
      <c r="D266" s="805"/>
      <c r="E266" s="805"/>
      <c r="F266" s="805"/>
      <c r="G266" s="805"/>
      <c r="H266" s="805"/>
      <c r="I266" s="805"/>
      <c r="J266" s="805"/>
      <c r="K266" s="805"/>
      <c r="L266" s="805"/>
      <c r="M266" s="806"/>
      <c r="N266" s="125"/>
      <c r="O266" s="152"/>
      <c r="P266" s="61"/>
      <c r="Q266" s="152"/>
      <c r="R266" s="61"/>
      <c r="S266" s="152"/>
      <c r="T266" s="61"/>
      <c r="U266" s="152"/>
      <c r="V266" s="61"/>
      <c r="W266" s="152"/>
      <c r="X266" s="153"/>
    </row>
    <row r="267" spans="1:26" ht="15" customHeight="1">
      <c r="C267" s="61" t="s">
        <v>152</v>
      </c>
      <c r="D267" s="677">
        <f t="shared" ref="D267:D276" si="85">C187</f>
        <v>0</v>
      </c>
      <c r="E267" s="810"/>
      <c r="F267" s="810"/>
      <c r="G267" s="810"/>
      <c r="H267" s="810"/>
      <c r="I267" s="810"/>
      <c r="J267" s="810"/>
      <c r="K267" s="810"/>
      <c r="L267" s="810"/>
      <c r="M267" s="811"/>
      <c r="N267" s="650">
        <v>0</v>
      </c>
      <c r="O267" s="804"/>
      <c r="P267" s="650">
        <v>0</v>
      </c>
      <c r="Q267" s="804"/>
      <c r="R267" s="650">
        <v>0</v>
      </c>
      <c r="S267" s="804"/>
      <c r="T267" s="650">
        <v>0</v>
      </c>
      <c r="U267" s="804"/>
      <c r="V267" s="650">
        <v>0</v>
      </c>
      <c r="W267" s="804"/>
      <c r="X267" s="243">
        <f>SUM(N267+P267+R267+T267+V267)</f>
        <v>0</v>
      </c>
    </row>
    <row r="268" spans="1:26" ht="15" customHeight="1">
      <c r="C268" s="61" t="s">
        <v>153</v>
      </c>
      <c r="D268" s="677">
        <f t="shared" si="85"/>
        <v>0</v>
      </c>
      <c r="E268" s="810"/>
      <c r="F268" s="810"/>
      <c r="G268" s="810"/>
      <c r="H268" s="810"/>
      <c r="I268" s="810"/>
      <c r="J268" s="810"/>
      <c r="K268" s="810"/>
      <c r="L268" s="810"/>
      <c r="M268" s="811"/>
      <c r="N268" s="650">
        <v>0</v>
      </c>
      <c r="O268" s="804"/>
      <c r="P268" s="650">
        <v>0</v>
      </c>
      <c r="Q268" s="804"/>
      <c r="R268" s="650">
        <v>0</v>
      </c>
      <c r="S268" s="804"/>
      <c r="T268" s="650">
        <v>0</v>
      </c>
      <c r="U268" s="804"/>
      <c r="V268" s="650">
        <v>0</v>
      </c>
      <c r="W268" s="804"/>
      <c r="X268" s="243">
        <f t="shared" ref="X268:X276" si="86">SUM(N268+P268+R268+T268+V268)</f>
        <v>0</v>
      </c>
    </row>
    <row r="269" spans="1:26" ht="15" customHeight="1">
      <c r="C269" s="61" t="s">
        <v>154</v>
      </c>
      <c r="D269" s="677">
        <f t="shared" si="85"/>
        <v>0</v>
      </c>
      <c r="E269" s="810"/>
      <c r="F269" s="810"/>
      <c r="G269" s="810"/>
      <c r="H269" s="810"/>
      <c r="I269" s="810"/>
      <c r="J269" s="810"/>
      <c r="K269" s="810"/>
      <c r="L269" s="810"/>
      <c r="M269" s="811"/>
      <c r="N269" s="650">
        <v>0</v>
      </c>
      <c r="O269" s="804"/>
      <c r="P269" s="650">
        <v>0</v>
      </c>
      <c r="Q269" s="804"/>
      <c r="R269" s="650">
        <v>0</v>
      </c>
      <c r="S269" s="804"/>
      <c r="T269" s="650">
        <v>0</v>
      </c>
      <c r="U269" s="804"/>
      <c r="V269" s="650">
        <v>0</v>
      </c>
      <c r="W269" s="804"/>
      <c r="X269" s="243">
        <f t="shared" si="86"/>
        <v>0</v>
      </c>
      <c r="Y269" s="70"/>
    </row>
    <row r="270" spans="1:26" ht="15" customHeight="1">
      <c r="C270" s="61" t="s">
        <v>170</v>
      </c>
      <c r="D270" s="677">
        <f t="shared" si="85"/>
        <v>0</v>
      </c>
      <c r="E270" s="810"/>
      <c r="F270" s="810"/>
      <c r="G270" s="810"/>
      <c r="H270" s="810"/>
      <c r="I270" s="810"/>
      <c r="J270" s="810"/>
      <c r="K270" s="810"/>
      <c r="L270" s="810"/>
      <c r="M270" s="811"/>
      <c r="N270" s="650">
        <v>0</v>
      </c>
      <c r="O270" s="804"/>
      <c r="P270" s="650">
        <v>0</v>
      </c>
      <c r="Q270" s="804"/>
      <c r="R270" s="650">
        <v>0</v>
      </c>
      <c r="S270" s="804"/>
      <c r="T270" s="650">
        <v>0</v>
      </c>
      <c r="U270" s="804"/>
      <c r="V270" s="650">
        <v>0</v>
      </c>
      <c r="W270" s="804"/>
      <c r="X270" s="243">
        <f t="shared" si="86"/>
        <v>0</v>
      </c>
    </row>
    <row r="271" spans="1:26" ht="15" customHeight="1">
      <c r="C271" s="61" t="s">
        <v>330</v>
      </c>
      <c r="D271" s="677">
        <f t="shared" si="85"/>
        <v>0</v>
      </c>
      <c r="E271" s="810"/>
      <c r="F271" s="810"/>
      <c r="G271" s="810"/>
      <c r="H271" s="810"/>
      <c r="I271" s="810"/>
      <c r="J271" s="810"/>
      <c r="K271" s="810"/>
      <c r="L271" s="810"/>
      <c r="M271" s="811"/>
      <c r="N271" s="650">
        <v>0</v>
      </c>
      <c r="O271" s="804"/>
      <c r="P271" s="650">
        <v>0</v>
      </c>
      <c r="Q271" s="804"/>
      <c r="R271" s="650">
        <v>0</v>
      </c>
      <c r="S271" s="804"/>
      <c r="T271" s="650">
        <v>0</v>
      </c>
      <c r="U271" s="804"/>
      <c r="V271" s="650">
        <v>0</v>
      </c>
      <c r="W271" s="804"/>
      <c r="X271" s="243">
        <f t="shared" si="86"/>
        <v>0</v>
      </c>
      <c r="Y271" s="70"/>
    </row>
    <row r="272" spans="1:26" ht="15" customHeight="1">
      <c r="C272" s="61" t="s">
        <v>331</v>
      </c>
      <c r="D272" s="677">
        <f t="shared" si="85"/>
        <v>0</v>
      </c>
      <c r="E272" s="810"/>
      <c r="F272" s="810"/>
      <c r="G272" s="810"/>
      <c r="H272" s="810"/>
      <c r="I272" s="810"/>
      <c r="J272" s="810"/>
      <c r="K272" s="810"/>
      <c r="L272" s="810"/>
      <c r="M272" s="811"/>
      <c r="N272" s="650">
        <v>0</v>
      </c>
      <c r="O272" s="804"/>
      <c r="P272" s="650">
        <v>0</v>
      </c>
      <c r="Q272" s="804"/>
      <c r="R272" s="650">
        <v>0</v>
      </c>
      <c r="S272" s="804"/>
      <c r="T272" s="650">
        <v>0</v>
      </c>
      <c r="U272" s="804"/>
      <c r="V272" s="650">
        <v>0</v>
      </c>
      <c r="W272" s="804"/>
      <c r="X272" s="243">
        <f t="shared" si="86"/>
        <v>0</v>
      </c>
    </row>
    <row r="273" spans="1:26" ht="15" customHeight="1">
      <c r="C273" s="61" t="s">
        <v>332</v>
      </c>
      <c r="D273" s="677">
        <f t="shared" si="85"/>
        <v>0</v>
      </c>
      <c r="E273" s="810"/>
      <c r="F273" s="810"/>
      <c r="G273" s="810"/>
      <c r="H273" s="810"/>
      <c r="I273" s="810"/>
      <c r="J273" s="810"/>
      <c r="K273" s="810"/>
      <c r="L273" s="810"/>
      <c r="M273" s="811"/>
      <c r="N273" s="650">
        <v>0</v>
      </c>
      <c r="O273" s="804"/>
      <c r="P273" s="650">
        <v>0</v>
      </c>
      <c r="Q273" s="804"/>
      <c r="R273" s="650">
        <v>0</v>
      </c>
      <c r="S273" s="804"/>
      <c r="T273" s="650">
        <v>0</v>
      </c>
      <c r="U273" s="804"/>
      <c r="V273" s="650">
        <v>0</v>
      </c>
      <c r="W273" s="804"/>
      <c r="X273" s="243">
        <f t="shared" si="86"/>
        <v>0</v>
      </c>
      <c r="Y273" s="70"/>
    </row>
    <row r="274" spans="1:26" ht="15" customHeight="1">
      <c r="C274" s="61" t="s">
        <v>333</v>
      </c>
      <c r="D274" s="677">
        <f t="shared" si="85"/>
        <v>0</v>
      </c>
      <c r="E274" s="810"/>
      <c r="F274" s="810"/>
      <c r="G274" s="810"/>
      <c r="H274" s="810"/>
      <c r="I274" s="810"/>
      <c r="J274" s="810"/>
      <c r="K274" s="810"/>
      <c r="L274" s="810"/>
      <c r="M274" s="811"/>
      <c r="N274" s="650">
        <v>0</v>
      </c>
      <c r="O274" s="804"/>
      <c r="P274" s="650">
        <v>0</v>
      </c>
      <c r="Q274" s="804"/>
      <c r="R274" s="650">
        <v>0</v>
      </c>
      <c r="S274" s="804"/>
      <c r="T274" s="650">
        <v>0</v>
      </c>
      <c r="U274" s="804"/>
      <c r="V274" s="650">
        <v>0</v>
      </c>
      <c r="W274" s="804"/>
      <c r="X274" s="243">
        <f t="shared" si="86"/>
        <v>0</v>
      </c>
    </row>
    <row r="275" spans="1:26" ht="15" customHeight="1">
      <c r="C275" s="61" t="s">
        <v>334</v>
      </c>
      <c r="D275" s="677">
        <f t="shared" si="85"/>
        <v>0</v>
      </c>
      <c r="E275" s="810"/>
      <c r="F275" s="810"/>
      <c r="G275" s="810"/>
      <c r="H275" s="810"/>
      <c r="I275" s="810"/>
      <c r="J275" s="810"/>
      <c r="K275" s="810"/>
      <c r="L275" s="810"/>
      <c r="M275" s="811"/>
      <c r="N275" s="650">
        <v>0</v>
      </c>
      <c r="O275" s="804"/>
      <c r="P275" s="650">
        <v>0</v>
      </c>
      <c r="Q275" s="804"/>
      <c r="R275" s="650">
        <v>0</v>
      </c>
      <c r="S275" s="804"/>
      <c r="T275" s="650">
        <v>0</v>
      </c>
      <c r="U275" s="804"/>
      <c r="V275" s="650">
        <v>0</v>
      </c>
      <c r="W275" s="804"/>
      <c r="X275" s="243">
        <f t="shared" si="86"/>
        <v>0</v>
      </c>
      <c r="Y275" s="70"/>
    </row>
    <row r="276" spans="1:26" ht="15" customHeight="1">
      <c r="C276" s="61" t="s">
        <v>335</v>
      </c>
      <c r="D276" s="777">
        <f t="shared" si="85"/>
        <v>0</v>
      </c>
      <c r="E276" s="838"/>
      <c r="F276" s="838"/>
      <c r="G276" s="838"/>
      <c r="H276" s="838"/>
      <c r="I276" s="838"/>
      <c r="J276" s="838"/>
      <c r="K276" s="838"/>
      <c r="L276" s="838"/>
      <c r="M276" s="839"/>
      <c r="N276" s="650">
        <v>0</v>
      </c>
      <c r="O276" s="804"/>
      <c r="P276" s="650">
        <v>0</v>
      </c>
      <c r="Q276" s="804"/>
      <c r="R276" s="650">
        <v>0</v>
      </c>
      <c r="S276" s="804"/>
      <c r="T276" s="650">
        <v>0</v>
      </c>
      <c r="U276" s="804"/>
      <c r="V276" s="650">
        <v>0</v>
      </c>
      <c r="W276" s="804"/>
      <c r="X276" s="243">
        <f t="shared" si="86"/>
        <v>0</v>
      </c>
      <c r="Y276" s="70"/>
    </row>
    <row r="277" spans="1:26" ht="15" customHeight="1">
      <c r="C277" s="154"/>
      <c r="D277" s="194"/>
      <c r="E277" s="194"/>
      <c r="F277" s="671" t="s">
        <v>265</v>
      </c>
      <c r="G277" s="837"/>
      <c r="H277" s="837"/>
      <c r="I277" s="837"/>
      <c r="J277" s="837"/>
      <c r="K277" s="837"/>
      <c r="L277" s="837"/>
      <c r="M277" s="824"/>
      <c r="N277" s="668">
        <f>SUM(N267:N276)</f>
        <v>0</v>
      </c>
      <c r="O277" s="803"/>
      <c r="P277" s="668">
        <f>SUM(P267:P276)</f>
        <v>0</v>
      </c>
      <c r="Q277" s="803"/>
      <c r="R277" s="668">
        <f>SUM(R267:R276)</f>
        <v>0</v>
      </c>
      <c r="S277" s="803"/>
      <c r="T277" s="668">
        <f>SUM(T267:T276)</f>
        <v>0</v>
      </c>
      <c r="U277" s="803"/>
      <c r="V277" s="668">
        <f>SUM(V267:V276)</f>
        <v>0</v>
      </c>
      <c r="W277" s="803"/>
      <c r="X277" s="120">
        <f>SUM(N277:W277)</f>
        <v>0</v>
      </c>
      <c r="Y277" s="70"/>
    </row>
    <row r="278" spans="1:26" s="68" customFormat="1" ht="15" customHeight="1">
      <c r="A278" s="62">
        <v>3010</v>
      </c>
      <c r="B278" s="62"/>
      <c r="C278" s="704" t="s">
        <v>377</v>
      </c>
      <c r="D278" s="705"/>
      <c r="E278" s="705"/>
      <c r="F278" s="705"/>
      <c r="G278" s="705"/>
      <c r="H278" s="705"/>
      <c r="I278" s="705"/>
      <c r="J278" s="705"/>
      <c r="K278" s="705"/>
      <c r="L278" s="705"/>
      <c r="M278" s="775"/>
      <c r="N278" s="130"/>
      <c r="O278" s="103"/>
      <c r="P278" s="125"/>
      <c r="Q278" s="103"/>
      <c r="R278" s="125"/>
      <c r="S278" s="103"/>
      <c r="T278" s="125"/>
      <c r="U278" s="103"/>
      <c r="V278" s="125"/>
      <c r="W278" s="103"/>
      <c r="X278" s="99"/>
      <c r="Y278" s="70"/>
      <c r="Z278" s="9"/>
    </row>
    <row r="279" spans="1:26" s="68" customFormat="1" ht="15" customHeight="1">
      <c r="A279" s="62"/>
      <c r="B279" s="62"/>
      <c r="C279" s="703"/>
      <c r="D279" s="653"/>
      <c r="E279" s="653"/>
      <c r="F279" s="653"/>
      <c r="G279" s="653"/>
      <c r="H279" s="653"/>
      <c r="I279" s="653"/>
      <c r="J279" s="653"/>
      <c r="K279" s="653"/>
      <c r="L279" s="653"/>
      <c r="M279" s="654"/>
      <c r="N279" s="650">
        <v>0</v>
      </c>
      <c r="O279" s="676"/>
      <c r="P279" s="650">
        <v>0</v>
      </c>
      <c r="Q279" s="676"/>
      <c r="R279" s="650">
        <v>0</v>
      </c>
      <c r="S279" s="676"/>
      <c r="T279" s="650">
        <v>0</v>
      </c>
      <c r="U279" s="676"/>
      <c r="V279" s="650">
        <v>0</v>
      </c>
      <c r="W279" s="676"/>
      <c r="X279" s="243">
        <f>SUM(N279+P279+R279+T279+V279)</f>
        <v>0</v>
      </c>
      <c r="Y279" s="70"/>
      <c r="Z279" s="9"/>
    </row>
    <row r="280" spans="1:26" s="68" customFormat="1" ht="15" customHeight="1">
      <c r="A280" s="62"/>
      <c r="B280" s="62"/>
      <c r="C280" s="703"/>
      <c r="D280" s="653"/>
      <c r="E280" s="653"/>
      <c r="F280" s="653"/>
      <c r="G280" s="653"/>
      <c r="H280" s="653"/>
      <c r="I280" s="653"/>
      <c r="J280" s="653"/>
      <c r="K280" s="653"/>
      <c r="L280" s="653"/>
      <c r="M280" s="654"/>
      <c r="N280" s="650">
        <v>0</v>
      </c>
      <c r="O280" s="676"/>
      <c r="P280" s="650">
        <v>0</v>
      </c>
      <c r="Q280" s="676"/>
      <c r="R280" s="650">
        <v>0</v>
      </c>
      <c r="S280" s="676"/>
      <c r="T280" s="650">
        <v>0</v>
      </c>
      <c r="U280" s="676"/>
      <c r="V280" s="650">
        <v>0</v>
      </c>
      <c r="W280" s="676"/>
      <c r="X280" s="243">
        <f>SUM(N280+P280+R280+T280+V280)</f>
        <v>0</v>
      </c>
      <c r="Y280" s="70"/>
      <c r="Z280" s="9"/>
    </row>
    <row r="281" spans="1:26" s="68" customFormat="1" ht="15" customHeight="1">
      <c r="A281" s="62"/>
      <c r="B281" s="62"/>
      <c r="C281" s="703"/>
      <c r="D281" s="653"/>
      <c r="E281" s="653"/>
      <c r="F281" s="653"/>
      <c r="G281" s="653"/>
      <c r="H281" s="653"/>
      <c r="I281" s="653"/>
      <c r="J281" s="653"/>
      <c r="K281" s="653"/>
      <c r="L281" s="653"/>
      <c r="M281" s="654"/>
      <c r="N281" s="650">
        <v>0</v>
      </c>
      <c r="O281" s="676"/>
      <c r="P281" s="650">
        <v>0</v>
      </c>
      <c r="Q281" s="676"/>
      <c r="R281" s="650">
        <v>0</v>
      </c>
      <c r="S281" s="676"/>
      <c r="T281" s="650">
        <v>0</v>
      </c>
      <c r="U281" s="676"/>
      <c r="V281" s="650">
        <v>0</v>
      </c>
      <c r="W281" s="676"/>
      <c r="X281" s="243">
        <f>SUM(N281+P281+R281+T281+V281)</f>
        <v>0</v>
      </c>
      <c r="Y281" s="70"/>
      <c r="Z281" s="9"/>
    </row>
    <row r="282" spans="1:26" s="68" customFormat="1" ht="15" customHeight="1">
      <c r="A282" s="62"/>
      <c r="B282" s="62"/>
      <c r="C282" s="652"/>
      <c r="D282" s="653"/>
      <c r="E282" s="653"/>
      <c r="F282" s="653"/>
      <c r="G282" s="653"/>
      <c r="H282" s="653"/>
      <c r="I282" s="653"/>
      <c r="J282" s="653"/>
      <c r="K282" s="653"/>
      <c r="L282" s="653"/>
      <c r="M282" s="654"/>
      <c r="N282" s="650">
        <v>0</v>
      </c>
      <c r="O282" s="676"/>
      <c r="P282" s="650">
        <v>0</v>
      </c>
      <c r="Q282" s="676"/>
      <c r="R282" s="650">
        <v>0</v>
      </c>
      <c r="S282" s="676"/>
      <c r="T282" s="650">
        <v>0</v>
      </c>
      <c r="U282" s="676"/>
      <c r="V282" s="650">
        <v>0</v>
      </c>
      <c r="W282" s="676"/>
      <c r="X282" s="243">
        <f>SUM(N282+P282+R282+T282+V282)</f>
        <v>0</v>
      </c>
      <c r="Y282" s="70"/>
      <c r="Z282" s="9"/>
    </row>
    <row r="283" spans="1:26" s="68" customFormat="1" ht="15" customHeight="1">
      <c r="A283" s="62"/>
      <c r="B283" s="62"/>
      <c r="C283" s="670" t="str">
        <f>CONCATENATE("TOTAL ", C278)</f>
        <v>TOTAL SIKULIAQ SHIP USE / HAARP FACILITY USE [Delete unneeded facility and this red text]</v>
      </c>
      <c r="D283" s="671"/>
      <c r="E283" s="671"/>
      <c r="F283" s="671"/>
      <c r="G283" s="671"/>
      <c r="H283" s="671"/>
      <c r="I283" s="671"/>
      <c r="J283" s="671"/>
      <c r="K283" s="671"/>
      <c r="L283" s="671"/>
      <c r="M283" s="672"/>
      <c r="N283" s="668">
        <f>SUM(N279:O282)</f>
        <v>0</v>
      </c>
      <c r="O283" s="686"/>
      <c r="P283" s="668">
        <f>SUM(P279:Q282)</f>
        <v>0</v>
      </c>
      <c r="Q283" s="686"/>
      <c r="R283" s="668">
        <f>SUM(R279:S282)</f>
        <v>0</v>
      </c>
      <c r="S283" s="686"/>
      <c r="T283" s="668">
        <f>SUM(T279:U282)</f>
        <v>0</v>
      </c>
      <c r="U283" s="686"/>
      <c r="V283" s="668">
        <f>SUM(V279:W282)</f>
        <v>0</v>
      </c>
      <c r="W283" s="686"/>
      <c r="X283" s="156">
        <f>SUM(N283:W283)</f>
        <v>0</v>
      </c>
      <c r="Y283" s="70"/>
      <c r="Z283" s="9"/>
    </row>
    <row r="284" spans="1:26" ht="15" customHeight="1">
      <c r="C284" s="710"/>
      <c r="D284" s="711"/>
      <c r="E284" s="711"/>
      <c r="F284" s="711"/>
      <c r="G284" s="711"/>
      <c r="H284" s="711"/>
      <c r="I284" s="711"/>
      <c r="J284" s="711"/>
      <c r="K284" s="711"/>
      <c r="L284" s="711"/>
      <c r="M284" s="712"/>
      <c r="N284" s="164"/>
      <c r="O284" s="406"/>
      <c r="P284" s="164"/>
      <c r="Q284" s="406"/>
      <c r="R284" s="164"/>
      <c r="S284" s="406"/>
      <c r="T284" s="164"/>
      <c r="U284" s="406"/>
      <c r="V284" s="164"/>
      <c r="W284" s="406"/>
      <c r="X284" s="109"/>
      <c r="Y284" s="70"/>
    </row>
    <row r="285" spans="1:26" ht="15" customHeight="1">
      <c r="C285" s="786" t="s">
        <v>304</v>
      </c>
      <c r="D285" s="787"/>
      <c r="E285" s="787"/>
      <c r="F285" s="787"/>
      <c r="G285" s="787"/>
      <c r="H285" s="787"/>
      <c r="I285" s="787"/>
      <c r="J285" s="787"/>
      <c r="K285" s="787"/>
      <c r="L285" s="787"/>
      <c r="M285" s="788"/>
      <c r="N285" s="782">
        <f>N265+N277+N283</f>
        <v>0</v>
      </c>
      <c r="O285" s="800"/>
      <c r="P285" s="782">
        <f>P265+P277+P283</f>
        <v>0</v>
      </c>
      <c r="Q285" s="800"/>
      <c r="R285" s="782">
        <f>R265+R277+R283</f>
        <v>0</v>
      </c>
      <c r="S285" s="800"/>
      <c r="T285" s="782">
        <f>T265+T277+T283</f>
        <v>0</v>
      </c>
      <c r="U285" s="800"/>
      <c r="V285" s="782">
        <f>V265+V277+V283</f>
        <v>0</v>
      </c>
      <c r="W285" s="800"/>
      <c r="X285" s="481">
        <f>SUM(N285:W285)</f>
        <v>0</v>
      </c>
    </row>
    <row r="286" spans="1:26" ht="15" customHeight="1">
      <c r="C286" s="181"/>
      <c r="D286" s="182"/>
      <c r="E286" s="183"/>
      <c r="F286" s="183"/>
      <c r="G286" s="183"/>
      <c r="H286" s="184"/>
      <c r="I286" s="184"/>
      <c r="J286" s="195"/>
      <c r="K286" s="195"/>
      <c r="L286" s="195"/>
      <c r="M286" s="36"/>
      <c r="N286" s="185"/>
      <c r="O286" s="196"/>
      <c r="P286" s="185"/>
      <c r="Q286" s="196"/>
      <c r="R286" s="185"/>
      <c r="S286" s="196"/>
      <c r="T286" s="185"/>
      <c r="U286" s="196"/>
      <c r="V286" s="185"/>
      <c r="W286" s="196"/>
      <c r="X286" s="187"/>
    </row>
    <row r="287" spans="1:26" ht="15.75" customHeight="1">
      <c r="C287" s="786" t="s">
        <v>305</v>
      </c>
      <c r="D287" s="787"/>
      <c r="E287" s="787"/>
      <c r="F287" s="787"/>
      <c r="G287" s="787"/>
      <c r="H287" s="787"/>
      <c r="I287" s="787"/>
      <c r="J287" s="787"/>
      <c r="K287" s="787"/>
      <c r="L287" s="787"/>
      <c r="M287" s="788"/>
      <c r="N287" s="732"/>
      <c r="O287" s="801"/>
      <c r="P287" s="732"/>
      <c r="Q287" s="801"/>
      <c r="R287" s="732"/>
      <c r="S287" s="801"/>
      <c r="T287" s="732"/>
      <c r="U287" s="801"/>
      <c r="V287" s="732"/>
      <c r="W287" s="801"/>
      <c r="X287" s="481"/>
      <c r="Y287" s="70"/>
    </row>
    <row r="288" spans="1:26" ht="15.75" customHeight="1">
      <c r="C288" s="807" t="s">
        <v>325</v>
      </c>
      <c r="D288" s="808"/>
      <c r="E288" s="808"/>
      <c r="F288" s="808"/>
      <c r="G288" s="808"/>
      <c r="H288" s="808"/>
      <c r="I288" s="808"/>
      <c r="J288" s="808"/>
      <c r="K288" s="808"/>
      <c r="L288" s="808"/>
      <c r="M288" s="809"/>
      <c r="N288" s="802">
        <f>N124</f>
        <v>0</v>
      </c>
      <c r="O288" s="803"/>
      <c r="P288" s="802">
        <f>P124</f>
        <v>0</v>
      </c>
      <c r="Q288" s="803"/>
      <c r="R288" s="802">
        <f>R124</f>
        <v>0</v>
      </c>
      <c r="S288" s="803"/>
      <c r="T288" s="802">
        <f>T124</f>
        <v>0</v>
      </c>
      <c r="U288" s="803"/>
      <c r="V288" s="802">
        <f>V124</f>
        <v>0</v>
      </c>
      <c r="W288" s="803"/>
      <c r="X288" s="187">
        <f t="shared" ref="X288:X295" si="87">SUM(N288:W288)</f>
        <v>0</v>
      </c>
      <c r="Y288" s="70"/>
    </row>
    <row r="289" spans="3:25" ht="15.75" customHeight="1">
      <c r="C289" s="807" t="s">
        <v>326</v>
      </c>
      <c r="D289" s="808"/>
      <c r="E289" s="808"/>
      <c r="F289" s="808"/>
      <c r="G289" s="808"/>
      <c r="H289" s="808"/>
      <c r="I289" s="808"/>
      <c r="J289" s="808"/>
      <c r="K289" s="808"/>
      <c r="L289" s="808"/>
      <c r="M289" s="809"/>
      <c r="N289" s="802">
        <f>N277</f>
        <v>0</v>
      </c>
      <c r="O289" s="803"/>
      <c r="P289" s="802">
        <f>P277</f>
        <v>0</v>
      </c>
      <c r="Q289" s="803"/>
      <c r="R289" s="802">
        <f>R277</f>
        <v>0</v>
      </c>
      <c r="S289" s="803"/>
      <c r="T289" s="802">
        <f>T277</f>
        <v>0</v>
      </c>
      <c r="U289" s="803"/>
      <c r="V289" s="802">
        <f>V277</f>
        <v>0</v>
      </c>
      <c r="W289" s="803"/>
      <c r="X289" s="187">
        <f t="shared" si="87"/>
        <v>0</v>
      </c>
      <c r="Y289" s="70"/>
    </row>
    <row r="290" spans="3:25" ht="15.75" customHeight="1">
      <c r="C290" s="807" t="str">
        <f>C278</f>
        <v>SIKULIAQ SHIP USE / HAARP FACILITY USE [Delete unneeded facility and this red text]</v>
      </c>
      <c r="D290" s="808"/>
      <c r="E290" s="808"/>
      <c r="F290" s="808"/>
      <c r="G290" s="808"/>
      <c r="H290" s="808"/>
      <c r="I290" s="808"/>
      <c r="J290" s="808"/>
      <c r="K290" s="808"/>
      <c r="L290" s="808"/>
      <c r="M290" s="809"/>
      <c r="N290" s="802">
        <f>N283</f>
        <v>0</v>
      </c>
      <c r="O290" s="803"/>
      <c r="P290" s="802">
        <f>P283</f>
        <v>0</v>
      </c>
      <c r="Q290" s="803"/>
      <c r="R290" s="802">
        <f>R283</f>
        <v>0</v>
      </c>
      <c r="S290" s="803"/>
      <c r="T290" s="802">
        <f>T283</f>
        <v>0</v>
      </c>
      <c r="U290" s="803"/>
      <c r="V290" s="802">
        <f>V283</f>
        <v>0</v>
      </c>
      <c r="W290" s="803"/>
      <c r="X290" s="187">
        <f t="shared" si="87"/>
        <v>0</v>
      </c>
      <c r="Y290" s="70"/>
    </row>
    <row r="291" spans="3:25" ht="15.75" customHeight="1">
      <c r="C291" s="807" t="s">
        <v>307</v>
      </c>
      <c r="D291" s="808"/>
      <c r="E291" s="808"/>
      <c r="F291" s="808"/>
      <c r="G291" s="808"/>
      <c r="H291" s="808"/>
      <c r="I291" s="808"/>
      <c r="J291" s="808"/>
      <c r="K291" s="808"/>
      <c r="L291" s="808"/>
      <c r="M291" s="809"/>
      <c r="N291" s="802">
        <f>N232</f>
        <v>0</v>
      </c>
      <c r="O291" s="803"/>
      <c r="P291" s="802">
        <f>P232</f>
        <v>0</v>
      </c>
      <c r="Q291" s="803"/>
      <c r="R291" s="802">
        <f>R232</f>
        <v>0</v>
      </c>
      <c r="S291" s="803"/>
      <c r="T291" s="802">
        <f>T232</f>
        <v>0</v>
      </c>
      <c r="U291" s="803"/>
      <c r="V291" s="802">
        <f>V232</f>
        <v>0</v>
      </c>
      <c r="W291" s="803"/>
      <c r="X291" s="187">
        <f t="shared" si="87"/>
        <v>0</v>
      </c>
      <c r="Y291" s="70"/>
    </row>
    <row r="292" spans="3:25" ht="15.75" customHeight="1">
      <c r="C292" s="807" t="s">
        <v>308</v>
      </c>
      <c r="D292" s="808"/>
      <c r="E292" s="808"/>
      <c r="F292" s="808"/>
      <c r="G292" s="808"/>
      <c r="H292" s="808"/>
      <c r="I292" s="808"/>
      <c r="J292" s="808"/>
      <c r="K292" s="808"/>
      <c r="L292" s="808"/>
      <c r="M292" s="809"/>
      <c r="N292" s="802">
        <f>N239</f>
        <v>0</v>
      </c>
      <c r="O292" s="803"/>
      <c r="P292" s="802">
        <f>P239</f>
        <v>0</v>
      </c>
      <c r="Q292" s="803"/>
      <c r="R292" s="802">
        <f>R239</f>
        <v>0</v>
      </c>
      <c r="S292" s="803"/>
      <c r="T292" s="802">
        <f>T239</f>
        <v>0</v>
      </c>
      <c r="U292" s="803"/>
      <c r="V292" s="802">
        <f>V239</f>
        <v>0</v>
      </c>
      <c r="W292" s="803"/>
      <c r="X292" s="187">
        <f t="shared" si="87"/>
        <v>0</v>
      </c>
      <c r="Y292" s="70"/>
    </row>
    <row r="293" spans="3:25" ht="15.75" customHeight="1">
      <c r="C293" s="807" t="s">
        <v>392</v>
      </c>
      <c r="D293" s="808"/>
      <c r="E293" s="808"/>
      <c r="F293" s="808"/>
      <c r="G293" s="808"/>
      <c r="H293" s="808"/>
      <c r="I293" s="808"/>
      <c r="J293" s="808"/>
      <c r="K293" s="808"/>
      <c r="L293" s="808"/>
      <c r="M293" s="809"/>
      <c r="N293" s="802">
        <f>N251</f>
        <v>0</v>
      </c>
      <c r="O293" s="803"/>
      <c r="P293" s="802">
        <f>P251</f>
        <v>0</v>
      </c>
      <c r="Q293" s="803"/>
      <c r="R293" s="802">
        <f>R251</f>
        <v>0</v>
      </c>
      <c r="S293" s="803"/>
      <c r="T293" s="802">
        <f>T251</f>
        <v>0</v>
      </c>
      <c r="U293" s="803"/>
      <c r="V293" s="802">
        <f>V251</f>
        <v>0</v>
      </c>
      <c r="W293" s="803"/>
      <c r="X293" s="187">
        <f t="shared" si="87"/>
        <v>0</v>
      </c>
      <c r="Y293" s="70"/>
    </row>
    <row r="294" spans="3:25" ht="15.75" customHeight="1">
      <c r="C294" s="807" t="s">
        <v>393</v>
      </c>
      <c r="D294" s="808"/>
      <c r="E294" s="808"/>
      <c r="F294" s="808"/>
      <c r="G294" s="808"/>
      <c r="H294" s="808"/>
      <c r="I294" s="808"/>
      <c r="J294" s="808"/>
      <c r="K294" s="808"/>
      <c r="L294" s="808"/>
      <c r="M294" s="809"/>
      <c r="N294" s="802">
        <f>N263</f>
        <v>0</v>
      </c>
      <c r="O294" s="803"/>
      <c r="P294" s="802">
        <f>P263</f>
        <v>0</v>
      </c>
      <c r="Q294" s="803"/>
      <c r="R294" s="802">
        <f>R263</f>
        <v>0</v>
      </c>
      <c r="S294" s="803"/>
      <c r="T294" s="802">
        <f>T263</f>
        <v>0</v>
      </c>
      <c r="U294" s="803"/>
      <c r="V294" s="802">
        <f>V263</f>
        <v>0</v>
      </c>
      <c r="W294" s="803"/>
      <c r="X294" s="187">
        <f t="shared" si="87"/>
        <v>0</v>
      </c>
      <c r="Y294" s="70"/>
    </row>
    <row r="295" spans="3:25" ht="15" customHeight="1">
      <c r="C295" s="786" t="s">
        <v>306</v>
      </c>
      <c r="D295" s="787"/>
      <c r="E295" s="787"/>
      <c r="F295" s="787"/>
      <c r="G295" s="787"/>
      <c r="H295" s="787"/>
      <c r="I295" s="787"/>
      <c r="J295" s="787"/>
      <c r="K295" s="787"/>
      <c r="L295" s="787"/>
      <c r="M295" s="788"/>
      <c r="N295" s="782">
        <f>N285-SUM(N288:N294)</f>
        <v>0</v>
      </c>
      <c r="O295" s="800"/>
      <c r="P295" s="782">
        <f>P285-SUM(P288:P294)</f>
        <v>0</v>
      </c>
      <c r="Q295" s="800"/>
      <c r="R295" s="782">
        <f>R285-SUM(R288:R294)</f>
        <v>0</v>
      </c>
      <c r="S295" s="800"/>
      <c r="T295" s="782">
        <f>T285-SUM(T288:T294)</f>
        <v>0</v>
      </c>
      <c r="U295" s="800"/>
      <c r="V295" s="782">
        <f>V285-SUM(V288:V294)</f>
        <v>0</v>
      </c>
      <c r="W295" s="800"/>
      <c r="X295" s="481">
        <f t="shared" si="87"/>
        <v>0</v>
      </c>
      <c r="Y295" s="70"/>
    </row>
    <row r="296" spans="3:25" ht="15" customHeight="1">
      <c r="C296" s="710"/>
      <c r="D296" s="711"/>
      <c r="E296" s="711"/>
      <c r="F296" s="711"/>
      <c r="G296" s="711"/>
      <c r="H296" s="711"/>
      <c r="I296" s="711"/>
      <c r="J296" s="711"/>
      <c r="K296" s="711"/>
      <c r="L296" s="711"/>
      <c r="M296" s="712"/>
      <c r="N296" s="166"/>
      <c r="O296" s="167"/>
      <c r="P296" s="166"/>
      <c r="Q296" s="167"/>
      <c r="R296" s="166"/>
      <c r="S296" s="167"/>
      <c r="T296" s="166"/>
      <c r="U296" s="167"/>
      <c r="V296" s="166"/>
      <c r="W296" s="167"/>
      <c r="X296" s="124"/>
      <c r="Y296" s="34"/>
    </row>
    <row r="297" spans="3:25" ht="15" customHeight="1">
      <c r="C297" s="786" t="s">
        <v>324</v>
      </c>
      <c r="D297" s="787"/>
      <c r="E297" s="787"/>
      <c r="F297" s="787"/>
      <c r="G297" s="787"/>
      <c r="H297" s="694" t="s">
        <v>134</v>
      </c>
      <c r="I297" s="836"/>
      <c r="J297" s="836"/>
      <c r="K297" s="836"/>
      <c r="L297" s="836"/>
      <c r="M297" s="485">
        <f>VLOOKUP(H297,F_A,2,0)</f>
        <v>0.55000000000000004</v>
      </c>
      <c r="N297" s="782">
        <f>ROUND(N295*$M297,0)</f>
        <v>0</v>
      </c>
      <c r="O297" s="800"/>
      <c r="P297" s="782">
        <f>ROUND(P295*$M297,0)</f>
        <v>0</v>
      </c>
      <c r="Q297" s="800"/>
      <c r="R297" s="782">
        <f>ROUND(R295*$M297,0)</f>
        <v>0</v>
      </c>
      <c r="S297" s="800"/>
      <c r="T297" s="782">
        <f>ROUND(T295*$M297,0)</f>
        <v>0</v>
      </c>
      <c r="U297" s="800"/>
      <c r="V297" s="782">
        <f>ROUND(V295*$M297,0)</f>
        <v>0</v>
      </c>
      <c r="W297" s="800"/>
      <c r="X297" s="486">
        <f>SUM(N297:W297)</f>
        <v>0</v>
      </c>
      <c r="Y297" s="34"/>
    </row>
    <row r="298" spans="3:25" ht="15" customHeight="1">
      <c r="C298" s="710"/>
      <c r="D298" s="711"/>
      <c r="E298" s="711"/>
      <c r="F298" s="711"/>
      <c r="G298" s="711"/>
      <c r="H298" s="711"/>
      <c r="I298" s="711"/>
      <c r="J298" s="711"/>
      <c r="K298" s="711"/>
      <c r="L298" s="711"/>
      <c r="M298" s="712"/>
      <c r="N298" s="166"/>
      <c r="O298" s="167"/>
      <c r="P298" s="166"/>
      <c r="Q298" s="167"/>
      <c r="R298" s="166"/>
      <c r="S298" s="167"/>
      <c r="T298" s="166"/>
      <c r="U298" s="167"/>
      <c r="V298" s="166"/>
      <c r="W298" s="167"/>
      <c r="X298" s="124"/>
      <c r="Y298" s="34"/>
    </row>
    <row r="299" spans="3:25" ht="15" customHeight="1">
      <c r="C299" s="786" t="s">
        <v>309</v>
      </c>
      <c r="D299" s="787"/>
      <c r="E299" s="787"/>
      <c r="F299" s="787"/>
      <c r="G299" s="787"/>
      <c r="H299" s="787"/>
      <c r="I299" s="787"/>
      <c r="J299" s="787"/>
      <c r="K299" s="787"/>
      <c r="L299" s="787"/>
      <c r="M299" s="788"/>
      <c r="N299" s="782">
        <f>N285+N297</f>
        <v>0</v>
      </c>
      <c r="O299" s="800"/>
      <c r="P299" s="782">
        <f>P285+P297</f>
        <v>0</v>
      </c>
      <c r="Q299" s="800"/>
      <c r="R299" s="782">
        <f>R285+R297</f>
        <v>0</v>
      </c>
      <c r="S299" s="800"/>
      <c r="T299" s="782">
        <f>T285+T297</f>
        <v>0</v>
      </c>
      <c r="U299" s="800"/>
      <c r="V299" s="782">
        <f>V285+V297</f>
        <v>0</v>
      </c>
      <c r="W299" s="800"/>
      <c r="X299" s="481">
        <f>SUM(N299:W299)</f>
        <v>0</v>
      </c>
      <c r="Y299" s="34"/>
    </row>
    <row r="300" spans="3:25" ht="17.100000000000001" customHeight="1">
      <c r="N300" s="34"/>
      <c r="O300" s="34"/>
      <c r="Q300" s="34"/>
      <c r="S300" s="34"/>
      <c r="U300" s="34"/>
      <c r="W300" s="34"/>
    </row>
    <row r="301" spans="3:25" ht="17.100000000000001" customHeight="1">
      <c r="C301" s="412" t="str">
        <f>MTDC!C265</f>
        <v>IBUD Version 08.026.21</v>
      </c>
      <c r="D301" s="9"/>
      <c r="E301" s="9"/>
      <c r="F301" s="9"/>
      <c r="G301" s="9"/>
      <c r="H301" s="9"/>
      <c r="I301" s="9"/>
      <c r="J301" s="9"/>
      <c r="K301" s="9"/>
      <c r="L301" s="9"/>
      <c r="N301" s="34"/>
      <c r="O301" s="34"/>
      <c r="Q301" s="34"/>
      <c r="S301" s="34"/>
      <c r="U301" s="34"/>
      <c r="W301" s="34"/>
      <c r="Y301" s="34"/>
    </row>
    <row r="302" spans="3:25" ht="17.100000000000001" customHeight="1">
      <c r="C302" s="9"/>
      <c r="D302" s="9"/>
      <c r="E302" s="9"/>
      <c r="F302" s="9"/>
      <c r="G302" s="9"/>
      <c r="H302" s="9"/>
      <c r="I302" s="9"/>
      <c r="J302" s="9"/>
      <c r="K302" s="9"/>
      <c r="L302" s="9"/>
      <c r="N302" s="34"/>
      <c r="O302" s="34"/>
      <c r="Q302" s="34"/>
      <c r="S302" s="34"/>
      <c r="U302" s="34"/>
      <c r="W302" s="34"/>
      <c r="Y302" s="34"/>
    </row>
    <row r="303" spans="3:25" ht="17.100000000000001" customHeight="1">
      <c r="C303" s="9"/>
      <c r="D303" s="9"/>
      <c r="E303" s="9"/>
      <c r="F303" s="9"/>
      <c r="G303" s="9"/>
      <c r="H303" s="9"/>
      <c r="I303" s="9"/>
      <c r="J303" s="9"/>
      <c r="K303" s="9"/>
      <c r="L303" s="9"/>
      <c r="N303" s="34"/>
      <c r="O303" s="34"/>
      <c r="Q303" s="34"/>
      <c r="S303" s="34"/>
      <c r="U303" s="34"/>
      <c r="W303" s="34"/>
      <c r="Y303" s="34"/>
    </row>
    <row r="304" spans="3:25" ht="17.100000000000001" customHeight="1">
      <c r="C304" s="9"/>
      <c r="D304" s="9"/>
      <c r="E304" s="9"/>
      <c r="F304" s="9"/>
      <c r="G304" s="9"/>
      <c r="H304" s="9"/>
      <c r="I304" s="9"/>
      <c r="J304" s="9"/>
      <c r="K304" s="9"/>
      <c r="L304" s="9"/>
      <c r="N304" s="34"/>
      <c r="O304" s="34"/>
      <c r="Q304" s="34"/>
      <c r="S304" s="34"/>
      <c r="U304" s="34"/>
      <c r="W304" s="34"/>
      <c r="Y304" s="34"/>
    </row>
    <row r="305" spans="3:25" ht="17.100000000000001" customHeight="1">
      <c r="C305" s="9"/>
      <c r="D305" s="9"/>
      <c r="E305" s="9"/>
      <c r="F305" s="9"/>
      <c r="G305" s="9"/>
      <c r="H305" s="9"/>
      <c r="I305" s="9"/>
      <c r="J305" s="9"/>
      <c r="K305" s="9"/>
      <c r="L305" s="9"/>
      <c r="N305" s="34"/>
      <c r="O305" s="34"/>
      <c r="Q305" s="34"/>
      <c r="S305" s="188"/>
      <c r="U305" s="34"/>
      <c r="W305" s="34"/>
      <c r="Y305" s="34"/>
    </row>
    <row r="306" spans="3:25" ht="17.100000000000001" customHeight="1">
      <c r="C306" s="9"/>
      <c r="D306" s="9"/>
      <c r="E306" s="9"/>
      <c r="F306" s="9"/>
      <c r="G306" s="9"/>
      <c r="H306" s="9"/>
      <c r="I306" s="9"/>
      <c r="J306" s="9"/>
      <c r="K306" s="9"/>
      <c r="L306" s="9"/>
      <c r="N306" s="34"/>
      <c r="O306" s="34"/>
      <c r="Q306" s="34"/>
      <c r="S306" s="34"/>
      <c r="U306" s="34"/>
      <c r="W306" s="34"/>
      <c r="Y306" s="34"/>
    </row>
    <row r="307" spans="3:25" ht="17.100000000000001" customHeight="1">
      <c r="C307" s="9"/>
      <c r="D307" s="9"/>
      <c r="E307" s="9"/>
      <c r="F307" s="9"/>
      <c r="G307" s="9"/>
      <c r="H307" s="9"/>
      <c r="I307" s="9"/>
      <c r="J307" s="9"/>
      <c r="K307" s="9"/>
      <c r="L307" s="9"/>
      <c r="N307" s="34"/>
      <c r="O307" s="34"/>
      <c r="Q307" s="34"/>
      <c r="S307" s="34"/>
      <c r="U307" s="34"/>
      <c r="W307" s="34"/>
      <c r="Y307" s="34"/>
    </row>
    <row r="308" spans="3:25" ht="17.100000000000001" customHeight="1">
      <c r="C308" s="9"/>
      <c r="D308" s="9"/>
      <c r="E308" s="9"/>
      <c r="F308" s="9"/>
      <c r="G308" s="9"/>
      <c r="H308" s="9"/>
      <c r="I308" s="9"/>
      <c r="J308" s="9"/>
      <c r="K308" s="9"/>
      <c r="L308" s="9"/>
      <c r="N308" s="34"/>
      <c r="O308" s="34"/>
      <c r="Q308" s="34"/>
      <c r="S308" s="34"/>
      <c r="U308" s="34"/>
      <c r="W308" s="34"/>
      <c r="Y308" s="34"/>
    </row>
    <row r="309" spans="3:25" ht="17.100000000000001" customHeight="1">
      <c r="C309" s="9"/>
      <c r="D309" s="9"/>
      <c r="E309" s="9"/>
      <c r="F309" s="9"/>
      <c r="G309" s="9"/>
      <c r="H309" s="9"/>
      <c r="I309" s="9"/>
      <c r="J309" s="9"/>
      <c r="K309" s="9"/>
      <c r="L309" s="9"/>
      <c r="N309" s="34"/>
      <c r="O309" s="34"/>
      <c r="Q309" s="34"/>
      <c r="S309" s="34"/>
      <c r="U309" s="34"/>
      <c r="W309" s="34"/>
      <c r="Y309" s="34"/>
    </row>
    <row r="310" spans="3:25" ht="17.100000000000001" customHeight="1">
      <c r="C310" s="9"/>
      <c r="D310" s="9"/>
      <c r="E310" s="9"/>
      <c r="F310" s="9"/>
      <c r="G310" s="9"/>
      <c r="H310" s="9"/>
      <c r="I310" s="9"/>
      <c r="J310" s="9"/>
      <c r="K310" s="9"/>
      <c r="L310" s="9"/>
      <c r="N310" s="34"/>
      <c r="O310" s="34"/>
      <c r="Q310" s="34"/>
      <c r="S310" s="34"/>
      <c r="U310" s="34"/>
      <c r="W310" s="34"/>
      <c r="Y310" s="34"/>
    </row>
    <row r="312" spans="3:25" ht="17.100000000000001" customHeight="1">
      <c r="C312" s="197" t="s">
        <v>90</v>
      </c>
      <c r="D312" s="197"/>
      <c r="E312" s="197"/>
      <c r="F312" s="197"/>
      <c r="G312" s="197"/>
      <c r="H312" s="197"/>
      <c r="I312" s="197"/>
      <c r="J312" s="197"/>
      <c r="K312" s="197"/>
      <c r="L312" s="197"/>
      <c r="M312" s="198"/>
      <c r="N312" s="198"/>
      <c r="O312" s="198"/>
      <c r="P312" s="198"/>
      <c r="Q312" s="198"/>
      <c r="R312" s="198"/>
      <c r="S312" s="198"/>
      <c r="U312" s="198"/>
      <c r="V312" s="198"/>
      <c r="W312" s="198"/>
    </row>
    <row r="313" spans="3:25" ht="17.100000000000001" customHeight="1">
      <c r="C313" s="199" t="s">
        <v>90</v>
      </c>
      <c r="D313" s="199"/>
      <c r="E313" s="199"/>
      <c r="F313" s="199"/>
      <c r="G313" s="199"/>
      <c r="H313" s="199"/>
      <c r="I313" s="199"/>
      <c r="J313" s="199"/>
      <c r="K313" s="199"/>
      <c r="L313" s="199"/>
      <c r="M313" s="198" t="s">
        <v>90</v>
      </c>
      <c r="N313" s="198" t="s">
        <v>90</v>
      </c>
      <c r="O313" s="198"/>
      <c r="P313" s="198" t="s">
        <v>90</v>
      </c>
      <c r="Q313" s="198"/>
      <c r="R313" s="198" t="s">
        <v>90</v>
      </c>
      <c r="S313" s="198"/>
      <c r="U313" s="198"/>
      <c r="V313" s="198" t="s">
        <v>90</v>
      </c>
      <c r="W313" s="198"/>
    </row>
    <row r="314" spans="3:25" ht="17.100000000000001" customHeight="1">
      <c r="C314" s="199" t="s">
        <v>90</v>
      </c>
      <c r="D314" s="199"/>
      <c r="E314" s="199"/>
      <c r="F314" s="199"/>
      <c r="G314" s="199"/>
      <c r="H314" s="199"/>
      <c r="I314" s="199"/>
      <c r="J314" s="199"/>
      <c r="K314" s="199"/>
      <c r="L314" s="199"/>
      <c r="M314" s="198" t="s">
        <v>90</v>
      </c>
      <c r="N314" s="198" t="s">
        <v>90</v>
      </c>
      <c r="O314" s="198"/>
      <c r="P314" s="198" t="s">
        <v>90</v>
      </c>
      <c r="Q314" s="198"/>
      <c r="R314" s="198" t="s">
        <v>90</v>
      </c>
      <c r="S314" s="198"/>
      <c r="U314" s="198"/>
      <c r="V314" s="198" t="s">
        <v>90</v>
      </c>
      <c r="W314" s="198"/>
    </row>
    <row r="315" spans="3:25" ht="17.100000000000001" customHeight="1">
      <c r="C315" s="199" t="s">
        <v>90</v>
      </c>
      <c r="D315" s="199"/>
      <c r="E315" s="199"/>
      <c r="F315" s="199"/>
      <c r="G315" s="199"/>
      <c r="H315" s="199"/>
      <c r="I315" s="199"/>
      <c r="J315" s="199"/>
      <c r="K315" s="199"/>
      <c r="L315" s="199"/>
      <c r="M315" s="198"/>
      <c r="N315" s="198"/>
      <c r="O315" s="198"/>
      <c r="P315" s="198"/>
      <c r="Q315" s="198"/>
      <c r="R315" s="198" t="s">
        <v>90</v>
      </c>
      <c r="S315" s="198"/>
      <c r="U315" s="198"/>
      <c r="V315" s="198"/>
      <c r="W315" s="198"/>
    </row>
    <row r="316" spans="3:25" ht="17.100000000000001" customHeight="1">
      <c r="C316" s="200"/>
      <c r="D316" s="200"/>
      <c r="E316" s="200"/>
      <c r="F316" s="200"/>
      <c r="G316" s="200"/>
      <c r="H316" s="200"/>
      <c r="I316" s="200"/>
      <c r="J316" s="200"/>
      <c r="K316" s="200"/>
      <c r="L316" s="200"/>
      <c r="M316" s="198" t="s">
        <v>90</v>
      </c>
      <c r="N316" s="198" t="s">
        <v>90</v>
      </c>
      <c r="O316" s="198"/>
      <c r="P316" s="198" t="s">
        <v>90</v>
      </c>
      <c r="Q316" s="198"/>
      <c r="R316" s="198" t="s">
        <v>90</v>
      </c>
      <c r="S316" s="198"/>
      <c r="U316" s="198"/>
      <c r="V316" s="198" t="s">
        <v>90</v>
      </c>
      <c r="W316" s="198"/>
    </row>
  </sheetData>
  <mergeCells count="1239">
    <mergeCell ref="D1:X1"/>
    <mergeCell ref="D150:D153"/>
    <mergeCell ref="D154:D157"/>
    <mergeCell ref="D158:D161"/>
    <mergeCell ref="E5:I5"/>
    <mergeCell ref="E22:J22"/>
    <mergeCell ref="E23:J23"/>
    <mergeCell ref="E24:J24"/>
    <mergeCell ref="E60:J60"/>
    <mergeCell ref="E61:J61"/>
    <mergeCell ref="E62:J62"/>
    <mergeCell ref="E63:J63"/>
    <mergeCell ref="E64:J64"/>
    <mergeCell ref="E65:J65"/>
    <mergeCell ref="E66:J66"/>
    <mergeCell ref="E67:J67"/>
    <mergeCell ref="E111:J111"/>
    <mergeCell ref="E115:J115"/>
    <mergeCell ref="E93:J93"/>
    <mergeCell ref="E94:J94"/>
    <mergeCell ref="E95:J95"/>
    <mergeCell ref="E96:J96"/>
    <mergeCell ref="E81:J81"/>
    <mergeCell ref="E82:J82"/>
    <mergeCell ref="E91:J91"/>
    <mergeCell ref="D102:K102"/>
    <mergeCell ref="D103:K103"/>
    <mergeCell ref="N108:O108"/>
    <mergeCell ref="D127:D130"/>
    <mergeCell ref="N128:O128"/>
    <mergeCell ref="P108:Q108"/>
    <mergeCell ref="P128:Q128"/>
    <mergeCell ref="D131:D134"/>
    <mergeCell ref="D135:D138"/>
    <mergeCell ref="C108:M108"/>
    <mergeCell ref="D139:D142"/>
    <mergeCell ref="D143:D146"/>
    <mergeCell ref="E180:M180"/>
    <mergeCell ref="C187:D187"/>
    <mergeCell ref="C194:D194"/>
    <mergeCell ref="C186:D186"/>
    <mergeCell ref="E187:M187"/>
    <mergeCell ref="J185:M185"/>
    <mergeCell ref="C185:D185"/>
    <mergeCell ref="C171:D171"/>
    <mergeCell ref="C167:D167"/>
    <mergeCell ref="C199:D199"/>
    <mergeCell ref="E196:M196"/>
    <mergeCell ref="J197:M197"/>
    <mergeCell ref="C195:D195"/>
    <mergeCell ref="C173:D173"/>
    <mergeCell ref="C184:D184"/>
    <mergeCell ref="E184:M184"/>
    <mergeCell ref="C189:D189"/>
    <mergeCell ref="E189:M189"/>
    <mergeCell ref="C196:D196"/>
    <mergeCell ref="C188:D188"/>
    <mergeCell ref="N129:O129"/>
    <mergeCell ref="P151:Q151"/>
    <mergeCell ref="N168:O168"/>
    <mergeCell ref="N169:O169"/>
    <mergeCell ref="N158:O158"/>
    <mergeCell ref="P158:Q158"/>
    <mergeCell ref="N171:O171"/>
    <mergeCell ref="N173:O173"/>
    <mergeCell ref="P167:Q167"/>
    <mergeCell ref="N178:O178"/>
    <mergeCell ref="P178:Q178"/>
    <mergeCell ref="J116:M116"/>
    <mergeCell ref="N175:O175"/>
    <mergeCell ref="P175:Q175"/>
    <mergeCell ref="P147:Q147"/>
    <mergeCell ref="R163:S163"/>
    <mergeCell ref="R147:S147"/>
    <mergeCell ref="R150:S150"/>
    <mergeCell ref="R165:S165"/>
    <mergeCell ref="R167:S167"/>
    <mergeCell ref="N123:O123"/>
    <mergeCell ref="N119:O119"/>
    <mergeCell ref="P119:Q119"/>
    <mergeCell ref="T167:U167"/>
    <mergeCell ref="T163:U163"/>
    <mergeCell ref="T168:U168"/>
    <mergeCell ref="E165:M165"/>
    <mergeCell ref="E167:M167"/>
    <mergeCell ref="R174:S174"/>
    <mergeCell ref="R127:S127"/>
    <mergeCell ref="P127:Q127"/>
    <mergeCell ref="R128:S128"/>
    <mergeCell ref="T128:U128"/>
    <mergeCell ref="T147:U147"/>
    <mergeCell ref="N127:O127"/>
    <mergeCell ref="P152:Q152"/>
    <mergeCell ref="N153:O153"/>
    <mergeCell ref="P153:Q153"/>
    <mergeCell ref="N154:O154"/>
    <mergeCell ref="N150:O150"/>
    <mergeCell ref="R152:S152"/>
    <mergeCell ref="N151:O151"/>
    <mergeCell ref="P165:Q165"/>
    <mergeCell ref="P159:Q159"/>
    <mergeCell ref="N172:O172"/>
    <mergeCell ref="E173:M173"/>
    <mergeCell ref="N174:O174"/>
    <mergeCell ref="P174:Q174"/>
    <mergeCell ref="N131:O131"/>
    <mergeCell ref="P131:Q131"/>
    <mergeCell ref="R131:S131"/>
    <mergeCell ref="T165:U165"/>
    <mergeCell ref="N166:O166"/>
    <mergeCell ref="P166:Q166"/>
    <mergeCell ref="R166:S166"/>
    <mergeCell ref="A185:A186"/>
    <mergeCell ref="J127:J130"/>
    <mergeCell ref="J147:M147"/>
    <mergeCell ref="C168:D168"/>
    <mergeCell ref="E168:M168"/>
    <mergeCell ref="C169:D169"/>
    <mergeCell ref="E169:M169"/>
    <mergeCell ref="E170:M170"/>
    <mergeCell ref="E164:M164"/>
    <mergeCell ref="J162:M162"/>
    <mergeCell ref="C164:D164"/>
    <mergeCell ref="C121:K121"/>
    <mergeCell ref="E148:I148"/>
    <mergeCell ref="E125:I125"/>
    <mergeCell ref="J158:J161"/>
    <mergeCell ref="J154:J157"/>
    <mergeCell ref="J150:J153"/>
    <mergeCell ref="J143:J146"/>
    <mergeCell ref="J139:J142"/>
    <mergeCell ref="J135:J138"/>
    <mergeCell ref="J131:J134"/>
    <mergeCell ref="J123:M123"/>
    <mergeCell ref="C123:I123"/>
    <mergeCell ref="C174:D174"/>
    <mergeCell ref="C166:D166"/>
    <mergeCell ref="E166:M166"/>
    <mergeCell ref="E174:M174"/>
    <mergeCell ref="C165:D165"/>
    <mergeCell ref="C170:D170"/>
    <mergeCell ref="C178:D178"/>
    <mergeCell ref="E178:M178"/>
    <mergeCell ref="C175:D175"/>
    <mergeCell ref="C230:M230"/>
    <mergeCell ref="C228:M228"/>
    <mergeCell ref="C203:D203"/>
    <mergeCell ref="E203:M203"/>
    <mergeCell ref="N191:O191"/>
    <mergeCell ref="N195:O195"/>
    <mergeCell ref="E195:M195"/>
    <mergeCell ref="N198:O198"/>
    <mergeCell ref="E234:G234"/>
    <mergeCell ref="E235:G235"/>
    <mergeCell ref="C229:M229"/>
    <mergeCell ref="C233:M233"/>
    <mergeCell ref="C240:M240"/>
    <mergeCell ref="C231:M231"/>
    <mergeCell ref="E72:J72"/>
    <mergeCell ref="E75:J75"/>
    <mergeCell ref="C163:M163"/>
    <mergeCell ref="C124:M124"/>
    <mergeCell ref="E113:J113"/>
    <mergeCell ref="E110:J110"/>
    <mergeCell ref="C107:M107"/>
    <mergeCell ref="E73:J73"/>
    <mergeCell ref="E112:J112"/>
    <mergeCell ref="C201:D201"/>
    <mergeCell ref="C177:D177"/>
    <mergeCell ref="C176:D176"/>
    <mergeCell ref="E176:M176"/>
    <mergeCell ref="E175:M175"/>
    <mergeCell ref="E182:M182"/>
    <mergeCell ref="E186:M186"/>
    <mergeCell ref="E194:M194"/>
    <mergeCell ref="C192:D192"/>
    <mergeCell ref="T174:U174"/>
    <mergeCell ref="N170:O170"/>
    <mergeCell ref="N180:O180"/>
    <mergeCell ref="P180:Q180"/>
    <mergeCell ref="R179:S179"/>
    <mergeCell ref="P173:Q173"/>
    <mergeCell ref="R175:S175"/>
    <mergeCell ref="T175:U175"/>
    <mergeCell ref="T169:U169"/>
    <mergeCell ref="R173:S173"/>
    <mergeCell ref="T173:U173"/>
    <mergeCell ref="P170:Q170"/>
    <mergeCell ref="C179:D179"/>
    <mergeCell ref="E179:M179"/>
    <mergeCell ref="E177:M177"/>
    <mergeCell ref="T170:U170"/>
    <mergeCell ref="P172:Q172"/>
    <mergeCell ref="R172:S172"/>
    <mergeCell ref="T172:U172"/>
    <mergeCell ref="E171:M171"/>
    <mergeCell ref="N176:O176"/>
    <mergeCell ref="P176:Q176"/>
    <mergeCell ref="R176:S176"/>
    <mergeCell ref="T176:U176"/>
    <mergeCell ref="N204:O204"/>
    <mergeCell ref="P204:Q204"/>
    <mergeCell ref="T207:U207"/>
    <mergeCell ref="T230:U230"/>
    <mergeCell ref="P210:Q210"/>
    <mergeCell ref="R210:S210"/>
    <mergeCell ref="T210:U210"/>
    <mergeCell ref="N163:O163"/>
    <mergeCell ref="P150:Q150"/>
    <mergeCell ref="N165:O165"/>
    <mergeCell ref="N162:O162"/>
    <mergeCell ref="R171:S171"/>
    <mergeCell ref="T171:U171"/>
    <mergeCell ref="N152:O152"/>
    <mergeCell ref="T152:U152"/>
    <mergeCell ref="T154:U154"/>
    <mergeCell ref="T150:U150"/>
    <mergeCell ref="T151:U151"/>
    <mergeCell ref="T157:U157"/>
    <mergeCell ref="P160:Q160"/>
    <mergeCell ref="R160:S160"/>
    <mergeCell ref="T160:U160"/>
    <mergeCell ref="T153:U153"/>
    <mergeCell ref="P157:Q157"/>
    <mergeCell ref="R157:S157"/>
    <mergeCell ref="N156:O156"/>
    <mergeCell ref="P156:Q156"/>
    <mergeCell ref="N161:O161"/>
    <mergeCell ref="P163:Q163"/>
    <mergeCell ref="P162:Q162"/>
    <mergeCell ref="R170:S170"/>
    <mergeCell ref="P171:Q171"/>
    <mergeCell ref="R202:S202"/>
    <mergeCell ref="N202:O202"/>
    <mergeCell ref="T202:U202"/>
    <mergeCell ref="N210:O210"/>
    <mergeCell ref="P225:Q225"/>
    <mergeCell ref="N229:O229"/>
    <mergeCell ref="P229:Q229"/>
    <mergeCell ref="N226:O226"/>
    <mergeCell ref="N197:O197"/>
    <mergeCell ref="P196:Q196"/>
    <mergeCell ref="N185:O185"/>
    <mergeCell ref="P185:Q185"/>
    <mergeCell ref="T181:U181"/>
    <mergeCell ref="N187:O187"/>
    <mergeCell ref="N231:O231"/>
    <mergeCell ref="T208:U208"/>
    <mergeCell ref="P213:Q213"/>
    <mergeCell ref="R213:S213"/>
    <mergeCell ref="T213:U213"/>
    <mergeCell ref="P216:Q216"/>
    <mergeCell ref="R216:S216"/>
    <mergeCell ref="T216:U216"/>
    <mergeCell ref="T215:U215"/>
    <mergeCell ref="P195:Q195"/>
    <mergeCell ref="N223:O223"/>
    <mergeCell ref="P223:Q223"/>
    <mergeCell ref="N224:O224"/>
    <mergeCell ref="P224:Q224"/>
    <mergeCell ref="N230:O230"/>
    <mergeCell ref="P230:Q230"/>
    <mergeCell ref="N228:O228"/>
    <mergeCell ref="P220:Q220"/>
    <mergeCell ref="V274:W274"/>
    <mergeCell ref="R230:S230"/>
    <mergeCell ref="R227:S227"/>
    <mergeCell ref="T227:U227"/>
    <mergeCell ref="T220:U220"/>
    <mergeCell ref="R220:S220"/>
    <mergeCell ref="R225:S225"/>
    <mergeCell ref="R229:S229"/>
    <mergeCell ref="P197:Q197"/>
    <mergeCell ref="T200:U200"/>
    <mergeCell ref="T241:U241"/>
    <mergeCell ref="V241:W241"/>
    <mergeCell ref="T239:U239"/>
    <mergeCell ref="R228:S228"/>
    <mergeCell ref="T228:U228"/>
    <mergeCell ref="N220:O220"/>
    <mergeCell ref="N222:O222"/>
    <mergeCell ref="R231:S231"/>
    <mergeCell ref="V212:W212"/>
    <mergeCell ref="V213:W213"/>
    <mergeCell ref="V214:W214"/>
    <mergeCell ref="N212:O212"/>
    <mergeCell ref="P212:Q212"/>
    <mergeCell ref="R212:S212"/>
    <mergeCell ref="T212:U212"/>
    <mergeCell ref="V216:W216"/>
    <mergeCell ref="V215:W215"/>
    <mergeCell ref="N225:O225"/>
    <mergeCell ref="P198:Q198"/>
    <mergeCell ref="P200:Q200"/>
    <mergeCell ref="N200:O200"/>
    <mergeCell ref="P202:Q202"/>
    <mergeCell ref="V220:W220"/>
    <mergeCell ref="R239:S239"/>
    <mergeCell ref="R222:S222"/>
    <mergeCell ref="R223:S223"/>
    <mergeCell ref="T223:U223"/>
    <mergeCell ref="T224:U224"/>
    <mergeCell ref="T225:U225"/>
    <mergeCell ref="V265:W265"/>
    <mergeCell ref="T229:U229"/>
    <mergeCell ref="T226:U226"/>
    <mergeCell ref="V222:W222"/>
    <mergeCell ref="V223:W223"/>
    <mergeCell ref="V224:W224"/>
    <mergeCell ref="R224:S224"/>
    <mergeCell ref="V231:W231"/>
    <mergeCell ref="V230:W230"/>
    <mergeCell ref="T231:U231"/>
    <mergeCell ref="V225:W225"/>
    <mergeCell ref="V226:W226"/>
    <mergeCell ref="V227:W227"/>
    <mergeCell ref="V228:W228"/>
    <mergeCell ref="V229:W229"/>
    <mergeCell ref="V243:W243"/>
    <mergeCell ref="V250:W250"/>
    <mergeCell ref="R247:S247"/>
    <mergeCell ref="T245:U245"/>
    <mergeCell ref="V245:W245"/>
    <mergeCell ref="H237:J237"/>
    <mergeCell ref="C235:D235"/>
    <mergeCell ref="H235:J235"/>
    <mergeCell ref="C236:D236"/>
    <mergeCell ref="H236:J236"/>
    <mergeCell ref="E236:G236"/>
    <mergeCell ref="C239:M239"/>
    <mergeCell ref="C232:M232"/>
    <mergeCell ref="C238:D238"/>
    <mergeCell ref="P239:Q239"/>
    <mergeCell ref="E238:G238"/>
    <mergeCell ref="H238:J238"/>
    <mergeCell ref="C234:D234"/>
    <mergeCell ref="C237:D237"/>
    <mergeCell ref="P231:Q231"/>
    <mergeCell ref="R249:S249"/>
    <mergeCell ref="T249:U249"/>
    <mergeCell ref="H234:J234"/>
    <mergeCell ref="E237:G237"/>
    <mergeCell ref="E243:M243"/>
    <mergeCell ref="N243:O243"/>
    <mergeCell ref="C241:D241"/>
    <mergeCell ref="E241:M241"/>
    <mergeCell ref="C242:D242"/>
    <mergeCell ref="E242:M242"/>
    <mergeCell ref="N242:O242"/>
    <mergeCell ref="C243:D243"/>
    <mergeCell ref="C245:D245"/>
    <mergeCell ref="E245:M245"/>
    <mergeCell ref="T232:U232"/>
    <mergeCell ref="P245:Q245"/>
    <mergeCell ref="R245:S245"/>
    <mergeCell ref="V291:W291"/>
    <mergeCell ref="V292:W292"/>
    <mergeCell ref="V295:W295"/>
    <mergeCell ref="N279:O279"/>
    <mergeCell ref="P279:Q279"/>
    <mergeCell ref="R279:S279"/>
    <mergeCell ref="N276:O276"/>
    <mergeCell ref="P276:Q276"/>
    <mergeCell ref="P232:Q232"/>
    <mergeCell ref="N232:O232"/>
    <mergeCell ref="N269:O269"/>
    <mergeCell ref="N241:O241"/>
    <mergeCell ref="P241:Q241"/>
    <mergeCell ref="R241:S241"/>
    <mergeCell ref="R232:S232"/>
    <mergeCell ref="T295:U295"/>
    <mergeCell ref="R289:S289"/>
    <mergeCell ref="R291:S291"/>
    <mergeCell ref="P267:Q267"/>
    <mergeCell ref="P268:Q268"/>
    <mergeCell ref="T268:U268"/>
    <mergeCell ref="T273:U273"/>
    <mergeCell ref="N268:O268"/>
    <mergeCell ref="P243:Q243"/>
    <mergeCell ref="R243:S243"/>
    <mergeCell ref="T243:U243"/>
    <mergeCell ref="T293:U293"/>
    <mergeCell ref="N239:O239"/>
    <mergeCell ref="R244:S244"/>
    <mergeCell ref="V232:W232"/>
    <mergeCell ref="V239:W239"/>
    <mergeCell ref="P265:Q265"/>
    <mergeCell ref="T299:U299"/>
    <mergeCell ref="N299:O299"/>
    <mergeCell ref="P291:Q291"/>
    <mergeCell ref="R299:S299"/>
    <mergeCell ref="P299:Q299"/>
    <mergeCell ref="T297:U297"/>
    <mergeCell ref="C288:M288"/>
    <mergeCell ref="C292:M292"/>
    <mergeCell ref="C291:M291"/>
    <mergeCell ref="C289:M289"/>
    <mergeCell ref="T288:U288"/>
    <mergeCell ref="C299:M299"/>
    <mergeCell ref="C297:G297"/>
    <mergeCell ref="C295:M295"/>
    <mergeCell ref="C287:M287"/>
    <mergeCell ref="C294:M294"/>
    <mergeCell ref="N294:O294"/>
    <mergeCell ref="P294:Q294"/>
    <mergeCell ref="R294:S294"/>
    <mergeCell ref="N297:O297"/>
    <mergeCell ref="P297:Q297"/>
    <mergeCell ref="P288:Q288"/>
    <mergeCell ref="P289:Q289"/>
    <mergeCell ref="R297:S297"/>
    <mergeCell ref="R288:S288"/>
    <mergeCell ref="N288:O288"/>
    <mergeCell ref="R287:S287"/>
    <mergeCell ref="T289:U289"/>
    <mergeCell ref="T287:U287"/>
    <mergeCell ref="C298:M298"/>
    <mergeCell ref="C296:M296"/>
    <mergeCell ref="T294:U294"/>
    <mergeCell ref="H297:L297"/>
    <mergeCell ref="R292:S292"/>
    <mergeCell ref="T291:U291"/>
    <mergeCell ref="T292:U292"/>
    <mergeCell ref="N292:O292"/>
    <mergeCell ref="N295:O295"/>
    <mergeCell ref="P295:Q295"/>
    <mergeCell ref="R295:S295"/>
    <mergeCell ref="P287:Q287"/>
    <mergeCell ref="N287:O287"/>
    <mergeCell ref="P292:Q292"/>
    <mergeCell ref="N289:O289"/>
    <mergeCell ref="N291:O291"/>
    <mergeCell ref="N267:O267"/>
    <mergeCell ref="P269:Q269"/>
    <mergeCell ref="N285:O285"/>
    <mergeCell ref="R277:S277"/>
    <mergeCell ref="T269:U269"/>
    <mergeCell ref="R268:S268"/>
    <mergeCell ref="R269:S269"/>
    <mergeCell ref="D267:M267"/>
    <mergeCell ref="D268:M268"/>
    <mergeCell ref="F277:M277"/>
    <mergeCell ref="D276:M276"/>
    <mergeCell ref="P283:Q283"/>
    <mergeCell ref="R283:S283"/>
    <mergeCell ref="T283:U283"/>
    <mergeCell ref="T277:U277"/>
    <mergeCell ref="T267:U267"/>
    <mergeCell ref="R267:S267"/>
    <mergeCell ref="D271:M271"/>
    <mergeCell ref="N271:O271"/>
    <mergeCell ref="T108:U108"/>
    <mergeCell ref="N107:O107"/>
    <mergeCell ref="P107:Q107"/>
    <mergeCell ref="R107:S107"/>
    <mergeCell ref="T107:U107"/>
    <mergeCell ref="R108:S108"/>
    <mergeCell ref="P57:Q57"/>
    <mergeCell ref="N57:O57"/>
    <mergeCell ref="E6:I6"/>
    <mergeCell ref="N6:O6"/>
    <mergeCell ref="P6:Q6"/>
    <mergeCell ref="T7:U7"/>
    <mergeCell ref="N8:O8"/>
    <mergeCell ref="N122:O122"/>
    <mergeCell ref="N118:O118"/>
    <mergeCell ref="P118:Q118"/>
    <mergeCell ref="P122:Q122"/>
    <mergeCell ref="P116:Q116"/>
    <mergeCell ref="N116:O116"/>
    <mergeCell ref="T56:U56"/>
    <mergeCell ref="E45:J45"/>
    <mergeCell ref="D101:K101"/>
    <mergeCell ref="D104:K104"/>
    <mergeCell ref="D105:K105"/>
    <mergeCell ref="E92:J92"/>
    <mergeCell ref="T74:U74"/>
    <mergeCell ref="T118:U118"/>
    <mergeCell ref="R74:S74"/>
    <mergeCell ref="P74:Q74"/>
    <mergeCell ref="N74:O74"/>
    <mergeCell ref="E70:J70"/>
    <mergeCell ref="P9:Q9"/>
    <mergeCell ref="R8:S8"/>
    <mergeCell ref="R9:S9"/>
    <mergeCell ref="T8:U8"/>
    <mergeCell ref="T9:U9"/>
    <mergeCell ref="T106:U106"/>
    <mergeCell ref="R106:S106"/>
    <mergeCell ref="P106:Q106"/>
    <mergeCell ref="N106:O106"/>
    <mergeCell ref="V27:W27"/>
    <mergeCell ref="V56:W56"/>
    <mergeCell ref="V57:W57"/>
    <mergeCell ref="V74:W74"/>
    <mergeCell ref="V106:W106"/>
    <mergeCell ref="E71:J71"/>
    <mergeCell ref="E83:J83"/>
    <mergeCell ref="E84:J84"/>
    <mergeCell ref="E85:J85"/>
    <mergeCell ref="E86:J86"/>
    <mergeCell ref="E87:J87"/>
    <mergeCell ref="E88:J88"/>
    <mergeCell ref="E89:J89"/>
    <mergeCell ref="R56:S56"/>
    <mergeCell ref="E25:J25"/>
    <mergeCell ref="E46:J46"/>
    <mergeCell ref="E90:J90"/>
    <mergeCell ref="E97:J97"/>
    <mergeCell ref="E98:J98"/>
    <mergeCell ref="E99:J99"/>
    <mergeCell ref="E100:J100"/>
    <mergeCell ref="E76:J76"/>
    <mergeCell ref="E15:J15"/>
    <mergeCell ref="E16:J16"/>
    <mergeCell ref="E17:J17"/>
    <mergeCell ref="E18:J18"/>
    <mergeCell ref="E19:J19"/>
    <mergeCell ref="E20:J20"/>
    <mergeCell ref="E21:J21"/>
    <mergeCell ref="J56:M56"/>
    <mergeCell ref="E29:J29"/>
    <mergeCell ref="P56:Q56"/>
    <mergeCell ref="N56:O56"/>
    <mergeCell ref="E56:I56"/>
    <mergeCell ref="E30:J30"/>
    <mergeCell ref="E31:J31"/>
    <mergeCell ref="E32:J32"/>
    <mergeCell ref="E33:J33"/>
    <mergeCell ref="E34:J34"/>
    <mergeCell ref="E35:J35"/>
    <mergeCell ref="E36:J36"/>
    <mergeCell ref="E37:J37"/>
    <mergeCell ref="E38:J38"/>
    <mergeCell ref="E39:J39"/>
    <mergeCell ref="E43:J43"/>
    <mergeCell ref="E44:J44"/>
    <mergeCell ref="E40:J40"/>
    <mergeCell ref="E41:J41"/>
    <mergeCell ref="E42:J42"/>
    <mergeCell ref="E28:M28"/>
    <mergeCell ref="J27:M27"/>
    <mergeCell ref="Y1:Z1"/>
    <mergeCell ref="Y2:Z2"/>
    <mergeCell ref="E2:I2"/>
    <mergeCell ref="E3:I3"/>
    <mergeCell ref="E4:I4"/>
    <mergeCell ref="Y3:Z3"/>
    <mergeCell ref="R57:S57"/>
    <mergeCell ref="T57:U57"/>
    <mergeCell ref="E26:J26"/>
    <mergeCell ref="E7:I7"/>
    <mergeCell ref="E8:I8"/>
    <mergeCell ref="E9:I9"/>
    <mergeCell ref="E11:J11"/>
    <mergeCell ref="E10:J10"/>
    <mergeCell ref="E12:J12"/>
    <mergeCell ref="X8:X9"/>
    <mergeCell ref="N7:O7"/>
    <mergeCell ref="P7:Q7"/>
    <mergeCell ref="R7:S7"/>
    <mergeCell ref="R6:S6"/>
    <mergeCell ref="N9:O9"/>
    <mergeCell ref="P8:Q8"/>
    <mergeCell ref="E27:I27"/>
    <mergeCell ref="V7:W7"/>
    <mergeCell ref="T6:U6"/>
    <mergeCell ref="E47:J47"/>
    <mergeCell ref="T27:U27"/>
    <mergeCell ref="R27:S27"/>
    <mergeCell ref="P27:Q27"/>
    <mergeCell ref="N27:O27"/>
    <mergeCell ref="E13:J13"/>
    <mergeCell ref="E14:J14"/>
    <mergeCell ref="T110:U110"/>
    <mergeCell ref="R110:S110"/>
    <mergeCell ref="P110:Q110"/>
    <mergeCell ref="N110:O110"/>
    <mergeCell ref="T116:U116"/>
    <mergeCell ref="R122:S122"/>
    <mergeCell ref="R119:S119"/>
    <mergeCell ref="R118:S118"/>
    <mergeCell ref="R116:S116"/>
    <mergeCell ref="T119:U119"/>
    <mergeCell ref="N120:O120"/>
    <mergeCell ref="T127:U127"/>
    <mergeCell ref="P120:Q120"/>
    <mergeCell ref="R120:S120"/>
    <mergeCell ref="T120:U120"/>
    <mergeCell ref="N135:O135"/>
    <mergeCell ref="R162:S162"/>
    <mergeCell ref="P123:Q123"/>
    <mergeCell ref="P124:Q124"/>
    <mergeCell ref="R124:S124"/>
    <mergeCell ref="T122:U122"/>
    <mergeCell ref="R139:S139"/>
    <mergeCell ref="T139:U139"/>
    <mergeCell ref="P139:Q139"/>
    <mergeCell ref="R143:S143"/>
    <mergeCell ref="R153:S153"/>
    <mergeCell ref="R159:S159"/>
    <mergeCell ref="T159:U159"/>
    <mergeCell ref="T162:U162"/>
    <mergeCell ref="R158:S158"/>
    <mergeCell ref="R130:S130"/>
    <mergeCell ref="T130:U130"/>
    <mergeCell ref="T166:U166"/>
    <mergeCell ref="N139:O139"/>
    <mergeCell ref="P130:Q130"/>
    <mergeCell ref="N143:O143"/>
    <mergeCell ref="P143:Q143"/>
    <mergeCell ref="P146:Q146"/>
    <mergeCell ref="R146:S146"/>
    <mergeCell ref="T146:U146"/>
    <mergeCell ref="N146:O146"/>
    <mergeCell ref="N133:O133"/>
    <mergeCell ref="P133:Q133"/>
    <mergeCell ref="R133:S133"/>
    <mergeCell ref="T133:U133"/>
    <mergeCell ref="N134:O134"/>
    <mergeCell ref="P134:Q134"/>
    <mergeCell ref="P135:Q135"/>
    <mergeCell ref="N145:O145"/>
    <mergeCell ref="P145:Q145"/>
    <mergeCell ref="R145:S145"/>
    <mergeCell ref="T145:U145"/>
    <mergeCell ref="T143:U143"/>
    <mergeCell ref="N144:O144"/>
    <mergeCell ref="T144:U144"/>
    <mergeCell ref="N142:O142"/>
    <mergeCell ref="P132:Q132"/>
    <mergeCell ref="R132:S132"/>
    <mergeCell ref="T132:U132"/>
    <mergeCell ref="N147:O147"/>
    <mergeCell ref="N184:O184"/>
    <mergeCell ref="P184:Q184"/>
    <mergeCell ref="R184:S184"/>
    <mergeCell ref="T184:U184"/>
    <mergeCell ref="R178:S178"/>
    <mergeCell ref="T178:U178"/>
    <mergeCell ref="C183:D183"/>
    <mergeCell ref="E183:M183"/>
    <mergeCell ref="N183:O183"/>
    <mergeCell ref="T179:U179"/>
    <mergeCell ref="C180:D180"/>
    <mergeCell ref="R177:S177"/>
    <mergeCell ref="T177:U177"/>
    <mergeCell ref="N177:O177"/>
    <mergeCell ref="C181:D181"/>
    <mergeCell ref="E181:M181"/>
    <mergeCell ref="N181:O181"/>
    <mergeCell ref="P181:Q181"/>
    <mergeCell ref="R181:S181"/>
    <mergeCell ref="P177:Q177"/>
    <mergeCell ref="P179:Q179"/>
    <mergeCell ref="P182:Q182"/>
    <mergeCell ref="P183:Q183"/>
    <mergeCell ref="R183:S183"/>
    <mergeCell ref="T183:U183"/>
    <mergeCell ref="C182:D182"/>
    <mergeCell ref="R180:S180"/>
    <mergeCell ref="T180:U180"/>
    <mergeCell ref="R182:S182"/>
    <mergeCell ref="T182:U182"/>
    <mergeCell ref="T185:U185"/>
    <mergeCell ref="T195:U195"/>
    <mergeCell ref="R185:S185"/>
    <mergeCell ref="R187:S187"/>
    <mergeCell ref="R194:S194"/>
    <mergeCell ref="N194:O194"/>
    <mergeCell ref="N192:O192"/>
    <mergeCell ref="T191:U191"/>
    <mergeCell ref="P192:Q192"/>
    <mergeCell ref="R192:S192"/>
    <mergeCell ref="T192:U192"/>
    <mergeCell ref="V187:W187"/>
    <mergeCell ref="V188:W188"/>
    <mergeCell ref="R195:S195"/>
    <mergeCell ref="V189:W189"/>
    <mergeCell ref="V190:W190"/>
    <mergeCell ref="V191:W191"/>
    <mergeCell ref="V192:W192"/>
    <mergeCell ref="T187:U187"/>
    <mergeCell ref="T194:U194"/>
    <mergeCell ref="V185:W185"/>
    <mergeCell ref="P187:Q187"/>
    <mergeCell ref="P194:Q194"/>
    <mergeCell ref="V193:W193"/>
    <mergeCell ref="V194:W194"/>
    <mergeCell ref="V195:W195"/>
    <mergeCell ref="R190:S190"/>
    <mergeCell ref="T190:U190"/>
    <mergeCell ref="R189:S189"/>
    <mergeCell ref="T189:U189"/>
    <mergeCell ref="N189:O189"/>
    <mergeCell ref="P189:Q189"/>
    <mergeCell ref="P188:Q188"/>
    <mergeCell ref="R188:S188"/>
    <mergeCell ref="T188:U188"/>
    <mergeCell ref="P191:Q191"/>
    <mergeCell ref="R191:S191"/>
    <mergeCell ref="T196:U196"/>
    <mergeCell ref="R201:S201"/>
    <mergeCell ref="T201:U201"/>
    <mergeCell ref="C200:D200"/>
    <mergeCell ref="E201:M201"/>
    <mergeCell ref="E191:M191"/>
    <mergeCell ref="E199:M199"/>
    <mergeCell ref="R200:S200"/>
    <mergeCell ref="T198:U198"/>
    <mergeCell ref="R196:S196"/>
    <mergeCell ref="R197:S197"/>
    <mergeCell ref="T197:U197"/>
    <mergeCell ref="R198:S198"/>
    <mergeCell ref="R193:S193"/>
    <mergeCell ref="T193:U193"/>
    <mergeCell ref="P193:Q193"/>
    <mergeCell ref="N196:O196"/>
    <mergeCell ref="N201:O201"/>
    <mergeCell ref="P201:Q201"/>
    <mergeCell ref="C198:M198"/>
    <mergeCell ref="P190:Q190"/>
    <mergeCell ref="E193:M193"/>
    <mergeCell ref="V196:W196"/>
    <mergeCell ref="V197:W197"/>
    <mergeCell ref="V205:W205"/>
    <mergeCell ref="V206:W206"/>
    <mergeCell ref="N206:O206"/>
    <mergeCell ref="P206:Q206"/>
    <mergeCell ref="N208:O208"/>
    <mergeCell ref="C205:D205"/>
    <mergeCell ref="E205:M205"/>
    <mergeCell ref="N205:O205"/>
    <mergeCell ref="P205:Q205"/>
    <mergeCell ref="R205:S205"/>
    <mergeCell ref="T205:U205"/>
    <mergeCell ref="R203:S203"/>
    <mergeCell ref="T203:U203"/>
    <mergeCell ref="R204:S204"/>
    <mergeCell ref="T204:U204"/>
    <mergeCell ref="N203:O203"/>
    <mergeCell ref="P203:Q203"/>
    <mergeCell ref="N207:O207"/>
    <mergeCell ref="P207:Q207"/>
    <mergeCell ref="R207:S207"/>
    <mergeCell ref="V198:W198"/>
    <mergeCell ref="V200:W200"/>
    <mergeCell ref="V201:W201"/>
    <mergeCell ref="V202:W202"/>
    <mergeCell ref="V203:W203"/>
    <mergeCell ref="T206:U206"/>
    <mergeCell ref="V204:W204"/>
    <mergeCell ref="R206:S206"/>
    <mergeCell ref="C202:D202"/>
    <mergeCell ref="E202:M202"/>
    <mergeCell ref="C211:D211"/>
    <mergeCell ref="V207:W207"/>
    <mergeCell ref="V208:W208"/>
    <mergeCell ref="N211:O211"/>
    <mergeCell ref="P211:Q211"/>
    <mergeCell ref="V211:W211"/>
    <mergeCell ref="V209:W209"/>
    <mergeCell ref="V210:W210"/>
    <mergeCell ref="R208:S208"/>
    <mergeCell ref="P215:Q215"/>
    <mergeCell ref="R215:S215"/>
    <mergeCell ref="P209:Q209"/>
    <mergeCell ref="R209:S209"/>
    <mergeCell ref="R219:S219"/>
    <mergeCell ref="T219:U219"/>
    <mergeCell ref="C219:D219"/>
    <mergeCell ref="E219:M219"/>
    <mergeCell ref="P217:Q217"/>
    <mergeCell ref="R211:S211"/>
    <mergeCell ref="T211:U211"/>
    <mergeCell ref="P208:Q208"/>
    <mergeCell ref="T209:U209"/>
    <mergeCell ref="N218:O218"/>
    <mergeCell ref="P218:Q218"/>
    <mergeCell ref="R218:S218"/>
    <mergeCell ref="T218:U218"/>
    <mergeCell ref="C209:D209"/>
    <mergeCell ref="E209:M209"/>
    <mergeCell ref="C212:D212"/>
    <mergeCell ref="E212:M212"/>
    <mergeCell ref="V217:W217"/>
    <mergeCell ref="V218:W218"/>
    <mergeCell ref="P226:Q226"/>
    <mergeCell ref="R226:S226"/>
    <mergeCell ref="P228:Q228"/>
    <mergeCell ref="C214:D214"/>
    <mergeCell ref="E214:M214"/>
    <mergeCell ref="N214:O214"/>
    <mergeCell ref="P214:Q214"/>
    <mergeCell ref="R214:S214"/>
    <mergeCell ref="T214:U214"/>
    <mergeCell ref="C222:M222"/>
    <mergeCell ref="D221:M221"/>
    <mergeCell ref="R217:S217"/>
    <mergeCell ref="T217:U217"/>
    <mergeCell ref="N217:O217"/>
    <mergeCell ref="C217:D217"/>
    <mergeCell ref="E217:M217"/>
    <mergeCell ref="C218:D218"/>
    <mergeCell ref="E218:M218"/>
    <mergeCell ref="C227:M227"/>
    <mergeCell ref="N227:O227"/>
    <mergeCell ref="P227:Q227"/>
    <mergeCell ref="P222:Q222"/>
    <mergeCell ref="C226:M226"/>
    <mergeCell ref="C223:M223"/>
    <mergeCell ref="C224:M224"/>
    <mergeCell ref="C225:M225"/>
    <mergeCell ref="C215:D215"/>
    <mergeCell ref="C220:M220"/>
    <mergeCell ref="T222:U222"/>
    <mergeCell ref="E58:J58"/>
    <mergeCell ref="E74:I74"/>
    <mergeCell ref="E48:J48"/>
    <mergeCell ref="E49:J49"/>
    <mergeCell ref="E50:J50"/>
    <mergeCell ref="E51:J51"/>
    <mergeCell ref="E52:J52"/>
    <mergeCell ref="E53:J53"/>
    <mergeCell ref="E54:J54"/>
    <mergeCell ref="E55:J55"/>
    <mergeCell ref="E77:J77"/>
    <mergeCell ref="E78:J78"/>
    <mergeCell ref="E79:J79"/>
    <mergeCell ref="E80:J80"/>
    <mergeCell ref="E68:J68"/>
    <mergeCell ref="E69:J69"/>
    <mergeCell ref="J74:M74"/>
    <mergeCell ref="E59:J59"/>
    <mergeCell ref="C57:M57"/>
    <mergeCell ref="V219:W219"/>
    <mergeCell ref="P219:Q219"/>
    <mergeCell ref="N121:O121"/>
    <mergeCell ref="P121:Q121"/>
    <mergeCell ref="R121:S121"/>
    <mergeCell ref="T121:U121"/>
    <mergeCell ref="T131:U131"/>
    <mergeCell ref="N132:O132"/>
    <mergeCell ref="R136:S136"/>
    <mergeCell ref="T136:U136"/>
    <mergeCell ref="R123:S123"/>
    <mergeCell ref="P140:Q140"/>
    <mergeCell ref="R140:S140"/>
    <mergeCell ref="N124:O124"/>
    <mergeCell ref="N130:O130"/>
    <mergeCell ref="T140:U140"/>
    <mergeCell ref="N141:O141"/>
    <mergeCell ref="P141:Q141"/>
    <mergeCell ref="R141:S141"/>
    <mergeCell ref="T141:U141"/>
    <mergeCell ref="P129:Q129"/>
    <mergeCell ref="R129:S129"/>
    <mergeCell ref="T129:U129"/>
    <mergeCell ref="R134:S134"/>
    <mergeCell ref="T134:U134"/>
    <mergeCell ref="T123:U123"/>
    <mergeCell ref="T124:U124"/>
    <mergeCell ref="N140:O140"/>
    <mergeCell ref="N138:O138"/>
    <mergeCell ref="P138:Q138"/>
    <mergeCell ref="R138:S138"/>
    <mergeCell ref="T138:U138"/>
    <mergeCell ref="V179:W179"/>
    <mergeCell ref="V180:W180"/>
    <mergeCell ref="V181:W181"/>
    <mergeCell ref="V182:W182"/>
    <mergeCell ref="V183:W183"/>
    <mergeCell ref="V184:W184"/>
    <mergeCell ref="R156:S156"/>
    <mergeCell ref="T156:U156"/>
    <mergeCell ref="V155:W155"/>
    <mergeCell ref="P161:Q161"/>
    <mergeCell ref="R161:S161"/>
    <mergeCell ref="T161:U161"/>
    <mergeCell ref="V159:W159"/>
    <mergeCell ref="V160:W160"/>
    <mergeCell ref="V161:W161"/>
    <mergeCell ref="V171:W171"/>
    <mergeCell ref="V172:W172"/>
    <mergeCell ref="V174:W174"/>
    <mergeCell ref="V175:W175"/>
    <mergeCell ref="V173:W173"/>
    <mergeCell ref="V169:W169"/>
    <mergeCell ref="V170:W170"/>
    <mergeCell ref="P168:Q168"/>
    <mergeCell ref="R168:S168"/>
    <mergeCell ref="P169:Q169"/>
    <mergeCell ref="V176:W176"/>
    <mergeCell ref="V177:W177"/>
    <mergeCell ref="V178:W178"/>
    <mergeCell ref="R169:S169"/>
    <mergeCell ref="V156:W156"/>
    <mergeCell ref="V157:W157"/>
    <mergeCell ref="V158:W158"/>
    <mergeCell ref="V140:W140"/>
    <mergeCell ref="N137:O137"/>
    <mergeCell ref="P137:Q137"/>
    <mergeCell ref="R137:S137"/>
    <mergeCell ref="R135:S135"/>
    <mergeCell ref="T135:U135"/>
    <mergeCell ref="N136:O136"/>
    <mergeCell ref="P136:Q136"/>
    <mergeCell ref="T142:U142"/>
    <mergeCell ref="V162:W162"/>
    <mergeCell ref="V163:W163"/>
    <mergeCell ref="V165:W165"/>
    <mergeCell ref="V166:W166"/>
    <mergeCell ref="V167:W167"/>
    <mergeCell ref="P142:Q142"/>
    <mergeCell ref="R142:S142"/>
    <mergeCell ref="T137:U137"/>
    <mergeCell ref="N167:O167"/>
    <mergeCell ref="P154:Q154"/>
    <mergeCell ref="P155:Q155"/>
    <mergeCell ref="T158:U158"/>
    <mergeCell ref="R155:S155"/>
    <mergeCell ref="T155:U155"/>
    <mergeCell ref="R154:S154"/>
    <mergeCell ref="V147:W147"/>
    <mergeCell ref="V152:W152"/>
    <mergeCell ref="V153:W153"/>
    <mergeCell ref="V154:W154"/>
    <mergeCell ref="V146:W146"/>
    <mergeCell ref="P144:Q144"/>
    <mergeCell ref="R144:S144"/>
    <mergeCell ref="V151:W151"/>
    <mergeCell ref="V145:W145"/>
    <mergeCell ref="R151:S151"/>
    <mergeCell ref="V150:W150"/>
    <mergeCell ref="V168:W168"/>
    <mergeCell ref="V142:W142"/>
    <mergeCell ref="V143:W143"/>
    <mergeCell ref="V144:W144"/>
    <mergeCell ref="V141:W141"/>
    <mergeCell ref="V6:W6"/>
    <mergeCell ref="V110:W110"/>
    <mergeCell ref="V116:W116"/>
    <mergeCell ref="V118:W118"/>
    <mergeCell ref="V119:W119"/>
    <mergeCell ref="V120:W120"/>
    <mergeCell ref="V121:W121"/>
    <mergeCell ref="V123:W123"/>
    <mergeCell ref="V124:W124"/>
    <mergeCell ref="V127:W127"/>
    <mergeCell ref="V128:W128"/>
    <mergeCell ref="V129:W129"/>
    <mergeCell ref="V130:W130"/>
    <mergeCell ref="V131:W131"/>
    <mergeCell ref="V132:W132"/>
    <mergeCell ref="V8:W8"/>
    <mergeCell ref="V9:W9"/>
    <mergeCell ref="V107:W107"/>
    <mergeCell ref="V108:W108"/>
    <mergeCell ref="V122:W122"/>
    <mergeCell ref="V133:W133"/>
    <mergeCell ref="V134:W134"/>
    <mergeCell ref="V135:W135"/>
    <mergeCell ref="V136:W136"/>
    <mergeCell ref="V137:W137"/>
    <mergeCell ref="V138:W138"/>
    <mergeCell ref="V139:W139"/>
    <mergeCell ref="V277:W277"/>
    <mergeCell ref="V273:W273"/>
    <mergeCell ref="V280:W280"/>
    <mergeCell ref="V285:W285"/>
    <mergeCell ref="C285:M285"/>
    <mergeCell ref="T274:U274"/>
    <mergeCell ref="C281:M281"/>
    <mergeCell ref="N281:O281"/>
    <mergeCell ref="P281:Q281"/>
    <mergeCell ref="R281:S281"/>
    <mergeCell ref="T281:U281"/>
    <mergeCell ref="V281:W281"/>
    <mergeCell ref="C278:M278"/>
    <mergeCell ref="C279:M279"/>
    <mergeCell ref="P285:Q285"/>
    <mergeCell ref="R285:S285"/>
    <mergeCell ref="V276:W276"/>
    <mergeCell ref="P282:Q282"/>
    <mergeCell ref="R282:S282"/>
    <mergeCell ref="T282:U282"/>
    <mergeCell ref="T276:U276"/>
    <mergeCell ref="D274:M274"/>
    <mergeCell ref="N274:O274"/>
    <mergeCell ref="P275:Q275"/>
    <mergeCell ref="R275:S275"/>
    <mergeCell ref="T275:U275"/>
    <mergeCell ref="V275:W275"/>
    <mergeCell ref="C282:M282"/>
    <mergeCell ref="D273:M273"/>
    <mergeCell ref="N273:O273"/>
    <mergeCell ref="P273:Q273"/>
    <mergeCell ref="R273:S273"/>
    <mergeCell ref="E244:M244"/>
    <mergeCell ref="N244:O244"/>
    <mergeCell ref="P244:Q244"/>
    <mergeCell ref="V297:W297"/>
    <mergeCell ref="D275:M275"/>
    <mergeCell ref="T247:U247"/>
    <mergeCell ref="V247:W247"/>
    <mergeCell ref="C248:D248"/>
    <mergeCell ref="E248:M248"/>
    <mergeCell ref="N248:O248"/>
    <mergeCell ref="P248:Q248"/>
    <mergeCell ref="R248:S248"/>
    <mergeCell ref="T248:U248"/>
    <mergeCell ref="V248:W248"/>
    <mergeCell ref="C249:D249"/>
    <mergeCell ref="E249:M249"/>
    <mergeCell ref="N249:O249"/>
    <mergeCell ref="P249:Q249"/>
    <mergeCell ref="C250:D250"/>
    <mergeCell ref="E250:M250"/>
    <mergeCell ref="N250:O250"/>
    <mergeCell ref="P250:Q250"/>
    <mergeCell ref="R250:S250"/>
    <mergeCell ref="T250:U250"/>
    <mergeCell ref="N277:O277"/>
    <mergeCell ref="P277:Q277"/>
    <mergeCell ref="R276:S276"/>
    <mergeCell ref="P274:Q274"/>
    <mergeCell ref="R274:S274"/>
    <mergeCell ref="N275:O275"/>
    <mergeCell ref="N245:O245"/>
    <mergeCell ref="V299:W299"/>
    <mergeCell ref="T244:U244"/>
    <mergeCell ref="V244:W244"/>
    <mergeCell ref="C247:D247"/>
    <mergeCell ref="E247:M247"/>
    <mergeCell ref="N247:O247"/>
    <mergeCell ref="N159:O159"/>
    <mergeCell ref="N155:O155"/>
    <mergeCell ref="N182:O182"/>
    <mergeCell ref="N179:O179"/>
    <mergeCell ref="N219:O219"/>
    <mergeCell ref="N160:O160"/>
    <mergeCell ref="N157:O157"/>
    <mergeCell ref="C216:D216"/>
    <mergeCell ref="E216:M216"/>
    <mergeCell ref="N216:O216"/>
    <mergeCell ref="E188:M188"/>
    <mergeCell ref="N188:O188"/>
    <mergeCell ref="E215:M215"/>
    <mergeCell ref="N215:O215"/>
    <mergeCell ref="N209:O209"/>
    <mergeCell ref="N193:O193"/>
    <mergeCell ref="N190:O190"/>
    <mergeCell ref="N213:O213"/>
    <mergeCell ref="C191:D191"/>
    <mergeCell ref="C244:D244"/>
    <mergeCell ref="P242:Q242"/>
    <mergeCell ref="R242:S242"/>
    <mergeCell ref="T242:U242"/>
    <mergeCell ref="V242:W242"/>
    <mergeCell ref="C210:D210"/>
    <mergeCell ref="E114:J114"/>
    <mergeCell ref="C119:K119"/>
    <mergeCell ref="D106:I106"/>
    <mergeCell ref="C109:M109"/>
    <mergeCell ref="C116:I116"/>
    <mergeCell ref="C117:K117"/>
    <mergeCell ref="J106:M106"/>
    <mergeCell ref="C118:K118"/>
    <mergeCell ref="C120:K120"/>
    <mergeCell ref="C213:D213"/>
    <mergeCell ref="E213:M213"/>
    <mergeCell ref="E211:M211"/>
    <mergeCell ref="C207:D207"/>
    <mergeCell ref="E207:M207"/>
    <mergeCell ref="C208:D208"/>
    <mergeCell ref="E208:M208"/>
    <mergeCell ref="E200:M200"/>
    <mergeCell ref="E192:M192"/>
    <mergeCell ref="C197:I197"/>
    <mergeCell ref="C204:D204"/>
    <mergeCell ref="C206:D206"/>
    <mergeCell ref="E206:M206"/>
    <mergeCell ref="E204:M204"/>
    <mergeCell ref="E185:I185"/>
    <mergeCell ref="C122:K122"/>
    <mergeCell ref="E210:M210"/>
    <mergeCell ref="C172:D172"/>
    <mergeCell ref="E172:M172"/>
    <mergeCell ref="C190:D190"/>
    <mergeCell ref="E190:M190"/>
    <mergeCell ref="C193:D193"/>
    <mergeCell ref="C246:D246"/>
    <mergeCell ref="E246:M246"/>
    <mergeCell ref="N246:O246"/>
    <mergeCell ref="P246:Q246"/>
    <mergeCell ref="R246:S246"/>
    <mergeCell ref="T246:U246"/>
    <mergeCell ref="V246:W246"/>
    <mergeCell ref="P247:Q247"/>
    <mergeCell ref="C251:M251"/>
    <mergeCell ref="N251:O251"/>
    <mergeCell ref="P251:Q251"/>
    <mergeCell ref="R251:S251"/>
    <mergeCell ref="T251:U251"/>
    <mergeCell ref="V251:W251"/>
    <mergeCell ref="V249:W249"/>
    <mergeCell ref="C252:D252"/>
    <mergeCell ref="E252:M252"/>
    <mergeCell ref="C253:D253"/>
    <mergeCell ref="E253:M253"/>
    <mergeCell ref="N253:O253"/>
    <mergeCell ref="P253:Q253"/>
    <mergeCell ref="R253:S253"/>
    <mergeCell ref="T253:U253"/>
    <mergeCell ref="V253:W253"/>
    <mergeCell ref="C254:D254"/>
    <mergeCell ref="E254:M254"/>
    <mergeCell ref="N254:O254"/>
    <mergeCell ref="P254:Q254"/>
    <mergeCell ref="R254:S254"/>
    <mergeCell ref="T254:U254"/>
    <mergeCell ref="V254:W254"/>
    <mergeCell ref="C255:D255"/>
    <mergeCell ref="E255:M255"/>
    <mergeCell ref="N255:O255"/>
    <mergeCell ref="P255:Q255"/>
    <mergeCell ref="R255:S255"/>
    <mergeCell ref="T255:U255"/>
    <mergeCell ref="V255:W255"/>
    <mergeCell ref="C256:D256"/>
    <mergeCell ref="E256:M256"/>
    <mergeCell ref="N256:O256"/>
    <mergeCell ref="P256:Q256"/>
    <mergeCell ref="R256:S256"/>
    <mergeCell ref="T256:U256"/>
    <mergeCell ref="V256:W256"/>
    <mergeCell ref="C257:D257"/>
    <mergeCell ref="E257:M257"/>
    <mergeCell ref="N257:O257"/>
    <mergeCell ref="P257:Q257"/>
    <mergeCell ref="R257:S257"/>
    <mergeCell ref="T257:U257"/>
    <mergeCell ref="V257:W257"/>
    <mergeCell ref="C258:D258"/>
    <mergeCell ref="E258:M258"/>
    <mergeCell ref="N258:O258"/>
    <mergeCell ref="P258:Q258"/>
    <mergeCell ref="R258:S258"/>
    <mergeCell ref="T258:U258"/>
    <mergeCell ref="V258:W258"/>
    <mergeCell ref="P271:Q271"/>
    <mergeCell ref="R271:S271"/>
    <mergeCell ref="T271:U271"/>
    <mergeCell ref="C259:D259"/>
    <mergeCell ref="E259:M259"/>
    <mergeCell ref="N259:O259"/>
    <mergeCell ref="P259:Q259"/>
    <mergeCell ref="R259:S259"/>
    <mergeCell ref="T259:U259"/>
    <mergeCell ref="V259:W259"/>
    <mergeCell ref="C260:D260"/>
    <mergeCell ref="E260:M260"/>
    <mergeCell ref="N260:O260"/>
    <mergeCell ref="P260:Q260"/>
    <mergeCell ref="R260:S260"/>
    <mergeCell ref="T260:U260"/>
    <mergeCell ref="V260:W260"/>
    <mergeCell ref="C261:D261"/>
    <mergeCell ref="E261:M261"/>
    <mergeCell ref="N261:O261"/>
    <mergeCell ref="P261:Q261"/>
    <mergeCell ref="R261:S261"/>
    <mergeCell ref="T261:U261"/>
    <mergeCell ref="V261:W261"/>
    <mergeCell ref="R265:S265"/>
    <mergeCell ref="N293:O293"/>
    <mergeCell ref="P293:Q293"/>
    <mergeCell ref="R293:S293"/>
    <mergeCell ref="C283:M283"/>
    <mergeCell ref="N283:O283"/>
    <mergeCell ref="C262:D262"/>
    <mergeCell ref="E262:M262"/>
    <mergeCell ref="N262:O262"/>
    <mergeCell ref="P262:Q262"/>
    <mergeCell ref="R262:S262"/>
    <mergeCell ref="T262:U262"/>
    <mergeCell ref="V262:W262"/>
    <mergeCell ref="C263:M263"/>
    <mergeCell ref="N263:O263"/>
    <mergeCell ref="P263:Q263"/>
    <mergeCell ref="R263:S263"/>
    <mergeCell ref="T263:U263"/>
    <mergeCell ref="V263:W263"/>
    <mergeCell ref="C264:M264"/>
    <mergeCell ref="D272:M272"/>
    <mergeCell ref="N272:O272"/>
    <mergeCell ref="P272:Q272"/>
    <mergeCell ref="R272:S272"/>
    <mergeCell ref="T272:U272"/>
    <mergeCell ref="V272:W272"/>
    <mergeCell ref="D269:M269"/>
    <mergeCell ref="D270:M270"/>
    <mergeCell ref="N270:O270"/>
    <mergeCell ref="P270:Q270"/>
    <mergeCell ref="R270:S270"/>
    <mergeCell ref="T270:U270"/>
    <mergeCell ref="V270:W270"/>
    <mergeCell ref="V283:W283"/>
    <mergeCell ref="T285:U285"/>
    <mergeCell ref="V287:W287"/>
    <mergeCell ref="V288:W288"/>
    <mergeCell ref="V289:W289"/>
    <mergeCell ref="V267:W267"/>
    <mergeCell ref="V268:W268"/>
    <mergeCell ref="V269:W269"/>
    <mergeCell ref="V271:W271"/>
    <mergeCell ref="T265:U265"/>
    <mergeCell ref="C266:M266"/>
    <mergeCell ref="C265:M265"/>
    <mergeCell ref="N265:O265"/>
    <mergeCell ref="V294:W294"/>
    <mergeCell ref="V293:W293"/>
    <mergeCell ref="T279:U279"/>
    <mergeCell ref="V279:W279"/>
    <mergeCell ref="C280:M280"/>
    <mergeCell ref="N280:O280"/>
    <mergeCell ref="P280:Q280"/>
    <mergeCell ref="R280:S280"/>
    <mergeCell ref="T280:U280"/>
    <mergeCell ref="C290:M290"/>
    <mergeCell ref="N290:O290"/>
    <mergeCell ref="P290:Q290"/>
    <mergeCell ref="R290:S290"/>
    <mergeCell ref="T290:U290"/>
    <mergeCell ref="V290:W290"/>
    <mergeCell ref="N282:O282"/>
    <mergeCell ref="V282:W282"/>
    <mergeCell ref="C284:M284"/>
    <mergeCell ref="C293:M293"/>
  </mergeCells>
  <phoneticPr fontId="0" type="noConversion"/>
  <dataValidations count="10">
    <dataValidation type="list" allowBlank="1" showInputMessage="1" showErrorMessage="1" sqref="H297 I286:L286" xr:uid="{00000000-0002-0000-0200-000000000000}">
      <formula1>Activity</formula1>
    </dataValidation>
    <dataValidation type="list" allowBlank="1" showInputMessage="1" showErrorMessage="1" sqref="D200 C200:C219" xr:uid="{00000000-0002-0000-0200-000001000000}">
      <formula1>Commodity</formula1>
    </dataValidation>
    <dataValidation type="list" allowBlank="1" showInputMessage="1" showErrorMessage="1" sqref="C127:C146 C150:C161" xr:uid="{00000000-0002-0000-0200-000002000000}">
      <formula1>Travel</formula1>
    </dataValidation>
    <dataValidation showDropDown="1" showInputMessage="1" showErrorMessage="1" sqref="D12" xr:uid="{00000000-0002-0000-0200-000003000000}"/>
    <dataValidation type="list" allowBlank="1" showInputMessage="1" showErrorMessage="1" sqref="E111:J115" xr:uid="{00000000-0002-0000-0200-000004000000}">
      <formula1>Fabrication</formula1>
    </dataValidation>
    <dataValidation type="list" allowBlank="1" showInputMessage="1" showErrorMessage="1" sqref="E47:J55" xr:uid="{00000000-0002-0000-0200-000005000000}">
      <formula1>Student</formula1>
    </dataValidation>
    <dataValidation type="list" allowBlank="1" showInputMessage="1" showErrorMessage="1" sqref="E12:J26" xr:uid="{00000000-0002-0000-0200-000006000000}">
      <formula1>SeniorPersonnel1</formula1>
    </dataValidation>
    <dataValidation type="list" allowBlank="1" showInputMessage="1" showErrorMessage="1" sqref="E30:J44" xr:uid="{00000000-0002-0000-0200-000007000000}">
      <formula1>OtherPersonnel</formula1>
    </dataValidation>
    <dataValidation type="list" allowBlank="1" showInputMessage="1" showErrorMessage="1" sqref="C165:C185" xr:uid="{00000000-0002-0000-0200-000009000000}">
      <formula1>Contractual</formula1>
    </dataValidation>
    <dataValidation type="list" allowBlank="1" showInputMessage="1" sqref="K47:K55" xr:uid="{8157E949-61AC-AB44-B543-ECE8866B930A}">
      <formula1>Value___Student_Rates____Note__List_selections_must_match_same_names_on__Benefits_and_F_A__spreadsheet</formula1>
    </dataValidation>
  </dataValidations>
  <printOptions horizontalCentered="1"/>
  <pageMargins left="0.25" right="0.25" top="0.75" bottom="0.75" header="0.3" footer="0.3"/>
  <pageSetup scale="16" orientation="portrait" r:id="rId1"/>
  <headerFooter alignWithMargins="0">
    <oddHeader xml:space="preserve">&amp;C&amp;"Arial,Bold"&amp;14
UNIVERSITY OF ALASKA FAIRBANKS&amp;16
</oddHeader>
  </headerFooter>
  <ignoredErrors>
    <ignoredError sqref="J276:M276 X296 M115 M25:M26 M297 O239 X221 O163 X266 X298 M12 X58 X28:X29 C27:C29 X75 X45:X46 M47 M111 X148:X149 D276:I276 N148:U149 N187:U187 O118 O91:U91 O45:U46 O75:U75 O28:U29 O58:U58 N299:U299 O297 N298:U298 O295 N277:U277 O285 O265 N276:U276 N232:U232 N220:U220 N197:U197 N198:U198 N186:U186 N194:U196 N162:U162 N147:U147 N123:U123 N124:U124 N221:U222 N296:U296 N185:U185 N266:U266 D267:I267 J267:M267 N268:U269 O267:U267 P59 R59 T59 P76 R76 T76 P92 R92 T92" unlockedFormula="1"/>
    <ignoredError sqref="P72:P73 R72:R73 T72:T73" formula="1" unlockedFormula="1"/>
  </ignoredError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B000000}">
          <x14:formula1>
            <xm:f>'Benefits and F&amp;A-DO NOT DELETE'!$A$46:$A$50</xm:f>
          </x14:formula1>
          <xm:sqref>D101:K105</xm:sqref>
        </x14:dataValidation>
        <x14:dataValidation type="list" allowBlank="1" showInputMessage="1" showErrorMessage="1" xr:uid="{00000000-0002-0000-0200-00000C000000}">
          <x14:formula1>
            <xm:f>'List selections - DO NOT DELETE'!$A$158:$A$161</xm:f>
          </x14:formula1>
          <xm:sqref>C241:C250</xm:sqref>
        </x14:dataValidation>
        <x14:dataValidation type="list" allowBlank="1" showInputMessage="1" showErrorMessage="1" xr:uid="{00000000-0002-0000-0200-00000D000000}">
          <x14:formula1>
            <xm:f>'List selections - DO NOT DELETE'!$A$148:$A$154</xm:f>
          </x14:formula1>
          <xm:sqref>C253:D262</xm:sqref>
        </x14:dataValidation>
        <x14:dataValidation type="list" allowBlank="1" showInputMessage="1" xr:uid="{00000000-0002-0000-0200-00000A000000}">
          <x14:formula1>
            <xm:f>'List selections - DO NOT DELETE'!$A$122:$A$131</xm:f>
          </x14:formula1>
          <xm:sqref>D47:D55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4"/>
    <pageSetUpPr fitToPage="1"/>
  </sheetPr>
  <dimension ref="A1:BW509"/>
  <sheetViews>
    <sheetView zoomScale="77" zoomScaleNormal="77" workbookViewId="0">
      <pane xSplit="13" ySplit="10" topLeftCell="N11" activePane="bottomRight" state="frozen"/>
      <selection pane="topRight" activeCell="N1" sqref="N1"/>
      <selection pane="bottomLeft" activeCell="A11" sqref="A11"/>
      <selection pane="bottomRight" activeCell="C1" sqref="C1"/>
    </sheetView>
  </sheetViews>
  <sheetFormatPr defaultColWidth="20.6640625" defaultRowHeight="17.100000000000001" customHeight="1"/>
  <cols>
    <col min="1" max="1" width="9.6640625" style="33" customWidth="1"/>
    <col min="2" max="2" width="2" style="33" customWidth="1"/>
    <col min="3" max="3" width="36.1640625" style="34" customWidth="1"/>
    <col min="4" max="4" width="34.1640625" style="34" customWidth="1"/>
    <col min="5" max="9" width="7.6640625" style="34" customWidth="1"/>
    <col min="10" max="10" width="17" style="34" customWidth="1"/>
    <col min="11" max="13" width="16" style="34" customWidth="1"/>
    <col min="14" max="14" width="8.5" style="190" customWidth="1"/>
    <col min="15" max="15" width="12.5" style="190" customWidth="1"/>
    <col min="16" max="16" width="8.5" style="34" customWidth="1"/>
    <col min="17" max="17" width="11.1640625" style="190" bestFit="1" customWidth="1"/>
    <col min="18" max="18" width="8.5" style="34" customWidth="1"/>
    <col min="19" max="19" width="11.1640625" style="190" bestFit="1" customWidth="1"/>
    <col min="20" max="20" width="8.5" style="34" customWidth="1"/>
    <col min="21" max="21" width="11.1640625" style="190" bestFit="1" customWidth="1"/>
    <col min="22" max="22" width="8.5" style="34" customWidth="1"/>
    <col min="23" max="23" width="10.1640625" style="190" customWidth="1"/>
    <col min="24" max="24" width="14.5" style="34" customWidth="1"/>
    <col min="25" max="25" width="8.5" style="190" customWidth="1"/>
    <col min="26" max="26" width="12.6640625" style="190" customWidth="1"/>
    <col min="27" max="27" width="8.5" style="34" customWidth="1"/>
    <col min="28" max="28" width="11.1640625" style="190" bestFit="1" customWidth="1"/>
    <col min="29" max="29" width="8.5" style="34" customWidth="1"/>
    <col min="30" max="30" width="11.1640625" style="190" bestFit="1" customWidth="1"/>
    <col min="31" max="31" width="8.5" style="34" customWidth="1"/>
    <col min="32" max="32" width="11.1640625" style="190" bestFit="1" customWidth="1"/>
    <col min="33" max="33" width="8.5" style="34" customWidth="1"/>
    <col min="34" max="34" width="10.1640625" style="190" customWidth="1"/>
    <col min="35" max="35" width="14.5" style="34" customWidth="1"/>
    <col min="36" max="36" width="8.5" style="190" customWidth="1"/>
    <col min="37" max="37" width="10.1640625" style="190" customWidth="1"/>
    <col min="38" max="38" width="8.5" style="34" customWidth="1"/>
    <col min="39" max="39" width="10.6640625" style="190" customWidth="1"/>
    <col min="40" max="40" width="8.5" style="34" customWidth="1"/>
    <col min="41" max="41" width="10.1640625" style="190" customWidth="1"/>
    <col min="42" max="42" width="8.5" style="34" customWidth="1"/>
    <col min="43" max="43" width="10.1640625" style="190" customWidth="1"/>
    <col min="44" max="44" width="8.5" style="34" customWidth="1"/>
    <col min="45" max="45" width="10.1640625" style="190" customWidth="1"/>
    <col min="46" max="46" width="14.5" style="34" customWidth="1"/>
    <col min="47" max="47" width="8.5" style="190" customWidth="1"/>
    <col min="48" max="48" width="10.1640625" style="190" customWidth="1"/>
    <col min="49" max="49" width="8.5" style="34" customWidth="1"/>
    <col min="50" max="50" width="10.6640625" style="190" customWidth="1"/>
    <col min="51" max="51" width="8.5" style="34" customWidth="1"/>
    <col min="52" max="52" width="10.1640625" style="190" customWidth="1"/>
    <col min="53" max="53" width="8.5" style="34" customWidth="1"/>
    <col min="54" max="54" width="10.1640625" style="190" customWidth="1"/>
    <col min="55" max="55" width="8.5" style="34" customWidth="1"/>
    <col min="56" max="56" width="10.1640625" style="190" customWidth="1"/>
    <col min="57" max="57" width="14.5" style="34" customWidth="1"/>
    <col min="58" max="58" width="8.5" style="190" customWidth="1"/>
    <col min="59" max="59" width="10.1640625" style="190" customWidth="1"/>
    <col min="60" max="60" width="8.5" style="34" customWidth="1"/>
    <col min="61" max="61" width="10.6640625" style="190" customWidth="1"/>
    <col min="62" max="62" width="8.5" style="34" customWidth="1"/>
    <col min="63" max="63" width="10.1640625" style="190" customWidth="1"/>
    <col min="64" max="64" width="8.5" style="34" customWidth="1"/>
    <col min="65" max="65" width="10.1640625" style="190" customWidth="1"/>
    <col min="66" max="66" width="8.5" style="34" customWidth="1"/>
    <col min="67" max="67" width="10.1640625" style="190" customWidth="1"/>
    <col min="68" max="68" width="14.5" style="34" customWidth="1"/>
    <col min="69" max="73" width="12.1640625" style="13" customWidth="1"/>
    <col min="74" max="74" width="12.1640625" style="41" customWidth="1"/>
    <col min="75" max="75" width="4.5" style="13" customWidth="1"/>
    <col min="76" max="16384" width="20.6640625" style="34"/>
  </cols>
  <sheetData>
    <row r="1" spans="1:74" s="9" customFormat="1" ht="17.25" customHeight="1">
      <c r="A1" s="62"/>
      <c r="B1" s="62"/>
      <c r="C1" s="16" t="s">
        <v>142</v>
      </c>
      <c r="D1" s="729"/>
      <c r="E1" s="729"/>
      <c r="F1" s="729"/>
      <c r="G1" s="729"/>
      <c r="H1" s="729"/>
      <c r="I1" s="729"/>
      <c r="J1" s="729"/>
      <c r="K1" s="729"/>
      <c r="L1" s="729"/>
      <c r="M1" s="729"/>
      <c r="N1" s="729"/>
      <c r="O1" s="729"/>
      <c r="P1" s="729"/>
      <c r="Q1" s="729"/>
      <c r="R1" s="729"/>
      <c r="S1" s="729"/>
      <c r="T1" s="729"/>
      <c r="U1" s="729"/>
      <c r="V1" s="729"/>
      <c r="W1" s="729"/>
      <c r="X1" s="729"/>
      <c r="Y1" s="13"/>
      <c r="Z1" s="13"/>
      <c r="AA1" s="13"/>
      <c r="AB1" s="13"/>
      <c r="AC1" s="13"/>
      <c r="AD1" s="13"/>
      <c r="AE1" s="13"/>
      <c r="AF1" s="13"/>
      <c r="AI1" s="44"/>
      <c r="AJ1" s="13"/>
      <c r="AK1" s="13"/>
      <c r="AL1" s="13"/>
      <c r="AM1" s="13"/>
      <c r="AN1" s="13"/>
      <c r="AO1" s="13"/>
      <c r="AP1" s="13"/>
      <c r="AQ1" s="13"/>
      <c r="AT1" s="44"/>
      <c r="AU1" s="13"/>
      <c r="AV1" s="13"/>
      <c r="AW1" s="13"/>
      <c r="AX1" s="13"/>
      <c r="AY1" s="13"/>
      <c r="AZ1" s="13"/>
      <c r="BA1" s="13"/>
      <c r="BB1" s="13"/>
      <c r="BE1" s="44"/>
      <c r="BF1" s="13"/>
      <c r="BG1" s="13"/>
      <c r="BH1" s="13"/>
      <c r="BI1" s="13"/>
      <c r="BJ1" s="13"/>
      <c r="BK1" s="13"/>
      <c r="BL1" s="13"/>
      <c r="BM1" s="13"/>
      <c r="BP1" s="44"/>
    </row>
    <row r="2" spans="1:74" s="9" customFormat="1" ht="17.25" customHeight="1">
      <c r="A2" s="62"/>
      <c r="B2" s="62"/>
      <c r="C2" s="16" t="s">
        <v>146</v>
      </c>
      <c r="D2" s="16"/>
      <c r="E2" s="729"/>
      <c r="F2" s="729"/>
      <c r="G2" s="729"/>
      <c r="H2" s="729"/>
      <c r="I2" s="729"/>
      <c r="J2" s="16"/>
      <c r="N2" s="872" t="str">
        <f>CONCATENATE(N8, " Total Budget")</f>
        <v>INE Total Budget</v>
      </c>
      <c r="O2" s="872"/>
      <c r="P2" s="872"/>
      <c r="Q2" s="872"/>
      <c r="R2" s="872"/>
      <c r="S2" s="872"/>
      <c r="T2" s="872"/>
      <c r="U2" s="872"/>
      <c r="V2" s="872"/>
      <c r="W2" s="872"/>
      <c r="X2" s="859">
        <f>X496</f>
        <v>0</v>
      </c>
      <c r="Y2" s="860" t="str">
        <f>CONCATENATE(Y8, " Total Budget")</f>
        <v>GI Total Budget</v>
      </c>
      <c r="Z2" s="860"/>
      <c r="AA2" s="860"/>
      <c r="AB2" s="860"/>
      <c r="AC2" s="860"/>
      <c r="AD2" s="860"/>
      <c r="AE2" s="860"/>
      <c r="AF2" s="860"/>
      <c r="AG2" s="860"/>
      <c r="AH2" s="860"/>
      <c r="AI2" s="859">
        <f>AI496</f>
        <v>0</v>
      </c>
      <c r="AJ2" s="860" t="str">
        <f>CONCATENATE(AJ8, " Total Budget")</f>
        <v>UAS Total Budget</v>
      </c>
      <c r="AK2" s="860"/>
      <c r="AL2" s="860"/>
      <c r="AM2" s="860"/>
      <c r="AN2" s="860"/>
      <c r="AO2" s="860"/>
      <c r="AP2" s="860"/>
      <c r="AQ2" s="860"/>
      <c r="AR2" s="860"/>
      <c r="AS2" s="860"/>
      <c r="AT2" s="859">
        <f>AT496</f>
        <v>0</v>
      </c>
      <c r="AU2" s="860" t="str">
        <f>CONCATENATE(AU8, " Total Budget")</f>
        <v>Dept #4 Total Budget</v>
      </c>
      <c r="AV2" s="860"/>
      <c r="AW2" s="860"/>
      <c r="AX2" s="860"/>
      <c r="AY2" s="860"/>
      <c r="AZ2" s="860"/>
      <c r="BA2" s="860"/>
      <c r="BB2" s="860"/>
      <c r="BC2" s="860"/>
      <c r="BD2" s="860"/>
      <c r="BE2" s="859">
        <f>BE496</f>
        <v>0</v>
      </c>
      <c r="BF2" s="860" t="str">
        <f>CONCATENATE(BF8, " Total Budget")</f>
        <v>Dept #5 Total Budget</v>
      </c>
      <c r="BG2" s="860"/>
      <c r="BH2" s="860"/>
      <c r="BI2" s="860"/>
      <c r="BJ2" s="860"/>
      <c r="BK2" s="860"/>
      <c r="BL2" s="860"/>
      <c r="BM2" s="860"/>
      <c r="BN2" s="860"/>
      <c r="BO2" s="860"/>
      <c r="BP2" s="859">
        <f>BP496</f>
        <v>0</v>
      </c>
    </row>
    <row r="3" spans="1:74" s="9" customFormat="1" ht="17.25" customHeight="1">
      <c r="A3" s="62"/>
      <c r="B3" s="62"/>
      <c r="C3" s="9" t="s">
        <v>144</v>
      </c>
      <c r="D3" s="169"/>
      <c r="E3" s="729"/>
      <c r="F3" s="729"/>
      <c r="G3" s="729"/>
      <c r="H3" s="729"/>
      <c r="I3" s="729"/>
      <c r="J3" s="16"/>
      <c r="N3" s="872"/>
      <c r="O3" s="872"/>
      <c r="P3" s="872"/>
      <c r="Q3" s="872"/>
      <c r="R3" s="872"/>
      <c r="S3" s="872"/>
      <c r="T3" s="872"/>
      <c r="U3" s="872"/>
      <c r="V3" s="872"/>
      <c r="W3" s="872"/>
      <c r="X3" s="859"/>
      <c r="Y3" s="860"/>
      <c r="Z3" s="860"/>
      <c r="AA3" s="860"/>
      <c r="AB3" s="860"/>
      <c r="AC3" s="860"/>
      <c r="AD3" s="860"/>
      <c r="AE3" s="860"/>
      <c r="AF3" s="860"/>
      <c r="AG3" s="860"/>
      <c r="AH3" s="860"/>
      <c r="AI3" s="859"/>
      <c r="AJ3" s="860"/>
      <c r="AK3" s="860"/>
      <c r="AL3" s="860"/>
      <c r="AM3" s="860"/>
      <c r="AN3" s="860"/>
      <c r="AO3" s="860"/>
      <c r="AP3" s="860"/>
      <c r="AQ3" s="860"/>
      <c r="AR3" s="860"/>
      <c r="AS3" s="860"/>
      <c r="AT3" s="859"/>
      <c r="AU3" s="860"/>
      <c r="AV3" s="860"/>
      <c r="AW3" s="860"/>
      <c r="AX3" s="860"/>
      <c r="AY3" s="860"/>
      <c r="AZ3" s="860"/>
      <c r="BA3" s="860"/>
      <c r="BB3" s="860"/>
      <c r="BC3" s="860"/>
      <c r="BD3" s="860"/>
      <c r="BE3" s="859"/>
      <c r="BF3" s="860"/>
      <c r="BG3" s="860"/>
      <c r="BH3" s="860"/>
      <c r="BI3" s="860"/>
      <c r="BJ3" s="860"/>
      <c r="BK3" s="860"/>
      <c r="BL3" s="860"/>
      <c r="BM3" s="860"/>
      <c r="BN3" s="860"/>
      <c r="BO3" s="860"/>
      <c r="BP3" s="859"/>
    </row>
    <row r="4" spans="1:74" s="9" customFormat="1" ht="17.25" customHeight="1">
      <c r="A4" s="62"/>
      <c r="B4" s="62"/>
      <c r="C4" s="69" t="s">
        <v>145</v>
      </c>
      <c r="D4" s="169"/>
      <c r="E4" s="736"/>
      <c r="F4" s="736"/>
      <c r="G4" s="736"/>
      <c r="H4" s="736"/>
      <c r="I4" s="736"/>
      <c r="N4" s="13"/>
      <c r="O4" s="13"/>
    </row>
    <row r="5" spans="1:74" s="9" customFormat="1" ht="17.25" customHeight="1">
      <c r="A5" s="62"/>
      <c r="B5" s="62"/>
      <c r="C5" s="69" t="s">
        <v>1</v>
      </c>
      <c r="D5" s="174">
        <f>BV496</f>
        <v>0</v>
      </c>
      <c r="E5" s="736"/>
      <c r="F5" s="736"/>
      <c r="G5" s="736"/>
      <c r="H5" s="736"/>
      <c r="I5" s="736"/>
    </row>
    <row r="6" spans="1:74" s="9" customFormat="1" ht="17.25" customHeight="1">
      <c r="A6" s="62"/>
      <c r="B6" s="62"/>
      <c r="C6" s="9" t="s">
        <v>49</v>
      </c>
      <c r="D6" s="403"/>
      <c r="E6" s="688"/>
      <c r="F6" s="688"/>
      <c r="G6" s="688"/>
      <c r="H6" s="688"/>
      <c r="I6" s="688"/>
      <c r="N6" s="741"/>
      <c r="O6" s="741"/>
      <c r="P6" s="741"/>
      <c r="Q6" s="741"/>
      <c r="R6" s="741"/>
      <c r="S6" s="741"/>
      <c r="T6" s="741"/>
      <c r="U6" s="741"/>
      <c r="V6" s="741"/>
      <c r="W6" s="741"/>
      <c r="X6" s="62"/>
      <c r="Y6" s="741"/>
      <c r="Z6" s="741"/>
      <c r="AA6" s="741"/>
      <c r="AB6" s="741"/>
      <c r="AC6" s="741"/>
      <c r="AD6" s="741"/>
      <c r="AE6" s="741"/>
      <c r="AF6" s="741"/>
      <c r="AG6" s="741"/>
      <c r="AH6" s="741"/>
      <c r="AI6" s="62"/>
      <c r="AJ6" s="741"/>
      <c r="AK6" s="741"/>
      <c r="AL6" s="741"/>
      <c r="AM6" s="741"/>
      <c r="AN6" s="741"/>
      <c r="AO6" s="741"/>
      <c r="AP6" s="741"/>
      <c r="AQ6" s="741"/>
      <c r="AR6" s="741"/>
      <c r="AS6" s="741"/>
      <c r="AT6" s="62"/>
      <c r="AU6" s="741"/>
      <c r="AV6" s="741"/>
      <c r="AW6" s="741"/>
      <c r="AX6" s="741"/>
      <c r="AY6" s="741"/>
      <c r="AZ6" s="741"/>
      <c r="BA6" s="741"/>
      <c r="BB6" s="741"/>
      <c r="BC6" s="741"/>
      <c r="BD6" s="741"/>
      <c r="BE6" s="62"/>
      <c r="BF6" s="741"/>
      <c r="BG6" s="741"/>
      <c r="BH6" s="741"/>
      <c r="BI6" s="741"/>
      <c r="BJ6" s="741"/>
      <c r="BK6" s="741"/>
      <c r="BL6" s="741"/>
      <c r="BM6" s="741"/>
      <c r="BN6" s="741"/>
      <c r="BO6" s="741"/>
      <c r="BP6" s="62"/>
    </row>
    <row r="7" spans="1:74" s="9" customFormat="1" ht="17.25" customHeight="1">
      <c r="A7" s="62"/>
      <c r="B7" s="62"/>
      <c r="C7" s="69" t="s">
        <v>466</v>
      </c>
      <c r="D7" s="16"/>
      <c r="E7" s="736"/>
      <c r="F7" s="736"/>
      <c r="G7" s="736"/>
      <c r="H7" s="736"/>
      <c r="I7" s="736"/>
      <c r="J7" s="69"/>
      <c r="K7" s="69"/>
      <c r="L7" s="69"/>
      <c r="N7" s="750"/>
      <c r="O7" s="750"/>
      <c r="P7" s="750"/>
      <c r="Q7" s="750"/>
      <c r="R7" s="750"/>
      <c r="S7" s="750"/>
      <c r="T7" s="750"/>
      <c r="U7" s="750"/>
      <c r="V7" s="750"/>
      <c r="W7" s="750"/>
      <c r="X7" s="73"/>
      <c r="Y7" s="750"/>
      <c r="Z7" s="750"/>
      <c r="AA7" s="750"/>
      <c r="AB7" s="750"/>
      <c r="AC7" s="750"/>
      <c r="AD7" s="750"/>
      <c r="AE7" s="750"/>
      <c r="AF7" s="750"/>
      <c r="AG7" s="750"/>
      <c r="AH7" s="750"/>
      <c r="AI7" s="73"/>
      <c r="AJ7" s="750"/>
      <c r="AK7" s="750"/>
      <c r="AL7" s="750"/>
      <c r="AM7" s="750"/>
      <c r="AN7" s="750"/>
      <c r="AO7" s="750"/>
      <c r="AP7" s="750"/>
      <c r="AQ7" s="750"/>
      <c r="AR7" s="750"/>
      <c r="AS7" s="750"/>
      <c r="AT7" s="73"/>
      <c r="AU7" s="750"/>
      <c r="AV7" s="750"/>
      <c r="AW7" s="750"/>
      <c r="AX7" s="750"/>
      <c r="AY7" s="750"/>
      <c r="AZ7" s="750"/>
      <c r="BA7" s="750"/>
      <c r="BB7" s="750"/>
      <c r="BC7" s="750"/>
      <c r="BD7" s="750"/>
      <c r="BE7" s="73"/>
      <c r="BF7" s="750"/>
      <c r="BG7" s="750"/>
      <c r="BH7" s="750"/>
      <c r="BI7" s="750"/>
      <c r="BJ7" s="750"/>
      <c r="BK7" s="750"/>
      <c r="BL7" s="750"/>
      <c r="BM7" s="750"/>
      <c r="BN7" s="750"/>
      <c r="BO7" s="750"/>
      <c r="BP7" s="73"/>
    </row>
    <row r="8" spans="1:74" s="205" customFormat="1" ht="17.25" customHeight="1">
      <c r="A8" s="201"/>
      <c r="B8" s="201"/>
      <c r="C8" s="202"/>
      <c r="D8" s="203"/>
      <c r="E8" s="939"/>
      <c r="F8" s="939"/>
      <c r="G8" s="939"/>
      <c r="H8" s="939"/>
      <c r="I8" s="939"/>
      <c r="J8" s="203"/>
      <c r="K8" s="203"/>
      <c r="L8" s="203"/>
      <c r="M8" s="204"/>
      <c r="N8" s="912" t="s">
        <v>495</v>
      </c>
      <c r="O8" s="913"/>
      <c r="P8" s="913"/>
      <c r="Q8" s="913"/>
      <c r="R8" s="913"/>
      <c r="S8" s="913"/>
      <c r="T8" s="913"/>
      <c r="U8" s="913"/>
      <c r="V8" s="913"/>
      <c r="W8" s="913"/>
      <c r="X8" s="914"/>
      <c r="Y8" s="915" t="s">
        <v>515</v>
      </c>
      <c r="Z8" s="916"/>
      <c r="AA8" s="916"/>
      <c r="AB8" s="916"/>
      <c r="AC8" s="916"/>
      <c r="AD8" s="916"/>
      <c r="AE8" s="916"/>
      <c r="AF8" s="916"/>
      <c r="AG8" s="916"/>
      <c r="AH8" s="916"/>
      <c r="AI8" s="917"/>
      <c r="AJ8" s="940" t="s">
        <v>628</v>
      </c>
      <c r="AK8" s="941"/>
      <c r="AL8" s="941"/>
      <c r="AM8" s="941"/>
      <c r="AN8" s="941"/>
      <c r="AO8" s="941"/>
      <c r="AP8" s="941"/>
      <c r="AQ8" s="941"/>
      <c r="AR8" s="941"/>
      <c r="AS8" s="941"/>
      <c r="AT8" s="942"/>
      <c r="AU8" s="919" t="s">
        <v>341</v>
      </c>
      <c r="AV8" s="920"/>
      <c r="AW8" s="920"/>
      <c r="AX8" s="920"/>
      <c r="AY8" s="920"/>
      <c r="AZ8" s="920"/>
      <c r="BA8" s="920"/>
      <c r="BB8" s="920"/>
      <c r="BC8" s="920"/>
      <c r="BD8" s="920"/>
      <c r="BE8" s="921"/>
      <c r="BF8" s="909" t="s">
        <v>342</v>
      </c>
      <c r="BG8" s="910"/>
      <c r="BH8" s="910"/>
      <c r="BI8" s="910"/>
      <c r="BJ8" s="910"/>
      <c r="BK8" s="910"/>
      <c r="BL8" s="910"/>
      <c r="BM8" s="910"/>
      <c r="BN8" s="910"/>
      <c r="BO8" s="910"/>
      <c r="BP8" s="911"/>
      <c r="BQ8" s="929" t="s">
        <v>99</v>
      </c>
      <c r="BR8" s="930"/>
      <c r="BS8" s="930"/>
      <c r="BT8" s="930"/>
      <c r="BU8" s="930"/>
      <c r="BV8" s="931"/>
    </row>
    <row r="9" spans="1:74" s="9" customFormat="1" ht="17.25" customHeight="1">
      <c r="A9" s="62"/>
      <c r="B9" s="62"/>
      <c r="C9" s="81"/>
      <c r="D9" s="69"/>
      <c r="E9" s="729"/>
      <c r="F9" s="729"/>
      <c r="G9" s="729"/>
      <c r="H9" s="729"/>
      <c r="I9" s="729"/>
      <c r="J9" s="69"/>
      <c r="K9" s="69"/>
      <c r="L9" s="69"/>
      <c r="M9" s="84"/>
      <c r="N9" s="906" t="s">
        <v>137</v>
      </c>
      <c r="O9" s="907"/>
      <c r="P9" s="906" t="s">
        <v>138</v>
      </c>
      <c r="Q9" s="907"/>
      <c r="R9" s="906" t="s">
        <v>139</v>
      </c>
      <c r="S9" s="796"/>
      <c r="T9" s="906" t="s">
        <v>91</v>
      </c>
      <c r="U9" s="796"/>
      <c r="V9" s="906" t="s">
        <v>92</v>
      </c>
      <c r="W9" s="796"/>
      <c r="X9" s="748" t="str">
        <f>CONCATENATE(N8," Total")</f>
        <v>INE Total</v>
      </c>
      <c r="Y9" s="906" t="s">
        <v>137</v>
      </c>
      <c r="Z9" s="907"/>
      <c r="AA9" s="906" t="s">
        <v>138</v>
      </c>
      <c r="AB9" s="907"/>
      <c r="AC9" s="906" t="s">
        <v>139</v>
      </c>
      <c r="AD9" s="796"/>
      <c r="AE9" s="906" t="s">
        <v>91</v>
      </c>
      <c r="AF9" s="796"/>
      <c r="AG9" s="906" t="s">
        <v>92</v>
      </c>
      <c r="AH9" s="796"/>
      <c r="AI9" s="748" t="str">
        <f>CONCATENATE(Y8," Total")</f>
        <v>GI Total</v>
      </c>
      <c r="AJ9" s="906" t="s">
        <v>137</v>
      </c>
      <c r="AK9" s="907"/>
      <c r="AL9" s="906" t="s">
        <v>138</v>
      </c>
      <c r="AM9" s="907"/>
      <c r="AN9" s="906" t="s">
        <v>139</v>
      </c>
      <c r="AO9" s="796"/>
      <c r="AP9" s="906" t="s">
        <v>91</v>
      </c>
      <c r="AQ9" s="796"/>
      <c r="AR9" s="906" t="s">
        <v>92</v>
      </c>
      <c r="AS9" s="796"/>
      <c r="AT9" s="748" t="str">
        <f>CONCATENATE(AJ8," Total")</f>
        <v>UAS Total</v>
      </c>
      <c r="AU9" s="906" t="s">
        <v>137</v>
      </c>
      <c r="AV9" s="907"/>
      <c r="AW9" s="906" t="s">
        <v>138</v>
      </c>
      <c r="AX9" s="907"/>
      <c r="AY9" s="906" t="s">
        <v>139</v>
      </c>
      <c r="AZ9" s="796"/>
      <c r="BA9" s="906" t="s">
        <v>91</v>
      </c>
      <c r="BB9" s="796"/>
      <c r="BC9" s="906" t="s">
        <v>92</v>
      </c>
      <c r="BD9" s="796"/>
      <c r="BE9" s="748" t="str">
        <f>CONCATENATE(AU8," Total")</f>
        <v>Dept #4 Total</v>
      </c>
      <c r="BF9" s="906" t="s">
        <v>137</v>
      </c>
      <c r="BG9" s="907"/>
      <c r="BH9" s="906" t="s">
        <v>138</v>
      </c>
      <c r="BI9" s="907"/>
      <c r="BJ9" s="906" t="s">
        <v>139</v>
      </c>
      <c r="BK9" s="796"/>
      <c r="BL9" s="906" t="s">
        <v>91</v>
      </c>
      <c r="BM9" s="796"/>
      <c r="BN9" s="906" t="s">
        <v>92</v>
      </c>
      <c r="BO9" s="796"/>
      <c r="BP9" s="748" t="str">
        <f>CONCATENATE(BF8," Total")</f>
        <v>Dept #5 Total</v>
      </c>
      <c r="BQ9" s="748" t="s">
        <v>137</v>
      </c>
      <c r="BR9" s="748" t="s">
        <v>138</v>
      </c>
      <c r="BS9" s="748" t="s">
        <v>139</v>
      </c>
      <c r="BT9" s="748" t="s">
        <v>91</v>
      </c>
      <c r="BU9" s="748" t="s">
        <v>92</v>
      </c>
      <c r="BV9" s="748" t="s">
        <v>2</v>
      </c>
    </row>
    <row r="10" spans="1:74" s="9" customFormat="1" ht="21.75" customHeight="1">
      <c r="A10" s="411" t="s">
        <v>268</v>
      </c>
      <c r="B10" s="62"/>
      <c r="C10" s="410" t="s">
        <v>84</v>
      </c>
      <c r="D10" s="79"/>
      <c r="E10" s="740"/>
      <c r="F10" s="740"/>
      <c r="G10" s="740"/>
      <c r="H10" s="740"/>
      <c r="I10" s="740"/>
      <c r="J10" s="79"/>
      <c r="K10" s="79"/>
      <c r="L10" s="79"/>
      <c r="M10" s="27"/>
      <c r="N10" s="730" t="s">
        <v>148</v>
      </c>
      <c r="O10" s="752"/>
      <c r="P10" s="730" t="s">
        <v>148</v>
      </c>
      <c r="Q10" s="752"/>
      <c r="R10" s="730" t="s">
        <v>148</v>
      </c>
      <c r="S10" s="752"/>
      <c r="T10" s="730" t="s">
        <v>148</v>
      </c>
      <c r="U10" s="752"/>
      <c r="V10" s="730" t="s">
        <v>148</v>
      </c>
      <c r="W10" s="752"/>
      <c r="X10" s="908"/>
      <c r="Y10" s="730" t="s">
        <v>148</v>
      </c>
      <c r="Z10" s="731"/>
      <c r="AA10" s="730" t="s">
        <v>148</v>
      </c>
      <c r="AB10" s="731"/>
      <c r="AC10" s="730" t="s">
        <v>148</v>
      </c>
      <c r="AD10" s="731"/>
      <c r="AE10" s="730" t="s">
        <v>148</v>
      </c>
      <c r="AF10" s="731"/>
      <c r="AG10" s="730" t="s">
        <v>148</v>
      </c>
      <c r="AH10" s="731"/>
      <c r="AI10" s="749"/>
      <c r="AJ10" s="730" t="s">
        <v>148</v>
      </c>
      <c r="AK10" s="752"/>
      <c r="AL10" s="730" t="s">
        <v>148</v>
      </c>
      <c r="AM10" s="752"/>
      <c r="AN10" s="730" t="s">
        <v>148</v>
      </c>
      <c r="AO10" s="752"/>
      <c r="AP10" s="730" t="s">
        <v>148</v>
      </c>
      <c r="AQ10" s="752"/>
      <c r="AR10" s="730" t="s">
        <v>148</v>
      </c>
      <c r="AS10" s="752"/>
      <c r="AT10" s="908"/>
      <c r="AU10" s="730" t="s">
        <v>148</v>
      </c>
      <c r="AV10" s="752"/>
      <c r="AW10" s="730" t="s">
        <v>148</v>
      </c>
      <c r="AX10" s="752"/>
      <c r="AY10" s="730" t="s">
        <v>148</v>
      </c>
      <c r="AZ10" s="752"/>
      <c r="BA10" s="730" t="s">
        <v>148</v>
      </c>
      <c r="BB10" s="752"/>
      <c r="BC10" s="730" t="s">
        <v>148</v>
      </c>
      <c r="BD10" s="752"/>
      <c r="BE10" s="908"/>
      <c r="BF10" s="730" t="s">
        <v>148</v>
      </c>
      <c r="BG10" s="752"/>
      <c r="BH10" s="730" t="s">
        <v>148</v>
      </c>
      <c r="BI10" s="752"/>
      <c r="BJ10" s="730" t="s">
        <v>148</v>
      </c>
      <c r="BK10" s="752"/>
      <c r="BL10" s="730" t="s">
        <v>148</v>
      </c>
      <c r="BM10" s="752"/>
      <c r="BN10" s="730" t="s">
        <v>148</v>
      </c>
      <c r="BO10" s="752"/>
      <c r="BP10" s="908"/>
      <c r="BQ10" s="749"/>
      <c r="BR10" s="749"/>
      <c r="BS10" s="749"/>
      <c r="BT10" s="749"/>
      <c r="BU10" s="749"/>
      <c r="BV10" s="749"/>
    </row>
    <row r="11" spans="1:74" s="9" customFormat="1" ht="33" customHeight="1">
      <c r="A11" s="62">
        <v>1000</v>
      </c>
      <c r="B11" s="62"/>
      <c r="C11" s="80" t="s">
        <v>26</v>
      </c>
      <c r="E11" s="692"/>
      <c r="F11" s="666"/>
      <c r="G11" s="666"/>
      <c r="H11" s="666"/>
      <c r="I11" s="666"/>
      <c r="J11" s="666"/>
      <c r="K11" s="62" t="s">
        <v>147</v>
      </c>
      <c r="L11" s="62" t="s">
        <v>140</v>
      </c>
      <c r="M11" s="66" t="s">
        <v>317</v>
      </c>
      <c r="N11" s="81"/>
      <c r="O11" s="82"/>
      <c r="P11" s="81"/>
      <c r="Q11" s="82"/>
      <c r="R11" s="81"/>
      <c r="S11" s="82"/>
      <c r="T11" s="81"/>
      <c r="U11" s="82"/>
      <c r="V11" s="81"/>
      <c r="W11" s="82"/>
      <c r="X11" s="86"/>
      <c r="Y11" s="81"/>
      <c r="Z11" s="82"/>
      <c r="AA11" s="81"/>
      <c r="AB11" s="82"/>
      <c r="AC11" s="81"/>
      <c r="AD11" s="82"/>
      <c r="AE11" s="81"/>
      <c r="AF11" s="82"/>
      <c r="AG11" s="81"/>
      <c r="AH11" s="82"/>
      <c r="AI11" s="86"/>
      <c r="AJ11" s="81"/>
      <c r="AK11" s="82"/>
      <c r="AL11" s="81"/>
      <c r="AM11" s="82"/>
      <c r="AN11" s="81"/>
      <c r="AO11" s="82"/>
      <c r="AP11" s="81"/>
      <c r="AQ11" s="82"/>
      <c r="AR11" s="81"/>
      <c r="AS11" s="82"/>
      <c r="AT11" s="86"/>
      <c r="AU11" s="81"/>
      <c r="AV11" s="82"/>
      <c r="AW11" s="81"/>
      <c r="AX11" s="82"/>
      <c r="AY11" s="81"/>
      <c r="AZ11" s="82"/>
      <c r="BA11" s="81"/>
      <c r="BB11" s="82"/>
      <c r="BC11" s="81"/>
      <c r="BD11" s="82"/>
      <c r="BE11" s="86"/>
      <c r="BF11" s="81"/>
      <c r="BG11" s="82"/>
      <c r="BH11" s="81"/>
      <c r="BI11" s="82"/>
      <c r="BJ11" s="81"/>
      <c r="BK11" s="82"/>
      <c r="BL11" s="81"/>
      <c r="BM11" s="82"/>
      <c r="BN11" s="81"/>
      <c r="BO11" s="82"/>
      <c r="BP11" s="86"/>
      <c r="BQ11" s="206"/>
      <c r="BR11" s="206"/>
      <c r="BS11" s="206"/>
      <c r="BT11" s="206"/>
      <c r="BU11" s="206"/>
      <c r="BV11" s="206"/>
    </row>
    <row r="12" spans="1:74" s="9" customFormat="1" ht="15" customHeight="1">
      <c r="A12" s="62"/>
      <c r="B12" s="62"/>
      <c r="C12" s="10" t="s">
        <v>143</v>
      </c>
      <c r="D12" s="34" t="s">
        <v>299</v>
      </c>
      <c r="E12" s="666"/>
      <c r="F12" s="666"/>
      <c r="G12" s="666"/>
      <c r="H12" s="666"/>
      <c r="I12" s="666"/>
      <c r="J12" s="666"/>
      <c r="K12" s="83"/>
      <c r="L12" s="44"/>
      <c r="M12" s="84"/>
      <c r="N12" s="85"/>
      <c r="O12" s="82"/>
      <c r="P12" s="85"/>
      <c r="Q12" s="82"/>
      <c r="R12" s="85"/>
      <c r="S12" s="82"/>
      <c r="T12" s="85"/>
      <c r="U12" s="82"/>
      <c r="V12" s="85"/>
      <c r="W12" s="82"/>
      <c r="X12" s="86"/>
      <c r="Y12" s="85"/>
      <c r="Z12" s="82"/>
      <c r="AA12" s="85"/>
      <c r="AB12" s="82"/>
      <c r="AC12" s="85"/>
      <c r="AD12" s="82"/>
      <c r="AE12" s="85"/>
      <c r="AF12" s="82"/>
      <c r="AG12" s="85"/>
      <c r="AH12" s="82"/>
      <c r="AI12" s="86"/>
      <c r="AJ12" s="85"/>
      <c r="AK12" s="82"/>
      <c r="AL12" s="85"/>
      <c r="AM12" s="82"/>
      <c r="AN12" s="85"/>
      <c r="AO12" s="82"/>
      <c r="AP12" s="85"/>
      <c r="AQ12" s="82"/>
      <c r="AR12" s="85"/>
      <c r="AS12" s="82"/>
      <c r="AT12" s="86"/>
      <c r="AU12" s="85"/>
      <c r="AV12" s="82"/>
      <c r="AW12" s="85"/>
      <c r="AX12" s="82"/>
      <c r="AY12" s="85"/>
      <c r="AZ12" s="82"/>
      <c r="BA12" s="85"/>
      <c r="BB12" s="82"/>
      <c r="BC12" s="85"/>
      <c r="BD12" s="82"/>
      <c r="BE12" s="86"/>
      <c r="BF12" s="85"/>
      <c r="BG12" s="82"/>
      <c r="BH12" s="85"/>
      <c r="BI12" s="82"/>
      <c r="BJ12" s="85"/>
      <c r="BK12" s="82"/>
      <c r="BL12" s="85"/>
      <c r="BM12" s="82"/>
      <c r="BN12" s="85"/>
      <c r="BO12" s="82"/>
      <c r="BP12" s="86"/>
      <c r="BQ12" s="206"/>
      <c r="BR12" s="206"/>
      <c r="BS12" s="206"/>
      <c r="BT12" s="206"/>
      <c r="BU12" s="206"/>
      <c r="BV12" s="206"/>
    </row>
    <row r="13" spans="1:74" ht="15" customHeight="1">
      <c r="C13" s="87">
        <f>N13+P13+R13+T13+V13+Y13+AA13+AC13+AE13+AG13+AJ13+AL13+AN13+AP13+AR13+AU13+AW13+AY13+BA13+BC13+BF13+BH13+BJ13+BL13+BN13</f>
        <v>0</v>
      </c>
      <c r="E13" s="662" t="s">
        <v>300</v>
      </c>
      <c r="F13" s="662"/>
      <c r="G13" s="662"/>
      <c r="H13" s="662"/>
      <c r="I13" s="662"/>
      <c r="J13" s="662"/>
      <c r="K13" s="88">
        <v>0</v>
      </c>
      <c r="L13" s="89">
        <f t="shared" ref="L13:L27" si="0">VLOOKUP(E13,Leave_Benefits,2,0)</f>
        <v>0</v>
      </c>
      <c r="M13" s="56">
        <f t="shared" ref="M13:M27" si="1">VLOOKUP(E13,Leave_Benefits,4,0)</f>
        <v>0</v>
      </c>
      <c r="N13" s="207">
        <v>0</v>
      </c>
      <c r="O13" s="208">
        <f>ROUND($K13*(1+$L13)*(N13)*$M13,0)</f>
        <v>0</v>
      </c>
      <c r="P13" s="207">
        <v>0</v>
      </c>
      <c r="Q13" s="208">
        <f>ROUND($K13*(1+$L13)*(P13)*($M13^2),0)</f>
        <v>0</v>
      </c>
      <c r="R13" s="207">
        <v>0</v>
      </c>
      <c r="S13" s="208">
        <f>ROUND($K13*(1+$L13)*(R13)*($M13^3),0)</f>
        <v>0</v>
      </c>
      <c r="T13" s="207">
        <v>0</v>
      </c>
      <c r="U13" s="208">
        <f>ROUND($K13*(1+$L13)*(T13)*($M13^4),0)</f>
        <v>0</v>
      </c>
      <c r="V13" s="207">
        <v>0</v>
      </c>
      <c r="W13" s="208">
        <f>ROUND($K13*(1+$L13)*(V13)*($M13^5),0)</f>
        <v>0</v>
      </c>
      <c r="X13" s="209">
        <f>O13+Q13+S13+U13+W13</f>
        <v>0</v>
      </c>
      <c r="Y13" s="210">
        <v>0</v>
      </c>
      <c r="Z13" s="211">
        <f>ROUND($K13*(1+$L13)*(Y13)*$M13,0)</f>
        <v>0</v>
      </c>
      <c r="AA13" s="210">
        <v>0</v>
      </c>
      <c r="AB13" s="211">
        <f>ROUND($K13*(1+$L13)*(AA13)*($M13^2),0)</f>
        <v>0</v>
      </c>
      <c r="AC13" s="210">
        <v>0</v>
      </c>
      <c r="AD13" s="211">
        <f>ROUND($K13*(1+$L13)*(AC13)*($M13^3),0)</f>
        <v>0</v>
      </c>
      <c r="AE13" s="210">
        <v>0</v>
      </c>
      <c r="AF13" s="211">
        <f>ROUND($K13*(1+$L13)*(AE13)*($M13^4),0)</f>
        <v>0</v>
      </c>
      <c r="AG13" s="210">
        <v>0</v>
      </c>
      <c r="AH13" s="211">
        <f>ROUND($K13*(1+$L13)*(AG13)*($M13^5),0)</f>
        <v>0</v>
      </c>
      <c r="AI13" s="212">
        <f>Z13+AB13+AD13+AF13+AH13</f>
        <v>0</v>
      </c>
      <c r="AJ13" s="213">
        <v>0</v>
      </c>
      <c r="AK13" s="214">
        <f>ROUND($K13*(1+$L13)*(AJ13)*$M13,0)</f>
        <v>0</v>
      </c>
      <c r="AL13" s="213">
        <v>0</v>
      </c>
      <c r="AM13" s="214">
        <f>ROUND($K13*(1+$L13)*(AL13)*($M13^2),0)</f>
        <v>0</v>
      </c>
      <c r="AN13" s="213">
        <v>0</v>
      </c>
      <c r="AO13" s="214">
        <f>ROUND($K13*(1+$L13)*(AN13)*($M13^3),0)</f>
        <v>0</v>
      </c>
      <c r="AP13" s="213">
        <v>0</v>
      </c>
      <c r="AQ13" s="214">
        <f>ROUND($K13*(1+$L13)*(AP13)*($M13^4),0)</f>
        <v>0</v>
      </c>
      <c r="AR13" s="213">
        <v>0</v>
      </c>
      <c r="AS13" s="214">
        <f>ROUND($K13*(1+$L13)*(AR13)*($M13^5),0)</f>
        <v>0</v>
      </c>
      <c r="AT13" s="215">
        <f>AK13+AM13+AO13+AQ13+AS13</f>
        <v>0</v>
      </c>
      <c r="AU13" s="216">
        <v>0</v>
      </c>
      <c r="AV13" s="217">
        <f>ROUND($K13*(1+$L13)*(AU13)*$M13,0)</f>
        <v>0</v>
      </c>
      <c r="AW13" s="216">
        <v>0</v>
      </c>
      <c r="AX13" s="217">
        <f>ROUND($K13*(1+$L13)*(AW13)*($M13^2),0)</f>
        <v>0</v>
      </c>
      <c r="AY13" s="216">
        <v>0</v>
      </c>
      <c r="AZ13" s="217">
        <f>ROUND($K13*(1+$L13)*(AY13)*($M13^3),0)</f>
        <v>0</v>
      </c>
      <c r="BA13" s="216">
        <v>0</v>
      </c>
      <c r="BB13" s="217">
        <f>ROUND($K13*(1+$L13)*(BA13)*($M13^4),0)</f>
        <v>0</v>
      </c>
      <c r="BC13" s="216">
        <v>0</v>
      </c>
      <c r="BD13" s="217">
        <f>ROUND($K13*(1+$L13)*(BC13)*($M13^5),0)</f>
        <v>0</v>
      </c>
      <c r="BE13" s="218">
        <f>AV13+AX13+AZ13+BB13+BD13</f>
        <v>0</v>
      </c>
      <c r="BF13" s="219">
        <v>0</v>
      </c>
      <c r="BG13" s="220">
        <f>ROUND($K13*(1+$L13)*(BF13)*$M13,0)</f>
        <v>0</v>
      </c>
      <c r="BH13" s="219">
        <v>0</v>
      </c>
      <c r="BI13" s="220">
        <f>ROUND($K13*(1+$L13)*(BH13)*($M13^2),0)</f>
        <v>0</v>
      </c>
      <c r="BJ13" s="219">
        <v>0</v>
      </c>
      <c r="BK13" s="220">
        <f>ROUND($K13*(1+$L13)*(BJ13)*($M13^3),0)</f>
        <v>0</v>
      </c>
      <c r="BL13" s="219">
        <v>0</v>
      </c>
      <c r="BM13" s="220">
        <f>ROUND($K13*(1+$L13)*(BL13)*($M13^4),0)</f>
        <v>0</v>
      </c>
      <c r="BN13" s="219">
        <v>0</v>
      </c>
      <c r="BO13" s="220">
        <f>ROUND($K13*(1+$L13)*(BN13)*($M13^5),0)</f>
        <v>0</v>
      </c>
      <c r="BP13" s="413">
        <f>BG13+BI13+BK13+BM13+BO13</f>
        <v>0</v>
      </c>
      <c r="BQ13" s="414">
        <f>O13+Z13+AK13+AV13+BG13</f>
        <v>0</v>
      </c>
      <c r="BR13" s="414">
        <f>Q13+AB13+AM13+AX13+BI13</f>
        <v>0</v>
      </c>
      <c r="BS13" s="414">
        <f>S13+AD13+AO13+AZ13+BK13</f>
        <v>0</v>
      </c>
      <c r="BT13" s="414">
        <f>U13+AF13+AQ13+BB13+BM13</f>
        <v>0</v>
      </c>
      <c r="BU13" s="414">
        <f>W13+AH13+AS13+BD13+BO13</f>
        <v>0</v>
      </c>
      <c r="BV13" s="415">
        <f t="shared" ref="BV13:BV28" si="2">SUM(BQ13:BU13)</f>
        <v>0</v>
      </c>
    </row>
    <row r="14" spans="1:74" ht="15" customHeight="1">
      <c r="C14" s="87">
        <f t="shared" ref="C14:C27" si="3">N14+P14+R14+T14+V14+Y14+AA14+AC14+AE14+AG14+AJ14+AL14+AN14+AP14+AR14+AU14+AW14+AY14+BA14+BC14+BF14+BH14+BJ14+BL14+BN14</f>
        <v>0</v>
      </c>
      <c r="E14" s="662" t="s">
        <v>300</v>
      </c>
      <c r="F14" s="662"/>
      <c r="G14" s="662"/>
      <c r="H14" s="662"/>
      <c r="I14" s="662"/>
      <c r="J14" s="662"/>
      <c r="K14" s="88">
        <v>0</v>
      </c>
      <c r="L14" s="89">
        <f t="shared" si="0"/>
        <v>0</v>
      </c>
      <c r="M14" s="56">
        <f t="shared" si="1"/>
        <v>0</v>
      </c>
      <c r="N14" s="207">
        <v>0</v>
      </c>
      <c r="O14" s="208">
        <f t="shared" ref="O14:O27" si="4">ROUND($K14*(1+$L14)*(N14)*$M14,0)</f>
        <v>0</v>
      </c>
      <c r="P14" s="207">
        <v>0</v>
      </c>
      <c r="Q14" s="208">
        <f t="shared" ref="Q14:Q27" si="5">ROUND($K14*(1+$L14)*(P14)*($M14^2),0)</f>
        <v>0</v>
      </c>
      <c r="R14" s="207">
        <v>0</v>
      </c>
      <c r="S14" s="208">
        <f t="shared" ref="S14:S27" si="6">ROUND($K14*(1+$L14)*(R14)*($M14^3),0)</f>
        <v>0</v>
      </c>
      <c r="T14" s="207">
        <v>0</v>
      </c>
      <c r="U14" s="208">
        <f t="shared" ref="U14:U27" si="7">ROUND($K14*(1+$L14)*(T14)*($M14^4),0)</f>
        <v>0</v>
      </c>
      <c r="V14" s="207">
        <v>0</v>
      </c>
      <c r="W14" s="208">
        <f t="shared" ref="W14:W27" si="8">ROUND($K14*(1+$L14)*(V14)*($M14^5),0)</f>
        <v>0</v>
      </c>
      <c r="X14" s="209">
        <f t="shared" ref="X14:X27" si="9">O14+Q14+S14+U14+W14</f>
        <v>0</v>
      </c>
      <c r="Y14" s="210">
        <v>0</v>
      </c>
      <c r="Z14" s="211">
        <f t="shared" ref="Z14:Z27" si="10">ROUND($K14*(1+$L14)*(Y14)*$M14,0)</f>
        <v>0</v>
      </c>
      <c r="AA14" s="210">
        <v>0</v>
      </c>
      <c r="AB14" s="211">
        <f t="shared" ref="AB14:AB27" si="11">ROUND($K14*(1+$L14)*(AA14)*($M14^2),0)</f>
        <v>0</v>
      </c>
      <c r="AC14" s="210">
        <v>0</v>
      </c>
      <c r="AD14" s="211">
        <f t="shared" ref="AD14:AD27" si="12">ROUND($K14*(1+$L14)*(AC14)*($M14^3),0)</f>
        <v>0</v>
      </c>
      <c r="AE14" s="210">
        <v>0</v>
      </c>
      <c r="AF14" s="211">
        <f t="shared" ref="AF14:AF27" si="13">ROUND($K14*(1+$L14)*(AE14)*($M14^4),0)</f>
        <v>0</v>
      </c>
      <c r="AG14" s="210">
        <v>0</v>
      </c>
      <c r="AH14" s="211">
        <f t="shared" ref="AH14:AH27" si="14">ROUND($K14*(1+$L14)*(AG14)*($M14^5),0)</f>
        <v>0</v>
      </c>
      <c r="AI14" s="212">
        <f t="shared" ref="AI14:AI27" si="15">Z14+AB14+AD14+AF14+AH14</f>
        <v>0</v>
      </c>
      <c r="AJ14" s="213">
        <v>0</v>
      </c>
      <c r="AK14" s="214">
        <f t="shared" ref="AK14:AK27" si="16">ROUND($K14*(1+$L14)*(AJ14)*$M14,0)</f>
        <v>0</v>
      </c>
      <c r="AL14" s="213">
        <v>0</v>
      </c>
      <c r="AM14" s="214">
        <f t="shared" ref="AM14:AM27" si="17">ROUND($K14*(1+$L14)*(AL14)*($M14^2),0)</f>
        <v>0</v>
      </c>
      <c r="AN14" s="213">
        <v>0</v>
      </c>
      <c r="AO14" s="214">
        <f t="shared" ref="AO14:AO27" si="18">ROUND($K14*(1+$L14)*(AN14)*($M14^3),0)</f>
        <v>0</v>
      </c>
      <c r="AP14" s="213">
        <v>0</v>
      </c>
      <c r="AQ14" s="214">
        <f t="shared" ref="AQ14:AQ27" si="19">ROUND($K14*(1+$L14)*(AP14)*($M14^4),0)</f>
        <v>0</v>
      </c>
      <c r="AR14" s="213">
        <v>0</v>
      </c>
      <c r="AS14" s="214">
        <f t="shared" ref="AS14:AS27" si="20">ROUND($K14*(1+$L14)*(AR14)*($M14^5),0)</f>
        <v>0</v>
      </c>
      <c r="AT14" s="215">
        <f t="shared" ref="AT14:AT27" si="21">AK14+AM14+AO14+AQ14+AS14</f>
        <v>0</v>
      </c>
      <c r="AU14" s="216">
        <v>0</v>
      </c>
      <c r="AV14" s="217">
        <f t="shared" ref="AV14:AV27" si="22">ROUND($K14*(1+$L14)*(AU14)*$M14,0)</f>
        <v>0</v>
      </c>
      <c r="AW14" s="216">
        <v>0</v>
      </c>
      <c r="AX14" s="217">
        <f t="shared" ref="AX14:AX27" si="23">ROUND($K14*(1+$L14)*(AW14)*($M14^2),0)</f>
        <v>0</v>
      </c>
      <c r="AY14" s="216">
        <v>0</v>
      </c>
      <c r="AZ14" s="217">
        <f t="shared" ref="AZ14:AZ27" si="24">ROUND($K14*(1+$L14)*(AY14)*($M14^3),0)</f>
        <v>0</v>
      </c>
      <c r="BA14" s="216">
        <v>0</v>
      </c>
      <c r="BB14" s="217">
        <f t="shared" ref="BB14:BB27" si="25">ROUND($K14*(1+$L14)*(BA14)*($M14^4),0)</f>
        <v>0</v>
      </c>
      <c r="BC14" s="216">
        <v>0</v>
      </c>
      <c r="BD14" s="217">
        <f t="shared" ref="BD14:BD27" si="26">ROUND($K14*(1+$L14)*(BC14)*($M14^5),0)</f>
        <v>0</v>
      </c>
      <c r="BE14" s="218">
        <f t="shared" ref="BE14:BE27" si="27">AV14+AX14+AZ14+BB14+BD14</f>
        <v>0</v>
      </c>
      <c r="BF14" s="219">
        <v>0</v>
      </c>
      <c r="BG14" s="220">
        <f t="shared" ref="BG14:BG27" si="28">ROUND($K14*(1+$L14)*(BF14)*$M14,0)</f>
        <v>0</v>
      </c>
      <c r="BH14" s="219">
        <v>0</v>
      </c>
      <c r="BI14" s="220">
        <f t="shared" ref="BI14:BI27" si="29">ROUND($K14*(1+$L14)*(BH14)*($M14^2),0)</f>
        <v>0</v>
      </c>
      <c r="BJ14" s="219">
        <v>0</v>
      </c>
      <c r="BK14" s="220">
        <f t="shared" ref="BK14:BK27" si="30">ROUND($K14*(1+$L14)*(BJ14)*($M14^3),0)</f>
        <v>0</v>
      </c>
      <c r="BL14" s="219">
        <v>0</v>
      </c>
      <c r="BM14" s="220">
        <f t="shared" ref="BM14:BM27" si="31">ROUND($K14*(1+$L14)*(BL14)*($M14^4),0)</f>
        <v>0</v>
      </c>
      <c r="BN14" s="219">
        <v>0</v>
      </c>
      <c r="BO14" s="220">
        <f t="shared" ref="BO14:BO27" si="32">ROUND($K14*(1+$L14)*(BN14)*($M14^5),0)</f>
        <v>0</v>
      </c>
      <c r="BP14" s="413">
        <f t="shared" ref="BP14:BP27" si="33">BG14+BI14+BK14+BM14+BO14</f>
        <v>0</v>
      </c>
      <c r="BQ14" s="414">
        <f t="shared" ref="BQ14:BQ27" si="34">O14+Z14+AK14+AV14+BG14</f>
        <v>0</v>
      </c>
      <c r="BR14" s="414">
        <f t="shared" ref="BR14:BR27" si="35">Q14+AB14+AM14+AX14+BI14</f>
        <v>0</v>
      </c>
      <c r="BS14" s="414">
        <f t="shared" ref="BS14:BS27" si="36">S14+AD14+AO14+AZ14+BK14</f>
        <v>0</v>
      </c>
      <c r="BT14" s="414">
        <f t="shared" ref="BT14:BT27" si="37">U14+AF14+AQ14+BB14+BM14</f>
        <v>0</v>
      </c>
      <c r="BU14" s="414">
        <f t="shared" ref="BU14:BU27" si="38">W14+AH14+AS14+BD14+BO14</f>
        <v>0</v>
      </c>
      <c r="BV14" s="416">
        <f t="shared" si="2"/>
        <v>0</v>
      </c>
    </row>
    <row r="15" spans="1:74" ht="15" customHeight="1">
      <c r="C15" s="87">
        <f t="shared" si="3"/>
        <v>0</v>
      </c>
      <c r="E15" s="662" t="s">
        <v>300</v>
      </c>
      <c r="F15" s="662"/>
      <c r="G15" s="662"/>
      <c r="H15" s="662"/>
      <c r="I15" s="662"/>
      <c r="J15" s="662"/>
      <c r="K15" s="88">
        <v>0</v>
      </c>
      <c r="L15" s="89">
        <f t="shared" si="0"/>
        <v>0</v>
      </c>
      <c r="M15" s="56">
        <f t="shared" si="1"/>
        <v>0</v>
      </c>
      <c r="N15" s="207">
        <v>0</v>
      </c>
      <c r="O15" s="208">
        <f t="shared" si="4"/>
        <v>0</v>
      </c>
      <c r="P15" s="207">
        <v>0</v>
      </c>
      <c r="Q15" s="208">
        <f t="shared" si="5"/>
        <v>0</v>
      </c>
      <c r="R15" s="207">
        <v>0</v>
      </c>
      <c r="S15" s="208">
        <f t="shared" si="6"/>
        <v>0</v>
      </c>
      <c r="T15" s="207">
        <v>0</v>
      </c>
      <c r="U15" s="208">
        <f t="shared" si="7"/>
        <v>0</v>
      </c>
      <c r="V15" s="207">
        <v>0</v>
      </c>
      <c r="W15" s="208">
        <f t="shared" si="8"/>
        <v>0</v>
      </c>
      <c r="X15" s="209">
        <f t="shared" si="9"/>
        <v>0</v>
      </c>
      <c r="Y15" s="210">
        <v>0</v>
      </c>
      <c r="Z15" s="211">
        <f t="shared" si="10"/>
        <v>0</v>
      </c>
      <c r="AA15" s="210">
        <v>0</v>
      </c>
      <c r="AB15" s="211">
        <f t="shared" si="11"/>
        <v>0</v>
      </c>
      <c r="AC15" s="210">
        <v>0</v>
      </c>
      <c r="AD15" s="211">
        <f t="shared" si="12"/>
        <v>0</v>
      </c>
      <c r="AE15" s="210">
        <v>0</v>
      </c>
      <c r="AF15" s="211">
        <f t="shared" si="13"/>
        <v>0</v>
      </c>
      <c r="AG15" s="210">
        <v>0</v>
      </c>
      <c r="AH15" s="211">
        <f t="shared" si="14"/>
        <v>0</v>
      </c>
      <c r="AI15" s="212">
        <f t="shared" si="15"/>
        <v>0</v>
      </c>
      <c r="AJ15" s="213">
        <v>0</v>
      </c>
      <c r="AK15" s="214">
        <f t="shared" si="16"/>
        <v>0</v>
      </c>
      <c r="AL15" s="213">
        <v>0</v>
      </c>
      <c r="AM15" s="214">
        <f t="shared" si="17"/>
        <v>0</v>
      </c>
      <c r="AN15" s="213">
        <v>0</v>
      </c>
      <c r="AO15" s="214">
        <f t="shared" si="18"/>
        <v>0</v>
      </c>
      <c r="AP15" s="213">
        <v>0</v>
      </c>
      <c r="AQ15" s="214">
        <f t="shared" si="19"/>
        <v>0</v>
      </c>
      <c r="AR15" s="213">
        <v>0</v>
      </c>
      <c r="AS15" s="214">
        <f t="shared" si="20"/>
        <v>0</v>
      </c>
      <c r="AT15" s="215">
        <f t="shared" si="21"/>
        <v>0</v>
      </c>
      <c r="AU15" s="216">
        <v>0</v>
      </c>
      <c r="AV15" s="217">
        <f t="shared" si="22"/>
        <v>0</v>
      </c>
      <c r="AW15" s="216">
        <v>0</v>
      </c>
      <c r="AX15" s="217">
        <f t="shared" si="23"/>
        <v>0</v>
      </c>
      <c r="AY15" s="216">
        <v>0</v>
      </c>
      <c r="AZ15" s="217">
        <f t="shared" si="24"/>
        <v>0</v>
      </c>
      <c r="BA15" s="216">
        <v>0</v>
      </c>
      <c r="BB15" s="217">
        <f t="shared" si="25"/>
        <v>0</v>
      </c>
      <c r="BC15" s="216">
        <v>0</v>
      </c>
      <c r="BD15" s="217">
        <f t="shared" si="26"/>
        <v>0</v>
      </c>
      <c r="BE15" s="218">
        <f t="shared" si="27"/>
        <v>0</v>
      </c>
      <c r="BF15" s="219">
        <v>0</v>
      </c>
      <c r="BG15" s="220">
        <f t="shared" si="28"/>
        <v>0</v>
      </c>
      <c r="BH15" s="219">
        <v>0</v>
      </c>
      <c r="BI15" s="220">
        <f t="shared" si="29"/>
        <v>0</v>
      </c>
      <c r="BJ15" s="219">
        <v>0</v>
      </c>
      <c r="BK15" s="220">
        <f t="shared" si="30"/>
        <v>0</v>
      </c>
      <c r="BL15" s="219">
        <v>0</v>
      </c>
      <c r="BM15" s="220">
        <f t="shared" si="31"/>
        <v>0</v>
      </c>
      <c r="BN15" s="219">
        <v>0</v>
      </c>
      <c r="BO15" s="220">
        <f t="shared" si="32"/>
        <v>0</v>
      </c>
      <c r="BP15" s="413">
        <f t="shared" si="33"/>
        <v>0</v>
      </c>
      <c r="BQ15" s="414">
        <f t="shared" si="34"/>
        <v>0</v>
      </c>
      <c r="BR15" s="414">
        <f t="shared" si="35"/>
        <v>0</v>
      </c>
      <c r="BS15" s="414">
        <f t="shared" si="36"/>
        <v>0</v>
      </c>
      <c r="BT15" s="414">
        <f t="shared" si="37"/>
        <v>0</v>
      </c>
      <c r="BU15" s="414">
        <f t="shared" si="38"/>
        <v>0</v>
      </c>
      <c r="BV15" s="416">
        <f t="shared" si="2"/>
        <v>0</v>
      </c>
    </row>
    <row r="16" spans="1:74" ht="15" hidden="1" customHeight="1">
      <c r="C16" s="87">
        <f t="shared" si="3"/>
        <v>0</v>
      </c>
      <c r="E16" s="662" t="s">
        <v>300</v>
      </c>
      <c r="F16" s="662"/>
      <c r="G16" s="662"/>
      <c r="H16" s="662"/>
      <c r="I16" s="662"/>
      <c r="J16" s="662"/>
      <c r="K16" s="88">
        <v>0</v>
      </c>
      <c r="L16" s="89">
        <f t="shared" si="0"/>
        <v>0</v>
      </c>
      <c r="M16" s="56">
        <f t="shared" si="1"/>
        <v>0</v>
      </c>
      <c r="N16" s="207">
        <v>0</v>
      </c>
      <c r="O16" s="208">
        <f t="shared" si="4"/>
        <v>0</v>
      </c>
      <c r="P16" s="207">
        <v>0</v>
      </c>
      <c r="Q16" s="208">
        <f t="shared" si="5"/>
        <v>0</v>
      </c>
      <c r="R16" s="207">
        <v>0</v>
      </c>
      <c r="S16" s="208">
        <f t="shared" si="6"/>
        <v>0</v>
      </c>
      <c r="T16" s="207">
        <v>0</v>
      </c>
      <c r="U16" s="208">
        <f t="shared" si="7"/>
        <v>0</v>
      </c>
      <c r="V16" s="207">
        <v>0</v>
      </c>
      <c r="W16" s="208">
        <f t="shared" si="8"/>
        <v>0</v>
      </c>
      <c r="X16" s="209">
        <f t="shared" si="9"/>
        <v>0</v>
      </c>
      <c r="Y16" s="210">
        <v>0</v>
      </c>
      <c r="Z16" s="211">
        <f t="shared" si="10"/>
        <v>0</v>
      </c>
      <c r="AA16" s="210">
        <v>0</v>
      </c>
      <c r="AB16" s="211">
        <f t="shared" si="11"/>
        <v>0</v>
      </c>
      <c r="AC16" s="210">
        <v>0</v>
      </c>
      <c r="AD16" s="211">
        <f t="shared" si="12"/>
        <v>0</v>
      </c>
      <c r="AE16" s="210">
        <v>0</v>
      </c>
      <c r="AF16" s="211">
        <f t="shared" si="13"/>
        <v>0</v>
      </c>
      <c r="AG16" s="210">
        <v>0</v>
      </c>
      <c r="AH16" s="211">
        <f t="shared" si="14"/>
        <v>0</v>
      </c>
      <c r="AI16" s="212">
        <f t="shared" si="15"/>
        <v>0</v>
      </c>
      <c r="AJ16" s="213">
        <v>0</v>
      </c>
      <c r="AK16" s="214">
        <f t="shared" si="16"/>
        <v>0</v>
      </c>
      <c r="AL16" s="213">
        <v>0</v>
      </c>
      <c r="AM16" s="214">
        <f t="shared" si="17"/>
        <v>0</v>
      </c>
      <c r="AN16" s="213">
        <v>0</v>
      </c>
      <c r="AO16" s="214">
        <f t="shared" si="18"/>
        <v>0</v>
      </c>
      <c r="AP16" s="213">
        <v>0</v>
      </c>
      <c r="AQ16" s="214">
        <f t="shared" si="19"/>
        <v>0</v>
      </c>
      <c r="AR16" s="213">
        <v>0</v>
      </c>
      <c r="AS16" s="214">
        <f t="shared" si="20"/>
        <v>0</v>
      </c>
      <c r="AT16" s="215">
        <f t="shared" si="21"/>
        <v>0</v>
      </c>
      <c r="AU16" s="216">
        <v>0</v>
      </c>
      <c r="AV16" s="217">
        <f t="shared" si="22"/>
        <v>0</v>
      </c>
      <c r="AW16" s="216">
        <v>0</v>
      </c>
      <c r="AX16" s="217">
        <f t="shared" si="23"/>
        <v>0</v>
      </c>
      <c r="AY16" s="216">
        <v>0</v>
      </c>
      <c r="AZ16" s="217">
        <f t="shared" si="24"/>
        <v>0</v>
      </c>
      <c r="BA16" s="216">
        <v>0</v>
      </c>
      <c r="BB16" s="217">
        <f t="shared" si="25"/>
        <v>0</v>
      </c>
      <c r="BC16" s="216">
        <v>0</v>
      </c>
      <c r="BD16" s="217">
        <f t="shared" si="26"/>
        <v>0</v>
      </c>
      <c r="BE16" s="218">
        <f t="shared" si="27"/>
        <v>0</v>
      </c>
      <c r="BF16" s="219">
        <v>0</v>
      </c>
      <c r="BG16" s="220">
        <f t="shared" si="28"/>
        <v>0</v>
      </c>
      <c r="BH16" s="219">
        <v>0</v>
      </c>
      <c r="BI16" s="220">
        <f t="shared" si="29"/>
        <v>0</v>
      </c>
      <c r="BJ16" s="219">
        <v>0</v>
      </c>
      <c r="BK16" s="220">
        <f t="shared" si="30"/>
        <v>0</v>
      </c>
      <c r="BL16" s="219">
        <v>0</v>
      </c>
      <c r="BM16" s="220">
        <f t="shared" si="31"/>
        <v>0</v>
      </c>
      <c r="BN16" s="219">
        <v>0</v>
      </c>
      <c r="BO16" s="220">
        <f t="shared" si="32"/>
        <v>0</v>
      </c>
      <c r="BP16" s="413">
        <f t="shared" si="33"/>
        <v>0</v>
      </c>
      <c r="BQ16" s="414">
        <f t="shared" si="34"/>
        <v>0</v>
      </c>
      <c r="BR16" s="414">
        <f t="shared" si="35"/>
        <v>0</v>
      </c>
      <c r="BS16" s="414">
        <f t="shared" si="36"/>
        <v>0</v>
      </c>
      <c r="BT16" s="414">
        <f t="shared" si="37"/>
        <v>0</v>
      </c>
      <c r="BU16" s="414">
        <f t="shared" si="38"/>
        <v>0</v>
      </c>
      <c r="BV16" s="416">
        <f t="shared" si="2"/>
        <v>0</v>
      </c>
    </row>
    <row r="17" spans="1:74" ht="15" hidden="1" customHeight="1">
      <c r="C17" s="87">
        <f t="shared" si="3"/>
        <v>0</v>
      </c>
      <c r="E17" s="662" t="s">
        <v>300</v>
      </c>
      <c r="F17" s="662"/>
      <c r="G17" s="662"/>
      <c r="H17" s="662"/>
      <c r="I17" s="662"/>
      <c r="J17" s="662"/>
      <c r="K17" s="88">
        <v>0</v>
      </c>
      <c r="L17" s="89">
        <f t="shared" si="0"/>
        <v>0</v>
      </c>
      <c r="M17" s="56">
        <f t="shared" si="1"/>
        <v>0</v>
      </c>
      <c r="N17" s="207">
        <v>0</v>
      </c>
      <c r="O17" s="208">
        <f t="shared" si="4"/>
        <v>0</v>
      </c>
      <c r="P17" s="207">
        <v>0</v>
      </c>
      <c r="Q17" s="208">
        <f t="shared" si="5"/>
        <v>0</v>
      </c>
      <c r="R17" s="207">
        <v>0</v>
      </c>
      <c r="S17" s="208">
        <f t="shared" si="6"/>
        <v>0</v>
      </c>
      <c r="T17" s="207">
        <v>0</v>
      </c>
      <c r="U17" s="208">
        <f t="shared" si="7"/>
        <v>0</v>
      </c>
      <c r="V17" s="207">
        <v>0</v>
      </c>
      <c r="W17" s="208">
        <f t="shared" si="8"/>
        <v>0</v>
      </c>
      <c r="X17" s="209">
        <f t="shared" si="9"/>
        <v>0</v>
      </c>
      <c r="Y17" s="210">
        <v>0</v>
      </c>
      <c r="Z17" s="211">
        <f t="shared" si="10"/>
        <v>0</v>
      </c>
      <c r="AA17" s="210">
        <v>0</v>
      </c>
      <c r="AB17" s="211">
        <f t="shared" si="11"/>
        <v>0</v>
      </c>
      <c r="AC17" s="210">
        <v>0</v>
      </c>
      <c r="AD17" s="211">
        <f t="shared" si="12"/>
        <v>0</v>
      </c>
      <c r="AE17" s="210">
        <v>0</v>
      </c>
      <c r="AF17" s="211">
        <f t="shared" si="13"/>
        <v>0</v>
      </c>
      <c r="AG17" s="210">
        <v>0</v>
      </c>
      <c r="AH17" s="211">
        <f t="shared" si="14"/>
        <v>0</v>
      </c>
      <c r="AI17" s="212">
        <f t="shared" si="15"/>
        <v>0</v>
      </c>
      <c r="AJ17" s="213">
        <v>0</v>
      </c>
      <c r="AK17" s="214">
        <f t="shared" si="16"/>
        <v>0</v>
      </c>
      <c r="AL17" s="213">
        <v>0</v>
      </c>
      <c r="AM17" s="214">
        <f t="shared" si="17"/>
        <v>0</v>
      </c>
      <c r="AN17" s="213">
        <v>0</v>
      </c>
      <c r="AO17" s="214">
        <f t="shared" si="18"/>
        <v>0</v>
      </c>
      <c r="AP17" s="213">
        <v>0</v>
      </c>
      <c r="AQ17" s="214">
        <f t="shared" si="19"/>
        <v>0</v>
      </c>
      <c r="AR17" s="213">
        <v>0</v>
      </c>
      <c r="AS17" s="214">
        <f t="shared" si="20"/>
        <v>0</v>
      </c>
      <c r="AT17" s="215">
        <f t="shared" si="21"/>
        <v>0</v>
      </c>
      <c r="AU17" s="216">
        <v>0</v>
      </c>
      <c r="AV17" s="217">
        <f t="shared" si="22"/>
        <v>0</v>
      </c>
      <c r="AW17" s="216">
        <v>0</v>
      </c>
      <c r="AX17" s="217">
        <f t="shared" si="23"/>
        <v>0</v>
      </c>
      <c r="AY17" s="216">
        <v>0</v>
      </c>
      <c r="AZ17" s="217">
        <f t="shared" si="24"/>
        <v>0</v>
      </c>
      <c r="BA17" s="216">
        <v>0</v>
      </c>
      <c r="BB17" s="217">
        <f t="shared" si="25"/>
        <v>0</v>
      </c>
      <c r="BC17" s="216">
        <v>0</v>
      </c>
      <c r="BD17" s="217">
        <f t="shared" si="26"/>
        <v>0</v>
      </c>
      <c r="BE17" s="218">
        <f t="shared" si="27"/>
        <v>0</v>
      </c>
      <c r="BF17" s="219">
        <v>0</v>
      </c>
      <c r="BG17" s="220">
        <f t="shared" si="28"/>
        <v>0</v>
      </c>
      <c r="BH17" s="219">
        <v>0</v>
      </c>
      <c r="BI17" s="220">
        <f t="shared" si="29"/>
        <v>0</v>
      </c>
      <c r="BJ17" s="219">
        <v>0</v>
      </c>
      <c r="BK17" s="220">
        <f t="shared" si="30"/>
        <v>0</v>
      </c>
      <c r="BL17" s="219">
        <v>0</v>
      </c>
      <c r="BM17" s="220">
        <f t="shared" si="31"/>
        <v>0</v>
      </c>
      <c r="BN17" s="219">
        <v>0</v>
      </c>
      <c r="BO17" s="220">
        <f t="shared" si="32"/>
        <v>0</v>
      </c>
      <c r="BP17" s="413">
        <f t="shared" si="33"/>
        <v>0</v>
      </c>
      <c r="BQ17" s="414">
        <f t="shared" si="34"/>
        <v>0</v>
      </c>
      <c r="BR17" s="414">
        <f t="shared" si="35"/>
        <v>0</v>
      </c>
      <c r="BS17" s="414">
        <f t="shared" si="36"/>
        <v>0</v>
      </c>
      <c r="BT17" s="414">
        <f t="shared" si="37"/>
        <v>0</v>
      </c>
      <c r="BU17" s="414">
        <f t="shared" si="38"/>
        <v>0</v>
      </c>
      <c r="BV17" s="416">
        <f t="shared" si="2"/>
        <v>0</v>
      </c>
    </row>
    <row r="18" spans="1:74" ht="15" hidden="1" customHeight="1">
      <c r="C18" s="87">
        <f t="shared" si="3"/>
        <v>0</v>
      </c>
      <c r="E18" s="662" t="s">
        <v>300</v>
      </c>
      <c r="F18" s="662"/>
      <c r="G18" s="662"/>
      <c r="H18" s="662"/>
      <c r="I18" s="662"/>
      <c r="J18" s="662"/>
      <c r="K18" s="88">
        <v>0</v>
      </c>
      <c r="L18" s="89">
        <f t="shared" si="0"/>
        <v>0</v>
      </c>
      <c r="M18" s="56">
        <f t="shared" si="1"/>
        <v>0</v>
      </c>
      <c r="N18" s="207">
        <v>0</v>
      </c>
      <c r="O18" s="208">
        <f t="shared" si="4"/>
        <v>0</v>
      </c>
      <c r="P18" s="207">
        <v>0</v>
      </c>
      <c r="Q18" s="208">
        <f t="shared" si="5"/>
        <v>0</v>
      </c>
      <c r="R18" s="207">
        <v>0</v>
      </c>
      <c r="S18" s="208">
        <f t="shared" si="6"/>
        <v>0</v>
      </c>
      <c r="T18" s="207">
        <v>0</v>
      </c>
      <c r="U18" s="208">
        <f t="shared" si="7"/>
        <v>0</v>
      </c>
      <c r="V18" s="207">
        <v>0</v>
      </c>
      <c r="W18" s="208">
        <f t="shared" si="8"/>
        <v>0</v>
      </c>
      <c r="X18" s="209">
        <f t="shared" si="9"/>
        <v>0</v>
      </c>
      <c r="Y18" s="210">
        <v>0</v>
      </c>
      <c r="Z18" s="211">
        <f t="shared" si="10"/>
        <v>0</v>
      </c>
      <c r="AA18" s="210">
        <v>0</v>
      </c>
      <c r="AB18" s="211">
        <f t="shared" si="11"/>
        <v>0</v>
      </c>
      <c r="AC18" s="210">
        <v>0</v>
      </c>
      <c r="AD18" s="211">
        <f t="shared" si="12"/>
        <v>0</v>
      </c>
      <c r="AE18" s="210">
        <v>0</v>
      </c>
      <c r="AF18" s="211">
        <f t="shared" si="13"/>
        <v>0</v>
      </c>
      <c r="AG18" s="210">
        <v>0</v>
      </c>
      <c r="AH18" s="211">
        <f t="shared" si="14"/>
        <v>0</v>
      </c>
      <c r="AI18" s="212">
        <f t="shared" si="15"/>
        <v>0</v>
      </c>
      <c r="AJ18" s="213">
        <v>0</v>
      </c>
      <c r="AK18" s="214">
        <f t="shared" si="16"/>
        <v>0</v>
      </c>
      <c r="AL18" s="213">
        <v>0</v>
      </c>
      <c r="AM18" s="214">
        <f t="shared" si="17"/>
        <v>0</v>
      </c>
      <c r="AN18" s="213">
        <v>0</v>
      </c>
      <c r="AO18" s="214">
        <f t="shared" si="18"/>
        <v>0</v>
      </c>
      <c r="AP18" s="213">
        <v>0</v>
      </c>
      <c r="AQ18" s="214">
        <f t="shared" si="19"/>
        <v>0</v>
      </c>
      <c r="AR18" s="213">
        <v>0</v>
      </c>
      <c r="AS18" s="214">
        <f t="shared" si="20"/>
        <v>0</v>
      </c>
      <c r="AT18" s="215">
        <f t="shared" si="21"/>
        <v>0</v>
      </c>
      <c r="AU18" s="216">
        <v>0</v>
      </c>
      <c r="AV18" s="217">
        <f t="shared" si="22"/>
        <v>0</v>
      </c>
      <c r="AW18" s="216">
        <v>0</v>
      </c>
      <c r="AX18" s="217">
        <f t="shared" si="23"/>
        <v>0</v>
      </c>
      <c r="AY18" s="216">
        <v>0</v>
      </c>
      <c r="AZ18" s="217">
        <f t="shared" si="24"/>
        <v>0</v>
      </c>
      <c r="BA18" s="216">
        <v>0</v>
      </c>
      <c r="BB18" s="217">
        <f t="shared" si="25"/>
        <v>0</v>
      </c>
      <c r="BC18" s="216">
        <v>0</v>
      </c>
      <c r="BD18" s="217">
        <f t="shared" si="26"/>
        <v>0</v>
      </c>
      <c r="BE18" s="218">
        <f t="shared" si="27"/>
        <v>0</v>
      </c>
      <c r="BF18" s="219">
        <v>0</v>
      </c>
      <c r="BG18" s="220">
        <f t="shared" si="28"/>
        <v>0</v>
      </c>
      <c r="BH18" s="219">
        <v>0</v>
      </c>
      <c r="BI18" s="220">
        <f t="shared" si="29"/>
        <v>0</v>
      </c>
      <c r="BJ18" s="219">
        <v>0</v>
      </c>
      <c r="BK18" s="220">
        <f t="shared" si="30"/>
        <v>0</v>
      </c>
      <c r="BL18" s="219">
        <v>0</v>
      </c>
      <c r="BM18" s="220">
        <f t="shared" si="31"/>
        <v>0</v>
      </c>
      <c r="BN18" s="219">
        <v>0</v>
      </c>
      <c r="BO18" s="220">
        <f t="shared" si="32"/>
        <v>0</v>
      </c>
      <c r="BP18" s="413">
        <f t="shared" si="33"/>
        <v>0</v>
      </c>
      <c r="BQ18" s="414">
        <f t="shared" si="34"/>
        <v>0</v>
      </c>
      <c r="BR18" s="414">
        <f t="shared" si="35"/>
        <v>0</v>
      </c>
      <c r="BS18" s="414">
        <f t="shared" si="36"/>
        <v>0</v>
      </c>
      <c r="BT18" s="414">
        <f t="shared" si="37"/>
        <v>0</v>
      </c>
      <c r="BU18" s="414">
        <f t="shared" si="38"/>
        <v>0</v>
      </c>
      <c r="BV18" s="416">
        <f t="shared" si="2"/>
        <v>0</v>
      </c>
    </row>
    <row r="19" spans="1:74" ht="15" hidden="1" customHeight="1">
      <c r="C19" s="87">
        <f t="shared" si="3"/>
        <v>0</v>
      </c>
      <c r="E19" s="662" t="s">
        <v>300</v>
      </c>
      <c r="F19" s="662"/>
      <c r="G19" s="662"/>
      <c r="H19" s="662"/>
      <c r="I19" s="662"/>
      <c r="J19" s="662"/>
      <c r="K19" s="88">
        <v>0</v>
      </c>
      <c r="L19" s="89">
        <f t="shared" si="0"/>
        <v>0</v>
      </c>
      <c r="M19" s="56">
        <f t="shared" si="1"/>
        <v>0</v>
      </c>
      <c r="N19" s="207">
        <v>0</v>
      </c>
      <c r="O19" s="208">
        <f t="shared" si="4"/>
        <v>0</v>
      </c>
      <c r="P19" s="207">
        <v>0</v>
      </c>
      <c r="Q19" s="208">
        <f t="shared" si="5"/>
        <v>0</v>
      </c>
      <c r="R19" s="207">
        <v>0</v>
      </c>
      <c r="S19" s="208">
        <f t="shared" si="6"/>
        <v>0</v>
      </c>
      <c r="T19" s="207">
        <v>0</v>
      </c>
      <c r="U19" s="208">
        <f t="shared" si="7"/>
        <v>0</v>
      </c>
      <c r="V19" s="207">
        <v>0</v>
      </c>
      <c r="W19" s="208">
        <f t="shared" si="8"/>
        <v>0</v>
      </c>
      <c r="X19" s="209">
        <f t="shared" si="9"/>
        <v>0</v>
      </c>
      <c r="Y19" s="210">
        <v>0</v>
      </c>
      <c r="Z19" s="211">
        <f t="shared" si="10"/>
        <v>0</v>
      </c>
      <c r="AA19" s="210">
        <v>0</v>
      </c>
      <c r="AB19" s="211">
        <f t="shared" si="11"/>
        <v>0</v>
      </c>
      <c r="AC19" s="210">
        <v>0</v>
      </c>
      <c r="AD19" s="211">
        <f t="shared" si="12"/>
        <v>0</v>
      </c>
      <c r="AE19" s="210">
        <v>0</v>
      </c>
      <c r="AF19" s="211">
        <f t="shared" si="13"/>
        <v>0</v>
      </c>
      <c r="AG19" s="210">
        <v>0</v>
      </c>
      <c r="AH19" s="211">
        <f t="shared" si="14"/>
        <v>0</v>
      </c>
      <c r="AI19" s="212">
        <f t="shared" si="15"/>
        <v>0</v>
      </c>
      <c r="AJ19" s="213">
        <v>0</v>
      </c>
      <c r="AK19" s="214">
        <f t="shared" si="16"/>
        <v>0</v>
      </c>
      <c r="AL19" s="213">
        <v>0</v>
      </c>
      <c r="AM19" s="214">
        <f t="shared" si="17"/>
        <v>0</v>
      </c>
      <c r="AN19" s="213">
        <v>0</v>
      </c>
      <c r="AO19" s="214">
        <f t="shared" si="18"/>
        <v>0</v>
      </c>
      <c r="AP19" s="213">
        <v>0</v>
      </c>
      <c r="AQ19" s="214">
        <f t="shared" si="19"/>
        <v>0</v>
      </c>
      <c r="AR19" s="213">
        <v>0</v>
      </c>
      <c r="AS19" s="214">
        <f t="shared" si="20"/>
        <v>0</v>
      </c>
      <c r="AT19" s="215">
        <f t="shared" si="21"/>
        <v>0</v>
      </c>
      <c r="AU19" s="216">
        <v>0</v>
      </c>
      <c r="AV19" s="217">
        <f t="shared" si="22"/>
        <v>0</v>
      </c>
      <c r="AW19" s="216">
        <v>0</v>
      </c>
      <c r="AX19" s="217">
        <f t="shared" si="23"/>
        <v>0</v>
      </c>
      <c r="AY19" s="216">
        <v>0</v>
      </c>
      <c r="AZ19" s="217">
        <f t="shared" si="24"/>
        <v>0</v>
      </c>
      <c r="BA19" s="216">
        <v>0</v>
      </c>
      <c r="BB19" s="217">
        <f t="shared" si="25"/>
        <v>0</v>
      </c>
      <c r="BC19" s="216">
        <v>0</v>
      </c>
      <c r="BD19" s="217">
        <f t="shared" si="26"/>
        <v>0</v>
      </c>
      <c r="BE19" s="218">
        <f t="shared" si="27"/>
        <v>0</v>
      </c>
      <c r="BF19" s="219">
        <v>0</v>
      </c>
      <c r="BG19" s="220">
        <f t="shared" si="28"/>
        <v>0</v>
      </c>
      <c r="BH19" s="219">
        <v>0</v>
      </c>
      <c r="BI19" s="220">
        <f t="shared" si="29"/>
        <v>0</v>
      </c>
      <c r="BJ19" s="219">
        <v>0</v>
      </c>
      <c r="BK19" s="220">
        <f t="shared" si="30"/>
        <v>0</v>
      </c>
      <c r="BL19" s="219">
        <v>0</v>
      </c>
      <c r="BM19" s="220">
        <f t="shared" si="31"/>
        <v>0</v>
      </c>
      <c r="BN19" s="219">
        <v>0</v>
      </c>
      <c r="BO19" s="220">
        <f t="shared" si="32"/>
        <v>0</v>
      </c>
      <c r="BP19" s="413">
        <f t="shared" si="33"/>
        <v>0</v>
      </c>
      <c r="BQ19" s="414">
        <f t="shared" si="34"/>
        <v>0</v>
      </c>
      <c r="BR19" s="414">
        <f t="shared" si="35"/>
        <v>0</v>
      </c>
      <c r="BS19" s="414">
        <f t="shared" si="36"/>
        <v>0</v>
      </c>
      <c r="BT19" s="414">
        <f t="shared" si="37"/>
        <v>0</v>
      </c>
      <c r="BU19" s="414">
        <f t="shared" si="38"/>
        <v>0</v>
      </c>
      <c r="BV19" s="416">
        <f t="shared" si="2"/>
        <v>0</v>
      </c>
    </row>
    <row r="20" spans="1:74" ht="15" hidden="1" customHeight="1">
      <c r="C20" s="87">
        <f t="shared" si="3"/>
        <v>0</v>
      </c>
      <c r="E20" s="662" t="s">
        <v>300</v>
      </c>
      <c r="F20" s="662"/>
      <c r="G20" s="662"/>
      <c r="H20" s="662"/>
      <c r="I20" s="662"/>
      <c r="J20" s="662"/>
      <c r="K20" s="88">
        <v>0</v>
      </c>
      <c r="L20" s="89">
        <f t="shared" si="0"/>
        <v>0</v>
      </c>
      <c r="M20" s="56">
        <f t="shared" si="1"/>
        <v>0</v>
      </c>
      <c r="N20" s="207">
        <v>0</v>
      </c>
      <c r="O20" s="208">
        <f t="shared" si="4"/>
        <v>0</v>
      </c>
      <c r="P20" s="207">
        <v>0</v>
      </c>
      <c r="Q20" s="208">
        <f t="shared" si="5"/>
        <v>0</v>
      </c>
      <c r="R20" s="207">
        <v>0</v>
      </c>
      <c r="S20" s="208">
        <f t="shared" si="6"/>
        <v>0</v>
      </c>
      <c r="T20" s="207">
        <v>0</v>
      </c>
      <c r="U20" s="208">
        <f t="shared" si="7"/>
        <v>0</v>
      </c>
      <c r="V20" s="207">
        <v>0</v>
      </c>
      <c r="W20" s="208">
        <f t="shared" si="8"/>
        <v>0</v>
      </c>
      <c r="X20" s="209">
        <f t="shared" si="9"/>
        <v>0</v>
      </c>
      <c r="Y20" s="210">
        <v>0</v>
      </c>
      <c r="Z20" s="211">
        <f t="shared" si="10"/>
        <v>0</v>
      </c>
      <c r="AA20" s="210">
        <v>0</v>
      </c>
      <c r="AB20" s="211">
        <f t="shared" si="11"/>
        <v>0</v>
      </c>
      <c r="AC20" s="210">
        <v>0</v>
      </c>
      <c r="AD20" s="211">
        <f t="shared" si="12"/>
        <v>0</v>
      </c>
      <c r="AE20" s="210">
        <v>0</v>
      </c>
      <c r="AF20" s="211">
        <f t="shared" si="13"/>
        <v>0</v>
      </c>
      <c r="AG20" s="210">
        <v>0</v>
      </c>
      <c r="AH20" s="211">
        <f t="shared" si="14"/>
        <v>0</v>
      </c>
      <c r="AI20" s="212">
        <f t="shared" si="15"/>
        <v>0</v>
      </c>
      <c r="AJ20" s="213">
        <v>0</v>
      </c>
      <c r="AK20" s="214">
        <f t="shared" si="16"/>
        <v>0</v>
      </c>
      <c r="AL20" s="213">
        <v>0</v>
      </c>
      <c r="AM20" s="214">
        <f t="shared" si="17"/>
        <v>0</v>
      </c>
      <c r="AN20" s="213">
        <v>0</v>
      </c>
      <c r="AO20" s="214">
        <f t="shared" si="18"/>
        <v>0</v>
      </c>
      <c r="AP20" s="213">
        <v>0</v>
      </c>
      <c r="AQ20" s="214">
        <f t="shared" si="19"/>
        <v>0</v>
      </c>
      <c r="AR20" s="213">
        <v>0</v>
      </c>
      <c r="AS20" s="214">
        <f t="shared" si="20"/>
        <v>0</v>
      </c>
      <c r="AT20" s="215">
        <f t="shared" si="21"/>
        <v>0</v>
      </c>
      <c r="AU20" s="216">
        <v>0</v>
      </c>
      <c r="AV20" s="217">
        <f t="shared" si="22"/>
        <v>0</v>
      </c>
      <c r="AW20" s="216">
        <v>0</v>
      </c>
      <c r="AX20" s="217">
        <f t="shared" si="23"/>
        <v>0</v>
      </c>
      <c r="AY20" s="216">
        <v>0</v>
      </c>
      <c r="AZ20" s="217">
        <f t="shared" si="24"/>
        <v>0</v>
      </c>
      <c r="BA20" s="216">
        <v>0</v>
      </c>
      <c r="BB20" s="217">
        <f t="shared" si="25"/>
        <v>0</v>
      </c>
      <c r="BC20" s="216">
        <v>0</v>
      </c>
      <c r="BD20" s="217">
        <f t="shared" si="26"/>
        <v>0</v>
      </c>
      <c r="BE20" s="218">
        <f t="shared" si="27"/>
        <v>0</v>
      </c>
      <c r="BF20" s="219">
        <v>0</v>
      </c>
      <c r="BG20" s="220">
        <f t="shared" si="28"/>
        <v>0</v>
      </c>
      <c r="BH20" s="219">
        <v>0</v>
      </c>
      <c r="BI20" s="220">
        <f t="shared" si="29"/>
        <v>0</v>
      </c>
      <c r="BJ20" s="219">
        <v>0</v>
      </c>
      <c r="BK20" s="220">
        <f t="shared" si="30"/>
        <v>0</v>
      </c>
      <c r="BL20" s="219">
        <v>0</v>
      </c>
      <c r="BM20" s="220">
        <f t="shared" si="31"/>
        <v>0</v>
      </c>
      <c r="BN20" s="219">
        <v>0</v>
      </c>
      <c r="BO20" s="220">
        <f t="shared" si="32"/>
        <v>0</v>
      </c>
      <c r="BP20" s="413">
        <f t="shared" si="33"/>
        <v>0</v>
      </c>
      <c r="BQ20" s="414">
        <f t="shared" si="34"/>
        <v>0</v>
      </c>
      <c r="BR20" s="414">
        <f t="shared" si="35"/>
        <v>0</v>
      </c>
      <c r="BS20" s="414">
        <f t="shared" si="36"/>
        <v>0</v>
      </c>
      <c r="BT20" s="414">
        <f t="shared" si="37"/>
        <v>0</v>
      </c>
      <c r="BU20" s="414">
        <f t="shared" si="38"/>
        <v>0</v>
      </c>
      <c r="BV20" s="416">
        <f t="shared" si="2"/>
        <v>0</v>
      </c>
    </row>
    <row r="21" spans="1:74" ht="15" hidden="1" customHeight="1">
      <c r="C21" s="87">
        <f t="shared" si="3"/>
        <v>0</v>
      </c>
      <c r="E21" s="662" t="s">
        <v>300</v>
      </c>
      <c r="F21" s="662"/>
      <c r="G21" s="662"/>
      <c r="H21" s="662"/>
      <c r="I21" s="662"/>
      <c r="J21" s="662"/>
      <c r="K21" s="88">
        <v>0</v>
      </c>
      <c r="L21" s="89">
        <f t="shared" si="0"/>
        <v>0</v>
      </c>
      <c r="M21" s="56">
        <f t="shared" si="1"/>
        <v>0</v>
      </c>
      <c r="N21" s="207">
        <v>0</v>
      </c>
      <c r="O21" s="208">
        <f t="shared" si="4"/>
        <v>0</v>
      </c>
      <c r="P21" s="207">
        <v>0</v>
      </c>
      <c r="Q21" s="208">
        <f t="shared" si="5"/>
        <v>0</v>
      </c>
      <c r="R21" s="207">
        <v>0</v>
      </c>
      <c r="S21" s="208">
        <f t="shared" si="6"/>
        <v>0</v>
      </c>
      <c r="T21" s="207">
        <v>0</v>
      </c>
      <c r="U21" s="208">
        <f t="shared" si="7"/>
        <v>0</v>
      </c>
      <c r="V21" s="207">
        <v>0</v>
      </c>
      <c r="W21" s="208">
        <f t="shared" si="8"/>
        <v>0</v>
      </c>
      <c r="X21" s="209">
        <f t="shared" si="9"/>
        <v>0</v>
      </c>
      <c r="Y21" s="210">
        <v>0</v>
      </c>
      <c r="Z21" s="211">
        <f t="shared" si="10"/>
        <v>0</v>
      </c>
      <c r="AA21" s="210">
        <v>0</v>
      </c>
      <c r="AB21" s="211">
        <f t="shared" si="11"/>
        <v>0</v>
      </c>
      <c r="AC21" s="210">
        <v>0</v>
      </c>
      <c r="AD21" s="211">
        <f t="shared" si="12"/>
        <v>0</v>
      </c>
      <c r="AE21" s="210">
        <v>0</v>
      </c>
      <c r="AF21" s="211">
        <f t="shared" si="13"/>
        <v>0</v>
      </c>
      <c r="AG21" s="210">
        <v>0</v>
      </c>
      <c r="AH21" s="211">
        <f t="shared" si="14"/>
        <v>0</v>
      </c>
      <c r="AI21" s="212">
        <f t="shared" si="15"/>
        <v>0</v>
      </c>
      <c r="AJ21" s="213">
        <v>0</v>
      </c>
      <c r="AK21" s="214">
        <f t="shared" si="16"/>
        <v>0</v>
      </c>
      <c r="AL21" s="213">
        <v>0</v>
      </c>
      <c r="AM21" s="214">
        <f t="shared" si="17"/>
        <v>0</v>
      </c>
      <c r="AN21" s="213">
        <v>0</v>
      </c>
      <c r="AO21" s="214">
        <f t="shared" si="18"/>
        <v>0</v>
      </c>
      <c r="AP21" s="213">
        <v>0</v>
      </c>
      <c r="AQ21" s="214">
        <f t="shared" si="19"/>
        <v>0</v>
      </c>
      <c r="AR21" s="213">
        <v>0</v>
      </c>
      <c r="AS21" s="214">
        <f t="shared" si="20"/>
        <v>0</v>
      </c>
      <c r="AT21" s="215">
        <f t="shared" si="21"/>
        <v>0</v>
      </c>
      <c r="AU21" s="216">
        <v>0</v>
      </c>
      <c r="AV21" s="217">
        <f t="shared" si="22"/>
        <v>0</v>
      </c>
      <c r="AW21" s="216">
        <v>0</v>
      </c>
      <c r="AX21" s="217">
        <f t="shared" si="23"/>
        <v>0</v>
      </c>
      <c r="AY21" s="216">
        <v>0</v>
      </c>
      <c r="AZ21" s="217">
        <f t="shared" si="24"/>
        <v>0</v>
      </c>
      <c r="BA21" s="216">
        <v>0</v>
      </c>
      <c r="BB21" s="217">
        <f t="shared" si="25"/>
        <v>0</v>
      </c>
      <c r="BC21" s="216">
        <v>0</v>
      </c>
      <c r="BD21" s="217">
        <f t="shared" si="26"/>
        <v>0</v>
      </c>
      <c r="BE21" s="218">
        <f t="shared" si="27"/>
        <v>0</v>
      </c>
      <c r="BF21" s="219">
        <v>0</v>
      </c>
      <c r="BG21" s="220">
        <f t="shared" si="28"/>
        <v>0</v>
      </c>
      <c r="BH21" s="219">
        <v>0</v>
      </c>
      <c r="BI21" s="220">
        <f t="shared" si="29"/>
        <v>0</v>
      </c>
      <c r="BJ21" s="219">
        <v>0</v>
      </c>
      <c r="BK21" s="220">
        <f t="shared" si="30"/>
        <v>0</v>
      </c>
      <c r="BL21" s="219">
        <v>0</v>
      </c>
      <c r="BM21" s="220">
        <f t="shared" si="31"/>
        <v>0</v>
      </c>
      <c r="BN21" s="219">
        <v>0</v>
      </c>
      <c r="BO21" s="220">
        <f t="shared" si="32"/>
        <v>0</v>
      </c>
      <c r="BP21" s="413">
        <f t="shared" si="33"/>
        <v>0</v>
      </c>
      <c r="BQ21" s="414">
        <f t="shared" si="34"/>
        <v>0</v>
      </c>
      <c r="BR21" s="414">
        <f t="shared" si="35"/>
        <v>0</v>
      </c>
      <c r="BS21" s="414">
        <f t="shared" si="36"/>
        <v>0</v>
      </c>
      <c r="BT21" s="414">
        <f t="shared" si="37"/>
        <v>0</v>
      </c>
      <c r="BU21" s="414">
        <f t="shared" si="38"/>
        <v>0</v>
      </c>
      <c r="BV21" s="416">
        <f t="shared" si="2"/>
        <v>0</v>
      </c>
    </row>
    <row r="22" spans="1:74" ht="15" hidden="1" customHeight="1">
      <c r="C22" s="87">
        <f t="shared" si="3"/>
        <v>0</v>
      </c>
      <c r="E22" s="662" t="s">
        <v>300</v>
      </c>
      <c r="F22" s="662"/>
      <c r="G22" s="662"/>
      <c r="H22" s="662"/>
      <c r="I22" s="662"/>
      <c r="J22" s="662"/>
      <c r="K22" s="88">
        <v>0</v>
      </c>
      <c r="L22" s="89">
        <f t="shared" si="0"/>
        <v>0</v>
      </c>
      <c r="M22" s="56">
        <f t="shared" si="1"/>
        <v>0</v>
      </c>
      <c r="N22" s="207">
        <v>0</v>
      </c>
      <c r="O22" s="208">
        <f t="shared" si="4"/>
        <v>0</v>
      </c>
      <c r="P22" s="207">
        <v>0</v>
      </c>
      <c r="Q22" s="208">
        <f t="shared" si="5"/>
        <v>0</v>
      </c>
      <c r="R22" s="207">
        <v>0</v>
      </c>
      <c r="S22" s="208">
        <f t="shared" si="6"/>
        <v>0</v>
      </c>
      <c r="T22" s="207">
        <v>0</v>
      </c>
      <c r="U22" s="208">
        <f t="shared" si="7"/>
        <v>0</v>
      </c>
      <c r="V22" s="207">
        <v>0</v>
      </c>
      <c r="W22" s="208">
        <f t="shared" si="8"/>
        <v>0</v>
      </c>
      <c r="X22" s="209">
        <f t="shared" si="9"/>
        <v>0</v>
      </c>
      <c r="Y22" s="210">
        <v>0</v>
      </c>
      <c r="Z22" s="211">
        <f t="shared" si="10"/>
        <v>0</v>
      </c>
      <c r="AA22" s="210">
        <v>0</v>
      </c>
      <c r="AB22" s="211">
        <f t="shared" si="11"/>
        <v>0</v>
      </c>
      <c r="AC22" s="210">
        <v>0</v>
      </c>
      <c r="AD22" s="211">
        <f t="shared" si="12"/>
        <v>0</v>
      </c>
      <c r="AE22" s="210">
        <v>0</v>
      </c>
      <c r="AF22" s="211">
        <f t="shared" si="13"/>
        <v>0</v>
      </c>
      <c r="AG22" s="210">
        <v>0</v>
      </c>
      <c r="AH22" s="211">
        <f t="shared" si="14"/>
        <v>0</v>
      </c>
      <c r="AI22" s="212">
        <f t="shared" si="15"/>
        <v>0</v>
      </c>
      <c r="AJ22" s="213">
        <v>0</v>
      </c>
      <c r="AK22" s="214">
        <f t="shared" si="16"/>
        <v>0</v>
      </c>
      <c r="AL22" s="213">
        <v>0</v>
      </c>
      <c r="AM22" s="214">
        <f t="shared" si="17"/>
        <v>0</v>
      </c>
      <c r="AN22" s="213">
        <v>0</v>
      </c>
      <c r="AO22" s="214">
        <f t="shared" si="18"/>
        <v>0</v>
      </c>
      <c r="AP22" s="213">
        <v>0</v>
      </c>
      <c r="AQ22" s="214">
        <f t="shared" si="19"/>
        <v>0</v>
      </c>
      <c r="AR22" s="213">
        <v>0</v>
      </c>
      <c r="AS22" s="214">
        <f t="shared" si="20"/>
        <v>0</v>
      </c>
      <c r="AT22" s="215">
        <f t="shared" si="21"/>
        <v>0</v>
      </c>
      <c r="AU22" s="216">
        <v>0</v>
      </c>
      <c r="AV22" s="217">
        <f t="shared" si="22"/>
        <v>0</v>
      </c>
      <c r="AW22" s="216">
        <v>0</v>
      </c>
      <c r="AX22" s="217">
        <f t="shared" si="23"/>
        <v>0</v>
      </c>
      <c r="AY22" s="216">
        <v>0</v>
      </c>
      <c r="AZ22" s="217">
        <f t="shared" si="24"/>
        <v>0</v>
      </c>
      <c r="BA22" s="216">
        <v>0</v>
      </c>
      <c r="BB22" s="217">
        <f t="shared" si="25"/>
        <v>0</v>
      </c>
      <c r="BC22" s="216">
        <v>0</v>
      </c>
      <c r="BD22" s="217">
        <f t="shared" si="26"/>
        <v>0</v>
      </c>
      <c r="BE22" s="218">
        <f t="shared" si="27"/>
        <v>0</v>
      </c>
      <c r="BF22" s="219">
        <v>0</v>
      </c>
      <c r="BG22" s="220">
        <f t="shared" si="28"/>
        <v>0</v>
      </c>
      <c r="BH22" s="219">
        <v>0</v>
      </c>
      <c r="BI22" s="220">
        <f t="shared" si="29"/>
        <v>0</v>
      </c>
      <c r="BJ22" s="219">
        <v>0</v>
      </c>
      <c r="BK22" s="220">
        <f t="shared" si="30"/>
        <v>0</v>
      </c>
      <c r="BL22" s="219">
        <v>0</v>
      </c>
      <c r="BM22" s="220">
        <f t="shared" si="31"/>
        <v>0</v>
      </c>
      <c r="BN22" s="219">
        <v>0</v>
      </c>
      <c r="BO22" s="220">
        <f t="shared" si="32"/>
        <v>0</v>
      </c>
      <c r="BP22" s="413">
        <f t="shared" si="33"/>
        <v>0</v>
      </c>
      <c r="BQ22" s="414">
        <f t="shared" si="34"/>
        <v>0</v>
      </c>
      <c r="BR22" s="414">
        <f t="shared" si="35"/>
        <v>0</v>
      </c>
      <c r="BS22" s="414">
        <f t="shared" si="36"/>
        <v>0</v>
      </c>
      <c r="BT22" s="414">
        <f t="shared" si="37"/>
        <v>0</v>
      </c>
      <c r="BU22" s="414">
        <f t="shared" si="38"/>
        <v>0</v>
      </c>
      <c r="BV22" s="416">
        <f t="shared" si="2"/>
        <v>0</v>
      </c>
    </row>
    <row r="23" spans="1:74" ht="15" hidden="1" customHeight="1">
      <c r="C23" s="87">
        <f t="shared" si="3"/>
        <v>0</v>
      </c>
      <c r="E23" s="662" t="s">
        <v>300</v>
      </c>
      <c r="F23" s="662"/>
      <c r="G23" s="662"/>
      <c r="H23" s="662"/>
      <c r="I23" s="662"/>
      <c r="J23" s="662"/>
      <c r="K23" s="88">
        <v>0</v>
      </c>
      <c r="L23" s="89">
        <f t="shared" si="0"/>
        <v>0</v>
      </c>
      <c r="M23" s="56">
        <f t="shared" si="1"/>
        <v>0</v>
      </c>
      <c r="N23" s="207">
        <v>0</v>
      </c>
      <c r="O23" s="208">
        <f t="shared" si="4"/>
        <v>0</v>
      </c>
      <c r="P23" s="207">
        <v>0</v>
      </c>
      <c r="Q23" s="208">
        <f t="shared" si="5"/>
        <v>0</v>
      </c>
      <c r="R23" s="207">
        <v>0</v>
      </c>
      <c r="S23" s="208">
        <f t="shared" si="6"/>
        <v>0</v>
      </c>
      <c r="T23" s="207">
        <v>0</v>
      </c>
      <c r="U23" s="208">
        <f t="shared" si="7"/>
        <v>0</v>
      </c>
      <c r="V23" s="207">
        <v>0</v>
      </c>
      <c r="W23" s="208">
        <f t="shared" si="8"/>
        <v>0</v>
      </c>
      <c r="X23" s="209">
        <f t="shared" si="9"/>
        <v>0</v>
      </c>
      <c r="Y23" s="210">
        <v>0</v>
      </c>
      <c r="Z23" s="211">
        <f t="shared" si="10"/>
        <v>0</v>
      </c>
      <c r="AA23" s="210">
        <v>0</v>
      </c>
      <c r="AB23" s="211">
        <f t="shared" si="11"/>
        <v>0</v>
      </c>
      <c r="AC23" s="210">
        <v>0</v>
      </c>
      <c r="AD23" s="211">
        <f t="shared" si="12"/>
        <v>0</v>
      </c>
      <c r="AE23" s="210">
        <v>0</v>
      </c>
      <c r="AF23" s="211">
        <f t="shared" si="13"/>
        <v>0</v>
      </c>
      <c r="AG23" s="210">
        <v>0</v>
      </c>
      <c r="AH23" s="211">
        <f t="shared" si="14"/>
        <v>0</v>
      </c>
      <c r="AI23" s="212">
        <f t="shared" si="15"/>
        <v>0</v>
      </c>
      <c r="AJ23" s="213">
        <v>0</v>
      </c>
      <c r="AK23" s="214">
        <f t="shared" si="16"/>
        <v>0</v>
      </c>
      <c r="AL23" s="213">
        <v>0</v>
      </c>
      <c r="AM23" s="214">
        <f t="shared" si="17"/>
        <v>0</v>
      </c>
      <c r="AN23" s="213">
        <v>0</v>
      </c>
      <c r="AO23" s="214">
        <f t="shared" si="18"/>
        <v>0</v>
      </c>
      <c r="AP23" s="213">
        <v>0</v>
      </c>
      <c r="AQ23" s="214">
        <f t="shared" si="19"/>
        <v>0</v>
      </c>
      <c r="AR23" s="213">
        <v>0</v>
      </c>
      <c r="AS23" s="214">
        <f t="shared" si="20"/>
        <v>0</v>
      </c>
      <c r="AT23" s="215">
        <f t="shared" si="21"/>
        <v>0</v>
      </c>
      <c r="AU23" s="216">
        <v>0</v>
      </c>
      <c r="AV23" s="217">
        <f t="shared" si="22"/>
        <v>0</v>
      </c>
      <c r="AW23" s="216">
        <v>0</v>
      </c>
      <c r="AX23" s="217">
        <f t="shared" si="23"/>
        <v>0</v>
      </c>
      <c r="AY23" s="216">
        <v>0</v>
      </c>
      <c r="AZ23" s="217">
        <f t="shared" si="24"/>
        <v>0</v>
      </c>
      <c r="BA23" s="216">
        <v>0</v>
      </c>
      <c r="BB23" s="217">
        <f t="shared" si="25"/>
        <v>0</v>
      </c>
      <c r="BC23" s="216">
        <v>0</v>
      </c>
      <c r="BD23" s="217">
        <f t="shared" si="26"/>
        <v>0</v>
      </c>
      <c r="BE23" s="218">
        <f t="shared" si="27"/>
        <v>0</v>
      </c>
      <c r="BF23" s="219">
        <v>0</v>
      </c>
      <c r="BG23" s="220">
        <f t="shared" si="28"/>
        <v>0</v>
      </c>
      <c r="BH23" s="219">
        <v>0</v>
      </c>
      <c r="BI23" s="220">
        <f t="shared" si="29"/>
        <v>0</v>
      </c>
      <c r="BJ23" s="219">
        <v>0</v>
      </c>
      <c r="BK23" s="220">
        <f t="shared" si="30"/>
        <v>0</v>
      </c>
      <c r="BL23" s="219">
        <v>0</v>
      </c>
      <c r="BM23" s="220">
        <f t="shared" si="31"/>
        <v>0</v>
      </c>
      <c r="BN23" s="219">
        <v>0</v>
      </c>
      <c r="BO23" s="220">
        <f t="shared" si="32"/>
        <v>0</v>
      </c>
      <c r="BP23" s="413">
        <f t="shared" si="33"/>
        <v>0</v>
      </c>
      <c r="BQ23" s="414">
        <f t="shared" si="34"/>
        <v>0</v>
      </c>
      <c r="BR23" s="414">
        <f t="shared" si="35"/>
        <v>0</v>
      </c>
      <c r="BS23" s="414">
        <f t="shared" si="36"/>
        <v>0</v>
      </c>
      <c r="BT23" s="414">
        <f t="shared" si="37"/>
        <v>0</v>
      </c>
      <c r="BU23" s="414">
        <f t="shared" si="38"/>
        <v>0</v>
      </c>
      <c r="BV23" s="416">
        <f t="shared" si="2"/>
        <v>0</v>
      </c>
    </row>
    <row r="24" spans="1:74" ht="15" hidden="1" customHeight="1">
      <c r="C24" s="87">
        <f t="shared" si="3"/>
        <v>0</v>
      </c>
      <c r="E24" s="662" t="s">
        <v>300</v>
      </c>
      <c r="F24" s="662"/>
      <c r="G24" s="662"/>
      <c r="H24" s="662"/>
      <c r="I24" s="662"/>
      <c r="J24" s="662"/>
      <c r="K24" s="88">
        <v>0</v>
      </c>
      <c r="L24" s="89">
        <f t="shared" si="0"/>
        <v>0</v>
      </c>
      <c r="M24" s="56">
        <f t="shared" si="1"/>
        <v>0</v>
      </c>
      <c r="N24" s="207">
        <v>0</v>
      </c>
      <c r="O24" s="208">
        <f t="shared" si="4"/>
        <v>0</v>
      </c>
      <c r="P24" s="207">
        <v>0</v>
      </c>
      <c r="Q24" s="208">
        <f t="shared" si="5"/>
        <v>0</v>
      </c>
      <c r="R24" s="207">
        <v>0</v>
      </c>
      <c r="S24" s="208">
        <f t="shared" si="6"/>
        <v>0</v>
      </c>
      <c r="T24" s="207">
        <v>0</v>
      </c>
      <c r="U24" s="208">
        <f t="shared" si="7"/>
        <v>0</v>
      </c>
      <c r="V24" s="207">
        <v>0</v>
      </c>
      <c r="W24" s="208">
        <f t="shared" si="8"/>
        <v>0</v>
      </c>
      <c r="X24" s="209">
        <f t="shared" si="9"/>
        <v>0</v>
      </c>
      <c r="Y24" s="210">
        <v>0</v>
      </c>
      <c r="Z24" s="211">
        <f t="shared" si="10"/>
        <v>0</v>
      </c>
      <c r="AA24" s="210">
        <v>0</v>
      </c>
      <c r="AB24" s="211">
        <f t="shared" si="11"/>
        <v>0</v>
      </c>
      <c r="AC24" s="210">
        <v>0</v>
      </c>
      <c r="AD24" s="211">
        <f t="shared" si="12"/>
        <v>0</v>
      </c>
      <c r="AE24" s="210">
        <v>0</v>
      </c>
      <c r="AF24" s="211">
        <f t="shared" si="13"/>
        <v>0</v>
      </c>
      <c r="AG24" s="210">
        <v>0</v>
      </c>
      <c r="AH24" s="211">
        <f t="shared" si="14"/>
        <v>0</v>
      </c>
      <c r="AI24" s="212">
        <f t="shared" si="15"/>
        <v>0</v>
      </c>
      <c r="AJ24" s="213">
        <v>0</v>
      </c>
      <c r="AK24" s="214">
        <f t="shared" si="16"/>
        <v>0</v>
      </c>
      <c r="AL24" s="213">
        <v>0</v>
      </c>
      <c r="AM24" s="214">
        <f t="shared" si="17"/>
        <v>0</v>
      </c>
      <c r="AN24" s="213">
        <v>0</v>
      </c>
      <c r="AO24" s="214">
        <f t="shared" si="18"/>
        <v>0</v>
      </c>
      <c r="AP24" s="213">
        <v>0</v>
      </c>
      <c r="AQ24" s="214">
        <f t="shared" si="19"/>
        <v>0</v>
      </c>
      <c r="AR24" s="213">
        <v>0</v>
      </c>
      <c r="AS24" s="214">
        <f t="shared" si="20"/>
        <v>0</v>
      </c>
      <c r="AT24" s="215">
        <f t="shared" si="21"/>
        <v>0</v>
      </c>
      <c r="AU24" s="216">
        <v>0</v>
      </c>
      <c r="AV24" s="217">
        <f t="shared" si="22"/>
        <v>0</v>
      </c>
      <c r="AW24" s="216">
        <v>0</v>
      </c>
      <c r="AX24" s="217">
        <f t="shared" si="23"/>
        <v>0</v>
      </c>
      <c r="AY24" s="216">
        <v>0</v>
      </c>
      <c r="AZ24" s="217">
        <f t="shared" si="24"/>
        <v>0</v>
      </c>
      <c r="BA24" s="216">
        <v>0</v>
      </c>
      <c r="BB24" s="217">
        <f t="shared" si="25"/>
        <v>0</v>
      </c>
      <c r="BC24" s="216">
        <v>0</v>
      </c>
      <c r="BD24" s="217">
        <f t="shared" si="26"/>
        <v>0</v>
      </c>
      <c r="BE24" s="218">
        <f t="shared" si="27"/>
        <v>0</v>
      </c>
      <c r="BF24" s="219">
        <v>0</v>
      </c>
      <c r="BG24" s="220">
        <f t="shared" si="28"/>
        <v>0</v>
      </c>
      <c r="BH24" s="219">
        <v>0</v>
      </c>
      <c r="BI24" s="220">
        <f t="shared" si="29"/>
        <v>0</v>
      </c>
      <c r="BJ24" s="219">
        <v>0</v>
      </c>
      <c r="BK24" s="220">
        <f t="shared" si="30"/>
        <v>0</v>
      </c>
      <c r="BL24" s="219">
        <v>0</v>
      </c>
      <c r="BM24" s="220">
        <f t="shared" si="31"/>
        <v>0</v>
      </c>
      <c r="BN24" s="219">
        <v>0</v>
      </c>
      <c r="BO24" s="220">
        <f t="shared" si="32"/>
        <v>0</v>
      </c>
      <c r="BP24" s="413">
        <f t="shared" si="33"/>
        <v>0</v>
      </c>
      <c r="BQ24" s="414">
        <f t="shared" si="34"/>
        <v>0</v>
      </c>
      <c r="BR24" s="414">
        <f t="shared" si="35"/>
        <v>0</v>
      </c>
      <c r="BS24" s="414">
        <f t="shared" si="36"/>
        <v>0</v>
      </c>
      <c r="BT24" s="414">
        <f t="shared" si="37"/>
        <v>0</v>
      </c>
      <c r="BU24" s="414">
        <f t="shared" si="38"/>
        <v>0</v>
      </c>
      <c r="BV24" s="416">
        <f t="shared" si="2"/>
        <v>0</v>
      </c>
    </row>
    <row r="25" spans="1:74" ht="15" hidden="1" customHeight="1">
      <c r="C25" s="87">
        <f t="shared" si="3"/>
        <v>0</v>
      </c>
      <c r="E25" s="662" t="s">
        <v>300</v>
      </c>
      <c r="F25" s="662"/>
      <c r="G25" s="662"/>
      <c r="H25" s="662"/>
      <c r="I25" s="662"/>
      <c r="J25" s="662"/>
      <c r="K25" s="88">
        <v>0</v>
      </c>
      <c r="L25" s="89">
        <f t="shared" si="0"/>
        <v>0</v>
      </c>
      <c r="M25" s="56">
        <f t="shared" si="1"/>
        <v>0</v>
      </c>
      <c r="N25" s="207">
        <v>0</v>
      </c>
      <c r="O25" s="208">
        <f t="shared" si="4"/>
        <v>0</v>
      </c>
      <c r="P25" s="207">
        <v>0</v>
      </c>
      <c r="Q25" s="208">
        <f t="shared" si="5"/>
        <v>0</v>
      </c>
      <c r="R25" s="207">
        <v>0</v>
      </c>
      <c r="S25" s="208">
        <f t="shared" si="6"/>
        <v>0</v>
      </c>
      <c r="T25" s="207">
        <v>0</v>
      </c>
      <c r="U25" s="208">
        <f t="shared" si="7"/>
        <v>0</v>
      </c>
      <c r="V25" s="207">
        <v>0</v>
      </c>
      <c r="W25" s="208">
        <f t="shared" si="8"/>
        <v>0</v>
      </c>
      <c r="X25" s="209">
        <f t="shared" si="9"/>
        <v>0</v>
      </c>
      <c r="Y25" s="210">
        <v>0</v>
      </c>
      <c r="Z25" s="211">
        <f t="shared" si="10"/>
        <v>0</v>
      </c>
      <c r="AA25" s="210">
        <v>0</v>
      </c>
      <c r="AB25" s="211">
        <f t="shared" si="11"/>
        <v>0</v>
      </c>
      <c r="AC25" s="210">
        <v>0</v>
      </c>
      <c r="AD25" s="211">
        <f t="shared" si="12"/>
        <v>0</v>
      </c>
      <c r="AE25" s="210">
        <v>0</v>
      </c>
      <c r="AF25" s="211">
        <f t="shared" si="13"/>
        <v>0</v>
      </c>
      <c r="AG25" s="210">
        <v>0</v>
      </c>
      <c r="AH25" s="211">
        <f t="shared" si="14"/>
        <v>0</v>
      </c>
      <c r="AI25" s="212">
        <f t="shared" si="15"/>
        <v>0</v>
      </c>
      <c r="AJ25" s="213">
        <v>0</v>
      </c>
      <c r="AK25" s="214">
        <f t="shared" si="16"/>
        <v>0</v>
      </c>
      <c r="AL25" s="213">
        <v>0</v>
      </c>
      <c r="AM25" s="214">
        <f t="shared" si="17"/>
        <v>0</v>
      </c>
      <c r="AN25" s="213">
        <v>0</v>
      </c>
      <c r="AO25" s="214">
        <f t="shared" si="18"/>
        <v>0</v>
      </c>
      <c r="AP25" s="213">
        <v>0</v>
      </c>
      <c r="AQ25" s="214">
        <f t="shared" si="19"/>
        <v>0</v>
      </c>
      <c r="AR25" s="213">
        <v>0</v>
      </c>
      <c r="AS25" s="214">
        <f t="shared" si="20"/>
        <v>0</v>
      </c>
      <c r="AT25" s="215">
        <f t="shared" si="21"/>
        <v>0</v>
      </c>
      <c r="AU25" s="216">
        <v>0</v>
      </c>
      <c r="AV25" s="217">
        <f t="shared" si="22"/>
        <v>0</v>
      </c>
      <c r="AW25" s="216">
        <v>0</v>
      </c>
      <c r="AX25" s="217">
        <f t="shared" si="23"/>
        <v>0</v>
      </c>
      <c r="AY25" s="216">
        <v>0</v>
      </c>
      <c r="AZ25" s="217">
        <f t="shared" si="24"/>
        <v>0</v>
      </c>
      <c r="BA25" s="216">
        <v>0</v>
      </c>
      <c r="BB25" s="217">
        <f t="shared" si="25"/>
        <v>0</v>
      </c>
      <c r="BC25" s="216">
        <v>0</v>
      </c>
      <c r="BD25" s="217">
        <f t="shared" si="26"/>
        <v>0</v>
      </c>
      <c r="BE25" s="218">
        <f t="shared" si="27"/>
        <v>0</v>
      </c>
      <c r="BF25" s="219">
        <v>0</v>
      </c>
      <c r="BG25" s="220">
        <f t="shared" si="28"/>
        <v>0</v>
      </c>
      <c r="BH25" s="219">
        <v>0</v>
      </c>
      <c r="BI25" s="220">
        <f t="shared" si="29"/>
        <v>0</v>
      </c>
      <c r="BJ25" s="219">
        <v>0</v>
      </c>
      <c r="BK25" s="220">
        <f t="shared" si="30"/>
        <v>0</v>
      </c>
      <c r="BL25" s="219">
        <v>0</v>
      </c>
      <c r="BM25" s="220">
        <f t="shared" si="31"/>
        <v>0</v>
      </c>
      <c r="BN25" s="219">
        <v>0</v>
      </c>
      <c r="BO25" s="220">
        <f t="shared" si="32"/>
        <v>0</v>
      </c>
      <c r="BP25" s="413">
        <f t="shared" si="33"/>
        <v>0</v>
      </c>
      <c r="BQ25" s="414">
        <f t="shared" si="34"/>
        <v>0</v>
      </c>
      <c r="BR25" s="414">
        <f t="shared" si="35"/>
        <v>0</v>
      </c>
      <c r="BS25" s="414">
        <f t="shared" si="36"/>
        <v>0</v>
      </c>
      <c r="BT25" s="414">
        <f t="shared" si="37"/>
        <v>0</v>
      </c>
      <c r="BU25" s="414">
        <f t="shared" si="38"/>
        <v>0</v>
      </c>
      <c r="BV25" s="416">
        <f t="shared" si="2"/>
        <v>0</v>
      </c>
    </row>
    <row r="26" spans="1:74" ht="15" hidden="1" customHeight="1">
      <c r="C26" s="87">
        <f t="shared" si="3"/>
        <v>0</v>
      </c>
      <c r="E26" s="662" t="s">
        <v>300</v>
      </c>
      <c r="F26" s="662"/>
      <c r="G26" s="662"/>
      <c r="H26" s="662"/>
      <c r="I26" s="662"/>
      <c r="J26" s="662"/>
      <c r="K26" s="88">
        <v>0</v>
      </c>
      <c r="L26" s="89">
        <f t="shared" si="0"/>
        <v>0</v>
      </c>
      <c r="M26" s="56">
        <f t="shared" si="1"/>
        <v>0</v>
      </c>
      <c r="N26" s="207">
        <v>0</v>
      </c>
      <c r="O26" s="208">
        <f t="shared" si="4"/>
        <v>0</v>
      </c>
      <c r="P26" s="207">
        <v>0</v>
      </c>
      <c r="Q26" s="208">
        <f t="shared" si="5"/>
        <v>0</v>
      </c>
      <c r="R26" s="207">
        <v>0</v>
      </c>
      <c r="S26" s="208">
        <f t="shared" si="6"/>
        <v>0</v>
      </c>
      <c r="T26" s="207">
        <v>0</v>
      </c>
      <c r="U26" s="208">
        <f t="shared" si="7"/>
        <v>0</v>
      </c>
      <c r="V26" s="207">
        <v>0</v>
      </c>
      <c r="W26" s="208">
        <f t="shared" si="8"/>
        <v>0</v>
      </c>
      <c r="X26" s="209">
        <f t="shared" si="9"/>
        <v>0</v>
      </c>
      <c r="Y26" s="210">
        <v>0</v>
      </c>
      <c r="Z26" s="211">
        <f t="shared" si="10"/>
        <v>0</v>
      </c>
      <c r="AA26" s="210">
        <v>0</v>
      </c>
      <c r="AB26" s="211">
        <f t="shared" si="11"/>
        <v>0</v>
      </c>
      <c r="AC26" s="210">
        <v>0</v>
      </c>
      <c r="AD26" s="211">
        <f t="shared" si="12"/>
        <v>0</v>
      </c>
      <c r="AE26" s="210">
        <v>0</v>
      </c>
      <c r="AF26" s="211">
        <f t="shared" si="13"/>
        <v>0</v>
      </c>
      <c r="AG26" s="210">
        <v>0</v>
      </c>
      <c r="AH26" s="211">
        <f t="shared" si="14"/>
        <v>0</v>
      </c>
      <c r="AI26" s="212">
        <f t="shared" si="15"/>
        <v>0</v>
      </c>
      <c r="AJ26" s="213">
        <v>0</v>
      </c>
      <c r="AK26" s="214">
        <f t="shared" si="16"/>
        <v>0</v>
      </c>
      <c r="AL26" s="213">
        <v>0</v>
      </c>
      <c r="AM26" s="214">
        <f t="shared" si="17"/>
        <v>0</v>
      </c>
      <c r="AN26" s="213">
        <v>0</v>
      </c>
      <c r="AO26" s="214">
        <f t="shared" si="18"/>
        <v>0</v>
      </c>
      <c r="AP26" s="213">
        <v>0</v>
      </c>
      <c r="AQ26" s="214">
        <f t="shared" si="19"/>
        <v>0</v>
      </c>
      <c r="AR26" s="213">
        <v>0</v>
      </c>
      <c r="AS26" s="214">
        <f t="shared" si="20"/>
        <v>0</v>
      </c>
      <c r="AT26" s="215">
        <f t="shared" si="21"/>
        <v>0</v>
      </c>
      <c r="AU26" s="216">
        <v>0</v>
      </c>
      <c r="AV26" s="217">
        <f t="shared" si="22"/>
        <v>0</v>
      </c>
      <c r="AW26" s="216">
        <v>0</v>
      </c>
      <c r="AX26" s="217">
        <f t="shared" si="23"/>
        <v>0</v>
      </c>
      <c r="AY26" s="216">
        <v>0</v>
      </c>
      <c r="AZ26" s="217">
        <f t="shared" si="24"/>
        <v>0</v>
      </c>
      <c r="BA26" s="216">
        <v>0</v>
      </c>
      <c r="BB26" s="217">
        <f t="shared" si="25"/>
        <v>0</v>
      </c>
      <c r="BC26" s="216">
        <v>0</v>
      </c>
      <c r="BD26" s="217">
        <f t="shared" si="26"/>
        <v>0</v>
      </c>
      <c r="BE26" s="218">
        <f t="shared" si="27"/>
        <v>0</v>
      </c>
      <c r="BF26" s="219">
        <v>0</v>
      </c>
      <c r="BG26" s="220">
        <f t="shared" si="28"/>
        <v>0</v>
      </c>
      <c r="BH26" s="219">
        <v>0</v>
      </c>
      <c r="BI26" s="220">
        <f t="shared" si="29"/>
        <v>0</v>
      </c>
      <c r="BJ26" s="219">
        <v>0</v>
      </c>
      <c r="BK26" s="220">
        <f t="shared" si="30"/>
        <v>0</v>
      </c>
      <c r="BL26" s="219">
        <v>0</v>
      </c>
      <c r="BM26" s="220">
        <f t="shared" si="31"/>
        <v>0</v>
      </c>
      <c r="BN26" s="219">
        <v>0</v>
      </c>
      <c r="BO26" s="220">
        <f t="shared" si="32"/>
        <v>0</v>
      </c>
      <c r="BP26" s="413">
        <f t="shared" si="33"/>
        <v>0</v>
      </c>
      <c r="BQ26" s="414">
        <f t="shared" si="34"/>
        <v>0</v>
      </c>
      <c r="BR26" s="414">
        <f t="shared" si="35"/>
        <v>0</v>
      </c>
      <c r="BS26" s="414">
        <f t="shared" si="36"/>
        <v>0</v>
      </c>
      <c r="BT26" s="414">
        <f t="shared" si="37"/>
        <v>0</v>
      </c>
      <c r="BU26" s="414">
        <f t="shared" si="38"/>
        <v>0</v>
      </c>
      <c r="BV26" s="416">
        <f t="shared" si="2"/>
        <v>0</v>
      </c>
    </row>
    <row r="27" spans="1:74" ht="15" hidden="1" customHeight="1">
      <c r="C27" s="87">
        <f t="shared" si="3"/>
        <v>0</v>
      </c>
      <c r="E27" s="662" t="s">
        <v>300</v>
      </c>
      <c r="F27" s="662"/>
      <c r="G27" s="662"/>
      <c r="H27" s="662"/>
      <c r="I27" s="662"/>
      <c r="J27" s="662"/>
      <c r="K27" s="88">
        <v>0</v>
      </c>
      <c r="L27" s="89">
        <f t="shared" si="0"/>
        <v>0</v>
      </c>
      <c r="M27" s="56">
        <f t="shared" si="1"/>
        <v>0</v>
      </c>
      <c r="N27" s="207">
        <v>0</v>
      </c>
      <c r="O27" s="208">
        <f t="shared" si="4"/>
        <v>0</v>
      </c>
      <c r="P27" s="207">
        <v>0</v>
      </c>
      <c r="Q27" s="208">
        <f t="shared" si="5"/>
        <v>0</v>
      </c>
      <c r="R27" s="207">
        <v>0</v>
      </c>
      <c r="S27" s="208">
        <f t="shared" si="6"/>
        <v>0</v>
      </c>
      <c r="T27" s="207">
        <v>0</v>
      </c>
      <c r="U27" s="208">
        <f t="shared" si="7"/>
        <v>0</v>
      </c>
      <c r="V27" s="207">
        <v>0</v>
      </c>
      <c r="W27" s="208">
        <f t="shared" si="8"/>
        <v>0</v>
      </c>
      <c r="X27" s="209">
        <f t="shared" si="9"/>
        <v>0</v>
      </c>
      <c r="Y27" s="210">
        <v>0</v>
      </c>
      <c r="Z27" s="211">
        <f t="shared" si="10"/>
        <v>0</v>
      </c>
      <c r="AA27" s="210">
        <v>0</v>
      </c>
      <c r="AB27" s="211">
        <f t="shared" si="11"/>
        <v>0</v>
      </c>
      <c r="AC27" s="210">
        <v>0</v>
      </c>
      <c r="AD27" s="211">
        <f t="shared" si="12"/>
        <v>0</v>
      </c>
      <c r="AE27" s="210">
        <v>0</v>
      </c>
      <c r="AF27" s="211">
        <f t="shared" si="13"/>
        <v>0</v>
      </c>
      <c r="AG27" s="210">
        <v>0</v>
      </c>
      <c r="AH27" s="211">
        <f t="shared" si="14"/>
        <v>0</v>
      </c>
      <c r="AI27" s="212">
        <f t="shared" si="15"/>
        <v>0</v>
      </c>
      <c r="AJ27" s="213">
        <v>0</v>
      </c>
      <c r="AK27" s="214">
        <f t="shared" si="16"/>
        <v>0</v>
      </c>
      <c r="AL27" s="213">
        <v>0</v>
      </c>
      <c r="AM27" s="214">
        <f t="shared" si="17"/>
        <v>0</v>
      </c>
      <c r="AN27" s="213">
        <v>0</v>
      </c>
      <c r="AO27" s="214">
        <f t="shared" si="18"/>
        <v>0</v>
      </c>
      <c r="AP27" s="213">
        <v>0</v>
      </c>
      <c r="AQ27" s="214">
        <f t="shared" si="19"/>
        <v>0</v>
      </c>
      <c r="AR27" s="213">
        <v>0</v>
      </c>
      <c r="AS27" s="214">
        <f t="shared" si="20"/>
        <v>0</v>
      </c>
      <c r="AT27" s="215">
        <f t="shared" si="21"/>
        <v>0</v>
      </c>
      <c r="AU27" s="216">
        <v>0</v>
      </c>
      <c r="AV27" s="217">
        <f t="shared" si="22"/>
        <v>0</v>
      </c>
      <c r="AW27" s="216">
        <v>0</v>
      </c>
      <c r="AX27" s="217">
        <f t="shared" si="23"/>
        <v>0</v>
      </c>
      <c r="AY27" s="216">
        <v>0</v>
      </c>
      <c r="AZ27" s="217">
        <f t="shared" si="24"/>
        <v>0</v>
      </c>
      <c r="BA27" s="216">
        <v>0</v>
      </c>
      <c r="BB27" s="217">
        <f t="shared" si="25"/>
        <v>0</v>
      </c>
      <c r="BC27" s="216">
        <v>0</v>
      </c>
      <c r="BD27" s="217">
        <f t="shared" si="26"/>
        <v>0</v>
      </c>
      <c r="BE27" s="218">
        <f t="shared" si="27"/>
        <v>0</v>
      </c>
      <c r="BF27" s="219">
        <v>0</v>
      </c>
      <c r="BG27" s="220">
        <f t="shared" si="28"/>
        <v>0</v>
      </c>
      <c r="BH27" s="219">
        <v>0</v>
      </c>
      <c r="BI27" s="220">
        <f t="shared" si="29"/>
        <v>0</v>
      </c>
      <c r="BJ27" s="219">
        <v>0</v>
      </c>
      <c r="BK27" s="220">
        <f t="shared" si="30"/>
        <v>0</v>
      </c>
      <c r="BL27" s="219">
        <v>0</v>
      </c>
      <c r="BM27" s="220">
        <f t="shared" si="31"/>
        <v>0</v>
      </c>
      <c r="BN27" s="219">
        <v>0</v>
      </c>
      <c r="BO27" s="220">
        <f t="shared" si="32"/>
        <v>0</v>
      </c>
      <c r="BP27" s="413">
        <f t="shared" si="33"/>
        <v>0</v>
      </c>
      <c r="BQ27" s="414">
        <f t="shared" si="34"/>
        <v>0</v>
      </c>
      <c r="BR27" s="414">
        <f t="shared" si="35"/>
        <v>0</v>
      </c>
      <c r="BS27" s="414">
        <f t="shared" si="36"/>
        <v>0</v>
      </c>
      <c r="BT27" s="414">
        <f t="shared" si="37"/>
        <v>0</v>
      </c>
      <c r="BU27" s="414">
        <f t="shared" si="38"/>
        <v>0</v>
      </c>
      <c r="BV27" s="416">
        <f t="shared" si="2"/>
        <v>0</v>
      </c>
    </row>
    <row r="28" spans="1:74" s="9" customFormat="1" ht="15" customHeight="1">
      <c r="A28" s="62"/>
      <c r="B28" s="62"/>
      <c r="C28" s="94"/>
      <c r="E28" s="692"/>
      <c r="F28" s="692"/>
      <c r="G28" s="692"/>
      <c r="H28" s="692"/>
      <c r="I28" s="692"/>
      <c r="J28" s="892" t="s">
        <v>252</v>
      </c>
      <c r="K28" s="903"/>
      <c r="L28" s="903"/>
      <c r="M28" s="885"/>
      <c r="N28" s="873">
        <f>SUM(O13:O27)</f>
        <v>0</v>
      </c>
      <c r="O28" s="874"/>
      <c r="P28" s="873">
        <f>SUM(Q13:Q27)</f>
        <v>0</v>
      </c>
      <c r="Q28" s="874"/>
      <c r="R28" s="873">
        <f>SUM(S13:S27)</f>
        <v>0</v>
      </c>
      <c r="S28" s="874"/>
      <c r="T28" s="873">
        <f>SUM(U13:U27)</f>
        <v>0</v>
      </c>
      <c r="U28" s="874"/>
      <c r="V28" s="873">
        <f>SUM(W13:W27)</f>
        <v>0</v>
      </c>
      <c r="W28" s="874"/>
      <c r="X28" s="95">
        <f>SUM(N28:W28)</f>
        <v>0</v>
      </c>
      <c r="Y28" s="873">
        <f>SUM(Z13:Z27)</f>
        <v>0</v>
      </c>
      <c r="Z28" s="874"/>
      <c r="AA28" s="873">
        <f>SUM(AB13:AB27)</f>
        <v>0</v>
      </c>
      <c r="AB28" s="874"/>
      <c r="AC28" s="873">
        <f>SUM(AD13:AD27)</f>
        <v>0</v>
      </c>
      <c r="AD28" s="874"/>
      <c r="AE28" s="873">
        <f>SUM(AF13:AF27)</f>
        <v>0</v>
      </c>
      <c r="AF28" s="874"/>
      <c r="AG28" s="873">
        <f>SUM(AH13:AH27)</f>
        <v>0</v>
      </c>
      <c r="AH28" s="874"/>
      <c r="AI28" s="95">
        <f>SUM(Y28:AH28)</f>
        <v>0</v>
      </c>
      <c r="AJ28" s="873">
        <f>SUM(AK13:AK27)</f>
        <v>0</v>
      </c>
      <c r="AK28" s="874"/>
      <c r="AL28" s="873">
        <f>SUM(AM13:AM27)</f>
        <v>0</v>
      </c>
      <c r="AM28" s="874"/>
      <c r="AN28" s="873">
        <f>SUM(AO13:AO27)</f>
        <v>0</v>
      </c>
      <c r="AO28" s="874"/>
      <c r="AP28" s="873">
        <f>SUM(AQ13:AQ27)</f>
        <v>0</v>
      </c>
      <c r="AQ28" s="874"/>
      <c r="AR28" s="873">
        <f>SUM(AS13:AS27)</f>
        <v>0</v>
      </c>
      <c r="AS28" s="874"/>
      <c r="AT28" s="95">
        <f>SUM(AJ28:AS28)</f>
        <v>0</v>
      </c>
      <c r="AU28" s="873">
        <f>SUM(AV13:AV27)</f>
        <v>0</v>
      </c>
      <c r="AV28" s="874"/>
      <c r="AW28" s="873">
        <f>SUM(AX13:AX27)</f>
        <v>0</v>
      </c>
      <c r="AX28" s="874"/>
      <c r="AY28" s="873">
        <f>SUM(AZ13:AZ27)</f>
        <v>0</v>
      </c>
      <c r="AZ28" s="874"/>
      <c r="BA28" s="873">
        <f>SUM(BB13:BB27)</f>
        <v>0</v>
      </c>
      <c r="BB28" s="874"/>
      <c r="BC28" s="873">
        <f>SUM(BD13:BD27)</f>
        <v>0</v>
      </c>
      <c r="BD28" s="874"/>
      <c r="BE28" s="95">
        <f>SUM(AU28:BD28)</f>
        <v>0</v>
      </c>
      <c r="BF28" s="873">
        <f>SUM(BG13:BG27)</f>
        <v>0</v>
      </c>
      <c r="BG28" s="874"/>
      <c r="BH28" s="873">
        <f>SUM(BI13:BI27)</f>
        <v>0</v>
      </c>
      <c r="BI28" s="874"/>
      <c r="BJ28" s="873">
        <f>SUM(BK13:BK27)</f>
        <v>0</v>
      </c>
      <c r="BK28" s="874"/>
      <c r="BL28" s="873">
        <f>SUM(BM13:BM27)</f>
        <v>0</v>
      </c>
      <c r="BM28" s="874"/>
      <c r="BN28" s="873">
        <f>SUM(BO13:BO27)</f>
        <v>0</v>
      </c>
      <c r="BO28" s="874"/>
      <c r="BP28" s="95">
        <f>SUM(BF28:BO28)</f>
        <v>0</v>
      </c>
      <c r="BQ28" s="139">
        <f>SUM(BQ13:BQ27)</f>
        <v>0</v>
      </c>
      <c r="BR28" s="139">
        <f>SUM(BR13:BR27)</f>
        <v>0</v>
      </c>
      <c r="BS28" s="139">
        <f>SUM(BS13:BS27)</f>
        <v>0</v>
      </c>
      <c r="BT28" s="139">
        <f>SUM(BT13:BT27)</f>
        <v>0</v>
      </c>
      <c r="BU28" s="139">
        <f>SUM(BU13:BU27)</f>
        <v>0</v>
      </c>
      <c r="BV28" s="139">
        <f t="shared" si="2"/>
        <v>0</v>
      </c>
    </row>
    <row r="29" spans="1:74" s="9" customFormat="1" ht="15" customHeight="1">
      <c r="A29" s="62">
        <v>1000</v>
      </c>
      <c r="B29" s="62"/>
      <c r="C29" s="94" t="s">
        <v>27</v>
      </c>
      <c r="E29" s="728"/>
      <c r="F29" s="653"/>
      <c r="G29" s="653"/>
      <c r="H29" s="653"/>
      <c r="I29" s="653"/>
      <c r="J29" s="653"/>
      <c r="K29" s="653"/>
      <c r="L29" s="653"/>
      <c r="M29" s="654"/>
      <c r="N29" s="96"/>
      <c r="O29" s="97"/>
      <c r="P29" s="96"/>
      <c r="Q29" s="98"/>
      <c r="R29" s="96"/>
      <c r="S29" s="98"/>
      <c r="T29" s="96"/>
      <c r="U29" s="98"/>
      <c r="V29" s="96"/>
      <c r="W29" s="98"/>
      <c r="X29" s="99"/>
      <c r="Y29" s="96"/>
      <c r="Z29" s="97"/>
      <c r="AA29" s="96"/>
      <c r="AB29" s="98"/>
      <c r="AC29" s="96"/>
      <c r="AD29" s="98"/>
      <c r="AE29" s="96"/>
      <c r="AF29" s="98"/>
      <c r="AG29" s="96"/>
      <c r="AH29" s="98"/>
      <c r="AI29" s="99"/>
      <c r="AJ29" s="96"/>
      <c r="AK29" s="97"/>
      <c r="AL29" s="96"/>
      <c r="AM29" s="98"/>
      <c r="AN29" s="96"/>
      <c r="AO29" s="98"/>
      <c r="AP29" s="96"/>
      <c r="AQ29" s="98"/>
      <c r="AR29" s="96"/>
      <c r="AS29" s="98"/>
      <c r="AT29" s="99"/>
      <c r="AU29" s="96"/>
      <c r="AV29" s="97"/>
      <c r="AW29" s="96"/>
      <c r="AX29" s="98"/>
      <c r="AY29" s="96"/>
      <c r="AZ29" s="98"/>
      <c r="BA29" s="96"/>
      <c r="BB29" s="98"/>
      <c r="BC29" s="96"/>
      <c r="BD29" s="98"/>
      <c r="BE29" s="99"/>
      <c r="BF29" s="96"/>
      <c r="BG29" s="97"/>
      <c r="BH29" s="96"/>
      <c r="BI29" s="98"/>
      <c r="BJ29" s="96"/>
      <c r="BK29" s="98"/>
      <c r="BL29" s="96"/>
      <c r="BM29" s="98"/>
      <c r="BN29" s="96"/>
      <c r="BO29" s="98"/>
      <c r="BP29" s="99"/>
      <c r="BQ29" s="242"/>
      <c r="BR29" s="242"/>
      <c r="BS29" s="242"/>
      <c r="BT29" s="242"/>
      <c r="BU29" s="242"/>
      <c r="BV29" s="206"/>
    </row>
    <row r="30" spans="1:74" s="9" customFormat="1" ht="15" customHeight="1">
      <c r="A30" s="62"/>
      <c r="B30" s="62"/>
      <c r="C30" s="10" t="s">
        <v>143</v>
      </c>
      <c r="D30" s="34"/>
      <c r="E30" s="692"/>
      <c r="F30" s="727"/>
      <c r="G30" s="727"/>
      <c r="H30" s="727"/>
      <c r="I30" s="727"/>
      <c r="J30" s="727"/>
      <c r="K30" s="11"/>
      <c r="L30" s="44"/>
      <c r="M30" s="84"/>
      <c r="N30" s="96"/>
      <c r="O30" s="97"/>
      <c r="P30" s="96"/>
      <c r="Q30" s="98"/>
      <c r="R30" s="96"/>
      <c r="S30" s="98"/>
      <c r="T30" s="96"/>
      <c r="U30" s="98"/>
      <c r="V30" s="96"/>
      <c r="W30" s="98"/>
      <c r="X30" s="99"/>
      <c r="Y30" s="96"/>
      <c r="Z30" s="97"/>
      <c r="AA30" s="96"/>
      <c r="AB30" s="98"/>
      <c r="AC30" s="96"/>
      <c r="AD30" s="98"/>
      <c r="AE30" s="96"/>
      <c r="AF30" s="98"/>
      <c r="AG30" s="96"/>
      <c r="AH30" s="98"/>
      <c r="AI30" s="99"/>
      <c r="AJ30" s="96"/>
      <c r="AK30" s="97"/>
      <c r="AL30" s="96"/>
      <c r="AM30" s="98"/>
      <c r="AN30" s="96"/>
      <c r="AO30" s="98"/>
      <c r="AP30" s="96"/>
      <c r="AQ30" s="98"/>
      <c r="AR30" s="96"/>
      <c r="AS30" s="98"/>
      <c r="AT30" s="99"/>
      <c r="AU30" s="96"/>
      <c r="AV30" s="97"/>
      <c r="AW30" s="96"/>
      <c r="AX30" s="98"/>
      <c r="AY30" s="96"/>
      <c r="AZ30" s="98"/>
      <c r="BA30" s="96"/>
      <c r="BB30" s="98"/>
      <c r="BC30" s="96"/>
      <c r="BD30" s="98"/>
      <c r="BE30" s="99"/>
      <c r="BF30" s="96"/>
      <c r="BG30" s="97"/>
      <c r="BH30" s="96"/>
      <c r="BI30" s="98"/>
      <c r="BJ30" s="96"/>
      <c r="BK30" s="98"/>
      <c r="BL30" s="96"/>
      <c r="BM30" s="98"/>
      <c r="BN30" s="96"/>
      <c r="BO30" s="98"/>
      <c r="BP30" s="99"/>
      <c r="BQ30" s="242"/>
      <c r="BR30" s="242"/>
      <c r="BS30" s="242"/>
      <c r="BT30" s="242"/>
      <c r="BU30" s="242"/>
      <c r="BV30" s="206"/>
    </row>
    <row r="31" spans="1:74" s="9" customFormat="1" ht="15" customHeight="1">
      <c r="A31" s="62"/>
      <c r="B31" s="62"/>
      <c r="C31" s="12">
        <f>N31+P31+R31+T31+V31+Y31+AA31+AC31+AE31+AG31+AJ31+AL31+AN31+AP31+AU31+AW31+AY31+BA31+AR31+BC31+BF31+BH31+BJ31+BL31+BN31</f>
        <v>0</v>
      </c>
      <c r="D31" s="34"/>
      <c r="E31" s="662" t="s">
        <v>300</v>
      </c>
      <c r="F31" s="662"/>
      <c r="G31" s="662"/>
      <c r="H31" s="662"/>
      <c r="I31" s="662"/>
      <c r="J31" s="662"/>
      <c r="K31" s="88">
        <v>0</v>
      </c>
      <c r="L31" s="89">
        <f t="shared" ref="L31:L55" si="39">VLOOKUP(E31,Leave_Benefits,2,0)</f>
        <v>0</v>
      </c>
      <c r="M31" s="56">
        <f t="shared" ref="M31:M55" si="40">VLOOKUP(E31,Leave_Benefits,4,0)</f>
        <v>0</v>
      </c>
      <c r="N31" s="207">
        <v>0</v>
      </c>
      <c r="O31" s="208">
        <f t="shared" ref="O31:O55" si="41">ROUND($K31*(1+$L31)*(N31)*$M31,0)</f>
        <v>0</v>
      </c>
      <c r="P31" s="207">
        <v>0</v>
      </c>
      <c r="Q31" s="208">
        <f t="shared" ref="Q31:Q55" si="42">ROUND($K31*(1+$L31)*(P31)*($M31^2),0)</f>
        <v>0</v>
      </c>
      <c r="R31" s="207">
        <v>0</v>
      </c>
      <c r="S31" s="208">
        <f t="shared" ref="S31:S55" si="43">ROUND($K31*(1+$L31)*(R31)*($M31^3),0)</f>
        <v>0</v>
      </c>
      <c r="T31" s="207">
        <v>0</v>
      </c>
      <c r="U31" s="208">
        <f t="shared" ref="U31:U55" si="44">ROUND($K31*(1+$L31)*(T31)*($M31^4),0)</f>
        <v>0</v>
      </c>
      <c r="V31" s="207">
        <v>0</v>
      </c>
      <c r="W31" s="208">
        <f t="shared" ref="W31:W55" si="45">ROUND($K31*(1+$L31)*(V31)*($M31^5),0)</f>
        <v>0</v>
      </c>
      <c r="X31" s="209">
        <f t="shared" ref="X31:X55" si="46">O31+Q31+S31+U31+W31</f>
        <v>0</v>
      </c>
      <c r="Y31" s="210">
        <v>0</v>
      </c>
      <c r="Z31" s="211">
        <f t="shared" ref="Z31:Z55" si="47">ROUND($K31*(1+$L31)*(Y31)*$M31,0)</f>
        <v>0</v>
      </c>
      <c r="AA31" s="210">
        <v>0</v>
      </c>
      <c r="AB31" s="211">
        <f t="shared" ref="AB31:AB55" si="48">ROUND($K31*(1+$L31)*(AA31)*($M31^2),0)</f>
        <v>0</v>
      </c>
      <c r="AC31" s="210">
        <v>0</v>
      </c>
      <c r="AD31" s="211">
        <f t="shared" ref="AD31:AD55" si="49">ROUND($K31*(1+$L31)*(AC31)*($M31^3),0)</f>
        <v>0</v>
      </c>
      <c r="AE31" s="210">
        <v>0</v>
      </c>
      <c r="AF31" s="211">
        <f t="shared" ref="AF31:AF55" si="50">ROUND($K31*(1+$L31)*(AE31)*($M31^4),0)</f>
        <v>0</v>
      </c>
      <c r="AG31" s="210">
        <v>0</v>
      </c>
      <c r="AH31" s="211">
        <f t="shared" ref="AH31:AH55" si="51">ROUND($K31*(1+$L31)*(AG31)*($M31^5),0)</f>
        <v>0</v>
      </c>
      <c r="AI31" s="212">
        <f t="shared" ref="AI31:AI55" si="52">Z31+AB31+AD31+AF31+AH31</f>
        <v>0</v>
      </c>
      <c r="AJ31" s="213">
        <v>0</v>
      </c>
      <c r="AK31" s="214">
        <f t="shared" ref="AK31:AK55" si="53">ROUND($K31*(1+$L31)*(AJ31)*$M31,0)</f>
        <v>0</v>
      </c>
      <c r="AL31" s="213">
        <v>0</v>
      </c>
      <c r="AM31" s="214">
        <f t="shared" ref="AM31:AM55" si="54">ROUND($K31*(1+$L31)*(AL31)*($M31^2),0)</f>
        <v>0</v>
      </c>
      <c r="AN31" s="213">
        <v>0</v>
      </c>
      <c r="AO31" s="214">
        <f t="shared" ref="AO31:AO55" si="55">ROUND($K31*(1+$L31)*(AN31)*($M31^3),0)</f>
        <v>0</v>
      </c>
      <c r="AP31" s="213">
        <v>0</v>
      </c>
      <c r="AQ31" s="214">
        <f t="shared" ref="AQ31:AQ55" si="56">ROUND($K31*(1+$L31)*(AP31)*($M31^4),0)</f>
        <v>0</v>
      </c>
      <c r="AR31" s="213">
        <v>0</v>
      </c>
      <c r="AS31" s="214">
        <f t="shared" ref="AS31:AS55" si="57">ROUND($K31*(1+$L31)*(AR31)*($M31^5),0)</f>
        <v>0</v>
      </c>
      <c r="AT31" s="215">
        <f t="shared" ref="AT31:AT55" si="58">AK31+AM31+AO31+AQ31+AS31</f>
        <v>0</v>
      </c>
      <c r="AU31" s="216">
        <v>0</v>
      </c>
      <c r="AV31" s="217">
        <f t="shared" ref="AV31:AV55" si="59">ROUND($K31*(1+$L31)*(AU31)*$M31,0)</f>
        <v>0</v>
      </c>
      <c r="AW31" s="216">
        <v>0</v>
      </c>
      <c r="AX31" s="217">
        <f t="shared" ref="AX31:AX55" si="60">ROUND($K31*(1+$L31)*(AW31)*($M31^2),0)</f>
        <v>0</v>
      </c>
      <c r="AY31" s="216">
        <v>0</v>
      </c>
      <c r="AZ31" s="217">
        <f t="shared" ref="AZ31:AZ55" si="61">ROUND($K31*(1+$L31)*(AY31)*($M31^3),0)</f>
        <v>0</v>
      </c>
      <c r="BA31" s="216">
        <v>0</v>
      </c>
      <c r="BB31" s="217">
        <f t="shared" ref="BB31:BB55" si="62">ROUND($K31*(1+$L31)*(BA31)*($M31^4),0)</f>
        <v>0</v>
      </c>
      <c r="BC31" s="216">
        <v>0</v>
      </c>
      <c r="BD31" s="217">
        <f t="shared" ref="BD31:BD55" si="63">ROUND($K31*(1+$L31)*(BC31)*($M31^5),0)</f>
        <v>0</v>
      </c>
      <c r="BE31" s="218">
        <f t="shared" ref="BE31:BE55" si="64">AV31+AX31+AZ31+BB31+BD31</f>
        <v>0</v>
      </c>
      <c r="BF31" s="219">
        <v>0</v>
      </c>
      <c r="BG31" s="220">
        <f t="shared" ref="BG31:BG55" si="65">ROUND($K31*(1+$L31)*(BF31)*$M31,0)</f>
        <v>0</v>
      </c>
      <c r="BH31" s="219">
        <v>0</v>
      </c>
      <c r="BI31" s="220">
        <f t="shared" ref="BI31:BI55" si="66">ROUND($K31*(1+$L31)*(BH31)*($M31^2),0)</f>
        <v>0</v>
      </c>
      <c r="BJ31" s="219">
        <v>0</v>
      </c>
      <c r="BK31" s="220">
        <f t="shared" ref="BK31:BK55" si="67">ROUND($K31*(1+$L31)*(BJ31)*($M31^3),0)</f>
        <v>0</v>
      </c>
      <c r="BL31" s="219">
        <v>0</v>
      </c>
      <c r="BM31" s="220">
        <f t="shared" ref="BM31:BM55" si="68">ROUND($K31*(1+$L31)*(BL31)*($M31^4),0)</f>
        <v>0</v>
      </c>
      <c r="BN31" s="219">
        <v>0</v>
      </c>
      <c r="BO31" s="220">
        <f t="shared" ref="BO31:BO55" si="69">ROUND($K31*(1+$L31)*(BN31)*($M31^5),0)</f>
        <v>0</v>
      </c>
      <c r="BP31" s="413">
        <f t="shared" ref="BP31:BP55" si="70">BG31+BI31+BK31+BM31+BO31</f>
        <v>0</v>
      </c>
      <c r="BQ31" s="414">
        <f t="shared" ref="BQ31:BQ55" si="71">O31+Z31+AK31+AV31+BG31</f>
        <v>0</v>
      </c>
      <c r="BR31" s="414">
        <f t="shared" ref="BR31:BR55" si="72">Q31+AB31+AM31+AX31+BI31</f>
        <v>0</v>
      </c>
      <c r="BS31" s="414">
        <f t="shared" ref="BS31:BS55" si="73">S31+AD31+AO31+AZ31+BK31</f>
        <v>0</v>
      </c>
      <c r="BT31" s="414">
        <f t="shared" ref="BT31:BT55" si="74">U31+AF31+AQ31+BB31+BM31</f>
        <v>0</v>
      </c>
      <c r="BU31" s="414">
        <f t="shared" ref="BU31:BU55" si="75">W31+AH31+AS31+BD31+BO31</f>
        <v>0</v>
      </c>
      <c r="BV31" s="416">
        <f t="shared" ref="BV31:BV55" si="76">SUM(BQ31:BU31)</f>
        <v>0</v>
      </c>
    </row>
    <row r="32" spans="1:74" s="9" customFormat="1" ht="15" customHeight="1">
      <c r="A32" s="62"/>
      <c r="B32" s="62"/>
      <c r="C32" s="12">
        <f t="shared" ref="C32:C55" si="77">N32+P32+R32+T32+V32+Y32+AA32+AC32+AE32+AG32+AJ32+AL32+AN32+AP32+AU32+AW32+AY32+BA32+AR32+BC32+BF32+BH32+BJ32+BL32+BN32</f>
        <v>0</v>
      </c>
      <c r="D32" s="34"/>
      <c r="E32" s="662" t="s">
        <v>300</v>
      </c>
      <c r="F32" s="662"/>
      <c r="G32" s="662"/>
      <c r="H32" s="662"/>
      <c r="I32" s="662"/>
      <c r="J32" s="662"/>
      <c r="K32" s="88">
        <v>0</v>
      </c>
      <c r="L32" s="89">
        <f t="shared" si="39"/>
        <v>0</v>
      </c>
      <c r="M32" s="56">
        <f t="shared" si="40"/>
        <v>0</v>
      </c>
      <c r="N32" s="207">
        <v>0</v>
      </c>
      <c r="O32" s="208">
        <f t="shared" si="41"/>
        <v>0</v>
      </c>
      <c r="P32" s="207">
        <v>0</v>
      </c>
      <c r="Q32" s="208">
        <f t="shared" si="42"/>
        <v>0</v>
      </c>
      <c r="R32" s="207">
        <v>0</v>
      </c>
      <c r="S32" s="208">
        <f t="shared" si="43"/>
        <v>0</v>
      </c>
      <c r="T32" s="207">
        <v>0</v>
      </c>
      <c r="U32" s="208">
        <f t="shared" si="44"/>
        <v>0</v>
      </c>
      <c r="V32" s="207">
        <v>0</v>
      </c>
      <c r="W32" s="208">
        <f t="shared" si="45"/>
        <v>0</v>
      </c>
      <c r="X32" s="209">
        <f t="shared" si="46"/>
        <v>0</v>
      </c>
      <c r="Y32" s="210">
        <v>0</v>
      </c>
      <c r="Z32" s="211">
        <f t="shared" si="47"/>
        <v>0</v>
      </c>
      <c r="AA32" s="210">
        <v>0</v>
      </c>
      <c r="AB32" s="211">
        <f t="shared" si="48"/>
        <v>0</v>
      </c>
      <c r="AC32" s="210">
        <v>0</v>
      </c>
      <c r="AD32" s="211">
        <f t="shared" si="49"/>
        <v>0</v>
      </c>
      <c r="AE32" s="210">
        <v>0</v>
      </c>
      <c r="AF32" s="211">
        <f t="shared" si="50"/>
        <v>0</v>
      </c>
      <c r="AG32" s="210">
        <v>0</v>
      </c>
      <c r="AH32" s="211">
        <f t="shared" si="51"/>
        <v>0</v>
      </c>
      <c r="AI32" s="212">
        <f t="shared" si="52"/>
        <v>0</v>
      </c>
      <c r="AJ32" s="213">
        <v>0</v>
      </c>
      <c r="AK32" s="214">
        <f t="shared" si="53"/>
        <v>0</v>
      </c>
      <c r="AL32" s="213">
        <v>0</v>
      </c>
      <c r="AM32" s="214">
        <f t="shared" si="54"/>
        <v>0</v>
      </c>
      <c r="AN32" s="213">
        <v>0</v>
      </c>
      <c r="AO32" s="214">
        <f t="shared" si="55"/>
        <v>0</v>
      </c>
      <c r="AP32" s="213">
        <v>0</v>
      </c>
      <c r="AQ32" s="214">
        <f t="shared" si="56"/>
        <v>0</v>
      </c>
      <c r="AR32" s="213">
        <v>0</v>
      </c>
      <c r="AS32" s="214">
        <f t="shared" si="57"/>
        <v>0</v>
      </c>
      <c r="AT32" s="215">
        <f t="shared" si="58"/>
        <v>0</v>
      </c>
      <c r="AU32" s="216">
        <v>0</v>
      </c>
      <c r="AV32" s="217">
        <f t="shared" si="59"/>
        <v>0</v>
      </c>
      <c r="AW32" s="216">
        <v>0</v>
      </c>
      <c r="AX32" s="217">
        <f t="shared" si="60"/>
        <v>0</v>
      </c>
      <c r="AY32" s="216">
        <v>0</v>
      </c>
      <c r="AZ32" s="217">
        <f t="shared" si="61"/>
        <v>0</v>
      </c>
      <c r="BA32" s="216">
        <v>0</v>
      </c>
      <c r="BB32" s="217">
        <f t="shared" si="62"/>
        <v>0</v>
      </c>
      <c r="BC32" s="216">
        <v>0</v>
      </c>
      <c r="BD32" s="217">
        <f t="shared" si="63"/>
        <v>0</v>
      </c>
      <c r="BE32" s="218">
        <f t="shared" si="64"/>
        <v>0</v>
      </c>
      <c r="BF32" s="219">
        <v>0</v>
      </c>
      <c r="BG32" s="220">
        <f t="shared" si="65"/>
        <v>0</v>
      </c>
      <c r="BH32" s="219">
        <v>0</v>
      </c>
      <c r="BI32" s="220">
        <f t="shared" si="66"/>
        <v>0</v>
      </c>
      <c r="BJ32" s="219">
        <v>0</v>
      </c>
      <c r="BK32" s="220">
        <f t="shared" si="67"/>
        <v>0</v>
      </c>
      <c r="BL32" s="219">
        <v>0</v>
      </c>
      <c r="BM32" s="220">
        <f t="shared" si="68"/>
        <v>0</v>
      </c>
      <c r="BN32" s="219">
        <v>0</v>
      </c>
      <c r="BO32" s="220">
        <f t="shared" si="69"/>
        <v>0</v>
      </c>
      <c r="BP32" s="413">
        <f t="shared" si="70"/>
        <v>0</v>
      </c>
      <c r="BQ32" s="414">
        <f t="shared" si="71"/>
        <v>0</v>
      </c>
      <c r="BR32" s="414">
        <f t="shared" si="72"/>
        <v>0</v>
      </c>
      <c r="BS32" s="414">
        <f t="shared" si="73"/>
        <v>0</v>
      </c>
      <c r="BT32" s="414">
        <f t="shared" si="74"/>
        <v>0</v>
      </c>
      <c r="BU32" s="414">
        <f t="shared" si="75"/>
        <v>0</v>
      </c>
      <c r="BV32" s="416">
        <f t="shared" si="76"/>
        <v>0</v>
      </c>
    </row>
    <row r="33" spans="1:74" s="9" customFormat="1" ht="15" customHeight="1">
      <c r="A33" s="62"/>
      <c r="B33" s="62"/>
      <c r="C33" s="12">
        <f t="shared" si="77"/>
        <v>0</v>
      </c>
      <c r="D33" s="34"/>
      <c r="E33" s="662" t="s">
        <v>300</v>
      </c>
      <c r="F33" s="662"/>
      <c r="G33" s="662"/>
      <c r="H33" s="662"/>
      <c r="I33" s="662"/>
      <c r="J33" s="662"/>
      <c r="K33" s="88">
        <v>0</v>
      </c>
      <c r="L33" s="89">
        <f t="shared" si="39"/>
        <v>0</v>
      </c>
      <c r="M33" s="56">
        <f t="shared" si="40"/>
        <v>0</v>
      </c>
      <c r="N33" s="207">
        <v>0</v>
      </c>
      <c r="O33" s="208">
        <f t="shared" si="41"/>
        <v>0</v>
      </c>
      <c r="P33" s="207">
        <v>0</v>
      </c>
      <c r="Q33" s="208">
        <f t="shared" si="42"/>
        <v>0</v>
      </c>
      <c r="R33" s="207">
        <v>0</v>
      </c>
      <c r="S33" s="208">
        <f t="shared" si="43"/>
        <v>0</v>
      </c>
      <c r="T33" s="207">
        <v>0</v>
      </c>
      <c r="U33" s="208">
        <f t="shared" si="44"/>
        <v>0</v>
      </c>
      <c r="V33" s="207">
        <v>0</v>
      </c>
      <c r="W33" s="208">
        <f t="shared" si="45"/>
        <v>0</v>
      </c>
      <c r="X33" s="209">
        <f t="shared" si="46"/>
        <v>0</v>
      </c>
      <c r="Y33" s="210">
        <v>0</v>
      </c>
      <c r="Z33" s="211">
        <f t="shared" si="47"/>
        <v>0</v>
      </c>
      <c r="AA33" s="210">
        <v>0</v>
      </c>
      <c r="AB33" s="211">
        <f t="shared" si="48"/>
        <v>0</v>
      </c>
      <c r="AC33" s="210">
        <v>0</v>
      </c>
      <c r="AD33" s="211">
        <f t="shared" si="49"/>
        <v>0</v>
      </c>
      <c r="AE33" s="210">
        <v>0</v>
      </c>
      <c r="AF33" s="211">
        <f t="shared" si="50"/>
        <v>0</v>
      </c>
      <c r="AG33" s="210">
        <v>0</v>
      </c>
      <c r="AH33" s="211">
        <f t="shared" si="51"/>
        <v>0</v>
      </c>
      <c r="AI33" s="212">
        <f t="shared" si="52"/>
        <v>0</v>
      </c>
      <c r="AJ33" s="213">
        <v>0</v>
      </c>
      <c r="AK33" s="214">
        <f t="shared" si="53"/>
        <v>0</v>
      </c>
      <c r="AL33" s="213">
        <v>0</v>
      </c>
      <c r="AM33" s="214">
        <f t="shared" si="54"/>
        <v>0</v>
      </c>
      <c r="AN33" s="213">
        <v>0</v>
      </c>
      <c r="AO33" s="214">
        <f t="shared" si="55"/>
        <v>0</v>
      </c>
      <c r="AP33" s="213">
        <v>0</v>
      </c>
      <c r="AQ33" s="214">
        <f t="shared" si="56"/>
        <v>0</v>
      </c>
      <c r="AR33" s="213">
        <v>0</v>
      </c>
      <c r="AS33" s="214">
        <f t="shared" si="57"/>
        <v>0</v>
      </c>
      <c r="AT33" s="215">
        <f t="shared" si="58"/>
        <v>0</v>
      </c>
      <c r="AU33" s="216">
        <v>0</v>
      </c>
      <c r="AV33" s="217">
        <f t="shared" si="59"/>
        <v>0</v>
      </c>
      <c r="AW33" s="216">
        <v>0</v>
      </c>
      <c r="AX33" s="217">
        <f t="shared" si="60"/>
        <v>0</v>
      </c>
      <c r="AY33" s="216">
        <v>0</v>
      </c>
      <c r="AZ33" s="217">
        <f t="shared" si="61"/>
        <v>0</v>
      </c>
      <c r="BA33" s="216">
        <v>0</v>
      </c>
      <c r="BB33" s="217">
        <f t="shared" si="62"/>
        <v>0</v>
      </c>
      <c r="BC33" s="216">
        <v>0</v>
      </c>
      <c r="BD33" s="217">
        <f t="shared" si="63"/>
        <v>0</v>
      </c>
      <c r="BE33" s="218">
        <f t="shared" si="64"/>
        <v>0</v>
      </c>
      <c r="BF33" s="219">
        <v>0</v>
      </c>
      <c r="BG33" s="220">
        <f t="shared" si="65"/>
        <v>0</v>
      </c>
      <c r="BH33" s="219">
        <v>0</v>
      </c>
      <c r="BI33" s="220">
        <f t="shared" si="66"/>
        <v>0</v>
      </c>
      <c r="BJ33" s="219">
        <v>0</v>
      </c>
      <c r="BK33" s="220">
        <f t="shared" si="67"/>
        <v>0</v>
      </c>
      <c r="BL33" s="219">
        <v>0</v>
      </c>
      <c r="BM33" s="220">
        <f t="shared" si="68"/>
        <v>0</v>
      </c>
      <c r="BN33" s="219">
        <v>0</v>
      </c>
      <c r="BO33" s="220">
        <f t="shared" si="69"/>
        <v>0</v>
      </c>
      <c r="BP33" s="413">
        <f t="shared" si="70"/>
        <v>0</v>
      </c>
      <c r="BQ33" s="414">
        <f t="shared" si="71"/>
        <v>0</v>
      </c>
      <c r="BR33" s="414">
        <f t="shared" si="72"/>
        <v>0</v>
      </c>
      <c r="BS33" s="414">
        <f t="shared" si="73"/>
        <v>0</v>
      </c>
      <c r="BT33" s="414">
        <f t="shared" si="74"/>
        <v>0</v>
      </c>
      <c r="BU33" s="414">
        <f t="shared" si="75"/>
        <v>0</v>
      </c>
      <c r="BV33" s="416">
        <f t="shared" si="76"/>
        <v>0</v>
      </c>
    </row>
    <row r="34" spans="1:74" s="9" customFormat="1" ht="15" customHeight="1">
      <c r="A34" s="62"/>
      <c r="B34" s="62"/>
      <c r="C34" s="12">
        <f t="shared" si="77"/>
        <v>0</v>
      </c>
      <c r="D34" s="34"/>
      <c r="E34" s="662" t="s">
        <v>300</v>
      </c>
      <c r="F34" s="662"/>
      <c r="G34" s="662"/>
      <c r="H34" s="662"/>
      <c r="I34" s="662"/>
      <c r="J34" s="662"/>
      <c r="K34" s="88">
        <v>0</v>
      </c>
      <c r="L34" s="89">
        <f t="shared" si="39"/>
        <v>0</v>
      </c>
      <c r="M34" s="56">
        <f t="shared" si="40"/>
        <v>0</v>
      </c>
      <c r="N34" s="207">
        <v>0</v>
      </c>
      <c r="O34" s="208">
        <f t="shared" si="41"/>
        <v>0</v>
      </c>
      <c r="P34" s="207">
        <v>0</v>
      </c>
      <c r="Q34" s="208">
        <f t="shared" si="42"/>
        <v>0</v>
      </c>
      <c r="R34" s="207">
        <v>0</v>
      </c>
      <c r="S34" s="208">
        <f t="shared" si="43"/>
        <v>0</v>
      </c>
      <c r="T34" s="207">
        <v>0</v>
      </c>
      <c r="U34" s="208">
        <f t="shared" si="44"/>
        <v>0</v>
      </c>
      <c r="V34" s="207">
        <v>0</v>
      </c>
      <c r="W34" s="208">
        <f t="shared" si="45"/>
        <v>0</v>
      </c>
      <c r="X34" s="209">
        <f t="shared" si="46"/>
        <v>0</v>
      </c>
      <c r="Y34" s="210">
        <v>0</v>
      </c>
      <c r="Z34" s="211">
        <f t="shared" si="47"/>
        <v>0</v>
      </c>
      <c r="AA34" s="210">
        <v>0</v>
      </c>
      <c r="AB34" s="211">
        <f t="shared" si="48"/>
        <v>0</v>
      </c>
      <c r="AC34" s="210">
        <v>0</v>
      </c>
      <c r="AD34" s="211">
        <f t="shared" si="49"/>
        <v>0</v>
      </c>
      <c r="AE34" s="210">
        <v>0</v>
      </c>
      <c r="AF34" s="211">
        <f t="shared" si="50"/>
        <v>0</v>
      </c>
      <c r="AG34" s="210">
        <v>0</v>
      </c>
      <c r="AH34" s="211">
        <f t="shared" si="51"/>
        <v>0</v>
      </c>
      <c r="AI34" s="212">
        <f t="shared" si="52"/>
        <v>0</v>
      </c>
      <c r="AJ34" s="213">
        <v>0</v>
      </c>
      <c r="AK34" s="214">
        <f t="shared" si="53"/>
        <v>0</v>
      </c>
      <c r="AL34" s="213">
        <v>0</v>
      </c>
      <c r="AM34" s="214">
        <f t="shared" si="54"/>
        <v>0</v>
      </c>
      <c r="AN34" s="213">
        <v>0</v>
      </c>
      <c r="AO34" s="214">
        <f t="shared" si="55"/>
        <v>0</v>
      </c>
      <c r="AP34" s="213">
        <v>0</v>
      </c>
      <c r="AQ34" s="214">
        <f t="shared" si="56"/>
        <v>0</v>
      </c>
      <c r="AR34" s="213">
        <v>0</v>
      </c>
      <c r="AS34" s="214">
        <f t="shared" si="57"/>
        <v>0</v>
      </c>
      <c r="AT34" s="215">
        <f t="shared" si="58"/>
        <v>0</v>
      </c>
      <c r="AU34" s="216">
        <v>0</v>
      </c>
      <c r="AV34" s="217">
        <f t="shared" si="59"/>
        <v>0</v>
      </c>
      <c r="AW34" s="216">
        <v>0</v>
      </c>
      <c r="AX34" s="217">
        <f t="shared" si="60"/>
        <v>0</v>
      </c>
      <c r="AY34" s="216">
        <v>0</v>
      </c>
      <c r="AZ34" s="217">
        <f t="shared" si="61"/>
        <v>0</v>
      </c>
      <c r="BA34" s="216">
        <v>0</v>
      </c>
      <c r="BB34" s="217">
        <f t="shared" si="62"/>
        <v>0</v>
      </c>
      <c r="BC34" s="216">
        <v>0</v>
      </c>
      <c r="BD34" s="217">
        <f t="shared" si="63"/>
        <v>0</v>
      </c>
      <c r="BE34" s="218">
        <f t="shared" si="64"/>
        <v>0</v>
      </c>
      <c r="BF34" s="219">
        <v>0</v>
      </c>
      <c r="BG34" s="220">
        <f t="shared" si="65"/>
        <v>0</v>
      </c>
      <c r="BH34" s="219">
        <v>0</v>
      </c>
      <c r="BI34" s="220">
        <f t="shared" si="66"/>
        <v>0</v>
      </c>
      <c r="BJ34" s="219">
        <v>0</v>
      </c>
      <c r="BK34" s="220">
        <f t="shared" si="67"/>
        <v>0</v>
      </c>
      <c r="BL34" s="219">
        <v>0</v>
      </c>
      <c r="BM34" s="220">
        <f t="shared" si="68"/>
        <v>0</v>
      </c>
      <c r="BN34" s="219">
        <v>0</v>
      </c>
      <c r="BO34" s="220">
        <f t="shared" si="69"/>
        <v>0</v>
      </c>
      <c r="BP34" s="413">
        <f t="shared" si="70"/>
        <v>0</v>
      </c>
      <c r="BQ34" s="414">
        <f t="shared" si="71"/>
        <v>0</v>
      </c>
      <c r="BR34" s="414">
        <f t="shared" si="72"/>
        <v>0</v>
      </c>
      <c r="BS34" s="414">
        <f t="shared" si="73"/>
        <v>0</v>
      </c>
      <c r="BT34" s="414">
        <f t="shared" si="74"/>
        <v>0</v>
      </c>
      <c r="BU34" s="414">
        <f t="shared" si="75"/>
        <v>0</v>
      </c>
      <c r="BV34" s="416">
        <f t="shared" si="76"/>
        <v>0</v>
      </c>
    </row>
    <row r="35" spans="1:74" ht="15" customHeight="1">
      <c r="C35" s="12">
        <f t="shared" si="77"/>
        <v>0</v>
      </c>
      <c r="E35" s="662" t="s">
        <v>300</v>
      </c>
      <c r="F35" s="662"/>
      <c r="G35" s="662"/>
      <c r="H35" s="662"/>
      <c r="I35" s="662"/>
      <c r="J35" s="662"/>
      <c r="K35" s="88">
        <v>0</v>
      </c>
      <c r="L35" s="89">
        <f t="shared" si="39"/>
        <v>0</v>
      </c>
      <c r="M35" s="56">
        <f t="shared" si="40"/>
        <v>0</v>
      </c>
      <c r="N35" s="207">
        <v>0</v>
      </c>
      <c r="O35" s="208">
        <f t="shared" si="41"/>
        <v>0</v>
      </c>
      <c r="P35" s="207">
        <v>0</v>
      </c>
      <c r="Q35" s="208">
        <f t="shared" si="42"/>
        <v>0</v>
      </c>
      <c r="R35" s="207">
        <v>0</v>
      </c>
      <c r="S35" s="208">
        <f t="shared" si="43"/>
        <v>0</v>
      </c>
      <c r="T35" s="207">
        <v>0</v>
      </c>
      <c r="U35" s="208">
        <f t="shared" si="44"/>
        <v>0</v>
      </c>
      <c r="V35" s="207">
        <v>0</v>
      </c>
      <c r="W35" s="208">
        <f t="shared" si="45"/>
        <v>0</v>
      </c>
      <c r="X35" s="209">
        <f t="shared" si="46"/>
        <v>0</v>
      </c>
      <c r="Y35" s="210">
        <v>0</v>
      </c>
      <c r="Z35" s="211">
        <f t="shared" si="47"/>
        <v>0</v>
      </c>
      <c r="AA35" s="210">
        <v>0</v>
      </c>
      <c r="AB35" s="211">
        <f t="shared" si="48"/>
        <v>0</v>
      </c>
      <c r="AC35" s="210">
        <v>0</v>
      </c>
      <c r="AD35" s="211">
        <f t="shared" si="49"/>
        <v>0</v>
      </c>
      <c r="AE35" s="210">
        <v>0</v>
      </c>
      <c r="AF35" s="211">
        <f t="shared" si="50"/>
        <v>0</v>
      </c>
      <c r="AG35" s="210">
        <v>0</v>
      </c>
      <c r="AH35" s="211">
        <f t="shared" si="51"/>
        <v>0</v>
      </c>
      <c r="AI35" s="212">
        <f t="shared" si="52"/>
        <v>0</v>
      </c>
      <c r="AJ35" s="213">
        <v>0</v>
      </c>
      <c r="AK35" s="214">
        <f t="shared" si="53"/>
        <v>0</v>
      </c>
      <c r="AL35" s="213">
        <v>0</v>
      </c>
      <c r="AM35" s="214">
        <f t="shared" si="54"/>
        <v>0</v>
      </c>
      <c r="AN35" s="213">
        <v>0</v>
      </c>
      <c r="AO35" s="214">
        <f t="shared" si="55"/>
        <v>0</v>
      </c>
      <c r="AP35" s="213">
        <v>0</v>
      </c>
      <c r="AQ35" s="214">
        <f t="shared" si="56"/>
        <v>0</v>
      </c>
      <c r="AR35" s="213">
        <v>0</v>
      </c>
      <c r="AS35" s="214">
        <f t="shared" si="57"/>
        <v>0</v>
      </c>
      <c r="AT35" s="215">
        <f t="shared" si="58"/>
        <v>0</v>
      </c>
      <c r="AU35" s="216">
        <v>0</v>
      </c>
      <c r="AV35" s="217">
        <f t="shared" si="59"/>
        <v>0</v>
      </c>
      <c r="AW35" s="216">
        <v>0</v>
      </c>
      <c r="AX35" s="217">
        <f t="shared" si="60"/>
        <v>0</v>
      </c>
      <c r="AY35" s="216">
        <v>0</v>
      </c>
      <c r="AZ35" s="217">
        <f t="shared" si="61"/>
        <v>0</v>
      </c>
      <c r="BA35" s="216">
        <v>0</v>
      </c>
      <c r="BB35" s="217">
        <f t="shared" si="62"/>
        <v>0</v>
      </c>
      <c r="BC35" s="216">
        <v>0</v>
      </c>
      <c r="BD35" s="217">
        <f t="shared" si="63"/>
        <v>0</v>
      </c>
      <c r="BE35" s="218">
        <f t="shared" si="64"/>
        <v>0</v>
      </c>
      <c r="BF35" s="219">
        <v>0</v>
      </c>
      <c r="BG35" s="220">
        <f t="shared" si="65"/>
        <v>0</v>
      </c>
      <c r="BH35" s="219">
        <v>0</v>
      </c>
      <c r="BI35" s="220">
        <f t="shared" si="66"/>
        <v>0</v>
      </c>
      <c r="BJ35" s="219">
        <v>0</v>
      </c>
      <c r="BK35" s="220">
        <f t="shared" si="67"/>
        <v>0</v>
      </c>
      <c r="BL35" s="219">
        <v>0</v>
      </c>
      <c r="BM35" s="220">
        <f t="shared" si="68"/>
        <v>0</v>
      </c>
      <c r="BN35" s="219">
        <v>0</v>
      </c>
      <c r="BO35" s="220">
        <f t="shared" si="69"/>
        <v>0</v>
      </c>
      <c r="BP35" s="413">
        <f t="shared" si="70"/>
        <v>0</v>
      </c>
      <c r="BQ35" s="414">
        <f t="shared" si="71"/>
        <v>0</v>
      </c>
      <c r="BR35" s="414">
        <f t="shared" si="72"/>
        <v>0</v>
      </c>
      <c r="BS35" s="414">
        <f t="shared" si="73"/>
        <v>0</v>
      </c>
      <c r="BT35" s="414">
        <f t="shared" si="74"/>
        <v>0</v>
      </c>
      <c r="BU35" s="414">
        <f t="shared" si="75"/>
        <v>0</v>
      </c>
      <c r="BV35" s="416">
        <f t="shared" si="76"/>
        <v>0</v>
      </c>
    </row>
    <row r="36" spans="1:74" ht="15" customHeight="1">
      <c r="C36" s="12">
        <f t="shared" si="77"/>
        <v>0</v>
      </c>
      <c r="E36" s="662" t="s">
        <v>300</v>
      </c>
      <c r="F36" s="662"/>
      <c r="G36" s="662"/>
      <c r="H36" s="662"/>
      <c r="I36" s="662"/>
      <c r="J36" s="662"/>
      <c r="K36" s="88">
        <v>0</v>
      </c>
      <c r="L36" s="89">
        <f t="shared" si="39"/>
        <v>0</v>
      </c>
      <c r="M36" s="56">
        <f t="shared" si="40"/>
        <v>0</v>
      </c>
      <c r="N36" s="207">
        <v>0</v>
      </c>
      <c r="O36" s="208">
        <f t="shared" si="41"/>
        <v>0</v>
      </c>
      <c r="P36" s="207">
        <v>0</v>
      </c>
      <c r="Q36" s="208">
        <f t="shared" si="42"/>
        <v>0</v>
      </c>
      <c r="R36" s="207">
        <v>0</v>
      </c>
      <c r="S36" s="208">
        <f t="shared" si="43"/>
        <v>0</v>
      </c>
      <c r="T36" s="207">
        <v>0</v>
      </c>
      <c r="U36" s="208">
        <f t="shared" si="44"/>
        <v>0</v>
      </c>
      <c r="V36" s="207">
        <v>0</v>
      </c>
      <c r="W36" s="208">
        <f t="shared" si="45"/>
        <v>0</v>
      </c>
      <c r="X36" s="209">
        <f t="shared" si="46"/>
        <v>0</v>
      </c>
      <c r="Y36" s="210">
        <v>0</v>
      </c>
      <c r="Z36" s="211">
        <f t="shared" si="47"/>
        <v>0</v>
      </c>
      <c r="AA36" s="210">
        <v>0</v>
      </c>
      <c r="AB36" s="211">
        <f t="shared" si="48"/>
        <v>0</v>
      </c>
      <c r="AC36" s="210">
        <v>0</v>
      </c>
      <c r="AD36" s="211">
        <f t="shared" si="49"/>
        <v>0</v>
      </c>
      <c r="AE36" s="210">
        <v>0</v>
      </c>
      <c r="AF36" s="211">
        <f t="shared" si="50"/>
        <v>0</v>
      </c>
      <c r="AG36" s="210">
        <v>0</v>
      </c>
      <c r="AH36" s="211">
        <f t="shared" si="51"/>
        <v>0</v>
      </c>
      <c r="AI36" s="212">
        <f t="shared" si="52"/>
        <v>0</v>
      </c>
      <c r="AJ36" s="213">
        <v>0</v>
      </c>
      <c r="AK36" s="214">
        <f t="shared" si="53"/>
        <v>0</v>
      </c>
      <c r="AL36" s="213">
        <v>0</v>
      </c>
      <c r="AM36" s="214">
        <f t="shared" si="54"/>
        <v>0</v>
      </c>
      <c r="AN36" s="213">
        <v>0</v>
      </c>
      <c r="AO36" s="214">
        <f t="shared" si="55"/>
        <v>0</v>
      </c>
      <c r="AP36" s="213">
        <v>0</v>
      </c>
      <c r="AQ36" s="214">
        <f t="shared" si="56"/>
        <v>0</v>
      </c>
      <c r="AR36" s="213">
        <v>0</v>
      </c>
      <c r="AS36" s="214">
        <f t="shared" si="57"/>
        <v>0</v>
      </c>
      <c r="AT36" s="215">
        <f t="shared" si="58"/>
        <v>0</v>
      </c>
      <c r="AU36" s="216">
        <v>0</v>
      </c>
      <c r="AV36" s="217">
        <f t="shared" si="59"/>
        <v>0</v>
      </c>
      <c r="AW36" s="216">
        <v>0</v>
      </c>
      <c r="AX36" s="217">
        <f t="shared" si="60"/>
        <v>0</v>
      </c>
      <c r="AY36" s="216">
        <v>0</v>
      </c>
      <c r="AZ36" s="217">
        <f t="shared" si="61"/>
        <v>0</v>
      </c>
      <c r="BA36" s="216">
        <v>0</v>
      </c>
      <c r="BB36" s="217">
        <f t="shared" si="62"/>
        <v>0</v>
      </c>
      <c r="BC36" s="216">
        <v>0</v>
      </c>
      <c r="BD36" s="217">
        <f t="shared" si="63"/>
        <v>0</v>
      </c>
      <c r="BE36" s="218">
        <f t="shared" si="64"/>
        <v>0</v>
      </c>
      <c r="BF36" s="219">
        <v>0</v>
      </c>
      <c r="BG36" s="220">
        <f t="shared" si="65"/>
        <v>0</v>
      </c>
      <c r="BH36" s="219">
        <v>0</v>
      </c>
      <c r="BI36" s="220">
        <f t="shared" si="66"/>
        <v>0</v>
      </c>
      <c r="BJ36" s="219">
        <v>0</v>
      </c>
      <c r="BK36" s="220">
        <f t="shared" si="67"/>
        <v>0</v>
      </c>
      <c r="BL36" s="219">
        <v>0</v>
      </c>
      <c r="BM36" s="220">
        <f t="shared" si="68"/>
        <v>0</v>
      </c>
      <c r="BN36" s="219">
        <v>0</v>
      </c>
      <c r="BO36" s="220">
        <f t="shared" si="69"/>
        <v>0</v>
      </c>
      <c r="BP36" s="413">
        <f t="shared" si="70"/>
        <v>0</v>
      </c>
      <c r="BQ36" s="414">
        <f t="shared" si="71"/>
        <v>0</v>
      </c>
      <c r="BR36" s="414">
        <f t="shared" si="72"/>
        <v>0</v>
      </c>
      <c r="BS36" s="414">
        <f t="shared" si="73"/>
        <v>0</v>
      </c>
      <c r="BT36" s="414">
        <f t="shared" si="74"/>
        <v>0</v>
      </c>
      <c r="BU36" s="414">
        <f t="shared" si="75"/>
        <v>0</v>
      </c>
      <c r="BV36" s="416">
        <f t="shared" si="76"/>
        <v>0</v>
      </c>
    </row>
    <row r="37" spans="1:74" ht="15" customHeight="1">
      <c r="C37" s="12">
        <f t="shared" si="77"/>
        <v>0</v>
      </c>
      <c r="E37" s="662" t="s">
        <v>300</v>
      </c>
      <c r="F37" s="662"/>
      <c r="G37" s="662"/>
      <c r="H37" s="662"/>
      <c r="I37" s="662"/>
      <c r="J37" s="662"/>
      <c r="K37" s="88">
        <v>0</v>
      </c>
      <c r="L37" s="89">
        <f t="shared" si="39"/>
        <v>0</v>
      </c>
      <c r="M37" s="56">
        <f t="shared" si="40"/>
        <v>0</v>
      </c>
      <c r="N37" s="207">
        <v>0</v>
      </c>
      <c r="O37" s="208">
        <f t="shared" si="41"/>
        <v>0</v>
      </c>
      <c r="P37" s="207">
        <v>0</v>
      </c>
      <c r="Q37" s="208">
        <f t="shared" si="42"/>
        <v>0</v>
      </c>
      <c r="R37" s="207">
        <v>0</v>
      </c>
      <c r="S37" s="208">
        <f t="shared" si="43"/>
        <v>0</v>
      </c>
      <c r="T37" s="207">
        <v>0</v>
      </c>
      <c r="U37" s="208">
        <f t="shared" si="44"/>
        <v>0</v>
      </c>
      <c r="V37" s="207">
        <v>0</v>
      </c>
      <c r="W37" s="208">
        <f t="shared" si="45"/>
        <v>0</v>
      </c>
      <c r="X37" s="209">
        <f t="shared" si="46"/>
        <v>0</v>
      </c>
      <c r="Y37" s="210">
        <v>0</v>
      </c>
      <c r="Z37" s="211">
        <f t="shared" si="47"/>
        <v>0</v>
      </c>
      <c r="AA37" s="210">
        <v>0</v>
      </c>
      <c r="AB37" s="211">
        <f t="shared" si="48"/>
        <v>0</v>
      </c>
      <c r="AC37" s="210">
        <v>0</v>
      </c>
      <c r="AD37" s="211">
        <f t="shared" si="49"/>
        <v>0</v>
      </c>
      <c r="AE37" s="210">
        <v>0</v>
      </c>
      <c r="AF37" s="211">
        <f t="shared" si="50"/>
        <v>0</v>
      </c>
      <c r="AG37" s="210">
        <v>0</v>
      </c>
      <c r="AH37" s="211">
        <f t="shared" si="51"/>
        <v>0</v>
      </c>
      <c r="AI37" s="212">
        <f t="shared" si="52"/>
        <v>0</v>
      </c>
      <c r="AJ37" s="213">
        <v>0</v>
      </c>
      <c r="AK37" s="214">
        <f t="shared" si="53"/>
        <v>0</v>
      </c>
      <c r="AL37" s="213">
        <v>0</v>
      </c>
      <c r="AM37" s="214">
        <f t="shared" si="54"/>
        <v>0</v>
      </c>
      <c r="AN37" s="213">
        <v>0</v>
      </c>
      <c r="AO37" s="214">
        <f t="shared" si="55"/>
        <v>0</v>
      </c>
      <c r="AP37" s="213">
        <v>0</v>
      </c>
      <c r="AQ37" s="214">
        <f t="shared" si="56"/>
        <v>0</v>
      </c>
      <c r="AR37" s="213">
        <v>0</v>
      </c>
      <c r="AS37" s="214">
        <f t="shared" si="57"/>
        <v>0</v>
      </c>
      <c r="AT37" s="215">
        <f t="shared" si="58"/>
        <v>0</v>
      </c>
      <c r="AU37" s="216">
        <v>0</v>
      </c>
      <c r="AV37" s="217">
        <f t="shared" si="59"/>
        <v>0</v>
      </c>
      <c r="AW37" s="216">
        <v>0</v>
      </c>
      <c r="AX37" s="217">
        <f t="shared" si="60"/>
        <v>0</v>
      </c>
      <c r="AY37" s="216">
        <v>0</v>
      </c>
      <c r="AZ37" s="217">
        <f t="shared" si="61"/>
        <v>0</v>
      </c>
      <c r="BA37" s="216">
        <v>0</v>
      </c>
      <c r="BB37" s="217">
        <f t="shared" si="62"/>
        <v>0</v>
      </c>
      <c r="BC37" s="216">
        <v>0</v>
      </c>
      <c r="BD37" s="217">
        <f t="shared" si="63"/>
        <v>0</v>
      </c>
      <c r="BE37" s="218">
        <f t="shared" si="64"/>
        <v>0</v>
      </c>
      <c r="BF37" s="219">
        <v>0</v>
      </c>
      <c r="BG37" s="220">
        <f t="shared" si="65"/>
        <v>0</v>
      </c>
      <c r="BH37" s="219">
        <v>0</v>
      </c>
      <c r="BI37" s="220">
        <f t="shared" si="66"/>
        <v>0</v>
      </c>
      <c r="BJ37" s="219">
        <v>0</v>
      </c>
      <c r="BK37" s="220">
        <f t="shared" si="67"/>
        <v>0</v>
      </c>
      <c r="BL37" s="219">
        <v>0</v>
      </c>
      <c r="BM37" s="220">
        <f t="shared" si="68"/>
        <v>0</v>
      </c>
      <c r="BN37" s="219">
        <v>0</v>
      </c>
      <c r="BO37" s="220">
        <f t="shared" si="69"/>
        <v>0</v>
      </c>
      <c r="BP37" s="413">
        <f t="shared" si="70"/>
        <v>0</v>
      </c>
      <c r="BQ37" s="414">
        <f t="shared" si="71"/>
        <v>0</v>
      </c>
      <c r="BR37" s="414">
        <f t="shared" si="72"/>
        <v>0</v>
      </c>
      <c r="BS37" s="414">
        <f t="shared" si="73"/>
        <v>0</v>
      </c>
      <c r="BT37" s="414">
        <f t="shared" si="74"/>
        <v>0</v>
      </c>
      <c r="BU37" s="414">
        <f t="shared" si="75"/>
        <v>0</v>
      </c>
      <c r="BV37" s="416">
        <f t="shared" si="76"/>
        <v>0</v>
      </c>
    </row>
    <row r="38" spans="1:74" s="9" customFormat="1" ht="15" customHeight="1">
      <c r="A38" s="62"/>
      <c r="B38" s="62"/>
      <c r="C38" s="12">
        <f t="shared" si="77"/>
        <v>0</v>
      </c>
      <c r="D38" s="34"/>
      <c r="E38" s="662" t="s">
        <v>300</v>
      </c>
      <c r="F38" s="662"/>
      <c r="G38" s="662"/>
      <c r="H38" s="662"/>
      <c r="I38" s="662"/>
      <c r="J38" s="662"/>
      <c r="K38" s="88">
        <v>0</v>
      </c>
      <c r="L38" s="89">
        <f t="shared" si="39"/>
        <v>0</v>
      </c>
      <c r="M38" s="56">
        <f t="shared" si="40"/>
        <v>0</v>
      </c>
      <c r="N38" s="207">
        <v>0</v>
      </c>
      <c r="O38" s="208">
        <f t="shared" si="41"/>
        <v>0</v>
      </c>
      <c r="P38" s="207">
        <v>0</v>
      </c>
      <c r="Q38" s="208">
        <f t="shared" si="42"/>
        <v>0</v>
      </c>
      <c r="R38" s="207">
        <v>0</v>
      </c>
      <c r="S38" s="208">
        <f t="shared" si="43"/>
        <v>0</v>
      </c>
      <c r="T38" s="207">
        <v>0</v>
      </c>
      <c r="U38" s="208">
        <f t="shared" si="44"/>
        <v>0</v>
      </c>
      <c r="V38" s="207">
        <v>0</v>
      </c>
      <c r="W38" s="208">
        <f t="shared" si="45"/>
        <v>0</v>
      </c>
      <c r="X38" s="209">
        <f t="shared" si="46"/>
        <v>0</v>
      </c>
      <c r="Y38" s="210">
        <v>0</v>
      </c>
      <c r="Z38" s="211">
        <f t="shared" si="47"/>
        <v>0</v>
      </c>
      <c r="AA38" s="210">
        <v>0</v>
      </c>
      <c r="AB38" s="211">
        <f t="shared" si="48"/>
        <v>0</v>
      </c>
      <c r="AC38" s="210">
        <v>0</v>
      </c>
      <c r="AD38" s="211">
        <f t="shared" si="49"/>
        <v>0</v>
      </c>
      <c r="AE38" s="210">
        <v>0</v>
      </c>
      <c r="AF38" s="211">
        <f t="shared" si="50"/>
        <v>0</v>
      </c>
      <c r="AG38" s="210">
        <v>0</v>
      </c>
      <c r="AH38" s="211">
        <f t="shared" si="51"/>
        <v>0</v>
      </c>
      <c r="AI38" s="212">
        <f t="shared" si="52"/>
        <v>0</v>
      </c>
      <c r="AJ38" s="213">
        <v>0</v>
      </c>
      <c r="AK38" s="214">
        <f t="shared" si="53"/>
        <v>0</v>
      </c>
      <c r="AL38" s="213">
        <v>0</v>
      </c>
      <c r="AM38" s="214">
        <f t="shared" si="54"/>
        <v>0</v>
      </c>
      <c r="AN38" s="213">
        <v>0</v>
      </c>
      <c r="AO38" s="214">
        <f t="shared" si="55"/>
        <v>0</v>
      </c>
      <c r="AP38" s="213">
        <v>0</v>
      </c>
      <c r="AQ38" s="214">
        <f t="shared" si="56"/>
        <v>0</v>
      </c>
      <c r="AR38" s="213">
        <v>0</v>
      </c>
      <c r="AS38" s="214">
        <f t="shared" si="57"/>
        <v>0</v>
      </c>
      <c r="AT38" s="215">
        <f t="shared" si="58"/>
        <v>0</v>
      </c>
      <c r="AU38" s="216">
        <v>0</v>
      </c>
      <c r="AV38" s="217">
        <f t="shared" si="59"/>
        <v>0</v>
      </c>
      <c r="AW38" s="216">
        <v>0</v>
      </c>
      <c r="AX38" s="217">
        <f t="shared" si="60"/>
        <v>0</v>
      </c>
      <c r="AY38" s="216">
        <v>0</v>
      </c>
      <c r="AZ38" s="217">
        <f t="shared" si="61"/>
        <v>0</v>
      </c>
      <c r="BA38" s="216">
        <v>0</v>
      </c>
      <c r="BB38" s="217">
        <f t="shared" si="62"/>
        <v>0</v>
      </c>
      <c r="BC38" s="216">
        <v>0</v>
      </c>
      <c r="BD38" s="217">
        <f t="shared" si="63"/>
        <v>0</v>
      </c>
      <c r="BE38" s="218">
        <f t="shared" si="64"/>
        <v>0</v>
      </c>
      <c r="BF38" s="219">
        <v>0</v>
      </c>
      <c r="BG38" s="220">
        <f t="shared" si="65"/>
        <v>0</v>
      </c>
      <c r="BH38" s="219">
        <v>0</v>
      </c>
      <c r="BI38" s="220">
        <f t="shared" si="66"/>
        <v>0</v>
      </c>
      <c r="BJ38" s="219">
        <v>0</v>
      </c>
      <c r="BK38" s="220">
        <f t="shared" si="67"/>
        <v>0</v>
      </c>
      <c r="BL38" s="219">
        <v>0</v>
      </c>
      <c r="BM38" s="220">
        <f t="shared" si="68"/>
        <v>0</v>
      </c>
      <c r="BN38" s="219">
        <v>0</v>
      </c>
      <c r="BO38" s="220">
        <f t="shared" si="69"/>
        <v>0</v>
      </c>
      <c r="BP38" s="413">
        <f t="shared" si="70"/>
        <v>0</v>
      </c>
      <c r="BQ38" s="414">
        <f t="shared" si="71"/>
        <v>0</v>
      </c>
      <c r="BR38" s="414">
        <f t="shared" si="72"/>
        <v>0</v>
      </c>
      <c r="BS38" s="414">
        <f t="shared" si="73"/>
        <v>0</v>
      </c>
      <c r="BT38" s="414">
        <f t="shared" si="74"/>
        <v>0</v>
      </c>
      <c r="BU38" s="414">
        <f t="shared" si="75"/>
        <v>0</v>
      </c>
      <c r="BV38" s="416">
        <f t="shared" si="76"/>
        <v>0</v>
      </c>
    </row>
    <row r="39" spans="1:74" s="9" customFormat="1" ht="15" customHeight="1">
      <c r="A39" s="62"/>
      <c r="B39" s="62"/>
      <c r="C39" s="12">
        <f t="shared" si="77"/>
        <v>0</v>
      </c>
      <c r="D39" s="34"/>
      <c r="E39" s="662" t="s">
        <v>300</v>
      </c>
      <c r="F39" s="662"/>
      <c r="G39" s="662"/>
      <c r="H39" s="662"/>
      <c r="I39" s="662"/>
      <c r="J39" s="662"/>
      <c r="K39" s="88">
        <v>0</v>
      </c>
      <c r="L39" s="89">
        <f t="shared" si="39"/>
        <v>0</v>
      </c>
      <c r="M39" s="56">
        <f t="shared" si="40"/>
        <v>0</v>
      </c>
      <c r="N39" s="207">
        <v>0</v>
      </c>
      <c r="O39" s="208">
        <f t="shared" si="41"/>
        <v>0</v>
      </c>
      <c r="P39" s="207">
        <v>0</v>
      </c>
      <c r="Q39" s="208">
        <f t="shared" si="42"/>
        <v>0</v>
      </c>
      <c r="R39" s="207">
        <v>0</v>
      </c>
      <c r="S39" s="208">
        <f t="shared" si="43"/>
        <v>0</v>
      </c>
      <c r="T39" s="207">
        <v>0</v>
      </c>
      <c r="U39" s="208">
        <f t="shared" si="44"/>
        <v>0</v>
      </c>
      <c r="V39" s="207">
        <v>0</v>
      </c>
      <c r="W39" s="208">
        <f t="shared" si="45"/>
        <v>0</v>
      </c>
      <c r="X39" s="209">
        <f t="shared" si="46"/>
        <v>0</v>
      </c>
      <c r="Y39" s="210">
        <v>0</v>
      </c>
      <c r="Z39" s="211">
        <f t="shared" si="47"/>
        <v>0</v>
      </c>
      <c r="AA39" s="210">
        <v>0</v>
      </c>
      <c r="AB39" s="211">
        <f t="shared" si="48"/>
        <v>0</v>
      </c>
      <c r="AC39" s="210">
        <v>0</v>
      </c>
      <c r="AD39" s="211">
        <f t="shared" si="49"/>
        <v>0</v>
      </c>
      <c r="AE39" s="210">
        <v>0</v>
      </c>
      <c r="AF39" s="211">
        <f t="shared" si="50"/>
        <v>0</v>
      </c>
      <c r="AG39" s="210">
        <v>0</v>
      </c>
      <c r="AH39" s="211">
        <f t="shared" si="51"/>
        <v>0</v>
      </c>
      <c r="AI39" s="212">
        <f t="shared" si="52"/>
        <v>0</v>
      </c>
      <c r="AJ39" s="213">
        <v>0</v>
      </c>
      <c r="AK39" s="214">
        <f t="shared" si="53"/>
        <v>0</v>
      </c>
      <c r="AL39" s="213">
        <v>0</v>
      </c>
      <c r="AM39" s="214">
        <f t="shared" si="54"/>
        <v>0</v>
      </c>
      <c r="AN39" s="213">
        <v>0</v>
      </c>
      <c r="AO39" s="214">
        <f t="shared" si="55"/>
        <v>0</v>
      </c>
      <c r="AP39" s="213">
        <v>0</v>
      </c>
      <c r="AQ39" s="214">
        <f t="shared" si="56"/>
        <v>0</v>
      </c>
      <c r="AR39" s="213">
        <v>0</v>
      </c>
      <c r="AS39" s="214">
        <f t="shared" si="57"/>
        <v>0</v>
      </c>
      <c r="AT39" s="215">
        <f t="shared" si="58"/>
        <v>0</v>
      </c>
      <c r="AU39" s="216">
        <v>0</v>
      </c>
      <c r="AV39" s="217">
        <f t="shared" si="59"/>
        <v>0</v>
      </c>
      <c r="AW39" s="216">
        <v>0</v>
      </c>
      <c r="AX39" s="217">
        <f t="shared" si="60"/>
        <v>0</v>
      </c>
      <c r="AY39" s="216">
        <v>0</v>
      </c>
      <c r="AZ39" s="217">
        <f t="shared" si="61"/>
        <v>0</v>
      </c>
      <c r="BA39" s="216">
        <v>0</v>
      </c>
      <c r="BB39" s="217">
        <f t="shared" si="62"/>
        <v>0</v>
      </c>
      <c r="BC39" s="216">
        <v>0</v>
      </c>
      <c r="BD39" s="217">
        <f t="shared" si="63"/>
        <v>0</v>
      </c>
      <c r="BE39" s="218">
        <f t="shared" si="64"/>
        <v>0</v>
      </c>
      <c r="BF39" s="219">
        <v>0</v>
      </c>
      <c r="BG39" s="220">
        <f t="shared" si="65"/>
        <v>0</v>
      </c>
      <c r="BH39" s="219">
        <v>0</v>
      </c>
      <c r="BI39" s="220">
        <f t="shared" si="66"/>
        <v>0</v>
      </c>
      <c r="BJ39" s="219">
        <v>0</v>
      </c>
      <c r="BK39" s="220">
        <f t="shared" si="67"/>
        <v>0</v>
      </c>
      <c r="BL39" s="219">
        <v>0</v>
      </c>
      <c r="BM39" s="220">
        <f t="shared" si="68"/>
        <v>0</v>
      </c>
      <c r="BN39" s="219">
        <v>0</v>
      </c>
      <c r="BO39" s="220">
        <f t="shared" si="69"/>
        <v>0</v>
      </c>
      <c r="BP39" s="413">
        <f t="shared" si="70"/>
        <v>0</v>
      </c>
      <c r="BQ39" s="414">
        <f t="shared" si="71"/>
        <v>0</v>
      </c>
      <c r="BR39" s="414">
        <f t="shared" si="72"/>
        <v>0</v>
      </c>
      <c r="BS39" s="414">
        <f t="shared" si="73"/>
        <v>0</v>
      </c>
      <c r="BT39" s="414">
        <f t="shared" si="74"/>
        <v>0</v>
      </c>
      <c r="BU39" s="414">
        <f t="shared" si="75"/>
        <v>0</v>
      </c>
      <c r="BV39" s="416">
        <f t="shared" si="76"/>
        <v>0</v>
      </c>
    </row>
    <row r="40" spans="1:74" s="9" customFormat="1" ht="15" customHeight="1">
      <c r="A40" s="62"/>
      <c r="B40" s="62"/>
      <c r="C40" s="12">
        <f t="shared" si="77"/>
        <v>0</v>
      </c>
      <c r="D40" s="34"/>
      <c r="E40" s="662" t="s">
        <v>300</v>
      </c>
      <c r="F40" s="662"/>
      <c r="G40" s="662"/>
      <c r="H40" s="662"/>
      <c r="I40" s="662"/>
      <c r="J40" s="662"/>
      <c r="K40" s="88">
        <v>0</v>
      </c>
      <c r="L40" s="89">
        <f t="shared" si="39"/>
        <v>0</v>
      </c>
      <c r="M40" s="56">
        <f t="shared" si="40"/>
        <v>0</v>
      </c>
      <c r="N40" s="207">
        <v>0</v>
      </c>
      <c r="O40" s="208">
        <f t="shared" si="41"/>
        <v>0</v>
      </c>
      <c r="P40" s="207">
        <v>0</v>
      </c>
      <c r="Q40" s="208">
        <f t="shared" si="42"/>
        <v>0</v>
      </c>
      <c r="R40" s="207">
        <v>0</v>
      </c>
      <c r="S40" s="208">
        <f t="shared" si="43"/>
        <v>0</v>
      </c>
      <c r="T40" s="207">
        <v>0</v>
      </c>
      <c r="U40" s="208">
        <f t="shared" si="44"/>
        <v>0</v>
      </c>
      <c r="V40" s="207">
        <v>0</v>
      </c>
      <c r="W40" s="208">
        <f t="shared" si="45"/>
        <v>0</v>
      </c>
      <c r="X40" s="209">
        <f t="shared" si="46"/>
        <v>0</v>
      </c>
      <c r="Y40" s="210">
        <v>0</v>
      </c>
      <c r="Z40" s="211">
        <f t="shared" si="47"/>
        <v>0</v>
      </c>
      <c r="AA40" s="210">
        <v>0</v>
      </c>
      <c r="AB40" s="211">
        <f t="shared" si="48"/>
        <v>0</v>
      </c>
      <c r="AC40" s="210">
        <v>0</v>
      </c>
      <c r="AD40" s="211">
        <f t="shared" si="49"/>
        <v>0</v>
      </c>
      <c r="AE40" s="210">
        <v>0</v>
      </c>
      <c r="AF40" s="211">
        <f t="shared" si="50"/>
        <v>0</v>
      </c>
      <c r="AG40" s="210">
        <v>0</v>
      </c>
      <c r="AH40" s="211">
        <f t="shared" si="51"/>
        <v>0</v>
      </c>
      <c r="AI40" s="212">
        <f t="shared" si="52"/>
        <v>0</v>
      </c>
      <c r="AJ40" s="213">
        <v>0</v>
      </c>
      <c r="AK40" s="214">
        <f t="shared" si="53"/>
        <v>0</v>
      </c>
      <c r="AL40" s="213">
        <v>0</v>
      </c>
      <c r="AM40" s="214">
        <f t="shared" si="54"/>
        <v>0</v>
      </c>
      <c r="AN40" s="213">
        <v>0</v>
      </c>
      <c r="AO40" s="214">
        <f t="shared" si="55"/>
        <v>0</v>
      </c>
      <c r="AP40" s="213">
        <v>0</v>
      </c>
      <c r="AQ40" s="214">
        <f t="shared" si="56"/>
        <v>0</v>
      </c>
      <c r="AR40" s="213">
        <v>0</v>
      </c>
      <c r="AS40" s="214">
        <f t="shared" si="57"/>
        <v>0</v>
      </c>
      <c r="AT40" s="215">
        <f t="shared" si="58"/>
        <v>0</v>
      </c>
      <c r="AU40" s="216">
        <v>0</v>
      </c>
      <c r="AV40" s="217">
        <f t="shared" si="59"/>
        <v>0</v>
      </c>
      <c r="AW40" s="216">
        <v>0</v>
      </c>
      <c r="AX40" s="217">
        <f t="shared" si="60"/>
        <v>0</v>
      </c>
      <c r="AY40" s="216">
        <v>0</v>
      </c>
      <c r="AZ40" s="217">
        <f t="shared" si="61"/>
        <v>0</v>
      </c>
      <c r="BA40" s="216">
        <v>0</v>
      </c>
      <c r="BB40" s="217">
        <f t="shared" si="62"/>
        <v>0</v>
      </c>
      <c r="BC40" s="216">
        <v>0</v>
      </c>
      <c r="BD40" s="217">
        <f t="shared" si="63"/>
        <v>0</v>
      </c>
      <c r="BE40" s="218">
        <f t="shared" si="64"/>
        <v>0</v>
      </c>
      <c r="BF40" s="219">
        <v>0</v>
      </c>
      <c r="BG40" s="220">
        <f t="shared" si="65"/>
        <v>0</v>
      </c>
      <c r="BH40" s="219">
        <v>0</v>
      </c>
      <c r="BI40" s="220">
        <f t="shared" si="66"/>
        <v>0</v>
      </c>
      <c r="BJ40" s="219">
        <v>0</v>
      </c>
      <c r="BK40" s="220">
        <f t="shared" si="67"/>
        <v>0</v>
      </c>
      <c r="BL40" s="219">
        <v>0</v>
      </c>
      <c r="BM40" s="220">
        <f t="shared" si="68"/>
        <v>0</v>
      </c>
      <c r="BN40" s="219">
        <v>0</v>
      </c>
      <c r="BO40" s="220">
        <f t="shared" si="69"/>
        <v>0</v>
      </c>
      <c r="BP40" s="413">
        <f t="shared" si="70"/>
        <v>0</v>
      </c>
      <c r="BQ40" s="414">
        <f t="shared" si="71"/>
        <v>0</v>
      </c>
      <c r="BR40" s="414">
        <f t="shared" si="72"/>
        <v>0</v>
      </c>
      <c r="BS40" s="414">
        <f t="shared" si="73"/>
        <v>0</v>
      </c>
      <c r="BT40" s="414">
        <f t="shared" si="74"/>
        <v>0</v>
      </c>
      <c r="BU40" s="414">
        <f t="shared" si="75"/>
        <v>0</v>
      </c>
      <c r="BV40" s="416">
        <f t="shared" si="76"/>
        <v>0</v>
      </c>
    </row>
    <row r="41" spans="1:74" ht="15" customHeight="1">
      <c r="C41" s="12">
        <f t="shared" si="77"/>
        <v>0</v>
      </c>
      <c r="E41" s="662" t="s">
        <v>300</v>
      </c>
      <c r="F41" s="662"/>
      <c r="G41" s="662"/>
      <c r="H41" s="662"/>
      <c r="I41" s="662"/>
      <c r="J41" s="662"/>
      <c r="K41" s="88">
        <v>0</v>
      </c>
      <c r="L41" s="89">
        <f t="shared" si="39"/>
        <v>0</v>
      </c>
      <c r="M41" s="56">
        <f t="shared" si="40"/>
        <v>0</v>
      </c>
      <c r="N41" s="207">
        <v>0</v>
      </c>
      <c r="O41" s="208">
        <f t="shared" si="41"/>
        <v>0</v>
      </c>
      <c r="P41" s="207">
        <v>0</v>
      </c>
      <c r="Q41" s="208">
        <f t="shared" si="42"/>
        <v>0</v>
      </c>
      <c r="R41" s="207">
        <v>0</v>
      </c>
      <c r="S41" s="208">
        <f t="shared" si="43"/>
        <v>0</v>
      </c>
      <c r="T41" s="207">
        <v>0</v>
      </c>
      <c r="U41" s="208">
        <f t="shared" si="44"/>
        <v>0</v>
      </c>
      <c r="V41" s="207">
        <v>0</v>
      </c>
      <c r="W41" s="208">
        <f t="shared" si="45"/>
        <v>0</v>
      </c>
      <c r="X41" s="209">
        <f t="shared" si="46"/>
        <v>0</v>
      </c>
      <c r="Y41" s="210">
        <v>0</v>
      </c>
      <c r="Z41" s="211">
        <f t="shared" si="47"/>
        <v>0</v>
      </c>
      <c r="AA41" s="210">
        <v>0</v>
      </c>
      <c r="AB41" s="211">
        <f t="shared" si="48"/>
        <v>0</v>
      </c>
      <c r="AC41" s="210">
        <v>0</v>
      </c>
      <c r="AD41" s="211">
        <f t="shared" si="49"/>
        <v>0</v>
      </c>
      <c r="AE41" s="210">
        <v>0</v>
      </c>
      <c r="AF41" s="211">
        <f t="shared" si="50"/>
        <v>0</v>
      </c>
      <c r="AG41" s="210">
        <v>0</v>
      </c>
      <c r="AH41" s="211">
        <f t="shared" si="51"/>
        <v>0</v>
      </c>
      <c r="AI41" s="212">
        <f t="shared" si="52"/>
        <v>0</v>
      </c>
      <c r="AJ41" s="213">
        <v>0</v>
      </c>
      <c r="AK41" s="214">
        <f t="shared" si="53"/>
        <v>0</v>
      </c>
      <c r="AL41" s="213">
        <v>0</v>
      </c>
      <c r="AM41" s="214">
        <f t="shared" si="54"/>
        <v>0</v>
      </c>
      <c r="AN41" s="213">
        <v>0</v>
      </c>
      <c r="AO41" s="214">
        <f t="shared" si="55"/>
        <v>0</v>
      </c>
      <c r="AP41" s="213">
        <v>0</v>
      </c>
      <c r="AQ41" s="214">
        <f t="shared" si="56"/>
        <v>0</v>
      </c>
      <c r="AR41" s="213">
        <v>0</v>
      </c>
      <c r="AS41" s="214">
        <f t="shared" si="57"/>
        <v>0</v>
      </c>
      <c r="AT41" s="215">
        <f t="shared" si="58"/>
        <v>0</v>
      </c>
      <c r="AU41" s="216">
        <v>0</v>
      </c>
      <c r="AV41" s="217">
        <f t="shared" si="59"/>
        <v>0</v>
      </c>
      <c r="AW41" s="216">
        <v>0</v>
      </c>
      <c r="AX41" s="217">
        <f t="shared" si="60"/>
        <v>0</v>
      </c>
      <c r="AY41" s="216">
        <v>0</v>
      </c>
      <c r="AZ41" s="217">
        <f t="shared" si="61"/>
        <v>0</v>
      </c>
      <c r="BA41" s="216">
        <v>0</v>
      </c>
      <c r="BB41" s="217">
        <f t="shared" si="62"/>
        <v>0</v>
      </c>
      <c r="BC41" s="216">
        <v>0</v>
      </c>
      <c r="BD41" s="217">
        <f t="shared" si="63"/>
        <v>0</v>
      </c>
      <c r="BE41" s="218">
        <f t="shared" si="64"/>
        <v>0</v>
      </c>
      <c r="BF41" s="219">
        <v>0</v>
      </c>
      <c r="BG41" s="220">
        <f t="shared" si="65"/>
        <v>0</v>
      </c>
      <c r="BH41" s="219">
        <v>0</v>
      </c>
      <c r="BI41" s="220">
        <f t="shared" si="66"/>
        <v>0</v>
      </c>
      <c r="BJ41" s="219">
        <v>0</v>
      </c>
      <c r="BK41" s="220">
        <f t="shared" si="67"/>
        <v>0</v>
      </c>
      <c r="BL41" s="219">
        <v>0</v>
      </c>
      <c r="BM41" s="220">
        <f t="shared" si="68"/>
        <v>0</v>
      </c>
      <c r="BN41" s="219">
        <v>0</v>
      </c>
      <c r="BO41" s="220">
        <f t="shared" si="69"/>
        <v>0</v>
      </c>
      <c r="BP41" s="413">
        <f t="shared" si="70"/>
        <v>0</v>
      </c>
      <c r="BQ41" s="414">
        <f t="shared" si="71"/>
        <v>0</v>
      </c>
      <c r="BR41" s="414">
        <f t="shared" si="72"/>
        <v>0</v>
      </c>
      <c r="BS41" s="414">
        <f t="shared" si="73"/>
        <v>0</v>
      </c>
      <c r="BT41" s="414">
        <f t="shared" si="74"/>
        <v>0</v>
      </c>
      <c r="BU41" s="414">
        <f t="shared" si="75"/>
        <v>0</v>
      </c>
      <c r="BV41" s="416">
        <f t="shared" si="76"/>
        <v>0</v>
      </c>
    </row>
    <row r="42" spans="1:74" ht="15" customHeight="1">
      <c r="C42" s="12">
        <f t="shared" si="77"/>
        <v>0</v>
      </c>
      <c r="E42" s="662" t="s">
        <v>300</v>
      </c>
      <c r="F42" s="662"/>
      <c r="G42" s="662"/>
      <c r="H42" s="662"/>
      <c r="I42" s="662"/>
      <c r="J42" s="662"/>
      <c r="K42" s="88">
        <v>0</v>
      </c>
      <c r="L42" s="89">
        <f t="shared" si="39"/>
        <v>0</v>
      </c>
      <c r="M42" s="56">
        <f t="shared" si="40"/>
        <v>0</v>
      </c>
      <c r="N42" s="207">
        <v>0</v>
      </c>
      <c r="O42" s="208">
        <f t="shared" si="41"/>
        <v>0</v>
      </c>
      <c r="P42" s="207">
        <v>0</v>
      </c>
      <c r="Q42" s="208">
        <f t="shared" si="42"/>
        <v>0</v>
      </c>
      <c r="R42" s="207">
        <v>0</v>
      </c>
      <c r="S42" s="208">
        <f t="shared" si="43"/>
        <v>0</v>
      </c>
      <c r="T42" s="207">
        <v>0</v>
      </c>
      <c r="U42" s="208">
        <f t="shared" si="44"/>
        <v>0</v>
      </c>
      <c r="V42" s="207">
        <v>0</v>
      </c>
      <c r="W42" s="208">
        <f t="shared" si="45"/>
        <v>0</v>
      </c>
      <c r="X42" s="209">
        <f t="shared" si="46"/>
        <v>0</v>
      </c>
      <c r="Y42" s="210">
        <v>0</v>
      </c>
      <c r="Z42" s="211">
        <f t="shared" si="47"/>
        <v>0</v>
      </c>
      <c r="AA42" s="210">
        <v>0</v>
      </c>
      <c r="AB42" s="211">
        <f t="shared" si="48"/>
        <v>0</v>
      </c>
      <c r="AC42" s="210">
        <v>0</v>
      </c>
      <c r="AD42" s="211">
        <f t="shared" si="49"/>
        <v>0</v>
      </c>
      <c r="AE42" s="210">
        <v>0</v>
      </c>
      <c r="AF42" s="211">
        <f t="shared" si="50"/>
        <v>0</v>
      </c>
      <c r="AG42" s="210">
        <v>0</v>
      </c>
      <c r="AH42" s="211">
        <f t="shared" si="51"/>
        <v>0</v>
      </c>
      <c r="AI42" s="212">
        <f t="shared" si="52"/>
        <v>0</v>
      </c>
      <c r="AJ42" s="213">
        <v>0</v>
      </c>
      <c r="AK42" s="214">
        <f t="shared" si="53"/>
        <v>0</v>
      </c>
      <c r="AL42" s="213">
        <v>0</v>
      </c>
      <c r="AM42" s="214">
        <f t="shared" si="54"/>
        <v>0</v>
      </c>
      <c r="AN42" s="213">
        <v>0</v>
      </c>
      <c r="AO42" s="214">
        <f t="shared" si="55"/>
        <v>0</v>
      </c>
      <c r="AP42" s="213">
        <v>0</v>
      </c>
      <c r="AQ42" s="214">
        <f t="shared" si="56"/>
        <v>0</v>
      </c>
      <c r="AR42" s="213">
        <v>0</v>
      </c>
      <c r="AS42" s="214">
        <f t="shared" si="57"/>
        <v>0</v>
      </c>
      <c r="AT42" s="215">
        <f t="shared" si="58"/>
        <v>0</v>
      </c>
      <c r="AU42" s="216">
        <v>0</v>
      </c>
      <c r="AV42" s="217">
        <f t="shared" si="59"/>
        <v>0</v>
      </c>
      <c r="AW42" s="216">
        <v>0</v>
      </c>
      <c r="AX42" s="217">
        <f t="shared" si="60"/>
        <v>0</v>
      </c>
      <c r="AY42" s="216">
        <v>0</v>
      </c>
      <c r="AZ42" s="217">
        <f t="shared" si="61"/>
        <v>0</v>
      </c>
      <c r="BA42" s="216">
        <v>0</v>
      </c>
      <c r="BB42" s="217">
        <f t="shared" si="62"/>
        <v>0</v>
      </c>
      <c r="BC42" s="216">
        <v>0</v>
      </c>
      <c r="BD42" s="217">
        <f t="shared" si="63"/>
        <v>0</v>
      </c>
      <c r="BE42" s="218">
        <f t="shared" si="64"/>
        <v>0</v>
      </c>
      <c r="BF42" s="219">
        <v>0</v>
      </c>
      <c r="BG42" s="220">
        <f t="shared" si="65"/>
        <v>0</v>
      </c>
      <c r="BH42" s="219">
        <v>0</v>
      </c>
      <c r="BI42" s="220">
        <f t="shared" si="66"/>
        <v>0</v>
      </c>
      <c r="BJ42" s="219">
        <v>0</v>
      </c>
      <c r="BK42" s="220">
        <f t="shared" si="67"/>
        <v>0</v>
      </c>
      <c r="BL42" s="219">
        <v>0</v>
      </c>
      <c r="BM42" s="220">
        <f t="shared" si="68"/>
        <v>0</v>
      </c>
      <c r="BN42" s="219">
        <v>0</v>
      </c>
      <c r="BO42" s="220">
        <f t="shared" si="69"/>
        <v>0</v>
      </c>
      <c r="BP42" s="413">
        <f t="shared" si="70"/>
        <v>0</v>
      </c>
      <c r="BQ42" s="414">
        <f t="shared" si="71"/>
        <v>0</v>
      </c>
      <c r="BR42" s="414">
        <f t="shared" si="72"/>
        <v>0</v>
      </c>
      <c r="BS42" s="414">
        <f t="shared" si="73"/>
        <v>0</v>
      </c>
      <c r="BT42" s="414">
        <f t="shared" si="74"/>
        <v>0</v>
      </c>
      <c r="BU42" s="414">
        <f t="shared" si="75"/>
        <v>0</v>
      </c>
      <c r="BV42" s="416">
        <f t="shared" si="76"/>
        <v>0</v>
      </c>
    </row>
    <row r="43" spans="1:74" ht="15" customHeight="1">
      <c r="C43" s="12">
        <f t="shared" si="77"/>
        <v>0</v>
      </c>
      <c r="E43" s="662" t="s">
        <v>300</v>
      </c>
      <c r="F43" s="662"/>
      <c r="G43" s="662"/>
      <c r="H43" s="662"/>
      <c r="I43" s="662"/>
      <c r="J43" s="662"/>
      <c r="K43" s="88">
        <v>0</v>
      </c>
      <c r="L43" s="89">
        <f t="shared" si="39"/>
        <v>0</v>
      </c>
      <c r="M43" s="56">
        <f t="shared" si="40"/>
        <v>0</v>
      </c>
      <c r="N43" s="207">
        <v>0</v>
      </c>
      <c r="O43" s="208">
        <f t="shared" si="41"/>
        <v>0</v>
      </c>
      <c r="P43" s="207">
        <v>0</v>
      </c>
      <c r="Q43" s="208">
        <f t="shared" si="42"/>
        <v>0</v>
      </c>
      <c r="R43" s="207">
        <v>0</v>
      </c>
      <c r="S43" s="208">
        <f t="shared" si="43"/>
        <v>0</v>
      </c>
      <c r="T43" s="207">
        <v>0</v>
      </c>
      <c r="U43" s="208">
        <f t="shared" si="44"/>
        <v>0</v>
      </c>
      <c r="V43" s="207">
        <v>0</v>
      </c>
      <c r="W43" s="208">
        <f t="shared" si="45"/>
        <v>0</v>
      </c>
      <c r="X43" s="209">
        <f t="shared" si="46"/>
        <v>0</v>
      </c>
      <c r="Y43" s="210">
        <v>0</v>
      </c>
      <c r="Z43" s="211">
        <f t="shared" si="47"/>
        <v>0</v>
      </c>
      <c r="AA43" s="210">
        <v>0</v>
      </c>
      <c r="AB43" s="211">
        <f t="shared" si="48"/>
        <v>0</v>
      </c>
      <c r="AC43" s="210">
        <v>0</v>
      </c>
      <c r="AD43" s="211">
        <f t="shared" si="49"/>
        <v>0</v>
      </c>
      <c r="AE43" s="210">
        <v>0</v>
      </c>
      <c r="AF43" s="211">
        <f t="shared" si="50"/>
        <v>0</v>
      </c>
      <c r="AG43" s="210">
        <v>0</v>
      </c>
      <c r="AH43" s="211">
        <f t="shared" si="51"/>
        <v>0</v>
      </c>
      <c r="AI43" s="212">
        <f t="shared" si="52"/>
        <v>0</v>
      </c>
      <c r="AJ43" s="213">
        <v>0</v>
      </c>
      <c r="AK43" s="214">
        <f t="shared" si="53"/>
        <v>0</v>
      </c>
      <c r="AL43" s="213">
        <v>0</v>
      </c>
      <c r="AM43" s="214">
        <f t="shared" si="54"/>
        <v>0</v>
      </c>
      <c r="AN43" s="213">
        <v>0</v>
      </c>
      <c r="AO43" s="214">
        <f t="shared" si="55"/>
        <v>0</v>
      </c>
      <c r="AP43" s="213">
        <v>0</v>
      </c>
      <c r="AQ43" s="214">
        <f t="shared" si="56"/>
        <v>0</v>
      </c>
      <c r="AR43" s="213">
        <v>0</v>
      </c>
      <c r="AS43" s="214">
        <f t="shared" si="57"/>
        <v>0</v>
      </c>
      <c r="AT43" s="215">
        <f t="shared" si="58"/>
        <v>0</v>
      </c>
      <c r="AU43" s="216">
        <v>0</v>
      </c>
      <c r="AV43" s="217">
        <f t="shared" si="59"/>
        <v>0</v>
      </c>
      <c r="AW43" s="216">
        <v>0</v>
      </c>
      <c r="AX43" s="217">
        <f t="shared" si="60"/>
        <v>0</v>
      </c>
      <c r="AY43" s="216">
        <v>0</v>
      </c>
      <c r="AZ43" s="217">
        <f t="shared" si="61"/>
        <v>0</v>
      </c>
      <c r="BA43" s="216">
        <v>0</v>
      </c>
      <c r="BB43" s="217">
        <f t="shared" si="62"/>
        <v>0</v>
      </c>
      <c r="BC43" s="216">
        <v>0</v>
      </c>
      <c r="BD43" s="217">
        <f t="shared" si="63"/>
        <v>0</v>
      </c>
      <c r="BE43" s="218">
        <f t="shared" si="64"/>
        <v>0</v>
      </c>
      <c r="BF43" s="219">
        <v>0</v>
      </c>
      <c r="BG43" s="220">
        <f t="shared" si="65"/>
        <v>0</v>
      </c>
      <c r="BH43" s="219">
        <v>0</v>
      </c>
      <c r="BI43" s="220">
        <f t="shared" si="66"/>
        <v>0</v>
      </c>
      <c r="BJ43" s="219">
        <v>0</v>
      </c>
      <c r="BK43" s="220">
        <f t="shared" si="67"/>
        <v>0</v>
      </c>
      <c r="BL43" s="219">
        <v>0</v>
      </c>
      <c r="BM43" s="220">
        <f t="shared" si="68"/>
        <v>0</v>
      </c>
      <c r="BN43" s="219">
        <v>0</v>
      </c>
      <c r="BO43" s="220">
        <f t="shared" si="69"/>
        <v>0</v>
      </c>
      <c r="BP43" s="413">
        <f t="shared" si="70"/>
        <v>0</v>
      </c>
      <c r="BQ43" s="414">
        <f t="shared" si="71"/>
        <v>0</v>
      </c>
      <c r="BR43" s="414">
        <f t="shared" si="72"/>
        <v>0</v>
      </c>
      <c r="BS43" s="414">
        <f t="shared" si="73"/>
        <v>0</v>
      </c>
      <c r="BT43" s="414">
        <f t="shared" si="74"/>
        <v>0</v>
      </c>
      <c r="BU43" s="414">
        <f t="shared" si="75"/>
        <v>0</v>
      </c>
      <c r="BV43" s="416">
        <f t="shared" si="76"/>
        <v>0</v>
      </c>
    </row>
    <row r="44" spans="1:74" s="9" customFormat="1" ht="15" customHeight="1">
      <c r="A44" s="62"/>
      <c r="B44" s="62"/>
      <c r="C44" s="12">
        <f t="shared" si="77"/>
        <v>0</v>
      </c>
      <c r="D44" s="34"/>
      <c r="E44" s="662" t="s">
        <v>300</v>
      </c>
      <c r="F44" s="662"/>
      <c r="G44" s="662"/>
      <c r="H44" s="662"/>
      <c r="I44" s="662"/>
      <c r="J44" s="662"/>
      <c r="K44" s="88">
        <v>0</v>
      </c>
      <c r="L44" s="89">
        <f t="shared" si="39"/>
        <v>0</v>
      </c>
      <c r="M44" s="56">
        <f t="shared" si="40"/>
        <v>0</v>
      </c>
      <c r="N44" s="207">
        <v>0</v>
      </c>
      <c r="O44" s="208">
        <f t="shared" si="41"/>
        <v>0</v>
      </c>
      <c r="P44" s="207">
        <v>0</v>
      </c>
      <c r="Q44" s="208">
        <f t="shared" si="42"/>
        <v>0</v>
      </c>
      <c r="R44" s="207">
        <v>0</v>
      </c>
      <c r="S44" s="208">
        <f t="shared" si="43"/>
        <v>0</v>
      </c>
      <c r="T44" s="207">
        <v>0</v>
      </c>
      <c r="U44" s="208">
        <f t="shared" si="44"/>
        <v>0</v>
      </c>
      <c r="V44" s="207">
        <v>0</v>
      </c>
      <c r="W44" s="208">
        <f t="shared" si="45"/>
        <v>0</v>
      </c>
      <c r="X44" s="209">
        <f t="shared" si="46"/>
        <v>0</v>
      </c>
      <c r="Y44" s="210">
        <v>0</v>
      </c>
      <c r="Z44" s="211">
        <f t="shared" si="47"/>
        <v>0</v>
      </c>
      <c r="AA44" s="210">
        <v>0</v>
      </c>
      <c r="AB44" s="211">
        <f t="shared" si="48"/>
        <v>0</v>
      </c>
      <c r="AC44" s="210">
        <v>0</v>
      </c>
      <c r="AD44" s="211">
        <f t="shared" si="49"/>
        <v>0</v>
      </c>
      <c r="AE44" s="210">
        <v>0</v>
      </c>
      <c r="AF44" s="211">
        <f t="shared" si="50"/>
        <v>0</v>
      </c>
      <c r="AG44" s="210">
        <v>0</v>
      </c>
      <c r="AH44" s="211">
        <f t="shared" si="51"/>
        <v>0</v>
      </c>
      <c r="AI44" s="212">
        <f t="shared" si="52"/>
        <v>0</v>
      </c>
      <c r="AJ44" s="213">
        <v>0</v>
      </c>
      <c r="AK44" s="214">
        <f t="shared" si="53"/>
        <v>0</v>
      </c>
      <c r="AL44" s="213">
        <v>0</v>
      </c>
      <c r="AM44" s="214">
        <f t="shared" si="54"/>
        <v>0</v>
      </c>
      <c r="AN44" s="213">
        <v>0</v>
      </c>
      <c r="AO44" s="214">
        <f t="shared" si="55"/>
        <v>0</v>
      </c>
      <c r="AP44" s="213">
        <v>0</v>
      </c>
      <c r="AQ44" s="214">
        <f t="shared" si="56"/>
        <v>0</v>
      </c>
      <c r="AR44" s="213">
        <v>0</v>
      </c>
      <c r="AS44" s="214">
        <f t="shared" si="57"/>
        <v>0</v>
      </c>
      <c r="AT44" s="215">
        <f t="shared" si="58"/>
        <v>0</v>
      </c>
      <c r="AU44" s="216">
        <v>0</v>
      </c>
      <c r="AV44" s="217">
        <f t="shared" si="59"/>
        <v>0</v>
      </c>
      <c r="AW44" s="216">
        <v>0</v>
      </c>
      <c r="AX44" s="217">
        <f t="shared" si="60"/>
        <v>0</v>
      </c>
      <c r="AY44" s="216">
        <v>0</v>
      </c>
      <c r="AZ44" s="217">
        <f t="shared" si="61"/>
        <v>0</v>
      </c>
      <c r="BA44" s="216">
        <v>0</v>
      </c>
      <c r="BB44" s="217">
        <f t="shared" si="62"/>
        <v>0</v>
      </c>
      <c r="BC44" s="216">
        <v>0</v>
      </c>
      <c r="BD44" s="217">
        <f t="shared" si="63"/>
        <v>0</v>
      </c>
      <c r="BE44" s="218">
        <f t="shared" si="64"/>
        <v>0</v>
      </c>
      <c r="BF44" s="219">
        <v>0</v>
      </c>
      <c r="BG44" s="220">
        <f t="shared" si="65"/>
        <v>0</v>
      </c>
      <c r="BH44" s="219">
        <v>0</v>
      </c>
      <c r="BI44" s="220">
        <f t="shared" si="66"/>
        <v>0</v>
      </c>
      <c r="BJ44" s="219">
        <v>0</v>
      </c>
      <c r="BK44" s="220">
        <f t="shared" si="67"/>
        <v>0</v>
      </c>
      <c r="BL44" s="219">
        <v>0</v>
      </c>
      <c r="BM44" s="220">
        <f t="shared" si="68"/>
        <v>0</v>
      </c>
      <c r="BN44" s="219">
        <v>0</v>
      </c>
      <c r="BO44" s="220">
        <f t="shared" si="69"/>
        <v>0</v>
      </c>
      <c r="BP44" s="413">
        <f t="shared" si="70"/>
        <v>0</v>
      </c>
      <c r="BQ44" s="414">
        <f t="shared" si="71"/>
        <v>0</v>
      </c>
      <c r="BR44" s="414">
        <f t="shared" si="72"/>
        <v>0</v>
      </c>
      <c r="BS44" s="414">
        <f t="shared" si="73"/>
        <v>0</v>
      </c>
      <c r="BT44" s="414">
        <f t="shared" si="74"/>
        <v>0</v>
      </c>
      <c r="BU44" s="414">
        <f t="shared" si="75"/>
        <v>0</v>
      </c>
      <c r="BV44" s="416">
        <f t="shared" si="76"/>
        <v>0</v>
      </c>
    </row>
    <row r="45" spans="1:74" s="9" customFormat="1" ht="15" customHeight="1">
      <c r="A45" s="62"/>
      <c r="B45" s="62"/>
      <c r="C45" s="12">
        <f t="shared" si="77"/>
        <v>0</v>
      </c>
      <c r="D45" s="34"/>
      <c r="E45" s="662" t="s">
        <v>300</v>
      </c>
      <c r="F45" s="662"/>
      <c r="G45" s="662"/>
      <c r="H45" s="662"/>
      <c r="I45" s="662"/>
      <c r="J45" s="662"/>
      <c r="K45" s="88">
        <v>0</v>
      </c>
      <c r="L45" s="89">
        <f t="shared" si="39"/>
        <v>0</v>
      </c>
      <c r="M45" s="56">
        <f t="shared" si="40"/>
        <v>0</v>
      </c>
      <c r="N45" s="207">
        <v>0</v>
      </c>
      <c r="O45" s="208">
        <f t="shared" si="41"/>
        <v>0</v>
      </c>
      <c r="P45" s="207">
        <v>0</v>
      </c>
      <c r="Q45" s="208">
        <f t="shared" si="42"/>
        <v>0</v>
      </c>
      <c r="R45" s="207">
        <v>0</v>
      </c>
      <c r="S45" s="208">
        <f t="shared" si="43"/>
        <v>0</v>
      </c>
      <c r="T45" s="207">
        <v>0</v>
      </c>
      <c r="U45" s="208">
        <f t="shared" si="44"/>
        <v>0</v>
      </c>
      <c r="V45" s="207">
        <v>0</v>
      </c>
      <c r="W45" s="208">
        <f t="shared" si="45"/>
        <v>0</v>
      </c>
      <c r="X45" s="209">
        <f t="shared" si="46"/>
        <v>0</v>
      </c>
      <c r="Y45" s="210">
        <v>0</v>
      </c>
      <c r="Z45" s="211">
        <f t="shared" si="47"/>
        <v>0</v>
      </c>
      <c r="AA45" s="210">
        <v>0</v>
      </c>
      <c r="AB45" s="211">
        <f t="shared" si="48"/>
        <v>0</v>
      </c>
      <c r="AC45" s="210">
        <v>0</v>
      </c>
      <c r="AD45" s="211">
        <f t="shared" si="49"/>
        <v>0</v>
      </c>
      <c r="AE45" s="210">
        <v>0</v>
      </c>
      <c r="AF45" s="211">
        <f t="shared" si="50"/>
        <v>0</v>
      </c>
      <c r="AG45" s="210">
        <v>0</v>
      </c>
      <c r="AH45" s="211">
        <f t="shared" si="51"/>
        <v>0</v>
      </c>
      <c r="AI45" s="212">
        <f t="shared" si="52"/>
        <v>0</v>
      </c>
      <c r="AJ45" s="213">
        <v>0</v>
      </c>
      <c r="AK45" s="214">
        <f t="shared" si="53"/>
        <v>0</v>
      </c>
      <c r="AL45" s="213">
        <v>0</v>
      </c>
      <c r="AM45" s="214">
        <f t="shared" si="54"/>
        <v>0</v>
      </c>
      <c r="AN45" s="213">
        <v>0</v>
      </c>
      <c r="AO45" s="214">
        <f t="shared" si="55"/>
        <v>0</v>
      </c>
      <c r="AP45" s="213">
        <v>0</v>
      </c>
      <c r="AQ45" s="214">
        <f t="shared" si="56"/>
        <v>0</v>
      </c>
      <c r="AR45" s="213">
        <v>0</v>
      </c>
      <c r="AS45" s="214">
        <f t="shared" si="57"/>
        <v>0</v>
      </c>
      <c r="AT45" s="215">
        <f t="shared" si="58"/>
        <v>0</v>
      </c>
      <c r="AU45" s="216">
        <v>0</v>
      </c>
      <c r="AV45" s="217">
        <f t="shared" si="59"/>
        <v>0</v>
      </c>
      <c r="AW45" s="216">
        <v>0</v>
      </c>
      <c r="AX45" s="217">
        <f t="shared" si="60"/>
        <v>0</v>
      </c>
      <c r="AY45" s="216">
        <v>0</v>
      </c>
      <c r="AZ45" s="217">
        <f t="shared" si="61"/>
        <v>0</v>
      </c>
      <c r="BA45" s="216">
        <v>0</v>
      </c>
      <c r="BB45" s="217">
        <f t="shared" si="62"/>
        <v>0</v>
      </c>
      <c r="BC45" s="216">
        <v>0</v>
      </c>
      <c r="BD45" s="217">
        <f t="shared" si="63"/>
        <v>0</v>
      </c>
      <c r="BE45" s="218">
        <f t="shared" si="64"/>
        <v>0</v>
      </c>
      <c r="BF45" s="219">
        <v>0</v>
      </c>
      <c r="BG45" s="220">
        <f t="shared" si="65"/>
        <v>0</v>
      </c>
      <c r="BH45" s="219">
        <v>0</v>
      </c>
      <c r="BI45" s="220">
        <f t="shared" si="66"/>
        <v>0</v>
      </c>
      <c r="BJ45" s="219">
        <v>0</v>
      </c>
      <c r="BK45" s="220">
        <f t="shared" si="67"/>
        <v>0</v>
      </c>
      <c r="BL45" s="219">
        <v>0</v>
      </c>
      <c r="BM45" s="220">
        <f t="shared" si="68"/>
        <v>0</v>
      </c>
      <c r="BN45" s="219">
        <v>0</v>
      </c>
      <c r="BO45" s="220">
        <f t="shared" si="69"/>
        <v>0</v>
      </c>
      <c r="BP45" s="413">
        <f t="shared" si="70"/>
        <v>0</v>
      </c>
      <c r="BQ45" s="414">
        <f t="shared" si="71"/>
        <v>0</v>
      </c>
      <c r="BR45" s="414">
        <f t="shared" si="72"/>
        <v>0</v>
      </c>
      <c r="BS45" s="414">
        <f t="shared" si="73"/>
        <v>0</v>
      </c>
      <c r="BT45" s="414">
        <f t="shared" si="74"/>
        <v>0</v>
      </c>
      <c r="BU45" s="414">
        <f t="shared" si="75"/>
        <v>0</v>
      </c>
      <c r="BV45" s="416">
        <f t="shared" si="76"/>
        <v>0</v>
      </c>
    </row>
    <row r="46" spans="1:74" s="9" customFormat="1" ht="15" customHeight="1">
      <c r="A46" s="62"/>
      <c r="B46" s="62"/>
      <c r="C46" s="12">
        <f t="shared" si="77"/>
        <v>0</v>
      </c>
      <c r="D46" s="34"/>
      <c r="E46" s="662" t="s">
        <v>300</v>
      </c>
      <c r="F46" s="662"/>
      <c r="G46" s="662"/>
      <c r="H46" s="662"/>
      <c r="I46" s="662"/>
      <c r="J46" s="662"/>
      <c r="K46" s="88">
        <v>0</v>
      </c>
      <c r="L46" s="89">
        <f t="shared" si="39"/>
        <v>0</v>
      </c>
      <c r="M46" s="56">
        <f t="shared" si="40"/>
        <v>0</v>
      </c>
      <c r="N46" s="207">
        <v>0</v>
      </c>
      <c r="O46" s="208">
        <f t="shared" si="41"/>
        <v>0</v>
      </c>
      <c r="P46" s="207">
        <v>0</v>
      </c>
      <c r="Q46" s="208">
        <f t="shared" si="42"/>
        <v>0</v>
      </c>
      <c r="R46" s="207">
        <v>0</v>
      </c>
      <c r="S46" s="208">
        <f t="shared" si="43"/>
        <v>0</v>
      </c>
      <c r="T46" s="207">
        <v>0</v>
      </c>
      <c r="U46" s="208">
        <f t="shared" si="44"/>
        <v>0</v>
      </c>
      <c r="V46" s="207">
        <v>0</v>
      </c>
      <c r="W46" s="208">
        <f t="shared" si="45"/>
        <v>0</v>
      </c>
      <c r="X46" s="209">
        <f t="shared" si="46"/>
        <v>0</v>
      </c>
      <c r="Y46" s="210">
        <v>0</v>
      </c>
      <c r="Z46" s="211">
        <f t="shared" si="47"/>
        <v>0</v>
      </c>
      <c r="AA46" s="210">
        <v>0</v>
      </c>
      <c r="AB46" s="211">
        <f t="shared" si="48"/>
        <v>0</v>
      </c>
      <c r="AC46" s="210">
        <v>0</v>
      </c>
      <c r="AD46" s="211">
        <f t="shared" si="49"/>
        <v>0</v>
      </c>
      <c r="AE46" s="210">
        <v>0</v>
      </c>
      <c r="AF46" s="211">
        <f t="shared" si="50"/>
        <v>0</v>
      </c>
      <c r="AG46" s="210">
        <v>0</v>
      </c>
      <c r="AH46" s="211">
        <f t="shared" si="51"/>
        <v>0</v>
      </c>
      <c r="AI46" s="212">
        <f t="shared" si="52"/>
        <v>0</v>
      </c>
      <c r="AJ46" s="213">
        <v>0</v>
      </c>
      <c r="AK46" s="214">
        <f t="shared" si="53"/>
        <v>0</v>
      </c>
      <c r="AL46" s="213">
        <v>0</v>
      </c>
      <c r="AM46" s="214">
        <f t="shared" si="54"/>
        <v>0</v>
      </c>
      <c r="AN46" s="213">
        <v>0</v>
      </c>
      <c r="AO46" s="214">
        <f t="shared" si="55"/>
        <v>0</v>
      </c>
      <c r="AP46" s="213">
        <v>0</v>
      </c>
      <c r="AQ46" s="214">
        <f t="shared" si="56"/>
        <v>0</v>
      </c>
      <c r="AR46" s="213">
        <v>0</v>
      </c>
      <c r="AS46" s="214">
        <f t="shared" si="57"/>
        <v>0</v>
      </c>
      <c r="AT46" s="215">
        <f t="shared" si="58"/>
        <v>0</v>
      </c>
      <c r="AU46" s="216">
        <v>0</v>
      </c>
      <c r="AV46" s="217">
        <f t="shared" si="59"/>
        <v>0</v>
      </c>
      <c r="AW46" s="216">
        <v>0</v>
      </c>
      <c r="AX46" s="217">
        <f t="shared" si="60"/>
        <v>0</v>
      </c>
      <c r="AY46" s="216">
        <v>0</v>
      </c>
      <c r="AZ46" s="217">
        <f t="shared" si="61"/>
        <v>0</v>
      </c>
      <c r="BA46" s="216">
        <v>0</v>
      </c>
      <c r="BB46" s="217">
        <f t="shared" si="62"/>
        <v>0</v>
      </c>
      <c r="BC46" s="216">
        <v>0</v>
      </c>
      <c r="BD46" s="217">
        <f t="shared" si="63"/>
        <v>0</v>
      </c>
      <c r="BE46" s="218">
        <f t="shared" si="64"/>
        <v>0</v>
      </c>
      <c r="BF46" s="219">
        <v>0</v>
      </c>
      <c r="BG46" s="220">
        <f t="shared" si="65"/>
        <v>0</v>
      </c>
      <c r="BH46" s="219">
        <v>0</v>
      </c>
      <c r="BI46" s="220">
        <f t="shared" si="66"/>
        <v>0</v>
      </c>
      <c r="BJ46" s="219">
        <v>0</v>
      </c>
      <c r="BK46" s="220">
        <f t="shared" si="67"/>
        <v>0</v>
      </c>
      <c r="BL46" s="219">
        <v>0</v>
      </c>
      <c r="BM46" s="220">
        <f t="shared" si="68"/>
        <v>0</v>
      </c>
      <c r="BN46" s="219">
        <v>0</v>
      </c>
      <c r="BO46" s="220">
        <f t="shared" si="69"/>
        <v>0</v>
      </c>
      <c r="BP46" s="413">
        <f t="shared" si="70"/>
        <v>0</v>
      </c>
      <c r="BQ46" s="414">
        <f t="shared" si="71"/>
        <v>0</v>
      </c>
      <c r="BR46" s="414">
        <f t="shared" si="72"/>
        <v>0</v>
      </c>
      <c r="BS46" s="414">
        <f t="shared" si="73"/>
        <v>0</v>
      </c>
      <c r="BT46" s="414">
        <f t="shared" si="74"/>
        <v>0</v>
      </c>
      <c r="BU46" s="414">
        <f t="shared" si="75"/>
        <v>0</v>
      </c>
      <c r="BV46" s="416">
        <f t="shared" si="76"/>
        <v>0</v>
      </c>
    </row>
    <row r="47" spans="1:74" ht="15" customHeight="1">
      <c r="C47" s="12">
        <f t="shared" si="77"/>
        <v>0</v>
      </c>
      <c r="E47" s="662" t="s">
        <v>300</v>
      </c>
      <c r="F47" s="662"/>
      <c r="G47" s="662"/>
      <c r="H47" s="662"/>
      <c r="I47" s="662"/>
      <c r="J47" s="662"/>
      <c r="K47" s="88">
        <v>0</v>
      </c>
      <c r="L47" s="89">
        <f t="shared" si="39"/>
        <v>0</v>
      </c>
      <c r="M47" s="56">
        <f t="shared" si="40"/>
        <v>0</v>
      </c>
      <c r="N47" s="207">
        <v>0</v>
      </c>
      <c r="O47" s="208">
        <f t="shared" si="41"/>
        <v>0</v>
      </c>
      <c r="P47" s="207">
        <v>0</v>
      </c>
      <c r="Q47" s="208">
        <f t="shared" si="42"/>
        <v>0</v>
      </c>
      <c r="R47" s="207">
        <v>0</v>
      </c>
      <c r="S47" s="208">
        <f t="shared" si="43"/>
        <v>0</v>
      </c>
      <c r="T47" s="207">
        <v>0</v>
      </c>
      <c r="U47" s="208">
        <f t="shared" si="44"/>
        <v>0</v>
      </c>
      <c r="V47" s="207">
        <v>0</v>
      </c>
      <c r="W47" s="208">
        <f t="shared" si="45"/>
        <v>0</v>
      </c>
      <c r="X47" s="209">
        <f t="shared" si="46"/>
        <v>0</v>
      </c>
      <c r="Y47" s="210">
        <v>0</v>
      </c>
      <c r="Z47" s="211">
        <f t="shared" si="47"/>
        <v>0</v>
      </c>
      <c r="AA47" s="210">
        <v>0</v>
      </c>
      <c r="AB47" s="211">
        <f t="shared" si="48"/>
        <v>0</v>
      </c>
      <c r="AC47" s="210">
        <v>0</v>
      </c>
      <c r="AD47" s="211">
        <f t="shared" si="49"/>
        <v>0</v>
      </c>
      <c r="AE47" s="210">
        <v>0</v>
      </c>
      <c r="AF47" s="211">
        <f t="shared" si="50"/>
        <v>0</v>
      </c>
      <c r="AG47" s="210">
        <v>0</v>
      </c>
      <c r="AH47" s="211">
        <f t="shared" si="51"/>
        <v>0</v>
      </c>
      <c r="AI47" s="212">
        <f t="shared" si="52"/>
        <v>0</v>
      </c>
      <c r="AJ47" s="213">
        <v>0</v>
      </c>
      <c r="AK47" s="214">
        <f t="shared" si="53"/>
        <v>0</v>
      </c>
      <c r="AL47" s="213">
        <v>0</v>
      </c>
      <c r="AM47" s="214">
        <f t="shared" si="54"/>
        <v>0</v>
      </c>
      <c r="AN47" s="213">
        <v>0</v>
      </c>
      <c r="AO47" s="214">
        <f t="shared" si="55"/>
        <v>0</v>
      </c>
      <c r="AP47" s="213">
        <v>0</v>
      </c>
      <c r="AQ47" s="214">
        <f t="shared" si="56"/>
        <v>0</v>
      </c>
      <c r="AR47" s="213">
        <v>0</v>
      </c>
      <c r="AS47" s="214">
        <f t="shared" si="57"/>
        <v>0</v>
      </c>
      <c r="AT47" s="215">
        <f t="shared" si="58"/>
        <v>0</v>
      </c>
      <c r="AU47" s="216">
        <v>0</v>
      </c>
      <c r="AV47" s="217">
        <f t="shared" si="59"/>
        <v>0</v>
      </c>
      <c r="AW47" s="216">
        <v>0</v>
      </c>
      <c r="AX47" s="217">
        <f t="shared" si="60"/>
        <v>0</v>
      </c>
      <c r="AY47" s="216">
        <v>0</v>
      </c>
      <c r="AZ47" s="217">
        <f t="shared" si="61"/>
        <v>0</v>
      </c>
      <c r="BA47" s="216">
        <v>0</v>
      </c>
      <c r="BB47" s="217">
        <f t="shared" si="62"/>
        <v>0</v>
      </c>
      <c r="BC47" s="216">
        <v>0</v>
      </c>
      <c r="BD47" s="217">
        <f t="shared" si="63"/>
        <v>0</v>
      </c>
      <c r="BE47" s="218">
        <f t="shared" si="64"/>
        <v>0</v>
      </c>
      <c r="BF47" s="219">
        <v>0</v>
      </c>
      <c r="BG47" s="220">
        <f t="shared" si="65"/>
        <v>0</v>
      </c>
      <c r="BH47" s="219">
        <v>0</v>
      </c>
      <c r="BI47" s="220">
        <f t="shared" si="66"/>
        <v>0</v>
      </c>
      <c r="BJ47" s="219">
        <v>0</v>
      </c>
      <c r="BK47" s="220">
        <f t="shared" si="67"/>
        <v>0</v>
      </c>
      <c r="BL47" s="219">
        <v>0</v>
      </c>
      <c r="BM47" s="220">
        <f t="shared" si="68"/>
        <v>0</v>
      </c>
      <c r="BN47" s="219">
        <v>0</v>
      </c>
      <c r="BO47" s="220">
        <f t="shared" si="69"/>
        <v>0</v>
      </c>
      <c r="BP47" s="413">
        <f t="shared" si="70"/>
        <v>0</v>
      </c>
      <c r="BQ47" s="414">
        <f t="shared" si="71"/>
        <v>0</v>
      </c>
      <c r="BR47" s="414">
        <f t="shared" si="72"/>
        <v>0</v>
      </c>
      <c r="BS47" s="414">
        <f t="shared" si="73"/>
        <v>0</v>
      </c>
      <c r="BT47" s="414">
        <f t="shared" si="74"/>
        <v>0</v>
      </c>
      <c r="BU47" s="414">
        <f t="shared" si="75"/>
        <v>0</v>
      </c>
      <c r="BV47" s="416">
        <f t="shared" si="76"/>
        <v>0</v>
      </c>
    </row>
    <row r="48" spans="1:74" ht="15" customHeight="1">
      <c r="C48" s="12">
        <f t="shared" si="77"/>
        <v>0</v>
      </c>
      <c r="E48" s="662" t="s">
        <v>300</v>
      </c>
      <c r="F48" s="662"/>
      <c r="G48" s="662"/>
      <c r="H48" s="662"/>
      <c r="I48" s="662"/>
      <c r="J48" s="662"/>
      <c r="K48" s="88">
        <v>0</v>
      </c>
      <c r="L48" s="89">
        <f t="shared" si="39"/>
        <v>0</v>
      </c>
      <c r="M48" s="56">
        <f t="shared" si="40"/>
        <v>0</v>
      </c>
      <c r="N48" s="207">
        <v>0</v>
      </c>
      <c r="O48" s="208">
        <f t="shared" si="41"/>
        <v>0</v>
      </c>
      <c r="P48" s="207">
        <v>0</v>
      </c>
      <c r="Q48" s="208">
        <f t="shared" si="42"/>
        <v>0</v>
      </c>
      <c r="R48" s="207">
        <v>0</v>
      </c>
      <c r="S48" s="208">
        <f t="shared" si="43"/>
        <v>0</v>
      </c>
      <c r="T48" s="207">
        <v>0</v>
      </c>
      <c r="U48" s="208">
        <f t="shared" si="44"/>
        <v>0</v>
      </c>
      <c r="V48" s="207">
        <v>0</v>
      </c>
      <c r="W48" s="208">
        <f t="shared" si="45"/>
        <v>0</v>
      </c>
      <c r="X48" s="209">
        <f t="shared" si="46"/>
        <v>0</v>
      </c>
      <c r="Y48" s="210">
        <v>0</v>
      </c>
      <c r="Z48" s="211">
        <f t="shared" si="47"/>
        <v>0</v>
      </c>
      <c r="AA48" s="210">
        <v>0</v>
      </c>
      <c r="AB48" s="211">
        <f t="shared" si="48"/>
        <v>0</v>
      </c>
      <c r="AC48" s="210">
        <v>0</v>
      </c>
      <c r="AD48" s="211">
        <f t="shared" si="49"/>
        <v>0</v>
      </c>
      <c r="AE48" s="210">
        <v>0</v>
      </c>
      <c r="AF48" s="211">
        <f t="shared" si="50"/>
        <v>0</v>
      </c>
      <c r="AG48" s="210">
        <v>0</v>
      </c>
      <c r="AH48" s="211">
        <f t="shared" si="51"/>
        <v>0</v>
      </c>
      <c r="AI48" s="212">
        <f t="shared" si="52"/>
        <v>0</v>
      </c>
      <c r="AJ48" s="213">
        <v>0</v>
      </c>
      <c r="AK48" s="214">
        <f t="shared" si="53"/>
        <v>0</v>
      </c>
      <c r="AL48" s="213">
        <v>0</v>
      </c>
      <c r="AM48" s="214">
        <f t="shared" si="54"/>
        <v>0</v>
      </c>
      <c r="AN48" s="213">
        <v>0</v>
      </c>
      <c r="AO48" s="214">
        <f t="shared" si="55"/>
        <v>0</v>
      </c>
      <c r="AP48" s="213">
        <v>0</v>
      </c>
      <c r="AQ48" s="214">
        <f t="shared" si="56"/>
        <v>0</v>
      </c>
      <c r="AR48" s="213">
        <v>0</v>
      </c>
      <c r="AS48" s="214">
        <f t="shared" si="57"/>
        <v>0</v>
      </c>
      <c r="AT48" s="215">
        <f t="shared" si="58"/>
        <v>0</v>
      </c>
      <c r="AU48" s="216">
        <v>0</v>
      </c>
      <c r="AV48" s="217">
        <f t="shared" si="59"/>
        <v>0</v>
      </c>
      <c r="AW48" s="216">
        <v>0</v>
      </c>
      <c r="AX48" s="217">
        <f t="shared" si="60"/>
        <v>0</v>
      </c>
      <c r="AY48" s="216">
        <v>0</v>
      </c>
      <c r="AZ48" s="217">
        <f t="shared" si="61"/>
        <v>0</v>
      </c>
      <c r="BA48" s="216">
        <v>0</v>
      </c>
      <c r="BB48" s="217">
        <f t="shared" si="62"/>
        <v>0</v>
      </c>
      <c r="BC48" s="216">
        <v>0</v>
      </c>
      <c r="BD48" s="217">
        <f t="shared" si="63"/>
        <v>0</v>
      </c>
      <c r="BE48" s="218">
        <f t="shared" si="64"/>
        <v>0</v>
      </c>
      <c r="BF48" s="219">
        <v>0</v>
      </c>
      <c r="BG48" s="220">
        <f t="shared" si="65"/>
        <v>0</v>
      </c>
      <c r="BH48" s="219">
        <v>0</v>
      </c>
      <c r="BI48" s="220">
        <f t="shared" si="66"/>
        <v>0</v>
      </c>
      <c r="BJ48" s="219">
        <v>0</v>
      </c>
      <c r="BK48" s="220">
        <f t="shared" si="67"/>
        <v>0</v>
      </c>
      <c r="BL48" s="219">
        <v>0</v>
      </c>
      <c r="BM48" s="220">
        <f t="shared" si="68"/>
        <v>0</v>
      </c>
      <c r="BN48" s="219">
        <v>0</v>
      </c>
      <c r="BO48" s="220">
        <f t="shared" si="69"/>
        <v>0</v>
      </c>
      <c r="BP48" s="413">
        <f t="shared" si="70"/>
        <v>0</v>
      </c>
      <c r="BQ48" s="414">
        <f t="shared" si="71"/>
        <v>0</v>
      </c>
      <c r="BR48" s="414">
        <f t="shared" si="72"/>
        <v>0</v>
      </c>
      <c r="BS48" s="414">
        <f t="shared" si="73"/>
        <v>0</v>
      </c>
      <c r="BT48" s="414">
        <f t="shared" si="74"/>
        <v>0</v>
      </c>
      <c r="BU48" s="414">
        <f t="shared" si="75"/>
        <v>0</v>
      </c>
      <c r="BV48" s="416">
        <f t="shared" si="76"/>
        <v>0</v>
      </c>
    </row>
    <row r="49" spans="1:74" ht="15" customHeight="1">
      <c r="C49" s="12">
        <f t="shared" si="77"/>
        <v>0</v>
      </c>
      <c r="E49" s="662" t="s">
        <v>300</v>
      </c>
      <c r="F49" s="662"/>
      <c r="G49" s="662"/>
      <c r="H49" s="662"/>
      <c r="I49" s="662"/>
      <c r="J49" s="662"/>
      <c r="K49" s="88">
        <v>0</v>
      </c>
      <c r="L49" s="89">
        <f t="shared" si="39"/>
        <v>0</v>
      </c>
      <c r="M49" s="56">
        <f t="shared" si="40"/>
        <v>0</v>
      </c>
      <c r="N49" s="207">
        <v>0</v>
      </c>
      <c r="O49" s="208">
        <f t="shared" si="41"/>
        <v>0</v>
      </c>
      <c r="P49" s="207">
        <v>0</v>
      </c>
      <c r="Q49" s="208">
        <f t="shared" si="42"/>
        <v>0</v>
      </c>
      <c r="R49" s="207">
        <v>0</v>
      </c>
      <c r="S49" s="208">
        <f t="shared" si="43"/>
        <v>0</v>
      </c>
      <c r="T49" s="207">
        <v>0</v>
      </c>
      <c r="U49" s="208">
        <f t="shared" si="44"/>
        <v>0</v>
      </c>
      <c r="V49" s="207">
        <v>0</v>
      </c>
      <c r="W49" s="208">
        <f t="shared" si="45"/>
        <v>0</v>
      </c>
      <c r="X49" s="209">
        <f t="shared" si="46"/>
        <v>0</v>
      </c>
      <c r="Y49" s="210">
        <v>0</v>
      </c>
      <c r="Z49" s="211">
        <f t="shared" si="47"/>
        <v>0</v>
      </c>
      <c r="AA49" s="210">
        <v>0</v>
      </c>
      <c r="AB49" s="211">
        <f t="shared" si="48"/>
        <v>0</v>
      </c>
      <c r="AC49" s="210">
        <v>0</v>
      </c>
      <c r="AD49" s="211">
        <f t="shared" si="49"/>
        <v>0</v>
      </c>
      <c r="AE49" s="210">
        <v>0</v>
      </c>
      <c r="AF49" s="211">
        <f t="shared" si="50"/>
        <v>0</v>
      </c>
      <c r="AG49" s="210">
        <v>0</v>
      </c>
      <c r="AH49" s="211">
        <f t="shared" si="51"/>
        <v>0</v>
      </c>
      <c r="AI49" s="212">
        <f t="shared" si="52"/>
        <v>0</v>
      </c>
      <c r="AJ49" s="213">
        <v>0</v>
      </c>
      <c r="AK49" s="214">
        <f t="shared" si="53"/>
        <v>0</v>
      </c>
      <c r="AL49" s="213">
        <v>0</v>
      </c>
      <c r="AM49" s="214">
        <f t="shared" si="54"/>
        <v>0</v>
      </c>
      <c r="AN49" s="213">
        <v>0</v>
      </c>
      <c r="AO49" s="214">
        <f t="shared" si="55"/>
        <v>0</v>
      </c>
      <c r="AP49" s="213">
        <v>0</v>
      </c>
      <c r="AQ49" s="214">
        <f t="shared" si="56"/>
        <v>0</v>
      </c>
      <c r="AR49" s="213">
        <v>0</v>
      </c>
      <c r="AS49" s="214">
        <f t="shared" si="57"/>
        <v>0</v>
      </c>
      <c r="AT49" s="215">
        <f t="shared" si="58"/>
        <v>0</v>
      </c>
      <c r="AU49" s="216">
        <v>0</v>
      </c>
      <c r="AV49" s="217">
        <f t="shared" si="59"/>
        <v>0</v>
      </c>
      <c r="AW49" s="216">
        <v>0</v>
      </c>
      <c r="AX49" s="217">
        <f t="shared" si="60"/>
        <v>0</v>
      </c>
      <c r="AY49" s="216">
        <v>0</v>
      </c>
      <c r="AZ49" s="217">
        <f t="shared" si="61"/>
        <v>0</v>
      </c>
      <c r="BA49" s="216">
        <v>0</v>
      </c>
      <c r="BB49" s="217">
        <f t="shared" si="62"/>
        <v>0</v>
      </c>
      <c r="BC49" s="216">
        <v>0</v>
      </c>
      <c r="BD49" s="217">
        <f t="shared" si="63"/>
        <v>0</v>
      </c>
      <c r="BE49" s="218">
        <f t="shared" si="64"/>
        <v>0</v>
      </c>
      <c r="BF49" s="219">
        <v>0</v>
      </c>
      <c r="BG49" s="220">
        <f t="shared" si="65"/>
        <v>0</v>
      </c>
      <c r="BH49" s="219">
        <v>0</v>
      </c>
      <c r="BI49" s="220">
        <f t="shared" si="66"/>
        <v>0</v>
      </c>
      <c r="BJ49" s="219">
        <v>0</v>
      </c>
      <c r="BK49" s="220">
        <f t="shared" si="67"/>
        <v>0</v>
      </c>
      <c r="BL49" s="219">
        <v>0</v>
      </c>
      <c r="BM49" s="220">
        <f t="shared" si="68"/>
        <v>0</v>
      </c>
      <c r="BN49" s="219">
        <v>0</v>
      </c>
      <c r="BO49" s="220">
        <f t="shared" si="69"/>
        <v>0</v>
      </c>
      <c r="BP49" s="413">
        <f t="shared" si="70"/>
        <v>0</v>
      </c>
      <c r="BQ49" s="414">
        <f t="shared" si="71"/>
        <v>0</v>
      </c>
      <c r="BR49" s="414">
        <f t="shared" si="72"/>
        <v>0</v>
      </c>
      <c r="BS49" s="414">
        <f t="shared" si="73"/>
        <v>0</v>
      </c>
      <c r="BT49" s="414">
        <f t="shared" si="74"/>
        <v>0</v>
      </c>
      <c r="BU49" s="414">
        <f t="shared" si="75"/>
        <v>0</v>
      </c>
      <c r="BV49" s="416">
        <f t="shared" si="76"/>
        <v>0</v>
      </c>
    </row>
    <row r="50" spans="1:74" s="9" customFormat="1" ht="15" customHeight="1">
      <c r="A50" s="62"/>
      <c r="B50" s="62"/>
      <c r="C50" s="12">
        <f t="shared" si="77"/>
        <v>0</v>
      </c>
      <c r="D50" s="34"/>
      <c r="E50" s="662" t="s">
        <v>300</v>
      </c>
      <c r="F50" s="662"/>
      <c r="G50" s="662"/>
      <c r="H50" s="662"/>
      <c r="I50" s="662"/>
      <c r="J50" s="662"/>
      <c r="K50" s="88">
        <v>0</v>
      </c>
      <c r="L50" s="89">
        <f t="shared" si="39"/>
        <v>0</v>
      </c>
      <c r="M50" s="56">
        <f t="shared" si="40"/>
        <v>0</v>
      </c>
      <c r="N50" s="207">
        <v>0</v>
      </c>
      <c r="O50" s="208">
        <f t="shared" si="41"/>
        <v>0</v>
      </c>
      <c r="P50" s="207">
        <v>0</v>
      </c>
      <c r="Q50" s="208">
        <f t="shared" si="42"/>
        <v>0</v>
      </c>
      <c r="R50" s="207">
        <v>0</v>
      </c>
      <c r="S50" s="208">
        <f t="shared" si="43"/>
        <v>0</v>
      </c>
      <c r="T50" s="207">
        <v>0</v>
      </c>
      <c r="U50" s="208">
        <f t="shared" si="44"/>
        <v>0</v>
      </c>
      <c r="V50" s="207">
        <v>0</v>
      </c>
      <c r="W50" s="208">
        <f t="shared" si="45"/>
        <v>0</v>
      </c>
      <c r="X50" s="209">
        <f t="shared" si="46"/>
        <v>0</v>
      </c>
      <c r="Y50" s="210">
        <v>0</v>
      </c>
      <c r="Z50" s="211">
        <f t="shared" si="47"/>
        <v>0</v>
      </c>
      <c r="AA50" s="210">
        <v>0</v>
      </c>
      <c r="AB50" s="211">
        <f t="shared" si="48"/>
        <v>0</v>
      </c>
      <c r="AC50" s="210">
        <v>0</v>
      </c>
      <c r="AD50" s="211">
        <f t="shared" si="49"/>
        <v>0</v>
      </c>
      <c r="AE50" s="210">
        <v>0</v>
      </c>
      <c r="AF50" s="211">
        <f t="shared" si="50"/>
        <v>0</v>
      </c>
      <c r="AG50" s="210">
        <v>0</v>
      </c>
      <c r="AH50" s="211">
        <f t="shared" si="51"/>
        <v>0</v>
      </c>
      <c r="AI50" s="212">
        <f t="shared" si="52"/>
        <v>0</v>
      </c>
      <c r="AJ50" s="213">
        <v>0</v>
      </c>
      <c r="AK50" s="214">
        <f t="shared" si="53"/>
        <v>0</v>
      </c>
      <c r="AL50" s="213">
        <v>0</v>
      </c>
      <c r="AM50" s="214">
        <f t="shared" si="54"/>
        <v>0</v>
      </c>
      <c r="AN50" s="213">
        <v>0</v>
      </c>
      <c r="AO50" s="214">
        <f t="shared" si="55"/>
        <v>0</v>
      </c>
      <c r="AP50" s="213">
        <v>0</v>
      </c>
      <c r="AQ50" s="214">
        <f t="shared" si="56"/>
        <v>0</v>
      </c>
      <c r="AR50" s="213">
        <v>0</v>
      </c>
      <c r="AS50" s="214">
        <f t="shared" si="57"/>
        <v>0</v>
      </c>
      <c r="AT50" s="215">
        <f t="shared" si="58"/>
        <v>0</v>
      </c>
      <c r="AU50" s="216">
        <v>0</v>
      </c>
      <c r="AV50" s="217">
        <f t="shared" si="59"/>
        <v>0</v>
      </c>
      <c r="AW50" s="216">
        <v>0</v>
      </c>
      <c r="AX50" s="217">
        <f t="shared" si="60"/>
        <v>0</v>
      </c>
      <c r="AY50" s="216">
        <v>0</v>
      </c>
      <c r="AZ50" s="217">
        <f t="shared" si="61"/>
        <v>0</v>
      </c>
      <c r="BA50" s="216">
        <v>0</v>
      </c>
      <c r="BB50" s="217">
        <f t="shared" si="62"/>
        <v>0</v>
      </c>
      <c r="BC50" s="216">
        <v>0</v>
      </c>
      <c r="BD50" s="217">
        <f t="shared" si="63"/>
        <v>0</v>
      </c>
      <c r="BE50" s="218">
        <f t="shared" si="64"/>
        <v>0</v>
      </c>
      <c r="BF50" s="219">
        <v>0</v>
      </c>
      <c r="BG50" s="220">
        <f t="shared" si="65"/>
        <v>0</v>
      </c>
      <c r="BH50" s="219">
        <v>0</v>
      </c>
      <c r="BI50" s="220">
        <f t="shared" si="66"/>
        <v>0</v>
      </c>
      <c r="BJ50" s="219">
        <v>0</v>
      </c>
      <c r="BK50" s="220">
        <f t="shared" si="67"/>
        <v>0</v>
      </c>
      <c r="BL50" s="219">
        <v>0</v>
      </c>
      <c r="BM50" s="220">
        <f t="shared" si="68"/>
        <v>0</v>
      </c>
      <c r="BN50" s="219">
        <v>0</v>
      </c>
      <c r="BO50" s="220">
        <f t="shared" si="69"/>
        <v>0</v>
      </c>
      <c r="BP50" s="413">
        <f t="shared" si="70"/>
        <v>0</v>
      </c>
      <c r="BQ50" s="414">
        <f t="shared" si="71"/>
        <v>0</v>
      </c>
      <c r="BR50" s="414">
        <f t="shared" si="72"/>
        <v>0</v>
      </c>
      <c r="BS50" s="414">
        <f t="shared" si="73"/>
        <v>0</v>
      </c>
      <c r="BT50" s="414">
        <f t="shared" si="74"/>
        <v>0</v>
      </c>
      <c r="BU50" s="414">
        <f t="shared" si="75"/>
        <v>0</v>
      </c>
      <c r="BV50" s="416">
        <f t="shared" si="76"/>
        <v>0</v>
      </c>
    </row>
    <row r="51" spans="1:74" s="9" customFormat="1" ht="15" customHeight="1">
      <c r="A51" s="62"/>
      <c r="B51" s="62"/>
      <c r="C51" s="12">
        <f t="shared" si="77"/>
        <v>0</v>
      </c>
      <c r="D51" s="34"/>
      <c r="E51" s="662" t="s">
        <v>300</v>
      </c>
      <c r="F51" s="662"/>
      <c r="G51" s="662"/>
      <c r="H51" s="662"/>
      <c r="I51" s="662"/>
      <c r="J51" s="662"/>
      <c r="K51" s="88">
        <v>0</v>
      </c>
      <c r="L51" s="89">
        <f t="shared" si="39"/>
        <v>0</v>
      </c>
      <c r="M51" s="56">
        <f t="shared" si="40"/>
        <v>0</v>
      </c>
      <c r="N51" s="207">
        <v>0</v>
      </c>
      <c r="O51" s="208">
        <f t="shared" si="41"/>
        <v>0</v>
      </c>
      <c r="P51" s="207">
        <v>0</v>
      </c>
      <c r="Q51" s="208">
        <f t="shared" si="42"/>
        <v>0</v>
      </c>
      <c r="R51" s="207">
        <v>0</v>
      </c>
      <c r="S51" s="208">
        <f t="shared" si="43"/>
        <v>0</v>
      </c>
      <c r="T51" s="207">
        <v>0</v>
      </c>
      <c r="U51" s="208">
        <f t="shared" si="44"/>
        <v>0</v>
      </c>
      <c r="V51" s="207">
        <v>0</v>
      </c>
      <c r="W51" s="208">
        <f t="shared" si="45"/>
        <v>0</v>
      </c>
      <c r="X51" s="209">
        <f t="shared" si="46"/>
        <v>0</v>
      </c>
      <c r="Y51" s="210">
        <v>0</v>
      </c>
      <c r="Z51" s="211">
        <f t="shared" si="47"/>
        <v>0</v>
      </c>
      <c r="AA51" s="210">
        <v>0</v>
      </c>
      <c r="AB51" s="211">
        <f t="shared" si="48"/>
        <v>0</v>
      </c>
      <c r="AC51" s="210">
        <v>0</v>
      </c>
      <c r="AD51" s="211">
        <f t="shared" si="49"/>
        <v>0</v>
      </c>
      <c r="AE51" s="210">
        <v>0</v>
      </c>
      <c r="AF51" s="211">
        <f t="shared" si="50"/>
        <v>0</v>
      </c>
      <c r="AG51" s="210">
        <v>0</v>
      </c>
      <c r="AH51" s="211">
        <f t="shared" si="51"/>
        <v>0</v>
      </c>
      <c r="AI51" s="212">
        <f t="shared" si="52"/>
        <v>0</v>
      </c>
      <c r="AJ51" s="213">
        <v>0</v>
      </c>
      <c r="AK51" s="214">
        <f t="shared" si="53"/>
        <v>0</v>
      </c>
      <c r="AL51" s="213">
        <v>0</v>
      </c>
      <c r="AM51" s="214">
        <f t="shared" si="54"/>
        <v>0</v>
      </c>
      <c r="AN51" s="213">
        <v>0</v>
      </c>
      <c r="AO51" s="214">
        <f t="shared" si="55"/>
        <v>0</v>
      </c>
      <c r="AP51" s="213">
        <v>0</v>
      </c>
      <c r="AQ51" s="214">
        <f t="shared" si="56"/>
        <v>0</v>
      </c>
      <c r="AR51" s="213">
        <v>0</v>
      </c>
      <c r="AS51" s="214">
        <f t="shared" si="57"/>
        <v>0</v>
      </c>
      <c r="AT51" s="215">
        <f t="shared" si="58"/>
        <v>0</v>
      </c>
      <c r="AU51" s="216">
        <v>0</v>
      </c>
      <c r="AV51" s="217">
        <f t="shared" si="59"/>
        <v>0</v>
      </c>
      <c r="AW51" s="216">
        <v>0</v>
      </c>
      <c r="AX51" s="217">
        <f t="shared" si="60"/>
        <v>0</v>
      </c>
      <c r="AY51" s="216">
        <v>0</v>
      </c>
      <c r="AZ51" s="217">
        <f t="shared" si="61"/>
        <v>0</v>
      </c>
      <c r="BA51" s="216">
        <v>0</v>
      </c>
      <c r="BB51" s="217">
        <f t="shared" si="62"/>
        <v>0</v>
      </c>
      <c r="BC51" s="216">
        <v>0</v>
      </c>
      <c r="BD51" s="217">
        <f t="shared" si="63"/>
        <v>0</v>
      </c>
      <c r="BE51" s="218">
        <f t="shared" si="64"/>
        <v>0</v>
      </c>
      <c r="BF51" s="219">
        <v>0</v>
      </c>
      <c r="BG51" s="220">
        <f t="shared" si="65"/>
        <v>0</v>
      </c>
      <c r="BH51" s="219">
        <v>0</v>
      </c>
      <c r="BI51" s="220">
        <f t="shared" si="66"/>
        <v>0</v>
      </c>
      <c r="BJ51" s="219">
        <v>0</v>
      </c>
      <c r="BK51" s="220">
        <f t="shared" si="67"/>
        <v>0</v>
      </c>
      <c r="BL51" s="219">
        <v>0</v>
      </c>
      <c r="BM51" s="220">
        <f t="shared" si="68"/>
        <v>0</v>
      </c>
      <c r="BN51" s="219">
        <v>0</v>
      </c>
      <c r="BO51" s="220">
        <f t="shared" si="69"/>
        <v>0</v>
      </c>
      <c r="BP51" s="413">
        <f t="shared" si="70"/>
        <v>0</v>
      </c>
      <c r="BQ51" s="414">
        <f t="shared" si="71"/>
        <v>0</v>
      </c>
      <c r="BR51" s="414">
        <f t="shared" si="72"/>
        <v>0</v>
      </c>
      <c r="BS51" s="414">
        <f t="shared" si="73"/>
        <v>0</v>
      </c>
      <c r="BT51" s="414">
        <f t="shared" si="74"/>
        <v>0</v>
      </c>
      <c r="BU51" s="414">
        <f t="shared" si="75"/>
        <v>0</v>
      </c>
      <c r="BV51" s="416">
        <f t="shared" si="76"/>
        <v>0</v>
      </c>
    </row>
    <row r="52" spans="1:74" s="9" customFormat="1" ht="15" customHeight="1">
      <c r="A52" s="62"/>
      <c r="B52" s="62"/>
      <c r="C52" s="12">
        <f t="shared" si="77"/>
        <v>0</v>
      </c>
      <c r="D52" s="34"/>
      <c r="E52" s="662" t="s">
        <v>300</v>
      </c>
      <c r="F52" s="662"/>
      <c r="G52" s="662"/>
      <c r="H52" s="662"/>
      <c r="I52" s="662"/>
      <c r="J52" s="662"/>
      <c r="K52" s="88">
        <v>0</v>
      </c>
      <c r="L52" s="89">
        <f t="shared" si="39"/>
        <v>0</v>
      </c>
      <c r="M52" s="56">
        <f t="shared" si="40"/>
        <v>0</v>
      </c>
      <c r="N52" s="207">
        <v>0</v>
      </c>
      <c r="O52" s="208">
        <f t="shared" si="41"/>
        <v>0</v>
      </c>
      <c r="P52" s="207">
        <v>0</v>
      </c>
      <c r="Q52" s="208">
        <f t="shared" si="42"/>
        <v>0</v>
      </c>
      <c r="R52" s="207">
        <v>0</v>
      </c>
      <c r="S52" s="208">
        <f t="shared" si="43"/>
        <v>0</v>
      </c>
      <c r="T52" s="207">
        <v>0</v>
      </c>
      <c r="U52" s="208">
        <f t="shared" si="44"/>
        <v>0</v>
      </c>
      <c r="V52" s="207">
        <v>0</v>
      </c>
      <c r="W52" s="208">
        <f t="shared" si="45"/>
        <v>0</v>
      </c>
      <c r="X52" s="209">
        <f t="shared" si="46"/>
        <v>0</v>
      </c>
      <c r="Y52" s="210">
        <v>0</v>
      </c>
      <c r="Z52" s="211">
        <f t="shared" si="47"/>
        <v>0</v>
      </c>
      <c r="AA52" s="210">
        <v>0</v>
      </c>
      <c r="AB52" s="211">
        <f t="shared" si="48"/>
        <v>0</v>
      </c>
      <c r="AC52" s="210">
        <v>0</v>
      </c>
      <c r="AD52" s="211">
        <f t="shared" si="49"/>
        <v>0</v>
      </c>
      <c r="AE52" s="210">
        <v>0</v>
      </c>
      <c r="AF52" s="211">
        <f t="shared" si="50"/>
        <v>0</v>
      </c>
      <c r="AG52" s="210">
        <v>0</v>
      </c>
      <c r="AH52" s="211">
        <f t="shared" si="51"/>
        <v>0</v>
      </c>
      <c r="AI52" s="212">
        <f t="shared" si="52"/>
        <v>0</v>
      </c>
      <c r="AJ52" s="213">
        <v>0</v>
      </c>
      <c r="AK52" s="214">
        <f t="shared" si="53"/>
        <v>0</v>
      </c>
      <c r="AL52" s="213">
        <v>0</v>
      </c>
      <c r="AM52" s="214">
        <f t="shared" si="54"/>
        <v>0</v>
      </c>
      <c r="AN52" s="213">
        <v>0</v>
      </c>
      <c r="AO52" s="214">
        <f t="shared" si="55"/>
        <v>0</v>
      </c>
      <c r="AP52" s="213">
        <v>0</v>
      </c>
      <c r="AQ52" s="214">
        <f t="shared" si="56"/>
        <v>0</v>
      </c>
      <c r="AR52" s="213">
        <v>0</v>
      </c>
      <c r="AS52" s="214">
        <f t="shared" si="57"/>
        <v>0</v>
      </c>
      <c r="AT52" s="215">
        <f t="shared" si="58"/>
        <v>0</v>
      </c>
      <c r="AU52" s="216">
        <v>0</v>
      </c>
      <c r="AV52" s="217">
        <f t="shared" si="59"/>
        <v>0</v>
      </c>
      <c r="AW52" s="216">
        <v>0</v>
      </c>
      <c r="AX52" s="217">
        <f t="shared" si="60"/>
        <v>0</v>
      </c>
      <c r="AY52" s="216">
        <v>0</v>
      </c>
      <c r="AZ52" s="217">
        <f t="shared" si="61"/>
        <v>0</v>
      </c>
      <c r="BA52" s="216">
        <v>0</v>
      </c>
      <c r="BB52" s="217">
        <f t="shared" si="62"/>
        <v>0</v>
      </c>
      <c r="BC52" s="216">
        <v>0</v>
      </c>
      <c r="BD52" s="217">
        <f t="shared" si="63"/>
        <v>0</v>
      </c>
      <c r="BE52" s="218">
        <f t="shared" si="64"/>
        <v>0</v>
      </c>
      <c r="BF52" s="219">
        <v>0</v>
      </c>
      <c r="BG52" s="220">
        <f t="shared" si="65"/>
        <v>0</v>
      </c>
      <c r="BH52" s="219">
        <v>0</v>
      </c>
      <c r="BI52" s="220">
        <f t="shared" si="66"/>
        <v>0</v>
      </c>
      <c r="BJ52" s="219">
        <v>0</v>
      </c>
      <c r="BK52" s="220">
        <f t="shared" si="67"/>
        <v>0</v>
      </c>
      <c r="BL52" s="219">
        <v>0</v>
      </c>
      <c r="BM52" s="220">
        <f t="shared" si="68"/>
        <v>0</v>
      </c>
      <c r="BN52" s="219">
        <v>0</v>
      </c>
      <c r="BO52" s="220">
        <f t="shared" si="69"/>
        <v>0</v>
      </c>
      <c r="BP52" s="413">
        <f t="shared" si="70"/>
        <v>0</v>
      </c>
      <c r="BQ52" s="414">
        <f t="shared" si="71"/>
        <v>0</v>
      </c>
      <c r="BR52" s="414">
        <f t="shared" si="72"/>
        <v>0</v>
      </c>
      <c r="BS52" s="414">
        <f t="shared" si="73"/>
        <v>0</v>
      </c>
      <c r="BT52" s="414">
        <f t="shared" si="74"/>
        <v>0</v>
      </c>
      <c r="BU52" s="414">
        <f t="shared" si="75"/>
        <v>0</v>
      </c>
      <c r="BV52" s="416">
        <f t="shared" si="76"/>
        <v>0</v>
      </c>
    </row>
    <row r="53" spans="1:74" ht="15" customHeight="1">
      <c r="C53" s="12">
        <f t="shared" si="77"/>
        <v>0</v>
      </c>
      <c r="E53" s="662" t="s">
        <v>300</v>
      </c>
      <c r="F53" s="662"/>
      <c r="G53" s="662"/>
      <c r="H53" s="662"/>
      <c r="I53" s="662"/>
      <c r="J53" s="662"/>
      <c r="K53" s="88">
        <v>0</v>
      </c>
      <c r="L53" s="89">
        <f t="shared" si="39"/>
        <v>0</v>
      </c>
      <c r="M53" s="56">
        <f t="shared" si="40"/>
        <v>0</v>
      </c>
      <c r="N53" s="207">
        <v>0</v>
      </c>
      <c r="O53" s="208">
        <f t="shared" si="41"/>
        <v>0</v>
      </c>
      <c r="P53" s="207">
        <v>0</v>
      </c>
      <c r="Q53" s="208">
        <f t="shared" si="42"/>
        <v>0</v>
      </c>
      <c r="R53" s="207">
        <v>0</v>
      </c>
      <c r="S53" s="208">
        <f t="shared" si="43"/>
        <v>0</v>
      </c>
      <c r="T53" s="207">
        <v>0</v>
      </c>
      <c r="U53" s="208">
        <f t="shared" si="44"/>
        <v>0</v>
      </c>
      <c r="V53" s="207">
        <v>0</v>
      </c>
      <c r="W53" s="208">
        <f t="shared" si="45"/>
        <v>0</v>
      </c>
      <c r="X53" s="209">
        <f t="shared" si="46"/>
        <v>0</v>
      </c>
      <c r="Y53" s="210">
        <v>0</v>
      </c>
      <c r="Z53" s="211">
        <f t="shared" si="47"/>
        <v>0</v>
      </c>
      <c r="AA53" s="210">
        <v>0</v>
      </c>
      <c r="AB53" s="211">
        <f t="shared" si="48"/>
        <v>0</v>
      </c>
      <c r="AC53" s="210">
        <v>0</v>
      </c>
      <c r="AD53" s="211">
        <f t="shared" si="49"/>
        <v>0</v>
      </c>
      <c r="AE53" s="210">
        <v>0</v>
      </c>
      <c r="AF53" s="211">
        <f t="shared" si="50"/>
        <v>0</v>
      </c>
      <c r="AG53" s="210">
        <v>0</v>
      </c>
      <c r="AH53" s="211">
        <f t="shared" si="51"/>
        <v>0</v>
      </c>
      <c r="AI53" s="212">
        <f t="shared" si="52"/>
        <v>0</v>
      </c>
      <c r="AJ53" s="213">
        <v>0</v>
      </c>
      <c r="AK53" s="214">
        <f t="shared" si="53"/>
        <v>0</v>
      </c>
      <c r="AL53" s="213">
        <v>0</v>
      </c>
      <c r="AM53" s="214">
        <f t="shared" si="54"/>
        <v>0</v>
      </c>
      <c r="AN53" s="213">
        <v>0</v>
      </c>
      <c r="AO53" s="214">
        <f t="shared" si="55"/>
        <v>0</v>
      </c>
      <c r="AP53" s="213">
        <v>0</v>
      </c>
      <c r="AQ53" s="214">
        <f t="shared" si="56"/>
        <v>0</v>
      </c>
      <c r="AR53" s="213">
        <v>0</v>
      </c>
      <c r="AS53" s="214">
        <f t="shared" si="57"/>
        <v>0</v>
      </c>
      <c r="AT53" s="215">
        <f t="shared" si="58"/>
        <v>0</v>
      </c>
      <c r="AU53" s="216">
        <v>0</v>
      </c>
      <c r="AV53" s="217">
        <f t="shared" si="59"/>
        <v>0</v>
      </c>
      <c r="AW53" s="216">
        <v>0</v>
      </c>
      <c r="AX53" s="217">
        <f t="shared" si="60"/>
        <v>0</v>
      </c>
      <c r="AY53" s="216">
        <v>0</v>
      </c>
      <c r="AZ53" s="217">
        <f t="shared" si="61"/>
        <v>0</v>
      </c>
      <c r="BA53" s="216">
        <v>0</v>
      </c>
      <c r="BB53" s="217">
        <f t="shared" si="62"/>
        <v>0</v>
      </c>
      <c r="BC53" s="216">
        <v>0</v>
      </c>
      <c r="BD53" s="217">
        <f t="shared" si="63"/>
        <v>0</v>
      </c>
      <c r="BE53" s="218">
        <f t="shared" si="64"/>
        <v>0</v>
      </c>
      <c r="BF53" s="219">
        <v>0</v>
      </c>
      <c r="BG53" s="220">
        <f t="shared" si="65"/>
        <v>0</v>
      </c>
      <c r="BH53" s="219">
        <v>0</v>
      </c>
      <c r="BI53" s="220">
        <f t="shared" si="66"/>
        <v>0</v>
      </c>
      <c r="BJ53" s="219">
        <v>0</v>
      </c>
      <c r="BK53" s="220">
        <f t="shared" si="67"/>
        <v>0</v>
      </c>
      <c r="BL53" s="219">
        <v>0</v>
      </c>
      <c r="BM53" s="220">
        <f t="shared" si="68"/>
        <v>0</v>
      </c>
      <c r="BN53" s="219">
        <v>0</v>
      </c>
      <c r="BO53" s="220">
        <f t="shared" si="69"/>
        <v>0</v>
      </c>
      <c r="BP53" s="413">
        <f t="shared" si="70"/>
        <v>0</v>
      </c>
      <c r="BQ53" s="414">
        <f t="shared" si="71"/>
        <v>0</v>
      </c>
      <c r="BR53" s="414">
        <f t="shared" si="72"/>
        <v>0</v>
      </c>
      <c r="BS53" s="414">
        <f t="shared" si="73"/>
        <v>0</v>
      </c>
      <c r="BT53" s="414">
        <f t="shared" si="74"/>
        <v>0</v>
      </c>
      <c r="BU53" s="414">
        <f t="shared" si="75"/>
        <v>0</v>
      </c>
      <c r="BV53" s="416">
        <f t="shared" si="76"/>
        <v>0</v>
      </c>
    </row>
    <row r="54" spans="1:74" ht="15" customHeight="1">
      <c r="C54" s="12">
        <f t="shared" si="77"/>
        <v>0</v>
      </c>
      <c r="E54" s="662" t="s">
        <v>300</v>
      </c>
      <c r="F54" s="662"/>
      <c r="G54" s="662"/>
      <c r="H54" s="662"/>
      <c r="I54" s="662"/>
      <c r="J54" s="662"/>
      <c r="K54" s="88">
        <v>0</v>
      </c>
      <c r="L54" s="89">
        <f t="shared" si="39"/>
        <v>0</v>
      </c>
      <c r="M54" s="56">
        <f t="shared" si="40"/>
        <v>0</v>
      </c>
      <c r="N54" s="207">
        <v>0</v>
      </c>
      <c r="O54" s="208">
        <f t="shared" si="41"/>
        <v>0</v>
      </c>
      <c r="P54" s="207">
        <v>0</v>
      </c>
      <c r="Q54" s="208">
        <f t="shared" si="42"/>
        <v>0</v>
      </c>
      <c r="R54" s="207">
        <v>0</v>
      </c>
      <c r="S54" s="208">
        <f t="shared" si="43"/>
        <v>0</v>
      </c>
      <c r="T54" s="207">
        <v>0</v>
      </c>
      <c r="U54" s="208">
        <f t="shared" si="44"/>
        <v>0</v>
      </c>
      <c r="V54" s="207">
        <v>0</v>
      </c>
      <c r="W54" s="208">
        <f t="shared" si="45"/>
        <v>0</v>
      </c>
      <c r="X54" s="209">
        <f t="shared" si="46"/>
        <v>0</v>
      </c>
      <c r="Y54" s="210">
        <v>0</v>
      </c>
      <c r="Z54" s="211">
        <f t="shared" si="47"/>
        <v>0</v>
      </c>
      <c r="AA54" s="210">
        <v>0</v>
      </c>
      <c r="AB54" s="211">
        <f t="shared" si="48"/>
        <v>0</v>
      </c>
      <c r="AC54" s="210">
        <v>0</v>
      </c>
      <c r="AD54" s="211">
        <f t="shared" si="49"/>
        <v>0</v>
      </c>
      <c r="AE54" s="210">
        <v>0</v>
      </c>
      <c r="AF54" s="211">
        <f t="shared" si="50"/>
        <v>0</v>
      </c>
      <c r="AG54" s="210">
        <v>0</v>
      </c>
      <c r="AH54" s="211">
        <f t="shared" si="51"/>
        <v>0</v>
      </c>
      <c r="AI54" s="212">
        <f t="shared" si="52"/>
        <v>0</v>
      </c>
      <c r="AJ54" s="213">
        <v>0</v>
      </c>
      <c r="AK54" s="214">
        <f t="shared" si="53"/>
        <v>0</v>
      </c>
      <c r="AL54" s="213">
        <v>0</v>
      </c>
      <c r="AM54" s="214">
        <f t="shared" si="54"/>
        <v>0</v>
      </c>
      <c r="AN54" s="213">
        <v>0</v>
      </c>
      <c r="AO54" s="214">
        <f t="shared" si="55"/>
        <v>0</v>
      </c>
      <c r="AP54" s="213">
        <v>0</v>
      </c>
      <c r="AQ54" s="214">
        <f t="shared" si="56"/>
        <v>0</v>
      </c>
      <c r="AR54" s="213">
        <v>0</v>
      </c>
      <c r="AS54" s="214">
        <f t="shared" si="57"/>
        <v>0</v>
      </c>
      <c r="AT54" s="215">
        <f t="shared" si="58"/>
        <v>0</v>
      </c>
      <c r="AU54" s="216">
        <v>0</v>
      </c>
      <c r="AV54" s="217">
        <f t="shared" si="59"/>
        <v>0</v>
      </c>
      <c r="AW54" s="216">
        <v>0</v>
      </c>
      <c r="AX54" s="217">
        <f t="shared" si="60"/>
        <v>0</v>
      </c>
      <c r="AY54" s="216">
        <v>0</v>
      </c>
      <c r="AZ54" s="217">
        <f t="shared" si="61"/>
        <v>0</v>
      </c>
      <c r="BA54" s="216">
        <v>0</v>
      </c>
      <c r="BB54" s="217">
        <f t="shared" si="62"/>
        <v>0</v>
      </c>
      <c r="BC54" s="216">
        <v>0</v>
      </c>
      <c r="BD54" s="217">
        <f t="shared" si="63"/>
        <v>0</v>
      </c>
      <c r="BE54" s="218">
        <f t="shared" si="64"/>
        <v>0</v>
      </c>
      <c r="BF54" s="219">
        <v>0</v>
      </c>
      <c r="BG54" s="220">
        <f t="shared" si="65"/>
        <v>0</v>
      </c>
      <c r="BH54" s="219">
        <v>0</v>
      </c>
      <c r="BI54" s="220">
        <f t="shared" si="66"/>
        <v>0</v>
      </c>
      <c r="BJ54" s="219">
        <v>0</v>
      </c>
      <c r="BK54" s="220">
        <f t="shared" si="67"/>
        <v>0</v>
      </c>
      <c r="BL54" s="219">
        <v>0</v>
      </c>
      <c r="BM54" s="220">
        <f t="shared" si="68"/>
        <v>0</v>
      </c>
      <c r="BN54" s="219">
        <v>0</v>
      </c>
      <c r="BO54" s="220">
        <f t="shared" si="69"/>
        <v>0</v>
      </c>
      <c r="BP54" s="413">
        <f t="shared" si="70"/>
        <v>0</v>
      </c>
      <c r="BQ54" s="414">
        <f t="shared" si="71"/>
        <v>0</v>
      </c>
      <c r="BR54" s="414">
        <f t="shared" si="72"/>
        <v>0</v>
      </c>
      <c r="BS54" s="414">
        <f t="shared" si="73"/>
        <v>0</v>
      </c>
      <c r="BT54" s="414">
        <f t="shared" si="74"/>
        <v>0</v>
      </c>
      <c r="BU54" s="414">
        <f t="shared" si="75"/>
        <v>0</v>
      </c>
      <c r="BV54" s="416">
        <f t="shared" si="76"/>
        <v>0</v>
      </c>
    </row>
    <row r="55" spans="1:74" ht="15" customHeight="1">
      <c r="C55" s="12">
        <f t="shared" si="77"/>
        <v>0</v>
      </c>
      <c r="E55" s="662" t="s">
        <v>300</v>
      </c>
      <c r="F55" s="662"/>
      <c r="G55" s="662"/>
      <c r="H55" s="662"/>
      <c r="I55" s="662"/>
      <c r="J55" s="662"/>
      <c r="K55" s="88">
        <v>0</v>
      </c>
      <c r="L55" s="89">
        <f t="shared" si="39"/>
        <v>0</v>
      </c>
      <c r="M55" s="56">
        <f t="shared" si="40"/>
        <v>0</v>
      </c>
      <c r="N55" s="207">
        <v>0</v>
      </c>
      <c r="O55" s="208">
        <f t="shared" si="41"/>
        <v>0</v>
      </c>
      <c r="P55" s="207">
        <v>0</v>
      </c>
      <c r="Q55" s="208">
        <f t="shared" si="42"/>
        <v>0</v>
      </c>
      <c r="R55" s="207">
        <v>0</v>
      </c>
      <c r="S55" s="208">
        <f t="shared" si="43"/>
        <v>0</v>
      </c>
      <c r="T55" s="207">
        <v>0</v>
      </c>
      <c r="U55" s="208">
        <f t="shared" si="44"/>
        <v>0</v>
      </c>
      <c r="V55" s="207">
        <v>0</v>
      </c>
      <c r="W55" s="208">
        <f t="shared" si="45"/>
        <v>0</v>
      </c>
      <c r="X55" s="209">
        <f t="shared" si="46"/>
        <v>0</v>
      </c>
      <c r="Y55" s="210">
        <v>0</v>
      </c>
      <c r="Z55" s="211">
        <f t="shared" si="47"/>
        <v>0</v>
      </c>
      <c r="AA55" s="210">
        <v>0</v>
      </c>
      <c r="AB55" s="211">
        <f t="shared" si="48"/>
        <v>0</v>
      </c>
      <c r="AC55" s="210">
        <v>0</v>
      </c>
      <c r="AD55" s="211">
        <f t="shared" si="49"/>
        <v>0</v>
      </c>
      <c r="AE55" s="210">
        <v>0</v>
      </c>
      <c r="AF55" s="211">
        <f t="shared" si="50"/>
        <v>0</v>
      </c>
      <c r="AG55" s="210">
        <v>0</v>
      </c>
      <c r="AH55" s="211">
        <f t="shared" si="51"/>
        <v>0</v>
      </c>
      <c r="AI55" s="212">
        <f t="shared" si="52"/>
        <v>0</v>
      </c>
      <c r="AJ55" s="213">
        <v>0</v>
      </c>
      <c r="AK55" s="214">
        <f t="shared" si="53"/>
        <v>0</v>
      </c>
      <c r="AL55" s="213">
        <v>0</v>
      </c>
      <c r="AM55" s="214">
        <f t="shared" si="54"/>
        <v>0</v>
      </c>
      <c r="AN55" s="213">
        <v>0</v>
      </c>
      <c r="AO55" s="214">
        <f t="shared" si="55"/>
        <v>0</v>
      </c>
      <c r="AP55" s="213">
        <v>0</v>
      </c>
      <c r="AQ55" s="214">
        <f t="shared" si="56"/>
        <v>0</v>
      </c>
      <c r="AR55" s="213">
        <v>0</v>
      </c>
      <c r="AS55" s="214">
        <f t="shared" si="57"/>
        <v>0</v>
      </c>
      <c r="AT55" s="215">
        <f t="shared" si="58"/>
        <v>0</v>
      </c>
      <c r="AU55" s="216">
        <v>0</v>
      </c>
      <c r="AV55" s="217">
        <f t="shared" si="59"/>
        <v>0</v>
      </c>
      <c r="AW55" s="216">
        <v>0</v>
      </c>
      <c r="AX55" s="217">
        <f t="shared" si="60"/>
        <v>0</v>
      </c>
      <c r="AY55" s="216">
        <v>0</v>
      </c>
      <c r="AZ55" s="217">
        <f t="shared" si="61"/>
        <v>0</v>
      </c>
      <c r="BA55" s="216">
        <v>0</v>
      </c>
      <c r="BB55" s="217">
        <f t="shared" si="62"/>
        <v>0</v>
      </c>
      <c r="BC55" s="216">
        <v>0</v>
      </c>
      <c r="BD55" s="217">
        <f t="shared" si="63"/>
        <v>0</v>
      </c>
      <c r="BE55" s="218">
        <f t="shared" si="64"/>
        <v>0</v>
      </c>
      <c r="BF55" s="219">
        <v>0</v>
      </c>
      <c r="BG55" s="220">
        <f t="shared" si="65"/>
        <v>0</v>
      </c>
      <c r="BH55" s="219">
        <v>0</v>
      </c>
      <c r="BI55" s="220">
        <f t="shared" si="66"/>
        <v>0</v>
      </c>
      <c r="BJ55" s="219">
        <v>0</v>
      </c>
      <c r="BK55" s="220">
        <f t="shared" si="67"/>
        <v>0</v>
      </c>
      <c r="BL55" s="219">
        <v>0</v>
      </c>
      <c r="BM55" s="220">
        <f t="shared" si="68"/>
        <v>0</v>
      </c>
      <c r="BN55" s="219">
        <v>0</v>
      </c>
      <c r="BO55" s="220">
        <f t="shared" si="69"/>
        <v>0</v>
      </c>
      <c r="BP55" s="413">
        <f t="shared" si="70"/>
        <v>0</v>
      </c>
      <c r="BQ55" s="414">
        <f t="shared" si="71"/>
        <v>0</v>
      </c>
      <c r="BR55" s="414">
        <f t="shared" si="72"/>
        <v>0</v>
      </c>
      <c r="BS55" s="414">
        <f t="shared" si="73"/>
        <v>0</v>
      </c>
      <c r="BT55" s="414">
        <f t="shared" si="74"/>
        <v>0</v>
      </c>
      <c r="BU55" s="414">
        <f t="shared" si="75"/>
        <v>0</v>
      </c>
      <c r="BV55" s="416">
        <f t="shared" si="76"/>
        <v>0</v>
      </c>
    </row>
    <row r="56" spans="1:74" ht="15" customHeight="1">
      <c r="A56" s="62">
        <v>1000</v>
      </c>
      <c r="C56" s="100" t="s">
        <v>28</v>
      </c>
      <c r="E56" s="687"/>
      <c r="F56" s="687"/>
      <c r="G56" s="687"/>
      <c r="H56" s="687"/>
      <c r="I56" s="687"/>
      <c r="J56" s="666"/>
      <c r="M56" s="56"/>
      <c r="N56" s="101"/>
      <c r="O56" s="102"/>
      <c r="P56" s="101"/>
      <c r="Q56" s="102"/>
      <c r="R56" s="101"/>
      <c r="S56" s="102"/>
      <c r="T56" s="101"/>
      <c r="U56" s="102"/>
      <c r="V56" s="101"/>
      <c r="W56" s="102"/>
      <c r="X56" s="99"/>
      <c r="Y56" s="101"/>
      <c r="Z56" s="102"/>
      <c r="AA56" s="101"/>
      <c r="AB56" s="102"/>
      <c r="AC56" s="101"/>
      <c r="AD56" s="102"/>
      <c r="AE56" s="101"/>
      <c r="AF56" s="102"/>
      <c r="AG56" s="101"/>
      <c r="AH56" s="102"/>
      <c r="AI56" s="99"/>
      <c r="AJ56" s="101"/>
      <c r="AK56" s="102"/>
      <c r="AL56" s="101"/>
      <c r="AM56" s="103"/>
      <c r="AN56" s="101"/>
      <c r="AO56" s="103"/>
      <c r="AP56" s="101"/>
      <c r="AQ56" s="103"/>
      <c r="AR56" s="101"/>
      <c r="AS56" s="103"/>
      <c r="AT56" s="99"/>
      <c r="AU56" s="101"/>
      <c r="AV56" s="103"/>
      <c r="AW56" s="101"/>
      <c r="AX56" s="103"/>
      <c r="AY56" s="101"/>
      <c r="AZ56" s="103"/>
      <c r="BA56" s="101"/>
      <c r="BB56" s="103"/>
      <c r="BC56" s="101"/>
      <c r="BD56" s="103"/>
      <c r="BE56" s="99"/>
      <c r="BF56" s="101"/>
      <c r="BG56" s="103"/>
      <c r="BH56" s="101"/>
      <c r="BI56" s="103"/>
      <c r="BJ56" s="101"/>
      <c r="BK56" s="103"/>
      <c r="BL56" s="101"/>
      <c r="BM56" s="103"/>
      <c r="BN56" s="101"/>
      <c r="BO56" s="103"/>
      <c r="BP56" s="99"/>
      <c r="BQ56" s="242"/>
      <c r="BR56" s="242"/>
      <c r="BS56" s="242"/>
      <c r="BT56" s="242"/>
      <c r="BU56" s="242"/>
      <c r="BV56" s="245"/>
    </row>
    <row r="57" spans="1:74" ht="15.75">
      <c r="C57" s="246" t="s">
        <v>141</v>
      </c>
      <c r="E57" s="696"/>
      <c r="F57" s="696"/>
      <c r="G57" s="696"/>
      <c r="H57" s="696"/>
      <c r="I57" s="696"/>
      <c r="J57" s="727"/>
      <c r="K57" s="62"/>
      <c r="M57" s="56"/>
      <c r="N57" s="101"/>
      <c r="O57" s="102"/>
      <c r="P57" s="101"/>
      <c r="Q57" s="102"/>
      <c r="R57" s="101"/>
      <c r="S57" s="102"/>
      <c r="T57" s="101"/>
      <c r="U57" s="102"/>
      <c r="V57" s="101"/>
      <c r="W57" s="102"/>
      <c r="X57" s="99"/>
      <c r="Y57" s="101"/>
      <c r="Z57" s="102"/>
      <c r="AA57" s="101"/>
      <c r="AB57" s="102"/>
      <c r="AC57" s="101"/>
      <c r="AD57" s="102"/>
      <c r="AE57" s="101"/>
      <c r="AF57" s="102"/>
      <c r="AG57" s="101"/>
      <c r="AH57" s="102"/>
      <c r="AI57" s="99"/>
      <c r="AJ57" s="101"/>
      <c r="AK57" s="102"/>
      <c r="AL57" s="101"/>
      <c r="AM57" s="103"/>
      <c r="AN57" s="101"/>
      <c r="AO57" s="103"/>
      <c r="AP57" s="101"/>
      <c r="AQ57" s="103"/>
      <c r="AR57" s="101"/>
      <c r="AS57" s="103"/>
      <c r="AT57" s="99"/>
      <c r="AU57" s="101"/>
      <c r="AV57" s="103"/>
      <c r="AW57" s="101"/>
      <c r="AX57" s="103"/>
      <c r="AY57" s="101"/>
      <c r="AZ57" s="103"/>
      <c r="BA57" s="101"/>
      <c r="BB57" s="103"/>
      <c r="BC57" s="101"/>
      <c r="BD57" s="103"/>
      <c r="BE57" s="99"/>
      <c r="BF57" s="101"/>
      <c r="BG57" s="103"/>
      <c r="BH57" s="101"/>
      <c r="BI57" s="103"/>
      <c r="BJ57" s="101"/>
      <c r="BK57" s="103"/>
      <c r="BL57" s="101"/>
      <c r="BM57" s="103"/>
      <c r="BN57" s="101"/>
      <c r="BO57" s="103"/>
      <c r="BP57" s="99"/>
      <c r="BQ57" s="242"/>
      <c r="BR57" s="242"/>
      <c r="BS57" s="242"/>
      <c r="BT57" s="242"/>
      <c r="BU57" s="242"/>
      <c r="BV57" s="245"/>
    </row>
    <row r="58" spans="1:74" ht="15" customHeight="1">
      <c r="C58" s="246">
        <v>0</v>
      </c>
      <c r="D58" s="34" t="s">
        <v>367</v>
      </c>
      <c r="E58" s="667" t="s">
        <v>300</v>
      </c>
      <c r="F58" s="662"/>
      <c r="G58" s="662"/>
      <c r="H58" s="662"/>
      <c r="I58" s="662"/>
      <c r="J58" s="662"/>
      <c r="K58" s="104">
        <v>0</v>
      </c>
      <c r="L58" s="105">
        <f t="shared" ref="L58:L72" si="78">VLOOKUP(E58,Leave_Benefits,2,0)</f>
        <v>0</v>
      </c>
      <c r="M58" s="56">
        <f t="shared" ref="M58:M72" si="79">VLOOKUP(E58,Leave_Benefits,4,0)</f>
        <v>0</v>
      </c>
      <c r="N58" s="90">
        <v>0</v>
      </c>
      <c r="O58" s="91">
        <f>ROUND($K58*(1+$L58)*(N58)*$M58*$C58,0)</f>
        <v>0</v>
      </c>
      <c r="P58" s="90">
        <v>0</v>
      </c>
      <c r="Q58" s="91">
        <f>ROUND($K58*(1+$L58)*(P58)*($M58^2)*$C58,0)</f>
        <v>0</v>
      </c>
      <c r="R58" s="90">
        <v>0</v>
      </c>
      <c r="S58" s="91">
        <f>ROUND($K58*(1+$L58)*(R58)*($M58^3)*$C58,0)</f>
        <v>0</v>
      </c>
      <c r="T58" s="90">
        <v>0</v>
      </c>
      <c r="U58" s="91">
        <f>ROUND($K58*(1+$L58)*(T58)*($M58^4)*$C58,0)</f>
        <v>0</v>
      </c>
      <c r="V58" s="90">
        <v>0</v>
      </c>
      <c r="W58" s="91">
        <f>ROUND($K58*(1+$L58)*(V58)*($M58^5)*$C58,0)</f>
        <v>0</v>
      </c>
      <c r="X58" s="92">
        <f>O58+Q58+S58+U58+W58</f>
        <v>0</v>
      </c>
      <c r="Y58" s="210">
        <v>0</v>
      </c>
      <c r="Z58" s="211">
        <f>ROUND($K58*(1+$L58)*(Y58)*$M58*$C58,0)</f>
        <v>0</v>
      </c>
      <c r="AA58" s="210">
        <v>0</v>
      </c>
      <c r="AB58" s="211">
        <f>ROUND($K58*(1+$L58)*(AA58)*($M58^2)*$C58,0)</f>
        <v>0</v>
      </c>
      <c r="AC58" s="210">
        <v>0</v>
      </c>
      <c r="AD58" s="211">
        <f>ROUND($K58*(1+$L58)*(AC58)*($M58^3)*$C58,0)</f>
        <v>0</v>
      </c>
      <c r="AE58" s="210">
        <v>0</v>
      </c>
      <c r="AF58" s="211">
        <f>ROUND($K58*(1+$L58)*(AE58)*($M58^4)*$C58,0)</f>
        <v>0</v>
      </c>
      <c r="AG58" s="210">
        <v>0</v>
      </c>
      <c r="AH58" s="211">
        <f>ROUND($K58*(1+$L58)*(AG58)*($M58^5)*$C58,0)</f>
        <v>0</v>
      </c>
      <c r="AI58" s="212">
        <f>Z58+AB58+AD58+AF58+AH58</f>
        <v>0</v>
      </c>
      <c r="AJ58" s="213">
        <v>0</v>
      </c>
      <c r="AK58" s="214">
        <f>ROUND($K58*(1+$L58)*(AJ58)*$M58*$C58,0)</f>
        <v>0</v>
      </c>
      <c r="AL58" s="213">
        <v>0</v>
      </c>
      <c r="AM58" s="214">
        <f>ROUND($K58*(1+$L58)*(AL58)*($M58^2)*$C58,0)</f>
        <v>0</v>
      </c>
      <c r="AN58" s="213">
        <v>0</v>
      </c>
      <c r="AO58" s="214">
        <f>ROUND($K58*(1+$L58)*(AN58)*($M58^3)*$C58,0)</f>
        <v>0</v>
      </c>
      <c r="AP58" s="213">
        <v>0</v>
      </c>
      <c r="AQ58" s="214">
        <f>ROUND($K58*(1+$L58)*(AP58)*($M58^4)*$C58,0)</f>
        <v>0</v>
      </c>
      <c r="AR58" s="213">
        <v>0</v>
      </c>
      <c r="AS58" s="214">
        <f>ROUND($K58*(1+$L58)*(AR58)*($M58^5)*$C58,0)</f>
        <v>0</v>
      </c>
      <c r="AT58" s="215">
        <f>AK58+AM58+AO58+AQ58+AS58</f>
        <v>0</v>
      </c>
      <c r="AU58" s="216">
        <v>0</v>
      </c>
      <c r="AV58" s="217">
        <f>ROUND($K58*(1+$L58)*(AU58)*$M58*$C58,0)</f>
        <v>0</v>
      </c>
      <c r="AW58" s="216">
        <v>0</v>
      </c>
      <c r="AX58" s="217">
        <f>ROUND($K58*(1+$L58)*(AW58)*($M58^2)*$C58,0)</f>
        <v>0</v>
      </c>
      <c r="AY58" s="216">
        <v>0</v>
      </c>
      <c r="AZ58" s="217">
        <f>ROUND($K58*(1+$L58)*(AY58)*($M58^3)*$C58,0)</f>
        <v>0</v>
      </c>
      <c r="BA58" s="216">
        <v>0</v>
      </c>
      <c r="BB58" s="217">
        <f>ROUND($K58*(1+$L58)*(BA58)*($M58^4)*$C58,0)</f>
        <v>0</v>
      </c>
      <c r="BC58" s="216">
        <v>0</v>
      </c>
      <c r="BD58" s="217">
        <f>ROUND($K58*(1+$L58)*(BC58)*($M58^5)*$C58,0)</f>
        <v>0</v>
      </c>
      <c r="BE58" s="218">
        <f>AV58+AX58+AZ58+BB58+BD58</f>
        <v>0</v>
      </c>
      <c r="BF58" s="219">
        <v>0</v>
      </c>
      <c r="BG58" s="220">
        <f>ROUND($K58*(1+$L58)*(BF58)*$M58*$C58,0)</f>
        <v>0</v>
      </c>
      <c r="BH58" s="219">
        <v>0</v>
      </c>
      <c r="BI58" s="220">
        <f>ROUND($K58*(1+$L58)*(BH58)*($M58^2)*$C58,0)</f>
        <v>0</v>
      </c>
      <c r="BJ58" s="219">
        <v>0</v>
      </c>
      <c r="BK58" s="220">
        <f>ROUND($K58*(1+$L58)*(BJ58)*($M58^3)*$C58,0)</f>
        <v>0</v>
      </c>
      <c r="BL58" s="219">
        <v>0</v>
      </c>
      <c r="BM58" s="220">
        <f>ROUND($K58*(1+$L58)*(BL58)*($M58^4)*$C58,0)</f>
        <v>0</v>
      </c>
      <c r="BN58" s="219">
        <v>0</v>
      </c>
      <c r="BO58" s="220">
        <f>ROUND($K58*(1+$L58)*(BN58)*($M58^5)*$C58,0)</f>
        <v>0</v>
      </c>
      <c r="BP58" s="221">
        <f>BG58+BI58+BK58+BM58+BO58</f>
        <v>0</v>
      </c>
      <c r="BQ58" s="239">
        <f>O58+Z58+AK58+AV58+BG58</f>
        <v>0</v>
      </c>
      <c r="BR58" s="239">
        <f>Q58+AB58+AM58+AX58+BI58</f>
        <v>0</v>
      </c>
      <c r="BS58" s="239">
        <f>S58+AD58+AO58+AZ58+BK58</f>
        <v>0</v>
      </c>
      <c r="BT58" s="239">
        <f>U58+AF58+AQ58+BB58+BM58</f>
        <v>0</v>
      </c>
      <c r="BU58" s="239">
        <f>W58+AH58+AS58+BD58+BO58</f>
        <v>0</v>
      </c>
      <c r="BV58" s="240">
        <f t="shared" ref="BV58:BV74" si="80">SUM(BQ58:BU58)</f>
        <v>0</v>
      </c>
    </row>
    <row r="59" spans="1:74" ht="15" customHeight="1">
      <c r="C59" s="246">
        <v>0</v>
      </c>
      <c r="D59" s="34" t="s">
        <v>367</v>
      </c>
      <c r="E59" s="667" t="s">
        <v>300</v>
      </c>
      <c r="F59" s="662"/>
      <c r="G59" s="662"/>
      <c r="H59" s="662"/>
      <c r="I59" s="662"/>
      <c r="J59" s="662"/>
      <c r="K59" s="104">
        <v>0</v>
      </c>
      <c r="L59" s="105">
        <f t="shared" si="78"/>
        <v>0</v>
      </c>
      <c r="M59" s="56">
        <f t="shared" si="79"/>
        <v>0</v>
      </c>
      <c r="N59" s="90">
        <v>0</v>
      </c>
      <c r="O59" s="91">
        <f t="shared" ref="O59:O72" si="81">ROUND($K59*(1+$L59)*(N59)*$M59*$C59,0)</f>
        <v>0</v>
      </c>
      <c r="P59" s="90">
        <v>0</v>
      </c>
      <c r="Q59" s="91">
        <f t="shared" ref="Q59:Q72" si="82">ROUND($K59*(1+$L59)*(P59)*($M59^2)*$C59,0)</f>
        <v>0</v>
      </c>
      <c r="R59" s="90">
        <v>0</v>
      </c>
      <c r="S59" s="91">
        <f t="shared" ref="S59:S72" si="83">ROUND($K59*(1+$L59)*(R59)*($M59^3)*$C59,0)</f>
        <v>0</v>
      </c>
      <c r="T59" s="90">
        <v>0</v>
      </c>
      <c r="U59" s="91">
        <f t="shared" ref="U59:U72" si="84">ROUND($K59*(1+$L59)*(T59)*($M59^4)*$C59,0)</f>
        <v>0</v>
      </c>
      <c r="V59" s="90">
        <v>0</v>
      </c>
      <c r="W59" s="91">
        <f t="shared" ref="W59:W72" si="85">ROUND($K59*(1+$L59)*(V59)*($M59^5)*$C59,0)</f>
        <v>0</v>
      </c>
      <c r="X59" s="92">
        <f t="shared" ref="X59:X66" si="86">O59+Q59+S59+U59+W59</f>
        <v>0</v>
      </c>
      <c r="Y59" s="210">
        <v>0</v>
      </c>
      <c r="Z59" s="211">
        <f t="shared" ref="Z59:Z72" si="87">ROUND($K59*(1+$L59)*(Y59)*$M59*$C59,0)</f>
        <v>0</v>
      </c>
      <c r="AA59" s="210">
        <v>0</v>
      </c>
      <c r="AB59" s="211">
        <f t="shared" ref="AB59:AB72" si="88">ROUND($K59*(1+$L59)*(AA59)*($M59^2)*$C59,0)</f>
        <v>0</v>
      </c>
      <c r="AC59" s="210">
        <v>0</v>
      </c>
      <c r="AD59" s="211">
        <f t="shared" ref="AD59:AD72" si="89">ROUND($K59*(1+$L59)*(AC59)*($M59^3)*$C59,0)</f>
        <v>0</v>
      </c>
      <c r="AE59" s="210">
        <v>0</v>
      </c>
      <c r="AF59" s="211">
        <f t="shared" ref="AF59:AF72" si="90">ROUND($K59*(1+$L59)*(AE59)*($M59^4)*$C59,0)</f>
        <v>0</v>
      </c>
      <c r="AG59" s="210">
        <v>0</v>
      </c>
      <c r="AH59" s="211">
        <f t="shared" ref="AH59:AH72" si="91">ROUND($K59*(1+$L59)*(AG59)*($M59^5)*$C59,0)</f>
        <v>0</v>
      </c>
      <c r="AI59" s="212">
        <f t="shared" ref="AI59:AI72" si="92">Z59+AB59+AD59+AF59+AH59</f>
        <v>0</v>
      </c>
      <c r="AJ59" s="213">
        <v>0</v>
      </c>
      <c r="AK59" s="214">
        <f t="shared" ref="AK59:AK72" si="93">ROUND($K59*(1+$L59)*(AJ59)*$M59*$C59,0)</f>
        <v>0</v>
      </c>
      <c r="AL59" s="213">
        <v>0</v>
      </c>
      <c r="AM59" s="214">
        <f t="shared" ref="AM59:AM72" si="94">ROUND($K59*(1+$L59)*(AL59)*($M59^2)*$C59,0)</f>
        <v>0</v>
      </c>
      <c r="AN59" s="213">
        <v>0</v>
      </c>
      <c r="AO59" s="214">
        <f t="shared" ref="AO59:AO72" si="95">ROUND($K59*(1+$L59)*(AN59)*($M59^3)*$C59,0)</f>
        <v>0</v>
      </c>
      <c r="AP59" s="213">
        <v>0</v>
      </c>
      <c r="AQ59" s="214">
        <f t="shared" ref="AQ59:AQ72" si="96">ROUND($K59*(1+$L59)*(AP59)*($M59^4)*$C59,0)</f>
        <v>0</v>
      </c>
      <c r="AR59" s="213">
        <v>0</v>
      </c>
      <c r="AS59" s="214">
        <f t="shared" ref="AS59:AS72" si="97">ROUND($K59*(1+$L59)*(AR59)*($M59^5)*$C59,0)</f>
        <v>0</v>
      </c>
      <c r="AT59" s="215">
        <f t="shared" ref="AT59:AT72" si="98">AK59+AM59+AO59+AQ59+AS59</f>
        <v>0</v>
      </c>
      <c r="AU59" s="216">
        <v>0</v>
      </c>
      <c r="AV59" s="217">
        <f t="shared" ref="AV59:AV72" si="99">ROUND($K59*(1+$L59)*(AU59)*$M59*$C59,0)</f>
        <v>0</v>
      </c>
      <c r="AW59" s="216">
        <v>0</v>
      </c>
      <c r="AX59" s="217">
        <f t="shared" ref="AX59:AX72" si="100">ROUND($K59*(1+$L59)*(AW59)*($M59^2)*$C59,0)</f>
        <v>0</v>
      </c>
      <c r="AY59" s="216">
        <v>0</v>
      </c>
      <c r="AZ59" s="217">
        <f t="shared" ref="AZ59:AZ72" si="101">ROUND($K59*(1+$L59)*(AY59)*($M59^3)*$C59,0)</f>
        <v>0</v>
      </c>
      <c r="BA59" s="216">
        <v>0</v>
      </c>
      <c r="BB59" s="217">
        <f t="shared" ref="BB59:BB72" si="102">ROUND($K59*(1+$L59)*(BA59)*($M59^4)*$C59,0)</f>
        <v>0</v>
      </c>
      <c r="BC59" s="216">
        <v>0</v>
      </c>
      <c r="BD59" s="217">
        <f t="shared" ref="BD59:BD72" si="103">ROUND($K59*(1+$L59)*(BC59)*($M59^5)*$C59,0)</f>
        <v>0</v>
      </c>
      <c r="BE59" s="218">
        <f t="shared" ref="BE59:BE72" si="104">AV59+AX59+AZ59+BB59+BD59</f>
        <v>0</v>
      </c>
      <c r="BF59" s="219">
        <v>0</v>
      </c>
      <c r="BG59" s="220">
        <f t="shared" ref="BG59:BG72" si="105">ROUND($K59*(1+$L59)*(BF59)*$M59*$C59,0)</f>
        <v>0</v>
      </c>
      <c r="BH59" s="219">
        <v>0</v>
      </c>
      <c r="BI59" s="220">
        <f t="shared" ref="BI59:BI72" si="106">ROUND($K59*(1+$L59)*(BH59)*($M59^2)*$C59,0)</f>
        <v>0</v>
      </c>
      <c r="BJ59" s="219">
        <v>0</v>
      </c>
      <c r="BK59" s="220">
        <f t="shared" ref="BK59:BK72" si="107">ROUND($K59*(1+$L59)*(BJ59)*($M59^3)*$C59,0)</f>
        <v>0</v>
      </c>
      <c r="BL59" s="219">
        <v>0</v>
      </c>
      <c r="BM59" s="220">
        <f t="shared" ref="BM59:BM72" si="108">ROUND($K59*(1+$L59)*(BL59)*($M59^4)*$C59,0)</f>
        <v>0</v>
      </c>
      <c r="BN59" s="219">
        <v>0</v>
      </c>
      <c r="BO59" s="220">
        <f t="shared" ref="BO59:BO72" si="109">ROUND($K59*(1+$L59)*(BN59)*($M59^5)*$C59,0)</f>
        <v>0</v>
      </c>
      <c r="BP59" s="221">
        <f t="shared" ref="BP59:BP72" si="110">BG59+BI59+BK59+BM59+BO59</f>
        <v>0</v>
      </c>
      <c r="BQ59" s="239">
        <f t="shared" ref="BQ59:BQ72" si="111">O59+Z59+AK59+AV59+BG59</f>
        <v>0</v>
      </c>
      <c r="BR59" s="239">
        <f t="shared" ref="BR59:BR72" si="112">Q59+AB59+AM59+AX59+BI59</f>
        <v>0</v>
      </c>
      <c r="BS59" s="239">
        <f t="shared" ref="BS59:BS72" si="113">S59+AD59+AO59+AZ59+BK59</f>
        <v>0</v>
      </c>
      <c r="BT59" s="239">
        <f t="shared" ref="BT59:BT72" si="114">U59+AF59+AQ59+BB59+BM59</f>
        <v>0</v>
      </c>
      <c r="BU59" s="239">
        <f t="shared" ref="BU59:BU72" si="115">W59+AH59+AS59+BD59+BO59</f>
        <v>0</v>
      </c>
      <c r="BV59" s="240">
        <f t="shared" si="80"/>
        <v>0</v>
      </c>
    </row>
    <row r="60" spans="1:74" ht="15" customHeight="1">
      <c r="C60" s="246">
        <v>0</v>
      </c>
      <c r="D60" s="34" t="s">
        <v>367</v>
      </c>
      <c r="E60" s="667" t="s">
        <v>300</v>
      </c>
      <c r="F60" s="662"/>
      <c r="G60" s="662"/>
      <c r="H60" s="662"/>
      <c r="I60" s="662"/>
      <c r="J60" s="662"/>
      <c r="K60" s="104">
        <v>0</v>
      </c>
      <c r="L60" s="105">
        <f t="shared" si="78"/>
        <v>0</v>
      </c>
      <c r="M60" s="56">
        <f t="shared" si="79"/>
        <v>0</v>
      </c>
      <c r="N60" s="90">
        <v>0</v>
      </c>
      <c r="O60" s="91">
        <f t="shared" si="81"/>
        <v>0</v>
      </c>
      <c r="P60" s="90">
        <v>0</v>
      </c>
      <c r="Q60" s="91">
        <f t="shared" si="82"/>
        <v>0</v>
      </c>
      <c r="R60" s="90">
        <v>0</v>
      </c>
      <c r="S60" s="91">
        <f t="shared" si="83"/>
        <v>0</v>
      </c>
      <c r="T60" s="90">
        <v>0</v>
      </c>
      <c r="U60" s="91">
        <f t="shared" si="84"/>
        <v>0</v>
      </c>
      <c r="V60" s="90">
        <v>0</v>
      </c>
      <c r="W60" s="91">
        <f t="shared" si="85"/>
        <v>0</v>
      </c>
      <c r="X60" s="92">
        <f t="shared" si="86"/>
        <v>0</v>
      </c>
      <c r="Y60" s="210">
        <v>0</v>
      </c>
      <c r="Z60" s="211">
        <f t="shared" si="87"/>
        <v>0</v>
      </c>
      <c r="AA60" s="210">
        <v>0</v>
      </c>
      <c r="AB60" s="211">
        <f t="shared" si="88"/>
        <v>0</v>
      </c>
      <c r="AC60" s="210">
        <v>0</v>
      </c>
      <c r="AD60" s="211">
        <f t="shared" si="89"/>
        <v>0</v>
      </c>
      <c r="AE60" s="210">
        <v>0</v>
      </c>
      <c r="AF60" s="211">
        <f t="shared" si="90"/>
        <v>0</v>
      </c>
      <c r="AG60" s="210">
        <v>0</v>
      </c>
      <c r="AH60" s="211">
        <f t="shared" si="91"/>
        <v>0</v>
      </c>
      <c r="AI60" s="212">
        <f t="shared" si="92"/>
        <v>0</v>
      </c>
      <c r="AJ60" s="213">
        <v>0</v>
      </c>
      <c r="AK60" s="214">
        <f t="shared" si="93"/>
        <v>0</v>
      </c>
      <c r="AL60" s="213">
        <v>0</v>
      </c>
      <c r="AM60" s="214">
        <f t="shared" si="94"/>
        <v>0</v>
      </c>
      <c r="AN60" s="213">
        <v>0</v>
      </c>
      <c r="AO60" s="214">
        <f t="shared" si="95"/>
        <v>0</v>
      </c>
      <c r="AP60" s="213">
        <v>0</v>
      </c>
      <c r="AQ60" s="214">
        <f t="shared" si="96"/>
        <v>0</v>
      </c>
      <c r="AR60" s="213">
        <v>0</v>
      </c>
      <c r="AS60" s="214">
        <f t="shared" si="97"/>
        <v>0</v>
      </c>
      <c r="AT60" s="215">
        <f t="shared" si="98"/>
        <v>0</v>
      </c>
      <c r="AU60" s="216">
        <v>0</v>
      </c>
      <c r="AV60" s="217">
        <f t="shared" si="99"/>
        <v>0</v>
      </c>
      <c r="AW60" s="216">
        <v>0</v>
      </c>
      <c r="AX60" s="217">
        <f t="shared" si="100"/>
        <v>0</v>
      </c>
      <c r="AY60" s="216">
        <v>0</v>
      </c>
      <c r="AZ60" s="217">
        <f t="shared" si="101"/>
        <v>0</v>
      </c>
      <c r="BA60" s="216">
        <v>0</v>
      </c>
      <c r="BB60" s="217">
        <f t="shared" si="102"/>
        <v>0</v>
      </c>
      <c r="BC60" s="216">
        <v>0</v>
      </c>
      <c r="BD60" s="217">
        <f t="shared" si="103"/>
        <v>0</v>
      </c>
      <c r="BE60" s="218">
        <f t="shared" si="104"/>
        <v>0</v>
      </c>
      <c r="BF60" s="219">
        <v>0</v>
      </c>
      <c r="BG60" s="220">
        <f t="shared" si="105"/>
        <v>0</v>
      </c>
      <c r="BH60" s="219">
        <v>0</v>
      </c>
      <c r="BI60" s="220">
        <f t="shared" si="106"/>
        <v>0</v>
      </c>
      <c r="BJ60" s="219">
        <v>0</v>
      </c>
      <c r="BK60" s="220">
        <f t="shared" si="107"/>
        <v>0</v>
      </c>
      <c r="BL60" s="219">
        <v>0</v>
      </c>
      <c r="BM60" s="220">
        <f t="shared" si="108"/>
        <v>0</v>
      </c>
      <c r="BN60" s="219">
        <v>0</v>
      </c>
      <c r="BO60" s="220">
        <f t="shared" si="109"/>
        <v>0</v>
      </c>
      <c r="BP60" s="221">
        <f t="shared" si="110"/>
        <v>0</v>
      </c>
      <c r="BQ60" s="239">
        <f t="shared" si="111"/>
        <v>0</v>
      </c>
      <c r="BR60" s="239">
        <f t="shared" si="112"/>
        <v>0</v>
      </c>
      <c r="BS60" s="239">
        <f t="shared" si="113"/>
        <v>0</v>
      </c>
      <c r="BT60" s="239">
        <f t="shared" si="114"/>
        <v>0</v>
      </c>
      <c r="BU60" s="239">
        <f t="shared" si="115"/>
        <v>0</v>
      </c>
      <c r="BV60" s="240">
        <f t="shared" si="80"/>
        <v>0</v>
      </c>
    </row>
    <row r="61" spans="1:74" ht="15" customHeight="1">
      <c r="C61" s="246">
        <v>0</v>
      </c>
      <c r="D61" s="34" t="s">
        <v>367</v>
      </c>
      <c r="E61" s="667" t="s">
        <v>300</v>
      </c>
      <c r="F61" s="662"/>
      <c r="G61" s="662"/>
      <c r="H61" s="662"/>
      <c r="I61" s="662"/>
      <c r="J61" s="662"/>
      <c r="K61" s="104">
        <v>0</v>
      </c>
      <c r="L61" s="105">
        <f t="shared" si="78"/>
        <v>0</v>
      </c>
      <c r="M61" s="56">
        <f t="shared" si="79"/>
        <v>0</v>
      </c>
      <c r="N61" s="90">
        <v>0</v>
      </c>
      <c r="O61" s="91">
        <f t="shared" si="81"/>
        <v>0</v>
      </c>
      <c r="P61" s="90">
        <v>0</v>
      </c>
      <c r="Q61" s="91">
        <f t="shared" si="82"/>
        <v>0</v>
      </c>
      <c r="R61" s="90">
        <v>0</v>
      </c>
      <c r="S61" s="91">
        <f t="shared" si="83"/>
        <v>0</v>
      </c>
      <c r="T61" s="90">
        <v>0</v>
      </c>
      <c r="U61" s="91">
        <f t="shared" si="84"/>
        <v>0</v>
      </c>
      <c r="V61" s="90">
        <v>0</v>
      </c>
      <c r="W61" s="91">
        <f t="shared" si="85"/>
        <v>0</v>
      </c>
      <c r="X61" s="92">
        <f t="shared" si="86"/>
        <v>0</v>
      </c>
      <c r="Y61" s="210">
        <v>0</v>
      </c>
      <c r="Z61" s="211">
        <f t="shared" si="87"/>
        <v>0</v>
      </c>
      <c r="AA61" s="210">
        <v>0</v>
      </c>
      <c r="AB61" s="211">
        <f t="shared" si="88"/>
        <v>0</v>
      </c>
      <c r="AC61" s="210">
        <v>0</v>
      </c>
      <c r="AD61" s="211">
        <f t="shared" si="89"/>
        <v>0</v>
      </c>
      <c r="AE61" s="210">
        <v>0</v>
      </c>
      <c r="AF61" s="211">
        <f t="shared" si="90"/>
        <v>0</v>
      </c>
      <c r="AG61" s="210">
        <v>0</v>
      </c>
      <c r="AH61" s="211">
        <f t="shared" si="91"/>
        <v>0</v>
      </c>
      <c r="AI61" s="212">
        <f t="shared" si="92"/>
        <v>0</v>
      </c>
      <c r="AJ61" s="213">
        <v>0</v>
      </c>
      <c r="AK61" s="214">
        <f t="shared" si="93"/>
        <v>0</v>
      </c>
      <c r="AL61" s="213">
        <v>0</v>
      </c>
      <c r="AM61" s="214">
        <f t="shared" si="94"/>
        <v>0</v>
      </c>
      <c r="AN61" s="213">
        <v>0</v>
      </c>
      <c r="AO61" s="214">
        <f t="shared" si="95"/>
        <v>0</v>
      </c>
      <c r="AP61" s="213">
        <v>0</v>
      </c>
      <c r="AQ61" s="214">
        <f t="shared" si="96"/>
        <v>0</v>
      </c>
      <c r="AR61" s="213">
        <v>0</v>
      </c>
      <c r="AS61" s="214">
        <f t="shared" si="97"/>
        <v>0</v>
      </c>
      <c r="AT61" s="215">
        <f t="shared" si="98"/>
        <v>0</v>
      </c>
      <c r="AU61" s="216">
        <v>0</v>
      </c>
      <c r="AV61" s="217">
        <f t="shared" si="99"/>
        <v>0</v>
      </c>
      <c r="AW61" s="216">
        <v>0</v>
      </c>
      <c r="AX61" s="217">
        <f t="shared" si="100"/>
        <v>0</v>
      </c>
      <c r="AY61" s="216">
        <v>0</v>
      </c>
      <c r="AZ61" s="217">
        <f t="shared" si="101"/>
        <v>0</v>
      </c>
      <c r="BA61" s="216">
        <v>0</v>
      </c>
      <c r="BB61" s="217">
        <f t="shared" si="102"/>
        <v>0</v>
      </c>
      <c r="BC61" s="216">
        <v>0</v>
      </c>
      <c r="BD61" s="217">
        <f t="shared" si="103"/>
        <v>0</v>
      </c>
      <c r="BE61" s="218">
        <f t="shared" si="104"/>
        <v>0</v>
      </c>
      <c r="BF61" s="219">
        <v>0</v>
      </c>
      <c r="BG61" s="220">
        <f t="shared" si="105"/>
        <v>0</v>
      </c>
      <c r="BH61" s="219">
        <v>0</v>
      </c>
      <c r="BI61" s="220">
        <f t="shared" si="106"/>
        <v>0</v>
      </c>
      <c r="BJ61" s="219">
        <v>0</v>
      </c>
      <c r="BK61" s="220">
        <f t="shared" si="107"/>
        <v>0</v>
      </c>
      <c r="BL61" s="219">
        <v>0</v>
      </c>
      <c r="BM61" s="220">
        <f t="shared" si="108"/>
        <v>0</v>
      </c>
      <c r="BN61" s="219">
        <v>0</v>
      </c>
      <c r="BO61" s="220">
        <f t="shared" si="109"/>
        <v>0</v>
      </c>
      <c r="BP61" s="221">
        <f t="shared" si="110"/>
        <v>0</v>
      </c>
      <c r="BQ61" s="239">
        <f t="shared" si="111"/>
        <v>0</v>
      </c>
      <c r="BR61" s="239">
        <f t="shared" si="112"/>
        <v>0</v>
      </c>
      <c r="BS61" s="239">
        <f t="shared" si="113"/>
        <v>0</v>
      </c>
      <c r="BT61" s="239">
        <f t="shared" si="114"/>
        <v>0</v>
      </c>
      <c r="BU61" s="239">
        <f t="shared" si="115"/>
        <v>0</v>
      </c>
      <c r="BV61" s="240">
        <f t="shared" si="80"/>
        <v>0</v>
      </c>
    </row>
    <row r="62" spans="1:74" ht="15" customHeight="1">
      <c r="C62" s="246">
        <v>0</v>
      </c>
      <c r="D62" s="34" t="s">
        <v>367</v>
      </c>
      <c r="E62" s="667" t="s">
        <v>300</v>
      </c>
      <c r="F62" s="662"/>
      <c r="G62" s="662"/>
      <c r="H62" s="662"/>
      <c r="I62" s="662"/>
      <c r="J62" s="662"/>
      <c r="K62" s="104">
        <v>0</v>
      </c>
      <c r="L62" s="105">
        <f t="shared" si="78"/>
        <v>0</v>
      </c>
      <c r="M62" s="56">
        <f t="shared" si="79"/>
        <v>0</v>
      </c>
      <c r="N62" s="90">
        <v>0</v>
      </c>
      <c r="O62" s="91">
        <f t="shared" si="81"/>
        <v>0</v>
      </c>
      <c r="P62" s="90">
        <v>0</v>
      </c>
      <c r="Q62" s="91">
        <f t="shared" si="82"/>
        <v>0</v>
      </c>
      <c r="R62" s="90">
        <v>0</v>
      </c>
      <c r="S62" s="91">
        <f t="shared" si="83"/>
        <v>0</v>
      </c>
      <c r="T62" s="90">
        <v>0</v>
      </c>
      <c r="U62" s="91">
        <f t="shared" si="84"/>
        <v>0</v>
      </c>
      <c r="V62" s="90">
        <v>0</v>
      </c>
      <c r="W62" s="91">
        <f t="shared" si="85"/>
        <v>0</v>
      </c>
      <c r="X62" s="92">
        <f t="shared" si="86"/>
        <v>0</v>
      </c>
      <c r="Y62" s="210">
        <v>0</v>
      </c>
      <c r="Z62" s="211">
        <f t="shared" si="87"/>
        <v>0</v>
      </c>
      <c r="AA62" s="210">
        <v>0</v>
      </c>
      <c r="AB62" s="211">
        <f t="shared" si="88"/>
        <v>0</v>
      </c>
      <c r="AC62" s="210">
        <v>0</v>
      </c>
      <c r="AD62" s="211">
        <f t="shared" si="89"/>
        <v>0</v>
      </c>
      <c r="AE62" s="210">
        <v>0</v>
      </c>
      <c r="AF62" s="211">
        <f t="shared" si="90"/>
        <v>0</v>
      </c>
      <c r="AG62" s="210">
        <v>0</v>
      </c>
      <c r="AH62" s="211">
        <f t="shared" si="91"/>
        <v>0</v>
      </c>
      <c r="AI62" s="212">
        <f t="shared" si="92"/>
        <v>0</v>
      </c>
      <c r="AJ62" s="213">
        <v>0</v>
      </c>
      <c r="AK62" s="214">
        <f t="shared" si="93"/>
        <v>0</v>
      </c>
      <c r="AL62" s="213">
        <v>0</v>
      </c>
      <c r="AM62" s="214">
        <f t="shared" si="94"/>
        <v>0</v>
      </c>
      <c r="AN62" s="213">
        <v>0</v>
      </c>
      <c r="AO62" s="214">
        <f t="shared" si="95"/>
        <v>0</v>
      </c>
      <c r="AP62" s="213">
        <v>0</v>
      </c>
      <c r="AQ62" s="214">
        <f t="shared" si="96"/>
        <v>0</v>
      </c>
      <c r="AR62" s="213">
        <v>0</v>
      </c>
      <c r="AS62" s="214">
        <f t="shared" si="97"/>
        <v>0</v>
      </c>
      <c r="AT62" s="215">
        <f t="shared" si="98"/>
        <v>0</v>
      </c>
      <c r="AU62" s="216">
        <v>0</v>
      </c>
      <c r="AV62" s="217">
        <f t="shared" si="99"/>
        <v>0</v>
      </c>
      <c r="AW62" s="216">
        <v>0</v>
      </c>
      <c r="AX62" s="217">
        <f t="shared" si="100"/>
        <v>0</v>
      </c>
      <c r="AY62" s="216">
        <v>0</v>
      </c>
      <c r="AZ62" s="217">
        <f t="shared" si="101"/>
        <v>0</v>
      </c>
      <c r="BA62" s="216">
        <v>0</v>
      </c>
      <c r="BB62" s="217">
        <f t="shared" si="102"/>
        <v>0</v>
      </c>
      <c r="BC62" s="216">
        <v>0</v>
      </c>
      <c r="BD62" s="217">
        <f t="shared" si="103"/>
        <v>0</v>
      </c>
      <c r="BE62" s="218">
        <f t="shared" si="104"/>
        <v>0</v>
      </c>
      <c r="BF62" s="219">
        <v>0</v>
      </c>
      <c r="BG62" s="220">
        <f t="shared" si="105"/>
        <v>0</v>
      </c>
      <c r="BH62" s="219">
        <v>0</v>
      </c>
      <c r="BI62" s="220">
        <f t="shared" si="106"/>
        <v>0</v>
      </c>
      <c r="BJ62" s="219">
        <v>0</v>
      </c>
      <c r="BK62" s="220">
        <f t="shared" si="107"/>
        <v>0</v>
      </c>
      <c r="BL62" s="219">
        <v>0</v>
      </c>
      <c r="BM62" s="220">
        <f t="shared" si="108"/>
        <v>0</v>
      </c>
      <c r="BN62" s="219">
        <v>0</v>
      </c>
      <c r="BO62" s="220">
        <f t="shared" si="109"/>
        <v>0</v>
      </c>
      <c r="BP62" s="221">
        <f t="shared" si="110"/>
        <v>0</v>
      </c>
      <c r="BQ62" s="239">
        <f t="shared" si="111"/>
        <v>0</v>
      </c>
      <c r="BR62" s="239">
        <f t="shared" si="112"/>
        <v>0</v>
      </c>
      <c r="BS62" s="239">
        <f t="shared" si="113"/>
        <v>0</v>
      </c>
      <c r="BT62" s="239">
        <f t="shared" si="114"/>
        <v>0</v>
      </c>
      <c r="BU62" s="239">
        <f t="shared" si="115"/>
        <v>0</v>
      </c>
      <c r="BV62" s="240">
        <f t="shared" si="80"/>
        <v>0</v>
      </c>
    </row>
    <row r="63" spans="1:74" ht="15" customHeight="1">
      <c r="C63" s="246">
        <v>0</v>
      </c>
      <c r="D63" s="34" t="s">
        <v>367</v>
      </c>
      <c r="E63" s="667" t="s">
        <v>300</v>
      </c>
      <c r="F63" s="662"/>
      <c r="G63" s="662"/>
      <c r="H63" s="662"/>
      <c r="I63" s="662"/>
      <c r="J63" s="662"/>
      <c r="K63" s="104">
        <v>0</v>
      </c>
      <c r="L63" s="105">
        <f t="shared" si="78"/>
        <v>0</v>
      </c>
      <c r="M63" s="56">
        <f t="shared" si="79"/>
        <v>0</v>
      </c>
      <c r="N63" s="90">
        <v>0</v>
      </c>
      <c r="O63" s="91">
        <f t="shared" si="81"/>
        <v>0</v>
      </c>
      <c r="P63" s="90">
        <v>0</v>
      </c>
      <c r="Q63" s="91">
        <f t="shared" si="82"/>
        <v>0</v>
      </c>
      <c r="R63" s="90">
        <v>0</v>
      </c>
      <c r="S63" s="91">
        <f t="shared" si="83"/>
        <v>0</v>
      </c>
      <c r="T63" s="90">
        <v>0</v>
      </c>
      <c r="U63" s="91">
        <f t="shared" si="84"/>
        <v>0</v>
      </c>
      <c r="V63" s="90">
        <v>0</v>
      </c>
      <c r="W63" s="91">
        <f t="shared" si="85"/>
        <v>0</v>
      </c>
      <c r="X63" s="92">
        <f t="shared" si="86"/>
        <v>0</v>
      </c>
      <c r="Y63" s="210">
        <v>0</v>
      </c>
      <c r="Z63" s="211">
        <f t="shared" si="87"/>
        <v>0</v>
      </c>
      <c r="AA63" s="210">
        <v>0</v>
      </c>
      <c r="AB63" s="211">
        <f t="shared" si="88"/>
        <v>0</v>
      </c>
      <c r="AC63" s="210">
        <v>0</v>
      </c>
      <c r="AD63" s="211">
        <f t="shared" si="89"/>
        <v>0</v>
      </c>
      <c r="AE63" s="210">
        <v>0</v>
      </c>
      <c r="AF63" s="211">
        <f t="shared" si="90"/>
        <v>0</v>
      </c>
      <c r="AG63" s="210">
        <v>0</v>
      </c>
      <c r="AH63" s="211">
        <f t="shared" si="91"/>
        <v>0</v>
      </c>
      <c r="AI63" s="212">
        <f t="shared" si="92"/>
        <v>0</v>
      </c>
      <c r="AJ63" s="213">
        <v>0</v>
      </c>
      <c r="AK63" s="214">
        <f t="shared" si="93"/>
        <v>0</v>
      </c>
      <c r="AL63" s="213">
        <v>0</v>
      </c>
      <c r="AM63" s="214">
        <f t="shared" si="94"/>
        <v>0</v>
      </c>
      <c r="AN63" s="213">
        <v>0</v>
      </c>
      <c r="AO63" s="214">
        <f t="shared" si="95"/>
        <v>0</v>
      </c>
      <c r="AP63" s="213">
        <v>0</v>
      </c>
      <c r="AQ63" s="214">
        <f t="shared" si="96"/>
        <v>0</v>
      </c>
      <c r="AR63" s="213">
        <v>0</v>
      </c>
      <c r="AS63" s="214">
        <f t="shared" si="97"/>
        <v>0</v>
      </c>
      <c r="AT63" s="215">
        <f t="shared" si="98"/>
        <v>0</v>
      </c>
      <c r="AU63" s="216">
        <v>0</v>
      </c>
      <c r="AV63" s="217">
        <f t="shared" si="99"/>
        <v>0</v>
      </c>
      <c r="AW63" s="216">
        <v>0</v>
      </c>
      <c r="AX63" s="217">
        <f t="shared" si="100"/>
        <v>0</v>
      </c>
      <c r="AY63" s="216">
        <v>0</v>
      </c>
      <c r="AZ63" s="217">
        <f t="shared" si="101"/>
        <v>0</v>
      </c>
      <c r="BA63" s="216">
        <v>0</v>
      </c>
      <c r="BB63" s="217">
        <f t="shared" si="102"/>
        <v>0</v>
      </c>
      <c r="BC63" s="216">
        <v>0</v>
      </c>
      <c r="BD63" s="217">
        <f t="shared" si="103"/>
        <v>0</v>
      </c>
      <c r="BE63" s="218">
        <f t="shared" si="104"/>
        <v>0</v>
      </c>
      <c r="BF63" s="219">
        <v>0</v>
      </c>
      <c r="BG63" s="220">
        <f t="shared" si="105"/>
        <v>0</v>
      </c>
      <c r="BH63" s="219">
        <v>0</v>
      </c>
      <c r="BI63" s="220">
        <f t="shared" si="106"/>
        <v>0</v>
      </c>
      <c r="BJ63" s="219">
        <v>0</v>
      </c>
      <c r="BK63" s="220">
        <f t="shared" si="107"/>
        <v>0</v>
      </c>
      <c r="BL63" s="219">
        <v>0</v>
      </c>
      <c r="BM63" s="220">
        <f t="shared" si="108"/>
        <v>0</v>
      </c>
      <c r="BN63" s="219">
        <v>0</v>
      </c>
      <c r="BO63" s="220">
        <f t="shared" si="109"/>
        <v>0</v>
      </c>
      <c r="BP63" s="221">
        <f t="shared" si="110"/>
        <v>0</v>
      </c>
      <c r="BQ63" s="239">
        <f t="shared" si="111"/>
        <v>0</v>
      </c>
      <c r="BR63" s="239">
        <f t="shared" si="112"/>
        <v>0</v>
      </c>
      <c r="BS63" s="239">
        <f t="shared" si="113"/>
        <v>0</v>
      </c>
      <c r="BT63" s="239">
        <f t="shared" si="114"/>
        <v>0</v>
      </c>
      <c r="BU63" s="239">
        <f t="shared" si="115"/>
        <v>0</v>
      </c>
      <c r="BV63" s="240">
        <f t="shared" si="80"/>
        <v>0</v>
      </c>
    </row>
    <row r="64" spans="1:74" ht="15" customHeight="1">
      <c r="C64" s="246">
        <v>0</v>
      </c>
      <c r="D64" s="34" t="s">
        <v>367</v>
      </c>
      <c r="E64" s="667" t="s">
        <v>300</v>
      </c>
      <c r="F64" s="662"/>
      <c r="G64" s="662"/>
      <c r="H64" s="662"/>
      <c r="I64" s="662"/>
      <c r="J64" s="662"/>
      <c r="K64" s="104">
        <v>0</v>
      </c>
      <c r="L64" s="105">
        <f t="shared" si="78"/>
        <v>0</v>
      </c>
      <c r="M64" s="56">
        <f t="shared" si="79"/>
        <v>0</v>
      </c>
      <c r="N64" s="90">
        <v>0</v>
      </c>
      <c r="O64" s="91">
        <f t="shared" si="81"/>
        <v>0</v>
      </c>
      <c r="P64" s="90">
        <v>0</v>
      </c>
      <c r="Q64" s="91">
        <f t="shared" si="82"/>
        <v>0</v>
      </c>
      <c r="R64" s="90">
        <v>0</v>
      </c>
      <c r="S64" s="91">
        <f t="shared" si="83"/>
        <v>0</v>
      </c>
      <c r="T64" s="90">
        <v>0</v>
      </c>
      <c r="U64" s="91">
        <f t="shared" si="84"/>
        <v>0</v>
      </c>
      <c r="V64" s="90">
        <v>0</v>
      </c>
      <c r="W64" s="91">
        <f t="shared" si="85"/>
        <v>0</v>
      </c>
      <c r="X64" s="92">
        <f t="shared" si="86"/>
        <v>0</v>
      </c>
      <c r="Y64" s="210">
        <v>0</v>
      </c>
      <c r="Z64" s="211">
        <f t="shared" si="87"/>
        <v>0</v>
      </c>
      <c r="AA64" s="210">
        <v>0</v>
      </c>
      <c r="AB64" s="211">
        <f t="shared" si="88"/>
        <v>0</v>
      </c>
      <c r="AC64" s="210">
        <v>0</v>
      </c>
      <c r="AD64" s="211">
        <f t="shared" si="89"/>
        <v>0</v>
      </c>
      <c r="AE64" s="210">
        <v>0</v>
      </c>
      <c r="AF64" s="211">
        <f t="shared" si="90"/>
        <v>0</v>
      </c>
      <c r="AG64" s="210">
        <v>0</v>
      </c>
      <c r="AH64" s="211">
        <f t="shared" si="91"/>
        <v>0</v>
      </c>
      <c r="AI64" s="212">
        <f t="shared" si="92"/>
        <v>0</v>
      </c>
      <c r="AJ64" s="213">
        <v>0</v>
      </c>
      <c r="AK64" s="214">
        <f t="shared" si="93"/>
        <v>0</v>
      </c>
      <c r="AL64" s="213">
        <v>0</v>
      </c>
      <c r="AM64" s="214">
        <f t="shared" si="94"/>
        <v>0</v>
      </c>
      <c r="AN64" s="213">
        <v>0</v>
      </c>
      <c r="AO64" s="214">
        <f t="shared" si="95"/>
        <v>0</v>
      </c>
      <c r="AP64" s="213">
        <v>0</v>
      </c>
      <c r="AQ64" s="214">
        <f t="shared" si="96"/>
        <v>0</v>
      </c>
      <c r="AR64" s="213">
        <v>0</v>
      </c>
      <c r="AS64" s="214">
        <f t="shared" si="97"/>
        <v>0</v>
      </c>
      <c r="AT64" s="215">
        <f t="shared" si="98"/>
        <v>0</v>
      </c>
      <c r="AU64" s="216">
        <v>0</v>
      </c>
      <c r="AV64" s="217">
        <f t="shared" si="99"/>
        <v>0</v>
      </c>
      <c r="AW64" s="216">
        <v>0</v>
      </c>
      <c r="AX64" s="217">
        <f t="shared" si="100"/>
        <v>0</v>
      </c>
      <c r="AY64" s="216">
        <v>0</v>
      </c>
      <c r="AZ64" s="217">
        <f t="shared" si="101"/>
        <v>0</v>
      </c>
      <c r="BA64" s="216">
        <v>0</v>
      </c>
      <c r="BB64" s="217">
        <f t="shared" si="102"/>
        <v>0</v>
      </c>
      <c r="BC64" s="216">
        <v>0</v>
      </c>
      <c r="BD64" s="217">
        <f t="shared" si="103"/>
        <v>0</v>
      </c>
      <c r="BE64" s="218">
        <f t="shared" si="104"/>
        <v>0</v>
      </c>
      <c r="BF64" s="219">
        <v>0</v>
      </c>
      <c r="BG64" s="220">
        <f t="shared" si="105"/>
        <v>0</v>
      </c>
      <c r="BH64" s="219">
        <v>0</v>
      </c>
      <c r="BI64" s="220">
        <f t="shared" si="106"/>
        <v>0</v>
      </c>
      <c r="BJ64" s="219">
        <v>0</v>
      </c>
      <c r="BK64" s="220">
        <f t="shared" si="107"/>
        <v>0</v>
      </c>
      <c r="BL64" s="219">
        <v>0</v>
      </c>
      <c r="BM64" s="220">
        <f t="shared" si="108"/>
        <v>0</v>
      </c>
      <c r="BN64" s="219">
        <v>0</v>
      </c>
      <c r="BO64" s="220">
        <f t="shared" si="109"/>
        <v>0</v>
      </c>
      <c r="BP64" s="221">
        <f t="shared" si="110"/>
        <v>0</v>
      </c>
      <c r="BQ64" s="239">
        <f t="shared" si="111"/>
        <v>0</v>
      </c>
      <c r="BR64" s="239">
        <f t="shared" si="112"/>
        <v>0</v>
      </c>
      <c r="BS64" s="239">
        <f t="shared" si="113"/>
        <v>0</v>
      </c>
      <c r="BT64" s="239">
        <f t="shared" si="114"/>
        <v>0</v>
      </c>
      <c r="BU64" s="239">
        <f t="shared" si="115"/>
        <v>0</v>
      </c>
      <c r="BV64" s="240">
        <f t="shared" si="80"/>
        <v>0</v>
      </c>
    </row>
    <row r="65" spans="1:74" ht="15" customHeight="1">
      <c r="C65" s="246">
        <v>0</v>
      </c>
      <c r="D65" s="34" t="s">
        <v>367</v>
      </c>
      <c r="E65" s="667" t="s">
        <v>300</v>
      </c>
      <c r="F65" s="662"/>
      <c r="G65" s="662"/>
      <c r="H65" s="662"/>
      <c r="I65" s="662"/>
      <c r="J65" s="662"/>
      <c r="K65" s="104">
        <v>0</v>
      </c>
      <c r="L65" s="105">
        <f t="shared" si="78"/>
        <v>0</v>
      </c>
      <c r="M65" s="56">
        <f t="shared" si="79"/>
        <v>0</v>
      </c>
      <c r="N65" s="90">
        <v>0</v>
      </c>
      <c r="O65" s="91">
        <f t="shared" si="81"/>
        <v>0</v>
      </c>
      <c r="P65" s="90">
        <v>0</v>
      </c>
      <c r="Q65" s="91">
        <f t="shared" si="82"/>
        <v>0</v>
      </c>
      <c r="R65" s="90">
        <v>0</v>
      </c>
      <c r="S65" s="91">
        <f t="shared" si="83"/>
        <v>0</v>
      </c>
      <c r="T65" s="90">
        <v>0</v>
      </c>
      <c r="U65" s="91">
        <f t="shared" si="84"/>
        <v>0</v>
      </c>
      <c r="V65" s="90">
        <v>0</v>
      </c>
      <c r="W65" s="91">
        <f t="shared" si="85"/>
        <v>0</v>
      </c>
      <c r="X65" s="92">
        <f t="shared" si="86"/>
        <v>0</v>
      </c>
      <c r="Y65" s="210">
        <v>0</v>
      </c>
      <c r="Z65" s="211">
        <f t="shared" si="87"/>
        <v>0</v>
      </c>
      <c r="AA65" s="210">
        <v>0</v>
      </c>
      <c r="AB65" s="211">
        <f t="shared" si="88"/>
        <v>0</v>
      </c>
      <c r="AC65" s="210">
        <v>0</v>
      </c>
      <c r="AD65" s="211">
        <f t="shared" si="89"/>
        <v>0</v>
      </c>
      <c r="AE65" s="210">
        <v>0</v>
      </c>
      <c r="AF65" s="211">
        <f t="shared" si="90"/>
        <v>0</v>
      </c>
      <c r="AG65" s="210">
        <v>0</v>
      </c>
      <c r="AH65" s="211">
        <f t="shared" si="91"/>
        <v>0</v>
      </c>
      <c r="AI65" s="212">
        <f t="shared" si="92"/>
        <v>0</v>
      </c>
      <c r="AJ65" s="213">
        <v>0</v>
      </c>
      <c r="AK65" s="214">
        <f t="shared" si="93"/>
        <v>0</v>
      </c>
      <c r="AL65" s="213">
        <v>0</v>
      </c>
      <c r="AM65" s="214">
        <f t="shared" si="94"/>
        <v>0</v>
      </c>
      <c r="AN65" s="213">
        <v>0</v>
      </c>
      <c r="AO65" s="214">
        <f t="shared" si="95"/>
        <v>0</v>
      </c>
      <c r="AP65" s="213">
        <v>0</v>
      </c>
      <c r="AQ65" s="214">
        <f t="shared" si="96"/>
        <v>0</v>
      </c>
      <c r="AR65" s="213">
        <v>0</v>
      </c>
      <c r="AS65" s="214">
        <f t="shared" si="97"/>
        <v>0</v>
      </c>
      <c r="AT65" s="215">
        <f t="shared" si="98"/>
        <v>0</v>
      </c>
      <c r="AU65" s="216">
        <v>0</v>
      </c>
      <c r="AV65" s="217">
        <f t="shared" si="99"/>
        <v>0</v>
      </c>
      <c r="AW65" s="216">
        <v>0</v>
      </c>
      <c r="AX65" s="217">
        <f t="shared" si="100"/>
        <v>0</v>
      </c>
      <c r="AY65" s="216">
        <v>0</v>
      </c>
      <c r="AZ65" s="217">
        <f t="shared" si="101"/>
        <v>0</v>
      </c>
      <c r="BA65" s="216">
        <v>0</v>
      </c>
      <c r="BB65" s="217">
        <f t="shared" si="102"/>
        <v>0</v>
      </c>
      <c r="BC65" s="216">
        <v>0</v>
      </c>
      <c r="BD65" s="217">
        <f t="shared" si="103"/>
        <v>0</v>
      </c>
      <c r="BE65" s="218">
        <f t="shared" si="104"/>
        <v>0</v>
      </c>
      <c r="BF65" s="219">
        <v>0</v>
      </c>
      <c r="BG65" s="220">
        <f t="shared" si="105"/>
        <v>0</v>
      </c>
      <c r="BH65" s="219">
        <v>0</v>
      </c>
      <c r="BI65" s="220">
        <f t="shared" si="106"/>
        <v>0</v>
      </c>
      <c r="BJ65" s="219">
        <v>0</v>
      </c>
      <c r="BK65" s="220">
        <f t="shared" si="107"/>
        <v>0</v>
      </c>
      <c r="BL65" s="219">
        <v>0</v>
      </c>
      <c r="BM65" s="220">
        <f t="shared" si="108"/>
        <v>0</v>
      </c>
      <c r="BN65" s="219">
        <v>0</v>
      </c>
      <c r="BO65" s="220">
        <f t="shared" si="109"/>
        <v>0</v>
      </c>
      <c r="BP65" s="221">
        <f t="shared" si="110"/>
        <v>0</v>
      </c>
      <c r="BQ65" s="239">
        <f t="shared" si="111"/>
        <v>0</v>
      </c>
      <c r="BR65" s="239">
        <f t="shared" si="112"/>
        <v>0</v>
      </c>
      <c r="BS65" s="239">
        <f t="shared" si="113"/>
        <v>0</v>
      </c>
      <c r="BT65" s="239">
        <f t="shared" si="114"/>
        <v>0</v>
      </c>
      <c r="BU65" s="239">
        <f t="shared" si="115"/>
        <v>0</v>
      </c>
      <c r="BV65" s="240">
        <f t="shared" si="80"/>
        <v>0</v>
      </c>
    </row>
    <row r="66" spans="1:74" ht="15" customHeight="1">
      <c r="C66" s="246">
        <v>0</v>
      </c>
      <c r="D66" s="34" t="s">
        <v>367</v>
      </c>
      <c r="E66" s="667" t="s">
        <v>300</v>
      </c>
      <c r="F66" s="662"/>
      <c r="G66" s="662"/>
      <c r="H66" s="662"/>
      <c r="I66" s="662"/>
      <c r="J66" s="662"/>
      <c r="K66" s="104">
        <v>0</v>
      </c>
      <c r="L66" s="105">
        <f t="shared" si="78"/>
        <v>0</v>
      </c>
      <c r="M66" s="56">
        <f t="shared" si="79"/>
        <v>0</v>
      </c>
      <c r="N66" s="90">
        <v>0</v>
      </c>
      <c r="O66" s="91">
        <f t="shared" si="81"/>
        <v>0</v>
      </c>
      <c r="P66" s="90">
        <v>0</v>
      </c>
      <c r="Q66" s="91">
        <f t="shared" si="82"/>
        <v>0</v>
      </c>
      <c r="R66" s="90">
        <v>0</v>
      </c>
      <c r="S66" s="91">
        <f t="shared" si="83"/>
        <v>0</v>
      </c>
      <c r="T66" s="90">
        <v>0</v>
      </c>
      <c r="U66" s="91">
        <f t="shared" si="84"/>
        <v>0</v>
      </c>
      <c r="V66" s="90">
        <v>0</v>
      </c>
      <c r="W66" s="91">
        <f t="shared" si="85"/>
        <v>0</v>
      </c>
      <c r="X66" s="92">
        <f t="shared" si="86"/>
        <v>0</v>
      </c>
      <c r="Y66" s="210">
        <v>0</v>
      </c>
      <c r="Z66" s="211">
        <f t="shared" si="87"/>
        <v>0</v>
      </c>
      <c r="AA66" s="210">
        <v>0</v>
      </c>
      <c r="AB66" s="211">
        <f t="shared" si="88"/>
        <v>0</v>
      </c>
      <c r="AC66" s="210">
        <v>0</v>
      </c>
      <c r="AD66" s="211">
        <f t="shared" si="89"/>
        <v>0</v>
      </c>
      <c r="AE66" s="210">
        <v>0</v>
      </c>
      <c r="AF66" s="211">
        <f t="shared" si="90"/>
        <v>0</v>
      </c>
      <c r="AG66" s="210">
        <v>0</v>
      </c>
      <c r="AH66" s="211">
        <f t="shared" si="91"/>
        <v>0</v>
      </c>
      <c r="AI66" s="212">
        <f t="shared" si="92"/>
        <v>0</v>
      </c>
      <c r="AJ66" s="213">
        <v>0</v>
      </c>
      <c r="AK66" s="214">
        <f t="shared" si="93"/>
        <v>0</v>
      </c>
      <c r="AL66" s="213">
        <v>0</v>
      </c>
      <c r="AM66" s="214">
        <f t="shared" si="94"/>
        <v>0</v>
      </c>
      <c r="AN66" s="213">
        <v>0</v>
      </c>
      <c r="AO66" s="214">
        <f t="shared" si="95"/>
        <v>0</v>
      </c>
      <c r="AP66" s="213">
        <v>0</v>
      </c>
      <c r="AQ66" s="214">
        <f t="shared" si="96"/>
        <v>0</v>
      </c>
      <c r="AR66" s="213">
        <v>0</v>
      </c>
      <c r="AS66" s="214">
        <f t="shared" si="97"/>
        <v>0</v>
      </c>
      <c r="AT66" s="215">
        <f t="shared" si="98"/>
        <v>0</v>
      </c>
      <c r="AU66" s="216">
        <v>0</v>
      </c>
      <c r="AV66" s="217">
        <f t="shared" si="99"/>
        <v>0</v>
      </c>
      <c r="AW66" s="216">
        <v>0</v>
      </c>
      <c r="AX66" s="217">
        <f t="shared" si="100"/>
        <v>0</v>
      </c>
      <c r="AY66" s="216">
        <v>0</v>
      </c>
      <c r="AZ66" s="217">
        <f t="shared" si="101"/>
        <v>0</v>
      </c>
      <c r="BA66" s="216">
        <v>0</v>
      </c>
      <c r="BB66" s="217">
        <f t="shared" si="102"/>
        <v>0</v>
      </c>
      <c r="BC66" s="216">
        <v>0</v>
      </c>
      <c r="BD66" s="217">
        <f t="shared" si="103"/>
        <v>0</v>
      </c>
      <c r="BE66" s="218">
        <f t="shared" si="104"/>
        <v>0</v>
      </c>
      <c r="BF66" s="219">
        <v>0</v>
      </c>
      <c r="BG66" s="220">
        <f t="shared" si="105"/>
        <v>0</v>
      </c>
      <c r="BH66" s="219">
        <v>0</v>
      </c>
      <c r="BI66" s="220">
        <f t="shared" si="106"/>
        <v>0</v>
      </c>
      <c r="BJ66" s="219">
        <v>0</v>
      </c>
      <c r="BK66" s="220">
        <f t="shared" si="107"/>
        <v>0</v>
      </c>
      <c r="BL66" s="219">
        <v>0</v>
      </c>
      <c r="BM66" s="220">
        <f t="shared" si="108"/>
        <v>0</v>
      </c>
      <c r="BN66" s="219">
        <v>0</v>
      </c>
      <c r="BO66" s="220">
        <f t="shared" si="109"/>
        <v>0</v>
      </c>
      <c r="BP66" s="221">
        <f t="shared" si="110"/>
        <v>0</v>
      </c>
      <c r="BQ66" s="239">
        <f t="shared" si="111"/>
        <v>0</v>
      </c>
      <c r="BR66" s="239">
        <f t="shared" si="112"/>
        <v>0</v>
      </c>
      <c r="BS66" s="239">
        <f t="shared" si="113"/>
        <v>0</v>
      </c>
      <c r="BT66" s="239">
        <f t="shared" si="114"/>
        <v>0</v>
      </c>
      <c r="BU66" s="239">
        <f t="shared" si="115"/>
        <v>0</v>
      </c>
      <c r="BV66" s="240">
        <f t="shared" si="80"/>
        <v>0</v>
      </c>
    </row>
    <row r="67" spans="1:74" ht="15" customHeight="1">
      <c r="C67" s="246">
        <v>0</v>
      </c>
      <c r="D67" s="34" t="s">
        <v>367</v>
      </c>
      <c r="E67" s="667" t="s">
        <v>300</v>
      </c>
      <c r="F67" s="662"/>
      <c r="G67" s="662"/>
      <c r="H67" s="662"/>
      <c r="I67" s="662"/>
      <c r="J67" s="662"/>
      <c r="K67" s="104">
        <v>0</v>
      </c>
      <c r="L67" s="105">
        <f t="shared" si="78"/>
        <v>0</v>
      </c>
      <c r="M67" s="56">
        <f t="shared" si="79"/>
        <v>0</v>
      </c>
      <c r="N67" s="90">
        <v>0</v>
      </c>
      <c r="O67" s="91">
        <f t="shared" si="81"/>
        <v>0</v>
      </c>
      <c r="P67" s="90">
        <v>0</v>
      </c>
      <c r="Q67" s="91">
        <f t="shared" si="82"/>
        <v>0</v>
      </c>
      <c r="R67" s="90">
        <v>0</v>
      </c>
      <c r="S67" s="91">
        <f t="shared" si="83"/>
        <v>0</v>
      </c>
      <c r="T67" s="90">
        <v>0</v>
      </c>
      <c r="U67" s="91">
        <f t="shared" si="84"/>
        <v>0</v>
      </c>
      <c r="V67" s="90">
        <v>0</v>
      </c>
      <c r="W67" s="91">
        <f t="shared" si="85"/>
        <v>0</v>
      </c>
      <c r="X67" s="92">
        <f t="shared" ref="X67:X72" si="116">O67+Q67+S67+U67+W67</f>
        <v>0</v>
      </c>
      <c r="Y67" s="210">
        <v>0</v>
      </c>
      <c r="Z67" s="211">
        <f t="shared" si="87"/>
        <v>0</v>
      </c>
      <c r="AA67" s="210">
        <v>0</v>
      </c>
      <c r="AB67" s="211">
        <f t="shared" si="88"/>
        <v>0</v>
      </c>
      <c r="AC67" s="210">
        <v>0</v>
      </c>
      <c r="AD67" s="211">
        <f t="shared" si="89"/>
        <v>0</v>
      </c>
      <c r="AE67" s="210">
        <v>0</v>
      </c>
      <c r="AF67" s="211">
        <f t="shared" si="90"/>
        <v>0</v>
      </c>
      <c r="AG67" s="210">
        <v>0</v>
      </c>
      <c r="AH67" s="211">
        <f t="shared" si="91"/>
        <v>0</v>
      </c>
      <c r="AI67" s="212">
        <f t="shared" si="92"/>
        <v>0</v>
      </c>
      <c r="AJ67" s="213">
        <v>0</v>
      </c>
      <c r="AK67" s="214">
        <f t="shared" si="93"/>
        <v>0</v>
      </c>
      <c r="AL67" s="213">
        <v>0</v>
      </c>
      <c r="AM67" s="214">
        <f t="shared" si="94"/>
        <v>0</v>
      </c>
      <c r="AN67" s="213">
        <v>0</v>
      </c>
      <c r="AO67" s="214">
        <f t="shared" si="95"/>
        <v>0</v>
      </c>
      <c r="AP67" s="213">
        <v>0</v>
      </c>
      <c r="AQ67" s="214">
        <f t="shared" si="96"/>
        <v>0</v>
      </c>
      <c r="AR67" s="213">
        <v>0</v>
      </c>
      <c r="AS67" s="214">
        <f t="shared" si="97"/>
        <v>0</v>
      </c>
      <c r="AT67" s="215">
        <f t="shared" si="98"/>
        <v>0</v>
      </c>
      <c r="AU67" s="216">
        <v>0</v>
      </c>
      <c r="AV67" s="217">
        <f t="shared" si="99"/>
        <v>0</v>
      </c>
      <c r="AW67" s="216">
        <v>0</v>
      </c>
      <c r="AX67" s="217">
        <f t="shared" si="100"/>
        <v>0</v>
      </c>
      <c r="AY67" s="216">
        <v>0</v>
      </c>
      <c r="AZ67" s="217">
        <f t="shared" si="101"/>
        <v>0</v>
      </c>
      <c r="BA67" s="216">
        <v>0</v>
      </c>
      <c r="BB67" s="217">
        <f t="shared" si="102"/>
        <v>0</v>
      </c>
      <c r="BC67" s="216">
        <v>0</v>
      </c>
      <c r="BD67" s="217">
        <f t="shared" si="103"/>
        <v>0</v>
      </c>
      <c r="BE67" s="218">
        <f t="shared" si="104"/>
        <v>0</v>
      </c>
      <c r="BF67" s="219">
        <v>0</v>
      </c>
      <c r="BG67" s="220">
        <f t="shared" si="105"/>
        <v>0</v>
      </c>
      <c r="BH67" s="219">
        <v>0</v>
      </c>
      <c r="BI67" s="220">
        <f t="shared" si="106"/>
        <v>0</v>
      </c>
      <c r="BJ67" s="219">
        <v>0</v>
      </c>
      <c r="BK67" s="220">
        <f t="shared" si="107"/>
        <v>0</v>
      </c>
      <c r="BL67" s="219">
        <v>0</v>
      </c>
      <c r="BM67" s="220">
        <f t="shared" si="108"/>
        <v>0</v>
      </c>
      <c r="BN67" s="219">
        <v>0</v>
      </c>
      <c r="BO67" s="220">
        <f t="shared" si="109"/>
        <v>0</v>
      </c>
      <c r="BP67" s="221">
        <f t="shared" si="110"/>
        <v>0</v>
      </c>
      <c r="BQ67" s="239">
        <f t="shared" si="111"/>
        <v>0</v>
      </c>
      <c r="BR67" s="239">
        <f t="shared" si="112"/>
        <v>0</v>
      </c>
      <c r="BS67" s="239">
        <f t="shared" si="113"/>
        <v>0</v>
      </c>
      <c r="BT67" s="239">
        <f t="shared" si="114"/>
        <v>0</v>
      </c>
      <c r="BU67" s="239">
        <f t="shared" si="115"/>
        <v>0</v>
      </c>
      <c r="BV67" s="240">
        <f t="shared" si="80"/>
        <v>0</v>
      </c>
    </row>
    <row r="68" spans="1:74" ht="15" customHeight="1">
      <c r="C68" s="246">
        <v>0</v>
      </c>
      <c r="D68" s="34" t="s">
        <v>367</v>
      </c>
      <c r="E68" s="667" t="s">
        <v>300</v>
      </c>
      <c r="F68" s="662"/>
      <c r="G68" s="662"/>
      <c r="H68" s="662"/>
      <c r="I68" s="662"/>
      <c r="J68" s="662"/>
      <c r="K68" s="104">
        <v>0</v>
      </c>
      <c r="L68" s="105">
        <f t="shared" si="78"/>
        <v>0</v>
      </c>
      <c r="M68" s="56">
        <f t="shared" si="79"/>
        <v>0</v>
      </c>
      <c r="N68" s="90">
        <v>0</v>
      </c>
      <c r="O68" s="91">
        <f t="shared" si="81"/>
        <v>0</v>
      </c>
      <c r="P68" s="90">
        <v>0</v>
      </c>
      <c r="Q68" s="91">
        <f t="shared" si="82"/>
        <v>0</v>
      </c>
      <c r="R68" s="90">
        <v>0</v>
      </c>
      <c r="S68" s="91">
        <f t="shared" si="83"/>
        <v>0</v>
      </c>
      <c r="T68" s="90">
        <v>0</v>
      </c>
      <c r="U68" s="91">
        <f t="shared" si="84"/>
        <v>0</v>
      </c>
      <c r="V68" s="90">
        <v>0</v>
      </c>
      <c r="W68" s="91">
        <f t="shared" si="85"/>
        <v>0</v>
      </c>
      <c r="X68" s="92">
        <f t="shared" si="116"/>
        <v>0</v>
      </c>
      <c r="Y68" s="210">
        <v>0</v>
      </c>
      <c r="Z68" s="211">
        <f t="shared" si="87"/>
        <v>0</v>
      </c>
      <c r="AA68" s="210">
        <v>0</v>
      </c>
      <c r="AB68" s="211">
        <f t="shared" si="88"/>
        <v>0</v>
      </c>
      <c r="AC68" s="210">
        <v>0</v>
      </c>
      <c r="AD68" s="211">
        <f t="shared" si="89"/>
        <v>0</v>
      </c>
      <c r="AE68" s="210">
        <v>0</v>
      </c>
      <c r="AF68" s="211">
        <f t="shared" si="90"/>
        <v>0</v>
      </c>
      <c r="AG68" s="210">
        <v>0</v>
      </c>
      <c r="AH68" s="211">
        <f t="shared" si="91"/>
        <v>0</v>
      </c>
      <c r="AI68" s="212">
        <f t="shared" si="92"/>
        <v>0</v>
      </c>
      <c r="AJ68" s="213">
        <v>0</v>
      </c>
      <c r="AK68" s="214">
        <f t="shared" si="93"/>
        <v>0</v>
      </c>
      <c r="AL68" s="213">
        <v>0</v>
      </c>
      <c r="AM68" s="214">
        <f t="shared" si="94"/>
        <v>0</v>
      </c>
      <c r="AN68" s="213">
        <v>0</v>
      </c>
      <c r="AO68" s="214">
        <f t="shared" si="95"/>
        <v>0</v>
      </c>
      <c r="AP68" s="213">
        <v>0</v>
      </c>
      <c r="AQ68" s="214">
        <f t="shared" si="96"/>
        <v>0</v>
      </c>
      <c r="AR68" s="213">
        <v>0</v>
      </c>
      <c r="AS68" s="214">
        <f t="shared" si="97"/>
        <v>0</v>
      </c>
      <c r="AT68" s="215">
        <f t="shared" si="98"/>
        <v>0</v>
      </c>
      <c r="AU68" s="216">
        <v>0</v>
      </c>
      <c r="AV68" s="217">
        <f t="shared" si="99"/>
        <v>0</v>
      </c>
      <c r="AW68" s="216">
        <v>0</v>
      </c>
      <c r="AX68" s="217">
        <f t="shared" si="100"/>
        <v>0</v>
      </c>
      <c r="AY68" s="216">
        <v>0</v>
      </c>
      <c r="AZ68" s="217">
        <f t="shared" si="101"/>
        <v>0</v>
      </c>
      <c r="BA68" s="216">
        <v>0</v>
      </c>
      <c r="BB68" s="217">
        <f t="shared" si="102"/>
        <v>0</v>
      </c>
      <c r="BC68" s="216">
        <v>0</v>
      </c>
      <c r="BD68" s="217">
        <f t="shared" si="103"/>
        <v>0</v>
      </c>
      <c r="BE68" s="218">
        <f t="shared" si="104"/>
        <v>0</v>
      </c>
      <c r="BF68" s="219">
        <v>0</v>
      </c>
      <c r="BG68" s="220">
        <f t="shared" si="105"/>
        <v>0</v>
      </c>
      <c r="BH68" s="219">
        <v>0</v>
      </c>
      <c r="BI68" s="220">
        <f t="shared" si="106"/>
        <v>0</v>
      </c>
      <c r="BJ68" s="219">
        <v>0</v>
      </c>
      <c r="BK68" s="220">
        <f t="shared" si="107"/>
        <v>0</v>
      </c>
      <c r="BL68" s="219">
        <v>0</v>
      </c>
      <c r="BM68" s="220">
        <f t="shared" si="108"/>
        <v>0</v>
      </c>
      <c r="BN68" s="219">
        <v>0</v>
      </c>
      <c r="BO68" s="220">
        <f t="shared" si="109"/>
        <v>0</v>
      </c>
      <c r="BP68" s="221">
        <f t="shared" si="110"/>
        <v>0</v>
      </c>
      <c r="BQ68" s="239">
        <f t="shared" si="111"/>
        <v>0</v>
      </c>
      <c r="BR68" s="239">
        <f t="shared" si="112"/>
        <v>0</v>
      </c>
      <c r="BS68" s="239">
        <f t="shared" si="113"/>
        <v>0</v>
      </c>
      <c r="BT68" s="239">
        <f t="shared" si="114"/>
        <v>0</v>
      </c>
      <c r="BU68" s="239">
        <f t="shared" si="115"/>
        <v>0</v>
      </c>
      <c r="BV68" s="240">
        <f t="shared" si="80"/>
        <v>0</v>
      </c>
    </row>
    <row r="69" spans="1:74" ht="15" customHeight="1">
      <c r="C69" s="246">
        <v>0</v>
      </c>
      <c r="D69" s="34" t="s">
        <v>367</v>
      </c>
      <c r="E69" s="667" t="s">
        <v>300</v>
      </c>
      <c r="F69" s="662"/>
      <c r="G69" s="662"/>
      <c r="H69" s="662"/>
      <c r="I69" s="662"/>
      <c r="J69" s="662"/>
      <c r="K69" s="104">
        <v>0</v>
      </c>
      <c r="L69" s="105">
        <f t="shared" si="78"/>
        <v>0</v>
      </c>
      <c r="M69" s="56">
        <f t="shared" si="79"/>
        <v>0</v>
      </c>
      <c r="N69" s="90">
        <v>0</v>
      </c>
      <c r="O69" s="91">
        <f t="shared" si="81"/>
        <v>0</v>
      </c>
      <c r="P69" s="90">
        <v>0</v>
      </c>
      <c r="Q69" s="91">
        <f t="shared" si="82"/>
        <v>0</v>
      </c>
      <c r="R69" s="90">
        <v>0</v>
      </c>
      <c r="S69" s="91">
        <f t="shared" si="83"/>
        <v>0</v>
      </c>
      <c r="T69" s="90">
        <v>0</v>
      </c>
      <c r="U69" s="91">
        <f t="shared" si="84"/>
        <v>0</v>
      </c>
      <c r="V69" s="90">
        <v>0</v>
      </c>
      <c r="W69" s="91">
        <f t="shared" si="85"/>
        <v>0</v>
      </c>
      <c r="X69" s="92">
        <f t="shared" si="116"/>
        <v>0</v>
      </c>
      <c r="Y69" s="210">
        <v>0</v>
      </c>
      <c r="Z69" s="211">
        <f t="shared" si="87"/>
        <v>0</v>
      </c>
      <c r="AA69" s="210">
        <v>0</v>
      </c>
      <c r="AB69" s="211">
        <f t="shared" si="88"/>
        <v>0</v>
      </c>
      <c r="AC69" s="210">
        <v>0</v>
      </c>
      <c r="AD69" s="211">
        <f t="shared" si="89"/>
        <v>0</v>
      </c>
      <c r="AE69" s="210">
        <v>0</v>
      </c>
      <c r="AF69" s="211">
        <f t="shared" si="90"/>
        <v>0</v>
      </c>
      <c r="AG69" s="210">
        <v>0</v>
      </c>
      <c r="AH69" s="211">
        <f t="shared" si="91"/>
        <v>0</v>
      </c>
      <c r="AI69" s="212">
        <f t="shared" si="92"/>
        <v>0</v>
      </c>
      <c r="AJ69" s="213">
        <v>0</v>
      </c>
      <c r="AK69" s="214">
        <f t="shared" si="93"/>
        <v>0</v>
      </c>
      <c r="AL69" s="213">
        <v>0</v>
      </c>
      <c r="AM69" s="214">
        <f t="shared" si="94"/>
        <v>0</v>
      </c>
      <c r="AN69" s="213">
        <v>0</v>
      </c>
      <c r="AO69" s="214">
        <f t="shared" si="95"/>
        <v>0</v>
      </c>
      <c r="AP69" s="213">
        <v>0</v>
      </c>
      <c r="AQ69" s="214">
        <f t="shared" si="96"/>
        <v>0</v>
      </c>
      <c r="AR69" s="213">
        <v>0</v>
      </c>
      <c r="AS69" s="214">
        <f t="shared" si="97"/>
        <v>0</v>
      </c>
      <c r="AT69" s="215">
        <f t="shared" si="98"/>
        <v>0</v>
      </c>
      <c r="AU69" s="216">
        <v>0</v>
      </c>
      <c r="AV69" s="217">
        <f t="shared" si="99"/>
        <v>0</v>
      </c>
      <c r="AW69" s="216">
        <v>0</v>
      </c>
      <c r="AX69" s="217">
        <f t="shared" si="100"/>
        <v>0</v>
      </c>
      <c r="AY69" s="216">
        <v>0</v>
      </c>
      <c r="AZ69" s="217">
        <f t="shared" si="101"/>
        <v>0</v>
      </c>
      <c r="BA69" s="216">
        <v>0</v>
      </c>
      <c r="BB69" s="217">
        <f t="shared" si="102"/>
        <v>0</v>
      </c>
      <c r="BC69" s="216">
        <v>0</v>
      </c>
      <c r="BD69" s="217">
        <f t="shared" si="103"/>
        <v>0</v>
      </c>
      <c r="BE69" s="218">
        <f t="shared" si="104"/>
        <v>0</v>
      </c>
      <c r="BF69" s="219">
        <v>0</v>
      </c>
      <c r="BG69" s="220">
        <f t="shared" si="105"/>
        <v>0</v>
      </c>
      <c r="BH69" s="219">
        <v>0</v>
      </c>
      <c r="BI69" s="220">
        <f t="shared" si="106"/>
        <v>0</v>
      </c>
      <c r="BJ69" s="219">
        <v>0</v>
      </c>
      <c r="BK69" s="220">
        <f t="shared" si="107"/>
        <v>0</v>
      </c>
      <c r="BL69" s="219">
        <v>0</v>
      </c>
      <c r="BM69" s="220">
        <f t="shared" si="108"/>
        <v>0</v>
      </c>
      <c r="BN69" s="219">
        <v>0</v>
      </c>
      <c r="BO69" s="220">
        <f t="shared" si="109"/>
        <v>0</v>
      </c>
      <c r="BP69" s="221">
        <f t="shared" si="110"/>
        <v>0</v>
      </c>
      <c r="BQ69" s="239">
        <f t="shared" si="111"/>
        <v>0</v>
      </c>
      <c r="BR69" s="239">
        <f t="shared" si="112"/>
        <v>0</v>
      </c>
      <c r="BS69" s="239">
        <f t="shared" si="113"/>
        <v>0</v>
      </c>
      <c r="BT69" s="239">
        <f t="shared" si="114"/>
        <v>0</v>
      </c>
      <c r="BU69" s="239">
        <f t="shared" si="115"/>
        <v>0</v>
      </c>
      <c r="BV69" s="240">
        <f t="shared" si="80"/>
        <v>0</v>
      </c>
    </row>
    <row r="70" spans="1:74" ht="15" customHeight="1">
      <c r="C70" s="246">
        <v>0</v>
      </c>
      <c r="D70" s="34" t="s">
        <v>367</v>
      </c>
      <c r="E70" s="667" t="s">
        <v>300</v>
      </c>
      <c r="F70" s="662"/>
      <c r="G70" s="662"/>
      <c r="H70" s="662"/>
      <c r="I70" s="662"/>
      <c r="J70" s="662"/>
      <c r="K70" s="104">
        <v>0</v>
      </c>
      <c r="L70" s="105">
        <f t="shared" si="78"/>
        <v>0</v>
      </c>
      <c r="M70" s="56">
        <f t="shared" si="79"/>
        <v>0</v>
      </c>
      <c r="N70" s="90">
        <v>0</v>
      </c>
      <c r="O70" s="91">
        <f t="shared" si="81"/>
        <v>0</v>
      </c>
      <c r="P70" s="90">
        <v>0</v>
      </c>
      <c r="Q70" s="91">
        <f t="shared" si="82"/>
        <v>0</v>
      </c>
      <c r="R70" s="90">
        <v>0</v>
      </c>
      <c r="S70" s="91">
        <f t="shared" si="83"/>
        <v>0</v>
      </c>
      <c r="T70" s="90">
        <v>0</v>
      </c>
      <c r="U70" s="91">
        <f t="shared" si="84"/>
        <v>0</v>
      </c>
      <c r="V70" s="90">
        <v>0</v>
      </c>
      <c r="W70" s="91">
        <f t="shared" si="85"/>
        <v>0</v>
      </c>
      <c r="X70" s="92">
        <f t="shared" si="116"/>
        <v>0</v>
      </c>
      <c r="Y70" s="210">
        <v>0</v>
      </c>
      <c r="Z70" s="211">
        <f t="shared" si="87"/>
        <v>0</v>
      </c>
      <c r="AA70" s="210">
        <v>0</v>
      </c>
      <c r="AB70" s="211">
        <f t="shared" si="88"/>
        <v>0</v>
      </c>
      <c r="AC70" s="210">
        <v>0</v>
      </c>
      <c r="AD70" s="211">
        <f t="shared" si="89"/>
        <v>0</v>
      </c>
      <c r="AE70" s="210">
        <v>0</v>
      </c>
      <c r="AF70" s="211">
        <f t="shared" si="90"/>
        <v>0</v>
      </c>
      <c r="AG70" s="210">
        <v>0</v>
      </c>
      <c r="AH70" s="211">
        <f t="shared" si="91"/>
        <v>0</v>
      </c>
      <c r="AI70" s="212">
        <f t="shared" si="92"/>
        <v>0</v>
      </c>
      <c r="AJ70" s="213">
        <v>0</v>
      </c>
      <c r="AK70" s="214">
        <f t="shared" si="93"/>
        <v>0</v>
      </c>
      <c r="AL70" s="213">
        <v>0</v>
      </c>
      <c r="AM70" s="214">
        <f t="shared" si="94"/>
        <v>0</v>
      </c>
      <c r="AN70" s="213">
        <v>0</v>
      </c>
      <c r="AO70" s="214">
        <f t="shared" si="95"/>
        <v>0</v>
      </c>
      <c r="AP70" s="213">
        <v>0</v>
      </c>
      <c r="AQ70" s="214">
        <f t="shared" si="96"/>
        <v>0</v>
      </c>
      <c r="AR70" s="213">
        <v>0</v>
      </c>
      <c r="AS70" s="214">
        <f t="shared" si="97"/>
        <v>0</v>
      </c>
      <c r="AT70" s="215">
        <f t="shared" si="98"/>
        <v>0</v>
      </c>
      <c r="AU70" s="216">
        <v>0</v>
      </c>
      <c r="AV70" s="217">
        <f t="shared" si="99"/>
        <v>0</v>
      </c>
      <c r="AW70" s="216">
        <v>0</v>
      </c>
      <c r="AX70" s="217">
        <f t="shared" si="100"/>
        <v>0</v>
      </c>
      <c r="AY70" s="216">
        <v>0</v>
      </c>
      <c r="AZ70" s="217">
        <f t="shared" si="101"/>
        <v>0</v>
      </c>
      <c r="BA70" s="216">
        <v>0</v>
      </c>
      <c r="BB70" s="217">
        <f t="shared" si="102"/>
        <v>0</v>
      </c>
      <c r="BC70" s="216">
        <v>0</v>
      </c>
      <c r="BD70" s="217">
        <f t="shared" si="103"/>
        <v>0</v>
      </c>
      <c r="BE70" s="218">
        <f t="shared" si="104"/>
        <v>0</v>
      </c>
      <c r="BF70" s="219">
        <v>0</v>
      </c>
      <c r="BG70" s="220">
        <f t="shared" si="105"/>
        <v>0</v>
      </c>
      <c r="BH70" s="219">
        <v>0</v>
      </c>
      <c r="BI70" s="220">
        <f t="shared" si="106"/>
        <v>0</v>
      </c>
      <c r="BJ70" s="219">
        <v>0</v>
      </c>
      <c r="BK70" s="220">
        <f t="shared" si="107"/>
        <v>0</v>
      </c>
      <c r="BL70" s="219">
        <v>0</v>
      </c>
      <c r="BM70" s="220">
        <f t="shared" si="108"/>
        <v>0</v>
      </c>
      <c r="BN70" s="219">
        <v>0</v>
      </c>
      <c r="BO70" s="220">
        <f t="shared" si="109"/>
        <v>0</v>
      </c>
      <c r="BP70" s="221">
        <f t="shared" si="110"/>
        <v>0</v>
      </c>
      <c r="BQ70" s="239">
        <f t="shared" si="111"/>
        <v>0</v>
      </c>
      <c r="BR70" s="239">
        <f t="shared" si="112"/>
        <v>0</v>
      </c>
      <c r="BS70" s="239">
        <f t="shared" si="113"/>
        <v>0</v>
      </c>
      <c r="BT70" s="239">
        <f t="shared" si="114"/>
        <v>0</v>
      </c>
      <c r="BU70" s="239">
        <f t="shared" si="115"/>
        <v>0</v>
      </c>
      <c r="BV70" s="240">
        <f t="shared" si="80"/>
        <v>0</v>
      </c>
    </row>
    <row r="71" spans="1:74" ht="15" customHeight="1">
      <c r="C71" s="246">
        <v>0</v>
      </c>
      <c r="D71" s="34" t="s">
        <v>367</v>
      </c>
      <c r="E71" s="667" t="s">
        <v>300</v>
      </c>
      <c r="F71" s="662"/>
      <c r="G71" s="662"/>
      <c r="H71" s="662"/>
      <c r="I71" s="662"/>
      <c r="J71" s="662"/>
      <c r="K71" s="104">
        <v>0</v>
      </c>
      <c r="L71" s="105">
        <f t="shared" si="78"/>
        <v>0</v>
      </c>
      <c r="M71" s="56">
        <f t="shared" si="79"/>
        <v>0</v>
      </c>
      <c r="N71" s="90">
        <v>0</v>
      </c>
      <c r="O71" s="91">
        <f t="shared" si="81"/>
        <v>0</v>
      </c>
      <c r="P71" s="90">
        <v>0</v>
      </c>
      <c r="Q71" s="91">
        <f t="shared" si="82"/>
        <v>0</v>
      </c>
      <c r="R71" s="90">
        <v>0</v>
      </c>
      <c r="S71" s="91">
        <f t="shared" si="83"/>
        <v>0</v>
      </c>
      <c r="T71" s="90">
        <v>0</v>
      </c>
      <c r="U71" s="91">
        <f t="shared" si="84"/>
        <v>0</v>
      </c>
      <c r="V71" s="90">
        <v>0</v>
      </c>
      <c r="W71" s="91">
        <f t="shared" si="85"/>
        <v>0</v>
      </c>
      <c r="X71" s="92">
        <f t="shared" si="116"/>
        <v>0</v>
      </c>
      <c r="Y71" s="210">
        <v>0</v>
      </c>
      <c r="Z71" s="211">
        <f t="shared" si="87"/>
        <v>0</v>
      </c>
      <c r="AA71" s="210">
        <v>0</v>
      </c>
      <c r="AB71" s="211">
        <f t="shared" si="88"/>
        <v>0</v>
      </c>
      <c r="AC71" s="210">
        <v>0</v>
      </c>
      <c r="AD71" s="211">
        <f t="shared" si="89"/>
        <v>0</v>
      </c>
      <c r="AE71" s="210">
        <v>0</v>
      </c>
      <c r="AF71" s="211">
        <f t="shared" si="90"/>
        <v>0</v>
      </c>
      <c r="AG71" s="210">
        <v>0</v>
      </c>
      <c r="AH71" s="211">
        <f t="shared" si="91"/>
        <v>0</v>
      </c>
      <c r="AI71" s="212">
        <f t="shared" si="92"/>
        <v>0</v>
      </c>
      <c r="AJ71" s="213">
        <v>0</v>
      </c>
      <c r="AK71" s="214">
        <f t="shared" si="93"/>
        <v>0</v>
      </c>
      <c r="AL71" s="213">
        <v>0</v>
      </c>
      <c r="AM71" s="214">
        <f t="shared" si="94"/>
        <v>0</v>
      </c>
      <c r="AN71" s="213">
        <v>0</v>
      </c>
      <c r="AO71" s="214">
        <f t="shared" si="95"/>
        <v>0</v>
      </c>
      <c r="AP71" s="213">
        <v>0</v>
      </c>
      <c r="AQ71" s="214">
        <f t="shared" si="96"/>
        <v>0</v>
      </c>
      <c r="AR71" s="213">
        <v>0</v>
      </c>
      <c r="AS71" s="214">
        <f t="shared" si="97"/>
        <v>0</v>
      </c>
      <c r="AT71" s="215">
        <f t="shared" si="98"/>
        <v>0</v>
      </c>
      <c r="AU71" s="216">
        <v>0</v>
      </c>
      <c r="AV71" s="217">
        <f t="shared" si="99"/>
        <v>0</v>
      </c>
      <c r="AW71" s="216">
        <v>0</v>
      </c>
      <c r="AX71" s="217">
        <f t="shared" si="100"/>
        <v>0</v>
      </c>
      <c r="AY71" s="216">
        <v>0</v>
      </c>
      <c r="AZ71" s="217">
        <f t="shared" si="101"/>
        <v>0</v>
      </c>
      <c r="BA71" s="216">
        <v>0</v>
      </c>
      <c r="BB71" s="217">
        <f t="shared" si="102"/>
        <v>0</v>
      </c>
      <c r="BC71" s="216">
        <v>0</v>
      </c>
      <c r="BD71" s="217">
        <f t="shared" si="103"/>
        <v>0</v>
      </c>
      <c r="BE71" s="218">
        <f t="shared" si="104"/>
        <v>0</v>
      </c>
      <c r="BF71" s="219">
        <v>0</v>
      </c>
      <c r="BG71" s="220">
        <f t="shared" si="105"/>
        <v>0</v>
      </c>
      <c r="BH71" s="219">
        <v>0</v>
      </c>
      <c r="BI71" s="220">
        <f t="shared" si="106"/>
        <v>0</v>
      </c>
      <c r="BJ71" s="219">
        <v>0</v>
      </c>
      <c r="BK71" s="220">
        <f t="shared" si="107"/>
        <v>0</v>
      </c>
      <c r="BL71" s="219">
        <v>0</v>
      </c>
      <c r="BM71" s="220">
        <f t="shared" si="108"/>
        <v>0</v>
      </c>
      <c r="BN71" s="219">
        <v>0</v>
      </c>
      <c r="BO71" s="220">
        <f t="shared" si="109"/>
        <v>0</v>
      </c>
      <c r="BP71" s="221">
        <f t="shared" si="110"/>
        <v>0</v>
      </c>
      <c r="BQ71" s="239">
        <f t="shared" si="111"/>
        <v>0</v>
      </c>
      <c r="BR71" s="239">
        <f t="shared" si="112"/>
        <v>0</v>
      </c>
      <c r="BS71" s="239">
        <f t="shared" si="113"/>
        <v>0</v>
      </c>
      <c r="BT71" s="239">
        <f t="shared" si="114"/>
        <v>0</v>
      </c>
      <c r="BU71" s="239">
        <f t="shared" si="115"/>
        <v>0</v>
      </c>
      <c r="BV71" s="240">
        <f t="shared" si="80"/>
        <v>0</v>
      </c>
    </row>
    <row r="72" spans="1:74" ht="15" customHeight="1">
      <c r="C72" s="246">
        <v>0</v>
      </c>
      <c r="D72" s="34" t="s">
        <v>367</v>
      </c>
      <c r="E72" s="667" t="s">
        <v>300</v>
      </c>
      <c r="F72" s="662"/>
      <c r="G72" s="662"/>
      <c r="H72" s="662"/>
      <c r="I72" s="662"/>
      <c r="J72" s="662"/>
      <c r="K72" s="104">
        <v>0</v>
      </c>
      <c r="L72" s="105">
        <f t="shared" si="78"/>
        <v>0</v>
      </c>
      <c r="M72" s="56">
        <f t="shared" si="79"/>
        <v>0</v>
      </c>
      <c r="N72" s="90">
        <v>0</v>
      </c>
      <c r="O72" s="91">
        <f t="shared" si="81"/>
        <v>0</v>
      </c>
      <c r="P72" s="90">
        <v>0</v>
      </c>
      <c r="Q72" s="91">
        <f t="shared" si="82"/>
        <v>0</v>
      </c>
      <c r="R72" s="90">
        <v>0</v>
      </c>
      <c r="S72" s="91">
        <f t="shared" si="83"/>
        <v>0</v>
      </c>
      <c r="T72" s="90">
        <v>0</v>
      </c>
      <c r="U72" s="91">
        <f t="shared" si="84"/>
        <v>0</v>
      </c>
      <c r="V72" s="90">
        <v>0</v>
      </c>
      <c r="W72" s="91">
        <f t="shared" si="85"/>
        <v>0</v>
      </c>
      <c r="X72" s="92">
        <f t="shared" si="116"/>
        <v>0</v>
      </c>
      <c r="Y72" s="210">
        <v>0</v>
      </c>
      <c r="Z72" s="211">
        <f t="shared" si="87"/>
        <v>0</v>
      </c>
      <c r="AA72" s="210">
        <v>0</v>
      </c>
      <c r="AB72" s="211">
        <f t="shared" si="88"/>
        <v>0</v>
      </c>
      <c r="AC72" s="210">
        <v>0</v>
      </c>
      <c r="AD72" s="211">
        <f t="shared" si="89"/>
        <v>0</v>
      </c>
      <c r="AE72" s="210">
        <v>0</v>
      </c>
      <c r="AF72" s="211">
        <f t="shared" si="90"/>
        <v>0</v>
      </c>
      <c r="AG72" s="210">
        <v>0</v>
      </c>
      <c r="AH72" s="211">
        <f t="shared" si="91"/>
        <v>0</v>
      </c>
      <c r="AI72" s="212">
        <f t="shared" si="92"/>
        <v>0</v>
      </c>
      <c r="AJ72" s="213">
        <v>0</v>
      </c>
      <c r="AK72" s="214">
        <f t="shared" si="93"/>
        <v>0</v>
      </c>
      <c r="AL72" s="213">
        <v>0</v>
      </c>
      <c r="AM72" s="214">
        <f t="shared" si="94"/>
        <v>0</v>
      </c>
      <c r="AN72" s="213">
        <v>0</v>
      </c>
      <c r="AO72" s="214">
        <f t="shared" si="95"/>
        <v>0</v>
      </c>
      <c r="AP72" s="213">
        <v>0</v>
      </c>
      <c r="AQ72" s="214">
        <f t="shared" si="96"/>
        <v>0</v>
      </c>
      <c r="AR72" s="213">
        <v>0</v>
      </c>
      <c r="AS72" s="214">
        <f t="shared" si="97"/>
        <v>0</v>
      </c>
      <c r="AT72" s="215">
        <f t="shared" si="98"/>
        <v>0</v>
      </c>
      <c r="AU72" s="216">
        <v>0</v>
      </c>
      <c r="AV72" s="217">
        <f t="shared" si="99"/>
        <v>0</v>
      </c>
      <c r="AW72" s="216">
        <v>0</v>
      </c>
      <c r="AX72" s="217">
        <f t="shared" si="100"/>
        <v>0</v>
      </c>
      <c r="AY72" s="216">
        <v>0</v>
      </c>
      <c r="AZ72" s="217">
        <f t="shared" si="101"/>
        <v>0</v>
      </c>
      <c r="BA72" s="216">
        <v>0</v>
      </c>
      <c r="BB72" s="217">
        <f t="shared" si="102"/>
        <v>0</v>
      </c>
      <c r="BC72" s="216">
        <v>0</v>
      </c>
      <c r="BD72" s="217">
        <f t="shared" si="103"/>
        <v>0</v>
      </c>
      <c r="BE72" s="218">
        <f t="shared" si="104"/>
        <v>0</v>
      </c>
      <c r="BF72" s="219">
        <v>0</v>
      </c>
      <c r="BG72" s="220">
        <f t="shared" si="105"/>
        <v>0</v>
      </c>
      <c r="BH72" s="219">
        <v>0</v>
      </c>
      <c r="BI72" s="220">
        <f t="shared" si="106"/>
        <v>0</v>
      </c>
      <c r="BJ72" s="219">
        <v>0</v>
      </c>
      <c r="BK72" s="220">
        <f t="shared" si="107"/>
        <v>0</v>
      </c>
      <c r="BL72" s="219">
        <v>0</v>
      </c>
      <c r="BM72" s="220">
        <f t="shared" si="108"/>
        <v>0</v>
      </c>
      <c r="BN72" s="219">
        <v>0</v>
      </c>
      <c r="BO72" s="220">
        <f t="shared" si="109"/>
        <v>0</v>
      </c>
      <c r="BP72" s="221">
        <f t="shared" si="110"/>
        <v>0</v>
      </c>
      <c r="BQ72" s="239">
        <f t="shared" si="111"/>
        <v>0</v>
      </c>
      <c r="BR72" s="239">
        <f t="shared" si="112"/>
        <v>0</v>
      </c>
      <c r="BS72" s="239">
        <f t="shared" si="113"/>
        <v>0</v>
      </c>
      <c r="BT72" s="239">
        <f t="shared" si="114"/>
        <v>0</v>
      </c>
      <c r="BU72" s="239">
        <f t="shared" si="115"/>
        <v>0</v>
      </c>
      <c r="BV72" s="240">
        <f t="shared" si="80"/>
        <v>0</v>
      </c>
    </row>
    <row r="73" spans="1:74" ht="15" customHeight="1">
      <c r="C73" s="61"/>
      <c r="E73" s="697"/>
      <c r="F73" s="697"/>
      <c r="G73" s="697"/>
      <c r="H73" s="697"/>
      <c r="I73" s="697"/>
      <c r="J73" s="892" t="s">
        <v>253</v>
      </c>
      <c r="K73" s="903"/>
      <c r="L73" s="903"/>
      <c r="M73" s="885"/>
      <c r="N73" s="873">
        <f>SUM(O31:O72)</f>
        <v>0</v>
      </c>
      <c r="O73" s="874"/>
      <c r="P73" s="873">
        <f>SUM(Q31:Q72)</f>
        <v>0</v>
      </c>
      <c r="Q73" s="874"/>
      <c r="R73" s="873">
        <f>SUM(S31:S72)</f>
        <v>0</v>
      </c>
      <c r="S73" s="874"/>
      <c r="T73" s="873">
        <f>SUM(U31:U72)</f>
        <v>0</v>
      </c>
      <c r="U73" s="874"/>
      <c r="V73" s="873">
        <f>SUM(W31:W72)</f>
        <v>0</v>
      </c>
      <c r="W73" s="874"/>
      <c r="X73" s="95">
        <f>SUM(N73:W73)</f>
        <v>0</v>
      </c>
      <c r="Y73" s="873">
        <f>SUM(Z31:Z72)</f>
        <v>0</v>
      </c>
      <c r="Z73" s="874"/>
      <c r="AA73" s="873">
        <f>SUM(AB31:AB72)</f>
        <v>0</v>
      </c>
      <c r="AB73" s="874"/>
      <c r="AC73" s="873">
        <f>SUM(AD31:AD72)</f>
        <v>0</v>
      </c>
      <c r="AD73" s="874"/>
      <c r="AE73" s="873">
        <f>SUM(AF31:AF72)</f>
        <v>0</v>
      </c>
      <c r="AF73" s="874"/>
      <c r="AG73" s="873">
        <f>SUM(AH31:AH72)</f>
        <v>0</v>
      </c>
      <c r="AH73" s="874"/>
      <c r="AI73" s="95">
        <f>SUM(Y73:AH73)</f>
        <v>0</v>
      </c>
      <c r="AJ73" s="873">
        <f>SUM(AK31:AK72)</f>
        <v>0</v>
      </c>
      <c r="AK73" s="874"/>
      <c r="AL73" s="873">
        <f>SUM(AM31:AM72)</f>
        <v>0</v>
      </c>
      <c r="AM73" s="874"/>
      <c r="AN73" s="873">
        <f>SUM(AO31:AO72)</f>
        <v>0</v>
      </c>
      <c r="AO73" s="874"/>
      <c r="AP73" s="873">
        <f>SUM(AQ31:AQ72)</f>
        <v>0</v>
      </c>
      <c r="AQ73" s="874"/>
      <c r="AR73" s="873">
        <f>SUM(AS31:AS72)</f>
        <v>0</v>
      </c>
      <c r="AS73" s="874"/>
      <c r="AT73" s="95">
        <f>SUM(AJ73:AS73)</f>
        <v>0</v>
      </c>
      <c r="AU73" s="873">
        <f>SUM(AV31:AV72)</f>
        <v>0</v>
      </c>
      <c r="AV73" s="874"/>
      <c r="AW73" s="873">
        <f>SUM(AX31:AX72)</f>
        <v>0</v>
      </c>
      <c r="AX73" s="874"/>
      <c r="AY73" s="873">
        <f>SUM(AZ31:AZ72)</f>
        <v>0</v>
      </c>
      <c r="AZ73" s="874"/>
      <c r="BA73" s="873">
        <f>SUM(BB31:BB72)</f>
        <v>0</v>
      </c>
      <c r="BB73" s="874"/>
      <c r="BC73" s="873">
        <f>SUM(BD31:BD72)</f>
        <v>0</v>
      </c>
      <c r="BD73" s="874"/>
      <c r="BE73" s="95">
        <f>SUM(AU73:BD73)</f>
        <v>0</v>
      </c>
      <c r="BF73" s="873">
        <f>SUM(BG31:BG72)</f>
        <v>0</v>
      </c>
      <c r="BG73" s="874"/>
      <c r="BH73" s="873">
        <f>SUM(BI31:BI72)</f>
        <v>0</v>
      </c>
      <c r="BI73" s="874"/>
      <c r="BJ73" s="873">
        <f>SUM(BK31:BK72)</f>
        <v>0</v>
      </c>
      <c r="BK73" s="874"/>
      <c r="BL73" s="873">
        <f>SUM(BM31:BM72)</f>
        <v>0</v>
      </c>
      <c r="BM73" s="874"/>
      <c r="BN73" s="873">
        <f>SUM(BO31:BO72)</f>
        <v>0</v>
      </c>
      <c r="BO73" s="874"/>
      <c r="BP73" s="95">
        <f>SUM(BF73:BO73)</f>
        <v>0</v>
      </c>
      <c r="BQ73" s="139">
        <f>SUM(BQ31:BQ72)</f>
        <v>0</v>
      </c>
      <c r="BR73" s="139">
        <f>SUM(BR31:BR72)</f>
        <v>0</v>
      </c>
      <c r="BS73" s="139">
        <f>SUM(BS31:BS72)</f>
        <v>0</v>
      </c>
      <c r="BT73" s="139">
        <f>SUM(BT31:BT72)</f>
        <v>0</v>
      </c>
      <c r="BU73" s="139">
        <f>SUM(BU31:BU72)</f>
        <v>0</v>
      </c>
      <c r="BV73" s="139">
        <f t="shared" si="80"/>
        <v>0</v>
      </c>
    </row>
    <row r="74" spans="1:74" s="9" customFormat="1" ht="15" customHeight="1">
      <c r="A74" s="62"/>
      <c r="B74" s="62"/>
      <c r="C74" s="936" t="s">
        <v>255</v>
      </c>
      <c r="D74" s="937"/>
      <c r="E74" s="937"/>
      <c r="F74" s="937"/>
      <c r="G74" s="937"/>
      <c r="H74" s="937"/>
      <c r="I74" s="937"/>
      <c r="J74" s="937"/>
      <c r="K74" s="937"/>
      <c r="L74" s="937"/>
      <c r="M74" s="938"/>
      <c r="N74" s="875">
        <f>SUM(N28,N73)</f>
        <v>0</v>
      </c>
      <c r="O74" s="876"/>
      <c r="P74" s="875">
        <f>SUM(P28,P73)</f>
        <v>0</v>
      </c>
      <c r="Q74" s="876"/>
      <c r="R74" s="875">
        <f>SUM(R28,R73)</f>
        <v>0</v>
      </c>
      <c r="S74" s="876"/>
      <c r="T74" s="875">
        <f>SUM(T28,T73)</f>
        <v>0</v>
      </c>
      <c r="U74" s="876"/>
      <c r="V74" s="875">
        <f>SUM(V28,V73)</f>
        <v>0</v>
      </c>
      <c r="W74" s="876"/>
      <c r="X74" s="106">
        <f>SUM(N74:W74)</f>
        <v>0</v>
      </c>
      <c r="Y74" s="875">
        <f>SUM(Y28,Y73)</f>
        <v>0</v>
      </c>
      <c r="Z74" s="918"/>
      <c r="AA74" s="875">
        <f>SUM(AA28,AA73)</f>
        <v>0</v>
      </c>
      <c r="AB74" s="918"/>
      <c r="AC74" s="875">
        <f>SUM(AC28,AC73)</f>
        <v>0</v>
      </c>
      <c r="AD74" s="918"/>
      <c r="AE74" s="875">
        <f>SUM(AE28,AE73)</f>
        <v>0</v>
      </c>
      <c r="AF74" s="918"/>
      <c r="AG74" s="875">
        <f>SUM(AG28,AG73)</f>
        <v>0</v>
      </c>
      <c r="AH74" s="918"/>
      <c r="AI74" s="106">
        <f>SUM(Y74:AH74)</f>
        <v>0</v>
      </c>
      <c r="AJ74" s="875">
        <f>SUM(AJ28,AJ73)</f>
        <v>0</v>
      </c>
      <c r="AK74" s="876"/>
      <c r="AL74" s="875">
        <f>SUM(AL28,AL73)</f>
        <v>0</v>
      </c>
      <c r="AM74" s="876"/>
      <c r="AN74" s="875">
        <f>SUM(AN28,AN73)</f>
        <v>0</v>
      </c>
      <c r="AO74" s="876"/>
      <c r="AP74" s="875">
        <f>SUM(AP28,AP73)</f>
        <v>0</v>
      </c>
      <c r="AQ74" s="876"/>
      <c r="AR74" s="875">
        <f>SUM(AR28,AR73)</f>
        <v>0</v>
      </c>
      <c r="AS74" s="876"/>
      <c r="AT74" s="106">
        <f>SUM(AJ74:AS74)</f>
        <v>0</v>
      </c>
      <c r="AU74" s="875">
        <f>SUM(AU28,AU73)</f>
        <v>0</v>
      </c>
      <c r="AV74" s="876"/>
      <c r="AW74" s="875">
        <f>SUM(AW28,AW73)</f>
        <v>0</v>
      </c>
      <c r="AX74" s="876"/>
      <c r="AY74" s="875">
        <f>SUM(AY28,AY73)</f>
        <v>0</v>
      </c>
      <c r="AZ74" s="876"/>
      <c r="BA74" s="875">
        <f>SUM(BA28,BA73)</f>
        <v>0</v>
      </c>
      <c r="BB74" s="876"/>
      <c r="BC74" s="875">
        <f>SUM(BC28,BC73)</f>
        <v>0</v>
      </c>
      <c r="BD74" s="876"/>
      <c r="BE74" s="106">
        <f>SUM(AU74:BD74)</f>
        <v>0</v>
      </c>
      <c r="BF74" s="875">
        <f>SUM(BF28,BF73)</f>
        <v>0</v>
      </c>
      <c r="BG74" s="876"/>
      <c r="BH74" s="875">
        <f>SUM(BH28,BH73)</f>
        <v>0</v>
      </c>
      <c r="BI74" s="876"/>
      <c r="BJ74" s="875">
        <f>SUM(BJ28,BJ73)</f>
        <v>0</v>
      </c>
      <c r="BK74" s="876"/>
      <c r="BL74" s="875">
        <f>SUM(BL28,BL73)</f>
        <v>0</v>
      </c>
      <c r="BM74" s="876"/>
      <c r="BN74" s="875">
        <f>SUM(BN28,BN73)</f>
        <v>0</v>
      </c>
      <c r="BO74" s="876"/>
      <c r="BP74" s="106">
        <f>SUM(BF74:BO74)</f>
        <v>0</v>
      </c>
      <c r="BQ74" s="106">
        <f>SUM(BQ28+BQ73)</f>
        <v>0</v>
      </c>
      <c r="BR74" s="106">
        <f>SUM(BR28+BR73)</f>
        <v>0</v>
      </c>
      <c r="BS74" s="106">
        <f>SUM(BS28+BS73)</f>
        <v>0</v>
      </c>
      <c r="BT74" s="106">
        <f>SUM(BT28+BT73)</f>
        <v>0</v>
      </c>
      <c r="BU74" s="106">
        <f>SUM(BU28+BU73)</f>
        <v>0</v>
      </c>
      <c r="BV74" s="106">
        <f t="shared" si="80"/>
        <v>0</v>
      </c>
    </row>
    <row r="75" spans="1:74" s="9" customFormat="1" ht="15" customHeight="1">
      <c r="A75" s="62">
        <v>1900</v>
      </c>
      <c r="B75" s="62"/>
      <c r="C75" s="80" t="s">
        <v>256</v>
      </c>
      <c r="D75" s="16"/>
      <c r="E75" s="719"/>
      <c r="F75" s="719"/>
      <c r="G75" s="719"/>
      <c r="H75" s="719"/>
      <c r="I75" s="719"/>
      <c r="J75" s="719"/>
      <c r="K75" s="16"/>
      <c r="M75" s="28"/>
      <c r="N75" s="81"/>
      <c r="O75" s="97"/>
      <c r="P75" s="81"/>
      <c r="Q75" s="97"/>
      <c r="R75" s="81"/>
      <c r="S75" s="97"/>
      <c r="T75" s="81"/>
      <c r="U75" s="97"/>
      <c r="V75" s="81"/>
      <c r="W75" s="97"/>
      <c r="X75" s="99"/>
      <c r="Y75" s="81"/>
      <c r="Z75" s="97"/>
      <c r="AA75" s="81"/>
      <c r="AB75" s="97"/>
      <c r="AC75" s="81"/>
      <c r="AD75" s="97"/>
      <c r="AE75" s="81"/>
      <c r="AF75" s="97"/>
      <c r="AG75" s="81"/>
      <c r="AH75" s="97"/>
      <c r="AI75" s="99"/>
      <c r="AJ75" s="81"/>
      <c r="AK75" s="97"/>
      <c r="AL75" s="81"/>
      <c r="AM75" s="97"/>
      <c r="AN75" s="81"/>
      <c r="AO75" s="97"/>
      <c r="AP75" s="81"/>
      <c r="AQ75" s="97"/>
      <c r="AR75" s="81"/>
      <c r="AS75" s="97"/>
      <c r="AT75" s="99"/>
      <c r="AU75" s="81"/>
      <c r="AV75" s="97"/>
      <c r="AW75" s="81"/>
      <c r="AX75" s="97"/>
      <c r="AY75" s="81"/>
      <c r="AZ75" s="97"/>
      <c r="BA75" s="81"/>
      <c r="BB75" s="97"/>
      <c r="BC75" s="81"/>
      <c r="BD75" s="97"/>
      <c r="BE75" s="99"/>
      <c r="BF75" s="81"/>
      <c r="BG75" s="97"/>
      <c r="BH75" s="81"/>
      <c r="BI75" s="97"/>
      <c r="BJ75" s="81"/>
      <c r="BK75" s="97"/>
      <c r="BL75" s="81"/>
      <c r="BM75" s="97"/>
      <c r="BN75" s="81"/>
      <c r="BO75" s="97"/>
      <c r="BP75" s="99"/>
      <c r="BQ75" s="153"/>
      <c r="BR75" s="153"/>
      <c r="BS75" s="153"/>
      <c r="BT75" s="153"/>
      <c r="BU75" s="153"/>
      <c r="BV75" s="206"/>
    </row>
    <row r="76" spans="1:74" s="9" customFormat="1" ht="15" customHeight="1">
      <c r="A76" s="62"/>
      <c r="B76" s="62"/>
      <c r="C76" s="80" t="s">
        <v>26</v>
      </c>
      <c r="D76" s="13">
        <f t="shared" ref="D76:E90" si="117">D13</f>
        <v>0</v>
      </c>
      <c r="E76" s="665" t="str">
        <f t="shared" si="117"/>
        <v>Select E-Class</v>
      </c>
      <c r="F76" s="665"/>
      <c r="G76" s="665"/>
      <c r="H76" s="665"/>
      <c r="I76" s="665"/>
      <c r="J76" s="665"/>
      <c r="K76" s="33"/>
      <c r="L76" s="107">
        <f t="shared" ref="L76:L90" si="118">VLOOKUP(E76,Leave_Benefits,3,0)</f>
        <v>0</v>
      </c>
      <c r="M76" s="56"/>
      <c r="N76" s="108"/>
      <c r="O76" s="91">
        <f t="shared" ref="O76:O90" si="119">ROUND(O13*$L76,0)</f>
        <v>0</v>
      </c>
      <c r="P76" s="108"/>
      <c r="Q76" s="91">
        <f t="shared" ref="Q76:Q90" si="120">ROUND(Q13*$L76,0)</f>
        <v>0</v>
      </c>
      <c r="R76" s="108"/>
      <c r="S76" s="91">
        <f t="shared" ref="S76:S90" si="121">ROUND(S13*$L76,0)</f>
        <v>0</v>
      </c>
      <c r="T76" s="108"/>
      <c r="U76" s="91">
        <f t="shared" ref="U76:U90" si="122">ROUND(U13*$L76,0)</f>
        <v>0</v>
      </c>
      <c r="V76" s="108"/>
      <c r="W76" s="91">
        <f t="shared" ref="W76:W90" si="123">ROUND(W13*$L76,0)</f>
        <v>0</v>
      </c>
      <c r="X76" s="92">
        <f>SUM(O76+Q76+S76+U76+W76)</f>
        <v>0</v>
      </c>
      <c r="Y76" s="247"/>
      <c r="Z76" s="211">
        <f t="shared" ref="Z76:Z90" si="124">ROUND(Z13*$L76,0)</f>
        <v>0</v>
      </c>
      <c r="AA76" s="247"/>
      <c r="AB76" s="211">
        <f t="shared" ref="AB76:AB90" si="125">ROUND(AB13*$L76,0)</f>
        <v>0</v>
      </c>
      <c r="AC76" s="247"/>
      <c r="AD76" s="211">
        <f t="shared" ref="AD76:AD90" si="126">ROUND(AD13*$L76,0)</f>
        <v>0</v>
      </c>
      <c r="AE76" s="247"/>
      <c r="AF76" s="211">
        <f t="shared" ref="AF76:AF90" si="127">ROUND(AF13*$L76,0)</f>
        <v>0</v>
      </c>
      <c r="AG76" s="247"/>
      <c r="AH76" s="211">
        <f t="shared" ref="AH76:AH90" si="128">ROUND(AH13*$L76,0)</f>
        <v>0</v>
      </c>
      <c r="AI76" s="212">
        <f>SUM(Z76+AB76+AD76+AF76+AH76)</f>
        <v>0</v>
      </c>
      <c r="AJ76" s="248"/>
      <c r="AK76" s="214">
        <f t="shared" ref="AK76:AK90" si="129">ROUND(AK13*$L76,0)</f>
        <v>0</v>
      </c>
      <c r="AL76" s="248"/>
      <c r="AM76" s="214">
        <f t="shared" ref="AM76:AM90" si="130">ROUND(AM13*$L76,0)</f>
        <v>0</v>
      </c>
      <c r="AN76" s="248"/>
      <c r="AO76" s="214">
        <f t="shared" ref="AO76:AO90" si="131">ROUND(AO13*$L76,0)</f>
        <v>0</v>
      </c>
      <c r="AP76" s="248"/>
      <c r="AQ76" s="214">
        <f t="shared" ref="AQ76:AQ90" si="132">ROUND(AQ13*$L76,0)</f>
        <v>0</v>
      </c>
      <c r="AR76" s="248"/>
      <c r="AS76" s="214">
        <f t="shared" ref="AS76:AS90" si="133">ROUND(AS13*$L76,0)</f>
        <v>0</v>
      </c>
      <c r="AT76" s="215">
        <f>SUM(AK76+AM76+AO76+AQ76+AS76)</f>
        <v>0</v>
      </c>
      <c r="AU76" s="249"/>
      <c r="AV76" s="217">
        <f t="shared" ref="AV76:AV90" si="134">ROUND(AV13*$L76,0)</f>
        <v>0</v>
      </c>
      <c r="AW76" s="249"/>
      <c r="AX76" s="217">
        <f t="shared" ref="AX76:AX90" si="135">ROUND(AX13*$L76,0)</f>
        <v>0</v>
      </c>
      <c r="AY76" s="249"/>
      <c r="AZ76" s="217">
        <f t="shared" ref="AZ76:AZ90" si="136">ROUND(AZ13*$L76,0)</f>
        <v>0</v>
      </c>
      <c r="BA76" s="249"/>
      <c r="BB76" s="217">
        <f t="shared" ref="BB76:BB90" si="137">ROUND(BB13*$L76,0)</f>
        <v>0</v>
      </c>
      <c r="BC76" s="249"/>
      <c r="BD76" s="217">
        <f t="shared" ref="BD76:BD90" si="138">ROUND(BD13*$L76,0)</f>
        <v>0</v>
      </c>
      <c r="BE76" s="218">
        <f>SUM(AV76+AX76+AZ76+BB76+BD76)</f>
        <v>0</v>
      </c>
      <c r="BF76" s="250"/>
      <c r="BG76" s="220">
        <f t="shared" ref="BG76:BG90" si="139">ROUND(BG13*$L76,0)</f>
        <v>0</v>
      </c>
      <c r="BH76" s="250"/>
      <c r="BI76" s="220">
        <f t="shared" ref="BI76:BI90" si="140">ROUND(BI13*$L76,0)</f>
        <v>0</v>
      </c>
      <c r="BJ76" s="250"/>
      <c r="BK76" s="220">
        <f t="shared" ref="BK76:BK90" si="141">ROUND(BK13*$L76,0)</f>
        <v>0</v>
      </c>
      <c r="BL76" s="250"/>
      <c r="BM76" s="220">
        <f t="shared" ref="BM76:BM90" si="142">ROUND(BM13*$L76,0)</f>
        <v>0</v>
      </c>
      <c r="BN76" s="250"/>
      <c r="BO76" s="220">
        <f t="shared" ref="BO76:BO90" si="143">ROUND(BO13*$L76,0)</f>
        <v>0</v>
      </c>
      <c r="BP76" s="221">
        <f>SUM(BG76+BI76+BK76+BM76+BO76)</f>
        <v>0</v>
      </c>
      <c r="BQ76" s="256">
        <f>O76+Z76+AK76+AV76+BG76</f>
        <v>0</v>
      </c>
      <c r="BR76" s="256">
        <f>Q76+AB76+AM76+AX76+BI76</f>
        <v>0</v>
      </c>
      <c r="BS76" s="256">
        <f>+S76+AD76+AO76+AZ76+BK76</f>
        <v>0</v>
      </c>
      <c r="BT76" s="256">
        <f>BB76+BM76+AQ76+U76+AF76</f>
        <v>0</v>
      </c>
      <c r="BU76" s="256">
        <f>BO76+BD76+AS76+W76+AH76</f>
        <v>0</v>
      </c>
      <c r="BV76" s="244">
        <f t="shared" ref="BV76:BV91" si="144">SUM(BQ76:BU76)</f>
        <v>0</v>
      </c>
    </row>
    <row r="77" spans="1:74" s="9" customFormat="1" ht="15" customHeight="1">
      <c r="A77" s="62"/>
      <c r="B77" s="62"/>
      <c r="C77" s="80"/>
      <c r="D77" s="13">
        <f t="shared" si="117"/>
        <v>0</v>
      </c>
      <c r="E77" s="665" t="str">
        <f t="shared" si="117"/>
        <v>Select E-Class</v>
      </c>
      <c r="F77" s="665"/>
      <c r="G77" s="665"/>
      <c r="H77" s="665"/>
      <c r="I77" s="665"/>
      <c r="J77" s="665"/>
      <c r="K77" s="33"/>
      <c r="L77" s="107">
        <f t="shared" si="118"/>
        <v>0</v>
      </c>
      <c r="M77" s="56"/>
      <c r="N77" s="108"/>
      <c r="O77" s="91">
        <f t="shared" si="119"/>
        <v>0</v>
      </c>
      <c r="P77" s="108"/>
      <c r="Q77" s="91">
        <f t="shared" si="120"/>
        <v>0</v>
      </c>
      <c r="R77" s="108"/>
      <c r="S77" s="91">
        <f t="shared" si="121"/>
        <v>0</v>
      </c>
      <c r="T77" s="108"/>
      <c r="U77" s="91">
        <f t="shared" si="122"/>
        <v>0</v>
      </c>
      <c r="V77" s="108"/>
      <c r="W77" s="91">
        <f t="shared" si="123"/>
        <v>0</v>
      </c>
      <c r="X77" s="92">
        <f t="shared" ref="X77:X90" si="145">SUM(O77+Q77+S77+U77+W77)</f>
        <v>0</v>
      </c>
      <c r="Y77" s="247"/>
      <c r="Z77" s="211">
        <f t="shared" si="124"/>
        <v>0</v>
      </c>
      <c r="AA77" s="247"/>
      <c r="AB77" s="211">
        <f t="shared" si="125"/>
        <v>0</v>
      </c>
      <c r="AC77" s="247"/>
      <c r="AD77" s="211">
        <f t="shared" si="126"/>
        <v>0</v>
      </c>
      <c r="AE77" s="247"/>
      <c r="AF77" s="211">
        <f t="shared" si="127"/>
        <v>0</v>
      </c>
      <c r="AG77" s="247"/>
      <c r="AH77" s="211">
        <f t="shared" si="128"/>
        <v>0</v>
      </c>
      <c r="AI77" s="212">
        <f t="shared" ref="AI77:AI90" si="146">SUM(Z77+AB77+AD77+AF77+AH77)</f>
        <v>0</v>
      </c>
      <c r="AJ77" s="248"/>
      <c r="AK77" s="214">
        <f t="shared" si="129"/>
        <v>0</v>
      </c>
      <c r="AL77" s="248"/>
      <c r="AM77" s="214">
        <f t="shared" si="130"/>
        <v>0</v>
      </c>
      <c r="AN77" s="248"/>
      <c r="AO77" s="214">
        <f t="shared" si="131"/>
        <v>0</v>
      </c>
      <c r="AP77" s="248"/>
      <c r="AQ77" s="214">
        <f t="shared" si="132"/>
        <v>0</v>
      </c>
      <c r="AR77" s="248"/>
      <c r="AS77" s="214">
        <f t="shared" si="133"/>
        <v>0</v>
      </c>
      <c r="AT77" s="215">
        <f t="shared" ref="AT77:AT90" si="147">SUM(AK77+AM77+AO77+AQ77+AS77)</f>
        <v>0</v>
      </c>
      <c r="AU77" s="249"/>
      <c r="AV77" s="217">
        <f t="shared" si="134"/>
        <v>0</v>
      </c>
      <c r="AW77" s="249"/>
      <c r="AX77" s="217">
        <f t="shared" si="135"/>
        <v>0</v>
      </c>
      <c r="AY77" s="249"/>
      <c r="AZ77" s="217">
        <f t="shared" si="136"/>
        <v>0</v>
      </c>
      <c r="BA77" s="249"/>
      <c r="BB77" s="217">
        <f t="shared" si="137"/>
        <v>0</v>
      </c>
      <c r="BC77" s="249"/>
      <c r="BD77" s="217">
        <f t="shared" si="138"/>
        <v>0</v>
      </c>
      <c r="BE77" s="218">
        <f t="shared" ref="BE77:BE90" si="148">SUM(AV77+AX77+AZ77+BB77+BD77)</f>
        <v>0</v>
      </c>
      <c r="BF77" s="250"/>
      <c r="BG77" s="220">
        <f t="shared" si="139"/>
        <v>0</v>
      </c>
      <c r="BH77" s="250"/>
      <c r="BI77" s="220">
        <f t="shared" si="140"/>
        <v>0</v>
      </c>
      <c r="BJ77" s="250"/>
      <c r="BK77" s="220">
        <f t="shared" si="141"/>
        <v>0</v>
      </c>
      <c r="BL77" s="250"/>
      <c r="BM77" s="220">
        <f t="shared" si="142"/>
        <v>0</v>
      </c>
      <c r="BN77" s="250"/>
      <c r="BO77" s="220">
        <f t="shared" si="143"/>
        <v>0</v>
      </c>
      <c r="BP77" s="221">
        <f t="shared" ref="BP77:BP90" si="149">SUM(BG77+BI77+BK77+BM77+BO77)</f>
        <v>0</v>
      </c>
      <c r="BQ77" s="256">
        <f t="shared" ref="BQ77:BQ90" si="150">O77+Z77+AK77+AV77+BG77</f>
        <v>0</v>
      </c>
      <c r="BR77" s="256">
        <f t="shared" ref="BR77:BR90" si="151">Q77+AB77+AM77+AX77+BI77</f>
        <v>0</v>
      </c>
      <c r="BS77" s="256">
        <f t="shared" ref="BS77:BS90" si="152">+S77+AD77+AO77+AZ77+BK77</f>
        <v>0</v>
      </c>
      <c r="BT77" s="256">
        <f t="shared" ref="BT77:BT90" si="153">BB77+BM77+AQ77+U77+AF77</f>
        <v>0</v>
      </c>
      <c r="BU77" s="256">
        <f t="shared" ref="BU77:BU90" si="154">BO77+BD77+AS77+W77+AH77</f>
        <v>0</v>
      </c>
      <c r="BV77" s="244">
        <f t="shared" si="144"/>
        <v>0</v>
      </c>
    </row>
    <row r="78" spans="1:74" s="9" customFormat="1" ht="15" customHeight="1">
      <c r="A78" s="62"/>
      <c r="B78" s="62"/>
      <c r="C78" s="80"/>
      <c r="D78" s="13">
        <f t="shared" si="117"/>
        <v>0</v>
      </c>
      <c r="E78" s="665" t="str">
        <f t="shared" si="117"/>
        <v>Select E-Class</v>
      </c>
      <c r="F78" s="665"/>
      <c r="G78" s="665"/>
      <c r="H78" s="665"/>
      <c r="I78" s="665"/>
      <c r="J78" s="665"/>
      <c r="K78" s="33"/>
      <c r="L78" s="107">
        <f t="shared" si="118"/>
        <v>0</v>
      </c>
      <c r="M78" s="56"/>
      <c r="N78" s="108"/>
      <c r="O78" s="91">
        <f t="shared" si="119"/>
        <v>0</v>
      </c>
      <c r="P78" s="108"/>
      <c r="Q78" s="91">
        <f t="shared" si="120"/>
        <v>0</v>
      </c>
      <c r="R78" s="108"/>
      <c r="S78" s="91">
        <f t="shared" si="121"/>
        <v>0</v>
      </c>
      <c r="T78" s="108"/>
      <c r="U78" s="91">
        <f t="shared" si="122"/>
        <v>0</v>
      </c>
      <c r="V78" s="108"/>
      <c r="W78" s="91">
        <f t="shared" si="123"/>
        <v>0</v>
      </c>
      <c r="X78" s="92">
        <f t="shared" si="145"/>
        <v>0</v>
      </c>
      <c r="Y78" s="247"/>
      <c r="Z78" s="211">
        <f t="shared" si="124"/>
        <v>0</v>
      </c>
      <c r="AA78" s="247"/>
      <c r="AB78" s="211">
        <f t="shared" si="125"/>
        <v>0</v>
      </c>
      <c r="AC78" s="247"/>
      <c r="AD78" s="211">
        <f t="shared" si="126"/>
        <v>0</v>
      </c>
      <c r="AE78" s="247"/>
      <c r="AF78" s="211">
        <f t="shared" si="127"/>
        <v>0</v>
      </c>
      <c r="AG78" s="247"/>
      <c r="AH78" s="211">
        <f t="shared" si="128"/>
        <v>0</v>
      </c>
      <c r="AI78" s="212">
        <f t="shared" si="146"/>
        <v>0</v>
      </c>
      <c r="AJ78" s="248"/>
      <c r="AK78" s="214">
        <f t="shared" si="129"/>
        <v>0</v>
      </c>
      <c r="AL78" s="248"/>
      <c r="AM78" s="214">
        <f t="shared" si="130"/>
        <v>0</v>
      </c>
      <c r="AN78" s="248"/>
      <c r="AO78" s="214">
        <f t="shared" si="131"/>
        <v>0</v>
      </c>
      <c r="AP78" s="248"/>
      <c r="AQ78" s="214">
        <f t="shared" si="132"/>
        <v>0</v>
      </c>
      <c r="AR78" s="248"/>
      <c r="AS78" s="214">
        <f t="shared" si="133"/>
        <v>0</v>
      </c>
      <c r="AT78" s="215">
        <f t="shared" si="147"/>
        <v>0</v>
      </c>
      <c r="AU78" s="249"/>
      <c r="AV78" s="217">
        <f t="shared" si="134"/>
        <v>0</v>
      </c>
      <c r="AW78" s="249"/>
      <c r="AX78" s="217">
        <f t="shared" si="135"/>
        <v>0</v>
      </c>
      <c r="AY78" s="249"/>
      <c r="AZ78" s="217">
        <f t="shared" si="136"/>
        <v>0</v>
      </c>
      <c r="BA78" s="249"/>
      <c r="BB78" s="217">
        <f t="shared" si="137"/>
        <v>0</v>
      </c>
      <c r="BC78" s="249"/>
      <c r="BD78" s="217">
        <f t="shared" si="138"/>
        <v>0</v>
      </c>
      <c r="BE78" s="218">
        <f t="shared" si="148"/>
        <v>0</v>
      </c>
      <c r="BF78" s="250"/>
      <c r="BG78" s="220">
        <f t="shared" si="139"/>
        <v>0</v>
      </c>
      <c r="BH78" s="250"/>
      <c r="BI78" s="220">
        <f t="shared" si="140"/>
        <v>0</v>
      </c>
      <c r="BJ78" s="250"/>
      <c r="BK78" s="220">
        <f t="shared" si="141"/>
        <v>0</v>
      </c>
      <c r="BL78" s="250"/>
      <c r="BM78" s="220">
        <f t="shared" si="142"/>
        <v>0</v>
      </c>
      <c r="BN78" s="250"/>
      <c r="BO78" s="220">
        <f t="shared" si="143"/>
        <v>0</v>
      </c>
      <c r="BP78" s="221">
        <f t="shared" si="149"/>
        <v>0</v>
      </c>
      <c r="BQ78" s="256">
        <f t="shared" si="150"/>
        <v>0</v>
      </c>
      <c r="BR78" s="256">
        <f t="shared" si="151"/>
        <v>0</v>
      </c>
      <c r="BS78" s="256">
        <f t="shared" si="152"/>
        <v>0</v>
      </c>
      <c r="BT78" s="256">
        <f t="shared" si="153"/>
        <v>0</v>
      </c>
      <c r="BU78" s="256">
        <f t="shared" si="154"/>
        <v>0</v>
      </c>
      <c r="BV78" s="244">
        <f t="shared" si="144"/>
        <v>0</v>
      </c>
    </row>
    <row r="79" spans="1:74" s="9" customFormat="1" ht="15" customHeight="1">
      <c r="A79" s="62"/>
      <c r="B79" s="62"/>
      <c r="C79" s="80"/>
      <c r="D79" s="13">
        <f t="shared" si="117"/>
        <v>0</v>
      </c>
      <c r="E79" s="665" t="str">
        <f t="shared" si="117"/>
        <v>Select E-Class</v>
      </c>
      <c r="F79" s="665"/>
      <c r="G79" s="665"/>
      <c r="H79" s="665"/>
      <c r="I79" s="665"/>
      <c r="J79" s="665"/>
      <c r="K79" s="33"/>
      <c r="L79" s="107">
        <f t="shared" si="118"/>
        <v>0</v>
      </c>
      <c r="M79" s="56"/>
      <c r="N79" s="108"/>
      <c r="O79" s="91">
        <f t="shared" si="119"/>
        <v>0</v>
      </c>
      <c r="P79" s="108"/>
      <c r="Q79" s="91">
        <f t="shared" si="120"/>
        <v>0</v>
      </c>
      <c r="R79" s="108"/>
      <c r="S79" s="91">
        <f t="shared" si="121"/>
        <v>0</v>
      </c>
      <c r="T79" s="108"/>
      <c r="U79" s="91">
        <f t="shared" si="122"/>
        <v>0</v>
      </c>
      <c r="V79" s="108"/>
      <c r="W79" s="91">
        <f t="shared" si="123"/>
        <v>0</v>
      </c>
      <c r="X79" s="92">
        <f t="shared" si="145"/>
        <v>0</v>
      </c>
      <c r="Y79" s="247"/>
      <c r="Z79" s="211">
        <f t="shared" si="124"/>
        <v>0</v>
      </c>
      <c r="AA79" s="247"/>
      <c r="AB79" s="211">
        <f t="shared" si="125"/>
        <v>0</v>
      </c>
      <c r="AC79" s="247"/>
      <c r="AD79" s="211">
        <f t="shared" si="126"/>
        <v>0</v>
      </c>
      <c r="AE79" s="247"/>
      <c r="AF79" s="211">
        <f t="shared" si="127"/>
        <v>0</v>
      </c>
      <c r="AG79" s="247"/>
      <c r="AH79" s="211">
        <f t="shared" si="128"/>
        <v>0</v>
      </c>
      <c r="AI79" s="212">
        <f t="shared" si="146"/>
        <v>0</v>
      </c>
      <c r="AJ79" s="248"/>
      <c r="AK79" s="214">
        <f t="shared" si="129"/>
        <v>0</v>
      </c>
      <c r="AL79" s="248"/>
      <c r="AM79" s="214">
        <f t="shared" si="130"/>
        <v>0</v>
      </c>
      <c r="AN79" s="248"/>
      <c r="AO79" s="214">
        <f t="shared" si="131"/>
        <v>0</v>
      </c>
      <c r="AP79" s="248"/>
      <c r="AQ79" s="214">
        <f t="shared" si="132"/>
        <v>0</v>
      </c>
      <c r="AR79" s="248"/>
      <c r="AS79" s="214">
        <f t="shared" si="133"/>
        <v>0</v>
      </c>
      <c r="AT79" s="215">
        <f t="shared" si="147"/>
        <v>0</v>
      </c>
      <c r="AU79" s="249"/>
      <c r="AV79" s="217">
        <f t="shared" si="134"/>
        <v>0</v>
      </c>
      <c r="AW79" s="249"/>
      <c r="AX79" s="217">
        <f t="shared" si="135"/>
        <v>0</v>
      </c>
      <c r="AY79" s="249"/>
      <c r="AZ79" s="217">
        <f t="shared" si="136"/>
        <v>0</v>
      </c>
      <c r="BA79" s="249"/>
      <c r="BB79" s="217">
        <f t="shared" si="137"/>
        <v>0</v>
      </c>
      <c r="BC79" s="249"/>
      <c r="BD79" s="217">
        <f t="shared" si="138"/>
        <v>0</v>
      </c>
      <c r="BE79" s="218">
        <f t="shared" si="148"/>
        <v>0</v>
      </c>
      <c r="BF79" s="250"/>
      <c r="BG79" s="220">
        <f t="shared" si="139"/>
        <v>0</v>
      </c>
      <c r="BH79" s="250"/>
      <c r="BI79" s="220">
        <f t="shared" si="140"/>
        <v>0</v>
      </c>
      <c r="BJ79" s="250"/>
      <c r="BK79" s="220">
        <f t="shared" si="141"/>
        <v>0</v>
      </c>
      <c r="BL79" s="250"/>
      <c r="BM79" s="220">
        <f t="shared" si="142"/>
        <v>0</v>
      </c>
      <c r="BN79" s="250"/>
      <c r="BO79" s="220">
        <f t="shared" si="143"/>
        <v>0</v>
      </c>
      <c r="BP79" s="221">
        <f t="shared" si="149"/>
        <v>0</v>
      </c>
      <c r="BQ79" s="256">
        <f t="shared" si="150"/>
        <v>0</v>
      </c>
      <c r="BR79" s="256">
        <f t="shared" si="151"/>
        <v>0</v>
      </c>
      <c r="BS79" s="256">
        <f t="shared" si="152"/>
        <v>0</v>
      </c>
      <c r="BT79" s="256">
        <f t="shared" si="153"/>
        <v>0</v>
      </c>
      <c r="BU79" s="256">
        <f t="shared" si="154"/>
        <v>0</v>
      </c>
      <c r="BV79" s="244">
        <f t="shared" si="144"/>
        <v>0</v>
      </c>
    </row>
    <row r="80" spans="1:74" s="9" customFormat="1" ht="15" customHeight="1">
      <c r="A80" s="62"/>
      <c r="B80" s="62"/>
      <c r="C80" s="80"/>
      <c r="D80" s="13">
        <f t="shared" si="117"/>
        <v>0</v>
      </c>
      <c r="E80" s="665" t="str">
        <f t="shared" si="117"/>
        <v>Select E-Class</v>
      </c>
      <c r="F80" s="665"/>
      <c r="G80" s="665"/>
      <c r="H80" s="665"/>
      <c r="I80" s="665"/>
      <c r="J80" s="665"/>
      <c r="K80" s="33"/>
      <c r="L80" s="107">
        <f t="shared" si="118"/>
        <v>0</v>
      </c>
      <c r="M80" s="56"/>
      <c r="N80" s="108"/>
      <c r="O80" s="91">
        <f t="shared" si="119"/>
        <v>0</v>
      </c>
      <c r="P80" s="108"/>
      <c r="Q80" s="91">
        <f t="shared" si="120"/>
        <v>0</v>
      </c>
      <c r="R80" s="108"/>
      <c r="S80" s="91">
        <f t="shared" si="121"/>
        <v>0</v>
      </c>
      <c r="T80" s="108"/>
      <c r="U80" s="91">
        <f t="shared" si="122"/>
        <v>0</v>
      </c>
      <c r="V80" s="108"/>
      <c r="W80" s="91">
        <f t="shared" si="123"/>
        <v>0</v>
      </c>
      <c r="X80" s="92">
        <f t="shared" si="145"/>
        <v>0</v>
      </c>
      <c r="Y80" s="247"/>
      <c r="Z80" s="211">
        <f t="shared" si="124"/>
        <v>0</v>
      </c>
      <c r="AA80" s="247"/>
      <c r="AB80" s="211">
        <f t="shared" si="125"/>
        <v>0</v>
      </c>
      <c r="AC80" s="247"/>
      <c r="AD80" s="211">
        <f t="shared" si="126"/>
        <v>0</v>
      </c>
      <c r="AE80" s="247"/>
      <c r="AF80" s="211">
        <f t="shared" si="127"/>
        <v>0</v>
      </c>
      <c r="AG80" s="247"/>
      <c r="AH80" s="211">
        <f t="shared" si="128"/>
        <v>0</v>
      </c>
      <c r="AI80" s="212">
        <f t="shared" si="146"/>
        <v>0</v>
      </c>
      <c r="AJ80" s="248"/>
      <c r="AK80" s="214">
        <f t="shared" si="129"/>
        <v>0</v>
      </c>
      <c r="AL80" s="248"/>
      <c r="AM80" s="214">
        <f t="shared" si="130"/>
        <v>0</v>
      </c>
      <c r="AN80" s="248"/>
      <c r="AO80" s="214">
        <f t="shared" si="131"/>
        <v>0</v>
      </c>
      <c r="AP80" s="248"/>
      <c r="AQ80" s="214">
        <f t="shared" si="132"/>
        <v>0</v>
      </c>
      <c r="AR80" s="248"/>
      <c r="AS80" s="214">
        <f t="shared" si="133"/>
        <v>0</v>
      </c>
      <c r="AT80" s="215">
        <f t="shared" si="147"/>
        <v>0</v>
      </c>
      <c r="AU80" s="249"/>
      <c r="AV80" s="217">
        <f t="shared" si="134"/>
        <v>0</v>
      </c>
      <c r="AW80" s="249"/>
      <c r="AX80" s="217">
        <f t="shared" si="135"/>
        <v>0</v>
      </c>
      <c r="AY80" s="249"/>
      <c r="AZ80" s="217">
        <f t="shared" si="136"/>
        <v>0</v>
      </c>
      <c r="BA80" s="249"/>
      <c r="BB80" s="217">
        <f t="shared" si="137"/>
        <v>0</v>
      </c>
      <c r="BC80" s="249"/>
      <c r="BD80" s="217">
        <f t="shared" si="138"/>
        <v>0</v>
      </c>
      <c r="BE80" s="218">
        <f t="shared" si="148"/>
        <v>0</v>
      </c>
      <c r="BF80" s="250"/>
      <c r="BG80" s="220">
        <f t="shared" si="139"/>
        <v>0</v>
      </c>
      <c r="BH80" s="250"/>
      <c r="BI80" s="220">
        <f t="shared" si="140"/>
        <v>0</v>
      </c>
      <c r="BJ80" s="250"/>
      <c r="BK80" s="220">
        <f t="shared" si="141"/>
        <v>0</v>
      </c>
      <c r="BL80" s="250"/>
      <c r="BM80" s="220">
        <f t="shared" si="142"/>
        <v>0</v>
      </c>
      <c r="BN80" s="250"/>
      <c r="BO80" s="220">
        <f t="shared" si="143"/>
        <v>0</v>
      </c>
      <c r="BP80" s="221">
        <f t="shared" si="149"/>
        <v>0</v>
      </c>
      <c r="BQ80" s="256">
        <f t="shared" si="150"/>
        <v>0</v>
      </c>
      <c r="BR80" s="256">
        <f t="shared" si="151"/>
        <v>0</v>
      </c>
      <c r="BS80" s="256">
        <f t="shared" si="152"/>
        <v>0</v>
      </c>
      <c r="BT80" s="256">
        <f t="shared" si="153"/>
        <v>0</v>
      </c>
      <c r="BU80" s="256">
        <f t="shared" si="154"/>
        <v>0</v>
      </c>
      <c r="BV80" s="244">
        <f t="shared" si="144"/>
        <v>0</v>
      </c>
    </row>
    <row r="81" spans="1:74" s="9" customFormat="1" ht="15" customHeight="1">
      <c r="A81" s="62"/>
      <c r="B81" s="62"/>
      <c r="C81" s="80"/>
      <c r="D81" s="13">
        <f t="shared" si="117"/>
        <v>0</v>
      </c>
      <c r="E81" s="665" t="str">
        <f t="shared" si="117"/>
        <v>Select E-Class</v>
      </c>
      <c r="F81" s="665"/>
      <c r="G81" s="665"/>
      <c r="H81" s="665"/>
      <c r="I81" s="665"/>
      <c r="J81" s="665"/>
      <c r="K81" s="33"/>
      <c r="L81" s="107">
        <f t="shared" si="118"/>
        <v>0</v>
      </c>
      <c r="M81" s="56"/>
      <c r="N81" s="108"/>
      <c r="O81" s="91">
        <f t="shared" si="119"/>
        <v>0</v>
      </c>
      <c r="P81" s="108"/>
      <c r="Q81" s="91">
        <f t="shared" si="120"/>
        <v>0</v>
      </c>
      <c r="R81" s="108"/>
      <c r="S81" s="91">
        <f t="shared" si="121"/>
        <v>0</v>
      </c>
      <c r="T81" s="108"/>
      <c r="U81" s="91">
        <f t="shared" si="122"/>
        <v>0</v>
      </c>
      <c r="V81" s="108"/>
      <c r="W81" s="91">
        <f t="shared" si="123"/>
        <v>0</v>
      </c>
      <c r="X81" s="92">
        <f t="shared" si="145"/>
        <v>0</v>
      </c>
      <c r="Y81" s="247"/>
      <c r="Z81" s="211">
        <f t="shared" si="124"/>
        <v>0</v>
      </c>
      <c r="AA81" s="247"/>
      <c r="AB81" s="211">
        <f t="shared" si="125"/>
        <v>0</v>
      </c>
      <c r="AC81" s="247"/>
      <c r="AD81" s="211">
        <f t="shared" si="126"/>
        <v>0</v>
      </c>
      <c r="AE81" s="247"/>
      <c r="AF81" s="211">
        <f t="shared" si="127"/>
        <v>0</v>
      </c>
      <c r="AG81" s="247"/>
      <c r="AH81" s="211">
        <f t="shared" si="128"/>
        <v>0</v>
      </c>
      <c r="AI81" s="212">
        <f t="shared" si="146"/>
        <v>0</v>
      </c>
      <c r="AJ81" s="248"/>
      <c r="AK81" s="214">
        <f t="shared" si="129"/>
        <v>0</v>
      </c>
      <c r="AL81" s="248"/>
      <c r="AM81" s="214">
        <f t="shared" si="130"/>
        <v>0</v>
      </c>
      <c r="AN81" s="248"/>
      <c r="AO81" s="214">
        <f t="shared" si="131"/>
        <v>0</v>
      </c>
      <c r="AP81" s="248"/>
      <c r="AQ81" s="214">
        <f t="shared" si="132"/>
        <v>0</v>
      </c>
      <c r="AR81" s="248"/>
      <c r="AS81" s="214">
        <f t="shared" si="133"/>
        <v>0</v>
      </c>
      <c r="AT81" s="215">
        <f t="shared" si="147"/>
        <v>0</v>
      </c>
      <c r="AU81" s="249"/>
      <c r="AV81" s="217">
        <f t="shared" si="134"/>
        <v>0</v>
      </c>
      <c r="AW81" s="249"/>
      <c r="AX81" s="217">
        <f t="shared" si="135"/>
        <v>0</v>
      </c>
      <c r="AY81" s="249"/>
      <c r="AZ81" s="217">
        <f t="shared" si="136"/>
        <v>0</v>
      </c>
      <c r="BA81" s="249"/>
      <c r="BB81" s="217">
        <f t="shared" si="137"/>
        <v>0</v>
      </c>
      <c r="BC81" s="249"/>
      <c r="BD81" s="217">
        <f t="shared" si="138"/>
        <v>0</v>
      </c>
      <c r="BE81" s="218">
        <f t="shared" si="148"/>
        <v>0</v>
      </c>
      <c r="BF81" s="250"/>
      <c r="BG81" s="220">
        <f t="shared" si="139"/>
        <v>0</v>
      </c>
      <c r="BH81" s="250"/>
      <c r="BI81" s="220">
        <f t="shared" si="140"/>
        <v>0</v>
      </c>
      <c r="BJ81" s="250"/>
      <c r="BK81" s="220">
        <f t="shared" si="141"/>
        <v>0</v>
      </c>
      <c r="BL81" s="250"/>
      <c r="BM81" s="220">
        <f t="shared" si="142"/>
        <v>0</v>
      </c>
      <c r="BN81" s="250"/>
      <c r="BO81" s="220">
        <f t="shared" si="143"/>
        <v>0</v>
      </c>
      <c r="BP81" s="221">
        <f t="shared" si="149"/>
        <v>0</v>
      </c>
      <c r="BQ81" s="256">
        <f t="shared" si="150"/>
        <v>0</v>
      </c>
      <c r="BR81" s="256">
        <f t="shared" si="151"/>
        <v>0</v>
      </c>
      <c r="BS81" s="256">
        <f t="shared" si="152"/>
        <v>0</v>
      </c>
      <c r="BT81" s="256">
        <f t="shared" si="153"/>
        <v>0</v>
      </c>
      <c r="BU81" s="256">
        <f t="shared" si="154"/>
        <v>0</v>
      </c>
      <c r="BV81" s="244">
        <f t="shared" si="144"/>
        <v>0</v>
      </c>
    </row>
    <row r="82" spans="1:74" s="9" customFormat="1" ht="15" customHeight="1">
      <c r="A82" s="62"/>
      <c r="B82" s="62"/>
      <c r="C82" s="80"/>
      <c r="D82" s="13">
        <f t="shared" si="117"/>
        <v>0</v>
      </c>
      <c r="E82" s="665" t="str">
        <f t="shared" si="117"/>
        <v>Select E-Class</v>
      </c>
      <c r="F82" s="665"/>
      <c r="G82" s="665"/>
      <c r="H82" s="665"/>
      <c r="I82" s="665"/>
      <c r="J82" s="665"/>
      <c r="K82" s="33"/>
      <c r="L82" s="107">
        <f t="shared" si="118"/>
        <v>0</v>
      </c>
      <c r="M82" s="56"/>
      <c r="N82" s="108"/>
      <c r="O82" s="91">
        <f t="shared" si="119"/>
        <v>0</v>
      </c>
      <c r="P82" s="108"/>
      <c r="Q82" s="91">
        <f t="shared" si="120"/>
        <v>0</v>
      </c>
      <c r="R82" s="108"/>
      <c r="S82" s="91">
        <f t="shared" si="121"/>
        <v>0</v>
      </c>
      <c r="T82" s="108"/>
      <c r="U82" s="91">
        <f t="shared" si="122"/>
        <v>0</v>
      </c>
      <c r="V82" s="108"/>
      <c r="W82" s="91">
        <f t="shared" si="123"/>
        <v>0</v>
      </c>
      <c r="X82" s="92">
        <f t="shared" si="145"/>
        <v>0</v>
      </c>
      <c r="Y82" s="247"/>
      <c r="Z82" s="211">
        <f t="shared" si="124"/>
        <v>0</v>
      </c>
      <c r="AA82" s="247"/>
      <c r="AB82" s="211">
        <f t="shared" si="125"/>
        <v>0</v>
      </c>
      <c r="AC82" s="247"/>
      <c r="AD82" s="211">
        <f t="shared" si="126"/>
        <v>0</v>
      </c>
      <c r="AE82" s="247"/>
      <c r="AF82" s="211">
        <f t="shared" si="127"/>
        <v>0</v>
      </c>
      <c r="AG82" s="247"/>
      <c r="AH82" s="211">
        <f t="shared" si="128"/>
        <v>0</v>
      </c>
      <c r="AI82" s="212">
        <f t="shared" si="146"/>
        <v>0</v>
      </c>
      <c r="AJ82" s="248"/>
      <c r="AK82" s="214">
        <f t="shared" si="129"/>
        <v>0</v>
      </c>
      <c r="AL82" s="248"/>
      <c r="AM82" s="214">
        <f t="shared" si="130"/>
        <v>0</v>
      </c>
      <c r="AN82" s="248"/>
      <c r="AO82" s="214">
        <f t="shared" si="131"/>
        <v>0</v>
      </c>
      <c r="AP82" s="248"/>
      <c r="AQ82" s="214">
        <f t="shared" si="132"/>
        <v>0</v>
      </c>
      <c r="AR82" s="248"/>
      <c r="AS82" s="214">
        <f t="shared" si="133"/>
        <v>0</v>
      </c>
      <c r="AT82" s="215">
        <f t="shared" si="147"/>
        <v>0</v>
      </c>
      <c r="AU82" s="249"/>
      <c r="AV82" s="217">
        <f t="shared" si="134"/>
        <v>0</v>
      </c>
      <c r="AW82" s="249"/>
      <c r="AX82" s="217">
        <f t="shared" si="135"/>
        <v>0</v>
      </c>
      <c r="AY82" s="249"/>
      <c r="AZ82" s="217">
        <f t="shared" si="136"/>
        <v>0</v>
      </c>
      <c r="BA82" s="249"/>
      <c r="BB82" s="217">
        <f t="shared" si="137"/>
        <v>0</v>
      </c>
      <c r="BC82" s="249"/>
      <c r="BD82" s="217">
        <f t="shared" si="138"/>
        <v>0</v>
      </c>
      <c r="BE82" s="218">
        <f t="shared" si="148"/>
        <v>0</v>
      </c>
      <c r="BF82" s="250"/>
      <c r="BG82" s="220">
        <f t="shared" si="139"/>
        <v>0</v>
      </c>
      <c r="BH82" s="250"/>
      <c r="BI82" s="220">
        <f t="shared" si="140"/>
        <v>0</v>
      </c>
      <c r="BJ82" s="250"/>
      <c r="BK82" s="220">
        <f t="shared" si="141"/>
        <v>0</v>
      </c>
      <c r="BL82" s="250"/>
      <c r="BM82" s="220">
        <f t="shared" si="142"/>
        <v>0</v>
      </c>
      <c r="BN82" s="250"/>
      <c r="BO82" s="220">
        <f t="shared" si="143"/>
        <v>0</v>
      </c>
      <c r="BP82" s="221">
        <f t="shared" si="149"/>
        <v>0</v>
      </c>
      <c r="BQ82" s="256">
        <f t="shared" si="150"/>
        <v>0</v>
      </c>
      <c r="BR82" s="256">
        <f t="shared" si="151"/>
        <v>0</v>
      </c>
      <c r="BS82" s="256">
        <f t="shared" si="152"/>
        <v>0</v>
      </c>
      <c r="BT82" s="256">
        <f t="shared" si="153"/>
        <v>0</v>
      </c>
      <c r="BU82" s="256">
        <f t="shared" si="154"/>
        <v>0</v>
      </c>
      <c r="BV82" s="244">
        <f t="shared" si="144"/>
        <v>0</v>
      </c>
    </row>
    <row r="83" spans="1:74" s="9" customFormat="1" ht="15" customHeight="1">
      <c r="A83" s="62"/>
      <c r="B83" s="62"/>
      <c r="C83" s="80"/>
      <c r="D83" s="13">
        <f t="shared" si="117"/>
        <v>0</v>
      </c>
      <c r="E83" s="665" t="str">
        <f t="shared" si="117"/>
        <v>Select E-Class</v>
      </c>
      <c r="F83" s="665"/>
      <c r="G83" s="665"/>
      <c r="H83" s="665"/>
      <c r="I83" s="665"/>
      <c r="J83" s="665"/>
      <c r="K83" s="33"/>
      <c r="L83" s="107">
        <f t="shared" si="118"/>
        <v>0</v>
      </c>
      <c r="M83" s="56"/>
      <c r="N83" s="108"/>
      <c r="O83" s="91">
        <f t="shared" si="119"/>
        <v>0</v>
      </c>
      <c r="P83" s="108"/>
      <c r="Q83" s="91">
        <f t="shared" si="120"/>
        <v>0</v>
      </c>
      <c r="R83" s="108"/>
      <c r="S83" s="91">
        <f t="shared" si="121"/>
        <v>0</v>
      </c>
      <c r="T83" s="108"/>
      <c r="U83" s="91">
        <f t="shared" si="122"/>
        <v>0</v>
      </c>
      <c r="V83" s="108"/>
      <c r="W83" s="91">
        <f t="shared" si="123"/>
        <v>0</v>
      </c>
      <c r="X83" s="92">
        <f t="shared" si="145"/>
        <v>0</v>
      </c>
      <c r="Y83" s="247"/>
      <c r="Z83" s="211">
        <f t="shared" si="124"/>
        <v>0</v>
      </c>
      <c r="AA83" s="247"/>
      <c r="AB83" s="211">
        <f t="shared" si="125"/>
        <v>0</v>
      </c>
      <c r="AC83" s="247"/>
      <c r="AD83" s="211">
        <f t="shared" si="126"/>
        <v>0</v>
      </c>
      <c r="AE83" s="247"/>
      <c r="AF83" s="211">
        <f t="shared" si="127"/>
        <v>0</v>
      </c>
      <c r="AG83" s="247"/>
      <c r="AH83" s="211">
        <f t="shared" si="128"/>
        <v>0</v>
      </c>
      <c r="AI83" s="212">
        <f t="shared" si="146"/>
        <v>0</v>
      </c>
      <c r="AJ83" s="248"/>
      <c r="AK83" s="214">
        <f t="shared" si="129"/>
        <v>0</v>
      </c>
      <c r="AL83" s="248"/>
      <c r="AM83" s="214">
        <f t="shared" si="130"/>
        <v>0</v>
      </c>
      <c r="AN83" s="248"/>
      <c r="AO83" s="214">
        <f t="shared" si="131"/>
        <v>0</v>
      </c>
      <c r="AP83" s="248"/>
      <c r="AQ83" s="214">
        <f t="shared" si="132"/>
        <v>0</v>
      </c>
      <c r="AR83" s="248"/>
      <c r="AS83" s="214">
        <f t="shared" si="133"/>
        <v>0</v>
      </c>
      <c r="AT83" s="215">
        <f t="shared" si="147"/>
        <v>0</v>
      </c>
      <c r="AU83" s="249"/>
      <c r="AV83" s="217">
        <f t="shared" si="134"/>
        <v>0</v>
      </c>
      <c r="AW83" s="249"/>
      <c r="AX83" s="217">
        <f t="shared" si="135"/>
        <v>0</v>
      </c>
      <c r="AY83" s="249"/>
      <c r="AZ83" s="217">
        <f t="shared" si="136"/>
        <v>0</v>
      </c>
      <c r="BA83" s="249"/>
      <c r="BB83" s="217">
        <f t="shared" si="137"/>
        <v>0</v>
      </c>
      <c r="BC83" s="249"/>
      <c r="BD83" s="217">
        <f t="shared" si="138"/>
        <v>0</v>
      </c>
      <c r="BE83" s="218">
        <f t="shared" si="148"/>
        <v>0</v>
      </c>
      <c r="BF83" s="250"/>
      <c r="BG83" s="220">
        <f t="shared" si="139"/>
        <v>0</v>
      </c>
      <c r="BH83" s="250"/>
      <c r="BI83" s="220">
        <f t="shared" si="140"/>
        <v>0</v>
      </c>
      <c r="BJ83" s="250"/>
      <c r="BK83" s="220">
        <f t="shared" si="141"/>
        <v>0</v>
      </c>
      <c r="BL83" s="250"/>
      <c r="BM83" s="220">
        <f t="shared" si="142"/>
        <v>0</v>
      </c>
      <c r="BN83" s="250"/>
      <c r="BO83" s="220">
        <f t="shared" si="143"/>
        <v>0</v>
      </c>
      <c r="BP83" s="221">
        <f t="shared" si="149"/>
        <v>0</v>
      </c>
      <c r="BQ83" s="256">
        <f t="shared" si="150"/>
        <v>0</v>
      </c>
      <c r="BR83" s="256">
        <f t="shared" si="151"/>
        <v>0</v>
      </c>
      <c r="BS83" s="256">
        <f t="shared" si="152"/>
        <v>0</v>
      </c>
      <c r="BT83" s="256">
        <f t="shared" si="153"/>
        <v>0</v>
      </c>
      <c r="BU83" s="256">
        <f t="shared" si="154"/>
        <v>0</v>
      </c>
      <c r="BV83" s="244">
        <f t="shared" si="144"/>
        <v>0</v>
      </c>
    </row>
    <row r="84" spans="1:74" s="9" customFormat="1" ht="15" customHeight="1">
      <c r="A84" s="62"/>
      <c r="B84" s="62"/>
      <c r="C84" s="80"/>
      <c r="D84" s="13">
        <f t="shared" si="117"/>
        <v>0</v>
      </c>
      <c r="E84" s="665" t="str">
        <f t="shared" si="117"/>
        <v>Select E-Class</v>
      </c>
      <c r="F84" s="665"/>
      <c r="G84" s="665"/>
      <c r="H84" s="665"/>
      <c r="I84" s="665"/>
      <c r="J84" s="665"/>
      <c r="K84" s="33"/>
      <c r="L84" s="107">
        <f t="shared" si="118"/>
        <v>0</v>
      </c>
      <c r="M84" s="56"/>
      <c r="N84" s="108"/>
      <c r="O84" s="91">
        <f t="shared" si="119"/>
        <v>0</v>
      </c>
      <c r="P84" s="108"/>
      <c r="Q84" s="91">
        <f t="shared" si="120"/>
        <v>0</v>
      </c>
      <c r="R84" s="108"/>
      <c r="S84" s="91">
        <f t="shared" si="121"/>
        <v>0</v>
      </c>
      <c r="T84" s="108"/>
      <c r="U84" s="91">
        <f t="shared" si="122"/>
        <v>0</v>
      </c>
      <c r="V84" s="108"/>
      <c r="W84" s="91">
        <f t="shared" si="123"/>
        <v>0</v>
      </c>
      <c r="X84" s="92">
        <f t="shared" si="145"/>
        <v>0</v>
      </c>
      <c r="Y84" s="247"/>
      <c r="Z84" s="211">
        <f t="shared" si="124"/>
        <v>0</v>
      </c>
      <c r="AA84" s="247"/>
      <c r="AB84" s="211">
        <f t="shared" si="125"/>
        <v>0</v>
      </c>
      <c r="AC84" s="247"/>
      <c r="AD84" s="211">
        <f t="shared" si="126"/>
        <v>0</v>
      </c>
      <c r="AE84" s="247"/>
      <c r="AF84" s="211">
        <f t="shared" si="127"/>
        <v>0</v>
      </c>
      <c r="AG84" s="247"/>
      <c r="AH84" s="211">
        <f t="shared" si="128"/>
        <v>0</v>
      </c>
      <c r="AI84" s="212">
        <f t="shared" si="146"/>
        <v>0</v>
      </c>
      <c r="AJ84" s="248"/>
      <c r="AK84" s="214">
        <f t="shared" si="129"/>
        <v>0</v>
      </c>
      <c r="AL84" s="248"/>
      <c r="AM84" s="214">
        <f t="shared" si="130"/>
        <v>0</v>
      </c>
      <c r="AN84" s="248"/>
      <c r="AO84" s="214">
        <f t="shared" si="131"/>
        <v>0</v>
      </c>
      <c r="AP84" s="248"/>
      <c r="AQ84" s="214">
        <f t="shared" si="132"/>
        <v>0</v>
      </c>
      <c r="AR84" s="248"/>
      <c r="AS84" s="214">
        <f t="shared" si="133"/>
        <v>0</v>
      </c>
      <c r="AT84" s="215">
        <f t="shared" si="147"/>
        <v>0</v>
      </c>
      <c r="AU84" s="249"/>
      <c r="AV84" s="217">
        <f t="shared" si="134"/>
        <v>0</v>
      </c>
      <c r="AW84" s="249"/>
      <c r="AX84" s="217">
        <f t="shared" si="135"/>
        <v>0</v>
      </c>
      <c r="AY84" s="249"/>
      <c r="AZ84" s="217">
        <f t="shared" si="136"/>
        <v>0</v>
      </c>
      <c r="BA84" s="249"/>
      <c r="BB84" s="217">
        <f t="shared" si="137"/>
        <v>0</v>
      </c>
      <c r="BC84" s="249"/>
      <c r="BD84" s="217">
        <f t="shared" si="138"/>
        <v>0</v>
      </c>
      <c r="BE84" s="218">
        <f t="shared" si="148"/>
        <v>0</v>
      </c>
      <c r="BF84" s="250"/>
      <c r="BG84" s="220">
        <f t="shared" si="139"/>
        <v>0</v>
      </c>
      <c r="BH84" s="250"/>
      <c r="BI84" s="220">
        <f t="shared" si="140"/>
        <v>0</v>
      </c>
      <c r="BJ84" s="250"/>
      <c r="BK84" s="220">
        <f t="shared" si="141"/>
        <v>0</v>
      </c>
      <c r="BL84" s="250"/>
      <c r="BM84" s="220">
        <f t="shared" si="142"/>
        <v>0</v>
      </c>
      <c r="BN84" s="250"/>
      <c r="BO84" s="220">
        <f t="shared" si="143"/>
        <v>0</v>
      </c>
      <c r="BP84" s="221">
        <f t="shared" si="149"/>
        <v>0</v>
      </c>
      <c r="BQ84" s="256">
        <f t="shared" si="150"/>
        <v>0</v>
      </c>
      <c r="BR84" s="256">
        <f t="shared" si="151"/>
        <v>0</v>
      </c>
      <c r="BS84" s="256">
        <f t="shared" si="152"/>
        <v>0</v>
      </c>
      <c r="BT84" s="256">
        <f t="shared" si="153"/>
        <v>0</v>
      </c>
      <c r="BU84" s="256">
        <f t="shared" si="154"/>
        <v>0</v>
      </c>
      <c r="BV84" s="244">
        <f t="shared" si="144"/>
        <v>0</v>
      </c>
    </row>
    <row r="85" spans="1:74" s="9" customFormat="1" ht="15" customHeight="1">
      <c r="A85" s="62"/>
      <c r="B85" s="62"/>
      <c r="C85" s="80"/>
      <c r="D85" s="13">
        <f t="shared" si="117"/>
        <v>0</v>
      </c>
      <c r="E85" s="665" t="str">
        <f t="shared" si="117"/>
        <v>Select E-Class</v>
      </c>
      <c r="F85" s="665"/>
      <c r="G85" s="665"/>
      <c r="H85" s="665"/>
      <c r="I85" s="665"/>
      <c r="J85" s="665"/>
      <c r="K85" s="33"/>
      <c r="L85" s="107">
        <f t="shared" si="118"/>
        <v>0</v>
      </c>
      <c r="M85" s="56"/>
      <c r="N85" s="108"/>
      <c r="O85" s="91">
        <f t="shared" si="119"/>
        <v>0</v>
      </c>
      <c r="P85" s="108"/>
      <c r="Q85" s="91">
        <f t="shared" si="120"/>
        <v>0</v>
      </c>
      <c r="R85" s="108"/>
      <c r="S85" s="91">
        <f t="shared" si="121"/>
        <v>0</v>
      </c>
      <c r="T85" s="108"/>
      <c r="U85" s="91">
        <f t="shared" si="122"/>
        <v>0</v>
      </c>
      <c r="V85" s="108"/>
      <c r="W85" s="91">
        <f t="shared" si="123"/>
        <v>0</v>
      </c>
      <c r="X85" s="92">
        <f t="shared" si="145"/>
        <v>0</v>
      </c>
      <c r="Y85" s="247"/>
      <c r="Z85" s="211">
        <f t="shared" si="124"/>
        <v>0</v>
      </c>
      <c r="AA85" s="247"/>
      <c r="AB85" s="211">
        <f t="shared" si="125"/>
        <v>0</v>
      </c>
      <c r="AC85" s="247"/>
      <c r="AD85" s="211">
        <f t="shared" si="126"/>
        <v>0</v>
      </c>
      <c r="AE85" s="247"/>
      <c r="AF85" s="211">
        <f t="shared" si="127"/>
        <v>0</v>
      </c>
      <c r="AG85" s="247"/>
      <c r="AH85" s="211">
        <f t="shared" si="128"/>
        <v>0</v>
      </c>
      <c r="AI85" s="212">
        <f t="shared" si="146"/>
        <v>0</v>
      </c>
      <c r="AJ85" s="248"/>
      <c r="AK85" s="214">
        <f t="shared" si="129"/>
        <v>0</v>
      </c>
      <c r="AL85" s="248"/>
      <c r="AM85" s="214">
        <f t="shared" si="130"/>
        <v>0</v>
      </c>
      <c r="AN85" s="248"/>
      <c r="AO85" s="214">
        <f t="shared" si="131"/>
        <v>0</v>
      </c>
      <c r="AP85" s="248"/>
      <c r="AQ85" s="214">
        <f t="shared" si="132"/>
        <v>0</v>
      </c>
      <c r="AR85" s="248"/>
      <c r="AS85" s="214">
        <f t="shared" si="133"/>
        <v>0</v>
      </c>
      <c r="AT85" s="215">
        <f t="shared" si="147"/>
        <v>0</v>
      </c>
      <c r="AU85" s="249"/>
      <c r="AV85" s="217">
        <f t="shared" si="134"/>
        <v>0</v>
      </c>
      <c r="AW85" s="249"/>
      <c r="AX85" s="217">
        <f t="shared" si="135"/>
        <v>0</v>
      </c>
      <c r="AY85" s="249"/>
      <c r="AZ85" s="217">
        <f t="shared" si="136"/>
        <v>0</v>
      </c>
      <c r="BA85" s="249"/>
      <c r="BB85" s="217">
        <f t="shared" si="137"/>
        <v>0</v>
      </c>
      <c r="BC85" s="249"/>
      <c r="BD85" s="217">
        <f t="shared" si="138"/>
        <v>0</v>
      </c>
      <c r="BE85" s="218">
        <f t="shared" si="148"/>
        <v>0</v>
      </c>
      <c r="BF85" s="250"/>
      <c r="BG85" s="220">
        <f t="shared" si="139"/>
        <v>0</v>
      </c>
      <c r="BH85" s="250"/>
      <c r="BI85" s="220">
        <f t="shared" si="140"/>
        <v>0</v>
      </c>
      <c r="BJ85" s="250"/>
      <c r="BK85" s="220">
        <f t="shared" si="141"/>
        <v>0</v>
      </c>
      <c r="BL85" s="250"/>
      <c r="BM85" s="220">
        <f t="shared" si="142"/>
        <v>0</v>
      </c>
      <c r="BN85" s="250"/>
      <c r="BO85" s="220">
        <f t="shared" si="143"/>
        <v>0</v>
      </c>
      <c r="BP85" s="221">
        <f t="shared" si="149"/>
        <v>0</v>
      </c>
      <c r="BQ85" s="256">
        <f t="shared" si="150"/>
        <v>0</v>
      </c>
      <c r="BR85" s="256">
        <f t="shared" si="151"/>
        <v>0</v>
      </c>
      <c r="BS85" s="256">
        <f t="shared" si="152"/>
        <v>0</v>
      </c>
      <c r="BT85" s="256">
        <f t="shared" si="153"/>
        <v>0</v>
      </c>
      <c r="BU85" s="256">
        <f t="shared" si="154"/>
        <v>0</v>
      </c>
      <c r="BV85" s="244">
        <f t="shared" si="144"/>
        <v>0</v>
      </c>
    </row>
    <row r="86" spans="1:74" s="9" customFormat="1" ht="15" customHeight="1">
      <c r="A86" s="62"/>
      <c r="B86" s="62"/>
      <c r="C86" s="80"/>
      <c r="D86" s="13">
        <f t="shared" si="117"/>
        <v>0</v>
      </c>
      <c r="E86" s="665" t="str">
        <f t="shared" si="117"/>
        <v>Select E-Class</v>
      </c>
      <c r="F86" s="665"/>
      <c r="G86" s="665"/>
      <c r="H86" s="665"/>
      <c r="I86" s="665"/>
      <c r="J86" s="665"/>
      <c r="K86" s="33"/>
      <c r="L86" s="107">
        <f t="shared" si="118"/>
        <v>0</v>
      </c>
      <c r="M86" s="56"/>
      <c r="N86" s="108"/>
      <c r="O86" s="91">
        <f t="shared" si="119"/>
        <v>0</v>
      </c>
      <c r="P86" s="108"/>
      <c r="Q86" s="91">
        <f t="shared" si="120"/>
        <v>0</v>
      </c>
      <c r="R86" s="108"/>
      <c r="S86" s="91">
        <f t="shared" si="121"/>
        <v>0</v>
      </c>
      <c r="T86" s="108"/>
      <c r="U86" s="91">
        <f t="shared" si="122"/>
        <v>0</v>
      </c>
      <c r="V86" s="108"/>
      <c r="W86" s="91">
        <f t="shared" si="123"/>
        <v>0</v>
      </c>
      <c r="X86" s="92">
        <f t="shared" si="145"/>
        <v>0</v>
      </c>
      <c r="Y86" s="247"/>
      <c r="Z86" s="211">
        <f t="shared" si="124"/>
        <v>0</v>
      </c>
      <c r="AA86" s="247"/>
      <c r="AB86" s="211">
        <f t="shared" si="125"/>
        <v>0</v>
      </c>
      <c r="AC86" s="247"/>
      <c r="AD86" s="211">
        <f t="shared" si="126"/>
        <v>0</v>
      </c>
      <c r="AE86" s="247"/>
      <c r="AF86" s="211">
        <f t="shared" si="127"/>
        <v>0</v>
      </c>
      <c r="AG86" s="247"/>
      <c r="AH86" s="211">
        <f t="shared" si="128"/>
        <v>0</v>
      </c>
      <c r="AI86" s="212">
        <f t="shared" si="146"/>
        <v>0</v>
      </c>
      <c r="AJ86" s="248"/>
      <c r="AK86" s="214">
        <f t="shared" si="129"/>
        <v>0</v>
      </c>
      <c r="AL86" s="248"/>
      <c r="AM86" s="214">
        <f t="shared" si="130"/>
        <v>0</v>
      </c>
      <c r="AN86" s="248"/>
      <c r="AO86" s="214">
        <f t="shared" si="131"/>
        <v>0</v>
      </c>
      <c r="AP86" s="248"/>
      <c r="AQ86" s="214">
        <f t="shared" si="132"/>
        <v>0</v>
      </c>
      <c r="AR86" s="248"/>
      <c r="AS86" s="214">
        <f t="shared" si="133"/>
        <v>0</v>
      </c>
      <c r="AT86" s="215">
        <f t="shared" si="147"/>
        <v>0</v>
      </c>
      <c r="AU86" s="249"/>
      <c r="AV86" s="217">
        <f t="shared" si="134"/>
        <v>0</v>
      </c>
      <c r="AW86" s="249"/>
      <c r="AX86" s="217">
        <f t="shared" si="135"/>
        <v>0</v>
      </c>
      <c r="AY86" s="249"/>
      <c r="AZ86" s="217">
        <f t="shared" si="136"/>
        <v>0</v>
      </c>
      <c r="BA86" s="249"/>
      <c r="BB86" s="217">
        <f t="shared" si="137"/>
        <v>0</v>
      </c>
      <c r="BC86" s="249"/>
      <c r="BD86" s="217">
        <f t="shared" si="138"/>
        <v>0</v>
      </c>
      <c r="BE86" s="218">
        <f t="shared" si="148"/>
        <v>0</v>
      </c>
      <c r="BF86" s="250"/>
      <c r="BG86" s="220">
        <f t="shared" si="139"/>
        <v>0</v>
      </c>
      <c r="BH86" s="250"/>
      <c r="BI86" s="220">
        <f t="shared" si="140"/>
        <v>0</v>
      </c>
      <c r="BJ86" s="250"/>
      <c r="BK86" s="220">
        <f t="shared" si="141"/>
        <v>0</v>
      </c>
      <c r="BL86" s="250"/>
      <c r="BM86" s="220">
        <f t="shared" si="142"/>
        <v>0</v>
      </c>
      <c r="BN86" s="250"/>
      <c r="BO86" s="220">
        <f t="shared" si="143"/>
        <v>0</v>
      </c>
      <c r="BP86" s="221">
        <f t="shared" si="149"/>
        <v>0</v>
      </c>
      <c r="BQ86" s="256">
        <f t="shared" si="150"/>
        <v>0</v>
      </c>
      <c r="BR86" s="256">
        <f t="shared" si="151"/>
        <v>0</v>
      </c>
      <c r="BS86" s="256">
        <f t="shared" si="152"/>
        <v>0</v>
      </c>
      <c r="BT86" s="256">
        <f t="shared" si="153"/>
        <v>0</v>
      </c>
      <c r="BU86" s="256">
        <f t="shared" si="154"/>
        <v>0</v>
      </c>
      <c r="BV86" s="244">
        <f t="shared" si="144"/>
        <v>0</v>
      </c>
    </row>
    <row r="87" spans="1:74" s="9" customFormat="1" ht="15" customHeight="1">
      <c r="A87" s="62"/>
      <c r="B87" s="62"/>
      <c r="C87" s="80"/>
      <c r="D87" s="13">
        <f t="shared" si="117"/>
        <v>0</v>
      </c>
      <c r="E87" s="665" t="str">
        <f t="shared" si="117"/>
        <v>Select E-Class</v>
      </c>
      <c r="F87" s="665"/>
      <c r="G87" s="665"/>
      <c r="H87" s="665"/>
      <c r="I87" s="665"/>
      <c r="J87" s="665"/>
      <c r="K87" s="33"/>
      <c r="L87" s="107">
        <f t="shared" si="118"/>
        <v>0</v>
      </c>
      <c r="M87" s="56"/>
      <c r="N87" s="108"/>
      <c r="O87" s="91">
        <f t="shared" si="119"/>
        <v>0</v>
      </c>
      <c r="P87" s="108"/>
      <c r="Q87" s="91">
        <f t="shared" si="120"/>
        <v>0</v>
      </c>
      <c r="R87" s="108"/>
      <c r="S87" s="91">
        <f t="shared" si="121"/>
        <v>0</v>
      </c>
      <c r="T87" s="108"/>
      <c r="U87" s="91">
        <f t="shared" si="122"/>
        <v>0</v>
      </c>
      <c r="V87" s="108"/>
      <c r="W87" s="91">
        <f t="shared" si="123"/>
        <v>0</v>
      </c>
      <c r="X87" s="92">
        <f t="shared" si="145"/>
        <v>0</v>
      </c>
      <c r="Y87" s="247"/>
      <c r="Z87" s="211">
        <f t="shared" si="124"/>
        <v>0</v>
      </c>
      <c r="AA87" s="247"/>
      <c r="AB87" s="211">
        <f t="shared" si="125"/>
        <v>0</v>
      </c>
      <c r="AC87" s="247"/>
      <c r="AD87" s="211">
        <f t="shared" si="126"/>
        <v>0</v>
      </c>
      <c r="AE87" s="247"/>
      <c r="AF87" s="211">
        <f t="shared" si="127"/>
        <v>0</v>
      </c>
      <c r="AG87" s="247"/>
      <c r="AH87" s="211">
        <f t="shared" si="128"/>
        <v>0</v>
      </c>
      <c r="AI87" s="212">
        <f t="shared" si="146"/>
        <v>0</v>
      </c>
      <c r="AJ87" s="248"/>
      <c r="AK87" s="214">
        <f t="shared" si="129"/>
        <v>0</v>
      </c>
      <c r="AL87" s="248"/>
      <c r="AM87" s="214">
        <f t="shared" si="130"/>
        <v>0</v>
      </c>
      <c r="AN87" s="248"/>
      <c r="AO87" s="214">
        <f t="shared" si="131"/>
        <v>0</v>
      </c>
      <c r="AP87" s="248"/>
      <c r="AQ87" s="214">
        <f t="shared" si="132"/>
        <v>0</v>
      </c>
      <c r="AR87" s="248"/>
      <c r="AS87" s="214">
        <f t="shared" si="133"/>
        <v>0</v>
      </c>
      <c r="AT87" s="215">
        <f t="shared" si="147"/>
        <v>0</v>
      </c>
      <c r="AU87" s="249"/>
      <c r="AV87" s="217">
        <f t="shared" si="134"/>
        <v>0</v>
      </c>
      <c r="AW87" s="249"/>
      <c r="AX87" s="217">
        <f t="shared" si="135"/>
        <v>0</v>
      </c>
      <c r="AY87" s="249"/>
      <c r="AZ87" s="217">
        <f t="shared" si="136"/>
        <v>0</v>
      </c>
      <c r="BA87" s="249"/>
      <c r="BB87" s="217">
        <f t="shared" si="137"/>
        <v>0</v>
      </c>
      <c r="BC87" s="249"/>
      <c r="BD87" s="217">
        <f t="shared" si="138"/>
        <v>0</v>
      </c>
      <c r="BE87" s="218">
        <f t="shared" si="148"/>
        <v>0</v>
      </c>
      <c r="BF87" s="250"/>
      <c r="BG87" s="220">
        <f t="shared" si="139"/>
        <v>0</v>
      </c>
      <c r="BH87" s="250"/>
      <c r="BI87" s="220">
        <f t="shared" si="140"/>
        <v>0</v>
      </c>
      <c r="BJ87" s="250"/>
      <c r="BK87" s="220">
        <f t="shared" si="141"/>
        <v>0</v>
      </c>
      <c r="BL87" s="250"/>
      <c r="BM87" s="220">
        <f t="shared" si="142"/>
        <v>0</v>
      </c>
      <c r="BN87" s="250"/>
      <c r="BO87" s="220">
        <f t="shared" si="143"/>
        <v>0</v>
      </c>
      <c r="BP87" s="221">
        <f t="shared" si="149"/>
        <v>0</v>
      </c>
      <c r="BQ87" s="256">
        <f t="shared" si="150"/>
        <v>0</v>
      </c>
      <c r="BR87" s="256">
        <f t="shared" si="151"/>
        <v>0</v>
      </c>
      <c r="BS87" s="256">
        <f t="shared" si="152"/>
        <v>0</v>
      </c>
      <c r="BT87" s="256">
        <f t="shared" si="153"/>
        <v>0</v>
      </c>
      <c r="BU87" s="256">
        <f t="shared" si="154"/>
        <v>0</v>
      </c>
      <c r="BV87" s="244">
        <f t="shared" si="144"/>
        <v>0</v>
      </c>
    </row>
    <row r="88" spans="1:74" s="9" customFormat="1" ht="15" customHeight="1">
      <c r="A88" s="62"/>
      <c r="B88" s="62"/>
      <c r="C88" s="80"/>
      <c r="D88" s="13">
        <f t="shared" si="117"/>
        <v>0</v>
      </c>
      <c r="E88" s="665" t="str">
        <f t="shared" si="117"/>
        <v>Select E-Class</v>
      </c>
      <c r="F88" s="665"/>
      <c r="G88" s="665"/>
      <c r="H88" s="665"/>
      <c r="I88" s="665"/>
      <c r="J88" s="665"/>
      <c r="K88" s="33"/>
      <c r="L88" s="107">
        <f t="shared" si="118"/>
        <v>0</v>
      </c>
      <c r="M88" s="56"/>
      <c r="N88" s="108"/>
      <c r="O88" s="91">
        <f t="shared" si="119"/>
        <v>0</v>
      </c>
      <c r="P88" s="108"/>
      <c r="Q88" s="91">
        <f t="shared" si="120"/>
        <v>0</v>
      </c>
      <c r="R88" s="108"/>
      <c r="S88" s="91">
        <f t="shared" si="121"/>
        <v>0</v>
      </c>
      <c r="T88" s="108"/>
      <c r="U88" s="91">
        <f t="shared" si="122"/>
        <v>0</v>
      </c>
      <c r="V88" s="108"/>
      <c r="W88" s="91">
        <f t="shared" si="123"/>
        <v>0</v>
      </c>
      <c r="X88" s="92">
        <f t="shared" si="145"/>
        <v>0</v>
      </c>
      <c r="Y88" s="247"/>
      <c r="Z88" s="211">
        <f t="shared" si="124"/>
        <v>0</v>
      </c>
      <c r="AA88" s="247"/>
      <c r="AB88" s="211">
        <f t="shared" si="125"/>
        <v>0</v>
      </c>
      <c r="AC88" s="247"/>
      <c r="AD88" s="211">
        <f t="shared" si="126"/>
        <v>0</v>
      </c>
      <c r="AE88" s="247"/>
      <c r="AF88" s="211">
        <f t="shared" si="127"/>
        <v>0</v>
      </c>
      <c r="AG88" s="247"/>
      <c r="AH88" s="211">
        <f t="shared" si="128"/>
        <v>0</v>
      </c>
      <c r="AI88" s="212">
        <f t="shared" si="146"/>
        <v>0</v>
      </c>
      <c r="AJ88" s="248"/>
      <c r="AK88" s="214">
        <f t="shared" si="129"/>
        <v>0</v>
      </c>
      <c r="AL88" s="248"/>
      <c r="AM88" s="214">
        <f t="shared" si="130"/>
        <v>0</v>
      </c>
      <c r="AN88" s="248"/>
      <c r="AO88" s="214">
        <f t="shared" si="131"/>
        <v>0</v>
      </c>
      <c r="AP88" s="248"/>
      <c r="AQ88" s="214">
        <f t="shared" si="132"/>
        <v>0</v>
      </c>
      <c r="AR88" s="248"/>
      <c r="AS88" s="214">
        <f t="shared" si="133"/>
        <v>0</v>
      </c>
      <c r="AT88" s="215">
        <f t="shared" si="147"/>
        <v>0</v>
      </c>
      <c r="AU88" s="249"/>
      <c r="AV88" s="217">
        <f t="shared" si="134"/>
        <v>0</v>
      </c>
      <c r="AW88" s="249"/>
      <c r="AX88" s="217">
        <f t="shared" si="135"/>
        <v>0</v>
      </c>
      <c r="AY88" s="249"/>
      <c r="AZ88" s="217">
        <f t="shared" si="136"/>
        <v>0</v>
      </c>
      <c r="BA88" s="249"/>
      <c r="BB88" s="217">
        <f t="shared" si="137"/>
        <v>0</v>
      </c>
      <c r="BC88" s="249"/>
      <c r="BD88" s="217">
        <f t="shared" si="138"/>
        <v>0</v>
      </c>
      <c r="BE88" s="218">
        <f t="shared" si="148"/>
        <v>0</v>
      </c>
      <c r="BF88" s="250"/>
      <c r="BG88" s="220">
        <f t="shared" si="139"/>
        <v>0</v>
      </c>
      <c r="BH88" s="250"/>
      <c r="BI88" s="220">
        <f t="shared" si="140"/>
        <v>0</v>
      </c>
      <c r="BJ88" s="250"/>
      <c r="BK88" s="220">
        <f t="shared" si="141"/>
        <v>0</v>
      </c>
      <c r="BL88" s="250"/>
      <c r="BM88" s="220">
        <f t="shared" si="142"/>
        <v>0</v>
      </c>
      <c r="BN88" s="250"/>
      <c r="BO88" s="220">
        <f t="shared" si="143"/>
        <v>0</v>
      </c>
      <c r="BP88" s="221">
        <f t="shared" si="149"/>
        <v>0</v>
      </c>
      <c r="BQ88" s="256">
        <f t="shared" si="150"/>
        <v>0</v>
      </c>
      <c r="BR88" s="256">
        <f t="shared" si="151"/>
        <v>0</v>
      </c>
      <c r="BS88" s="256">
        <f t="shared" si="152"/>
        <v>0</v>
      </c>
      <c r="BT88" s="256">
        <f t="shared" si="153"/>
        <v>0</v>
      </c>
      <c r="BU88" s="256">
        <f t="shared" si="154"/>
        <v>0</v>
      </c>
      <c r="BV88" s="244">
        <f t="shared" si="144"/>
        <v>0</v>
      </c>
    </row>
    <row r="89" spans="1:74" s="9" customFormat="1" ht="15" customHeight="1">
      <c r="A89" s="62"/>
      <c r="B89" s="62"/>
      <c r="C89" s="80"/>
      <c r="D89" s="13">
        <f t="shared" si="117"/>
        <v>0</v>
      </c>
      <c r="E89" s="665" t="str">
        <f t="shared" si="117"/>
        <v>Select E-Class</v>
      </c>
      <c r="F89" s="665"/>
      <c r="G89" s="665"/>
      <c r="H89" s="665"/>
      <c r="I89" s="665"/>
      <c r="J89" s="665"/>
      <c r="K89" s="33"/>
      <c r="L89" s="107">
        <f t="shared" si="118"/>
        <v>0</v>
      </c>
      <c r="M89" s="56"/>
      <c r="N89" s="108"/>
      <c r="O89" s="91">
        <f t="shared" si="119"/>
        <v>0</v>
      </c>
      <c r="P89" s="108"/>
      <c r="Q89" s="91">
        <f t="shared" si="120"/>
        <v>0</v>
      </c>
      <c r="R89" s="108"/>
      <c r="S89" s="91">
        <f t="shared" si="121"/>
        <v>0</v>
      </c>
      <c r="T89" s="108"/>
      <c r="U89" s="91">
        <f t="shared" si="122"/>
        <v>0</v>
      </c>
      <c r="V89" s="108"/>
      <c r="W89" s="91">
        <f t="shared" si="123"/>
        <v>0</v>
      </c>
      <c r="X89" s="92">
        <f t="shared" si="145"/>
        <v>0</v>
      </c>
      <c r="Y89" s="247"/>
      <c r="Z89" s="211">
        <f t="shared" si="124"/>
        <v>0</v>
      </c>
      <c r="AA89" s="247"/>
      <c r="AB89" s="211">
        <f t="shared" si="125"/>
        <v>0</v>
      </c>
      <c r="AC89" s="247"/>
      <c r="AD89" s="211">
        <f t="shared" si="126"/>
        <v>0</v>
      </c>
      <c r="AE89" s="247"/>
      <c r="AF89" s="211">
        <f t="shared" si="127"/>
        <v>0</v>
      </c>
      <c r="AG89" s="247"/>
      <c r="AH89" s="211">
        <f t="shared" si="128"/>
        <v>0</v>
      </c>
      <c r="AI89" s="212">
        <f t="shared" si="146"/>
        <v>0</v>
      </c>
      <c r="AJ89" s="248"/>
      <c r="AK89" s="214">
        <f t="shared" si="129"/>
        <v>0</v>
      </c>
      <c r="AL89" s="248"/>
      <c r="AM89" s="214">
        <f t="shared" si="130"/>
        <v>0</v>
      </c>
      <c r="AN89" s="248"/>
      <c r="AO89" s="214">
        <f t="shared" si="131"/>
        <v>0</v>
      </c>
      <c r="AP89" s="248"/>
      <c r="AQ89" s="214">
        <f t="shared" si="132"/>
        <v>0</v>
      </c>
      <c r="AR89" s="248"/>
      <c r="AS89" s="214">
        <f t="shared" si="133"/>
        <v>0</v>
      </c>
      <c r="AT89" s="215">
        <f t="shared" si="147"/>
        <v>0</v>
      </c>
      <c r="AU89" s="249"/>
      <c r="AV89" s="217">
        <f t="shared" si="134"/>
        <v>0</v>
      </c>
      <c r="AW89" s="249"/>
      <c r="AX89" s="217">
        <f t="shared" si="135"/>
        <v>0</v>
      </c>
      <c r="AY89" s="249"/>
      <c r="AZ89" s="217">
        <f t="shared" si="136"/>
        <v>0</v>
      </c>
      <c r="BA89" s="249"/>
      <c r="BB89" s="217">
        <f t="shared" si="137"/>
        <v>0</v>
      </c>
      <c r="BC89" s="249"/>
      <c r="BD89" s="217">
        <f t="shared" si="138"/>
        <v>0</v>
      </c>
      <c r="BE89" s="218">
        <f t="shared" si="148"/>
        <v>0</v>
      </c>
      <c r="BF89" s="250"/>
      <c r="BG89" s="220">
        <f t="shared" si="139"/>
        <v>0</v>
      </c>
      <c r="BH89" s="250"/>
      <c r="BI89" s="220">
        <f t="shared" si="140"/>
        <v>0</v>
      </c>
      <c r="BJ89" s="250"/>
      <c r="BK89" s="220">
        <f t="shared" si="141"/>
        <v>0</v>
      </c>
      <c r="BL89" s="250"/>
      <c r="BM89" s="220">
        <f t="shared" si="142"/>
        <v>0</v>
      </c>
      <c r="BN89" s="250"/>
      <c r="BO89" s="220">
        <f t="shared" si="143"/>
        <v>0</v>
      </c>
      <c r="BP89" s="221">
        <f t="shared" si="149"/>
        <v>0</v>
      </c>
      <c r="BQ89" s="256">
        <f t="shared" si="150"/>
        <v>0</v>
      </c>
      <c r="BR89" s="256">
        <f t="shared" si="151"/>
        <v>0</v>
      </c>
      <c r="BS89" s="256">
        <f t="shared" si="152"/>
        <v>0</v>
      </c>
      <c r="BT89" s="256">
        <f t="shared" si="153"/>
        <v>0</v>
      </c>
      <c r="BU89" s="256">
        <f t="shared" si="154"/>
        <v>0</v>
      </c>
      <c r="BV89" s="244">
        <f t="shared" si="144"/>
        <v>0</v>
      </c>
    </row>
    <row r="90" spans="1:74" s="9" customFormat="1" ht="15" customHeight="1">
      <c r="A90" s="62"/>
      <c r="B90" s="62"/>
      <c r="C90" s="80"/>
      <c r="D90" s="13">
        <f t="shared" si="117"/>
        <v>0</v>
      </c>
      <c r="E90" s="665" t="str">
        <f t="shared" si="117"/>
        <v>Select E-Class</v>
      </c>
      <c r="F90" s="665"/>
      <c r="G90" s="665"/>
      <c r="H90" s="665"/>
      <c r="I90" s="665"/>
      <c r="J90" s="665"/>
      <c r="K90" s="33"/>
      <c r="L90" s="107">
        <f t="shared" si="118"/>
        <v>0</v>
      </c>
      <c r="M90" s="56"/>
      <c r="N90" s="108"/>
      <c r="O90" s="91">
        <f t="shared" si="119"/>
        <v>0</v>
      </c>
      <c r="P90" s="108"/>
      <c r="Q90" s="91">
        <f t="shared" si="120"/>
        <v>0</v>
      </c>
      <c r="R90" s="108"/>
      <c r="S90" s="91">
        <f t="shared" si="121"/>
        <v>0</v>
      </c>
      <c r="T90" s="108"/>
      <c r="U90" s="91">
        <f t="shared" si="122"/>
        <v>0</v>
      </c>
      <c r="V90" s="108"/>
      <c r="W90" s="91">
        <f t="shared" si="123"/>
        <v>0</v>
      </c>
      <c r="X90" s="92">
        <f t="shared" si="145"/>
        <v>0</v>
      </c>
      <c r="Y90" s="247"/>
      <c r="Z90" s="211">
        <f t="shared" si="124"/>
        <v>0</v>
      </c>
      <c r="AA90" s="247"/>
      <c r="AB90" s="211">
        <f t="shared" si="125"/>
        <v>0</v>
      </c>
      <c r="AC90" s="247"/>
      <c r="AD90" s="211">
        <f t="shared" si="126"/>
        <v>0</v>
      </c>
      <c r="AE90" s="247"/>
      <c r="AF90" s="211">
        <f t="shared" si="127"/>
        <v>0</v>
      </c>
      <c r="AG90" s="247"/>
      <c r="AH90" s="211">
        <f t="shared" si="128"/>
        <v>0</v>
      </c>
      <c r="AI90" s="212">
        <f t="shared" si="146"/>
        <v>0</v>
      </c>
      <c r="AJ90" s="248"/>
      <c r="AK90" s="214">
        <f t="shared" si="129"/>
        <v>0</v>
      </c>
      <c r="AL90" s="248"/>
      <c r="AM90" s="214">
        <f t="shared" si="130"/>
        <v>0</v>
      </c>
      <c r="AN90" s="248"/>
      <c r="AO90" s="214">
        <f t="shared" si="131"/>
        <v>0</v>
      </c>
      <c r="AP90" s="248"/>
      <c r="AQ90" s="214">
        <f t="shared" si="132"/>
        <v>0</v>
      </c>
      <c r="AR90" s="248"/>
      <c r="AS90" s="214">
        <f t="shared" si="133"/>
        <v>0</v>
      </c>
      <c r="AT90" s="215">
        <f t="shared" si="147"/>
        <v>0</v>
      </c>
      <c r="AU90" s="249"/>
      <c r="AV90" s="217">
        <f t="shared" si="134"/>
        <v>0</v>
      </c>
      <c r="AW90" s="249"/>
      <c r="AX90" s="217">
        <f t="shared" si="135"/>
        <v>0</v>
      </c>
      <c r="AY90" s="249"/>
      <c r="AZ90" s="217">
        <f t="shared" si="136"/>
        <v>0</v>
      </c>
      <c r="BA90" s="249"/>
      <c r="BB90" s="217">
        <f t="shared" si="137"/>
        <v>0</v>
      </c>
      <c r="BC90" s="249"/>
      <c r="BD90" s="217">
        <f t="shared" si="138"/>
        <v>0</v>
      </c>
      <c r="BE90" s="218">
        <f t="shared" si="148"/>
        <v>0</v>
      </c>
      <c r="BF90" s="250"/>
      <c r="BG90" s="220">
        <f t="shared" si="139"/>
        <v>0</v>
      </c>
      <c r="BH90" s="250"/>
      <c r="BI90" s="220">
        <f t="shared" si="140"/>
        <v>0</v>
      </c>
      <c r="BJ90" s="250"/>
      <c r="BK90" s="220">
        <f t="shared" si="141"/>
        <v>0</v>
      </c>
      <c r="BL90" s="250"/>
      <c r="BM90" s="220">
        <f t="shared" si="142"/>
        <v>0</v>
      </c>
      <c r="BN90" s="250"/>
      <c r="BO90" s="220">
        <f t="shared" si="143"/>
        <v>0</v>
      </c>
      <c r="BP90" s="221">
        <f t="shared" si="149"/>
        <v>0</v>
      </c>
      <c r="BQ90" s="256">
        <f t="shared" si="150"/>
        <v>0</v>
      </c>
      <c r="BR90" s="256">
        <f t="shared" si="151"/>
        <v>0</v>
      </c>
      <c r="BS90" s="256">
        <f t="shared" si="152"/>
        <v>0</v>
      </c>
      <c r="BT90" s="256">
        <f t="shared" si="153"/>
        <v>0</v>
      </c>
      <c r="BU90" s="256">
        <f t="shared" si="154"/>
        <v>0</v>
      </c>
      <c r="BV90" s="244">
        <f t="shared" si="144"/>
        <v>0</v>
      </c>
    </row>
    <row r="91" spans="1:74" s="9" customFormat="1" ht="15" customHeight="1">
      <c r="A91" s="62"/>
      <c r="B91" s="62"/>
      <c r="C91" s="80"/>
      <c r="D91" s="13"/>
      <c r="E91" s="727"/>
      <c r="F91" s="727"/>
      <c r="G91" s="727"/>
      <c r="H91" s="727"/>
      <c r="I91" s="727"/>
      <c r="J91" s="892" t="s">
        <v>252</v>
      </c>
      <c r="K91" s="893"/>
      <c r="L91" s="893"/>
      <c r="M91" s="894"/>
      <c r="N91" s="873">
        <f>SUM(O76:O90)</f>
        <v>0</v>
      </c>
      <c r="O91" s="874"/>
      <c r="P91" s="873">
        <f>SUM(Q76:Q90)</f>
        <v>0</v>
      </c>
      <c r="Q91" s="874"/>
      <c r="R91" s="873">
        <f>SUM(S76:S90)</f>
        <v>0</v>
      </c>
      <c r="S91" s="874"/>
      <c r="T91" s="873">
        <f>SUM(U76:U90)</f>
        <v>0</v>
      </c>
      <c r="U91" s="874"/>
      <c r="V91" s="873">
        <f>SUM(W76:W90)</f>
        <v>0</v>
      </c>
      <c r="W91" s="874"/>
      <c r="X91" s="109">
        <f>SUM(N91:W91)</f>
        <v>0</v>
      </c>
      <c r="Y91" s="873">
        <f>SUM(Z76:Z90)</f>
        <v>0</v>
      </c>
      <c r="Z91" s="874"/>
      <c r="AA91" s="873">
        <f>SUM(AB76:AB90)</f>
        <v>0</v>
      </c>
      <c r="AB91" s="874"/>
      <c r="AC91" s="873">
        <f>SUM(AD76:AD90)</f>
        <v>0</v>
      </c>
      <c r="AD91" s="874"/>
      <c r="AE91" s="873">
        <f>SUM(AF76:AF90)</f>
        <v>0</v>
      </c>
      <c r="AF91" s="874"/>
      <c r="AG91" s="873">
        <f>SUM(AH76:AH90)</f>
        <v>0</v>
      </c>
      <c r="AH91" s="874"/>
      <c r="AI91" s="109">
        <f>SUM(Y91:AH91)</f>
        <v>0</v>
      </c>
      <c r="AJ91" s="873">
        <f>SUM(AK76:AK90)</f>
        <v>0</v>
      </c>
      <c r="AK91" s="874"/>
      <c r="AL91" s="873">
        <f>SUM(AM76:AM90)</f>
        <v>0</v>
      </c>
      <c r="AM91" s="874"/>
      <c r="AN91" s="873">
        <f>SUM(AO76:AO90)</f>
        <v>0</v>
      </c>
      <c r="AO91" s="874"/>
      <c r="AP91" s="873">
        <f>SUM(AQ76:AQ90)</f>
        <v>0</v>
      </c>
      <c r="AQ91" s="874"/>
      <c r="AR91" s="873">
        <f>SUM(AS76:AS90)</f>
        <v>0</v>
      </c>
      <c r="AS91" s="874"/>
      <c r="AT91" s="109">
        <f>SUM(AJ91:AS91)</f>
        <v>0</v>
      </c>
      <c r="AU91" s="873">
        <f>SUM(AV76:AV90)</f>
        <v>0</v>
      </c>
      <c r="AV91" s="874"/>
      <c r="AW91" s="873">
        <f>SUM(AX76:AX90)</f>
        <v>0</v>
      </c>
      <c r="AX91" s="874"/>
      <c r="AY91" s="873">
        <f>SUM(AZ76:AZ90)</f>
        <v>0</v>
      </c>
      <c r="AZ91" s="874"/>
      <c r="BA91" s="873">
        <f>SUM(BB76:BB90)</f>
        <v>0</v>
      </c>
      <c r="BB91" s="874"/>
      <c r="BC91" s="873">
        <f>SUM(BD76:BD90)</f>
        <v>0</v>
      </c>
      <c r="BD91" s="874"/>
      <c r="BE91" s="109">
        <f>SUM(AU91:BD91)</f>
        <v>0</v>
      </c>
      <c r="BF91" s="873">
        <f>SUM(BG76:BG90)</f>
        <v>0</v>
      </c>
      <c r="BG91" s="874"/>
      <c r="BH91" s="873">
        <f>SUM(BI76:BI90)</f>
        <v>0</v>
      </c>
      <c r="BI91" s="874"/>
      <c r="BJ91" s="873">
        <f>SUM(BK76:BK90)</f>
        <v>0</v>
      </c>
      <c r="BK91" s="874"/>
      <c r="BL91" s="873">
        <f>SUM(BM76:BM90)</f>
        <v>0</v>
      </c>
      <c r="BM91" s="874"/>
      <c r="BN91" s="873">
        <f>SUM(BO76:BO90)</f>
        <v>0</v>
      </c>
      <c r="BO91" s="874"/>
      <c r="BP91" s="109">
        <f>SUM(BF91:BO91)</f>
        <v>0</v>
      </c>
      <c r="BQ91" s="109">
        <f>SUM(BQ76:BQ90)</f>
        <v>0</v>
      </c>
      <c r="BR91" s="109">
        <f>SUM(BR76:BR90)</f>
        <v>0</v>
      </c>
      <c r="BS91" s="109">
        <f>SUM(BS76:BS90)</f>
        <v>0</v>
      </c>
      <c r="BT91" s="109">
        <f>SUM(BT76:BT90)</f>
        <v>0</v>
      </c>
      <c r="BU91" s="109">
        <f>SUM(BU76:BU90)</f>
        <v>0</v>
      </c>
      <c r="BV91" s="109">
        <f t="shared" si="144"/>
        <v>0</v>
      </c>
    </row>
    <row r="92" spans="1:74" s="9" customFormat="1" ht="15" customHeight="1">
      <c r="A92" s="62"/>
      <c r="B92" s="62"/>
      <c r="C92" s="80" t="s">
        <v>27</v>
      </c>
      <c r="D92" s="34"/>
      <c r="E92" s="729"/>
      <c r="F92" s="729"/>
      <c r="G92" s="729"/>
      <c r="H92" s="729"/>
      <c r="I92" s="729"/>
      <c r="J92" s="666"/>
      <c r="K92" s="33"/>
      <c r="L92" s="110"/>
      <c r="M92" s="84"/>
      <c r="N92" s="111"/>
      <c r="O92" s="112"/>
      <c r="P92" s="111"/>
      <c r="Q92" s="112"/>
      <c r="R92" s="111"/>
      <c r="S92" s="112"/>
      <c r="T92" s="111"/>
      <c r="U92" s="112"/>
      <c r="V92" s="111"/>
      <c r="W92" s="112"/>
      <c r="X92" s="113"/>
      <c r="Y92" s="111"/>
      <c r="Z92" s="112"/>
      <c r="AA92" s="111"/>
      <c r="AB92" s="112"/>
      <c r="AC92" s="111"/>
      <c r="AD92" s="112"/>
      <c r="AE92" s="111"/>
      <c r="AF92" s="112"/>
      <c r="AG92" s="111"/>
      <c r="AH92" s="112"/>
      <c r="AI92" s="113"/>
      <c r="AJ92" s="111"/>
      <c r="AK92" s="112"/>
      <c r="AL92" s="111"/>
      <c r="AM92" s="112"/>
      <c r="AN92" s="111"/>
      <c r="AO92" s="112"/>
      <c r="AP92" s="111"/>
      <c r="AQ92" s="112"/>
      <c r="AR92" s="111"/>
      <c r="AS92" s="112"/>
      <c r="AT92" s="113"/>
      <c r="AU92" s="111"/>
      <c r="AV92" s="112"/>
      <c r="AW92" s="111"/>
      <c r="AX92" s="112"/>
      <c r="AY92" s="111"/>
      <c r="AZ92" s="112"/>
      <c r="BA92" s="111"/>
      <c r="BB92" s="112"/>
      <c r="BC92" s="111"/>
      <c r="BD92" s="112"/>
      <c r="BE92" s="113"/>
      <c r="BF92" s="111"/>
      <c r="BG92" s="112"/>
      <c r="BH92" s="111"/>
      <c r="BI92" s="112"/>
      <c r="BJ92" s="111"/>
      <c r="BK92" s="112"/>
      <c r="BL92" s="111"/>
      <c r="BM92" s="112"/>
      <c r="BN92" s="111"/>
      <c r="BO92" s="112"/>
      <c r="BP92" s="113"/>
      <c r="BQ92" s="257"/>
      <c r="BR92" s="257"/>
      <c r="BS92" s="257"/>
      <c r="BT92" s="257"/>
      <c r="BU92" s="257"/>
      <c r="BV92" s="258"/>
    </row>
    <row r="93" spans="1:74" s="9" customFormat="1" ht="15" customHeight="1">
      <c r="A93" s="62"/>
      <c r="B93" s="62"/>
      <c r="C93" s="80"/>
      <c r="D93" s="13">
        <f t="shared" ref="D93:E117" si="155">D31</f>
        <v>0</v>
      </c>
      <c r="E93" s="666" t="str">
        <f t="shared" si="155"/>
        <v>Select E-Class</v>
      </c>
      <c r="F93" s="666"/>
      <c r="G93" s="666"/>
      <c r="H93" s="666"/>
      <c r="I93" s="666"/>
      <c r="J93" s="666"/>
      <c r="K93" s="33"/>
      <c r="L93" s="107">
        <f t="shared" ref="L93:L117" si="156">VLOOKUP(E93,Leave_Benefits,3,0)</f>
        <v>0</v>
      </c>
      <c r="M93" s="56"/>
      <c r="N93" s="108"/>
      <c r="O93" s="91">
        <f t="shared" ref="O93:O117" si="157">ROUND(O31*$L93,0)</f>
        <v>0</v>
      </c>
      <c r="P93" s="108"/>
      <c r="Q93" s="91">
        <f t="shared" ref="Q93:Q117" si="158">ROUND(Q31*$L93,0)</f>
        <v>0</v>
      </c>
      <c r="R93" s="108"/>
      <c r="S93" s="91">
        <f t="shared" ref="S93:S117" si="159">ROUND(S31*$L93,0)</f>
        <v>0</v>
      </c>
      <c r="T93" s="108"/>
      <c r="U93" s="91">
        <f t="shared" ref="U93:U117" si="160">ROUND(U31*$L93,0)</f>
        <v>0</v>
      </c>
      <c r="V93" s="108"/>
      <c r="W93" s="91">
        <f t="shared" ref="W93:W117" si="161">ROUND(W31*$L93,0)</f>
        <v>0</v>
      </c>
      <c r="X93" s="92">
        <f>SUM(O93+Q93+S93+U93+W93)</f>
        <v>0</v>
      </c>
      <c r="Y93" s="247"/>
      <c r="Z93" s="211">
        <f t="shared" ref="Z93:Z117" si="162">ROUND(Z31*$L93,0)</f>
        <v>0</v>
      </c>
      <c r="AA93" s="247"/>
      <c r="AB93" s="211">
        <f t="shared" ref="AB93:AB117" si="163">ROUND(AB31*$L93,0)</f>
        <v>0</v>
      </c>
      <c r="AC93" s="247"/>
      <c r="AD93" s="211">
        <f t="shared" ref="AD93:AD117" si="164">ROUND(AD31*$L93,0)</f>
        <v>0</v>
      </c>
      <c r="AE93" s="247"/>
      <c r="AF93" s="211">
        <f t="shared" ref="AF93:AF117" si="165">ROUND(AF31*$L93,0)</f>
        <v>0</v>
      </c>
      <c r="AG93" s="247"/>
      <c r="AH93" s="211">
        <f t="shared" ref="AH93:AH117" si="166">ROUND(AH31*$L93,0)</f>
        <v>0</v>
      </c>
      <c r="AI93" s="212">
        <f>SUM(Z93+AB93+AD93+AF93+AH93)</f>
        <v>0</v>
      </c>
      <c r="AJ93" s="248"/>
      <c r="AK93" s="214">
        <f t="shared" ref="AK93:AK117" si="167">ROUND(AK31*$L93,0)</f>
        <v>0</v>
      </c>
      <c r="AL93" s="248"/>
      <c r="AM93" s="214">
        <f t="shared" ref="AM93:AM117" si="168">ROUND(AM31*$L93,0)</f>
        <v>0</v>
      </c>
      <c r="AN93" s="248"/>
      <c r="AO93" s="214">
        <f t="shared" ref="AO93:AO117" si="169">ROUND(AO31*$L93,0)</f>
        <v>0</v>
      </c>
      <c r="AP93" s="248"/>
      <c r="AQ93" s="214">
        <f t="shared" ref="AQ93:AQ117" si="170">ROUND(AQ31*$L93,0)</f>
        <v>0</v>
      </c>
      <c r="AR93" s="248"/>
      <c r="AS93" s="214">
        <f t="shared" ref="AS93:AS117" si="171">ROUND(AS31*$L93,0)</f>
        <v>0</v>
      </c>
      <c r="AT93" s="215">
        <f>SUM(AK93+AM93+AO93+AQ93+AS93)</f>
        <v>0</v>
      </c>
      <c r="AU93" s="249"/>
      <c r="AV93" s="217">
        <f t="shared" ref="AV93:AV117" si="172">ROUND(AV31*$L93,0)</f>
        <v>0</v>
      </c>
      <c r="AW93" s="249"/>
      <c r="AX93" s="217">
        <f t="shared" ref="AX93:AX117" si="173">ROUND(AX31*$L93,0)</f>
        <v>0</v>
      </c>
      <c r="AY93" s="249"/>
      <c r="AZ93" s="217">
        <f t="shared" ref="AZ93:AZ117" si="174">ROUND(AZ31*$L93,0)</f>
        <v>0</v>
      </c>
      <c r="BA93" s="249"/>
      <c r="BB93" s="217">
        <f t="shared" ref="BB93:BB117" si="175">ROUND(BB31*$L93,0)</f>
        <v>0</v>
      </c>
      <c r="BC93" s="249"/>
      <c r="BD93" s="217">
        <f t="shared" ref="BD93:BD117" si="176">ROUND(BD31*$L93,0)</f>
        <v>0</v>
      </c>
      <c r="BE93" s="218">
        <f>SUM(AV93+AX93+AZ93+BB93+BD93)</f>
        <v>0</v>
      </c>
      <c r="BF93" s="250"/>
      <c r="BG93" s="220">
        <f t="shared" ref="BG93:BG117" si="177">ROUND(BG31*$L93,0)</f>
        <v>0</v>
      </c>
      <c r="BH93" s="250"/>
      <c r="BI93" s="220">
        <f t="shared" ref="BI93:BI117" si="178">ROUND(BI31*$L93,0)</f>
        <v>0</v>
      </c>
      <c r="BJ93" s="250"/>
      <c r="BK93" s="220">
        <f t="shared" ref="BK93:BK117" si="179">ROUND(BK31*$L93,0)</f>
        <v>0</v>
      </c>
      <c r="BL93" s="250"/>
      <c r="BM93" s="220">
        <f t="shared" ref="BM93:BM117" si="180">ROUND(BM31*$L93,0)</f>
        <v>0</v>
      </c>
      <c r="BN93" s="250"/>
      <c r="BO93" s="220">
        <f t="shared" ref="BO93:BO117" si="181">ROUND(BO31*$L93,0)</f>
        <v>0</v>
      </c>
      <c r="BP93" s="221">
        <f>SUM(BG93+BI93+BK93+BM93+BO93)</f>
        <v>0</v>
      </c>
      <c r="BQ93" s="256">
        <f>O93+Z93+AK93+AV93+BG93</f>
        <v>0</v>
      </c>
      <c r="BR93" s="256">
        <f>Q93+AB93+AM93+AX93+BI93</f>
        <v>0</v>
      </c>
      <c r="BS93" s="256">
        <f>S93+AD93+AO93+AZ93+BK93</f>
        <v>0</v>
      </c>
      <c r="BT93" s="256">
        <f>BB93+BM93+AQ93+U93+AF93</f>
        <v>0</v>
      </c>
      <c r="BU93" s="256">
        <f>BO93+BD93+AS93+W93+AH93</f>
        <v>0</v>
      </c>
      <c r="BV93" s="244">
        <f t="shared" ref="BV93:BV117" si="182">SUM(BQ93:BU93)</f>
        <v>0</v>
      </c>
    </row>
    <row r="94" spans="1:74" s="9" customFormat="1" ht="15" customHeight="1">
      <c r="A94" s="62"/>
      <c r="B94" s="62"/>
      <c r="C94" s="80"/>
      <c r="D94" s="13">
        <f t="shared" si="155"/>
        <v>0</v>
      </c>
      <c r="E94" s="666" t="str">
        <f t="shared" si="155"/>
        <v>Select E-Class</v>
      </c>
      <c r="F94" s="666"/>
      <c r="G94" s="666"/>
      <c r="H94" s="666"/>
      <c r="I94" s="666"/>
      <c r="J94" s="666"/>
      <c r="K94" s="33"/>
      <c r="L94" s="107">
        <f t="shared" si="156"/>
        <v>0</v>
      </c>
      <c r="M94" s="56"/>
      <c r="N94" s="108"/>
      <c r="O94" s="91">
        <f t="shared" si="157"/>
        <v>0</v>
      </c>
      <c r="P94" s="108"/>
      <c r="Q94" s="91">
        <f t="shared" si="158"/>
        <v>0</v>
      </c>
      <c r="R94" s="108"/>
      <c r="S94" s="91">
        <f t="shared" si="159"/>
        <v>0</v>
      </c>
      <c r="T94" s="108"/>
      <c r="U94" s="91">
        <f t="shared" si="160"/>
        <v>0</v>
      </c>
      <c r="V94" s="108"/>
      <c r="W94" s="91">
        <f t="shared" si="161"/>
        <v>0</v>
      </c>
      <c r="X94" s="92">
        <f t="shared" ref="X94:X117" si="183">SUM(O94+Q94+S94+U94+W94)</f>
        <v>0</v>
      </c>
      <c r="Y94" s="247"/>
      <c r="Z94" s="211">
        <f t="shared" si="162"/>
        <v>0</v>
      </c>
      <c r="AA94" s="247"/>
      <c r="AB94" s="211">
        <f t="shared" si="163"/>
        <v>0</v>
      </c>
      <c r="AC94" s="247"/>
      <c r="AD94" s="211">
        <f t="shared" si="164"/>
        <v>0</v>
      </c>
      <c r="AE94" s="247"/>
      <c r="AF94" s="211">
        <f t="shared" si="165"/>
        <v>0</v>
      </c>
      <c r="AG94" s="247"/>
      <c r="AH94" s="211">
        <f t="shared" si="166"/>
        <v>0</v>
      </c>
      <c r="AI94" s="212">
        <f t="shared" ref="AI94:AI117" si="184">SUM(Z94+AB94+AD94+AF94+AH94)</f>
        <v>0</v>
      </c>
      <c r="AJ94" s="248"/>
      <c r="AK94" s="214">
        <f t="shared" si="167"/>
        <v>0</v>
      </c>
      <c r="AL94" s="248"/>
      <c r="AM94" s="214">
        <f t="shared" si="168"/>
        <v>0</v>
      </c>
      <c r="AN94" s="248"/>
      <c r="AO94" s="214">
        <f t="shared" si="169"/>
        <v>0</v>
      </c>
      <c r="AP94" s="248"/>
      <c r="AQ94" s="214">
        <f t="shared" si="170"/>
        <v>0</v>
      </c>
      <c r="AR94" s="248"/>
      <c r="AS94" s="214">
        <f t="shared" si="171"/>
        <v>0</v>
      </c>
      <c r="AT94" s="215">
        <f t="shared" ref="AT94:AT117" si="185">SUM(AK94+AM94+AO94+AQ94+AS94)</f>
        <v>0</v>
      </c>
      <c r="AU94" s="249"/>
      <c r="AV94" s="217">
        <f t="shared" si="172"/>
        <v>0</v>
      </c>
      <c r="AW94" s="249"/>
      <c r="AX94" s="217">
        <f t="shared" si="173"/>
        <v>0</v>
      </c>
      <c r="AY94" s="249"/>
      <c r="AZ94" s="217">
        <f t="shared" si="174"/>
        <v>0</v>
      </c>
      <c r="BA94" s="249"/>
      <c r="BB94" s="217">
        <f t="shared" si="175"/>
        <v>0</v>
      </c>
      <c r="BC94" s="249"/>
      <c r="BD94" s="217">
        <f t="shared" si="176"/>
        <v>0</v>
      </c>
      <c r="BE94" s="218">
        <f t="shared" ref="BE94:BE117" si="186">SUM(AV94+AX94+AZ94+BB94+BD94)</f>
        <v>0</v>
      </c>
      <c r="BF94" s="250"/>
      <c r="BG94" s="220">
        <f t="shared" si="177"/>
        <v>0</v>
      </c>
      <c r="BH94" s="250"/>
      <c r="BI94" s="220">
        <f t="shared" si="178"/>
        <v>0</v>
      </c>
      <c r="BJ94" s="250"/>
      <c r="BK94" s="220">
        <f t="shared" si="179"/>
        <v>0</v>
      </c>
      <c r="BL94" s="250"/>
      <c r="BM94" s="220">
        <f t="shared" si="180"/>
        <v>0</v>
      </c>
      <c r="BN94" s="250"/>
      <c r="BO94" s="220">
        <f t="shared" si="181"/>
        <v>0</v>
      </c>
      <c r="BP94" s="221">
        <f t="shared" ref="BP94:BP117" si="187">SUM(BG94+BI94+BK94+BM94+BO94)</f>
        <v>0</v>
      </c>
      <c r="BQ94" s="256">
        <f>O94+Z94+AK94+AV94+BG94</f>
        <v>0</v>
      </c>
      <c r="BR94" s="256">
        <f t="shared" ref="BR94:BR117" si="188">Q94+AB94+AM94+AX94+BI94</f>
        <v>0</v>
      </c>
      <c r="BS94" s="256">
        <f t="shared" ref="BS94:BS117" si="189">S94+AD94+AO94+AZ94+BK94</f>
        <v>0</v>
      </c>
      <c r="BT94" s="256">
        <f t="shared" ref="BT94:BT117" si="190">BB94+BM94+AQ94+U94+AF94</f>
        <v>0</v>
      </c>
      <c r="BU94" s="256">
        <f t="shared" ref="BU94:BU117" si="191">BO94+BD94+AS94+W94+AH94</f>
        <v>0</v>
      </c>
      <c r="BV94" s="244">
        <f t="shared" si="182"/>
        <v>0</v>
      </c>
    </row>
    <row r="95" spans="1:74" s="9" customFormat="1" ht="15" customHeight="1">
      <c r="A95" s="62"/>
      <c r="B95" s="62"/>
      <c r="C95" s="80"/>
      <c r="D95" s="13">
        <f t="shared" si="155"/>
        <v>0</v>
      </c>
      <c r="E95" s="666" t="str">
        <f t="shared" si="155"/>
        <v>Select E-Class</v>
      </c>
      <c r="F95" s="666"/>
      <c r="G95" s="666"/>
      <c r="H95" s="666"/>
      <c r="I95" s="666"/>
      <c r="J95" s="666"/>
      <c r="K95" s="33"/>
      <c r="L95" s="107">
        <f t="shared" si="156"/>
        <v>0</v>
      </c>
      <c r="M95" s="56"/>
      <c r="N95" s="108"/>
      <c r="O95" s="91">
        <f t="shared" si="157"/>
        <v>0</v>
      </c>
      <c r="P95" s="108"/>
      <c r="Q95" s="91">
        <f t="shared" si="158"/>
        <v>0</v>
      </c>
      <c r="R95" s="108"/>
      <c r="S95" s="91">
        <f t="shared" si="159"/>
        <v>0</v>
      </c>
      <c r="T95" s="108"/>
      <c r="U95" s="91">
        <f t="shared" si="160"/>
        <v>0</v>
      </c>
      <c r="V95" s="108"/>
      <c r="W95" s="91">
        <f t="shared" si="161"/>
        <v>0</v>
      </c>
      <c r="X95" s="92">
        <f t="shared" si="183"/>
        <v>0</v>
      </c>
      <c r="Y95" s="247"/>
      <c r="Z95" s="211">
        <f t="shared" si="162"/>
        <v>0</v>
      </c>
      <c r="AA95" s="247"/>
      <c r="AB95" s="211">
        <f t="shared" si="163"/>
        <v>0</v>
      </c>
      <c r="AC95" s="247"/>
      <c r="AD95" s="211">
        <f t="shared" si="164"/>
        <v>0</v>
      </c>
      <c r="AE95" s="247"/>
      <c r="AF95" s="211">
        <f t="shared" si="165"/>
        <v>0</v>
      </c>
      <c r="AG95" s="247"/>
      <c r="AH95" s="211">
        <f t="shared" si="166"/>
        <v>0</v>
      </c>
      <c r="AI95" s="212">
        <f t="shared" si="184"/>
        <v>0</v>
      </c>
      <c r="AJ95" s="248"/>
      <c r="AK95" s="214">
        <f t="shared" si="167"/>
        <v>0</v>
      </c>
      <c r="AL95" s="248"/>
      <c r="AM95" s="214">
        <f t="shared" si="168"/>
        <v>0</v>
      </c>
      <c r="AN95" s="248"/>
      <c r="AO95" s="214">
        <f t="shared" si="169"/>
        <v>0</v>
      </c>
      <c r="AP95" s="248"/>
      <c r="AQ95" s="214">
        <f t="shared" si="170"/>
        <v>0</v>
      </c>
      <c r="AR95" s="248"/>
      <c r="AS95" s="214">
        <f t="shared" si="171"/>
        <v>0</v>
      </c>
      <c r="AT95" s="215">
        <f t="shared" si="185"/>
        <v>0</v>
      </c>
      <c r="AU95" s="249"/>
      <c r="AV95" s="217">
        <f t="shared" si="172"/>
        <v>0</v>
      </c>
      <c r="AW95" s="249"/>
      <c r="AX95" s="217">
        <f t="shared" si="173"/>
        <v>0</v>
      </c>
      <c r="AY95" s="249"/>
      <c r="AZ95" s="217">
        <f t="shared" si="174"/>
        <v>0</v>
      </c>
      <c r="BA95" s="249"/>
      <c r="BB95" s="217">
        <f t="shared" si="175"/>
        <v>0</v>
      </c>
      <c r="BC95" s="249"/>
      <c r="BD95" s="217">
        <f t="shared" si="176"/>
        <v>0</v>
      </c>
      <c r="BE95" s="218">
        <f t="shared" si="186"/>
        <v>0</v>
      </c>
      <c r="BF95" s="250"/>
      <c r="BG95" s="220">
        <f t="shared" si="177"/>
        <v>0</v>
      </c>
      <c r="BH95" s="250"/>
      <c r="BI95" s="220">
        <f t="shared" si="178"/>
        <v>0</v>
      </c>
      <c r="BJ95" s="250"/>
      <c r="BK95" s="220">
        <f t="shared" si="179"/>
        <v>0</v>
      </c>
      <c r="BL95" s="250"/>
      <c r="BM95" s="220">
        <f t="shared" si="180"/>
        <v>0</v>
      </c>
      <c r="BN95" s="250"/>
      <c r="BO95" s="220">
        <f t="shared" si="181"/>
        <v>0</v>
      </c>
      <c r="BP95" s="221">
        <f t="shared" si="187"/>
        <v>0</v>
      </c>
      <c r="BQ95" s="256">
        <f t="shared" ref="BQ95:BQ117" si="192">O95+Z95+AK95+AV95+BG95</f>
        <v>0</v>
      </c>
      <c r="BR95" s="256">
        <f t="shared" si="188"/>
        <v>0</v>
      </c>
      <c r="BS95" s="256">
        <f t="shared" si="189"/>
        <v>0</v>
      </c>
      <c r="BT95" s="256">
        <f t="shared" si="190"/>
        <v>0</v>
      </c>
      <c r="BU95" s="256">
        <f t="shared" si="191"/>
        <v>0</v>
      </c>
      <c r="BV95" s="244">
        <f t="shared" si="182"/>
        <v>0</v>
      </c>
    </row>
    <row r="96" spans="1:74" s="9" customFormat="1" ht="15" customHeight="1">
      <c r="A96" s="62"/>
      <c r="B96" s="62"/>
      <c r="C96" s="80"/>
      <c r="D96" s="13">
        <f t="shared" si="155"/>
        <v>0</v>
      </c>
      <c r="E96" s="666" t="str">
        <f t="shared" si="155"/>
        <v>Select E-Class</v>
      </c>
      <c r="F96" s="666"/>
      <c r="G96" s="666"/>
      <c r="H96" s="666"/>
      <c r="I96" s="666"/>
      <c r="J96" s="666"/>
      <c r="K96" s="33"/>
      <c r="L96" s="107">
        <f t="shared" si="156"/>
        <v>0</v>
      </c>
      <c r="M96" s="56"/>
      <c r="N96" s="108"/>
      <c r="O96" s="91">
        <f t="shared" si="157"/>
        <v>0</v>
      </c>
      <c r="P96" s="108"/>
      <c r="Q96" s="91">
        <f t="shared" si="158"/>
        <v>0</v>
      </c>
      <c r="R96" s="114"/>
      <c r="S96" s="91">
        <f t="shared" si="159"/>
        <v>0</v>
      </c>
      <c r="T96" s="108"/>
      <c r="U96" s="91">
        <f t="shared" si="160"/>
        <v>0</v>
      </c>
      <c r="V96" s="108"/>
      <c r="W96" s="91">
        <f t="shared" si="161"/>
        <v>0</v>
      </c>
      <c r="X96" s="92">
        <f t="shared" si="183"/>
        <v>0</v>
      </c>
      <c r="Y96" s="247"/>
      <c r="Z96" s="211">
        <f t="shared" si="162"/>
        <v>0</v>
      </c>
      <c r="AA96" s="247"/>
      <c r="AB96" s="211">
        <f t="shared" si="163"/>
        <v>0</v>
      </c>
      <c r="AC96" s="259"/>
      <c r="AD96" s="211">
        <f t="shared" si="164"/>
        <v>0</v>
      </c>
      <c r="AE96" s="247"/>
      <c r="AF96" s="211">
        <f t="shared" si="165"/>
        <v>0</v>
      </c>
      <c r="AG96" s="247"/>
      <c r="AH96" s="211">
        <f t="shared" si="166"/>
        <v>0</v>
      </c>
      <c r="AI96" s="212">
        <f t="shared" si="184"/>
        <v>0</v>
      </c>
      <c r="AJ96" s="248"/>
      <c r="AK96" s="214">
        <f t="shared" si="167"/>
        <v>0</v>
      </c>
      <c r="AL96" s="248"/>
      <c r="AM96" s="214">
        <f t="shared" si="168"/>
        <v>0</v>
      </c>
      <c r="AN96" s="260"/>
      <c r="AO96" s="214">
        <f t="shared" si="169"/>
        <v>0</v>
      </c>
      <c r="AP96" s="248"/>
      <c r="AQ96" s="214">
        <f t="shared" si="170"/>
        <v>0</v>
      </c>
      <c r="AR96" s="248"/>
      <c r="AS96" s="214">
        <f t="shared" si="171"/>
        <v>0</v>
      </c>
      <c r="AT96" s="215">
        <f t="shared" si="185"/>
        <v>0</v>
      </c>
      <c r="AU96" s="249"/>
      <c r="AV96" s="217">
        <f t="shared" si="172"/>
        <v>0</v>
      </c>
      <c r="AW96" s="249"/>
      <c r="AX96" s="217">
        <f t="shared" si="173"/>
        <v>0</v>
      </c>
      <c r="AY96" s="261"/>
      <c r="AZ96" s="217">
        <f t="shared" si="174"/>
        <v>0</v>
      </c>
      <c r="BA96" s="249"/>
      <c r="BB96" s="217">
        <f t="shared" si="175"/>
        <v>0</v>
      </c>
      <c r="BC96" s="249"/>
      <c r="BD96" s="217">
        <f t="shared" si="176"/>
        <v>0</v>
      </c>
      <c r="BE96" s="218">
        <f t="shared" si="186"/>
        <v>0</v>
      </c>
      <c r="BF96" s="250"/>
      <c r="BG96" s="220">
        <f t="shared" si="177"/>
        <v>0</v>
      </c>
      <c r="BH96" s="250"/>
      <c r="BI96" s="220">
        <f t="shared" si="178"/>
        <v>0</v>
      </c>
      <c r="BJ96" s="262"/>
      <c r="BK96" s="220">
        <f t="shared" si="179"/>
        <v>0</v>
      </c>
      <c r="BL96" s="250"/>
      <c r="BM96" s="220">
        <f t="shared" si="180"/>
        <v>0</v>
      </c>
      <c r="BN96" s="250"/>
      <c r="BO96" s="220">
        <f t="shared" si="181"/>
        <v>0</v>
      </c>
      <c r="BP96" s="221">
        <f t="shared" si="187"/>
        <v>0</v>
      </c>
      <c r="BQ96" s="256">
        <f t="shared" si="192"/>
        <v>0</v>
      </c>
      <c r="BR96" s="256">
        <f t="shared" si="188"/>
        <v>0</v>
      </c>
      <c r="BS96" s="256">
        <f t="shared" si="189"/>
        <v>0</v>
      </c>
      <c r="BT96" s="256">
        <f t="shared" si="190"/>
        <v>0</v>
      </c>
      <c r="BU96" s="256">
        <f t="shared" si="191"/>
        <v>0</v>
      </c>
      <c r="BV96" s="244">
        <f t="shared" si="182"/>
        <v>0</v>
      </c>
    </row>
    <row r="97" spans="1:74" s="9" customFormat="1" ht="15" customHeight="1">
      <c r="A97" s="62"/>
      <c r="B97" s="62"/>
      <c r="C97" s="80"/>
      <c r="D97" s="13">
        <f t="shared" si="155"/>
        <v>0</v>
      </c>
      <c r="E97" s="666" t="str">
        <f t="shared" si="155"/>
        <v>Select E-Class</v>
      </c>
      <c r="F97" s="666"/>
      <c r="G97" s="666"/>
      <c r="H97" s="666"/>
      <c r="I97" s="666"/>
      <c r="J97" s="666"/>
      <c r="K97" s="33"/>
      <c r="L97" s="107">
        <f t="shared" si="156"/>
        <v>0</v>
      </c>
      <c r="M97" s="56"/>
      <c r="N97" s="108"/>
      <c r="O97" s="91">
        <f t="shared" si="157"/>
        <v>0</v>
      </c>
      <c r="P97" s="108"/>
      <c r="Q97" s="91">
        <f t="shared" si="158"/>
        <v>0</v>
      </c>
      <c r="R97" s="108"/>
      <c r="S97" s="91">
        <f t="shared" si="159"/>
        <v>0</v>
      </c>
      <c r="T97" s="108"/>
      <c r="U97" s="91">
        <f t="shared" si="160"/>
        <v>0</v>
      </c>
      <c r="V97" s="108"/>
      <c r="W97" s="91">
        <f t="shared" si="161"/>
        <v>0</v>
      </c>
      <c r="X97" s="92">
        <f t="shared" si="183"/>
        <v>0</v>
      </c>
      <c r="Y97" s="247"/>
      <c r="Z97" s="211">
        <f t="shared" si="162"/>
        <v>0</v>
      </c>
      <c r="AA97" s="247"/>
      <c r="AB97" s="211">
        <f t="shared" si="163"/>
        <v>0</v>
      </c>
      <c r="AC97" s="247"/>
      <c r="AD97" s="211">
        <f t="shared" si="164"/>
        <v>0</v>
      </c>
      <c r="AE97" s="247"/>
      <c r="AF97" s="211">
        <f t="shared" si="165"/>
        <v>0</v>
      </c>
      <c r="AG97" s="247"/>
      <c r="AH97" s="211">
        <f t="shared" si="166"/>
        <v>0</v>
      </c>
      <c r="AI97" s="212">
        <f t="shared" si="184"/>
        <v>0</v>
      </c>
      <c r="AJ97" s="248"/>
      <c r="AK97" s="214">
        <f t="shared" si="167"/>
        <v>0</v>
      </c>
      <c r="AL97" s="248"/>
      <c r="AM97" s="214">
        <f t="shared" si="168"/>
        <v>0</v>
      </c>
      <c r="AN97" s="248"/>
      <c r="AO97" s="214">
        <f t="shared" si="169"/>
        <v>0</v>
      </c>
      <c r="AP97" s="248"/>
      <c r="AQ97" s="214">
        <f t="shared" si="170"/>
        <v>0</v>
      </c>
      <c r="AR97" s="248"/>
      <c r="AS97" s="214">
        <f t="shared" si="171"/>
        <v>0</v>
      </c>
      <c r="AT97" s="215">
        <f t="shared" si="185"/>
        <v>0</v>
      </c>
      <c r="AU97" s="249"/>
      <c r="AV97" s="217">
        <f t="shared" si="172"/>
        <v>0</v>
      </c>
      <c r="AW97" s="249"/>
      <c r="AX97" s="217">
        <f t="shared" si="173"/>
        <v>0</v>
      </c>
      <c r="AY97" s="249"/>
      <c r="AZ97" s="217">
        <f t="shared" si="174"/>
        <v>0</v>
      </c>
      <c r="BA97" s="249"/>
      <c r="BB97" s="217">
        <f t="shared" si="175"/>
        <v>0</v>
      </c>
      <c r="BC97" s="249"/>
      <c r="BD97" s="217">
        <f t="shared" si="176"/>
        <v>0</v>
      </c>
      <c r="BE97" s="218">
        <f t="shared" si="186"/>
        <v>0</v>
      </c>
      <c r="BF97" s="250"/>
      <c r="BG97" s="220">
        <f t="shared" si="177"/>
        <v>0</v>
      </c>
      <c r="BH97" s="250"/>
      <c r="BI97" s="220">
        <f t="shared" si="178"/>
        <v>0</v>
      </c>
      <c r="BJ97" s="250"/>
      <c r="BK97" s="220">
        <f t="shared" si="179"/>
        <v>0</v>
      </c>
      <c r="BL97" s="250"/>
      <c r="BM97" s="220">
        <f t="shared" si="180"/>
        <v>0</v>
      </c>
      <c r="BN97" s="250"/>
      <c r="BO97" s="220">
        <f t="shared" si="181"/>
        <v>0</v>
      </c>
      <c r="BP97" s="221">
        <f t="shared" si="187"/>
        <v>0</v>
      </c>
      <c r="BQ97" s="256">
        <f t="shared" si="192"/>
        <v>0</v>
      </c>
      <c r="BR97" s="256">
        <f t="shared" si="188"/>
        <v>0</v>
      </c>
      <c r="BS97" s="256">
        <f t="shared" si="189"/>
        <v>0</v>
      </c>
      <c r="BT97" s="256">
        <f t="shared" si="190"/>
        <v>0</v>
      </c>
      <c r="BU97" s="256">
        <f t="shared" si="191"/>
        <v>0</v>
      </c>
      <c r="BV97" s="244">
        <f t="shared" si="182"/>
        <v>0</v>
      </c>
    </row>
    <row r="98" spans="1:74" s="9" customFormat="1" ht="15" customHeight="1">
      <c r="A98" s="62"/>
      <c r="B98" s="62"/>
      <c r="C98" s="80"/>
      <c r="D98" s="13">
        <f t="shared" si="155"/>
        <v>0</v>
      </c>
      <c r="E98" s="666" t="str">
        <f t="shared" si="155"/>
        <v>Select E-Class</v>
      </c>
      <c r="F98" s="666"/>
      <c r="G98" s="666"/>
      <c r="H98" s="666"/>
      <c r="I98" s="666"/>
      <c r="J98" s="666"/>
      <c r="K98" s="33"/>
      <c r="L98" s="107">
        <f t="shared" si="156"/>
        <v>0</v>
      </c>
      <c r="M98" s="56"/>
      <c r="N98" s="108"/>
      <c r="O98" s="91">
        <f t="shared" si="157"/>
        <v>0</v>
      </c>
      <c r="P98" s="108"/>
      <c r="Q98" s="91">
        <f t="shared" si="158"/>
        <v>0</v>
      </c>
      <c r="R98" s="108"/>
      <c r="S98" s="91">
        <f t="shared" si="159"/>
        <v>0</v>
      </c>
      <c r="T98" s="108"/>
      <c r="U98" s="91">
        <f t="shared" si="160"/>
        <v>0</v>
      </c>
      <c r="V98" s="108"/>
      <c r="W98" s="91">
        <f t="shared" si="161"/>
        <v>0</v>
      </c>
      <c r="X98" s="92">
        <f t="shared" si="183"/>
        <v>0</v>
      </c>
      <c r="Y98" s="247"/>
      <c r="Z98" s="211">
        <f t="shared" si="162"/>
        <v>0</v>
      </c>
      <c r="AA98" s="247"/>
      <c r="AB98" s="211">
        <f t="shared" si="163"/>
        <v>0</v>
      </c>
      <c r="AC98" s="247"/>
      <c r="AD98" s="211">
        <f t="shared" si="164"/>
        <v>0</v>
      </c>
      <c r="AE98" s="247"/>
      <c r="AF98" s="211">
        <f t="shared" si="165"/>
        <v>0</v>
      </c>
      <c r="AG98" s="247"/>
      <c r="AH98" s="211">
        <f t="shared" si="166"/>
        <v>0</v>
      </c>
      <c r="AI98" s="212">
        <f t="shared" si="184"/>
        <v>0</v>
      </c>
      <c r="AJ98" s="248"/>
      <c r="AK98" s="214">
        <f t="shared" si="167"/>
        <v>0</v>
      </c>
      <c r="AL98" s="248"/>
      <c r="AM98" s="214">
        <f t="shared" si="168"/>
        <v>0</v>
      </c>
      <c r="AN98" s="248"/>
      <c r="AO98" s="214">
        <f t="shared" si="169"/>
        <v>0</v>
      </c>
      <c r="AP98" s="248"/>
      <c r="AQ98" s="214">
        <f t="shared" si="170"/>
        <v>0</v>
      </c>
      <c r="AR98" s="248"/>
      <c r="AS98" s="214">
        <f t="shared" si="171"/>
        <v>0</v>
      </c>
      <c r="AT98" s="215">
        <f t="shared" si="185"/>
        <v>0</v>
      </c>
      <c r="AU98" s="249"/>
      <c r="AV98" s="217">
        <f t="shared" si="172"/>
        <v>0</v>
      </c>
      <c r="AW98" s="249"/>
      <c r="AX98" s="217">
        <f t="shared" si="173"/>
        <v>0</v>
      </c>
      <c r="AY98" s="249"/>
      <c r="AZ98" s="217">
        <f t="shared" si="174"/>
        <v>0</v>
      </c>
      <c r="BA98" s="249"/>
      <c r="BB98" s="217">
        <f t="shared" si="175"/>
        <v>0</v>
      </c>
      <c r="BC98" s="249"/>
      <c r="BD98" s="217">
        <f t="shared" si="176"/>
        <v>0</v>
      </c>
      <c r="BE98" s="218">
        <f t="shared" si="186"/>
        <v>0</v>
      </c>
      <c r="BF98" s="250"/>
      <c r="BG98" s="220">
        <f t="shared" si="177"/>
        <v>0</v>
      </c>
      <c r="BH98" s="250"/>
      <c r="BI98" s="220">
        <f t="shared" si="178"/>
        <v>0</v>
      </c>
      <c r="BJ98" s="250"/>
      <c r="BK98" s="220">
        <f t="shared" si="179"/>
        <v>0</v>
      </c>
      <c r="BL98" s="250"/>
      <c r="BM98" s="220">
        <f t="shared" si="180"/>
        <v>0</v>
      </c>
      <c r="BN98" s="250"/>
      <c r="BO98" s="220">
        <f t="shared" si="181"/>
        <v>0</v>
      </c>
      <c r="BP98" s="221">
        <f t="shared" si="187"/>
        <v>0</v>
      </c>
      <c r="BQ98" s="256">
        <f t="shared" si="192"/>
        <v>0</v>
      </c>
      <c r="BR98" s="256">
        <f t="shared" si="188"/>
        <v>0</v>
      </c>
      <c r="BS98" s="256">
        <f t="shared" si="189"/>
        <v>0</v>
      </c>
      <c r="BT98" s="256">
        <f t="shared" si="190"/>
        <v>0</v>
      </c>
      <c r="BU98" s="256">
        <f t="shared" si="191"/>
        <v>0</v>
      </c>
      <c r="BV98" s="244">
        <f t="shared" si="182"/>
        <v>0</v>
      </c>
    </row>
    <row r="99" spans="1:74" s="9" customFormat="1" ht="15" customHeight="1">
      <c r="A99" s="62"/>
      <c r="B99" s="62"/>
      <c r="C99" s="80"/>
      <c r="D99" s="13">
        <f t="shared" si="155"/>
        <v>0</v>
      </c>
      <c r="E99" s="666" t="str">
        <f t="shared" si="155"/>
        <v>Select E-Class</v>
      </c>
      <c r="F99" s="666"/>
      <c r="G99" s="666"/>
      <c r="H99" s="666"/>
      <c r="I99" s="666"/>
      <c r="J99" s="666"/>
      <c r="K99" s="33"/>
      <c r="L99" s="107">
        <f t="shared" si="156"/>
        <v>0</v>
      </c>
      <c r="M99" s="56"/>
      <c r="N99" s="108"/>
      <c r="O99" s="91">
        <f t="shared" si="157"/>
        <v>0</v>
      </c>
      <c r="P99" s="108"/>
      <c r="Q99" s="91">
        <f t="shared" si="158"/>
        <v>0</v>
      </c>
      <c r="R99" s="108"/>
      <c r="S99" s="91">
        <f t="shared" si="159"/>
        <v>0</v>
      </c>
      <c r="T99" s="108"/>
      <c r="U99" s="91">
        <f t="shared" si="160"/>
        <v>0</v>
      </c>
      <c r="V99" s="108"/>
      <c r="W99" s="91">
        <f t="shared" si="161"/>
        <v>0</v>
      </c>
      <c r="X99" s="92">
        <f t="shared" si="183"/>
        <v>0</v>
      </c>
      <c r="Y99" s="247"/>
      <c r="Z99" s="211">
        <f t="shared" si="162"/>
        <v>0</v>
      </c>
      <c r="AA99" s="247"/>
      <c r="AB99" s="211">
        <f t="shared" si="163"/>
        <v>0</v>
      </c>
      <c r="AC99" s="247"/>
      <c r="AD99" s="211">
        <f t="shared" si="164"/>
        <v>0</v>
      </c>
      <c r="AE99" s="247"/>
      <c r="AF99" s="211">
        <f t="shared" si="165"/>
        <v>0</v>
      </c>
      <c r="AG99" s="247"/>
      <c r="AH99" s="211">
        <f t="shared" si="166"/>
        <v>0</v>
      </c>
      <c r="AI99" s="212">
        <f t="shared" si="184"/>
        <v>0</v>
      </c>
      <c r="AJ99" s="248"/>
      <c r="AK99" s="214">
        <f t="shared" si="167"/>
        <v>0</v>
      </c>
      <c r="AL99" s="248"/>
      <c r="AM99" s="214">
        <f t="shared" si="168"/>
        <v>0</v>
      </c>
      <c r="AN99" s="248"/>
      <c r="AO99" s="214">
        <f t="shared" si="169"/>
        <v>0</v>
      </c>
      <c r="AP99" s="248"/>
      <c r="AQ99" s="214">
        <f t="shared" si="170"/>
        <v>0</v>
      </c>
      <c r="AR99" s="248"/>
      <c r="AS99" s="214">
        <f t="shared" si="171"/>
        <v>0</v>
      </c>
      <c r="AT99" s="215">
        <f t="shared" si="185"/>
        <v>0</v>
      </c>
      <c r="AU99" s="249"/>
      <c r="AV99" s="217">
        <f t="shared" si="172"/>
        <v>0</v>
      </c>
      <c r="AW99" s="249"/>
      <c r="AX99" s="217">
        <f t="shared" si="173"/>
        <v>0</v>
      </c>
      <c r="AY99" s="249"/>
      <c r="AZ99" s="217">
        <f t="shared" si="174"/>
        <v>0</v>
      </c>
      <c r="BA99" s="249"/>
      <c r="BB99" s="217">
        <f t="shared" si="175"/>
        <v>0</v>
      </c>
      <c r="BC99" s="249"/>
      <c r="BD99" s="217">
        <f t="shared" si="176"/>
        <v>0</v>
      </c>
      <c r="BE99" s="218">
        <f t="shared" si="186"/>
        <v>0</v>
      </c>
      <c r="BF99" s="250"/>
      <c r="BG99" s="220">
        <f t="shared" si="177"/>
        <v>0</v>
      </c>
      <c r="BH99" s="250"/>
      <c r="BI99" s="220">
        <f t="shared" si="178"/>
        <v>0</v>
      </c>
      <c r="BJ99" s="250"/>
      <c r="BK99" s="220">
        <f t="shared" si="179"/>
        <v>0</v>
      </c>
      <c r="BL99" s="250"/>
      <c r="BM99" s="220">
        <f t="shared" si="180"/>
        <v>0</v>
      </c>
      <c r="BN99" s="250"/>
      <c r="BO99" s="220">
        <f t="shared" si="181"/>
        <v>0</v>
      </c>
      <c r="BP99" s="221">
        <f t="shared" si="187"/>
        <v>0</v>
      </c>
      <c r="BQ99" s="256">
        <f t="shared" si="192"/>
        <v>0</v>
      </c>
      <c r="BR99" s="256">
        <f t="shared" si="188"/>
        <v>0</v>
      </c>
      <c r="BS99" s="256">
        <f t="shared" si="189"/>
        <v>0</v>
      </c>
      <c r="BT99" s="256">
        <f t="shared" si="190"/>
        <v>0</v>
      </c>
      <c r="BU99" s="256">
        <f t="shared" si="191"/>
        <v>0</v>
      </c>
      <c r="BV99" s="244">
        <f t="shared" si="182"/>
        <v>0</v>
      </c>
    </row>
    <row r="100" spans="1:74" s="9" customFormat="1" ht="15" customHeight="1">
      <c r="A100" s="62"/>
      <c r="B100" s="62"/>
      <c r="C100" s="80"/>
      <c r="D100" s="13">
        <f t="shared" si="155"/>
        <v>0</v>
      </c>
      <c r="E100" s="666" t="str">
        <f t="shared" si="155"/>
        <v>Select E-Class</v>
      </c>
      <c r="F100" s="666"/>
      <c r="G100" s="666"/>
      <c r="H100" s="666"/>
      <c r="I100" s="666"/>
      <c r="J100" s="666"/>
      <c r="K100" s="33"/>
      <c r="L100" s="107">
        <f t="shared" si="156"/>
        <v>0</v>
      </c>
      <c r="M100" s="56"/>
      <c r="N100" s="108"/>
      <c r="O100" s="91">
        <f t="shared" si="157"/>
        <v>0</v>
      </c>
      <c r="P100" s="108"/>
      <c r="Q100" s="91">
        <f t="shared" si="158"/>
        <v>0</v>
      </c>
      <c r="R100" s="108"/>
      <c r="S100" s="91">
        <f t="shared" si="159"/>
        <v>0</v>
      </c>
      <c r="T100" s="108"/>
      <c r="U100" s="91">
        <f t="shared" si="160"/>
        <v>0</v>
      </c>
      <c r="V100" s="108"/>
      <c r="W100" s="91">
        <f t="shared" si="161"/>
        <v>0</v>
      </c>
      <c r="X100" s="92">
        <f t="shared" si="183"/>
        <v>0</v>
      </c>
      <c r="Y100" s="247"/>
      <c r="Z100" s="211">
        <f t="shared" si="162"/>
        <v>0</v>
      </c>
      <c r="AA100" s="247"/>
      <c r="AB100" s="211">
        <f t="shared" si="163"/>
        <v>0</v>
      </c>
      <c r="AC100" s="247"/>
      <c r="AD100" s="211">
        <f t="shared" si="164"/>
        <v>0</v>
      </c>
      <c r="AE100" s="247"/>
      <c r="AF100" s="211">
        <f t="shared" si="165"/>
        <v>0</v>
      </c>
      <c r="AG100" s="247"/>
      <c r="AH100" s="211">
        <f t="shared" si="166"/>
        <v>0</v>
      </c>
      <c r="AI100" s="212">
        <f t="shared" si="184"/>
        <v>0</v>
      </c>
      <c r="AJ100" s="248"/>
      <c r="AK100" s="214">
        <f t="shared" si="167"/>
        <v>0</v>
      </c>
      <c r="AL100" s="248"/>
      <c r="AM100" s="214">
        <f t="shared" si="168"/>
        <v>0</v>
      </c>
      <c r="AN100" s="248"/>
      <c r="AO100" s="214">
        <f t="shared" si="169"/>
        <v>0</v>
      </c>
      <c r="AP100" s="248"/>
      <c r="AQ100" s="214">
        <f t="shared" si="170"/>
        <v>0</v>
      </c>
      <c r="AR100" s="248"/>
      <c r="AS100" s="214">
        <f t="shared" si="171"/>
        <v>0</v>
      </c>
      <c r="AT100" s="215">
        <f t="shared" si="185"/>
        <v>0</v>
      </c>
      <c r="AU100" s="249"/>
      <c r="AV100" s="217">
        <f t="shared" si="172"/>
        <v>0</v>
      </c>
      <c r="AW100" s="249"/>
      <c r="AX100" s="217">
        <f t="shared" si="173"/>
        <v>0</v>
      </c>
      <c r="AY100" s="249"/>
      <c r="AZ100" s="217">
        <f t="shared" si="174"/>
        <v>0</v>
      </c>
      <c r="BA100" s="249"/>
      <c r="BB100" s="217">
        <f t="shared" si="175"/>
        <v>0</v>
      </c>
      <c r="BC100" s="249"/>
      <c r="BD100" s="217">
        <f t="shared" si="176"/>
        <v>0</v>
      </c>
      <c r="BE100" s="218">
        <f t="shared" si="186"/>
        <v>0</v>
      </c>
      <c r="BF100" s="250"/>
      <c r="BG100" s="220">
        <f t="shared" si="177"/>
        <v>0</v>
      </c>
      <c r="BH100" s="250"/>
      <c r="BI100" s="220">
        <f t="shared" si="178"/>
        <v>0</v>
      </c>
      <c r="BJ100" s="250"/>
      <c r="BK100" s="220">
        <f t="shared" si="179"/>
        <v>0</v>
      </c>
      <c r="BL100" s="250"/>
      <c r="BM100" s="220">
        <f t="shared" si="180"/>
        <v>0</v>
      </c>
      <c r="BN100" s="250"/>
      <c r="BO100" s="220">
        <f t="shared" si="181"/>
        <v>0</v>
      </c>
      <c r="BP100" s="221">
        <f t="shared" si="187"/>
        <v>0</v>
      </c>
      <c r="BQ100" s="256">
        <f t="shared" si="192"/>
        <v>0</v>
      </c>
      <c r="BR100" s="256">
        <f t="shared" si="188"/>
        <v>0</v>
      </c>
      <c r="BS100" s="256">
        <f t="shared" si="189"/>
        <v>0</v>
      </c>
      <c r="BT100" s="256">
        <f t="shared" si="190"/>
        <v>0</v>
      </c>
      <c r="BU100" s="256">
        <f t="shared" si="191"/>
        <v>0</v>
      </c>
      <c r="BV100" s="244">
        <f t="shared" si="182"/>
        <v>0</v>
      </c>
    </row>
    <row r="101" spans="1:74" s="9" customFormat="1" ht="15" customHeight="1">
      <c r="A101" s="62"/>
      <c r="B101" s="62"/>
      <c r="C101" s="80"/>
      <c r="D101" s="13">
        <f t="shared" si="155"/>
        <v>0</v>
      </c>
      <c r="E101" s="666" t="str">
        <f t="shared" si="155"/>
        <v>Select E-Class</v>
      </c>
      <c r="F101" s="666"/>
      <c r="G101" s="666"/>
      <c r="H101" s="666"/>
      <c r="I101" s="666"/>
      <c r="J101" s="666"/>
      <c r="K101" s="33"/>
      <c r="L101" s="107">
        <f t="shared" si="156"/>
        <v>0</v>
      </c>
      <c r="M101" s="56"/>
      <c r="N101" s="108"/>
      <c r="O101" s="91">
        <f t="shared" si="157"/>
        <v>0</v>
      </c>
      <c r="P101" s="108"/>
      <c r="Q101" s="91">
        <f t="shared" si="158"/>
        <v>0</v>
      </c>
      <c r="R101" s="108"/>
      <c r="S101" s="91">
        <f t="shared" si="159"/>
        <v>0</v>
      </c>
      <c r="T101" s="108"/>
      <c r="U101" s="91">
        <f t="shared" si="160"/>
        <v>0</v>
      </c>
      <c r="V101" s="108"/>
      <c r="W101" s="91">
        <f t="shared" si="161"/>
        <v>0</v>
      </c>
      <c r="X101" s="92">
        <f t="shared" si="183"/>
        <v>0</v>
      </c>
      <c r="Y101" s="247"/>
      <c r="Z101" s="211">
        <f t="shared" si="162"/>
        <v>0</v>
      </c>
      <c r="AA101" s="247"/>
      <c r="AB101" s="211">
        <f t="shared" si="163"/>
        <v>0</v>
      </c>
      <c r="AC101" s="247"/>
      <c r="AD101" s="211">
        <f t="shared" si="164"/>
        <v>0</v>
      </c>
      <c r="AE101" s="247"/>
      <c r="AF101" s="211">
        <f t="shared" si="165"/>
        <v>0</v>
      </c>
      <c r="AG101" s="247"/>
      <c r="AH101" s="211">
        <f t="shared" si="166"/>
        <v>0</v>
      </c>
      <c r="AI101" s="212">
        <f t="shared" si="184"/>
        <v>0</v>
      </c>
      <c r="AJ101" s="248"/>
      <c r="AK101" s="214">
        <f t="shared" si="167"/>
        <v>0</v>
      </c>
      <c r="AL101" s="248"/>
      <c r="AM101" s="214">
        <f t="shared" si="168"/>
        <v>0</v>
      </c>
      <c r="AN101" s="248"/>
      <c r="AO101" s="214">
        <f t="shared" si="169"/>
        <v>0</v>
      </c>
      <c r="AP101" s="248"/>
      <c r="AQ101" s="214">
        <f t="shared" si="170"/>
        <v>0</v>
      </c>
      <c r="AR101" s="248"/>
      <c r="AS101" s="214">
        <f t="shared" si="171"/>
        <v>0</v>
      </c>
      <c r="AT101" s="215">
        <f t="shared" si="185"/>
        <v>0</v>
      </c>
      <c r="AU101" s="249"/>
      <c r="AV101" s="217">
        <f t="shared" si="172"/>
        <v>0</v>
      </c>
      <c r="AW101" s="249"/>
      <c r="AX101" s="217">
        <f t="shared" si="173"/>
        <v>0</v>
      </c>
      <c r="AY101" s="249"/>
      <c r="AZ101" s="217">
        <f t="shared" si="174"/>
        <v>0</v>
      </c>
      <c r="BA101" s="249"/>
      <c r="BB101" s="217">
        <f t="shared" si="175"/>
        <v>0</v>
      </c>
      <c r="BC101" s="249"/>
      <c r="BD101" s="217">
        <f t="shared" si="176"/>
        <v>0</v>
      </c>
      <c r="BE101" s="218">
        <f t="shared" si="186"/>
        <v>0</v>
      </c>
      <c r="BF101" s="250"/>
      <c r="BG101" s="220">
        <f t="shared" si="177"/>
        <v>0</v>
      </c>
      <c r="BH101" s="250"/>
      <c r="BI101" s="220">
        <f t="shared" si="178"/>
        <v>0</v>
      </c>
      <c r="BJ101" s="250"/>
      <c r="BK101" s="220">
        <f t="shared" si="179"/>
        <v>0</v>
      </c>
      <c r="BL101" s="250"/>
      <c r="BM101" s="220">
        <f t="shared" si="180"/>
        <v>0</v>
      </c>
      <c r="BN101" s="250"/>
      <c r="BO101" s="220">
        <f t="shared" si="181"/>
        <v>0</v>
      </c>
      <c r="BP101" s="221">
        <f t="shared" si="187"/>
        <v>0</v>
      </c>
      <c r="BQ101" s="256">
        <f t="shared" si="192"/>
        <v>0</v>
      </c>
      <c r="BR101" s="256">
        <f t="shared" si="188"/>
        <v>0</v>
      </c>
      <c r="BS101" s="256">
        <f t="shared" si="189"/>
        <v>0</v>
      </c>
      <c r="BT101" s="256">
        <f t="shared" si="190"/>
        <v>0</v>
      </c>
      <c r="BU101" s="256">
        <f t="shared" si="191"/>
        <v>0</v>
      </c>
      <c r="BV101" s="244">
        <f t="shared" si="182"/>
        <v>0</v>
      </c>
    </row>
    <row r="102" spans="1:74" s="9" customFormat="1" ht="15" customHeight="1">
      <c r="A102" s="62"/>
      <c r="B102" s="62"/>
      <c r="C102" s="80"/>
      <c r="D102" s="13">
        <f t="shared" si="155"/>
        <v>0</v>
      </c>
      <c r="E102" s="666" t="str">
        <f t="shared" si="155"/>
        <v>Select E-Class</v>
      </c>
      <c r="F102" s="666"/>
      <c r="G102" s="666"/>
      <c r="H102" s="666"/>
      <c r="I102" s="666"/>
      <c r="J102" s="666"/>
      <c r="K102" s="33"/>
      <c r="L102" s="107">
        <f t="shared" si="156"/>
        <v>0</v>
      </c>
      <c r="M102" s="56"/>
      <c r="N102" s="108"/>
      <c r="O102" s="91">
        <f t="shared" si="157"/>
        <v>0</v>
      </c>
      <c r="P102" s="108"/>
      <c r="Q102" s="91">
        <f t="shared" si="158"/>
        <v>0</v>
      </c>
      <c r="R102" s="114"/>
      <c r="S102" s="91">
        <f t="shared" si="159"/>
        <v>0</v>
      </c>
      <c r="T102" s="108"/>
      <c r="U102" s="91">
        <f t="shared" si="160"/>
        <v>0</v>
      </c>
      <c r="V102" s="108"/>
      <c r="W102" s="91">
        <f t="shared" si="161"/>
        <v>0</v>
      </c>
      <c r="X102" s="92">
        <f t="shared" si="183"/>
        <v>0</v>
      </c>
      <c r="Y102" s="247"/>
      <c r="Z102" s="211">
        <f t="shared" si="162"/>
        <v>0</v>
      </c>
      <c r="AA102" s="247"/>
      <c r="AB102" s="211">
        <f t="shared" si="163"/>
        <v>0</v>
      </c>
      <c r="AC102" s="259"/>
      <c r="AD102" s="211">
        <f t="shared" si="164"/>
        <v>0</v>
      </c>
      <c r="AE102" s="247"/>
      <c r="AF102" s="211">
        <f t="shared" si="165"/>
        <v>0</v>
      </c>
      <c r="AG102" s="247"/>
      <c r="AH102" s="211">
        <f t="shared" si="166"/>
        <v>0</v>
      </c>
      <c r="AI102" s="212">
        <f t="shared" si="184"/>
        <v>0</v>
      </c>
      <c r="AJ102" s="248"/>
      <c r="AK102" s="214">
        <f t="shared" si="167"/>
        <v>0</v>
      </c>
      <c r="AL102" s="248"/>
      <c r="AM102" s="214">
        <f t="shared" si="168"/>
        <v>0</v>
      </c>
      <c r="AN102" s="260"/>
      <c r="AO102" s="214">
        <f t="shared" si="169"/>
        <v>0</v>
      </c>
      <c r="AP102" s="248"/>
      <c r="AQ102" s="214">
        <f t="shared" si="170"/>
        <v>0</v>
      </c>
      <c r="AR102" s="248"/>
      <c r="AS102" s="214">
        <f t="shared" si="171"/>
        <v>0</v>
      </c>
      <c r="AT102" s="215">
        <f t="shared" si="185"/>
        <v>0</v>
      </c>
      <c r="AU102" s="249"/>
      <c r="AV102" s="217">
        <f t="shared" si="172"/>
        <v>0</v>
      </c>
      <c r="AW102" s="249"/>
      <c r="AX102" s="217">
        <f t="shared" si="173"/>
        <v>0</v>
      </c>
      <c r="AY102" s="261"/>
      <c r="AZ102" s="217">
        <f t="shared" si="174"/>
        <v>0</v>
      </c>
      <c r="BA102" s="249"/>
      <c r="BB102" s="217">
        <f t="shared" si="175"/>
        <v>0</v>
      </c>
      <c r="BC102" s="249"/>
      <c r="BD102" s="217">
        <f t="shared" si="176"/>
        <v>0</v>
      </c>
      <c r="BE102" s="218">
        <f t="shared" si="186"/>
        <v>0</v>
      </c>
      <c r="BF102" s="250"/>
      <c r="BG102" s="220">
        <f t="shared" si="177"/>
        <v>0</v>
      </c>
      <c r="BH102" s="250"/>
      <c r="BI102" s="220">
        <f t="shared" si="178"/>
        <v>0</v>
      </c>
      <c r="BJ102" s="262"/>
      <c r="BK102" s="220">
        <f t="shared" si="179"/>
        <v>0</v>
      </c>
      <c r="BL102" s="250"/>
      <c r="BM102" s="220">
        <f t="shared" si="180"/>
        <v>0</v>
      </c>
      <c r="BN102" s="250"/>
      <c r="BO102" s="220">
        <f t="shared" si="181"/>
        <v>0</v>
      </c>
      <c r="BP102" s="221">
        <f t="shared" si="187"/>
        <v>0</v>
      </c>
      <c r="BQ102" s="256">
        <f t="shared" si="192"/>
        <v>0</v>
      </c>
      <c r="BR102" s="256">
        <f t="shared" si="188"/>
        <v>0</v>
      </c>
      <c r="BS102" s="256">
        <f t="shared" si="189"/>
        <v>0</v>
      </c>
      <c r="BT102" s="256">
        <f t="shared" si="190"/>
        <v>0</v>
      </c>
      <c r="BU102" s="256">
        <f t="shared" si="191"/>
        <v>0</v>
      </c>
      <c r="BV102" s="244">
        <f t="shared" si="182"/>
        <v>0</v>
      </c>
    </row>
    <row r="103" spans="1:74" s="9" customFormat="1" ht="15" customHeight="1">
      <c r="A103" s="62"/>
      <c r="B103" s="62"/>
      <c r="C103" s="80"/>
      <c r="D103" s="13">
        <f t="shared" si="155"/>
        <v>0</v>
      </c>
      <c r="E103" s="666" t="str">
        <f t="shared" si="155"/>
        <v>Select E-Class</v>
      </c>
      <c r="F103" s="666"/>
      <c r="G103" s="666"/>
      <c r="H103" s="666"/>
      <c r="I103" s="666"/>
      <c r="J103" s="666"/>
      <c r="K103" s="33"/>
      <c r="L103" s="107">
        <f t="shared" si="156"/>
        <v>0</v>
      </c>
      <c r="M103" s="56"/>
      <c r="N103" s="108"/>
      <c r="O103" s="91">
        <f t="shared" si="157"/>
        <v>0</v>
      </c>
      <c r="P103" s="108"/>
      <c r="Q103" s="91">
        <f t="shared" si="158"/>
        <v>0</v>
      </c>
      <c r="R103" s="108"/>
      <c r="S103" s="91">
        <f t="shared" si="159"/>
        <v>0</v>
      </c>
      <c r="T103" s="108"/>
      <c r="U103" s="91">
        <f t="shared" si="160"/>
        <v>0</v>
      </c>
      <c r="V103" s="108"/>
      <c r="W103" s="91">
        <f t="shared" si="161"/>
        <v>0</v>
      </c>
      <c r="X103" s="92">
        <f t="shared" si="183"/>
        <v>0</v>
      </c>
      <c r="Y103" s="247"/>
      <c r="Z103" s="211">
        <f t="shared" si="162"/>
        <v>0</v>
      </c>
      <c r="AA103" s="247"/>
      <c r="AB103" s="211">
        <f t="shared" si="163"/>
        <v>0</v>
      </c>
      <c r="AC103" s="247"/>
      <c r="AD103" s="211">
        <f t="shared" si="164"/>
        <v>0</v>
      </c>
      <c r="AE103" s="247"/>
      <c r="AF103" s="211">
        <f t="shared" si="165"/>
        <v>0</v>
      </c>
      <c r="AG103" s="247"/>
      <c r="AH103" s="211">
        <f t="shared" si="166"/>
        <v>0</v>
      </c>
      <c r="AI103" s="212">
        <f t="shared" si="184"/>
        <v>0</v>
      </c>
      <c r="AJ103" s="248"/>
      <c r="AK103" s="214">
        <f t="shared" si="167"/>
        <v>0</v>
      </c>
      <c r="AL103" s="248"/>
      <c r="AM103" s="214">
        <f t="shared" si="168"/>
        <v>0</v>
      </c>
      <c r="AN103" s="248"/>
      <c r="AO103" s="214">
        <f t="shared" si="169"/>
        <v>0</v>
      </c>
      <c r="AP103" s="248"/>
      <c r="AQ103" s="214">
        <f t="shared" si="170"/>
        <v>0</v>
      </c>
      <c r="AR103" s="248"/>
      <c r="AS103" s="214">
        <f t="shared" si="171"/>
        <v>0</v>
      </c>
      <c r="AT103" s="215">
        <f t="shared" si="185"/>
        <v>0</v>
      </c>
      <c r="AU103" s="249"/>
      <c r="AV103" s="217">
        <f t="shared" si="172"/>
        <v>0</v>
      </c>
      <c r="AW103" s="249"/>
      <c r="AX103" s="217">
        <f t="shared" si="173"/>
        <v>0</v>
      </c>
      <c r="AY103" s="249"/>
      <c r="AZ103" s="217">
        <f t="shared" si="174"/>
        <v>0</v>
      </c>
      <c r="BA103" s="249"/>
      <c r="BB103" s="217">
        <f t="shared" si="175"/>
        <v>0</v>
      </c>
      <c r="BC103" s="249"/>
      <c r="BD103" s="217">
        <f t="shared" si="176"/>
        <v>0</v>
      </c>
      <c r="BE103" s="218">
        <f t="shared" si="186"/>
        <v>0</v>
      </c>
      <c r="BF103" s="250"/>
      <c r="BG103" s="220">
        <f t="shared" si="177"/>
        <v>0</v>
      </c>
      <c r="BH103" s="250"/>
      <c r="BI103" s="220">
        <f t="shared" si="178"/>
        <v>0</v>
      </c>
      <c r="BJ103" s="250"/>
      <c r="BK103" s="220">
        <f t="shared" si="179"/>
        <v>0</v>
      </c>
      <c r="BL103" s="250"/>
      <c r="BM103" s="220">
        <f t="shared" si="180"/>
        <v>0</v>
      </c>
      <c r="BN103" s="250"/>
      <c r="BO103" s="220">
        <f t="shared" si="181"/>
        <v>0</v>
      </c>
      <c r="BP103" s="221">
        <f t="shared" si="187"/>
        <v>0</v>
      </c>
      <c r="BQ103" s="256">
        <f t="shared" si="192"/>
        <v>0</v>
      </c>
      <c r="BR103" s="256">
        <f t="shared" si="188"/>
        <v>0</v>
      </c>
      <c r="BS103" s="256">
        <f t="shared" si="189"/>
        <v>0</v>
      </c>
      <c r="BT103" s="256">
        <f t="shared" si="190"/>
        <v>0</v>
      </c>
      <c r="BU103" s="256">
        <f t="shared" si="191"/>
        <v>0</v>
      </c>
      <c r="BV103" s="244">
        <f t="shared" si="182"/>
        <v>0</v>
      </c>
    </row>
    <row r="104" spans="1:74" s="9" customFormat="1" ht="15" customHeight="1">
      <c r="A104" s="62"/>
      <c r="B104" s="62"/>
      <c r="C104" s="80"/>
      <c r="D104" s="13">
        <f t="shared" si="155"/>
        <v>0</v>
      </c>
      <c r="E104" s="666" t="str">
        <f t="shared" si="155"/>
        <v>Select E-Class</v>
      </c>
      <c r="F104" s="666"/>
      <c r="G104" s="666"/>
      <c r="H104" s="666"/>
      <c r="I104" s="666"/>
      <c r="J104" s="666"/>
      <c r="K104" s="33"/>
      <c r="L104" s="107">
        <f t="shared" si="156"/>
        <v>0</v>
      </c>
      <c r="M104" s="56"/>
      <c r="N104" s="108"/>
      <c r="O104" s="91">
        <f t="shared" si="157"/>
        <v>0</v>
      </c>
      <c r="P104" s="108"/>
      <c r="Q104" s="91">
        <f t="shared" si="158"/>
        <v>0</v>
      </c>
      <c r="R104" s="108"/>
      <c r="S104" s="91">
        <f t="shared" si="159"/>
        <v>0</v>
      </c>
      <c r="T104" s="108"/>
      <c r="U104" s="91">
        <f t="shared" si="160"/>
        <v>0</v>
      </c>
      <c r="V104" s="108"/>
      <c r="W104" s="91">
        <f t="shared" si="161"/>
        <v>0</v>
      </c>
      <c r="X104" s="92">
        <f t="shared" si="183"/>
        <v>0</v>
      </c>
      <c r="Y104" s="247"/>
      <c r="Z104" s="211">
        <f t="shared" si="162"/>
        <v>0</v>
      </c>
      <c r="AA104" s="247"/>
      <c r="AB104" s="211">
        <f t="shared" si="163"/>
        <v>0</v>
      </c>
      <c r="AC104" s="247"/>
      <c r="AD104" s="211">
        <f t="shared" si="164"/>
        <v>0</v>
      </c>
      <c r="AE104" s="247"/>
      <c r="AF104" s="211">
        <f t="shared" si="165"/>
        <v>0</v>
      </c>
      <c r="AG104" s="247"/>
      <c r="AH104" s="211">
        <f t="shared" si="166"/>
        <v>0</v>
      </c>
      <c r="AI104" s="212">
        <f t="shared" si="184"/>
        <v>0</v>
      </c>
      <c r="AJ104" s="248"/>
      <c r="AK104" s="214">
        <f t="shared" si="167"/>
        <v>0</v>
      </c>
      <c r="AL104" s="248"/>
      <c r="AM104" s="214">
        <f t="shared" si="168"/>
        <v>0</v>
      </c>
      <c r="AN104" s="248"/>
      <c r="AO104" s="214">
        <f t="shared" si="169"/>
        <v>0</v>
      </c>
      <c r="AP104" s="248"/>
      <c r="AQ104" s="214">
        <f t="shared" si="170"/>
        <v>0</v>
      </c>
      <c r="AR104" s="248"/>
      <c r="AS104" s="214">
        <f t="shared" si="171"/>
        <v>0</v>
      </c>
      <c r="AT104" s="215">
        <f t="shared" si="185"/>
        <v>0</v>
      </c>
      <c r="AU104" s="249"/>
      <c r="AV104" s="217">
        <f t="shared" si="172"/>
        <v>0</v>
      </c>
      <c r="AW104" s="249"/>
      <c r="AX104" s="217">
        <f t="shared" si="173"/>
        <v>0</v>
      </c>
      <c r="AY104" s="249"/>
      <c r="AZ104" s="217">
        <f t="shared" si="174"/>
        <v>0</v>
      </c>
      <c r="BA104" s="249"/>
      <c r="BB104" s="217">
        <f t="shared" si="175"/>
        <v>0</v>
      </c>
      <c r="BC104" s="249"/>
      <c r="BD104" s="217">
        <f t="shared" si="176"/>
        <v>0</v>
      </c>
      <c r="BE104" s="218">
        <f t="shared" si="186"/>
        <v>0</v>
      </c>
      <c r="BF104" s="250"/>
      <c r="BG104" s="220">
        <f t="shared" si="177"/>
        <v>0</v>
      </c>
      <c r="BH104" s="250"/>
      <c r="BI104" s="220">
        <f t="shared" si="178"/>
        <v>0</v>
      </c>
      <c r="BJ104" s="250"/>
      <c r="BK104" s="220">
        <f t="shared" si="179"/>
        <v>0</v>
      </c>
      <c r="BL104" s="250"/>
      <c r="BM104" s="220">
        <f t="shared" si="180"/>
        <v>0</v>
      </c>
      <c r="BN104" s="250"/>
      <c r="BO104" s="220">
        <f t="shared" si="181"/>
        <v>0</v>
      </c>
      <c r="BP104" s="221">
        <f t="shared" si="187"/>
        <v>0</v>
      </c>
      <c r="BQ104" s="256">
        <f t="shared" si="192"/>
        <v>0</v>
      </c>
      <c r="BR104" s="256">
        <f t="shared" si="188"/>
        <v>0</v>
      </c>
      <c r="BS104" s="256">
        <f t="shared" si="189"/>
        <v>0</v>
      </c>
      <c r="BT104" s="256">
        <f t="shared" si="190"/>
        <v>0</v>
      </c>
      <c r="BU104" s="256">
        <f t="shared" si="191"/>
        <v>0</v>
      </c>
      <c r="BV104" s="244">
        <f t="shared" si="182"/>
        <v>0</v>
      </c>
    </row>
    <row r="105" spans="1:74" s="9" customFormat="1" ht="15" customHeight="1">
      <c r="A105" s="62"/>
      <c r="B105" s="62"/>
      <c r="C105" s="80"/>
      <c r="D105" s="13">
        <f t="shared" si="155"/>
        <v>0</v>
      </c>
      <c r="E105" s="666" t="str">
        <f t="shared" si="155"/>
        <v>Select E-Class</v>
      </c>
      <c r="F105" s="666"/>
      <c r="G105" s="666"/>
      <c r="H105" s="666"/>
      <c r="I105" s="666"/>
      <c r="J105" s="666"/>
      <c r="K105" s="33"/>
      <c r="L105" s="107">
        <f t="shared" si="156"/>
        <v>0</v>
      </c>
      <c r="M105" s="56"/>
      <c r="N105" s="108"/>
      <c r="O105" s="91">
        <f t="shared" si="157"/>
        <v>0</v>
      </c>
      <c r="P105" s="108"/>
      <c r="Q105" s="91">
        <f t="shared" si="158"/>
        <v>0</v>
      </c>
      <c r="R105" s="108"/>
      <c r="S105" s="91">
        <f t="shared" si="159"/>
        <v>0</v>
      </c>
      <c r="T105" s="108"/>
      <c r="U105" s="91">
        <f t="shared" si="160"/>
        <v>0</v>
      </c>
      <c r="V105" s="108"/>
      <c r="W105" s="91">
        <f t="shared" si="161"/>
        <v>0</v>
      </c>
      <c r="X105" s="92">
        <f t="shared" si="183"/>
        <v>0</v>
      </c>
      <c r="Y105" s="247"/>
      <c r="Z105" s="211">
        <f t="shared" si="162"/>
        <v>0</v>
      </c>
      <c r="AA105" s="247"/>
      <c r="AB105" s="211">
        <f t="shared" si="163"/>
        <v>0</v>
      </c>
      <c r="AC105" s="247"/>
      <c r="AD105" s="211">
        <f t="shared" si="164"/>
        <v>0</v>
      </c>
      <c r="AE105" s="247"/>
      <c r="AF105" s="211">
        <f t="shared" si="165"/>
        <v>0</v>
      </c>
      <c r="AG105" s="247"/>
      <c r="AH105" s="211">
        <f t="shared" si="166"/>
        <v>0</v>
      </c>
      <c r="AI105" s="212">
        <f t="shared" si="184"/>
        <v>0</v>
      </c>
      <c r="AJ105" s="248"/>
      <c r="AK105" s="214">
        <f t="shared" si="167"/>
        <v>0</v>
      </c>
      <c r="AL105" s="248"/>
      <c r="AM105" s="214">
        <f t="shared" si="168"/>
        <v>0</v>
      </c>
      <c r="AN105" s="248"/>
      <c r="AO105" s="214">
        <f t="shared" si="169"/>
        <v>0</v>
      </c>
      <c r="AP105" s="248"/>
      <c r="AQ105" s="214">
        <f t="shared" si="170"/>
        <v>0</v>
      </c>
      <c r="AR105" s="248"/>
      <c r="AS105" s="214">
        <f t="shared" si="171"/>
        <v>0</v>
      </c>
      <c r="AT105" s="215">
        <f t="shared" si="185"/>
        <v>0</v>
      </c>
      <c r="AU105" s="249"/>
      <c r="AV105" s="217">
        <f t="shared" si="172"/>
        <v>0</v>
      </c>
      <c r="AW105" s="249"/>
      <c r="AX105" s="217">
        <f t="shared" si="173"/>
        <v>0</v>
      </c>
      <c r="AY105" s="249"/>
      <c r="AZ105" s="217">
        <f t="shared" si="174"/>
        <v>0</v>
      </c>
      <c r="BA105" s="249"/>
      <c r="BB105" s="217">
        <f t="shared" si="175"/>
        <v>0</v>
      </c>
      <c r="BC105" s="249"/>
      <c r="BD105" s="217">
        <f t="shared" si="176"/>
        <v>0</v>
      </c>
      <c r="BE105" s="218">
        <f t="shared" si="186"/>
        <v>0</v>
      </c>
      <c r="BF105" s="250"/>
      <c r="BG105" s="220">
        <f t="shared" si="177"/>
        <v>0</v>
      </c>
      <c r="BH105" s="250"/>
      <c r="BI105" s="220">
        <f t="shared" si="178"/>
        <v>0</v>
      </c>
      <c r="BJ105" s="250"/>
      <c r="BK105" s="220">
        <f t="shared" si="179"/>
        <v>0</v>
      </c>
      <c r="BL105" s="250"/>
      <c r="BM105" s="220">
        <f t="shared" si="180"/>
        <v>0</v>
      </c>
      <c r="BN105" s="250"/>
      <c r="BO105" s="220">
        <f t="shared" si="181"/>
        <v>0</v>
      </c>
      <c r="BP105" s="221">
        <f t="shared" si="187"/>
        <v>0</v>
      </c>
      <c r="BQ105" s="256">
        <f t="shared" si="192"/>
        <v>0</v>
      </c>
      <c r="BR105" s="256">
        <f t="shared" si="188"/>
        <v>0</v>
      </c>
      <c r="BS105" s="256">
        <f t="shared" si="189"/>
        <v>0</v>
      </c>
      <c r="BT105" s="256">
        <f t="shared" si="190"/>
        <v>0</v>
      </c>
      <c r="BU105" s="256">
        <f t="shared" si="191"/>
        <v>0</v>
      </c>
      <c r="BV105" s="244">
        <f t="shared" si="182"/>
        <v>0</v>
      </c>
    </row>
    <row r="106" spans="1:74" s="9" customFormat="1" ht="15" customHeight="1">
      <c r="A106" s="62"/>
      <c r="B106" s="62"/>
      <c r="C106" s="80"/>
      <c r="D106" s="13">
        <f t="shared" si="155"/>
        <v>0</v>
      </c>
      <c r="E106" s="666" t="str">
        <f t="shared" si="155"/>
        <v>Select E-Class</v>
      </c>
      <c r="F106" s="666"/>
      <c r="G106" s="666"/>
      <c r="H106" s="666"/>
      <c r="I106" s="666"/>
      <c r="J106" s="666"/>
      <c r="K106" s="33"/>
      <c r="L106" s="107">
        <f t="shared" si="156"/>
        <v>0</v>
      </c>
      <c r="M106" s="56"/>
      <c r="N106" s="108"/>
      <c r="O106" s="91">
        <f t="shared" si="157"/>
        <v>0</v>
      </c>
      <c r="P106" s="108"/>
      <c r="Q106" s="91">
        <f t="shared" si="158"/>
        <v>0</v>
      </c>
      <c r="R106" s="108"/>
      <c r="S106" s="91">
        <f t="shared" si="159"/>
        <v>0</v>
      </c>
      <c r="T106" s="108"/>
      <c r="U106" s="91">
        <f t="shared" si="160"/>
        <v>0</v>
      </c>
      <c r="V106" s="108"/>
      <c r="W106" s="91">
        <f t="shared" si="161"/>
        <v>0</v>
      </c>
      <c r="X106" s="92">
        <f t="shared" si="183"/>
        <v>0</v>
      </c>
      <c r="Y106" s="247"/>
      <c r="Z106" s="211">
        <f t="shared" si="162"/>
        <v>0</v>
      </c>
      <c r="AA106" s="247"/>
      <c r="AB106" s="211">
        <f t="shared" si="163"/>
        <v>0</v>
      </c>
      <c r="AC106" s="247"/>
      <c r="AD106" s="211">
        <f t="shared" si="164"/>
        <v>0</v>
      </c>
      <c r="AE106" s="247"/>
      <c r="AF106" s="211">
        <f t="shared" si="165"/>
        <v>0</v>
      </c>
      <c r="AG106" s="247"/>
      <c r="AH106" s="211">
        <f t="shared" si="166"/>
        <v>0</v>
      </c>
      <c r="AI106" s="212">
        <f t="shared" si="184"/>
        <v>0</v>
      </c>
      <c r="AJ106" s="248"/>
      <c r="AK106" s="214">
        <f t="shared" si="167"/>
        <v>0</v>
      </c>
      <c r="AL106" s="248"/>
      <c r="AM106" s="214">
        <f t="shared" si="168"/>
        <v>0</v>
      </c>
      <c r="AN106" s="248"/>
      <c r="AO106" s="214">
        <f t="shared" si="169"/>
        <v>0</v>
      </c>
      <c r="AP106" s="248"/>
      <c r="AQ106" s="214">
        <f t="shared" si="170"/>
        <v>0</v>
      </c>
      <c r="AR106" s="248"/>
      <c r="AS106" s="214">
        <f t="shared" si="171"/>
        <v>0</v>
      </c>
      <c r="AT106" s="215">
        <f t="shared" si="185"/>
        <v>0</v>
      </c>
      <c r="AU106" s="249"/>
      <c r="AV106" s="217">
        <f t="shared" si="172"/>
        <v>0</v>
      </c>
      <c r="AW106" s="249"/>
      <c r="AX106" s="217">
        <f t="shared" si="173"/>
        <v>0</v>
      </c>
      <c r="AY106" s="249"/>
      <c r="AZ106" s="217">
        <f t="shared" si="174"/>
        <v>0</v>
      </c>
      <c r="BA106" s="249"/>
      <c r="BB106" s="217">
        <f t="shared" si="175"/>
        <v>0</v>
      </c>
      <c r="BC106" s="249"/>
      <c r="BD106" s="217">
        <f t="shared" si="176"/>
        <v>0</v>
      </c>
      <c r="BE106" s="218">
        <f t="shared" si="186"/>
        <v>0</v>
      </c>
      <c r="BF106" s="250"/>
      <c r="BG106" s="220">
        <f t="shared" si="177"/>
        <v>0</v>
      </c>
      <c r="BH106" s="250"/>
      <c r="BI106" s="220">
        <f t="shared" si="178"/>
        <v>0</v>
      </c>
      <c r="BJ106" s="250"/>
      <c r="BK106" s="220">
        <f t="shared" si="179"/>
        <v>0</v>
      </c>
      <c r="BL106" s="250"/>
      <c r="BM106" s="220">
        <f t="shared" si="180"/>
        <v>0</v>
      </c>
      <c r="BN106" s="250"/>
      <c r="BO106" s="220">
        <f t="shared" si="181"/>
        <v>0</v>
      </c>
      <c r="BP106" s="221">
        <f t="shared" si="187"/>
        <v>0</v>
      </c>
      <c r="BQ106" s="256">
        <f t="shared" si="192"/>
        <v>0</v>
      </c>
      <c r="BR106" s="256">
        <f t="shared" si="188"/>
        <v>0</v>
      </c>
      <c r="BS106" s="256">
        <f t="shared" si="189"/>
        <v>0</v>
      </c>
      <c r="BT106" s="256">
        <f t="shared" si="190"/>
        <v>0</v>
      </c>
      <c r="BU106" s="256">
        <f t="shared" si="191"/>
        <v>0</v>
      </c>
      <c r="BV106" s="244">
        <f t="shared" si="182"/>
        <v>0</v>
      </c>
    </row>
    <row r="107" spans="1:74" s="9" customFormat="1" ht="15" customHeight="1">
      <c r="A107" s="62"/>
      <c r="B107" s="62"/>
      <c r="C107" s="80"/>
      <c r="D107" s="13">
        <f t="shared" si="155"/>
        <v>0</v>
      </c>
      <c r="E107" s="666" t="str">
        <f t="shared" si="155"/>
        <v>Select E-Class</v>
      </c>
      <c r="F107" s="666"/>
      <c r="G107" s="666"/>
      <c r="H107" s="666"/>
      <c r="I107" s="666"/>
      <c r="J107" s="666"/>
      <c r="K107" s="33"/>
      <c r="L107" s="107">
        <f t="shared" si="156"/>
        <v>0</v>
      </c>
      <c r="M107" s="56"/>
      <c r="N107" s="108"/>
      <c r="O107" s="91">
        <f t="shared" si="157"/>
        <v>0</v>
      </c>
      <c r="P107" s="108"/>
      <c r="Q107" s="91">
        <f t="shared" si="158"/>
        <v>0</v>
      </c>
      <c r="R107" s="108"/>
      <c r="S107" s="91">
        <f t="shared" si="159"/>
        <v>0</v>
      </c>
      <c r="T107" s="108"/>
      <c r="U107" s="91">
        <f t="shared" si="160"/>
        <v>0</v>
      </c>
      <c r="V107" s="108"/>
      <c r="W107" s="91">
        <f t="shared" si="161"/>
        <v>0</v>
      </c>
      <c r="X107" s="92">
        <f t="shared" si="183"/>
        <v>0</v>
      </c>
      <c r="Y107" s="247"/>
      <c r="Z107" s="211">
        <f t="shared" si="162"/>
        <v>0</v>
      </c>
      <c r="AA107" s="247"/>
      <c r="AB107" s="211">
        <f t="shared" si="163"/>
        <v>0</v>
      </c>
      <c r="AC107" s="247"/>
      <c r="AD107" s="211">
        <f t="shared" si="164"/>
        <v>0</v>
      </c>
      <c r="AE107" s="247"/>
      <c r="AF107" s="211">
        <f t="shared" si="165"/>
        <v>0</v>
      </c>
      <c r="AG107" s="247"/>
      <c r="AH107" s="211">
        <f t="shared" si="166"/>
        <v>0</v>
      </c>
      <c r="AI107" s="212">
        <f t="shared" si="184"/>
        <v>0</v>
      </c>
      <c r="AJ107" s="248"/>
      <c r="AK107" s="214">
        <f t="shared" si="167"/>
        <v>0</v>
      </c>
      <c r="AL107" s="248"/>
      <c r="AM107" s="214">
        <f t="shared" si="168"/>
        <v>0</v>
      </c>
      <c r="AN107" s="248"/>
      <c r="AO107" s="214">
        <f t="shared" si="169"/>
        <v>0</v>
      </c>
      <c r="AP107" s="248"/>
      <c r="AQ107" s="214">
        <f t="shared" si="170"/>
        <v>0</v>
      </c>
      <c r="AR107" s="248"/>
      <c r="AS107" s="214">
        <f t="shared" si="171"/>
        <v>0</v>
      </c>
      <c r="AT107" s="215">
        <f t="shared" si="185"/>
        <v>0</v>
      </c>
      <c r="AU107" s="249"/>
      <c r="AV107" s="217">
        <f t="shared" si="172"/>
        <v>0</v>
      </c>
      <c r="AW107" s="249"/>
      <c r="AX107" s="217">
        <f t="shared" si="173"/>
        <v>0</v>
      </c>
      <c r="AY107" s="249"/>
      <c r="AZ107" s="217">
        <f t="shared" si="174"/>
        <v>0</v>
      </c>
      <c r="BA107" s="249"/>
      <c r="BB107" s="217">
        <f t="shared" si="175"/>
        <v>0</v>
      </c>
      <c r="BC107" s="249"/>
      <c r="BD107" s="217">
        <f t="shared" si="176"/>
        <v>0</v>
      </c>
      <c r="BE107" s="218">
        <f t="shared" si="186"/>
        <v>0</v>
      </c>
      <c r="BF107" s="250"/>
      <c r="BG107" s="220">
        <f t="shared" si="177"/>
        <v>0</v>
      </c>
      <c r="BH107" s="250"/>
      <c r="BI107" s="220">
        <f t="shared" si="178"/>
        <v>0</v>
      </c>
      <c r="BJ107" s="250"/>
      <c r="BK107" s="220">
        <f t="shared" si="179"/>
        <v>0</v>
      </c>
      <c r="BL107" s="250"/>
      <c r="BM107" s="220">
        <f t="shared" si="180"/>
        <v>0</v>
      </c>
      <c r="BN107" s="250"/>
      <c r="BO107" s="220">
        <f t="shared" si="181"/>
        <v>0</v>
      </c>
      <c r="BP107" s="221">
        <f t="shared" si="187"/>
        <v>0</v>
      </c>
      <c r="BQ107" s="256">
        <f t="shared" si="192"/>
        <v>0</v>
      </c>
      <c r="BR107" s="256">
        <f t="shared" si="188"/>
        <v>0</v>
      </c>
      <c r="BS107" s="256">
        <f t="shared" si="189"/>
        <v>0</v>
      </c>
      <c r="BT107" s="256">
        <f t="shared" si="190"/>
        <v>0</v>
      </c>
      <c r="BU107" s="256">
        <f t="shared" si="191"/>
        <v>0</v>
      </c>
      <c r="BV107" s="244">
        <f t="shared" si="182"/>
        <v>0</v>
      </c>
    </row>
    <row r="108" spans="1:74" s="9" customFormat="1" ht="15" customHeight="1">
      <c r="A108" s="62"/>
      <c r="B108" s="62"/>
      <c r="C108" s="80"/>
      <c r="D108" s="13">
        <f t="shared" si="155"/>
        <v>0</v>
      </c>
      <c r="E108" s="666" t="str">
        <f t="shared" si="155"/>
        <v>Select E-Class</v>
      </c>
      <c r="F108" s="666"/>
      <c r="G108" s="666"/>
      <c r="H108" s="666"/>
      <c r="I108" s="666"/>
      <c r="J108" s="666"/>
      <c r="K108" s="33"/>
      <c r="L108" s="107">
        <f t="shared" si="156"/>
        <v>0</v>
      </c>
      <c r="M108" s="56"/>
      <c r="N108" s="108"/>
      <c r="O108" s="91">
        <f t="shared" si="157"/>
        <v>0</v>
      </c>
      <c r="P108" s="108"/>
      <c r="Q108" s="91">
        <f t="shared" si="158"/>
        <v>0</v>
      </c>
      <c r="R108" s="114"/>
      <c r="S108" s="91">
        <f t="shared" si="159"/>
        <v>0</v>
      </c>
      <c r="T108" s="108"/>
      <c r="U108" s="91">
        <f t="shared" si="160"/>
        <v>0</v>
      </c>
      <c r="V108" s="108"/>
      <c r="W108" s="91">
        <f t="shared" si="161"/>
        <v>0</v>
      </c>
      <c r="X108" s="92">
        <f t="shared" si="183"/>
        <v>0</v>
      </c>
      <c r="Y108" s="247"/>
      <c r="Z108" s="211">
        <f t="shared" si="162"/>
        <v>0</v>
      </c>
      <c r="AA108" s="247"/>
      <c r="AB108" s="211">
        <f t="shared" si="163"/>
        <v>0</v>
      </c>
      <c r="AC108" s="259"/>
      <c r="AD108" s="211">
        <f t="shared" si="164"/>
        <v>0</v>
      </c>
      <c r="AE108" s="247"/>
      <c r="AF108" s="211">
        <f t="shared" si="165"/>
        <v>0</v>
      </c>
      <c r="AG108" s="247"/>
      <c r="AH108" s="211">
        <f t="shared" si="166"/>
        <v>0</v>
      </c>
      <c r="AI108" s="212">
        <f t="shared" si="184"/>
        <v>0</v>
      </c>
      <c r="AJ108" s="248"/>
      <c r="AK108" s="214">
        <f t="shared" si="167"/>
        <v>0</v>
      </c>
      <c r="AL108" s="248"/>
      <c r="AM108" s="214">
        <f t="shared" si="168"/>
        <v>0</v>
      </c>
      <c r="AN108" s="260"/>
      <c r="AO108" s="214">
        <f t="shared" si="169"/>
        <v>0</v>
      </c>
      <c r="AP108" s="248"/>
      <c r="AQ108" s="214">
        <f t="shared" si="170"/>
        <v>0</v>
      </c>
      <c r="AR108" s="248"/>
      <c r="AS108" s="214">
        <f t="shared" si="171"/>
        <v>0</v>
      </c>
      <c r="AT108" s="215">
        <f t="shared" si="185"/>
        <v>0</v>
      </c>
      <c r="AU108" s="249"/>
      <c r="AV108" s="217">
        <f t="shared" si="172"/>
        <v>0</v>
      </c>
      <c r="AW108" s="249"/>
      <c r="AX108" s="217">
        <f t="shared" si="173"/>
        <v>0</v>
      </c>
      <c r="AY108" s="261"/>
      <c r="AZ108" s="217">
        <f t="shared" si="174"/>
        <v>0</v>
      </c>
      <c r="BA108" s="249"/>
      <c r="BB108" s="217">
        <f t="shared" si="175"/>
        <v>0</v>
      </c>
      <c r="BC108" s="249"/>
      <c r="BD108" s="217">
        <f t="shared" si="176"/>
        <v>0</v>
      </c>
      <c r="BE108" s="218">
        <f t="shared" si="186"/>
        <v>0</v>
      </c>
      <c r="BF108" s="250"/>
      <c r="BG108" s="220">
        <f t="shared" si="177"/>
        <v>0</v>
      </c>
      <c r="BH108" s="250"/>
      <c r="BI108" s="220">
        <f t="shared" si="178"/>
        <v>0</v>
      </c>
      <c r="BJ108" s="262"/>
      <c r="BK108" s="220">
        <f t="shared" si="179"/>
        <v>0</v>
      </c>
      <c r="BL108" s="250"/>
      <c r="BM108" s="220">
        <f t="shared" si="180"/>
        <v>0</v>
      </c>
      <c r="BN108" s="250"/>
      <c r="BO108" s="220">
        <f t="shared" si="181"/>
        <v>0</v>
      </c>
      <c r="BP108" s="221">
        <f t="shared" si="187"/>
        <v>0</v>
      </c>
      <c r="BQ108" s="256">
        <f t="shared" si="192"/>
        <v>0</v>
      </c>
      <c r="BR108" s="256">
        <f t="shared" si="188"/>
        <v>0</v>
      </c>
      <c r="BS108" s="256">
        <f t="shared" si="189"/>
        <v>0</v>
      </c>
      <c r="BT108" s="256">
        <f t="shared" si="190"/>
        <v>0</v>
      </c>
      <c r="BU108" s="256">
        <f t="shared" si="191"/>
        <v>0</v>
      </c>
      <c r="BV108" s="244">
        <f t="shared" si="182"/>
        <v>0</v>
      </c>
    </row>
    <row r="109" spans="1:74" s="9" customFormat="1" ht="15" customHeight="1">
      <c r="A109" s="62"/>
      <c r="B109" s="62"/>
      <c r="C109" s="80"/>
      <c r="D109" s="13">
        <f t="shared" si="155"/>
        <v>0</v>
      </c>
      <c r="E109" s="666" t="str">
        <f t="shared" si="155"/>
        <v>Select E-Class</v>
      </c>
      <c r="F109" s="666"/>
      <c r="G109" s="666"/>
      <c r="H109" s="666"/>
      <c r="I109" s="666"/>
      <c r="J109" s="666"/>
      <c r="K109" s="33"/>
      <c r="L109" s="107">
        <f t="shared" si="156"/>
        <v>0</v>
      </c>
      <c r="M109" s="56"/>
      <c r="N109" s="108"/>
      <c r="O109" s="91">
        <f t="shared" si="157"/>
        <v>0</v>
      </c>
      <c r="P109" s="108"/>
      <c r="Q109" s="91">
        <f t="shared" si="158"/>
        <v>0</v>
      </c>
      <c r="R109" s="108"/>
      <c r="S109" s="91">
        <f t="shared" si="159"/>
        <v>0</v>
      </c>
      <c r="T109" s="108"/>
      <c r="U109" s="91">
        <f t="shared" si="160"/>
        <v>0</v>
      </c>
      <c r="V109" s="108"/>
      <c r="W109" s="91">
        <f t="shared" si="161"/>
        <v>0</v>
      </c>
      <c r="X109" s="92">
        <f t="shared" si="183"/>
        <v>0</v>
      </c>
      <c r="Y109" s="247"/>
      <c r="Z109" s="211">
        <f t="shared" si="162"/>
        <v>0</v>
      </c>
      <c r="AA109" s="247"/>
      <c r="AB109" s="211">
        <f t="shared" si="163"/>
        <v>0</v>
      </c>
      <c r="AC109" s="247"/>
      <c r="AD109" s="211">
        <f t="shared" si="164"/>
        <v>0</v>
      </c>
      <c r="AE109" s="247"/>
      <c r="AF109" s="211">
        <f t="shared" si="165"/>
        <v>0</v>
      </c>
      <c r="AG109" s="247"/>
      <c r="AH109" s="211">
        <f t="shared" si="166"/>
        <v>0</v>
      </c>
      <c r="AI109" s="212">
        <f t="shared" si="184"/>
        <v>0</v>
      </c>
      <c r="AJ109" s="248"/>
      <c r="AK109" s="214">
        <f t="shared" si="167"/>
        <v>0</v>
      </c>
      <c r="AL109" s="248"/>
      <c r="AM109" s="214">
        <f t="shared" si="168"/>
        <v>0</v>
      </c>
      <c r="AN109" s="248"/>
      <c r="AO109" s="214">
        <f t="shared" si="169"/>
        <v>0</v>
      </c>
      <c r="AP109" s="248"/>
      <c r="AQ109" s="214">
        <f t="shared" si="170"/>
        <v>0</v>
      </c>
      <c r="AR109" s="248"/>
      <c r="AS109" s="214">
        <f t="shared" si="171"/>
        <v>0</v>
      </c>
      <c r="AT109" s="215">
        <f t="shared" si="185"/>
        <v>0</v>
      </c>
      <c r="AU109" s="249"/>
      <c r="AV109" s="217">
        <f t="shared" si="172"/>
        <v>0</v>
      </c>
      <c r="AW109" s="249"/>
      <c r="AX109" s="217">
        <f t="shared" si="173"/>
        <v>0</v>
      </c>
      <c r="AY109" s="249"/>
      <c r="AZ109" s="217">
        <f t="shared" si="174"/>
        <v>0</v>
      </c>
      <c r="BA109" s="249"/>
      <c r="BB109" s="217">
        <f t="shared" si="175"/>
        <v>0</v>
      </c>
      <c r="BC109" s="249"/>
      <c r="BD109" s="217">
        <f t="shared" si="176"/>
        <v>0</v>
      </c>
      <c r="BE109" s="218">
        <f t="shared" si="186"/>
        <v>0</v>
      </c>
      <c r="BF109" s="250"/>
      <c r="BG109" s="220">
        <f t="shared" si="177"/>
        <v>0</v>
      </c>
      <c r="BH109" s="250"/>
      <c r="BI109" s="220">
        <f t="shared" si="178"/>
        <v>0</v>
      </c>
      <c r="BJ109" s="250"/>
      <c r="BK109" s="220">
        <f t="shared" si="179"/>
        <v>0</v>
      </c>
      <c r="BL109" s="250"/>
      <c r="BM109" s="220">
        <f t="shared" si="180"/>
        <v>0</v>
      </c>
      <c r="BN109" s="250"/>
      <c r="BO109" s="220">
        <f t="shared" si="181"/>
        <v>0</v>
      </c>
      <c r="BP109" s="221">
        <f t="shared" si="187"/>
        <v>0</v>
      </c>
      <c r="BQ109" s="256">
        <f t="shared" si="192"/>
        <v>0</v>
      </c>
      <c r="BR109" s="256">
        <f t="shared" si="188"/>
        <v>0</v>
      </c>
      <c r="BS109" s="256">
        <f t="shared" si="189"/>
        <v>0</v>
      </c>
      <c r="BT109" s="256">
        <f t="shared" si="190"/>
        <v>0</v>
      </c>
      <c r="BU109" s="256">
        <f t="shared" si="191"/>
        <v>0</v>
      </c>
      <c r="BV109" s="244">
        <f t="shared" si="182"/>
        <v>0</v>
      </c>
    </row>
    <row r="110" spans="1:74" s="9" customFormat="1" ht="15" customHeight="1">
      <c r="A110" s="62"/>
      <c r="B110" s="62"/>
      <c r="C110" s="80"/>
      <c r="D110" s="13">
        <f t="shared" si="155"/>
        <v>0</v>
      </c>
      <c r="E110" s="666" t="str">
        <f t="shared" si="155"/>
        <v>Select E-Class</v>
      </c>
      <c r="F110" s="666"/>
      <c r="G110" s="666"/>
      <c r="H110" s="666"/>
      <c r="I110" s="666"/>
      <c r="J110" s="666"/>
      <c r="K110" s="33"/>
      <c r="L110" s="107">
        <f t="shared" si="156"/>
        <v>0</v>
      </c>
      <c r="M110" s="56"/>
      <c r="N110" s="108"/>
      <c r="O110" s="91">
        <f t="shared" si="157"/>
        <v>0</v>
      </c>
      <c r="P110" s="108"/>
      <c r="Q110" s="91">
        <f t="shared" si="158"/>
        <v>0</v>
      </c>
      <c r="R110" s="108"/>
      <c r="S110" s="91">
        <f t="shared" si="159"/>
        <v>0</v>
      </c>
      <c r="T110" s="108"/>
      <c r="U110" s="91">
        <f t="shared" si="160"/>
        <v>0</v>
      </c>
      <c r="V110" s="108"/>
      <c r="W110" s="91">
        <f t="shared" si="161"/>
        <v>0</v>
      </c>
      <c r="X110" s="92">
        <f t="shared" si="183"/>
        <v>0</v>
      </c>
      <c r="Y110" s="247"/>
      <c r="Z110" s="211">
        <f t="shared" si="162"/>
        <v>0</v>
      </c>
      <c r="AA110" s="247"/>
      <c r="AB110" s="211">
        <f t="shared" si="163"/>
        <v>0</v>
      </c>
      <c r="AC110" s="247"/>
      <c r="AD110" s="211">
        <f t="shared" si="164"/>
        <v>0</v>
      </c>
      <c r="AE110" s="247"/>
      <c r="AF110" s="211">
        <f t="shared" si="165"/>
        <v>0</v>
      </c>
      <c r="AG110" s="247"/>
      <c r="AH110" s="211">
        <f t="shared" si="166"/>
        <v>0</v>
      </c>
      <c r="AI110" s="212">
        <f t="shared" si="184"/>
        <v>0</v>
      </c>
      <c r="AJ110" s="248"/>
      <c r="AK110" s="214">
        <f t="shared" si="167"/>
        <v>0</v>
      </c>
      <c r="AL110" s="248"/>
      <c r="AM110" s="214">
        <f t="shared" si="168"/>
        <v>0</v>
      </c>
      <c r="AN110" s="248"/>
      <c r="AO110" s="214">
        <f t="shared" si="169"/>
        <v>0</v>
      </c>
      <c r="AP110" s="248"/>
      <c r="AQ110" s="214">
        <f t="shared" si="170"/>
        <v>0</v>
      </c>
      <c r="AR110" s="248"/>
      <c r="AS110" s="214">
        <f t="shared" si="171"/>
        <v>0</v>
      </c>
      <c r="AT110" s="215">
        <f t="shared" si="185"/>
        <v>0</v>
      </c>
      <c r="AU110" s="249"/>
      <c r="AV110" s="217">
        <f t="shared" si="172"/>
        <v>0</v>
      </c>
      <c r="AW110" s="249"/>
      <c r="AX110" s="217">
        <f t="shared" si="173"/>
        <v>0</v>
      </c>
      <c r="AY110" s="249"/>
      <c r="AZ110" s="217">
        <f t="shared" si="174"/>
        <v>0</v>
      </c>
      <c r="BA110" s="249"/>
      <c r="BB110" s="217">
        <f t="shared" si="175"/>
        <v>0</v>
      </c>
      <c r="BC110" s="249"/>
      <c r="BD110" s="217">
        <f t="shared" si="176"/>
        <v>0</v>
      </c>
      <c r="BE110" s="218">
        <f t="shared" si="186"/>
        <v>0</v>
      </c>
      <c r="BF110" s="250"/>
      <c r="BG110" s="220">
        <f t="shared" si="177"/>
        <v>0</v>
      </c>
      <c r="BH110" s="250"/>
      <c r="BI110" s="220">
        <f t="shared" si="178"/>
        <v>0</v>
      </c>
      <c r="BJ110" s="250"/>
      <c r="BK110" s="220">
        <f t="shared" si="179"/>
        <v>0</v>
      </c>
      <c r="BL110" s="250"/>
      <c r="BM110" s="220">
        <f t="shared" si="180"/>
        <v>0</v>
      </c>
      <c r="BN110" s="250"/>
      <c r="BO110" s="220">
        <f t="shared" si="181"/>
        <v>0</v>
      </c>
      <c r="BP110" s="221">
        <f t="shared" si="187"/>
        <v>0</v>
      </c>
      <c r="BQ110" s="256">
        <f t="shared" si="192"/>
        <v>0</v>
      </c>
      <c r="BR110" s="256">
        <f t="shared" si="188"/>
        <v>0</v>
      </c>
      <c r="BS110" s="256">
        <f t="shared" si="189"/>
        <v>0</v>
      </c>
      <c r="BT110" s="256">
        <f t="shared" si="190"/>
        <v>0</v>
      </c>
      <c r="BU110" s="256">
        <f t="shared" si="191"/>
        <v>0</v>
      </c>
      <c r="BV110" s="244">
        <f t="shared" si="182"/>
        <v>0</v>
      </c>
    </row>
    <row r="111" spans="1:74" s="9" customFormat="1" ht="15" customHeight="1">
      <c r="A111" s="62"/>
      <c r="B111" s="62"/>
      <c r="C111" s="80"/>
      <c r="D111" s="13">
        <f t="shared" si="155"/>
        <v>0</v>
      </c>
      <c r="E111" s="666" t="str">
        <f t="shared" si="155"/>
        <v>Select E-Class</v>
      </c>
      <c r="F111" s="666"/>
      <c r="G111" s="666"/>
      <c r="H111" s="666"/>
      <c r="I111" s="666"/>
      <c r="J111" s="666"/>
      <c r="K111" s="33"/>
      <c r="L111" s="107">
        <f t="shared" si="156"/>
        <v>0</v>
      </c>
      <c r="M111" s="56"/>
      <c r="N111" s="108"/>
      <c r="O111" s="91">
        <f t="shared" si="157"/>
        <v>0</v>
      </c>
      <c r="P111" s="108"/>
      <c r="Q111" s="91">
        <f t="shared" si="158"/>
        <v>0</v>
      </c>
      <c r="R111" s="108"/>
      <c r="S111" s="91">
        <f t="shared" si="159"/>
        <v>0</v>
      </c>
      <c r="T111" s="108"/>
      <c r="U111" s="91">
        <f t="shared" si="160"/>
        <v>0</v>
      </c>
      <c r="V111" s="108"/>
      <c r="W111" s="91">
        <f t="shared" si="161"/>
        <v>0</v>
      </c>
      <c r="X111" s="92">
        <f t="shared" si="183"/>
        <v>0</v>
      </c>
      <c r="Y111" s="247"/>
      <c r="Z111" s="211">
        <f t="shared" si="162"/>
        <v>0</v>
      </c>
      <c r="AA111" s="247"/>
      <c r="AB111" s="211">
        <f t="shared" si="163"/>
        <v>0</v>
      </c>
      <c r="AC111" s="247"/>
      <c r="AD111" s="211">
        <f t="shared" si="164"/>
        <v>0</v>
      </c>
      <c r="AE111" s="247"/>
      <c r="AF111" s="211">
        <f t="shared" si="165"/>
        <v>0</v>
      </c>
      <c r="AG111" s="247"/>
      <c r="AH111" s="211">
        <f t="shared" si="166"/>
        <v>0</v>
      </c>
      <c r="AI111" s="212">
        <f t="shared" si="184"/>
        <v>0</v>
      </c>
      <c r="AJ111" s="248"/>
      <c r="AK111" s="214">
        <f t="shared" si="167"/>
        <v>0</v>
      </c>
      <c r="AL111" s="248"/>
      <c r="AM111" s="214">
        <f t="shared" si="168"/>
        <v>0</v>
      </c>
      <c r="AN111" s="248"/>
      <c r="AO111" s="214">
        <f t="shared" si="169"/>
        <v>0</v>
      </c>
      <c r="AP111" s="248"/>
      <c r="AQ111" s="214">
        <f t="shared" si="170"/>
        <v>0</v>
      </c>
      <c r="AR111" s="248"/>
      <c r="AS111" s="214">
        <f t="shared" si="171"/>
        <v>0</v>
      </c>
      <c r="AT111" s="215">
        <f t="shared" si="185"/>
        <v>0</v>
      </c>
      <c r="AU111" s="249"/>
      <c r="AV111" s="217">
        <f t="shared" si="172"/>
        <v>0</v>
      </c>
      <c r="AW111" s="249"/>
      <c r="AX111" s="217">
        <f t="shared" si="173"/>
        <v>0</v>
      </c>
      <c r="AY111" s="249"/>
      <c r="AZ111" s="217">
        <f t="shared" si="174"/>
        <v>0</v>
      </c>
      <c r="BA111" s="249"/>
      <c r="BB111" s="217">
        <f t="shared" si="175"/>
        <v>0</v>
      </c>
      <c r="BC111" s="249"/>
      <c r="BD111" s="217">
        <f t="shared" si="176"/>
        <v>0</v>
      </c>
      <c r="BE111" s="218">
        <f t="shared" si="186"/>
        <v>0</v>
      </c>
      <c r="BF111" s="250"/>
      <c r="BG111" s="220">
        <f t="shared" si="177"/>
        <v>0</v>
      </c>
      <c r="BH111" s="250"/>
      <c r="BI111" s="220">
        <f t="shared" si="178"/>
        <v>0</v>
      </c>
      <c r="BJ111" s="250"/>
      <c r="BK111" s="220">
        <f t="shared" si="179"/>
        <v>0</v>
      </c>
      <c r="BL111" s="250"/>
      <c r="BM111" s="220">
        <f t="shared" si="180"/>
        <v>0</v>
      </c>
      <c r="BN111" s="250"/>
      <c r="BO111" s="220">
        <f t="shared" si="181"/>
        <v>0</v>
      </c>
      <c r="BP111" s="221">
        <f t="shared" si="187"/>
        <v>0</v>
      </c>
      <c r="BQ111" s="256">
        <f t="shared" si="192"/>
        <v>0</v>
      </c>
      <c r="BR111" s="256">
        <f t="shared" si="188"/>
        <v>0</v>
      </c>
      <c r="BS111" s="256">
        <f t="shared" si="189"/>
        <v>0</v>
      </c>
      <c r="BT111" s="256">
        <f t="shared" si="190"/>
        <v>0</v>
      </c>
      <c r="BU111" s="256">
        <f t="shared" si="191"/>
        <v>0</v>
      </c>
      <c r="BV111" s="244">
        <f t="shared" si="182"/>
        <v>0</v>
      </c>
    </row>
    <row r="112" spans="1:74" s="9" customFormat="1" ht="15" customHeight="1">
      <c r="A112" s="62"/>
      <c r="B112" s="62"/>
      <c r="C112" s="80"/>
      <c r="D112" s="13">
        <f t="shared" si="155"/>
        <v>0</v>
      </c>
      <c r="E112" s="666" t="str">
        <f t="shared" si="155"/>
        <v>Select E-Class</v>
      </c>
      <c r="F112" s="666"/>
      <c r="G112" s="666"/>
      <c r="H112" s="666"/>
      <c r="I112" s="666"/>
      <c r="J112" s="666"/>
      <c r="K112" s="33"/>
      <c r="L112" s="107">
        <f t="shared" si="156"/>
        <v>0</v>
      </c>
      <c r="M112" s="56"/>
      <c r="N112" s="108"/>
      <c r="O112" s="91">
        <f t="shared" si="157"/>
        <v>0</v>
      </c>
      <c r="P112" s="108"/>
      <c r="Q112" s="91">
        <f t="shared" si="158"/>
        <v>0</v>
      </c>
      <c r="R112" s="108"/>
      <c r="S112" s="91">
        <f t="shared" si="159"/>
        <v>0</v>
      </c>
      <c r="T112" s="108"/>
      <c r="U112" s="91">
        <f t="shared" si="160"/>
        <v>0</v>
      </c>
      <c r="V112" s="108"/>
      <c r="W112" s="91">
        <f t="shared" si="161"/>
        <v>0</v>
      </c>
      <c r="X112" s="92">
        <f t="shared" si="183"/>
        <v>0</v>
      </c>
      <c r="Y112" s="247"/>
      <c r="Z112" s="211">
        <f t="shared" si="162"/>
        <v>0</v>
      </c>
      <c r="AA112" s="247"/>
      <c r="AB112" s="211">
        <f t="shared" si="163"/>
        <v>0</v>
      </c>
      <c r="AC112" s="247"/>
      <c r="AD112" s="211">
        <f t="shared" si="164"/>
        <v>0</v>
      </c>
      <c r="AE112" s="247"/>
      <c r="AF112" s="211">
        <f t="shared" si="165"/>
        <v>0</v>
      </c>
      <c r="AG112" s="247"/>
      <c r="AH112" s="211">
        <f t="shared" si="166"/>
        <v>0</v>
      </c>
      <c r="AI112" s="212">
        <f t="shared" si="184"/>
        <v>0</v>
      </c>
      <c r="AJ112" s="248"/>
      <c r="AK112" s="214">
        <f t="shared" si="167"/>
        <v>0</v>
      </c>
      <c r="AL112" s="248"/>
      <c r="AM112" s="214">
        <f t="shared" si="168"/>
        <v>0</v>
      </c>
      <c r="AN112" s="248"/>
      <c r="AO112" s="214">
        <f t="shared" si="169"/>
        <v>0</v>
      </c>
      <c r="AP112" s="248"/>
      <c r="AQ112" s="214">
        <f t="shared" si="170"/>
        <v>0</v>
      </c>
      <c r="AR112" s="248"/>
      <c r="AS112" s="214">
        <f t="shared" si="171"/>
        <v>0</v>
      </c>
      <c r="AT112" s="215">
        <f t="shared" si="185"/>
        <v>0</v>
      </c>
      <c r="AU112" s="249"/>
      <c r="AV112" s="217">
        <f t="shared" si="172"/>
        <v>0</v>
      </c>
      <c r="AW112" s="249"/>
      <c r="AX112" s="217">
        <f t="shared" si="173"/>
        <v>0</v>
      </c>
      <c r="AY112" s="249"/>
      <c r="AZ112" s="217">
        <f t="shared" si="174"/>
        <v>0</v>
      </c>
      <c r="BA112" s="249"/>
      <c r="BB112" s="217">
        <f t="shared" si="175"/>
        <v>0</v>
      </c>
      <c r="BC112" s="249"/>
      <c r="BD112" s="217">
        <f t="shared" si="176"/>
        <v>0</v>
      </c>
      <c r="BE112" s="218">
        <f t="shared" si="186"/>
        <v>0</v>
      </c>
      <c r="BF112" s="250"/>
      <c r="BG112" s="220">
        <f t="shared" si="177"/>
        <v>0</v>
      </c>
      <c r="BH112" s="250"/>
      <c r="BI112" s="220">
        <f t="shared" si="178"/>
        <v>0</v>
      </c>
      <c r="BJ112" s="250"/>
      <c r="BK112" s="220">
        <f t="shared" si="179"/>
        <v>0</v>
      </c>
      <c r="BL112" s="250"/>
      <c r="BM112" s="220">
        <f t="shared" si="180"/>
        <v>0</v>
      </c>
      <c r="BN112" s="250"/>
      <c r="BO112" s="220">
        <f t="shared" si="181"/>
        <v>0</v>
      </c>
      <c r="BP112" s="221">
        <f t="shared" si="187"/>
        <v>0</v>
      </c>
      <c r="BQ112" s="256">
        <f t="shared" si="192"/>
        <v>0</v>
      </c>
      <c r="BR112" s="256">
        <f t="shared" si="188"/>
        <v>0</v>
      </c>
      <c r="BS112" s="256">
        <f t="shared" si="189"/>
        <v>0</v>
      </c>
      <c r="BT112" s="256">
        <f t="shared" si="190"/>
        <v>0</v>
      </c>
      <c r="BU112" s="256">
        <f t="shared" si="191"/>
        <v>0</v>
      </c>
      <c r="BV112" s="244">
        <f t="shared" si="182"/>
        <v>0</v>
      </c>
    </row>
    <row r="113" spans="1:74" s="9" customFormat="1" ht="15" customHeight="1">
      <c r="A113" s="62"/>
      <c r="B113" s="62"/>
      <c r="C113" s="80"/>
      <c r="D113" s="13">
        <f t="shared" si="155"/>
        <v>0</v>
      </c>
      <c r="E113" s="666" t="str">
        <f t="shared" si="155"/>
        <v>Select E-Class</v>
      </c>
      <c r="F113" s="666"/>
      <c r="G113" s="666"/>
      <c r="H113" s="666"/>
      <c r="I113" s="666"/>
      <c r="J113" s="666"/>
      <c r="K113" s="33"/>
      <c r="L113" s="107">
        <f t="shared" si="156"/>
        <v>0</v>
      </c>
      <c r="M113" s="56"/>
      <c r="N113" s="108"/>
      <c r="O113" s="91">
        <f t="shared" si="157"/>
        <v>0</v>
      </c>
      <c r="P113" s="108"/>
      <c r="Q113" s="91">
        <f t="shared" si="158"/>
        <v>0</v>
      </c>
      <c r="R113" s="108"/>
      <c r="S113" s="91">
        <f t="shared" si="159"/>
        <v>0</v>
      </c>
      <c r="T113" s="108"/>
      <c r="U113" s="91">
        <f t="shared" si="160"/>
        <v>0</v>
      </c>
      <c r="V113" s="108"/>
      <c r="W113" s="91">
        <f t="shared" si="161"/>
        <v>0</v>
      </c>
      <c r="X113" s="92">
        <f t="shared" si="183"/>
        <v>0</v>
      </c>
      <c r="Y113" s="247"/>
      <c r="Z113" s="211">
        <f t="shared" si="162"/>
        <v>0</v>
      </c>
      <c r="AA113" s="247"/>
      <c r="AB113" s="211">
        <f t="shared" si="163"/>
        <v>0</v>
      </c>
      <c r="AC113" s="247"/>
      <c r="AD113" s="211">
        <f t="shared" si="164"/>
        <v>0</v>
      </c>
      <c r="AE113" s="247"/>
      <c r="AF113" s="211">
        <f t="shared" si="165"/>
        <v>0</v>
      </c>
      <c r="AG113" s="247"/>
      <c r="AH113" s="211">
        <f t="shared" si="166"/>
        <v>0</v>
      </c>
      <c r="AI113" s="212">
        <f t="shared" si="184"/>
        <v>0</v>
      </c>
      <c r="AJ113" s="248"/>
      <c r="AK113" s="214">
        <f t="shared" si="167"/>
        <v>0</v>
      </c>
      <c r="AL113" s="248"/>
      <c r="AM113" s="214">
        <f t="shared" si="168"/>
        <v>0</v>
      </c>
      <c r="AN113" s="248"/>
      <c r="AO113" s="214">
        <f t="shared" si="169"/>
        <v>0</v>
      </c>
      <c r="AP113" s="248"/>
      <c r="AQ113" s="214">
        <f t="shared" si="170"/>
        <v>0</v>
      </c>
      <c r="AR113" s="248"/>
      <c r="AS113" s="214">
        <f t="shared" si="171"/>
        <v>0</v>
      </c>
      <c r="AT113" s="215">
        <f t="shared" si="185"/>
        <v>0</v>
      </c>
      <c r="AU113" s="249"/>
      <c r="AV113" s="217">
        <f t="shared" si="172"/>
        <v>0</v>
      </c>
      <c r="AW113" s="249"/>
      <c r="AX113" s="217">
        <f t="shared" si="173"/>
        <v>0</v>
      </c>
      <c r="AY113" s="249"/>
      <c r="AZ113" s="217">
        <f t="shared" si="174"/>
        <v>0</v>
      </c>
      <c r="BA113" s="249"/>
      <c r="BB113" s="217">
        <f t="shared" si="175"/>
        <v>0</v>
      </c>
      <c r="BC113" s="249"/>
      <c r="BD113" s="217">
        <f t="shared" si="176"/>
        <v>0</v>
      </c>
      <c r="BE113" s="218">
        <f t="shared" si="186"/>
        <v>0</v>
      </c>
      <c r="BF113" s="250"/>
      <c r="BG113" s="220">
        <f t="shared" si="177"/>
        <v>0</v>
      </c>
      <c r="BH113" s="250"/>
      <c r="BI113" s="220">
        <f t="shared" si="178"/>
        <v>0</v>
      </c>
      <c r="BJ113" s="250"/>
      <c r="BK113" s="220">
        <f t="shared" si="179"/>
        <v>0</v>
      </c>
      <c r="BL113" s="250"/>
      <c r="BM113" s="220">
        <f t="shared" si="180"/>
        <v>0</v>
      </c>
      <c r="BN113" s="250"/>
      <c r="BO113" s="220">
        <f t="shared" si="181"/>
        <v>0</v>
      </c>
      <c r="BP113" s="221">
        <f t="shared" si="187"/>
        <v>0</v>
      </c>
      <c r="BQ113" s="256">
        <f t="shared" si="192"/>
        <v>0</v>
      </c>
      <c r="BR113" s="256">
        <f t="shared" si="188"/>
        <v>0</v>
      </c>
      <c r="BS113" s="256">
        <f t="shared" si="189"/>
        <v>0</v>
      </c>
      <c r="BT113" s="256">
        <f t="shared" si="190"/>
        <v>0</v>
      </c>
      <c r="BU113" s="256">
        <f t="shared" si="191"/>
        <v>0</v>
      </c>
      <c r="BV113" s="244">
        <f t="shared" si="182"/>
        <v>0</v>
      </c>
    </row>
    <row r="114" spans="1:74" s="9" customFormat="1" ht="15" customHeight="1">
      <c r="A114" s="62"/>
      <c r="B114" s="62"/>
      <c r="C114" s="80"/>
      <c r="D114" s="13">
        <f t="shared" si="155"/>
        <v>0</v>
      </c>
      <c r="E114" s="666" t="str">
        <f t="shared" si="155"/>
        <v>Select E-Class</v>
      </c>
      <c r="F114" s="666"/>
      <c r="G114" s="666"/>
      <c r="H114" s="666"/>
      <c r="I114" s="666"/>
      <c r="J114" s="666"/>
      <c r="K114" s="33"/>
      <c r="L114" s="107">
        <f t="shared" si="156"/>
        <v>0</v>
      </c>
      <c r="M114" s="56"/>
      <c r="N114" s="108"/>
      <c r="O114" s="91">
        <f t="shared" si="157"/>
        <v>0</v>
      </c>
      <c r="P114" s="108"/>
      <c r="Q114" s="91">
        <f t="shared" si="158"/>
        <v>0</v>
      </c>
      <c r="R114" s="114"/>
      <c r="S114" s="91">
        <f t="shared" si="159"/>
        <v>0</v>
      </c>
      <c r="T114" s="108"/>
      <c r="U114" s="91">
        <f t="shared" si="160"/>
        <v>0</v>
      </c>
      <c r="V114" s="108"/>
      <c r="W114" s="91">
        <f t="shared" si="161"/>
        <v>0</v>
      </c>
      <c r="X114" s="92">
        <f t="shared" si="183"/>
        <v>0</v>
      </c>
      <c r="Y114" s="247"/>
      <c r="Z114" s="211">
        <f t="shared" si="162"/>
        <v>0</v>
      </c>
      <c r="AA114" s="247"/>
      <c r="AB114" s="211">
        <f t="shared" si="163"/>
        <v>0</v>
      </c>
      <c r="AC114" s="259"/>
      <c r="AD114" s="211">
        <f t="shared" si="164"/>
        <v>0</v>
      </c>
      <c r="AE114" s="247"/>
      <c r="AF114" s="211">
        <f t="shared" si="165"/>
        <v>0</v>
      </c>
      <c r="AG114" s="247"/>
      <c r="AH114" s="211">
        <f t="shared" si="166"/>
        <v>0</v>
      </c>
      <c r="AI114" s="212">
        <f t="shared" si="184"/>
        <v>0</v>
      </c>
      <c r="AJ114" s="248"/>
      <c r="AK114" s="214">
        <f t="shared" si="167"/>
        <v>0</v>
      </c>
      <c r="AL114" s="248"/>
      <c r="AM114" s="214">
        <f t="shared" si="168"/>
        <v>0</v>
      </c>
      <c r="AN114" s="260"/>
      <c r="AO114" s="214">
        <f t="shared" si="169"/>
        <v>0</v>
      </c>
      <c r="AP114" s="248"/>
      <c r="AQ114" s="214">
        <f t="shared" si="170"/>
        <v>0</v>
      </c>
      <c r="AR114" s="248"/>
      <c r="AS114" s="214">
        <f t="shared" si="171"/>
        <v>0</v>
      </c>
      <c r="AT114" s="215">
        <f t="shared" si="185"/>
        <v>0</v>
      </c>
      <c r="AU114" s="249"/>
      <c r="AV114" s="217">
        <f t="shared" si="172"/>
        <v>0</v>
      </c>
      <c r="AW114" s="249"/>
      <c r="AX114" s="217">
        <f t="shared" si="173"/>
        <v>0</v>
      </c>
      <c r="AY114" s="261"/>
      <c r="AZ114" s="217">
        <f t="shared" si="174"/>
        <v>0</v>
      </c>
      <c r="BA114" s="249"/>
      <c r="BB114" s="217">
        <f t="shared" si="175"/>
        <v>0</v>
      </c>
      <c r="BC114" s="249"/>
      <c r="BD114" s="217">
        <f t="shared" si="176"/>
        <v>0</v>
      </c>
      <c r="BE114" s="218">
        <f t="shared" si="186"/>
        <v>0</v>
      </c>
      <c r="BF114" s="250"/>
      <c r="BG114" s="220">
        <f t="shared" si="177"/>
        <v>0</v>
      </c>
      <c r="BH114" s="250"/>
      <c r="BI114" s="220">
        <f t="shared" si="178"/>
        <v>0</v>
      </c>
      <c r="BJ114" s="262"/>
      <c r="BK114" s="220">
        <f t="shared" si="179"/>
        <v>0</v>
      </c>
      <c r="BL114" s="250"/>
      <c r="BM114" s="220">
        <f t="shared" si="180"/>
        <v>0</v>
      </c>
      <c r="BN114" s="250"/>
      <c r="BO114" s="220">
        <f t="shared" si="181"/>
        <v>0</v>
      </c>
      <c r="BP114" s="221">
        <f t="shared" si="187"/>
        <v>0</v>
      </c>
      <c r="BQ114" s="256">
        <f t="shared" si="192"/>
        <v>0</v>
      </c>
      <c r="BR114" s="256">
        <f t="shared" si="188"/>
        <v>0</v>
      </c>
      <c r="BS114" s="256">
        <f t="shared" si="189"/>
        <v>0</v>
      </c>
      <c r="BT114" s="256">
        <f t="shared" si="190"/>
        <v>0</v>
      </c>
      <c r="BU114" s="256">
        <f t="shared" si="191"/>
        <v>0</v>
      </c>
      <c r="BV114" s="244">
        <f t="shared" si="182"/>
        <v>0</v>
      </c>
    </row>
    <row r="115" spans="1:74" s="9" customFormat="1" ht="15" customHeight="1">
      <c r="A115" s="62"/>
      <c r="B115" s="62"/>
      <c r="C115" s="80"/>
      <c r="D115" s="13">
        <f t="shared" si="155"/>
        <v>0</v>
      </c>
      <c r="E115" s="666" t="str">
        <f t="shared" si="155"/>
        <v>Select E-Class</v>
      </c>
      <c r="F115" s="666"/>
      <c r="G115" s="666"/>
      <c r="H115" s="666"/>
      <c r="I115" s="666"/>
      <c r="J115" s="666"/>
      <c r="K115" s="33"/>
      <c r="L115" s="107">
        <f t="shared" si="156"/>
        <v>0</v>
      </c>
      <c r="M115" s="56"/>
      <c r="N115" s="108"/>
      <c r="O115" s="91">
        <f t="shared" si="157"/>
        <v>0</v>
      </c>
      <c r="P115" s="108"/>
      <c r="Q115" s="91">
        <f t="shared" si="158"/>
        <v>0</v>
      </c>
      <c r="R115" s="108"/>
      <c r="S115" s="91">
        <f t="shared" si="159"/>
        <v>0</v>
      </c>
      <c r="T115" s="108"/>
      <c r="U115" s="91">
        <f t="shared" si="160"/>
        <v>0</v>
      </c>
      <c r="V115" s="108"/>
      <c r="W115" s="91">
        <f t="shared" si="161"/>
        <v>0</v>
      </c>
      <c r="X115" s="92">
        <f t="shared" si="183"/>
        <v>0</v>
      </c>
      <c r="Y115" s="247"/>
      <c r="Z115" s="211">
        <f t="shared" si="162"/>
        <v>0</v>
      </c>
      <c r="AA115" s="247"/>
      <c r="AB115" s="211">
        <f t="shared" si="163"/>
        <v>0</v>
      </c>
      <c r="AC115" s="247"/>
      <c r="AD115" s="211">
        <f t="shared" si="164"/>
        <v>0</v>
      </c>
      <c r="AE115" s="247"/>
      <c r="AF115" s="211">
        <f t="shared" si="165"/>
        <v>0</v>
      </c>
      <c r="AG115" s="247"/>
      <c r="AH115" s="211">
        <f t="shared" si="166"/>
        <v>0</v>
      </c>
      <c r="AI115" s="212">
        <f t="shared" si="184"/>
        <v>0</v>
      </c>
      <c r="AJ115" s="248"/>
      <c r="AK115" s="214">
        <f t="shared" si="167"/>
        <v>0</v>
      </c>
      <c r="AL115" s="248"/>
      <c r="AM115" s="214">
        <f t="shared" si="168"/>
        <v>0</v>
      </c>
      <c r="AN115" s="248"/>
      <c r="AO115" s="214">
        <f t="shared" si="169"/>
        <v>0</v>
      </c>
      <c r="AP115" s="248"/>
      <c r="AQ115" s="214">
        <f t="shared" si="170"/>
        <v>0</v>
      </c>
      <c r="AR115" s="248"/>
      <c r="AS115" s="214">
        <f t="shared" si="171"/>
        <v>0</v>
      </c>
      <c r="AT115" s="215">
        <f t="shared" si="185"/>
        <v>0</v>
      </c>
      <c r="AU115" s="249"/>
      <c r="AV115" s="217">
        <f t="shared" si="172"/>
        <v>0</v>
      </c>
      <c r="AW115" s="249"/>
      <c r="AX115" s="217">
        <f t="shared" si="173"/>
        <v>0</v>
      </c>
      <c r="AY115" s="249"/>
      <c r="AZ115" s="217">
        <f t="shared" si="174"/>
        <v>0</v>
      </c>
      <c r="BA115" s="249"/>
      <c r="BB115" s="217">
        <f t="shared" si="175"/>
        <v>0</v>
      </c>
      <c r="BC115" s="249"/>
      <c r="BD115" s="217">
        <f t="shared" si="176"/>
        <v>0</v>
      </c>
      <c r="BE115" s="218">
        <f t="shared" si="186"/>
        <v>0</v>
      </c>
      <c r="BF115" s="250"/>
      <c r="BG115" s="220">
        <f t="shared" si="177"/>
        <v>0</v>
      </c>
      <c r="BH115" s="250"/>
      <c r="BI115" s="220">
        <f t="shared" si="178"/>
        <v>0</v>
      </c>
      <c r="BJ115" s="250"/>
      <c r="BK115" s="220">
        <f t="shared" si="179"/>
        <v>0</v>
      </c>
      <c r="BL115" s="250"/>
      <c r="BM115" s="220">
        <f t="shared" si="180"/>
        <v>0</v>
      </c>
      <c r="BN115" s="250"/>
      <c r="BO115" s="220">
        <f t="shared" si="181"/>
        <v>0</v>
      </c>
      <c r="BP115" s="221">
        <f t="shared" si="187"/>
        <v>0</v>
      </c>
      <c r="BQ115" s="256">
        <f t="shared" si="192"/>
        <v>0</v>
      </c>
      <c r="BR115" s="256">
        <f t="shared" si="188"/>
        <v>0</v>
      </c>
      <c r="BS115" s="256">
        <f t="shared" si="189"/>
        <v>0</v>
      </c>
      <c r="BT115" s="256">
        <f t="shared" si="190"/>
        <v>0</v>
      </c>
      <c r="BU115" s="256">
        <f t="shared" si="191"/>
        <v>0</v>
      </c>
      <c r="BV115" s="244">
        <f t="shared" si="182"/>
        <v>0</v>
      </c>
    </row>
    <row r="116" spans="1:74" s="9" customFormat="1" ht="15" customHeight="1">
      <c r="A116" s="62"/>
      <c r="B116" s="62"/>
      <c r="C116" s="80"/>
      <c r="D116" s="13">
        <f t="shared" si="155"/>
        <v>0</v>
      </c>
      <c r="E116" s="666" t="str">
        <f t="shared" si="155"/>
        <v>Select E-Class</v>
      </c>
      <c r="F116" s="666"/>
      <c r="G116" s="666"/>
      <c r="H116" s="666"/>
      <c r="I116" s="666"/>
      <c r="J116" s="666"/>
      <c r="K116" s="33"/>
      <c r="L116" s="107">
        <f t="shared" si="156"/>
        <v>0</v>
      </c>
      <c r="M116" s="56"/>
      <c r="N116" s="108"/>
      <c r="O116" s="91">
        <f t="shared" si="157"/>
        <v>0</v>
      </c>
      <c r="P116" s="108"/>
      <c r="Q116" s="91">
        <f t="shared" si="158"/>
        <v>0</v>
      </c>
      <c r="R116" s="108"/>
      <c r="S116" s="91">
        <f t="shared" si="159"/>
        <v>0</v>
      </c>
      <c r="T116" s="108"/>
      <c r="U116" s="91">
        <f t="shared" si="160"/>
        <v>0</v>
      </c>
      <c r="V116" s="108"/>
      <c r="W116" s="91">
        <f t="shared" si="161"/>
        <v>0</v>
      </c>
      <c r="X116" s="92">
        <f t="shared" si="183"/>
        <v>0</v>
      </c>
      <c r="Y116" s="247"/>
      <c r="Z116" s="211">
        <f t="shared" si="162"/>
        <v>0</v>
      </c>
      <c r="AA116" s="247"/>
      <c r="AB116" s="211">
        <f t="shared" si="163"/>
        <v>0</v>
      </c>
      <c r="AC116" s="247"/>
      <c r="AD116" s="211">
        <f t="shared" si="164"/>
        <v>0</v>
      </c>
      <c r="AE116" s="247"/>
      <c r="AF116" s="211">
        <f t="shared" si="165"/>
        <v>0</v>
      </c>
      <c r="AG116" s="247"/>
      <c r="AH116" s="211">
        <f t="shared" si="166"/>
        <v>0</v>
      </c>
      <c r="AI116" s="212">
        <f t="shared" si="184"/>
        <v>0</v>
      </c>
      <c r="AJ116" s="248"/>
      <c r="AK116" s="214">
        <f t="shared" si="167"/>
        <v>0</v>
      </c>
      <c r="AL116" s="248"/>
      <c r="AM116" s="214">
        <f t="shared" si="168"/>
        <v>0</v>
      </c>
      <c r="AN116" s="248"/>
      <c r="AO116" s="214">
        <f t="shared" si="169"/>
        <v>0</v>
      </c>
      <c r="AP116" s="248"/>
      <c r="AQ116" s="214">
        <f t="shared" si="170"/>
        <v>0</v>
      </c>
      <c r="AR116" s="248"/>
      <c r="AS116" s="214">
        <f t="shared" si="171"/>
        <v>0</v>
      </c>
      <c r="AT116" s="215">
        <f t="shared" si="185"/>
        <v>0</v>
      </c>
      <c r="AU116" s="249"/>
      <c r="AV116" s="217">
        <f t="shared" si="172"/>
        <v>0</v>
      </c>
      <c r="AW116" s="249"/>
      <c r="AX116" s="217">
        <f t="shared" si="173"/>
        <v>0</v>
      </c>
      <c r="AY116" s="249"/>
      <c r="AZ116" s="217">
        <f t="shared" si="174"/>
        <v>0</v>
      </c>
      <c r="BA116" s="249"/>
      <c r="BB116" s="217">
        <f t="shared" si="175"/>
        <v>0</v>
      </c>
      <c r="BC116" s="249"/>
      <c r="BD116" s="217">
        <f t="shared" si="176"/>
        <v>0</v>
      </c>
      <c r="BE116" s="218">
        <f t="shared" si="186"/>
        <v>0</v>
      </c>
      <c r="BF116" s="250"/>
      <c r="BG116" s="220">
        <f t="shared" si="177"/>
        <v>0</v>
      </c>
      <c r="BH116" s="250"/>
      <c r="BI116" s="220">
        <f t="shared" si="178"/>
        <v>0</v>
      </c>
      <c r="BJ116" s="250"/>
      <c r="BK116" s="220">
        <f t="shared" si="179"/>
        <v>0</v>
      </c>
      <c r="BL116" s="250"/>
      <c r="BM116" s="220">
        <f t="shared" si="180"/>
        <v>0</v>
      </c>
      <c r="BN116" s="250"/>
      <c r="BO116" s="220">
        <f t="shared" si="181"/>
        <v>0</v>
      </c>
      <c r="BP116" s="221">
        <f t="shared" si="187"/>
        <v>0</v>
      </c>
      <c r="BQ116" s="256">
        <f t="shared" si="192"/>
        <v>0</v>
      </c>
      <c r="BR116" s="256">
        <f t="shared" si="188"/>
        <v>0</v>
      </c>
      <c r="BS116" s="256">
        <f t="shared" si="189"/>
        <v>0</v>
      </c>
      <c r="BT116" s="256">
        <f t="shared" si="190"/>
        <v>0</v>
      </c>
      <c r="BU116" s="256">
        <f t="shared" si="191"/>
        <v>0</v>
      </c>
      <c r="BV116" s="244">
        <f t="shared" si="182"/>
        <v>0</v>
      </c>
    </row>
    <row r="117" spans="1:74" s="9" customFormat="1" ht="15" customHeight="1">
      <c r="A117" s="62"/>
      <c r="B117" s="62"/>
      <c r="C117" s="80"/>
      <c r="D117" s="13">
        <f t="shared" si="155"/>
        <v>0</v>
      </c>
      <c r="E117" s="666" t="str">
        <f t="shared" si="155"/>
        <v>Select E-Class</v>
      </c>
      <c r="F117" s="666"/>
      <c r="G117" s="666"/>
      <c r="H117" s="666"/>
      <c r="I117" s="666"/>
      <c r="J117" s="666"/>
      <c r="K117" s="33"/>
      <c r="L117" s="107">
        <f t="shared" si="156"/>
        <v>0</v>
      </c>
      <c r="M117" s="56"/>
      <c r="N117" s="108"/>
      <c r="O117" s="91">
        <f t="shared" si="157"/>
        <v>0</v>
      </c>
      <c r="P117" s="108"/>
      <c r="Q117" s="91">
        <f t="shared" si="158"/>
        <v>0</v>
      </c>
      <c r="R117" s="108"/>
      <c r="S117" s="91">
        <f t="shared" si="159"/>
        <v>0</v>
      </c>
      <c r="T117" s="108"/>
      <c r="U117" s="91">
        <f t="shared" si="160"/>
        <v>0</v>
      </c>
      <c r="V117" s="108"/>
      <c r="W117" s="91">
        <f t="shared" si="161"/>
        <v>0</v>
      </c>
      <c r="X117" s="92">
        <f t="shared" si="183"/>
        <v>0</v>
      </c>
      <c r="Y117" s="247"/>
      <c r="Z117" s="211">
        <f t="shared" si="162"/>
        <v>0</v>
      </c>
      <c r="AA117" s="247"/>
      <c r="AB117" s="211">
        <f t="shared" si="163"/>
        <v>0</v>
      </c>
      <c r="AC117" s="247"/>
      <c r="AD117" s="211">
        <f t="shared" si="164"/>
        <v>0</v>
      </c>
      <c r="AE117" s="247"/>
      <c r="AF117" s="211">
        <f t="shared" si="165"/>
        <v>0</v>
      </c>
      <c r="AG117" s="247"/>
      <c r="AH117" s="211">
        <f t="shared" si="166"/>
        <v>0</v>
      </c>
      <c r="AI117" s="212">
        <f t="shared" si="184"/>
        <v>0</v>
      </c>
      <c r="AJ117" s="248"/>
      <c r="AK117" s="214">
        <f t="shared" si="167"/>
        <v>0</v>
      </c>
      <c r="AL117" s="248"/>
      <c r="AM117" s="214">
        <f t="shared" si="168"/>
        <v>0</v>
      </c>
      <c r="AN117" s="248"/>
      <c r="AO117" s="214">
        <f t="shared" si="169"/>
        <v>0</v>
      </c>
      <c r="AP117" s="248"/>
      <c r="AQ117" s="214">
        <f t="shared" si="170"/>
        <v>0</v>
      </c>
      <c r="AR117" s="248"/>
      <c r="AS117" s="214">
        <f t="shared" si="171"/>
        <v>0</v>
      </c>
      <c r="AT117" s="215">
        <f t="shared" si="185"/>
        <v>0</v>
      </c>
      <c r="AU117" s="249"/>
      <c r="AV117" s="217">
        <f t="shared" si="172"/>
        <v>0</v>
      </c>
      <c r="AW117" s="249"/>
      <c r="AX117" s="217">
        <f t="shared" si="173"/>
        <v>0</v>
      </c>
      <c r="AY117" s="249"/>
      <c r="AZ117" s="217">
        <f t="shared" si="174"/>
        <v>0</v>
      </c>
      <c r="BA117" s="249"/>
      <c r="BB117" s="217">
        <f t="shared" si="175"/>
        <v>0</v>
      </c>
      <c r="BC117" s="249"/>
      <c r="BD117" s="217">
        <f t="shared" si="176"/>
        <v>0</v>
      </c>
      <c r="BE117" s="218">
        <f t="shared" si="186"/>
        <v>0</v>
      </c>
      <c r="BF117" s="250"/>
      <c r="BG117" s="220">
        <f t="shared" si="177"/>
        <v>0</v>
      </c>
      <c r="BH117" s="250"/>
      <c r="BI117" s="220">
        <f t="shared" si="178"/>
        <v>0</v>
      </c>
      <c r="BJ117" s="250"/>
      <c r="BK117" s="220">
        <f t="shared" si="179"/>
        <v>0</v>
      </c>
      <c r="BL117" s="250"/>
      <c r="BM117" s="220">
        <f t="shared" si="180"/>
        <v>0</v>
      </c>
      <c r="BN117" s="250"/>
      <c r="BO117" s="220">
        <f t="shared" si="181"/>
        <v>0</v>
      </c>
      <c r="BP117" s="221">
        <f t="shared" si="187"/>
        <v>0</v>
      </c>
      <c r="BQ117" s="256">
        <f t="shared" si="192"/>
        <v>0</v>
      </c>
      <c r="BR117" s="256">
        <f t="shared" si="188"/>
        <v>0</v>
      </c>
      <c r="BS117" s="256">
        <f t="shared" si="189"/>
        <v>0</v>
      </c>
      <c r="BT117" s="256">
        <f t="shared" si="190"/>
        <v>0</v>
      </c>
      <c r="BU117" s="256">
        <f t="shared" si="191"/>
        <v>0</v>
      </c>
      <c r="BV117" s="244">
        <f t="shared" si="182"/>
        <v>0</v>
      </c>
    </row>
    <row r="118" spans="1:74" s="9" customFormat="1" ht="15" customHeight="1">
      <c r="A118" s="62"/>
      <c r="B118" s="62"/>
      <c r="C118" s="80" t="s">
        <v>28</v>
      </c>
      <c r="D118" s="34"/>
      <c r="E118" s="653"/>
      <c r="F118" s="653"/>
      <c r="G118" s="653"/>
      <c r="H118" s="653"/>
      <c r="I118" s="653"/>
      <c r="J118" s="666"/>
      <c r="K118" s="33"/>
      <c r="L118" s="115"/>
      <c r="M118" s="56"/>
      <c r="N118" s="111"/>
      <c r="O118" s="112"/>
      <c r="P118" s="116"/>
      <c r="Q118" s="112"/>
      <c r="R118" s="116"/>
      <c r="S118" s="112"/>
      <c r="T118" s="116"/>
      <c r="U118" s="112"/>
      <c r="V118" s="116"/>
      <c r="W118" s="112"/>
      <c r="X118" s="99"/>
      <c r="Y118" s="111"/>
      <c r="Z118" s="112"/>
      <c r="AA118" s="116"/>
      <c r="AB118" s="112"/>
      <c r="AC118" s="116"/>
      <c r="AD118" s="112"/>
      <c r="AE118" s="116"/>
      <c r="AF118" s="112"/>
      <c r="AG118" s="116"/>
      <c r="AH118" s="112"/>
      <c r="AI118" s="99"/>
      <c r="AJ118" s="111"/>
      <c r="AK118" s="112"/>
      <c r="AL118" s="116"/>
      <c r="AM118" s="112"/>
      <c r="AN118" s="116"/>
      <c r="AO118" s="112"/>
      <c r="AP118" s="116"/>
      <c r="AQ118" s="112"/>
      <c r="AR118" s="116"/>
      <c r="AS118" s="112"/>
      <c r="AT118" s="99"/>
      <c r="AU118" s="111"/>
      <c r="AV118" s="112"/>
      <c r="AW118" s="116"/>
      <c r="AX118" s="112"/>
      <c r="AY118" s="116"/>
      <c r="AZ118" s="112"/>
      <c r="BA118" s="116"/>
      <c r="BB118" s="112"/>
      <c r="BC118" s="116"/>
      <c r="BD118" s="112"/>
      <c r="BE118" s="99"/>
      <c r="BF118" s="111"/>
      <c r="BG118" s="112"/>
      <c r="BH118" s="116"/>
      <c r="BI118" s="112"/>
      <c r="BJ118" s="116"/>
      <c r="BK118" s="112"/>
      <c r="BL118" s="116"/>
      <c r="BM118" s="112"/>
      <c r="BN118" s="116"/>
      <c r="BO118" s="112"/>
      <c r="BP118" s="99"/>
      <c r="BQ118" s="257"/>
      <c r="BR118" s="257"/>
      <c r="BS118" s="257"/>
      <c r="BT118" s="257"/>
      <c r="BU118" s="257"/>
      <c r="BV118" s="258"/>
    </row>
    <row r="119" spans="1:74" s="9" customFormat="1" ht="15" customHeight="1">
      <c r="A119" s="62"/>
      <c r="B119" s="62"/>
      <c r="C119" s="80"/>
      <c r="D119" s="13" t="str">
        <f t="shared" ref="D119:E133" si="193">D58</f>
        <v>Select Level from List</v>
      </c>
      <c r="E119" s="666" t="str">
        <f t="shared" si="193"/>
        <v>Select E-Class</v>
      </c>
      <c r="F119" s="666"/>
      <c r="G119" s="666"/>
      <c r="H119" s="666"/>
      <c r="I119" s="666"/>
      <c r="J119" s="666"/>
      <c r="K119" s="33"/>
      <c r="L119" s="107">
        <f t="shared" ref="L119:L133" si="194">VLOOKUP(E119,Leave_Benefits,3,0)</f>
        <v>0</v>
      </c>
      <c r="M119" s="56"/>
      <c r="N119" s="108"/>
      <c r="O119" s="91">
        <f t="shared" ref="O119:O133" si="195">ROUND(O58*$L119,0)</f>
        <v>0</v>
      </c>
      <c r="P119" s="108"/>
      <c r="Q119" s="91">
        <f t="shared" ref="Q119:Q133" si="196">ROUND(Q58*$L119,0)</f>
        <v>0</v>
      </c>
      <c r="R119" s="108"/>
      <c r="S119" s="91">
        <f t="shared" ref="S119:S133" si="197">ROUND(S58*$L119,0)</f>
        <v>0</v>
      </c>
      <c r="T119" s="108"/>
      <c r="U119" s="91">
        <f t="shared" ref="U119:U133" si="198">ROUND(U58*$L119,0)</f>
        <v>0</v>
      </c>
      <c r="V119" s="108"/>
      <c r="W119" s="91">
        <f t="shared" ref="W119:W133" si="199">ROUND(W58*$L119,0)</f>
        <v>0</v>
      </c>
      <c r="X119" s="92">
        <f>SUM(O119+Q119+S119+U119+W119)</f>
        <v>0</v>
      </c>
      <c r="Y119" s="247"/>
      <c r="Z119" s="211">
        <f t="shared" ref="Z119:Z133" si="200">ROUND(Z58*$L119,0)</f>
        <v>0</v>
      </c>
      <c r="AA119" s="247"/>
      <c r="AB119" s="211">
        <f t="shared" ref="AB119:AB133" si="201">ROUND(AB58*$L119,0)</f>
        <v>0</v>
      </c>
      <c r="AC119" s="247"/>
      <c r="AD119" s="211">
        <f t="shared" ref="AD119:AD133" si="202">ROUND(AD58*$L119,0)</f>
        <v>0</v>
      </c>
      <c r="AE119" s="247"/>
      <c r="AF119" s="211">
        <f t="shared" ref="AF119:AF133" si="203">ROUND(AF58*$L119,0)</f>
        <v>0</v>
      </c>
      <c r="AG119" s="247"/>
      <c r="AH119" s="211">
        <f t="shared" ref="AH119:AH133" si="204">ROUND(AH58*$L119,0)</f>
        <v>0</v>
      </c>
      <c r="AI119" s="212">
        <f>SUM(Z119+AB119+AD119+AF119+AH119)</f>
        <v>0</v>
      </c>
      <c r="AJ119" s="248"/>
      <c r="AK119" s="214">
        <f t="shared" ref="AK119:AK133" si="205">ROUND(AK58*$L119,0)</f>
        <v>0</v>
      </c>
      <c r="AL119" s="248"/>
      <c r="AM119" s="214">
        <f t="shared" ref="AM119:AM133" si="206">ROUND(AM58*$L119,0)</f>
        <v>0</v>
      </c>
      <c r="AN119" s="248"/>
      <c r="AO119" s="214">
        <f t="shared" ref="AO119:AO133" si="207">ROUND(AO58*$L119,0)</f>
        <v>0</v>
      </c>
      <c r="AP119" s="248"/>
      <c r="AQ119" s="214">
        <f t="shared" ref="AQ119:AQ133" si="208">ROUND(AQ58*$L119,0)</f>
        <v>0</v>
      </c>
      <c r="AR119" s="248"/>
      <c r="AS119" s="214">
        <f t="shared" ref="AS119:AS133" si="209">ROUND(AS58*$L119,0)</f>
        <v>0</v>
      </c>
      <c r="AT119" s="215">
        <f>SUM(AK119+AM119+AO119+AQ119+AS119)</f>
        <v>0</v>
      </c>
      <c r="AU119" s="249"/>
      <c r="AV119" s="217">
        <f t="shared" ref="AV119:AV133" si="210">ROUND(AV58*$L119,0)</f>
        <v>0</v>
      </c>
      <c r="AW119" s="249"/>
      <c r="AX119" s="217">
        <f t="shared" ref="AX119:AX133" si="211">ROUND(AX58*$L119,0)</f>
        <v>0</v>
      </c>
      <c r="AY119" s="249"/>
      <c r="AZ119" s="217">
        <f t="shared" ref="AZ119:AZ133" si="212">ROUND(AZ58*$L119,0)</f>
        <v>0</v>
      </c>
      <c r="BA119" s="249"/>
      <c r="BB119" s="217">
        <f t="shared" ref="BB119:BB133" si="213">ROUND(BB58*$L119,0)</f>
        <v>0</v>
      </c>
      <c r="BC119" s="249"/>
      <c r="BD119" s="217">
        <f t="shared" ref="BD119:BD133" si="214">ROUND(BD58*$L119,0)</f>
        <v>0</v>
      </c>
      <c r="BE119" s="218">
        <f>SUM(AV119+AX119+AZ119+BB119+BD119)</f>
        <v>0</v>
      </c>
      <c r="BF119" s="250"/>
      <c r="BG119" s="220">
        <f t="shared" ref="BG119:BG133" si="215">ROUND(BG58*$L119,0)</f>
        <v>0</v>
      </c>
      <c r="BH119" s="250"/>
      <c r="BI119" s="220">
        <f t="shared" ref="BI119:BI133" si="216">ROUND(BI58*$L119,0)</f>
        <v>0</v>
      </c>
      <c r="BJ119" s="250"/>
      <c r="BK119" s="220">
        <f t="shared" ref="BK119:BK133" si="217">ROUND(BK58*$L119,0)</f>
        <v>0</v>
      </c>
      <c r="BL119" s="250"/>
      <c r="BM119" s="220">
        <f t="shared" ref="BM119:BM133" si="218">ROUND(BM58*$L119,0)</f>
        <v>0</v>
      </c>
      <c r="BN119" s="250"/>
      <c r="BO119" s="220">
        <f t="shared" ref="BO119:BO133" si="219">ROUND(BO58*$L119,0)</f>
        <v>0</v>
      </c>
      <c r="BP119" s="221">
        <f>SUM(BG119+BI119+BK119+BM119+BO119)</f>
        <v>0</v>
      </c>
      <c r="BQ119" s="256">
        <f>O119+Z119+AK119+AV119+BG119</f>
        <v>0</v>
      </c>
      <c r="BR119" s="256">
        <f>Q119+AB119+AM119+AX119+BI119</f>
        <v>0</v>
      </c>
      <c r="BS119" s="256">
        <f>S119+AD119+AO119+AZ119+BK119</f>
        <v>0</v>
      </c>
      <c r="BT119" s="256">
        <f>BB119+BM119+AQ119+U119+AF119</f>
        <v>0</v>
      </c>
      <c r="BU119" s="256">
        <f>BO119+BD119+AS119+W119+AH119</f>
        <v>0</v>
      </c>
      <c r="BV119" s="244">
        <f t="shared" ref="BV119:BV146" si="220">SUM(BQ119:BU119)</f>
        <v>0</v>
      </c>
    </row>
    <row r="120" spans="1:74" s="9" customFormat="1" ht="15" customHeight="1">
      <c r="A120" s="62"/>
      <c r="B120" s="62"/>
      <c r="C120" s="80"/>
      <c r="D120" s="13" t="str">
        <f t="shared" si="193"/>
        <v>Select Level from List</v>
      </c>
      <c r="E120" s="665" t="str">
        <f t="shared" si="193"/>
        <v>Select E-Class</v>
      </c>
      <c r="F120" s="665"/>
      <c r="G120" s="665"/>
      <c r="H120" s="665"/>
      <c r="I120" s="665"/>
      <c r="J120" s="666"/>
      <c r="K120" s="33"/>
      <c r="L120" s="107">
        <f t="shared" si="194"/>
        <v>0</v>
      </c>
      <c r="M120" s="56"/>
      <c r="N120" s="108"/>
      <c r="O120" s="91">
        <f t="shared" si="195"/>
        <v>0</v>
      </c>
      <c r="P120" s="108"/>
      <c r="Q120" s="91">
        <f t="shared" si="196"/>
        <v>0</v>
      </c>
      <c r="R120" s="108"/>
      <c r="S120" s="91">
        <f t="shared" si="197"/>
        <v>0</v>
      </c>
      <c r="T120" s="108"/>
      <c r="U120" s="91">
        <f t="shared" si="198"/>
        <v>0</v>
      </c>
      <c r="V120" s="108"/>
      <c r="W120" s="91">
        <f t="shared" si="199"/>
        <v>0</v>
      </c>
      <c r="X120" s="92">
        <f t="shared" ref="X120:X143" si="221">SUM(O120+Q120+S120+U120+W120)</f>
        <v>0</v>
      </c>
      <c r="Y120" s="247"/>
      <c r="Z120" s="211">
        <f t="shared" si="200"/>
        <v>0</v>
      </c>
      <c r="AA120" s="247"/>
      <c r="AB120" s="211">
        <f t="shared" si="201"/>
        <v>0</v>
      </c>
      <c r="AC120" s="247"/>
      <c r="AD120" s="211">
        <f t="shared" si="202"/>
        <v>0</v>
      </c>
      <c r="AE120" s="247"/>
      <c r="AF120" s="211">
        <f t="shared" si="203"/>
        <v>0</v>
      </c>
      <c r="AG120" s="247"/>
      <c r="AH120" s="211">
        <f t="shared" si="204"/>
        <v>0</v>
      </c>
      <c r="AI120" s="212">
        <f t="shared" ref="AI120:AI143" si="222">SUM(Z120+AB120+AD120+AF120+AH120)</f>
        <v>0</v>
      </c>
      <c r="AJ120" s="248"/>
      <c r="AK120" s="214">
        <f t="shared" si="205"/>
        <v>0</v>
      </c>
      <c r="AL120" s="248"/>
      <c r="AM120" s="214">
        <f t="shared" si="206"/>
        <v>0</v>
      </c>
      <c r="AN120" s="248"/>
      <c r="AO120" s="214">
        <f t="shared" si="207"/>
        <v>0</v>
      </c>
      <c r="AP120" s="248"/>
      <c r="AQ120" s="214">
        <f t="shared" si="208"/>
        <v>0</v>
      </c>
      <c r="AR120" s="248"/>
      <c r="AS120" s="214">
        <f t="shared" si="209"/>
        <v>0</v>
      </c>
      <c r="AT120" s="215">
        <f t="shared" ref="AT120:AT143" si="223">SUM(AK120+AM120+AO120+AQ120+AS120)</f>
        <v>0</v>
      </c>
      <c r="AU120" s="249"/>
      <c r="AV120" s="217">
        <f t="shared" si="210"/>
        <v>0</v>
      </c>
      <c r="AW120" s="249"/>
      <c r="AX120" s="217">
        <f t="shared" si="211"/>
        <v>0</v>
      </c>
      <c r="AY120" s="249"/>
      <c r="AZ120" s="217">
        <f t="shared" si="212"/>
        <v>0</v>
      </c>
      <c r="BA120" s="249"/>
      <c r="BB120" s="217">
        <f t="shared" si="213"/>
        <v>0</v>
      </c>
      <c r="BC120" s="249"/>
      <c r="BD120" s="217">
        <f t="shared" si="214"/>
        <v>0</v>
      </c>
      <c r="BE120" s="218">
        <f t="shared" ref="BE120:BE143" si="224">SUM(AV120+AX120+AZ120+BB120+BD120)</f>
        <v>0</v>
      </c>
      <c r="BF120" s="250"/>
      <c r="BG120" s="220">
        <f t="shared" si="215"/>
        <v>0</v>
      </c>
      <c r="BH120" s="250"/>
      <c r="BI120" s="220">
        <f t="shared" si="216"/>
        <v>0</v>
      </c>
      <c r="BJ120" s="250"/>
      <c r="BK120" s="220">
        <f t="shared" si="217"/>
        <v>0</v>
      </c>
      <c r="BL120" s="250"/>
      <c r="BM120" s="220">
        <f t="shared" si="218"/>
        <v>0</v>
      </c>
      <c r="BN120" s="250"/>
      <c r="BO120" s="220">
        <f t="shared" si="219"/>
        <v>0</v>
      </c>
      <c r="BP120" s="221">
        <f t="shared" ref="BP120:BP143" si="225">SUM(BG120+BI120+BK120+BM120+BO120)</f>
        <v>0</v>
      </c>
      <c r="BQ120" s="256">
        <f t="shared" ref="BQ120:BQ143" si="226">O120+Z120+AK120+AV120+BG120</f>
        <v>0</v>
      </c>
      <c r="BR120" s="256">
        <f t="shared" ref="BR120:BR143" si="227">Q120+AB120+AM120+AX120+BI120</f>
        <v>0</v>
      </c>
      <c r="BS120" s="256">
        <f t="shared" ref="BS120:BS143" si="228">S120+AD120+AO120+AZ120+BK120</f>
        <v>0</v>
      </c>
      <c r="BT120" s="256">
        <f t="shared" ref="BT120:BT143" si="229">BB120+BM120+AQ120+U120+AF120</f>
        <v>0</v>
      </c>
      <c r="BU120" s="256">
        <f t="shared" ref="BU120:BU143" si="230">BO120+BD120+AS120+W120+AH120</f>
        <v>0</v>
      </c>
      <c r="BV120" s="244">
        <f t="shared" si="220"/>
        <v>0</v>
      </c>
    </row>
    <row r="121" spans="1:74" s="9" customFormat="1" ht="15" customHeight="1">
      <c r="A121" s="62"/>
      <c r="B121" s="62"/>
      <c r="C121" s="80"/>
      <c r="D121" s="13" t="str">
        <f t="shared" si="193"/>
        <v>Select Level from List</v>
      </c>
      <c r="E121" s="665" t="str">
        <f t="shared" si="193"/>
        <v>Select E-Class</v>
      </c>
      <c r="F121" s="666"/>
      <c r="G121" s="666"/>
      <c r="H121" s="666"/>
      <c r="I121" s="666"/>
      <c r="J121" s="666"/>
      <c r="K121" s="33"/>
      <c r="L121" s="107">
        <f t="shared" si="194"/>
        <v>0</v>
      </c>
      <c r="M121" s="56"/>
      <c r="N121" s="108"/>
      <c r="O121" s="91">
        <f t="shared" si="195"/>
        <v>0</v>
      </c>
      <c r="P121" s="108"/>
      <c r="Q121" s="91">
        <f t="shared" si="196"/>
        <v>0</v>
      </c>
      <c r="R121" s="108"/>
      <c r="S121" s="91">
        <f t="shared" si="197"/>
        <v>0</v>
      </c>
      <c r="T121" s="108"/>
      <c r="U121" s="91">
        <f t="shared" si="198"/>
        <v>0</v>
      </c>
      <c r="V121" s="108"/>
      <c r="W121" s="91">
        <f t="shared" si="199"/>
        <v>0</v>
      </c>
      <c r="X121" s="92">
        <f t="shared" si="221"/>
        <v>0</v>
      </c>
      <c r="Y121" s="247"/>
      <c r="Z121" s="211">
        <f t="shared" si="200"/>
        <v>0</v>
      </c>
      <c r="AA121" s="247"/>
      <c r="AB121" s="211">
        <f t="shared" si="201"/>
        <v>0</v>
      </c>
      <c r="AC121" s="247"/>
      <c r="AD121" s="211">
        <f t="shared" si="202"/>
        <v>0</v>
      </c>
      <c r="AE121" s="247"/>
      <c r="AF121" s="211">
        <f t="shared" si="203"/>
        <v>0</v>
      </c>
      <c r="AG121" s="247"/>
      <c r="AH121" s="211">
        <f t="shared" si="204"/>
        <v>0</v>
      </c>
      <c r="AI121" s="212">
        <f t="shared" si="222"/>
        <v>0</v>
      </c>
      <c r="AJ121" s="248"/>
      <c r="AK121" s="214">
        <f t="shared" si="205"/>
        <v>0</v>
      </c>
      <c r="AL121" s="248"/>
      <c r="AM121" s="214">
        <f t="shared" si="206"/>
        <v>0</v>
      </c>
      <c r="AN121" s="248"/>
      <c r="AO121" s="214">
        <f t="shared" si="207"/>
        <v>0</v>
      </c>
      <c r="AP121" s="248"/>
      <c r="AQ121" s="214">
        <f t="shared" si="208"/>
        <v>0</v>
      </c>
      <c r="AR121" s="248"/>
      <c r="AS121" s="214">
        <f t="shared" si="209"/>
        <v>0</v>
      </c>
      <c r="AT121" s="215">
        <f t="shared" si="223"/>
        <v>0</v>
      </c>
      <c r="AU121" s="249"/>
      <c r="AV121" s="217">
        <f t="shared" si="210"/>
        <v>0</v>
      </c>
      <c r="AW121" s="249"/>
      <c r="AX121" s="217">
        <f t="shared" si="211"/>
        <v>0</v>
      </c>
      <c r="AY121" s="249"/>
      <c r="AZ121" s="217">
        <f t="shared" si="212"/>
        <v>0</v>
      </c>
      <c r="BA121" s="249"/>
      <c r="BB121" s="217">
        <f t="shared" si="213"/>
        <v>0</v>
      </c>
      <c r="BC121" s="249"/>
      <c r="BD121" s="217">
        <f t="shared" si="214"/>
        <v>0</v>
      </c>
      <c r="BE121" s="218">
        <f t="shared" si="224"/>
        <v>0</v>
      </c>
      <c r="BF121" s="250"/>
      <c r="BG121" s="220">
        <f t="shared" si="215"/>
        <v>0</v>
      </c>
      <c r="BH121" s="250"/>
      <c r="BI121" s="220">
        <f t="shared" si="216"/>
        <v>0</v>
      </c>
      <c r="BJ121" s="250"/>
      <c r="BK121" s="220">
        <f t="shared" si="217"/>
        <v>0</v>
      </c>
      <c r="BL121" s="250"/>
      <c r="BM121" s="220">
        <f t="shared" si="218"/>
        <v>0</v>
      </c>
      <c r="BN121" s="250"/>
      <c r="BO121" s="220">
        <f t="shared" si="219"/>
        <v>0</v>
      </c>
      <c r="BP121" s="221">
        <f t="shared" si="225"/>
        <v>0</v>
      </c>
      <c r="BQ121" s="256">
        <f t="shared" si="226"/>
        <v>0</v>
      </c>
      <c r="BR121" s="256">
        <f t="shared" si="227"/>
        <v>0</v>
      </c>
      <c r="BS121" s="256">
        <f t="shared" si="228"/>
        <v>0</v>
      </c>
      <c r="BT121" s="256">
        <f t="shared" si="229"/>
        <v>0</v>
      </c>
      <c r="BU121" s="256">
        <f t="shared" si="230"/>
        <v>0</v>
      </c>
      <c r="BV121" s="244">
        <f t="shared" si="220"/>
        <v>0</v>
      </c>
    </row>
    <row r="122" spans="1:74" s="9" customFormat="1" ht="15" customHeight="1">
      <c r="A122" s="62"/>
      <c r="B122" s="62"/>
      <c r="C122" s="80"/>
      <c r="D122" s="13" t="str">
        <f t="shared" si="193"/>
        <v>Select Level from List</v>
      </c>
      <c r="E122" s="665" t="str">
        <f t="shared" si="193"/>
        <v>Select E-Class</v>
      </c>
      <c r="F122" s="666"/>
      <c r="G122" s="666"/>
      <c r="H122" s="666"/>
      <c r="I122" s="666"/>
      <c r="J122" s="666"/>
      <c r="K122" s="33"/>
      <c r="L122" s="107">
        <f t="shared" si="194"/>
        <v>0</v>
      </c>
      <c r="M122" s="56"/>
      <c r="N122" s="108"/>
      <c r="O122" s="91">
        <f t="shared" si="195"/>
        <v>0</v>
      </c>
      <c r="P122" s="108"/>
      <c r="Q122" s="91">
        <f t="shared" si="196"/>
        <v>0</v>
      </c>
      <c r="R122" s="108"/>
      <c r="S122" s="91">
        <f t="shared" si="197"/>
        <v>0</v>
      </c>
      <c r="T122" s="108"/>
      <c r="U122" s="91">
        <f t="shared" si="198"/>
        <v>0</v>
      </c>
      <c r="V122" s="108"/>
      <c r="W122" s="91">
        <f t="shared" si="199"/>
        <v>0</v>
      </c>
      <c r="X122" s="92">
        <f t="shared" si="221"/>
        <v>0</v>
      </c>
      <c r="Y122" s="247"/>
      <c r="Z122" s="211">
        <f t="shared" si="200"/>
        <v>0</v>
      </c>
      <c r="AA122" s="247"/>
      <c r="AB122" s="211">
        <f t="shared" si="201"/>
        <v>0</v>
      </c>
      <c r="AC122" s="247"/>
      <c r="AD122" s="211">
        <f t="shared" si="202"/>
        <v>0</v>
      </c>
      <c r="AE122" s="247"/>
      <c r="AF122" s="211">
        <f t="shared" si="203"/>
        <v>0</v>
      </c>
      <c r="AG122" s="247"/>
      <c r="AH122" s="211">
        <f t="shared" si="204"/>
        <v>0</v>
      </c>
      <c r="AI122" s="212">
        <f t="shared" si="222"/>
        <v>0</v>
      </c>
      <c r="AJ122" s="248"/>
      <c r="AK122" s="214">
        <f t="shared" si="205"/>
        <v>0</v>
      </c>
      <c r="AL122" s="248"/>
      <c r="AM122" s="214">
        <f t="shared" si="206"/>
        <v>0</v>
      </c>
      <c r="AN122" s="248"/>
      <c r="AO122" s="214">
        <f t="shared" si="207"/>
        <v>0</v>
      </c>
      <c r="AP122" s="248"/>
      <c r="AQ122" s="214">
        <f t="shared" si="208"/>
        <v>0</v>
      </c>
      <c r="AR122" s="248"/>
      <c r="AS122" s="214">
        <f t="shared" si="209"/>
        <v>0</v>
      </c>
      <c r="AT122" s="215">
        <f t="shared" si="223"/>
        <v>0</v>
      </c>
      <c r="AU122" s="249"/>
      <c r="AV122" s="217">
        <f t="shared" si="210"/>
        <v>0</v>
      </c>
      <c r="AW122" s="249"/>
      <c r="AX122" s="217">
        <f t="shared" si="211"/>
        <v>0</v>
      </c>
      <c r="AY122" s="249"/>
      <c r="AZ122" s="217">
        <f t="shared" si="212"/>
        <v>0</v>
      </c>
      <c r="BA122" s="249"/>
      <c r="BB122" s="217">
        <f t="shared" si="213"/>
        <v>0</v>
      </c>
      <c r="BC122" s="249"/>
      <c r="BD122" s="217">
        <f t="shared" si="214"/>
        <v>0</v>
      </c>
      <c r="BE122" s="218">
        <f t="shared" si="224"/>
        <v>0</v>
      </c>
      <c r="BF122" s="250"/>
      <c r="BG122" s="220">
        <f t="shared" si="215"/>
        <v>0</v>
      </c>
      <c r="BH122" s="250"/>
      <c r="BI122" s="220">
        <f t="shared" si="216"/>
        <v>0</v>
      </c>
      <c r="BJ122" s="250"/>
      <c r="BK122" s="220">
        <f t="shared" si="217"/>
        <v>0</v>
      </c>
      <c r="BL122" s="250"/>
      <c r="BM122" s="220">
        <f t="shared" si="218"/>
        <v>0</v>
      </c>
      <c r="BN122" s="250"/>
      <c r="BO122" s="220">
        <f t="shared" si="219"/>
        <v>0</v>
      </c>
      <c r="BP122" s="221">
        <f t="shared" si="225"/>
        <v>0</v>
      </c>
      <c r="BQ122" s="256">
        <f t="shared" si="226"/>
        <v>0</v>
      </c>
      <c r="BR122" s="256">
        <f t="shared" si="227"/>
        <v>0</v>
      </c>
      <c r="BS122" s="256">
        <f t="shared" si="228"/>
        <v>0</v>
      </c>
      <c r="BT122" s="256">
        <f t="shared" si="229"/>
        <v>0</v>
      </c>
      <c r="BU122" s="256">
        <f t="shared" si="230"/>
        <v>0</v>
      </c>
      <c r="BV122" s="244">
        <f t="shared" si="220"/>
        <v>0</v>
      </c>
    </row>
    <row r="123" spans="1:74" s="9" customFormat="1" ht="15" customHeight="1">
      <c r="A123" s="62"/>
      <c r="B123" s="62"/>
      <c r="C123" s="80"/>
      <c r="D123" s="13" t="str">
        <f t="shared" si="193"/>
        <v>Select Level from List</v>
      </c>
      <c r="E123" s="665" t="str">
        <f t="shared" si="193"/>
        <v>Select E-Class</v>
      </c>
      <c r="F123" s="666"/>
      <c r="G123" s="666"/>
      <c r="H123" s="666"/>
      <c r="I123" s="666"/>
      <c r="J123" s="666"/>
      <c r="K123" s="33"/>
      <c r="L123" s="107">
        <f t="shared" si="194"/>
        <v>0</v>
      </c>
      <c r="M123" s="56"/>
      <c r="N123" s="108"/>
      <c r="O123" s="91">
        <f t="shared" si="195"/>
        <v>0</v>
      </c>
      <c r="P123" s="108"/>
      <c r="Q123" s="91">
        <f t="shared" si="196"/>
        <v>0</v>
      </c>
      <c r="R123" s="108"/>
      <c r="S123" s="91">
        <f t="shared" si="197"/>
        <v>0</v>
      </c>
      <c r="T123" s="108"/>
      <c r="U123" s="91">
        <f t="shared" si="198"/>
        <v>0</v>
      </c>
      <c r="V123" s="108"/>
      <c r="W123" s="91">
        <f t="shared" si="199"/>
        <v>0</v>
      </c>
      <c r="X123" s="92">
        <f t="shared" si="221"/>
        <v>0</v>
      </c>
      <c r="Y123" s="247"/>
      <c r="Z123" s="211">
        <f t="shared" si="200"/>
        <v>0</v>
      </c>
      <c r="AA123" s="247"/>
      <c r="AB123" s="211">
        <f t="shared" si="201"/>
        <v>0</v>
      </c>
      <c r="AC123" s="247"/>
      <c r="AD123" s="211">
        <f t="shared" si="202"/>
        <v>0</v>
      </c>
      <c r="AE123" s="247"/>
      <c r="AF123" s="211">
        <f t="shared" si="203"/>
        <v>0</v>
      </c>
      <c r="AG123" s="247"/>
      <c r="AH123" s="211">
        <f t="shared" si="204"/>
        <v>0</v>
      </c>
      <c r="AI123" s="212">
        <f t="shared" si="222"/>
        <v>0</v>
      </c>
      <c r="AJ123" s="248"/>
      <c r="AK123" s="214">
        <f t="shared" si="205"/>
        <v>0</v>
      </c>
      <c r="AL123" s="248"/>
      <c r="AM123" s="214">
        <f t="shared" si="206"/>
        <v>0</v>
      </c>
      <c r="AN123" s="248"/>
      <c r="AO123" s="214">
        <f t="shared" si="207"/>
        <v>0</v>
      </c>
      <c r="AP123" s="248"/>
      <c r="AQ123" s="214">
        <f t="shared" si="208"/>
        <v>0</v>
      </c>
      <c r="AR123" s="248"/>
      <c r="AS123" s="214">
        <f t="shared" si="209"/>
        <v>0</v>
      </c>
      <c r="AT123" s="215">
        <f t="shared" si="223"/>
        <v>0</v>
      </c>
      <c r="AU123" s="249"/>
      <c r="AV123" s="217">
        <f t="shared" si="210"/>
        <v>0</v>
      </c>
      <c r="AW123" s="249"/>
      <c r="AX123" s="217">
        <f t="shared" si="211"/>
        <v>0</v>
      </c>
      <c r="AY123" s="249"/>
      <c r="AZ123" s="217">
        <f t="shared" si="212"/>
        <v>0</v>
      </c>
      <c r="BA123" s="249"/>
      <c r="BB123" s="217">
        <f t="shared" si="213"/>
        <v>0</v>
      </c>
      <c r="BC123" s="249"/>
      <c r="BD123" s="217">
        <f t="shared" si="214"/>
        <v>0</v>
      </c>
      <c r="BE123" s="218">
        <f t="shared" si="224"/>
        <v>0</v>
      </c>
      <c r="BF123" s="250"/>
      <c r="BG123" s="220">
        <f t="shared" si="215"/>
        <v>0</v>
      </c>
      <c r="BH123" s="250"/>
      <c r="BI123" s="220">
        <f t="shared" si="216"/>
        <v>0</v>
      </c>
      <c r="BJ123" s="250"/>
      <c r="BK123" s="220">
        <f t="shared" si="217"/>
        <v>0</v>
      </c>
      <c r="BL123" s="250"/>
      <c r="BM123" s="220">
        <f t="shared" si="218"/>
        <v>0</v>
      </c>
      <c r="BN123" s="250"/>
      <c r="BO123" s="220">
        <f t="shared" si="219"/>
        <v>0</v>
      </c>
      <c r="BP123" s="221">
        <f t="shared" si="225"/>
        <v>0</v>
      </c>
      <c r="BQ123" s="256">
        <f t="shared" si="226"/>
        <v>0</v>
      </c>
      <c r="BR123" s="256">
        <f t="shared" si="227"/>
        <v>0</v>
      </c>
      <c r="BS123" s="256">
        <f t="shared" si="228"/>
        <v>0</v>
      </c>
      <c r="BT123" s="256">
        <f t="shared" si="229"/>
        <v>0</v>
      </c>
      <c r="BU123" s="256">
        <f t="shared" si="230"/>
        <v>0</v>
      </c>
      <c r="BV123" s="244">
        <f t="shared" si="220"/>
        <v>0</v>
      </c>
    </row>
    <row r="124" spans="1:74" s="9" customFormat="1" ht="15" customHeight="1">
      <c r="A124" s="62"/>
      <c r="B124" s="62"/>
      <c r="C124" s="80"/>
      <c r="D124" s="13" t="str">
        <f t="shared" si="193"/>
        <v>Select Level from List</v>
      </c>
      <c r="E124" s="665" t="str">
        <f t="shared" si="193"/>
        <v>Select E-Class</v>
      </c>
      <c r="F124" s="665"/>
      <c r="G124" s="665"/>
      <c r="H124" s="665"/>
      <c r="I124" s="665"/>
      <c r="J124" s="666"/>
      <c r="K124" s="33"/>
      <c r="L124" s="107">
        <f t="shared" si="194"/>
        <v>0</v>
      </c>
      <c r="M124" s="56"/>
      <c r="N124" s="108"/>
      <c r="O124" s="91">
        <f t="shared" si="195"/>
        <v>0</v>
      </c>
      <c r="P124" s="108"/>
      <c r="Q124" s="91">
        <f t="shared" si="196"/>
        <v>0</v>
      </c>
      <c r="R124" s="108"/>
      <c r="S124" s="91">
        <f t="shared" si="197"/>
        <v>0</v>
      </c>
      <c r="T124" s="108"/>
      <c r="U124" s="91">
        <f t="shared" si="198"/>
        <v>0</v>
      </c>
      <c r="V124" s="108"/>
      <c r="W124" s="91">
        <f t="shared" si="199"/>
        <v>0</v>
      </c>
      <c r="X124" s="92">
        <f t="shared" si="221"/>
        <v>0</v>
      </c>
      <c r="Y124" s="247"/>
      <c r="Z124" s="211">
        <f t="shared" si="200"/>
        <v>0</v>
      </c>
      <c r="AA124" s="247"/>
      <c r="AB124" s="211">
        <f t="shared" si="201"/>
        <v>0</v>
      </c>
      <c r="AC124" s="247"/>
      <c r="AD124" s="211">
        <f t="shared" si="202"/>
        <v>0</v>
      </c>
      <c r="AE124" s="247"/>
      <c r="AF124" s="211">
        <f t="shared" si="203"/>
        <v>0</v>
      </c>
      <c r="AG124" s="247"/>
      <c r="AH124" s="211">
        <f t="shared" si="204"/>
        <v>0</v>
      </c>
      <c r="AI124" s="212">
        <f t="shared" si="222"/>
        <v>0</v>
      </c>
      <c r="AJ124" s="248"/>
      <c r="AK124" s="214">
        <f t="shared" si="205"/>
        <v>0</v>
      </c>
      <c r="AL124" s="248"/>
      <c r="AM124" s="214">
        <f t="shared" si="206"/>
        <v>0</v>
      </c>
      <c r="AN124" s="248"/>
      <c r="AO124" s="214">
        <f t="shared" si="207"/>
        <v>0</v>
      </c>
      <c r="AP124" s="248"/>
      <c r="AQ124" s="214">
        <f t="shared" si="208"/>
        <v>0</v>
      </c>
      <c r="AR124" s="248"/>
      <c r="AS124" s="214">
        <f t="shared" si="209"/>
        <v>0</v>
      </c>
      <c r="AT124" s="215">
        <f t="shared" si="223"/>
        <v>0</v>
      </c>
      <c r="AU124" s="249"/>
      <c r="AV124" s="217">
        <f t="shared" si="210"/>
        <v>0</v>
      </c>
      <c r="AW124" s="249"/>
      <c r="AX124" s="217">
        <f t="shared" si="211"/>
        <v>0</v>
      </c>
      <c r="AY124" s="249"/>
      <c r="AZ124" s="217">
        <f t="shared" si="212"/>
        <v>0</v>
      </c>
      <c r="BA124" s="249"/>
      <c r="BB124" s="217">
        <f t="shared" si="213"/>
        <v>0</v>
      </c>
      <c r="BC124" s="249"/>
      <c r="BD124" s="217">
        <f t="shared" si="214"/>
        <v>0</v>
      </c>
      <c r="BE124" s="218">
        <f t="shared" si="224"/>
        <v>0</v>
      </c>
      <c r="BF124" s="250"/>
      <c r="BG124" s="220">
        <f t="shared" si="215"/>
        <v>0</v>
      </c>
      <c r="BH124" s="250"/>
      <c r="BI124" s="220">
        <f t="shared" si="216"/>
        <v>0</v>
      </c>
      <c r="BJ124" s="250"/>
      <c r="BK124" s="220">
        <f t="shared" si="217"/>
        <v>0</v>
      </c>
      <c r="BL124" s="250"/>
      <c r="BM124" s="220">
        <f t="shared" si="218"/>
        <v>0</v>
      </c>
      <c r="BN124" s="250"/>
      <c r="BO124" s="220">
        <f t="shared" si="219"/>
        <v>0</v>
      </c>
      <c r="BP124" s="221">
        <f t="shared" si="225"/>
        <v>0</v>
      </c>
      <c r="BQ124" s="256">
        <f t="shared" si="226"/>
        <v>0</v>
      </c>
      <c r="BR124" s="256">
        <f t="shared" si="227"/>
        <v>0</v>
      </c>
      <c r="BS124" s="256">
        <f t="shared" si="228"/>
        <v>0</v>
      </c>
      <c r="BT124" s="256">
        <f t="shared" si="229"/>
        <v>0</v>
      </c>
      <c r="BU124" s="256">
        <f t="shared" si="230"/>
        <v>0</v>
      </c>
      <c r="BV124" s="244">
        <f t="shared" si="220"/>
        <v>0</v>
      </c>
    </row>
    <row r="125" spans="1:74" s="9" customFormat="1" ht="15" customHeight="1">
      <c r="A125" s="62"/>
      <c r="B125" s="62"/>
      <c r="C125" s="80"/>
      <c r="D125" s="13" t="str">
        <f t="shared" si="193"/>
        <v>Select Level from List</v>
      </c>
      <c r="E125" s="665" t="str">
        <f t="shared" si="193"/>
        <v>Select E-Class</v>
      </c>
      <c r="F125" s="666"/>
      <c r="G125" s="666"/>
      <c r="H125" s="666"/>
      <c r="I125" s="666"/>
      <c r="J125" s="666"/>
      <c r="K125" s="33"/>
      <c r="L125" s="107">
        <f t="shared" si="194"/>
        <v>0</v>
      </c>
      <c r="M125" s="56"/>
      <c r="N125" s="108"/>
      <c r="O125" s="91">
        <f t="shared" si="195"/>
        <v>0</v>
      </c>
      <c r="P125" s="108"/>
      <c r="Q125" s="91">
        <f t="shared" si="196"/>
        <v>0</v>
      </c>
      <c r="R125" s="108"/>
      <c r="S125" s="91">
        <f t="shared" si="197"/>
        <v>0</v>
      </c>
      <c r="T125" s="108"/>
      <c r="U125" s="91">
        <f t="shared" si="198"/>
        <v>0</v>
      </c>
      <c r="V125" s="108"/>
      <c r="W125" s="91">
        <f t="shared" si="199"/>
        <v>0</v>
      </c>
      <c r="X125" s="92">
        <f t="shared" si="221"/>
        <v>0</v>
      </c>
      <c r="Y125" s="247"/>
      <c r="Z125" s="211">
        <f t="shared" si="200"/>
        <v>0</v>
      </c>
      <c r="AA125" s="247"/>
      <c r="AB125" s="211">
        <f t="shared" si="201"/>
        <v>0</v>
      </c>
      <c r="AC125" s="247"/>
      <c r="AD125" s="211">
        <f t="shared" si="202"/>
        <v>0</v>
      </c>
      <c r="AE125" s="247"/>
      <c r="AF125" s="211">
        <f t="shared" si="203"/>
        <v>0</v>
      </c>
      <c r="AG125" s="247"/>
      <c r="AH125" s="211">
        <f t="shared" si="204"/>
        <v>0</v>
      </c>
      <c r="AI125" s="212">
        <f t="shared" si="222"/>
        <v>0</v>
      </c>
      <c r="AJ125" s="248"/>
      <c r="AK125" s="214">
        <f t="shared" si="205"/>
        <v>0</v>
      </c>
      <c r="AL125" s="248"/>
      <c r="AM125" s="214">
        <f t="shared" si="206"/>
        <v>0</v>
      </c>
      <c r="AN125" s="248"/>
      <c r="AO125" s="214">
        <f t="shared" si="207"/>
        <v>0</v>
      </c>
      <c r="AP125" s="248"/>
      <c r="AQ125" s="214">
        <f t="shared" si="208"/>
        <v>0</v>
      </c>
      <c r="AR125" s="248"/>
      <c r="AS125" s="214">
        <f t="shared" si="209"/>
        <v>0</v>
      </c>
      <c r="AT125" s="215">
        <f t="shared" si="223"/>
        <v>0</v>
      </c>
      <c r="AU125" s="249"/>
      <c r="AV125" s="217">
        <f t="shared" si="210"/>
        <v>0</v>
      </c>
      <c r="AW125" s="249"/>
      <c r="AX125" s="217">
        <f t="shared" si="211"/>
        <v>0</v>
      </c>
      <c r="AY125" s="249"/>
      <c r="AZ125" s="217">
        <f t="shared" si="212"/>
        <v>0</v>
      </c>
      <c r="BA125" s="249"/>
      <c r="BB125" s="217">
        <f t="shared" si="213"/>
        <v>0</v>
      </c>
      <c r="BC125" s="249"/>
      <c r="BD125" s="217">
        <f t="shared" si="214"/>
        <v>0</v>
      </c>
      <c r="BE125" s="218">
        <f t="shared" si="224"/>
        <v>0</v>
      </c>
      <c r="BF125" s="250"/>
      <c r="BG125" s="220">
        <f t="shared" si="215"/>
        <v>0</v>
      </c>
      <c r="BH125" s="250"/>
      <c r="BI125" s="220">
        <f t="shared" si="216"/>
        <v>0</v>
      </c>
      <c r="BJ125" s="250"/>
      <c r="BK125" s="220">
        <f t="shared" si="217"/>
        <v>0</v>
      </c>
      <c r="BL125" s="250"/>
      <c r="BM125" s="220">
        <f t="shared" si="218"/>
        <v>0</v>
      </c>
      <c r="BN125" s="250"/>
      <c r="BO125" s="220">
        <f t="shared" si="219"/>
        <v>0</v>
      </c>
      <c r="BP125" s="221">
        <f t="shared" si="225"/>
        <v>0</v>
      </c>
      <c r="BQ125" s="256">
        <f t="shared" si="226"/>
        <v>0</v>
      </c>
      <c r="BR125" s="256">
        <f t="shared" si="227"/>
        <v>0</v>
      </c>
      <c r="BS125" s="256">
        <f t="shared" si="228"/>
        <v>0</v>
      </c>
      <c r="BT125" s="256">
        <f t="shared" si="229"/>
        <v>0</v>
      </c>
      <c r="BU125" s="256">
        <f t="shared" si="230"/>
        <v>0</v>
      </c>
      <c r="BV125" s="244">
        <f t="shared" si="220"/>
        <v>0</v>
      </c>
    </row>
    <row r="126" spans="1:74" s="9" customFormat="1" ht="15" customHeight="1">
      <c r="A126" s="62"/>
      <c r="B126" s="62"/>
      <c r="C126" s="80"/>
      <c r="D126" s="13" t="str">
        <f t="shared" si="193"/>
        <v>Select Level from List</v>
      </c>
      <c r="E126" s="665" t="str">
        <f t="shared" si="193"/>
        <v>Select E-Class</v>
      </c>
      <c r="F126" s="666"/>
      <c r="G126" s="666"/>
      <c r="H126" s="666"/>
      <c r="I126" s="666"/>
      <c r="J126" s="666"/>
      <c r="K126" s="33"/>
      <c r="L126" s="107">
        <f t="shared" si="194"/>
        <v>0</v>
      </c>
      <c r="M126" s="56"/>
      <c r="N126" s="108"/>
      <c r="O126" s="91">
        <f t="shared" si="195"/>
        <v>0</v>
      </c>
      <c r="P126" s="108"/>
      <c r="Q126" s="91">
        <f t="shared" si="196"/>
        <v>0</v>
      </c>
      <c r="R126" s="108"/>
      <c r="S126" s="91">
        <f t="shared" si="197"/>
        <v>0</v>
      </c>
      <c r="T126" s="108"/>
      <c r="U126" s="91">
        <f t="shared" si="198"/>
        <v>0</v>
      </c>
      <c r="V126" s="108"/>
      <c r="W126" s="91">
        <f t="shared" si="199"/>
        <v>0</v>
      </c>
      <c r="X126" s="92">
        <f t="shared" si="221"/>
        <v>0</v>
      </c>
      <c r="Y126" s="247"/>
      <c r="Z126" s="211">
        <f t="shared" si="200"/>
        <v>0</v>
      </c>
      <c r="AA126" s="247"/>
      <c r="AB126" s="211">
        <f t="shared" si="201"/>
        <v>0</v>
      </c>
      <c r="AC126" s="247"/>
      <c r="AD126" s="211">
        <f t="shared" si="202"/>
        <v>0</v>
      </c>
      <c r="AE126" s="247"/>
      <c r="AF126" s="211">
        <f t="shared" si="203"/>
        <v>0</v>
      </c>
      <c r="AG126" s="247"/>
      <c r="AH126" s="211">
        <f t="shared" si="204"/>
        <v>0</v>
      </c>
      <c r="AI126" s="212">
        <f t="shared" si="222"/>
        <v>0</v>
      </c>
      <c r="AJ126" s="248"/>
      <c r="AK126" s="214">
        <f t="shared" si="205"/>
        <v>0</v>
      </c>
      <c r="AL126" s="248"/>
      <c r="AM126" s="214">
        <f t="shared" si="206"/>
        <v>0</v>
      </c>
      <c r="AN126" s="248"/>
      <c r="AO126" s="214">
        <f t="shared" si="207"/>
        <v>0</v>
      </c>
      <c r="AP126" s="248"/>
      <c r="AQ126" s="214">
        <f t="shared" si="208"/>
        <v>0</v>
      </c>
      <c r="AR126" s="248"/>
      <c r="AS126" s="214">
        <f t="shared" si="209"/>
        <v>0</v>
      </c>
      <c r="AT126" s="215">
        <f t="shared" si="223"/>
        <v>0</v>
      </c>
      <c r="AU126" s="249"/>
      <c r="AV126" s="217">
        <f t="shared" si="210"/>
        <v>0</v>
      </c>
      <c r="AW126" s="249"/>
      <c r="AX126" s="217">
        <f t="shared" si="211"/>
        <v>0</v>
      </c>
      <c r="AY126" s="249"/>
      <c r="AZ126" s="217">
        <f t="shared" si="212"/>
        <v>0</v>
      </c>
      <c r="BA126" s="249"/>
      <c r="BB126" s="217">
        <f t="shared" si="213"/>
        <v>0</v>
      </c>
      <c r="BC126" s="249"/>
      <c r="BD126" s="217">
        <f t="shared" si="214"/>
        <v>0</v>
      </c>
      <c r="BE126" s="218">
        <f t="shared" si="224"/>
        <v>0</v>
      </c>
      <c r="BF126" s="250"/>
      <c r="BG126" s="220">
        <f t="shared" si="215"/>
        <v>0</v>
      </c>
      <c r="BH126" s="250"/>
      <c r="BI126" s="220">
        <f t="shared" si="216"/>
        <v>0</v>
      </c>
      <c r="BJ126" s="250"/>
      <c r="BK126" s="220">
        <f t="shared" si="217"/>
        <v>0</v>
      </c>
      <c r="BL126" s="250"/>
      <c r="BM126" s="220">
        <f t="shared" si="218"/>
        <v>0</v>
      </c>
      <c r="BN126" s="250"/>
      <c r="BO126" s="220">
        <f t="shared" si="219"/>
        <v>0</v>
      </c>
      <c r="BP126" s="221">
        <f t="shared" si="225"/>
        <v>0</v>
      </c>
      <c r="BQ126" s="256">
        <f t="shared" si="226"/>
        <v>0</v>
      </c>
      <c r="BR126" s="256">
        <f t="shared" si="227"/>
        <v>0</v>
      </c>
      <c r="BS126" s="256">
        <f t="shared" si="228"/>
        <v>0</v>
      </c>
      <c r="BT126" s="256">
        <f t="shared" si="229"/>
        <v>0</v>
      </c>
      <c r="BU126" s="256">
        <f t="shared" si="230"/>
        <v>0</v>
      </c>
      <c r="BV126" s="244">
        <f t="shared" si="220"/>
        <v>0</v>
      </c>
    </row>
    <row r="127" spans="1:74" s="9" customFormat="1" ht="15" customHeight="1">
      <c r="A127" s="62"/>
      <c r="B127" s="62"/>
      <c r="C127" s="80"/>
      <c r="D127" s="13" t="str">
        <f t="shared" si="193"/>
        <v>Select Level from List</v>
      </c>
      <c r="E127" s="665" t="str">
        <f t="shared" si="193"/>
        <v>Select E-Class</v>
      </c>
      <c r="F127" s="666"/>
      <c r="G127" s="666"/>
      <c r="H127" s="666"/>
      <c r="I127" s="666"/>
      <c r="J127" s="666"/>
      <c r="K127" s="33"/>
      <c r="L127" s="107">
        <f t="shared" si="194"/>
        <v>0</v>
      </c>
      <c r="M127" s="56"/>
      <c r="N127" s="108"/>
      <c r="O127" s="91">
        <f t="shared" si="195"/>
        <v>0</v>
      </c>
      <c r="P127" s="108"/>
      <c r="Q127" s="91">
        <f t="shared" si="196"/>
        <v>0</v>
      </c>
      <c r="R127" s="108"/>
      <c r="S127" s="91">
        <f t="shared" si="197"/>
        <v>0</v>
      </c>
      <c r="T127" s="108"/>
      <c r="U127" s="91">
        <f t="shared" si="198"/>
        <v>0</v>
      </c>
      <c r="V127" s="108"/>
      <c r="W127" s="91">
        <f t="shared" si="199"/>
        <v>0</v>
      </c>
      <c r="X127" s="92">
        <f t="shared" si="221"/>
        <v>0</v>
      </c>
      <c r="Y127" s="247"/>
      <c r="Z127" s="211">
        <f t="shared" si="200"/>
        <v>0</v>
      </c>
      <c r="AA127" s="247"/>
      <c r="AB127" s="211">
        <f t="shared" si="201"/>
        <v>0</v>
      </c>
      <c r="AC127" s="247"/>
      <c r="AD127" s="211">
        <f t="shared" si="202"/>
        <v>0</v>
      </c>
      <c r="AE127" s="247"/>
      <c r="AF127" s="211">
        <f t="shared" si="203"/>
        <v>0</v>
      </c>
      <c r="AG127" s="247"/>
      <c r="AH127" s="211">
        <f t="shared" si="204"/>
        <v>0</v>
      </c>
      <c r="AI127" s="212">
        <f t="shared" si="222"/>
        <v>0</v>
      </c>
      <c r="AJ127" s="248"/>
      <c r="AK127" s="214">
        <f t="shared" si="205"/>
        <v>0</v>
      </c>
      <c r="AL127" s="248"/>
      <c r="AM127" s="214">
        <f t="shared" si="206"/>
        <v>0</v>
      </c>
      <c r="AN127" s="248"/>
      <c r="AO127" s="214">
        <f t="shared" si="207"/>
        <v>0</v>
      </c>
      <c r="AP127" s="248"/>
      <c r="AQ127" s="214">
        <f t="shared" si="208"/>
        <v>0</v>
      </c>
      <c r="AR127" s="248"/>
      <c r="AS127" s="214">
        <f t="shared" si="209"/>
        <v>0</v>
      </c>
      <c r="AT127" s="215">
        <f t="shared" si="223"/>
        <v>0</v>
      </c>
      <c r="AU127" s="249"/>
      <c r="AV127" s="217">
        <f t="shared" si="210"/>
        <v>0</v>
      </c>
      <c r="AW127" s="249"/>
      <c r="AX127" s="217">
        <f t="shared" si="211"/>
        <v>0</v>
      </c>
      <c r="AY127" s="249"/>
      <c r="AZ127" s="217">
        <f t="shared" si="212"/>
        <v>0</v>
      </c>
      <c r="BA127" s="249"/>
      <c r="BB127" s="217">
        <f t="shared" si="213"/>
        <v>0</v>
      </c>
      <c r="BC127" s="249"/>
      <c r="BD127" s="217">
        <f t="shared" si="214"/>
        <v>0</v>
      </c>
      <c r="BE127" s="218">
        <f t="shared" si="224"/>
        <v>0</v>
      </c>
      <c r="BF127" s="250"/>
      <c r="BG127" s="220">
        <f t="shared" si="215"/>
        <v>0</v>
      </c>
      <c r="BH127" s="250"/>
      <c r="BI127" s="220">
        <f t="shared" si="216"/>
        <v>0</v>
      </c>
      <c r="BJ127" s="250"/>
      <c r="BK127" s="220">
        <f t="shared" si="217"/>
        <v>0</v>
      </c>
      <c r="BL127" s="250"/>
      <c r="BM127" s="220">
        <f t="shared" si="218"/>
        <v>0</v>
      </c>
      <c r="BN127" s="250"/>
      <c r="BO127" s="220">
        <f t="shared" si="219"/>
        <v>0</v>
      </c>
      <c r="BP127" s="221">
        <f t="shared" si="225"/>
        <v>0</v>
      </c>
      <c r="BQ127" s="256">
        <f t="shared" si="226"/>
        <v>0</v>
      </c>
      <c r="BR127" s="256">
        <f t="shared" si="227"/>
        <v>0</v>
      </c>
      <c r="BS127" s="256">
        <f t="shared" si="228"/>
        <v>0</v>
      </c>
      <c r="BT127" s="256">
        <f t="shared" si="229"/>
        <v>0</v>
      </c>
      <c r="BU127" s="256">
        <f t="shared" si="230"/>
        <v>0</v>
      </c>
      <c r="BV127" s="244">
        <f t="shared" si="220"/>
        <v>0</v>
      </c>
    </row>
    <row r="128" spans="1:74" s="9" customFormat="1" ht="15" customHeight="1">
      <c r="A128" s="62"/>
      <c r="B128" s="62"/>
      <c r="C128" s="80"/>
      <c r="D128" s="13" t="str">
        <f t="shared" si="193"/>
        <v>Select Level from List</v>
      </c>
      <c r="E128" s="665" t="str">
        <f t="shared" si="193"/>
        <v>Select E-Class</v>
      </c>
      <c r="F128" s="665"/>
      <c r="G128" s="665"/>
      <c r="H128" s="665"/>
      <c r="I128" s="665"/>
      <c r="J128" s="666"/>
      <c r="K128" s="33"/>
      <c r="L128" s="107">
        <f t="shared" si="194"/>
        <v>0</v>
      </c>
      <c r="M128" s="56"/>
      <c r="N128" s="108"/>
      <c r="O128" s="91">
        <f t="shared" si="195"/>
        <v>0</v>
      </c>
      <c r="P128" s="108"/>
      <c r="Q128" s="91">
        <f t="shared" si="196"/>
        <v>0</v>
      </c>
      <c r="R128" s="108"/>
      <c r="S128" s="91">
        <f t="shared" si="197"/>
        <v>0</v>
      </c>
      <c r="T128" s="108"/>
      <c r="U128" s="91">
        <f t="shared" si="198"/>
        <v>0</v>
      </c>
      <c r="V128" s="108"/>
      <c r="W128" s="91">
        <f t="shared" si="199"/>
        <v>0</v>
      </c>
      <c r="X128" s="92">
        <f t="shared" si="221"/>
        <v>0</v>
      </c>
      <c r="Y128" s="247"/>
      <c r="Z128" s="211">
        <f t="shared" si="200"/>
        <v>0</v>
      </c>
      <c r="AA128" s="247"/>
      <c r="AB128" s="211">
        <f t="shared" si="201"/>
        <v>0</v>
      </c>
      <c r="AC128" s="247"/>
      <c r="AD128" s="211">
        <f t="shared" si="202"/>
        <v>0</v>
      </c>
      <c r="AE128" s="247"/>
      <c r="AF128" s="211">
        <f t="shared" si="203"/>
        <v>0</v>
      </c>
      <c r="AG128" s="247"/>
      <c r="AH128" s="211">
        <f t="shared" si="204"/>
        <v>0</v>
      </c>
      <c r="AI128" s="212">
        <f t="shared" si="222"/>
        <v>0</v>
      </c>
      <c r="AJ128" s="248"/>
      <c r="AK128" s="214">
        <f t="shared" si="205"/>
        <v>0</v>
      </c>
      <c r="AL128" s="248"/>
      <c r="AM128" s="214">
        <f t="shared" si="206"/>
        <v>0</v>
      </c>
      <c r="AN128" s="248"/>
      <c r="AO128" s="214">
        <f t="shared" si="207"/>
        <v>0</v>
      </c>
      <c r="AP128" s="248"/>
      <c r="AQ128" s="214">
        <f t="shared" si="208"/>
        <v>0</v>
      </c>
      <c r="AR128" s="248"/>
      <c r="AS128" s="214">
        <f t="shared" si="209"/>
        <v>0</v>
      </c>
      <c r="AT128" s="215">
        <f t="shared" si="223"/>
        <v>0</v>
      </c>
      <c r="AU128" s="249"/>
      <c r="AV128" s="217">
        <f t="shared" si="210"/>
        <v>0</v>
      </c>
      <c r="AW128" s="249"/>
      <c r="AX128" s="217">
        <f t="shared" si="211"/>
        <v>0</v>
      </c>
      <c r="AY128" s="249"/>
      <c r="AZ128" s="217">
        <f t="shared" si="212"/>
        <v>0</v>
      </c>
      <c r="BA128" s="249"/>
      <c r="BB128" s="217">
        <f t="shared" si="213"/>
        <v>0</v>
      </c>
      <c r="BC128" s="249"/>
      <c r="BD128" s="217">
        <f t="shared" si="214"/>
        <v>0</v>
      </c>
      <c r="BE128" s="218">
        <f t="shared" si="224"/>
        <v>0</v>
      </c>
      <c r="BF128" s="250"/>
      <c r="BG128" s="220">
        <f t="shared" si="215"/>
        <v>0</v>
      </c>
      <c r="BH128" s="250"/>
      <c r="BI128" s="220">
        <f t="shared" si="216"/>
        <v>0</v>
      </c>
      <c r="BJ128" s="250"/>
      <c r="BK128" s="220">
        <f t="shared" si="217"/>
        <v>0</v>
      </c>
      <c r="BL128" s="250"/>
      <c r="BM128" s="220">
        <f t="shared" si="218"/>
        <v>0</v>
      </c>
      <c r="BN128" s="250"/>
      <c r="BO128" s="220">
        <f t="shared" si="219"/>
        <v>0</v>
      </c>
      <c r="BP128" s="221">
        <f t="shared" si="225"/>
        <v>0</v>
      </c>
      <c r="BQ128" s="256">
        <f t="shared" si="226"/>
        <v>0</v>
      </c>
      <c r="BR128" s="256">
        <f t="shared" si="227"/>
        <v>0</v>
      </c>
      <c r="BS128" s="256">
        <f t="shared" si="228"/>
        <v>0</v>
      </c>
      <c r="BT128" s="256">
        <f t="shared" si="229"/>
        <v>0</v>
      </c>
      <c r="BU128" s="256">
        <f t="shared" si="230"/>
        <v>0</v>
      </c>
      <c r="BV128" s="244">
        <f t="shared" si="220"/>
        <v>0</v>
      </c>
    </row>
    <row r="129" spans="1:74" s="9" customFormat="1" ht="15" customHeight="1">
      <c r="A129" s="62"/>
      <c r="B129" s="62"/>
      <c r="C129" s="80"/>
      <c r="D129" s="13" t="str">
        <f t="shared" si="193"/>
        <v>Select Level from List</v>
      </c>
      <c r="E129" s="665" t="str">
        <f t="shared" si="193"/>
        <v>Select E-Class</v>
      </c>
      <c r="F129" s="666"/>
      <c r="G129" s="666"/>
      <c r="H129" s="666"/>
      <c r="I129" s="666"/>
      <c r="J129" s="666"/>
      <c r="K129" s="33"/>
      <c r="L129" s="107">
        <f t="shared" si="194"/>
        <v>0</v>
      </c>
      <c r="M129" s="56"/>
      <c r="N129" s="108"/>
      <c r="O129" s="91">
        <f t="shared" si="195"/>
        <v>0</v>
      </c>
      <c r="P129" s="108"/>
      <c r="Q129" s="91">
        <f t="shared" si="196"/>
        <v>0</v>
      </c>
      <c r="R129" s="108"/>
      <c r="S129" s="91">
        <f t="shared" si="197"/>
        <v>0</v>
      </c>
      <c r="T129" s="108"/>
      <c r="U129" s="91">
        <f t="shared" si="198"/>
        <v>0</v>
      </c>
      <c r="V129" s="108"/>
      <c r="W129" s="91">
        <f t="shared" si="199"/>
        <v>0</v>
      </c>
      <c r="X129" s="92">
        <f t="shared" si="221"/>
        <v>0</v>
      </c>
      <c r="Y129" s="247"/>
      <c r="Z129" s="211">
        <f t="shared" si="200"/>
        <v>0</v>
      </c>
      <c r="AA129" s="247"/>
      <c r="AB129" s="211">
        <f t="shared" si="201"/>
        <v>0</v>
      </c>
      <c r="AC129" s="247"/>
      <c r="AD129" s="211">
        <f t="shared" si="202"/>
        <v>0</v>
      </c>
      <c r="AE129" s="247"/>
      <c r="AF129" s="211">
        <f t="shared" si="203"/>
        <v>0</v>
      </c>
      <c r="AG129" s="247"/>
      <c r="AH129" s="211">
        <f t="shared" si="204"/>
        <v>0</v>
      </c>
      <c r="AI129" s="212">
        <f t="shared" si="222"/>
        <v>0</v>
      </c>
      <c r="AJ129" s="248"/>
      <c r="AK129" s="214">
        <f t="shared" si="205"/>
        <v>0</v>
      </c>
      <c r="AL129" s="248"/>
      <c r="AM129" s="214">
        <f t="shared" si="206"/>
        <v>0</v>
      </c>
      <c r="AN129" s="248"/>
      <c r="AO129" s="214">
        <f t="shared" si="207"/>
        <v>0</v>
      </c>
      <c r="AP129" s="248"/>
      <c r="AQ129" s="214">
        <f t="shared" si="208"/>
        <v>0</v>
      </c>
      <c r="AR129" s="248"/>
      <c r="AS129" s="214">
        <f t="shared" si="209"/>
        <v>0</v>
      </c>
      <c r="AT129" s="215">
        <f t="shared" si="223"/>
        <v>0</v>
      </c>
      <c r="AU129" s="249"/>
      <c r="AV129" s="217">
        <f t="shared" si="210"/>
        <v>0</v>
      </c>
      <c r="AW129" s="249"/>
      <c r="AX129" s="217">
        <f t="shared" si="211"/>
        <v>0</v>
      </c>
      <c r="AY129" s="249"/>
      <c r="AZ129" s="217">
        <f t="shared" si="212"/>
        <v>0</v>
      </c>
      <c r="BA129" s="249"/>
      <c r="BB129" s="217">
        <f t="shared" si="213"/>
        <v>0</v>
      </c>
      <c r="BC129" s="249"/>
      <c r="BD129" s="217">
        <f t="shared" si="214"/>
        <v>0</v>
      </c>
      <c r="BE129" s="218">
        <f t="shared" si="224"/>
        <v>0</v>
      </c>
      <c r="BF129" s="250"/>
      <c r="BG129" s="220">
        <f t="shared" si="215"/>
        <v>0</v>
      </c>
      <c r="BH129" s="250"/>
      <c r="BI129" s="220">
        <f t="shared" si="216"/>
        <v>0</v>
      </c>
      <c r="BJ129" s="250"/>
      <c r="BK129" s="220">
        <f t="shared" si="217"/>
        <v>0</v>
      </c>
      <c r="BL129" s="250"/>
      <c r="BM129" s="220">
        <f t="shared" si="218"/>
        <v>0</v>
      </c>
      <c r="BN129" s="250"/>
      <c r="BO129" s="220">
        <f t="shared" si="219"/>
        <v>0</v>
      </c>
      <c r="BP129" s="221">
        <f t="shared" si="225"/>
        <v>0</v>
      </c>
      <c r="BQ129" s="256">
        <f t="shared" si="226"/>
        <v>0</v>
      </c>
      <c r="BR129" s="256">
        <f t="shared" si="227"/>
        <v>0</v>
      </c>
      <c r="BS129" s="256">
        <f t="shared" si="228"/>
        <v>0</v>
      </c>
      <c r="BT129" s="256">
        <f t="shared" si="229"/>
        <v>0</v>
      </c>
      <c r="BU129" s="256">
        <f t="shared" si="230"/>
        <v>0</v>
      </c>
      <c r="BV129" s="244">
        <f t="shared" si="220"/>
        <v>0</v>
      </c>
    </row>
    <row r="130" spans="1:74" s="9" customFormat="1" ht="15" customHeight="1">
      <c r="A130" s="62"/>
      <c r="B130" s="62"/>
      <c r="C130" s="80"/>
      <c r="D130" s="13" t="str">
        <f t="shared" si="193"/>
        <v>Select Level from List</v>
      </c>
      <c r="E130" s="665" t="str">
        <f t="shared" si="193"/>
        <v>Select E-Class</v>
      </c>
      <c r="F130" s="666"/>
      <c r="G130" s="666"/>
      <c r="H130" s="666"/>
      <c r="I130" s="666"/>
      <c r="J130" s="666"/>
      <c r="K130" s="33"/>
      <c r="L130" s="107">
        <f t="shared" si="194"/>
        <v>0</v>
      </c>
      <c r="M130" s="56"/>
      <c r="N130" s="108"/>
      <c r="O130" s="91">
        <f t="shared" si="195"/>
        <v>0</v>
      </c>
      <c r="P130" s="108"/>
      <c r="Q130" s="91">
        <f t="shared" si="196"/>
        <v>0</v>
      </c>
      <c r="R130" s="108"/>
      <c r="S130" s="91">
        <f t="shared" si="197"/>
        <v>0</v>
      </c>
      <c r="T130" s="108"/>
      <c r="U130" s="91">
        <f t="shared" si="198"/>
        <v>0</v>
      </c>
      <c r="V130" s="108"/>
      <c r="W130" s="91">
        <f t="shared" si="199"/>
        <v>0</v>
      </c>
      <c r="X130" s="92">
        <f t="shared" si="221"/>
        <v>0</v>
      </c>
      <c r="Y130" s="247"/>
      <c r="Z130" s="211">
        <f t="shared" si="200"/>
        <v>0</v>
      </c>
      <c r="AA130" s="247"/>
      <c r="AB130" s="211">
        <f t="shared" si="201"/>
        <v>0</v>
      </c>
      <c r="AC130" s="247"/>
      <c r="AD130" s="211">
        <f t="shared" si="202"/>
        <v>0</v>
      </c>
      <c r="AE130" s="247"/>
      <c r="AF130" s="211">
        <f t="shared" si="203"/>
        <v>0</v>
      </c>
      <c r="AG130" s="247"/>
      <c r="AH130" s="211">
        <f t="shared" si="204"/>
        <v>0</v>
      </c>
      <c r="AI130" s="212">
        <f t="shared" si="222"/>
        <v>0</v>
      </c>
      <c r="AJ130" s="248"/>
      <c r="AK130" s="214">
        <f t="shared" si="205"/>
        <v>0</v>
      </c>
      <c r="AL130" s="248"/>
      <c r="AM130" s="214">
        <f t="shared" si="206"/>
        <v>0</v>
      </c>
      <c r="AN130" s="248"/>
      <c r="AO130" s="214">
        <f t="shared" si="207"/>
        <v>0</v>
      </c>
      <c r="AP130" s="248"/>
      <c r="AQ130" s="214">
        <f t="shared" si="208"/>
        <v>0</v>
      </c>
      <c r="AR130" s="248"/>
      <c r="AS130" s="214">
        <f t="shared" si="209"/>
        <v>0</v>
      </c>
      <c r="AT130" s="215">
        <f t="shared" si="223"/>
        <v>0</v>
      </c>
      <c r="AU130" s="249"/>
      <c r="AV130" s="217">
        <f t="shared" si="210"/>
        <v>0</v>
      </c>
      <c r="AW130" s="249"/>
      <c r="AX130" s="217">
        <f t="shared" si="211"/>
        <v>0</v>
      </c>
      <c r="AY130" s="249"/>
      <c r="AZ130" s="217">
        <f t="shared" si="212"/>
        <v>0</v>
      </c>
      <c r="BA130" s="249"/>
      <c r="BB130" s="217">
        <f t="shared" si="213"/>
        <v>0</v>
      </c>
      <c r="BC130" s="249"/>
      <c r="BD130" s="217">
        <f t="shared" si="214"/>
        <v>0</v>
      </c>
      <c r="BE130" s="218">
        <f t="shared" si="224"/>
        <v>0</v>
      </c>
      <c r="BF130" s="250"/>
      <c r="BG130" s="220">
        <f t="shared" si="215"/>
        <v>0</v>
      </c>
      <c r="BH130" s="250"/>
      <c r="BI130" s="220">
        <f t="shared" si="216"/>
        <v>0</v>
      </c>
      <c r="BJ130" s="250"/>
      <c r="BK130" s="220">
        <f t="shared" si="217"/>
        <v>0</v>
      </c>
      <c r="BL130" s="250"/>
      <c r="BM130" s="220">
        <f t="shared" si="218"/>
        <v>0</v>
      </c>
      <c r="BN130" s="250"/>
      <c r="BO130" s="220">
        <f t="shared" si="219"/>
        <v>0</v>
      </c>
      <c r="BP130" s="221">
        <f t="shared" si="225"/>
        <v>0</v>
      </c>
      <c r="BQ130" s="256">
        <f t="shared" si="226"/>
        <v>0</v>
      </c>
      <c r="BR130" s="256">
        <f t="shared" si="227"/>
        <v>0</v>
      </c>
      <c r="BS130" s="256">
        <f t="shared" si="228"/>
        <v>0</v>
      </c>
      <c r="BT130" s="256">
        <f t="shared" si="229"/>
        <v>0</v>
      </c>
      <c r="BU130" s="256">
        <f t="shared" si="230"/>
        <v>0</v>
      </c>
      <c r="BV130" s="244">
        <f t="shared" si="220"/>
        <v>0</v>
      </c>
    </row>
    <row r="131" spans="1:74" s="9" customFormat="1" ht="15" customHeight="1">
      <c r="A131" s="62"/>
      <c r="B131" s="62"/>
      <c r="C131" s="80"/>
      <c r="D131" s="13" t="str">
        <f t="shared" si="193"/>
        <v>Select Level from List</v>
      </c>
      <c r="E131" s="665" t="str">
        <f t="shared" si="193"/>
        <v>Select E-Class</v>
      </c>
      <c r="F131" s="666"/>
      <c r="G131" s="666"/>
      <c r="H131" s="666"/>
      <c r="I131" s="666"/>
      <c r="J131" s="666"/>
      <c r="K131" s="33"/>
      <c r="L131" s="107">
        <f t="shared" si="194"/>
        <v>0</v>
      </c>
      <c r="M131" s="56"/>
      <c r="N131" s="108"/>
      <c r="O131" s="91">
        <f t="shared" si="195"/>
        <v>0</v>
      </c>
      <c r="P131" s="108"/>
      <c r="Q131" s="91">
        <f t="shared" si="196"/>
        <v>0</v>
      </c>
      <c r="R131" s="108"/>
      <c r="S131" s="91">
        <f t="shared" si="197"/>
        <v>0</v>
      </c>
      <c r="T131" s="108"/>
      <c r="U131" s="91">
        <f t="shared" si="198"/>
        <v>0</v>
      </c>
      <c r="V131" s="108"/>
      <c r="W131" s="91">
        <f t="shared" si="199"/>
        <v>0</v>
      </c>
      <c r="X131" s="92">
        <f t="shared" si="221"/>
        <v>0</v>
      </c>
      <c r="Y131" s="247"/>
      <c r="Z131" s="211">
        <f t="shared" si="200"/>
        <v>0</v>
      </c>
      <c r="AA131" s="247"/>
      <c r="AB131" s="211">
        <f t="shared" si="201"/>
        <v>0</v>
      </c>
      <c r="AC131" s="247"/>
      <c r="AD131" s="211">
        <f t="shared" si="202"/>
        <v>0</v>
      </c>
      <c r="AE131" s="247"/>
      <c r="AF131" s="211">
        <f t="shared" si="203"/>
        <v>0</v>
      </c>
      <c r="AG131" s="247"/>
      <c r="AH131" s="211">
        <f t="shared" si="204"/>
        <v>0</v>
      </c>
      <c r="AI131" s="212">
        <f t="shared" si="222"/>
        <v>0</v>
      </c>
      <c r="AJ131" s="248"/>
      <c r="AK131" s="214">
        <f t="shared" si="205"/>
        <v>0</v>
      </c>
      <c r="AL131" s="248"/>
      <c r="AM131" s="214">
        <f t="shared" si="206"/>
        <v>0</v>
      </c>
      <c r="AN131" s="248"/>
      <c r="AO131" s="214">
        <f t="shared" si="207"/>
        <v>0</v>
      </c>
      <c r="AP131" s="248"/>
      <c r="AQ131" s="214">
        <f t="shared" si="208"/>
        <v>0</v>
      </c>
      <c r="AR131" s="248"/>
      <c r="AS131" s="214">
        <f t="shared" si="209"/>
        <v>0</v>
      </c>
      <c r="AT131" s="215">
        <f t="shared" si="223"/>
        <v>0</v>
      </c>
      <c r="AU131" s="249"/>
      <c r="AV131" s="217">
        <f t="shared" si="210"/>
        <v>0</v>
      </c>
      <c r="AW131" s="249"/>
      <c r="AX131" s="217">
        <f t="shared" si="211"/>
        <v>0</v>
      </c>
      <c r="AY131" s="249"/>
      <c r="AZ131" s="217">
        <f t="shared" si="212"/>
        <v>0</v>
      </c>
      <c r="BA131" s="249"/>
      <c r="BB131" s="217">
        <f t="shared" si="213"/>
        <v>0</v>
      </c>
      <c r="BC131" s="249"/>
      <c r="BD131" s="217">
        <f t="shared" si="214"/>
        <v>0</v>
      </c>
      <c r="BE131" s="218">
        <f t="shared" si="224"/>
        <v>0</v>
      </c>
      <c r="BF131" s="250"/>
      <c r="BG131" s="220">
        <f t="shared" si="215"/>
        <v>0</v>
      </c>
      <c r="BH131" s="250"/>
      <c r="BI131" s="220">
        <f t="shared" si="216"/>
        <v>0</v>
      </c>
      <c r="BJ131" s="250"/>
      <c r="BK131" s="220">
        <f t="shared" si="217"/>
        <v>0</v>
      </c>
      <c r="BL131" s="250"/>
      <c r="BM131" s="220">
        <f t="shared" si="218"/>
        <v>0</v>
      </c>
      <c r="BN131" s="250"/>
      <c r="BO131" s="220">
        <f t="shared" si="219"/>
        <v>0</v>
      </c>
      <c r="BP131" s="221">
        <f t="shared" si="225"/>
        <v>0</v>
      </c>
      <c r="BQ131" s="256">
        <f t="shared" si="226"/>
        <v>0</v>
      </c>
      <c r="BR131" s="256">
        <f t="shared" si="227"/>
        <v>0</v>
      </c>
      <c r="BS131" s="256">
        <f t="shared" si="228"/>
        <v>0</v>
      </c>
      <c r="BT131" s="256">
        <f t="shared" si="229"/>
        <v>0</v>
      </c>
      <c r="BU131" s="256">
        <f t="shared" si="230"/>
        <v>0</v>
      </c>
      <c r="BV131" s="244">
        <f t="shared" si="220"/>
        <v>0</v>
      </c>
    </row>
    <row r="132" spans="1:74" s="9" customFormat="1" ht="15" customHeight="1">
      <c r="A132" s="62"/>
      <c r="B132" s="62"/>
      <c r="C132" s="80"/>
      <c r="D132" s="13" t="str">
        <f t="shared" si="193"/>
        <v>Select Level from List</v>
      </c>
      <c r="E132" s="665" t="str">
        <f t="shared" si="193"/>
        <v>Select E-Class</v>
      </c>
      <c r="F132" s="665"/>
      <c r="G132" s="665"/>
      <c r="H132" s="665"/>
      <c r="I132" s="665"/>
      <c r="J132" s="666"/>
      <c r="K132" s="33"/>
      <c r="L132" s="107">
        <f t="shared" si="194"/>
        <v>0</v>
      </c>
      <c r="M132" s="56"/>
      <c r="N132" s="108"/>
      <c r="O132" s="91">
        <f t="shared" si="195"/>
        <v>0</v>
      </c>
      <c r="P132" s="108"/>
      <c r="Q132" s="91">
        <f t="shared" si="196"/>
        <v>0</v>
      </c>
      <c r="R132" s="108"/>
      <c r="S132" s="91">
        <f t="shared" si="197"/>
        <v>0</v>
      </c>
      <c r="T132" s="108"/>
      <c r="U132" s="91">
        <f t="shared" si="198"/>
        <v>0</v>
      </c>
      <c r="V132" s="108"/>
      <c r="W132" s="91">
        <f t="shared" si="199"/>
        <v>0</v>
      </c>
      <c r="X132" s="92">
        <f t="shared" si="221"/>
        <v>0</v>
      </c>
      <c r="Y132" s="247"/>
      <c r="Z132" s="211">
        <f t="shared" si="200"/>
        <v>0</v>
      </c>
      <c r="AA132" s="247"/>
      <c r="AB132" s="211">
        <f t="shared" si="201"/>
        <v>0</v>
      </c>
      <c r="AC132" s="247"/>
      <c r="AD132" s="211">
        <f t="shared" si="202"/>
        <v>0</v>
      </c>
      <c r="AE132" s="247"/>
      <c r="AF132" s="211">
        <f t="shared" si="203"/>
        <v>0</v>
      </c>
      <c r="AG132" s="247"/>
      <c r="AH132" s="211">
        <f t="shared" si="204"/>
        <v>0</v>
      </c>
      <c r="AI132" s="212">
        <f t="shared" si="222"/>
        <v>0</v>
      </c>
      <c r="AJ132" s="248"/>
      <c r="AK132" s="214">
        <f t="shared" si="205"/>
        <v>0</v>
      </c>
      <c r="AL132" s="248"/>
      <c r="AM132" s="214">
        <f t="shared" si="206"/>
        <v>0</v>
      </c>
      <c r="AN132" s="248"/>
      <c r="AO132" s="214">
        <f t="shared" si="207"/>
        <v>0</v>
      </c>
      <c r="AP132" s="248"/>
      <c r="AQ132" s="214">
        <f t="shared" si="208"/>
        <v>0</v>
      </c>
      <c r="AR132" s="248"/>
      <c r="AS132" s="214">
        <f t="shared" si="209"/>
        <v>0</v>
      </c>
      <c r="AT132" s="215">
        <f t="shared" si="223"/>
        <v>0</v>
      </c>
      <c r="AU132" s="249"/>
      <c r="AV132" s="217">
        <f t="shared" si="210"/>
        <v>0</v>
      </c>
      <c r="AW132" s="249"/>
      <c r="AX132" s="217">
        <f t="shared" si="211"/>
        <v>0</v>
      </c>
      <c r="AY132" s="249"/>
      <c r="AZ132" s="217">
        <f t="shared" si="212"/>
        <v>0</v>
      </c>
      <c r="BA132" s="249"/>
      <c r="BB132" s="217">
        <f t="shared" si="213"/>
        <v>0</v>
      </c>
      <c r="BC132" s="249"/>
      <c r="BD132" s="217">
        <f t="shared" si="214"/>
        <v>0</v>
      </c>
      <c r="BE132" s="218">
        <f t="shared" si="224"/>
        <v>0</v>
      </c>
      <c r="BF132" s="250"/>
      <c r="BG132" s="220">
        <f t="shared" si="215"/>
        <v>0</v>
      </c>
      <c r="BH132" s="250"/>
      <c r="BI132" s="220">
        <f t="shared" si="216"/>
        <v>0</v>
      </c>
      <c r="BJ132" s="250"/>
      <c r="BK132" s="220">
        <f t="shared" si="217"/>
        <v>0</v>
      </c>
      <c r="BL132" s="250"/>
      <c r="BM132" s="220">
        <f t="shared" si="218"/>
        <v>0</v>
      </c>
      <c r="BN132" s="250"/>
      <c r="BO132" s="220">
        <f t="shared" si="219"/>
        <v>0</v>
      </c>
      <c r="BP132" s="221">
        <f t="shared" si="225"/>
        <v>0</v>
      </c>
      <c r="BQ132" s="256">
        <f t="shared" si="226"/>
        <v>0</v>
      </c>
      <c r="BR132" s="256">
        <f t="shared" si="227"/>
        <v>0</v>
      </c>
      <c r="BS132" s="256">
        <f t="shared" si="228"/>
        <v>0</v>
      </c>
      <c r="BT132" s="256">
        <f t="shared" si="229"/>
        <v>0</v>
      </c>
      <c r="BU132" s="256">
        <f t="shared" si="230"/>
        <v>0</v>
      </c>
      <c r="BV132" s="244">
        <f t="shared" si="220"/>
        <v>0</v>
      </c>
    </row>
    <row r="133" spans="1:74" s="9" customFormat="1" ht="15" customHeight="1">
      <c r="A133" s="62"/>
      <c r="B133" s="62"/>
      <c r="C133" s="80"/>
      <c r="D133" s="13" t="str">
        <f t="shared" si="193"/>
        <v>Select Level from List</v>
      </c>
      <c r="E133" s="665" t="str">
        <f t="shared" si="193"/>
        <v>Select E-Class</v>
      </c>
      <c r="F133" s="666"/>
      <c r="G133" s="666"/>
      <c r="H133" s="666"/>
      <c r="I133" s="666"/>
      <c r="J133" s="666"/>
      <c r="K133" s="33"/>
      <c r="L133" s="107">
        <f t="shared" si="194"/>
        <v>0</v>
      </c>
      <c r="M133" s="56"/>
      <c r="N133" s="108"/>
      <c r="O133" s="91">
        <f t="shared" si="195"/>
        <v>0</v>
      </c>
      <c r="P133" s="108"/>
      <c r="Q133" s="91">
        <f t="shared" si="196"/>
        <v>0</v>
      </c>
      <c r="R133" s="108"/>
      <c r="S133" s="91">
        <f t="shared" si="197"/>
        <v>0</v>
      </c>
      <c r="T133" s="108"/>
      <c r="U133" s="91">
        <f t="shared" si="198"/>
        <v>0</v>
      </c>
      <c r="V133" s="108"/>
      <c r="W133" s="91">
        <f t="shared" si="199"/>
        <v>0</v>
      </c>
      <c r="X133" s="92">
        <f t="shared" si="221"/>
        <v>0</v>
      </c>
      <c r="Y133" s="247"/>
      <c r="Z133" s="211">
        <f t="shared" si="200"/>
        <v>0</v>
      </c>
      <c r="AA133" s="247"/>
      <c r="AB133" s="211">
        <f t="shared" si="201"/>
        <v>0</v>
      </c>
      <c r="AC133" s="247"/>
      <c r="AD133" s="211">
        <f t="shared" si="202"/>
        <v>0</v>
      </c>
      <c r="AE133" s="247"/>
      <c r="AF133" s="211">
        <f t="shared" si="203"/>
        <v>0</v>
      </c>
      <c r="AG133" s="247"/>
      <c r="AH133" s="211">
        <f t="shared" si="204"/>
        <v>0</v>
      </c>
      <c r="AI133" s="212">
        <f t="shared" si="222"/>
        <v>0</v>
      </c>
      <c r="AJ133" s="248"/>
      <c r="AK133" s="214">
        <f t="shared" si="205"/>
        <v>0</v>
      </c>
      <c r="AL133" s="248"/>
      <c r="AM133" s="214">
        <f t="shared" si="206"/>
        <v>0</v>
      </c>
      <c r="AN133" s="248"/>
      <c r="AO133" s="214">
        <f t="shared" si="207"/>
        <v>0</v>
      </c>
      <c r="AP133" s="248"/>
      <c r="AQ133" s="214">
        <f t="shared" si="208"/>
        <v>0</v>
      </c>
      <c r="AR133" s="248"/>
      <c r="AS133" s="214">
        <f t="shared" si="209"/>
        <v>0</v>
      </c>
      <c r="AT133" s="215">
        <f t="shared" si="223"/>
        <v>0</v>
      </c>
      <c r="AU133" s="249"/>
      <c r="AV133" s="217">
        <f t="shared" si="210"/>
        <v>0</v>
      </c>
      <c r="AW133" s="249"/>
      <c r="AX133" s="217">
        <f t="shared" si="211"/>
        <v>0</v>
      </c>
      <c r="AY133" s="249"/>
      <c r="AZ133" s="217">
        <f t="shared" si="212"/>
        <v>0</v>
      </c>
      <c r="BA133" s="249"/>
      <c r="BB133" s="217">
        <f t="shared" si="213"/>
        <v>0</v>
      </c>
      <c r="BC133" s="249"/>
      <c r="BD133" s="217">
        <f t="shared" si="214"/>
        <v>0</v>
      </c>
      <c r="BE133" s="218">
        <f t="shared" si="224"/>
        <v>0</v>
      </c>
      <c r="BF133" s="250"/>
      <c r="BG133" s="220">
        <f t="shared" si="215"/>
        <v>0</v>
      </c>
      <c r="BH133" s="250"/>
      <c r="BI133" s="220">
        <f t="shared" si="216"/>
        <v>0</v>
      </c>
      <c r="BJ133" s="250"/>
      <c r="BK133" s="220">
        <f t="shared" si="217"/>
        <v>0</v>
      </c>
      <c r="BL133" s="250"/>
      <c r="BM133" s="220">
        <f t="shared" si="218"/>
        <v>0</v>
      </c>
      <c r="BN133" s="250"/>
      <c r="BO133" s="220">
        <f t="shared" si="219"/>
        <v>0</v>
      </c>
      <c r="BP133" s="221">
        <f t="shared" si="225"/>
        <v>0</v>
      </c>
      <c r="BQ133" s="256">
        <f t="shared" si="226"/>
        <v>0</v>
      </c>
      <c r="BR133" s="256">
        <f t="shared" si="227"/>
        <v>0</v>
      </c>
      <c r="BS133" s="256">
        <f t="shared" si="228"/>
        <v>0</v>
      </c>
      <c r="BT133" s="256">
        <f t="shared" si="229"/>
        <v>0</v>
      </c>
      <c r="BU133" s="256">
        <f t="shared" si="230"/>
        <v>0</v>
      </c>
      <c r="BV133" s="244">
        <f t="shared" si="220"/>
        <v>0</v>
      </c>
    </row>
    <row r="134" spans="1:74" s="9" customFormat="1" ht="15" customHeight="1">
      <c r="A134" s="62"/>
      <c r="B134" s="62"/>
      <c r="C134" s="80"/>
      <c r="D134" s="666" t="s">
        <v>412</v>
      </c>
      <c r="E134" s="688"/>
      <c r="F134" s="688"/>
      <c r="G134" s="688"/>
      <c r="H134" s="688"/>
      <c r="I134" s="688"/>
      <c r="J134" s="688"/>
      <c r="K134" s="688"/>
      <c r="L134" s="117">
        <f>VLOOKUP(D134,'Benefits and F&amp;A-DO NOT DELETE'!A46:B50,2,0)</f>
        <v>0</v>
      </c>
      <c r="M134" s="56">
        <v>1.07</v>
      </c>
      <c r="N134" s="147">
        <v>0</v>
      </c>
      <c r="O134" s="91">
        <f>ROUND($L134*N134*$M134,0)</f>
        <v>0</v>
      </c>
      <c r="P134" s="147">
        <v>0</v>
      </c>
      <c r="Q134" s="91">
        <f>ROUND($L134*P134*$M134^2,0)</f>
        <v>0</v>
      </c>
      <c r="R134" s="147">
        <v>0</v>
      </c>
      <c r="S134" s="91">
        <f>ROUND($L134*R134*$M134^3,0)</f>
        <v>0</v>
      </c>
      <c r="T134" s="147">
        <v>0</v>
      </c>
      <c r="U134" s="91">
        <f>ROUND($L134*T134*$M134^4,0)</f>
        <v>0</v>
      </c>
      <c r="V134" s="147">
        <v>0</v>
      </c>
      <c r="W134" s="91">
        <f>ROUND($L134*V134*$M134^5,0)</f>
        <v>0</v>
      </c>
      <c r="X134" s="92">
        <f t="shared" si="221"/>
        <v>0</v>
      </c>
      <c r="Y134" s="268">
        <v>0</v>
      </c>
      <c r="Z134" s="211">
        <f>ROUND($L134*Y134*$M134,0)</f>
        <v>0</v>
      </c>
      <c r="AA134" s="268">
        <v>0</v>
      </c>
      <c r="AB134" s="211">
        <f>ROUND($L134*AA134*$M134^2,0)</f>
        <v>0</v>
      </c>
      <c r="AC134" s="268">
        <v>0</v>
      </c>
      <c r="AD134" s="211">
        <f>ROUND($L134*AC134*$M134^3,0)</f>
        <v>0</v>
      </c>
      <c r="AE134" s="268">
        <v>0</v>
      </c>
      <c r="AF134" s="211">
        <f>ROUND($L134*AE134*$M134^4,0)</f>
        <v>0</v>
      </c>
      <c r="AG134" s="268">
        <v>0</v>
      </c>
      <c r="AH134" s="211">
        <f>ROUND($L134*AG134*$M134^5,0)</f>
        <v>0</v>
      </c>
      <c r="AI134" s="212">
        <f t="shared" si="222"/>
        <v>0</v>
      </c>
      <c r="AJ134" s="269">
        <v>0</v>
      </c>
      <c r="AK134" s="214">
        <f>ROUND($L134*AJ134*$M134,0)</f>
        <v>0</v>
      </c>
      <c r="AL134" s="269">
        <v>0</v>
      </c>
      <c r="AM134" s="214">
        <f>ROUND($L134*AL134*$M134^2,0)</f>
        <v>0</v>
      </c>
      <c r="AN134" s="269">
        <v>0</v>
      </c>
      <c r="AO134" s="214">
        <f>ROUND($L134*AN134*$M134^3,0)</f>
        <v>0</v>
      </c>
      <c r="AP134" s="269">
        <v>0</v>
      </c>
      <c r="AQ134" s="214">
        <f>ROUND($L134*AP134*$M134^4,0)</f>
        <v>0</v>
      </c>
      <c r="AR134" s="269">
        <v>0</v>
      </c>
      <c r="AS134" s="214">
        <f>ROUND($L134*AR134*$M134^5,0)</f>
        <v>0</v>
      </c>
      <c r="AT134" s="215">
        <f t="shared" si="223"/>
        <v>0</v>
      </c>
      <c r="AU134" s="270">
        <v>0</v>
      </c>
      <c r="AV134" s="217">
        <f>ROUND($L134*AU134*$M134,0)</f>
        <v>0</v>
      </c>
      <c r="AW134" s="270">
        <v>0</v>
      </c>
      <c r="AX134" s="217">
        <f>ROUND($L134*AW134*$M134^2,0)</f>
        <v>0</v>
      </c>
      <c r="AY134" s="270">
        <v>0</v>
      </c>
      <c r="AZ134" s="217">
        <f>ROUND($L134*AY134*$M134^3,0)</f>
        <v>0</v>
      </c>
      <c r="BA134" s="270">
        <v>0</v>
      </c>
      <c r="BB134" s="217">
        <f>ROUND($L134*BA134*$M134^4,0)</f>
        <v>0</v>
      </c>
      <c r="BC134" s="270">
        <v>0</v>
      </c>
      <c r="BD134" s="217">
        <f>ROUND($L134*BC134*$M134^5,0)</f>
        <v>0</v>
      </c>
      <c r="BE134" s="218">
        <f t="shared" si="224"/>
        <v>0</v>
      </c>
      <c r="BF134" s="271">
        <v>0</v>
      </c>
      <c r="BG134" s="220">
        <f>ROUND($L134*BF134*$M134,0)</f>
        <v>0</v>
      </c>
      <c r="BH134" s="271">
        <v>0</v>
      </c>
      <c r="BI134" s="220">
        <f>ROUND($L134*BH134*$M134^2,0)</f>
        <v>0</v>
      </c>
      <c r="BJ134" s="271">
        <v>0</v>
      </c>
      <c r="BK134" s="220">
        <f>ROUND($L134*BJ134*$M134^3,0)</f>
        <v>0</v>
      </c>
      <c r="BL134" s="271">
        <v>0</v>
      </c>
      <c r="BM134" s="220">
        <f>ROUND($L134*BL134*$M134^4,0)</f>
        <v>0</v>
      </c>
      <c r="BN134" s="271">
        <v>0</v>
      </c>
      <c r="BO134" s="220">
        <f>ROUND($L134*BN134*$M134^5,0)</f>
        <v>0</v>
      </c>
      <c r="BP134" s="221">
        <f t="shared" si="225"/>
        <v>0</v>
      </c>
      <c r="BQ134" s="256">
        <f t="shared" si="226"/>
        <v>0</v>
      </c>
      <c r="BR134" s="256">
        <f t="shared" si="227"/>
        <v>0</v>
      </c>
      <c r="BS134" s="256">
        <f t="shared" si="228"/>
        <v>0</v>
      </c>
      <c r="BT134" s="256">
        <f t="shared" si="229"/>
        <v>0</v>
      </c>
      <c r="BU134" s="256">
        <f t="shared" si="230"/>
        <v>0</v>
      </c>
      <c r="BV134" s="244">
        <f t="shared" si="220"/>
        <v>0</v>
      </c>
    </row>
    <row r="135" spans="1:74" s="9" customFormat="1" ht="15" customHeight="1">
      <c r="A135" s="62"/>
      <c r="B135" s="62"/>
      <c r="C135" s="80"/>
      <c r="D135" s="666" t="s">
        <v>412</v>
      </c>
      <c r="E135" s="688"/>
      <c r="F135" s="688"/>
      <c r="G135" s="688"/>
      <c r="H135" s="688"/>
      <c r="I135" s="688"/>
      <c r="J135" s="688"/>
      <c r="K135" s="688"/>
      <c r="L135" s="117">
        <f>VLOOKUP(D135,'Benefits and F&amp;A-DO NOT DELETE'!A46:B50,2,0)</f>
        <v>0</v>
      </c>
      <c r="M135" s="56">
        <v>1.07</v>
      </c>
      <c r="N135" s="147">
        <v>0</v>
      </c>
      <c r="O135" s="91">
        <f t="shared" ref="O135:O143" si="231">ROUND($L135*N135*$M135,0)</f>
        <v>0</v>
      </c>
      <c r="P135" s="147">
        <v>0</v>
      </c>
      <c r="Q135" s="91">
        <f t="shared" ref="Q135:Q143" si="232">ROUND($L135*P135*$M135^2,0)</f>
        <v>0</v>
      </c>
      <c r="R135" s="147">
        <v>0</v>
      </c>
      <c r="S135" s="91">
        <f t="shared" ref="S135:S143" si="233">ROUND($L135*R135*$M135^3,0)</f>
        <v>0</v>
      </c>
      <c r="T135" s="147">
        <v>0</v>
      </c>
      <c r="U135" s="91">
        <f t="shared" ref="U135:U143" si="234">ROUND($L135*T135*$M135^4,0)</f>
        <v>0</v>
      </c>
      <c r="V135" s="147">
        <v>0</v>
      </c>
      <c r="W135" s="91">
        <f t="shared" ref="W135:W143" si="235">ROUND($L135*V135*$M135^5,0)</f>
        <v>0</v>
      </c>
      <c r="X135" s="92">
        <f t="shared" si="221"/>
        <v>0</v>
      </c>
      <c r="Y135" s="268">
        <v>0</v>
      </c>
      <c r="Z135" s="211">
        <f t="shared" ref="Z135:Z143" si="236">ROUND($L135*Y135*$M135,0)</f>
        <v>0</v>
      </c>
      <c r="AA135" s="268">
        <v>0</v>
      </c>
      <c r="AB135" s="211">
        <f t="shared" ref="AB135:AB143" si="237">ROUND($L135*AA135*$M135^2,0)</f>
        <v>0</v>
      </c>
      <c r="AC135" s="268">
        <v>0</v>
      </c>
      <c r="AD135" s="211">
        <f t="shared" ref="AD135:AD143" si="238">ROUND($L135*AC135*$M135^3,0)</f>
        <v>0</v>
      </c>
      <c r="AE135" s="268">
        <v>0</v>
      </c>
      <c r="AF135" s="211">
        <f t="shared" ref="AF135:AF143" si="239">ROUND($L135*AE135*$M135^4,0)</f>
        <v>0</v>
      </c>
      <c r="AG135" s="268">
        <v>0</v>
      </c>
      <c r="AH135" s="211">
        <f t="shared" ref="AH135:AH143" si="240">ROUND($L135*AG135*$M135^5,0)</f>
        <v>0</v>
      </c>
      <c r="AI135" s="212">
        <f t="shared" si="222"/>
        <v>0</v>
      </c>
      <c r="AJ135" s="269">
        <v>0</v>
      </c>
      <c r="AK135" s="214">
        <f t="shared" ref="AK135:AK143" si="241">ROUND($L135*AJ135*$M135,0)</f>
        <v>0</v>
      </c>
      <c r="AL135" s="269">
        <v>0</v>
      </c>
      <c r="AM135" s="214">
        <f t="shared" ref="AM135:AM143" si="242">ROUND($L135*AL135*$M135^2,0)</f>
        <v>0</v>
      </c>
      <c r="AN135" s="269">
        <v>0</v>
      </c>
      <c r="AO135" s="214">
        <f t="shared" ref="AO135:AO143" si="243">ROUND($L135*AN135*$M135^3,0)</f>
        <v>0</v>
      </c>
      <c r="AP135" s="269">
        <v>0</v>
      </c>
      <c r="AQ135" s="214">
        <f t="shared" ref="AQ135:AQ143" si="244">ROUND($L135*AP135*$M135^4,0)</f>
        <v>0</v>
      </c>
      <c r="AR135" s="269">
        <v>0</v>
      </c>
      <c r="AS135" s="214">
        <f t="shared" ref="AS135:AS143" si="245">ROUND($L135*AR135*$M135^5,0)</f>
        <v>0</v>
      </c>
      <c r="AT135" s="215">
        <f t="shared" si="223"/>
        <v>0</v>
      </c>
      <c r="AU135" s="270">
        <v>0</v>
      </c>
      <c r="AV135" s="217">
        <f t="shared" ref="AV135:AV143" si="246">ROUND($L135*AU135*$M135,0)</f>
        <v>0</v>
      </c>
      <c r="AW135" s="270">
        <v>0</v>
      </c>
      <c r="AX135" s="217">
        <f t="shared" ref="AX135:AX143" si="247">ROUND($L135*AW135*$M135^2,0)</f>
        <v>0</v>
      </c>
      <c r="AY135" s="270">
        <v>0</v>
      </c>
      <c r="AZ135" s="217">
        <f t="shared" ref="AZ135:AZ143" si="248">ROUND($L135*AY135*$M135^3,0)</f>
        <v>0</v>
      </c>
      <c r="BA135" s="270">
        <v>0</v>
      </c>
      <c r="BB135" s="217">
        <f t="shared" ref="BB135:BB143" si="249">ROUND($L135*BA135*$M135^4,0)</f>
        <v>0</v>
      </c>
      <c r="BC135" s="270">
        <v>0</v>
      </c>
      <c r="BD135" s="217">
        <f t="shared" ref="BD135:BD143" si="250">ROUND($L135*BC135*$M135^5,0)</f>
        <v>0</v>
      </c>
      <c r="BE135" s="218">
        <f t="shared" si="224"/>
        <v>0</v>
      </c>
      <c r="BF135" s="271">
        <v>0</v>
      </c>
      <c r="BG135" s="220">
        <f t="shared" ref="BG135:BG143" si="251">ROUND($L135*BF135*$M135,0)</f>
        <v>0</v>
      </c>
      <c r="BH135" s="271">
        <v>0</v>
      </c>
      <c r="BI135" s="220">
        <f t="shared" ref="BI135:BI143" si="252">ROUND($L135*BH135*$M135^2,0)</f>
        <v>0</v>
      </c>
      <c r="BJ135" s="271">
        <v>0</v>
      </c>
      <c r="BK135" s="220">
        <f t="shared" ref="BK135:BK143" si="253">ROUND($L135*BJ135*$M135^3,0)</f>
        <v>0</v>
      </c>
      <c r="BL135" s="271">
        <v>0</v>
      </c>
      <c r="BM135" s="220">
        <f t="shared" ref="BM135:BM143" si="254">ROUND($L135*BL135*$M135^4,0)</f>
        <v>0</v>
      </c>
      <c r="BN135" s="271">
        <v>0</v>
      </c>
      <c r="BO135" s="220">
        <f t="shared" ref="BO135:BO143" si="255">ROUND($L135*BN135*$M135^5,0)</f>
        <v>0</v>
      </c>
      <c r="BP135" s="221">
        <f t="shared" si="225"/>
        <v>0</v>
      </c>
      <c r="BQ135" s="256">
        <f t="shared" si="226"/>
        <v>0</v>
      </c>
      <c r="BR135" s="256">
        <f t="shared" si="227"/>
        <v>0</v>
      </c>
      <c r="BS135" s="256">
        <f t="shared" si="228"/>
        <v>0</v>
      </c>
      <c r="BT135" s="256">
        <f t="shared" si="229"/>
        <v>0</v>
      </c>
      <c r="BU135" s="256">
        <f t="shared" si="230"/>
        <v>0</v>
      </c>
      <c r="BV135" s="244">
        <f t="shared" si="220"/>
        <v>0</v>
      </c>
    </row>
    <row r="136" spans="1:74" s="9" customFormat="1" ht="15" customHeight="1">
      <c r="A136" s="62"/>
      <c r="B136" s="62"/>
      <c r="C136" s="80"/>
      <c r="D136" s="666" t="s">
        <v>412</v>
      </c>
      <c r="E136" s="688"/>
      <c r="F136" s="688"/>
      <c r="G136" s="688"/>
      <c r="H136" s="688"/>
      <c r="I136" s="688"/>
      <c r="J136" s="688"/>
      <c r="K136" s="688"/>
      <c r="L136" s="117">
        <f>VLOOKUP(D136,'Benefits and F&amp;A-DO NOT DELETE'!A46:B50,2,0)</f>
        <v>0</v>
      </c>
      <c r="M136" s="56">
        <v>1.07</v>
      </c>
      <c r="N136" s="147">
        <v>0</v>
      </c>
      <c r="O136" s="91">
        <f t="shared" si="231"/>
        <v>0</v>
      </c>
      <c r="P136" s="147">
        <v>0</v>
      </c>
      <c r="Q136" s="91">
        <f t="shared" si="232"/>
        <v>0</v>
      </c>
      <c r="R136" s="147">
        <v>0</v>
      </c>
      <c r="S136" s="91">
        <f t="shared" si="233"/>
        <v>0</v>
      </c>
      <c r="T136" s="147">
        <v>0</v>
      </c>
      <c r="U136" s="91">
        <f t="shared" si="234"/>
        <v>0</v>
      </c>
      <c r="V136" s="147">
        <v>0</v>
      </c>
      <c r="W136" s="91">
        <f t="shared" si="235"/>
        <v>0</v>
      </c>
      <c r="X136" s="92">
        <f t="shared" si="221"/>
        <v>0</v>
      </c>
      <c r="Y136" s="268">
        <v>0</v>
      </c>
      <c r="Z136" s="211">
        <f t="shared" si="236"/>
        <v>0</v>
      </c>
      <c r="AA136" s="268">
        <v>0</v>
      </c>
      <c r="AB136" s="211">
        <f t="shared" si="237"/>
        <v>0</v>
      </c>
      <c r="AC136" s="268">
        <v>0</v>
      </c>
      <c r="AD136" s="211">
        <f t="shared" si="238"/>
        <v>0</v>
      </c>
      <c r="AE136" s="268">
        <v>0</v>
      </c>
      <c r="AF136" s="211">
        <f t="shared" si="239"/>
        <v>0</v>
      </c>
      <c r="AG136" s="268">
        <v>0</v>
      </c>
      <c r="AH136" s="211">
        <f t="shared" si="240"/>
        <v>0</v>
      </c>
      <c r="AI136" s="212">
        <f t="shared" si="222"/>
        <v>0</v>
      </c>
      <c r="AJ136" s="269">
        <v>0</v>
      </c>
      <c r="AK136" s="214">
        <f t="shared" si="241"/>
        <v>0</v>
      </c>
      <c r="AL136" s="269">
        <v>0</v>
      </c>
      <c r="AM136" s="214">
        <f t="shared" si="242"/>
        <v>0</v>
      </c>
      <c r="AN136" s="269">
        <v>0</v>
      </c>
      <c r="AO136" s="214">
        <f t="shared" si="243"/>
        <v>0</v>
      </c>
      <c r="AP136" s="269">
        <v>0</v>
      </c>
      <c r="AQ136" s="214">
        <f t="shared" si="244"/>
        <v>0</v>
      </c>
      <c r="AR136" s="269">
        <v>0</v>
      </c>
      <c r="AS136" s="214">
        <f t="shared" si="245"/>
        <v>0</v>
      </c>
      <c r="AT136" s="215">
        <f t="shared" si="223"/>
        <v>0</v>
      </c>
      <c r="AU136" s="270">
        <v>0</v>
      </c>
      <c r="AV136" s="217">
        <f t="shared" si="246"/>
        <v>0</v>
      </c>
      <c r="AW136" s="270">
        <v>0</v>
      </c>
      <c r="AX136" s="217">
        <f t="shared" si="247"/>
        <v>0</v>
      </c>
      <c r="AY136" s="270">
        <v>0</v>
      </c>
      <c r="AZ136" s="217">
        <f t="shared" si="248"/>
        <v>0</v>
      </c>
      <c r="BA136" s="270">
        <v>0</v>
      </c>
      <c r="BB136" s="217">
        <f t="shared" si="249"/>
        <v>0</v>
      </c>
      <c r="BC136" s="270">
        <v>0</v>
      </c>
      <c r="BD136" s="217">
        <f t="shared" si="250"/>
        <v>0</v>
      </c>
      <c r="BE136" s="218">
        <f t="shared" si="224"/>
        <v>0</v>
      </c>
      <c r="BF136" s="271">
        <v>0</v>
      </c>
      <c r="BG136" s="220">
        <f t="shared" si="251"/>
        <v>0</v>
      </c>
      <c r="BH136" s="271">
        <v>0</v>
      </c>
      <c r="BI136" s="220">
        <f t="shared" si="252"/>
        <v>0</v>
      </c>
      <c r="BJ136" s="271">
        <v>0</v>
      </c>
      <c r="BK136" s="220">
        <f t="shared" si="253"/>
        <v>0</v>
      </c>
      <c r="BL136" s="271">
        <v>0</v>
      </c>
      <c r="BM136" s="220">
        <f t="shared" si="254"/>
        <v>0</v>
      </c>
      <c r="BN136" s="271">
        <v>0</v>
      </c>
      <c r="BO136" s="220">
        <f t="shared" si="255"/>
        <v>0</v>
      </c>
      <c r="BP136" s="221">
        <f t="shared" si="225"/>
        <v>0</v>
      </c>
      <c r="BQ136" s="256">
        <f t="shared" si="226"/>
        <v>0</v>
      </c>
      <c r="BR136" s="256">
        <f t="shared" si="227"/>
        <v>0</v>
      </c>
      <c r="BS136" s="256">
        <f t="shared" si="228"/>
        <v>0</v>
      </c>
      <c r="BT136" s="256">
        <f t="shared" si="229"/>
        <v>0</v>
      </c>
      <c r="BU136" s="256">
        <f t="shared" si="230"/>
        <v>0</v>
      </c>
      <c r="BV136" s="244">
        <f t="shared" si="220"/>
        <v>0</v>
      </c>
    </row>
    <row r="137" spans="1:74" s="9" customFormat="1" ht="15" customHeight="1">
      <c r="A137" s="62"/>
      <c r="B137" s="62"/>
      <c r="C137" s="80"/>
      <c r="D137" s="666" t="s">
        <v>412</v>
      </c>
      <c r="E137" s="688"/>
      <c r="F137" s="688"/>
      <c r="G137" s="688"/>
      <c r="H137" s="688"/>
      <c r="I137" s="688"/>
      <c r="J137" s="688"/>
      <c r="K137" s="688"/>
      <c r="L137" s="117">
        <f>VLOOKUP(D137,'Benefits and F&amp;A-DO NOT DELETE'!A46:B50,2,0)</f>
        <v>0</v>
      </c>
      <c r="M137" s="56">
        <v>1.07</v>
      </c>
      <c r="N137" s="147">
        <v>0</v>
      </c>
      <c r="O137" s="91">
        <f t="shared" si="231"/>
        <v>0</v>
      </c>
      <c r="P137" s="147">
        <v>0</v>
      </c>
      <c r="Q137" s="91">
        <f t="shared" si="232"/>
        <v>0</v>
      </c>
      <c r="R137" s="147">
        <v>0</v>
      </c>
      <c r="S137" s="91">
        <f t="shared" si="233"/>
        <v>0</v>
      </c>
      <c r="T137" s="147">
        <v>0</v>
      </c>
      <c r="U137" s="91">
        <f t="shared" si="234"/>
        <v>0</v>
      </c>
      <c r="V137" s="147">
        <v>0</v>
      </c>
      <c r="W137" s="91">
        <f t="shared" si="235"/>
        <v>0</v>
      </c>
      <c r="X137" s="92">
        <f t="shared" si="221"/>
        <v>0</v>
      </c>
      <c r="Y137" s="268">
        <v>0</v>
      </c>
      <c r="Z137" s="211">
        <f t="shared" si="236"/>
        <v>0</v>
      </c>
      <c r="AA137" s="268">
        <v>0</v>
      </c>
      <c r="AB137" s="211">
        <f t="shared" si="237"/>
        <v>0</v>
      </c>
      <c r="AC137" s="268">
        <v>0</v>
      </c>
      <c r="AD137" s="211">
        <f t="shared" si="238"/>
        <v>0</v>
      </c>
      <c r="AE137" s="268">
        <v>0</v>
      </c>
      <c r="AF137" s="211">
        <f t="shared" si="239"/>
        <v>0</v>
      </c>
      <c r="AG137" s="268">
        <v>0</v>
      </c>
      <c r="AH137" s="211">
        <f t="shared" si="240"/>
        <v>0</v>
      </c>
      <c r="AI137" s="212">
        <f t="shared" si="222"/>
        <v>0</v>
      </c>
      <c r="AJ137" s="269">
        <v>0</v>
      </c>
      <c r="AK137" s="214">
        <f t="shared" si="241"/>
        <v>0</v>
      </c>
      <c r="AL137" s="269">
        <v>0</v>
      </c>
      <c r="AM137" s="214">
        <f t="shared" si="242"/>
        <v>0</v>
      </c>
      <c r="AN137" s="269">
        <v>0</v>
      </c>
      <c r="AO137" s="214">
        <f t="shared" si="243"/>
        <v>0</v>
      </c>
      <c r="AP137" s="269">
        <v>0</v>
      </c>
      <c r="AQ137" s="214">
        <f t="shared" si="244"/>
        <v>0</v>
      </c>
      <c r="AR137" s="269">
        <v>0</v>
      </c>
      <c r="AS137" s="214">
        <f t="shared" si="245"/>
        <v>0</v>
      </c>
      <c r="AT137" s="215">
        <f t="shared" si="223"/>
        <v>0</v>
      </c>
      <c r="AU137" s="270">
        <v>0</v>
      </c>
      <c r="AV137" s="217">
        <f t="shared" si="246"/>
        <v>0</v>
      </c>
      <c r="AW137" s="270">
        <v>0</v>
      </c>
      <c r="AX137" s="217">
        <f t="shared" si="247"/>
        <v>0</v>
      </c>
      <c r="AY137" s="270">
        <v>0</v>
      </c>
      <c r="AZ137" s="217">
        <f t="shared" si="248"/>
        <v>0</v>
      </c>
      <c r="BA137" s="270">
        <v>0</v>
      </c>
      <c r="BB137" s="217">
        <f t="shared" si="249"/>
        <v>0</v>
      </c>
      <c r="BC137" s="270">
        <v>0</v>
      </c>
      <c r="BD137" s="217">
        <f t="shared" si="250"/>
        <v>0</v>
      </c>
      <c r="BE137" s="218">
        <f t="shared" si="224"/>
        <v>0</v>
      </c>
      <c r="BF137" s="271">
        <v>0</v>
      </c>
      <c r="BG137" s="220">
        <f t="shared" si="251"/>
        <v>0</v>
      </c>
      <c r="BH137" s="271">
        <v>0</v>
      </c>
      <c r="BI137" s="220">
        <f t="shared" si="252"/>
        <v>0</v>
      </c>
      <c r="BJ137" s="271">
        <v>0</v>
      </c>
      <c r="BK137" s="220">
        <f t="shared" si="253"/>
        <v>0</v>
      </c>
      <c r="BL137" s="271">
        <v>0</v>
      </c>
      <c r="BM137" s="220">
        <f t="shared" si="254"/>
        <v>0</v>
      </c>
      <c r="BN137" s="271">
        <v>0</v>
      </c>
      <c r="BO137" s="220">
        <f t="shared" si="255"/>
        <v>0</v>
      </c>
      <c r="BP137" s="221">
        <f t="shared" si="225"/>
        <v>0</v>
      </c>
      <c r="BQ137" s="256">
        <f t="shared" si="226"/>
        <v>0</v>
      </c>
      <c r="BR137" s="256">
        <f t="shared" si="227"/>
        <v>0</v>
      </c>
      <c r="BS137" s="256">
        <f t="shared" si="228"/>
        <v>0</v>
      </c>
      <c r="BT137" s="256">
        <f t="shared" si="229"/>
        <v>0</v>
      </c>
      <c r="BU137" s="256">
        <f t="shared" si="230"/>
        <v>0</v>
      </c>
      <c r="BV137" s="244">
        <f t="shared" si="220"/>
        <v>0</v>
      </c>
    </row>
    <row r="138" spans="1:74" s="9" customFormat="1" ht="15" customHeight="1">
      <c r="A138" s="62"/>
      <c r="B138" s="62"/>
      <c r="C138" s="80"/>
      <c r="D138" s="666" t="s">
        <v>412</v>
      </c>
      <c r="E138" s="688"/>
      <c r="F138" s="688"/>
      <c r="G138" s="688"/>
      <c r="H138" s="688"/>
      <c r="I138" s="688"/>
      <c r="J138" s="688"/>
      <c r="K138" s="688"/>
      <c r="L138" s="117">
        <f>VLOOKUP(D138,'Benefits and F&amp;A-DO NOT DELETE'!A46:B50,2,0)</f>
        <v>0</v>
      </c>
      <c r="M138" s="56">
        <v>1.07</v>
      </c>
      <c r="N138" s="147">
        <v>0</v>
      </c>
      <c r="O138" s="91">
        <f t="shared" si="231"/>
        <v>0</v>
      </c>
      <c r="P138" s="147">
        <v>0</v>
      </c>
      <c r="Q138" s="91">
        <f t="shared" si="232"/>
        <v>0</v>
      </c>
      <c r="R138" s="147">
        <v>0</v>
      </c>
      <c r="S138" s="91">
        <f t="shared" si="233"/>
        <v>0</v>
      </c>
      <c r="T138" s="147">
        <v>0</v>
      </c>
      <c r="U138" s="91">
        <f t="shared" si="234"/>
        <v>0</v>
      </c>
      <c r="V138" s="147">
        <v>0</v>
      </c>
      <c r="W138" s="91">
        <f t="shared" si="235"/>
        <v>0</v>
      </c>
      <c r="X138" s="92">
        <f t="shared" si="221"/>
        <v>0</v>
      </c>
      <c r="Y138" s="268">
        <v>0</v>
      </c>
      <c r="Z138" s="211">
        <f t="shared" si="236"/>
        <v>0</v>
      </c>
      <c r="AA138" s="268">
        <v>0</v>
      </c>
      <c r="AB138" s="211">
        <f t="shared" si="237"/>
        <v>0</v>
      </c>
      <c r="AC138" s="268">
        <v>0</v>
      </c>
      <c r="AD138" s="211">
        <f t="shared" si="238"/>
        <v>0</v>
      </c>
      <c r="AE138" s="268">
        <v>0</v>
      </c>
      <c r="AF138" s="211">
        <f t="shared" si="239"/>
        <v>0</v>
      </c>
      <c r="AG138" s="268">
        <v>0</v>
      </c>
      <c r="AH138" s="211">
        <f t="shared" si="240"/>
        <v>0</v>
      </c>
      <c r="AI138" s="212">
        <f t="shared" si="222"/>
        <v>0</v>
      </c>
      <c r="AJ138" s="269">
        <v>0</v>
      </c>
      <c r="AK138" s="214">
        <f t="shared" si="241"/>
        <v>0</v>
      </c>
      <c r="AL138" s="269">
        <v>0</v>
      </c>
      <c r="AM138" s="214">
        <f t="shared" si="242"/>
        <v>0</v>
      </c>
      <c r="AN138" s="269">
        <v>0</v>
      </c>
      <c r="AO138" s="214">
        <f t="shared" si="243"/>
        <v>0</v>
      </c>
      <c r="AP138" s="269">
        <v>0</v>
      </c>
      <c r="AQ138" s="214">
        <f t="shared" si="244"/>
        <v>0</v>
      </c>
      <c r="AR138" s="269">
        <v>0</v>
      </c>
      <c r="AS138" s="214">
        <f t="shared" si="245"/>
        <v>0</v>
      </c>
      <c r="AT138" s="215">
        <f t="shared" si="223"/>
        <v>0</v>
      </c>
      <c r="AU138" s="270">
        <v>0</v>
      </c>
      <c r="AV138" s="217">
        <f t="shared" si="246"/>
        <v>0</v>
      </c>
      <c r="AW138" s="270">
        <v>0</v>
      </c>
      <c r="AX138" s="217">
        <f t="shared" si="247"/>
        <v>0</v>
      </c>
      <c r="AY138" s="270">
        <v>0</v>
      </c>
      <c r="AZ138" s="217">
        <f t="shared" si="248"/>
        <v>0</v>
      </c>
      <c r="BA138" s="270">
        <v>0</v>
      </c>
      <c r="BB138" s="217">
        <f t="shared" si="249"/>
        <v>0</v>
      </c>
      <c r="BC138" s="270">
        <v>0</v>
      </c>
      <c r="BD138" s="217">
        <f t="shared" si="250"/>
        <v>0</v>
      </c>
      <c r="BE138" s="218">
        <f t="shared" si="224"/>
        <v>0</v>
      </c>
      <c r="BF138" s="271">
        <v>0</v>
      </c>
      <c r="BG138" s="220">
        <f t="shared" si="251"/>
        <v>0</v>
      </c>
      <c r="BH138" s="271">
        <v>0</v>
      </c>
      <c r="BI138" s="220">
        <f t="shared" si="252"/>
        <v>0</v>
      </c>
      <c r="BJ138" s="271">
        <v>0</v>
      </c>
      <c r="BK138" s="220">
        <f t="shared" si="253"/>
        <v>0</v>
      </c>
      <c r="BL138" s="271">
        <v>0</v>
      </c>
      <c r="BM138" s="220">
        <f t="shared" si="254"/>
        <v>0</v>
      </c>
      <c r="BN138" s="271">
        <v>0</v>
      </c>
      <c r="BO138" s="220">
        <f t="shared" si="255"/>
        <v>0</v>
      </c>
      <c r="BP138" s="221">
        <f t="shared" si="225"/>
        <v>0</v>
      </c>
      <c r="BQ138" s="256">
        <f t="shared" si="226"/>
        <v>0</v>
      </c>
      <c r="BR138" s="256">
        <f t="shared" si="227"/>
        <v>0</v>
      </c>
      <c r="BS138" s="256">
        <f t="shared" si="228"/>
        <v>0</v>
      </c>
      <c r="BT138" s="256">
        <f t="shared" si="229"/>
        <v>0</v>
      </c>
      <c r="BU138" s="256">
        <f t="shared" si="230"/>
        <v>0</v>
      </c>
      <c r="BV138" s="244">
        <f t="shared" si="220"/>
        <v>0</v>
      </c>
    </row>
    <row r="139" spans="1:74" s="9" customFormat="1" ht="15" customHeight="1">
      <c r="A139" s="62"/>
      <c r="B139" s="62"/>
      <c r="C139" s="80"/>
      <c r="D139" s="666" t="s">
        <v>412</v>
      </c>
      <c r="E139" s="688"/>
      <c r="F139" s="688"/>
      <c r="G139" s="688"/>
      <c r="H139" s="688"/>
      <c r="I139" s="688"/>
      <c r="J139" s="688"/>
      <c r="K139" s="688"/>
      <c r="L139" s="117">
        <f>VLOOKUP(D139,'Benefits and F&amp;A-DO NOT DELETE'!A46:B50,2,0)</f>
        <v>0</v>
      </c>
      <c r="M139" s="56">
        <v>1.07</v>
      </c>
      <c r="N139" s="147">
        <v>0</v>
      </c>
      <c r="O139" s="91">
        <f t="shared" si="231"/>
        <v>0</v>
      </c>
      <c r="P139" s="147">
        <v>0</v>
      </c>
      <c r="Q139" s="91">
        <f t="shared" si="232"/>
        <v>0</v>
      </c>
      <c r="R139" s="147">
        <v>0</v>
      </c>
      <c r="S139" s="91">
        <f t="shared" si="233"/>
        <v>0</v>
      </c>
      <c r="T139" s="147">
        <v>0</v>
      </c>
      <c r="U139" s="91">
        <f t="shared" si="234"/>
        <v>0</v>
      </c>
      <c r="V139" s="147">
        <v>0</v>
      </c>
      <c r="W139" s="91">
        <f t="shared" si="235"/>
        <v>0</v>
      </c>
      <c r="X139" s="92">
        <f t="shared" si="221"/>
        <v>0</v>
      </c>
      <c r="Y139" s="268">
        <v>0</v>
      </c>
      <c r="Z139" s="211">
        <f t="shared" si="236"/>
        <v>0</v>
      </c>
      <c r="AA139" s="268">
        <v>0</v>
      </c>
      <c r="AB139" s="211">
        <f t="shared" si="237"/>
        <v>0</v>
      </c>
      <c r="AC139" s="268">
        <v>0</v>
      </c>
      <c r="AD139" s="211">
        <f t="shared" si="238"/>
        <v>0</v>
      </c>
      <c r="AE139" s="268">
        <v>0</v>
      </c>
      <c r="AF139" s="211">
        <f t="shared" si="239"/>
        <v>0</v>
      </c>
      <c r="AG139" s="268">
        <v>0</v>
      </c>
      <c r="AH139" s="211">
        <f t="shared" si="240"/>
        <v>0</v>
      </c>
      <c r="AI139" s="212">
        <f t="shared" si="222"/>
        <v>0</v>
      </c>
      <c r="AJ139" s="269">
        <v>0</v>
      </c>
      <c r="AK139" s="214">
        <f t="shared" si="241"/>
        <v>0</v>
      </c>
      <c r="AL139" s="269">
        <v>0</v>
      </c>
      <c r="AM139" s="214">
        <f t="shared" si="242"/>
        <v>0</v>
      </c>
      <c r="AN139" s="269">
        <v>0</v>
      </c>
      <c r="AO139" s="214">
        <f t="shared" si="243"/>
        <v>0</v>
      </c>
      <c r="AP139" s="269">
        <v>0</v>
      </c>
      <c r="AQ139" s="214">
        <f t="shared" si="244"/>
        <v>0</v>
      </c>
      <c r="AR139" s="269">
        <v>0</v>
      </c>
      <c r="AS139" s="214">
        <f t="shared" si="245"/>
        <v>0</v>
      </c>
      <c r="AT139" s="215">
        <f t="shared" si="223"/>
        <v>0</v>
      </c>
      <c r="AU139" s="270">
        <v>0</v>
      </c>
      <c r="AV139" s="217">
        <f t="shared" si="246"/>
        <v>0</v>
      </c>
      <c r="AW139" s="270">
        <v>0</v>
      </c>
      <c r="AX139" s="217">
        <f t="shared" si="247"/>
        <v>0</v>
      </c>
      <c r="AY139" s="270">
        <v>0</v>
      </c>
      <c r="AZ139" s="217">
        <f t="shared" si="248"/>
        <v>0</v>
      </c>
      <c r="BA139" s="270">
        <v>0</v>
      </c>
      <c r="BB139" s="217">
        <f t="shared" si="249"/>
        <v>0</v>
      </c>
      <c r="BC139" s="270">
        <v>0</v>
      </c>
      <c r="BD139" s="217">
        <f t="shared" si="250"/>
        <v>0</v>
      </c>
      <c r="BE139" s="218">
        <f t="shared" si="224"/>
        <v>0</v>
      </c>
      <c r="BF139" s="271">
        <v>0</v>
      </c>
      <c r="BG139" s="220">
        <f t="shared" si="251"/>
        <v>0</v>
      </c>
      <c r="BH139" s="271">
        <v>0</v>
      </c>
      <c r="BI139" s="220">
        <f t="shared" si="252"/>
        <v>0</v>
      </c>
      <c r="BJ139" s="271">
        <v>0</v>
      </c>
      <c r="BK139" s="220">
        <f t="shared" si="253"/>
        <v>0</v>
      </c>
      <c r="BL139" s="271">
        <v>0</v>
      </c>
      <c r="BM139" s="220">
        <f t="shared" si="254"/>
        <v>0</v>
      </c>
      <c r="BN139" s="271">
        <v>0</v>
      </c>
      <c r="BO139" s="220">
        <f t="shared" si="255"/>
        <v>0</v>
      </c>
      <c r="BP139" s="221">
        <f t="shared" si="225"/>
        <v>0</v>
      </c>
      <c r="BQ139" s="256">
        <f t="shared" si="226"/>
        <v>0</v>
      </c>
      <c r="BR139" s="256">
        <f t="shared" si="227"/>
        <v>0</v>
      </c>
      <c r="BS139" s="256">
        <f t="shared" si="228"/>
        <v>0</v>
      </c>
      <c r="BT139" s="256">
        <f t="shared" si="229"/>
        <v>0</v>
      </c>
      <c r="BU139" s="256">
        <f t="shared" si="230"/>
        <v>0</v>
      </c>
      <c r="BV139" s="244">
        <f t="shared" si="220"/>
        <v>0</v>
      </c>
    </row>
    <row r="140" spans="1:74" s="9" customFormat="1" ht="15" customHeight="1">
      <c r="A140" s="62"/>
      <c r="B140" s="62"/>
      <c r="C140" s="80"/>
      <c r="D140" s="666" t="s">
        <v>412</v>
      </c>
      <c r="E140" s="688"/>
      <c r="F140" s="688"/>
      <c r="G140" s="688"/>
      <c r="H140" s="688"/>
      <c r="I140" s="688"/>
      <c r="J140" s="688"/>
      <c r="K140" s="688"/>
      <c r="L140" s="117">
        <f>VLOOKUP(D140,'Benefits and F&amp;A-DO NOT DELETE'!A46:B50,2,0)</f>
        <v>0</v>
      </c>
      <c r="M140" s="56">
        <v>1.07</v>
      </c>
      <c r="N140" s="147">
        <v>0</v>
      </c>
      <c r="O140" s="91">
        <f t="shared" si="231"/>
        <v>0</v>
      </c>
      <c r="P140" s="147">
        <v>0</v>
      </c>
      <c r="Q140" s="91">
        <f t="shared" si="232"/>
        <v>0</v>
      </c>
      <c r="R140" s="147">
        <v>0</v>
      </c>
      <c r="S140" s="91">
        <f t="shared" si="233"/>
        <v>0</v>
      </c>
      <c r="T140" s="147">
        <v>0</v>
      </c>
      <c r="U140" s="91">
        <f t="shared" si="234"/>
        <v>0</v>
      </c>
      <c r="V140" s="147">
        <v>0</v>
      </c>
      <c r="W140" s="91">
        <f t="shared" si="235"/>
        <v>0</v>
      </c>
      <c r="X140" s="92">
        <f t="shared" si="221"/>
        <v>0</v>
      </c>
      <c r="Y140" s="268">
        <v>0</v>
      </c>
      <c r="Z140" s="211">
        <f t="shared" si="236"/>
        <v>0</v>
      </c>
      <c r="AA140" s="268">
        <v>0</v>
      </c>
      <c r="AB140" s="211">
        <f t="shared" si="237"/>
        <v>0</v>
      </c>
      <c r="AC140" s="268">
        <v>0</v>
      </c>
      <c r="AD140" s="211">
        <f t="shared" si="238"/>
        <v>0</v>
      </c>
      <c r="AE140" s="268">
        <v>0</v>
      </c>
      <c r="AF140" s="211">
        <f t="shared" si="239"/>
        <v>0</v>
      </c>
      <c r="AG140" s="268">
        <v>0</v>
      </c>
      <c r="AH140" s="211">
        <f t="shared" si="240"/>
        <v>0</v>
      </c>
      <c r="AI140" s="212">
        <f t="shared" si="222"/>
        <v>0</v>
      </c>
      <c r="AJ140" s="269">
        <v>0</v>
      </c>
      <c r="AK140" s="214">
        <f t="shared" si="241"/>
        <v>0</v>
      </c>
      <c r="AL140" s="269">
        <v>0</v>
      </c>
      <c r="AM140" s="214">
        <f t="shared" si="242"/>
        <v>0</v>
      </c>
      <c r="AN140" s="269">
        <v>0</v>
      </c>
      <c r="AO140" s="214">
        <f t="shared" si="243"/>
        <v>0</v>
      </c>
      <c r="AP140" s="269">
        <v>0</v>
      </c>
      <c r="AQ140" s="214">
        <f t="shared" si="244"/>
        <v>0</v>
      </c>
      <c r="AR140" s="269">
        <v>0</v>
      </c>
      <c r="AS140" s="214">
        <f t="shared" si="245"/>
        <v>0</v>
      </c>
      <c r="AT140" s="215">
        <f t="shared" si="223"/>
        <v>0</v>
      </c>
      <c r="AU140" s="270">
        <v>0</v>
      </c>
      <c r="AV140" s="217">
        <f t="shared" si="246"/>
        <v>0</v>
      </c>
      <c r="AW140" s="270">
        <v>0</v>
      </c>
      <c r="AX140" s="217">
        <f t="shared" si="247"/>
        <v>0</v>
      </c>
      <c r="AY140" s="270">
        <v>0</v>
      </c>
      <c r="AZ140" s="217">
        <f t="shared" si="248"/>
        <v>0</v>
      </c>
      <c r="BA140" s="270">
        <v>0</v>
      </c>
      <c r="BB140" s="217">
        <f t="shared" si="249"/>
        <v>0</v>
      </c>
      <c r="BC140" s="270">
        <v>0</v>
      </c>
      <c r="BD140" s="217">
        <f t="shared" si="250"/>
        <v>0</v>
      </c>
      <c r="BE140" s="218">
        <f t="shared" si="224"/>
        <v>0</v>
      </c>
      <c r="BF140" s="271">
        <v>0</v>
      </c>
      <c r="BG140" s="220">
        <f t="shared" si="251"/>
        <v>0</v>
      </c>
      <c r="BH140" s="271">
        <v>0</v>
      </c>
      <c r="BI140" s="220">
        <f t="shared" si="252"/>
        <v>0</v>
      </c>
      <c r="BJ140" s="271">
        <v>0</v>
      </c>
      <c r="BK140" s="220">
        <f t="shared" si="253"/>
        <v>0</v>
      </c>
      <c r="BL140" s="271">
        <v>0</v>
      </c>
      <c r="BM140" s="220">
        <f t="shared" si="254"/>
        <v>0</v>
      </c>
      <c r="BN140" s="271">
        <v>0</v>
      </c>
      <c r="BO140" s="220">
        <f t="shared" si="255"/>
        <v>0</v>
      </c>
      <c r="BP140" s="221">
        <f t="shared" si="225"/>
        <v>0</v>
      </c>
      <c r="BQ140" s="256">
        <f t="shared" si="226"/>
        <v>0</v>
      </c>
      <c r="BR140" s="256">
        <f t="shared" si="227"/>
        <v>0</v>
      </c>
      <c r="BS140" s="256">
        <f t="shared" si="228"/>
        <v>0</v>
      </c>
      <c r="BT140" s="256">
        <f t="shared" si="229"/>
        <v>0</v>
      </c>
      <c r="BU140" s="256">
        <f t="shared" si="230"/>
        <v>0</v>
      </c>
      <c r="BV140" s="244">
        <f t="shared" si="220"/>
        <v>0</v>
      </c>
    </row>
    <row r="141" spans="1:74" s="9" customFormat="1" ht="15" customHeight="1">
      <c r="A141" s="62"/>
      <c r="B141" s="62"/>
      <c r="C141" s="80"/>
      <c r="D141" s="666" t="s">
        <v>412</v>
      </c>
      <c r="E141" s="688"/>
      <c r="F141" s="688"/>
      <c r="G141" s="688"/>
      <c r="H141" s="688"/>
      <c r="I141" s="688"/>
      <c r="J141" s="688"/>
      <c r="K141" s="688"/>
      <c r="L141" s="117">
        <f>VLOOKUP(D141,'Benefits and F&amp;A-DO NOT DELETE'!A46:B50,2,0)</f>
        <v>0</v>
      </c>
      <c r="M141" s="56">
        <v>1.07</v>
      </c>
      <c r="N141" s="147">
        <v>0</v>
      </c>
      <c r="O141" s="91">
        <f t="shared" si="231"/>
        <v>0</v>
      </c>
      <c r="P141" s="147">
        <v>0</v>
      </c>
      <c r="Q141" s="91">
        <f t="shared" si="232"/>
        <v>0</v>
      </c>
      <c r="R141" s="147">
        <v>0</v>
      </c>
      <c r="S141" s="91">
        <f t="shared" si="233"/>
        <v>0</v>
      </c>
      <c r="T141" s="147">
        <v>0</v>
      </c>
      <c r="U141" s="91">
        <f t="shared" si="234"/>
        <v>0</v>
      </c>
      <c r="V141" s="147">
        <v>0</v>
      </c>
      <c r="W141" s="91">
        <f t="shared" si="235"/>
        <v>0</v>
      </c>
      <c r="X141" s="92">
        <f t="shared" si="221"/>
        <v>0</v>
      </c>
      <c r="Y141" s="268">
        <v>0</v>
      </c>
      <c r="Z141" s="211">
        <f t="shared" si="236"/>
        <v>0</v>
      </c>
      <c r="AA141" s="268">
        <v>0</v>
      </c>
      <c r="AB141" s="211">
        <f t="shared" si="237"/>
        <v>0</v>
      </c>
      <c r="AC141" s="268">
        <v>0</v>
      </c>
      <c r="AD141" s="211">
        <f t="shared" si="238"/>
        <v>0</v>
      </c>
      <c r="AE141" s="268">
        <v>0</v>
      </c>
      <c r="AF141" s="211">
        <f t="shared" si="239"/>
        <v>0</v>
      </c>
      <c r="AG141" s="268">
        <v>0</v>
      </c>
      <c r="AH141" s="211">
        <f t="shared" si="240"/>
        <v>0</v>
      </c>
      <c r="AI141" s="212">
        <f t="shared" si="222"/>
        <v>0</v>
      </c>
      <c r="AJ141" s="269">
        <v>0</v>
      </c>
      <c r="AK141" s="214">
        <f t="shared" si="241"/>
        <v>0</v>
      </c>
      <c r="AL141" s="269">
        <v>0</v>
      </c>
      <c r="AM141" s="214">
        <f t="shared" si="242"/>
        <v>0</v>
      </c>
      <c r="AN141" s="269">
        <v>0</v>
      </c>
      <c r="AO141" s="214">
        <f t="shared" si="243"/>
        <v>0</v>
      </c>
      <c r="AP141" s="269">
        <v>0</v>
      </c>
      <c r="AQ141" s="214">
        <f t="shared" si="244"/>
        <v>0</v>
      </c>
      <c r="AR141" s="269">
        <v>0</v>
      </c>
      <c r="AS141" s="214">
        <f t="shared" si="245"/>
        <v>0</v>
      </c>
      <c r="AT141" s="215">
        <f t="shared" si="223"/>
        <v>0</v>
      </c>
      <c r="AU141" s="270">
        <v>0</v>
      </c>
      <c r="AV141" s="217">
        <f t="shared" si="246"/>
        <v>0</v>
      </c>
      <c r="AW141" s="270">
        <v>0</v>
      </c>
      <c r="AX141" s="217">
        <f t="shared" si="247"/>
        <v>0</v>
      </c>
      <c r="AY141" s="270">
        <v>0</v>
      </c>
      <c r="AZ141" s="217">
        <f t="shared" si="248"/>
        <v>0</v>
      </c>
      <c r="BA141" s="270">
        <v>0</v>
      </c>
      <c r="BB141" s="217">
        <f t="shared" si="249"/>
        <v>0</v>
      </c>
      <c r="BC141" s="270">
        <v>0</v>
      </c>
      <c r="BD141" s="217">
        <f t="shared" si="250"/>
        <v>0</v>
      </c>
      <c r="BE141" s="218">
        <f t="shared" si="224"/>
        <v>0</v>
      </c>
      <c r="BF141" s="271">
        <v>0</v>
      </c>
      <c r="BG141" s="220">
        <f t="shared" si="251"/>
        <v>0</v>
      </c>
      <c r="BH141" s="271">
        <v>0</v>
      </c>
      <c r="BI141" s="220">
        <f t="shared" si="252"/>
        <v>0</v>
      </c>
      <c r="BJ141" s="271">
        <v>0</v>
      </c>
      <c r="BK141" s="220">
        <f t="shared" si="253"/>
        <v>0</v>
      </c>
      <c r="BL141" s="271">
        <v>0</v>
      </c>
      <c r="BM141" s="220">
        <f t="shared" si="254"/>
        <v>0</v>
      </c>
      <c r="BN141" s="271">
        <v>0</v>
      </c>
      <c r="BO141" s="220">
        <f t="shared" si="255"/>
        <v>0</v>
      </c>
      <c r="BP141" s="221">
        <f t="shared" si="225"/>
        <v>0</v>
      </c>
      <c r="BQ141" s="256">
        <f t="shared" si="226"/>
        <v>0</v>
      </c>
      <c r="BR141" s="256">
        <f t="shared" si="227"/>
        <v>0</v>
      </c>
      <c r="BS141" s="256">
        <f t="shared" si="228"/>
        <v>0</v>
      </c>
      <c r="BT141" s="256">
        <f t="shared" si="229"/>
        <v>0</v>
      </c>
      <c r="BU141" s="256">
        <f t="shared" si="230"/>
        <v>0</v>
      </c>
      <c r="BV141" s="244">
        <f t="shared" si="220"/>
        <v>0</v>
      </c>
    </row>
    <row r="142" spans="1:74" s="9" customFormat="1" ht="15" customHeight="1">
      <c r="A142" s="62"/>
      <c r="B142" s="62"/>
      <c r="C142" s="80"/>
      <c r="D142" s="666" t="s">
        <v>412</v>
      </c>
      <c r="E142" s="688"/>
      <c r="F142" s="688"/>
      <c r="G142" s="688"/>
      <c r="H142" s="688"/>
      <c r="I142" s="688"/>
      <c r="J142" s="688"/>
      <c r="K142" s="688"/>
      <c r="L142" s="117">
        <f>VLOOKUP(D142,'Benefits and F&amp;A-DO NOT DELETE'!A46:B50,2,0)</f>
        <v>0</v>
      </c>
      <c r="M142" s="56">
        <v>1.07</v>
      </c>
      <c r="N142" s="147">
        <v>0</v>
      </c>
      <c r="O142" s="91">
        <f t="shared" si="231"/>
        <v>0</v>
      </c>
      <c r="P142" s="147">
        <v>0</v>
      </c>
      <c r="Q142" s="91">
        <f t="shared" si="232"/>
        <v>0</v>
      </c>
      <c r="R142" s="147">
        <v>0</v>
      </c>
      <c r="S142" s="91">
        <f t="shared" si="233"/>
        <v>0</v>
      </c>
      <c r="T142" s="147">
        <v>0</v>
      </c>
      <c r="U142" s="91">
        <f t="shared" si="234"/>
        <v>0</v>
      </c>
      <c r="V142" s="147">
        <v>0</v>
      </c>
      <c r="W142" s="91">
        <f t="shared" si="235"/>
        <v>0</v>
      </c>
      <c r="X142" s="92">
        <f t="shared" si="221"/>
        <v>0</v>
      </c>
      <c r="Y142" s="268">
        <v>0</v>
      </c>
      <c r="Z142" s="211">
        <f t="shared" si="236"/>
        <v>0</v>
      </c>
      <c r="AA142" s="268">
        <v>0</v>
      </c>
      <c r="AB142" s="211">
        <f t="shared" si="237"/>
        <v>0</v>
      </c>
      <c r="AC142" s="268">
        <v>0</v>
      </c>
      <c r="AD142" s="211">
        <f t="shared" si="238"/>
        <v>0</v>
      </c>
      <c r="AE142" s="268">
        <v>0</v>
      </c>
      <c r="AF142" s="211">
        <f t="shared" si="239"/>
        <v>0</v>
      </c>
      <c r="AG142" s="268">
        <v>0</v>
      </c>
      <c r="AH142" s="211">
        <f t="shared" si="240"/>
        <v>0</v>
      </c>
      <c r="AI142" s="212">
        <f t="shared" si="222"/>
        <v>0</v>
      </c>
      <c r="AJ142" s="269">
        <v>0</v>
      </c>
      <c r="AK142" s="214">
        <f t="shared" si="241"/>
        <v>0</v>
      </c>
      <c r="AL142" s="269">
        <v>0</v>
      </c>
      <c r="AM142" s="214">
        <f t="shared" si="242"/>
        <v>0</v>
      </c>
      <c r="AN142" s="269">
        <v>0</v>
      </c>
      <c r="AO142" s="214">
        <f t="shared" si="243"/>
        <v>0</v>
      </c>
      <c r="AP142" s="269">
        <v>0</v>
      </c>
      <c r="AQ142" s="214">
        <f t="shared" si="244"/>
        <v>0</v>
      </c>
      <c r="AR142" s="269">
        <v>0</v>
      </c>
      <c r="AS142" s="214">
        <f t="shared" si="245"/>
        <v>0</v>
      </c>
      <c r="AT142" s="215">
        <f t="shared" si="223"/>
        <v>0</v>
      </c>
      <c r="AU142" s="270">
        <v>0</v>
      </c>
      <c r="AV142" s="217">
        <f t="shared" si="246"/>
        <v>0</v>
      </c>
      <c r="AW142" s="270">
        <v>0</v>
      </c>
      <c r="AX142" s="217">
        <f t="shared" si="247"/>
        <v>0</v>
      </c>
      <c r="AY142" s="270">
        <v>0</v>
      </c>
      <c r="AZ142" s="217">
        <f t="shared" si="248"/>
        <v>0</v>
      </c>
      <c r="BA142" s="270">
        <v>0</v>
      </c>
      <c r="BB142" s="217">
        <f t="shared" si="249"/>
        <v>0</v>
      </c>
      <c r="BC142" s="270">
        <v>0</v>
      </c>
      <c r="BD142" s="217">
        <f t="shared" si="250"/>
        <v>0</v>
      </c>
      <c r="BE142" s="218">
        <f t="shared" si="224"/>
        <v>0</v>
      </c>
      <c r="BF142" s="271">
        <v>0</v>
      </c>
      <c r="BG142" s="220">
        <f t="shared" si="251"/>
        <v>0</v>
      </c>
      <c r="BH142" s="271">
        <v>0</v>
      </c>
      <c r="BI142" s="220">
        <f t="shared" si="252"/>
        <v>0</v>
      </c>
      <c r="BJ142" s="271">
        <v>0</v>
      </c>
      <c r="BK142" s="220">
        <f t="shared" si="253"/>
        <v>0</v>
      </c>
      <c r="BL142" s="271">
        <v>0</v>
      </c>
      <c r="BM142" s="220">
        <f t="shared" si="254"/>
        <v>0</v>
      </c>
      <c r="BN142" s="271">
        <v>0</v>
      </c>
      <c r="BO142" s="220">
        <f t="shared" si="255"/>
        <v>0</v>
      </c>
      <c r="BP142" s="221">
        <f t="shared" si="225"/>
        <v>0</v>
      </c>
      <c r="BQ142" s="256">
        <f t="shared" si="226"/>
        <v>0</v>
      </c>
      <c r="BR142" s="256">
        <f t="shared" si="227"/>
        <v>0</v>
      </c>
      <c r="BS142" s="256">
        <f t="shared" si="228"/>
        <v>0</v>
      </c>
      <c r="BT142" s="256">
        <f t="shared" si="229"/>
        <v>0</v>
      </c>
      <c r="BU142" s="256">
        <f t="shared" si="230"/>
        <v>0</v>
      </c>
      <c r="BV142" s="244">
        <f t="shared" si="220"/>
        <v>0</v>
      </c>
    </row>
    <row r="143" spans="1:74" s="9" customFormat="1" ht="15" customHeight="1">
      <c r="A143" s="62"/>
      <c r="B143" s="62"/>
      <c r="C143" s="80"/>
      <c r="D143" s="666" t="s">
        <v>412</v>
      </c>
      <c r="E143" s="688"/>
      <c r="F143" s="688"/>
      <c r="G143" s="688"/>
      <c r="H143" s="688"/>
      <c r="I143" s="688"/>
      <c r="J143" s="688"/>
      <c r="K143" s="688"/>
      <c r="L143" s="117">
        <f>VLOOKUP(D143,'Benefits and F&amp;A-DO NOT DELETE'!A46:B50,2,0)</f>
        <v>0</v>
      </c>
      <c r="M143" s="56">
        <v>1.07</v>
      </c>
      <c r="N143" s="147">
        <v>0</v>
      </c>
      <c r="O143" s="91">
        <f t="shared" si="231"/>
        <v>0</v>
      </c>
      <c r="P143" s="147">
        <v>0</v>
      </c>
      <c r="Q143" s="91">
        <f t="shared" si="232"/>
        <v>0</v>
      </c>
      <c r="R143" s="147">
        <v>0</v>
      </c>
      <c r="S143" s="91">
        <f t="shared" si="233"/>
        <v>0</v>
      </c>
      <c r="T143" s="147">
        <v>0</v>
      </c>
      <c r="U143" s="91">
        <f t="shared" si="234"/>
        <v>0</v>
      </c>
      <c r="V143" s="147">
        <v>0</v>
      </c>
      <c r="W143" s="91">
        <f t="shared" si="235"/>
        <v>0</v>
      </c>
      <c r="X143" s="92">
        <f t="shared" si="221"/>
        <v>0</v>
      </c>
      <c r="Y143" s="268">
        <v>0</v>
      </c>
      <c r="Z143" s="211">
        <f t="shared" si="236"/>
        <v>0</v>
      </c>
      <c r="AA143" s="268">
        <v>0</v>
      </c>
      <c r="AB143" s="211">
        <f t="shared" si="237"/>
        <v>0</v>
      </c>
      <c r="AC143" s="268">
        <v>0</v>
      </c>
      <c r="AD143" s="211">
        <f t="shared" si="238"/>
        <v>0</v>
      </c>
      <c r="AE143" s="268">
        <v>0</v>
      </c>
      <c r="AF143" s="211">
        <f t="shared" si="239"/>
        <v>0</v>
      </c>
      <c r="AG143" s="268">
        <v>0</v>
      </c>
      <c r="AH143" s="211">
        <f t="shared" si="240"/>
        <v>0</v>
      </c>
      <c r="AI143" s="212">
        <f t="shared" si="222"/>
        <v>0</v>
      </c>
      <c r="AJ143" s="269">
        <v>0</v>
      </c>
      <c r="AK143" s="214">
        <f t="shared" si="241"/>
        <v>0</v>
      </c>
      <c r="AL143" s="269">
        <v>0</v>
      </c>
      <c r="AM143" s="214">
        <f t="shared" si="242"/>
        <v>0</v>
      </c>
      <c r="AN143" s="269">
        <v>0</v>
      </c>
      <c r="AO143" s="214">
        <f t="shared" si="243"/>
        <v>0</v>
      </c>
      <c r="AP143" s="269">
        <v>0</v>
      </c>
      <c r="AQ143" s="214">
        <f t="shared" si="244"/>
        <v>0</v>
      </c>
      <c r="AR143" s="269">
        <v>0</v>
      </c>
      <c r="AS143" s="214">
        <f t="shared" si="245"/>
        <v>0</v>
      </c>
      <c r="AT143" s="215">
        <f t="shared" si="223"/>
        <v>0</v>
      </c>
      <c r="AU143" s="270">
        <v>0</v>
      </c>
      <c r="AV143" s="217">
        <f t="shared" si="246"/>
        <v>0</v>
      </c>
      <c r="AW143" s="270">
        <v>0</v>
      </c>
      <c r="AX143" s="217">
        <f t="shared" si="247"/>
        <v>0</v>
      </c>
      <c r="AY143" s="270">
        <v>0</v>
      </c>
      <c r="AZ143" s="217">
        <f t="shared" si="248"/>
        <v>0</v>
      </c>
      <c r="BA143" s="270">
        <v>0</v>
      </c>
      <c r="BB143" s="217">
        <f t="shared" si="249"/>
        <v>0</v>
      </c>
      <c r="BC143" s="270">
        <v>0</v>
      </c>
      <c r="BD143" s="217">
        <f t="shared" si="250"/>
        <v>0</v>
      </c>
      <c r="BE143" s="218">
        <f t="shared" si="224"/>
        <v>0</v>
      </c>
      <c r="BF143" s="271">
        <v>0</v>
      </c>
      <c r="BG143" s="220">
        <f t="shared" si="251"/>
        <v>0</v>
      </c>
      <c r="BH143" s="271">
        <v>0</v>
      </c>
      <c r="BI143" s="220">
        <f t="shared" si="252"/>
        <v>0</v>
      </c>
      <c r="BJ143" s="271">
        <v>0</v>
      </c>
      <c r="BK143" s="220">
        <f t="shared" si="253"/>
        <v>0</v>
      </c>
      <c r="BL143" s="271">
        <v>0</v>
      </c>
      <c r="BM143" s="220">
        <f t="shared" si="254"/>
        <v>0</v>
      </c>
      <c r="BN143" s="271">
        <v>0</v>
      </c>
      <c r="BO143" s="220">
        <f t="shared" si="255"/>
        <v>0</v>
      </c>
      <c r="BP143" s="221">
        <f t="shared" si="225"/>
        <v>0</v>
      </c>
      <c r="BQ143" s="256">
        <f t="shared" si="226"/>
        <v>0</v>
      </c>
      <c r="BR143" s="256">
        <f t="shared" si="227"/>
        <v>0</v>
      </c>
      <c r="BS143" s="256">
        <f t="shared" si="228"/>
        <v>0</v>
      </c>
      <c r="BT143" s="256">
        <f t="shared" si="229"/>
        <v>0</v>
      </c>
      <c r="BU143" s="256">
        <f t="shared" si="230"/>
        <v>0</v>
      </c>
      <c r="BV143" s="244">
        <f t="shared" si="220"/>
        <v>0</v>
      </c>
    </row>
    <row r="144" spans="1:74" s="9" customFormat="1" ht="15" customHeight="1">
      <c r="A144" s="62"/>
      <c r="B144" s="62"/>
      <c r="C144" s="80"/>
      <c r="D144" s="63"/>
      <c r="E144" s="697"/>
      <c r="F144" s="697"/>
      <c r="G144" s="697"/>
      <c r="H144" s="697"/>
      <c r="I144" s="697"/>
      <c r="J144" s="892" t="s">
        <v>253</v>
      </c>
      <c r="K144" s="893"/>
      <c r="L144" s="893"/>
      <c r="M144" s="894"/>
      <c r="N144" s="873">
        <f>SUM(O93:O143)</f>
        <v>0</v>
      </c>
      <c r="O144" s="874"/>
      <c r="P144" s="873">
        <f>SUM(Q93:Q143)</f>
        <v>0</v>
      </c>
      <c r="Q144" s="874"/>
      <c r="R144" s="873">
        <f>SUM(S93:S143)</f>
        <v>0</v>
      </c>
      <c r="S144" s="874"/>
      <c r="T144" s="873">
        <f>SUM(U93:U143)</f>
        <v>0</v>
      </c>
      <c r="U144" s="874"/>
      <c r="V144" s="873">
        <f>SUM(W93:W143)</f>
        <v>0</v>
      </c>
      <c r="W144" s="874"/>
      <c r="X144" s="109">
        <f>SUM(N144:W144)</f>
        <v>0</v>
      </c>
      <c r="Y144" s="873">
        <f>SUM(Z93:Z143)</f>
        <v>0</v>
      </c>
      <c r="Z144" s="874"/>
      <c r="AA144" s="873">
        <f>SUM(AB93:AB143)</f>
        <v>0</v>
      </c>
      <c r="AB144" s="874"/>
      <c r="AC144" s="873">
        <f>SUM(AD93:AD143)</f>
        <v>0</v>
      </c>
      <c r="AD144" s="874"/>
      <c r="AE144" s="873">
        <f>SUM(AF93:AF143)</f>
        <v>0</v>
      </c>
      <c r="AF144" s="874"/>
      <c r="AG144" s="873">
        <f>SUM(AH93:AH143)</f>
        <v>0</v>
      </c>
      <c r="AH144" s="874"/>
      <c r="AI144" s="109">
        <f>SUM(Y144:AH144)</f>
        <v>0</v>
      </c>
      <c r="AJ144" s="873">
        <f>SUM(AK93:AK143)</f>
        <v>0</v>
      </c>
      <c r="AK144" s="874"/>
      <c r="AL144" s="873">
        <f>SUM(AM93:AM143)</f>
        <v>0</v>
      </c>
      <c r="AM144" s="874"/>
      <c r="AN144" s="873">
        <f>SUM(AO93:AO143)</f>
        <v>0</v>
      </c>
      <c r="AO144" s="874"/>
      <c r="AP144" s="873">
        <f>SUM(AQ93:AQ143)</f>
        <v>0</v>
      </c>
      <c r="AQ144" s="874"/>
      <c r="AR144" s="873">
        <f>SUM(AS93:AS143)</f>
        <v>0</v>
      </c>
      <c r="AS144" s="874"/>
      <c r="AT144" s="109">
        <f>SUM(AJ144:AS144)</f>
        <v>0</v>
      </c>
      <c r="AU144" s="873">
        <f>SUM(AV93:AV143)</f>
        <v>0</v>
      </c>
      <c r="AV144" s="874"/>
      <c r="AW144" s="873">
        <f>SUM(AX93:AX143)</f>
        <v>0</v>
      </c>
      <c r="AX144" s="874"/>
      <c r="AY144" s="873">
        <f>SUM(AZ93:AZ143)</f>
        <v>0</v>
      </c>
      <c r="AZ144" s="874"/>
      <c r="BA144" s="873">
        <f>SUM(BB93:BB143)</f>
        <v>0</v>
      </c>
      <c r="BB144" s="874"/>
      <c r="BC144" s="873">
        <f>SUM(BD93:BD143)</f>
        <v>0</v>
      </c>
      <c r="BD144" s="874"/>
      <c r="BE144" s="109">
        <f>SUM(AU144:BD144)</f>
        <v>0</v>
      </c>
      <c r="BF144" s="873">
        <f>SUM(BG93:BG143)</f>
        <v>0</v>
      </c>
      <c r="BG144" s="874"/>
      <c r="BH144" s="873">
        <f>SUM(BI93:BI143)</f>
        <v>0</v>
      </c>
      <c r="BI144" s="874"/>
      <c r="BJ144" s="873">
        <f>SUM(BK93:BK143)</f>
        <v>0</v>
      </c>
      <c r="BK144" s="874"/>
      <c r="BL144" s="873">
        <f>SUM(BM93:BM143)</f>
        <v>0</v>
      </c>
      <c r="BM144" s="874"/>
      <c r="BN144" s="873">
        <f>SUM(BO93:BO143)</f>
        <v>0</v>
      </c>
      <c r="BO144" s="874"/>
      <c r="BP144" s="109">
        <f>SUM(BF144:BO144)</f>
        <v>0</v>
      </c>
      <c r="BQ144" s="109">
        <f>SUM(BQ93:BQ143)</f>
        <v>0</v>
      </c>
      <c r="BR144" s="109">
        <f>SUM(BR93:BR143)</f>
        <v>0</v>
      </c>
      <c r="BS144" s="109">
        <f>SUM(BS93:BS143)</f>
        <v>0</v>
      </c>
      <c r="BT144" s="109">
        <f>SUM(BT93:BT143)</f>
        <v>0</v>
      </c>
      <c r="BU144" s="109">
        <f>SUM(BU93:BU143)</f>
        <v>0</v>
      </c>
      <c r="BV144" s="109">
        <f t="shared" si="220"/>
        <v>0</v>
      </c>
    </row>
    <row r="145" spans="1:74" s="9" customFormat="1" ht="15" customHeight="1">
      <c r="A145" s="62"/>
      <c r="B145" s="62"/>
      <c r="C145" s="936" t="s">
        <v>257</v>
      </c>
      <c r="D145" s="937"/>
      <c r="E145" s="937"/>
      <c r="F145" s="937"/>
      <c r="G145" s="937"/>
      <c r="H145" s="937"/>
      <c r="I145" s="937"/>
      <c r="J145" s="937"/>
      <c r="K145" s="937"/>
      <c r="L145" s="937"/>
      <c r="M145" s="938"/>
      <c r="N145" s="875">
        <f>SUM(N91, N144)</f>
        <v>0</v>
      </c>
      <c r="O145" s="876"/>
      <c r="P145" s="875">
        <f>SUM(P91, P144)</f>
        <v>0</v>
      </c>
      <c r="Q145" s="876"/>
      <c r="R145" s="875">
        <f>SUM(R91, R144)</f>
        <v>0</v>
      </c>
      <c r="S145" s="876"/>
      <c r="T145" s="875">
        <f>SUM(T91, T144)</f>
        <v>0</v>
      </c>
      <c r="U145" s="876"/>
      <c r="V145" s="875">
        <f>SUM(V91, V144)</f>
        <v>0</v>
      </c>
      <c r="W145" s="876"/>
      <c r="X145" s="106">
        <f>SUM(N145:W145)</f>
        <v>0</v>
      </c>
      <c r="Y145" s="875">
        <f>SUM(Y91, Y144)</f>
        <v>0</v>
      </c>
      <c r="Z145" s="918"/>
      <c r="AA145" s="875">
        <f>SUM(AA91, AA144)</f>
        <v>0</v>
      </c>
      <c r="AB145" s="918"/>
      <c r="AC145" s="875">
        <f>SUM(AC91, AC144)</f>
        <v>0</v>
      </c>
      <c r="AD145" s="918"/>
      <c r="AE145" s="875">
        <f>SUM(AE91, AE144)</f>
        <v>0</v>
      </c>
      <c r="AF145" s="918"/>
      <c r="AG145" s="875">
        <f>SUM(AG91, AG144)</f>
        <v>0</v>
      </c>
      <c r="AH145" s="918"/>
      <c r="AI145" s="106">
        <f>SUM(Y145:AH145)</f>
        <v>0</v>
      </c>
      <c r="AJ145" s="875">
        <f>SUM(AJ91, AJ144)</f>
        <v>0</v>
      </c>
      <c r="AK145" s="876"/>
      <c r="AL145" s="875">
        <f>SUM(AL91, AL144)</f>
        <v>0</v>
      </c>
      <c r="AM145" s="876"/>
      <c r="AN145" s="875">
        <f>SUM(AN91, AN144)</f>
        <v>0</v>
      </c>
      <c r="AO145" s="876"/>
      <c r="AP145" s="875">
        <f>SUM(AP91, AP144)</f>
        <v>0</v>
      </c>
      <c r="AQ145" s="876"/>
      <c r="AR145" s="875">
        <f>SUM(AR91, AR144)</f>
        <v>0</v>
      </c>
      <c r="AS145" s="876"/>
      <c r="AT145" s="106">
        <f>SUM(AJ145:AS145)</f>
        <v>0</v>
      </c>
      <c r="AU145" s="875">
        <f>SUM(AU91, AU144)</f>
        <v>0</v>
      </c>
      <c r="AV145" s="876"/>
      <c r="AW145" s="875">
        <f>SUM(AW91, AW144)</f>
        <v>0</v>
      </c>
      <c r="AX145" s="876"/>
      <c r="AY145" s="875">
        <f>SUM(AY91, AY144)</f>
        <v>0</v>
      </c>
      <c r="AZ145" s="876"/>
      <c r="BA145" s="875">
        <f>SUM(BA91, BA144)</f>
        <v>0</v>
      </c>
      <c r="BB145" s="876"/>
      <c r="BC145" s="875">
        <f>SUM(BC91, BC144)</f>
        <v>0</v>
      </c>
      <c r="BD145" s="876"/>
      <c r="BE145" s="106">
        <f>SUM(AU145:BD145)</f>
        <v>0</v>
      </c>
      <c r="BF145" s="875">
        <f>SUM(BF91, BF144)</f>
        <v>0</v>
      </c>
      <c r="BG145" s="876"/>
      <c r="BH145" s="875">
        <f>SUM(BH91, BH144)</f>
        <v>0</v>
      </c>
      <c r="BI145" s="876"/>
      <c r="BJ145" s="875">
        <f>SUM(BJ91, BJ144)</f>
        <v>0</v>
      </c>
      <c r="BK145" s="876"/>
      <c r="BL145" s="875">
        <f>SUM(BL91, BL144)</f>
        <v>0</v>
      </c>
      <c r="BM145" s="876"/>
      <c r="BN145" s="875">
        <f>SUM(BN91, BN144)</f>
        <v>0</v>
      </c>
      <c r="BO145" s="876"/>
      <c r="BP145" s="106">
        <f>SUM(BF145:BO145)</f>
        <v>0</v>
      </c>
      <c r="BQ145" s="106">
        <f>SUM(BQ91+BQ144)</f>
        <v>0</v>
      </c>
      <c r="BR145" s="106">
        <f>SUM(BR91+BR144)</f>
        <v>0</v>
      </c>
      <c r="BS145" s="106">
        <f>SUM(BS91+BS144)</f>
        <v>0</v>
      </c>
      <c r="BT145" s="106">
        <f>SUM(BT91+BT144)</f>
        <v>0</v>
      </c>
      <c r="BU145" s="106">
        <f>SUM(BU91+BU144)</f>
        <v>0</v>
      </c>
      <c r="BV145" s="106">
        <f t="shared" si="220"/>
        <v>0</v>
      </c>
    </row>
    <row r="146" spans="1:74" s="9" customFormat="1" ht="15" customHeight="1">
      <c r="A146" s="62"/>
      <c r="B146" s="62"/>
      <c r="C146" s="670" t="s">
        <v>258</v>
      </c>
      <c r="D146" s="671"/>
      <c r="E146" s="671"/>
      <c r="F146" s="671"/>
      <c r="G146" s="671"/>
      <c r="H146" s="671"/>
      <c r="I146" s="671"/>
      <c r="J146" s="671"/>
      <c r="K146" s="671"/>
      <c r="L146" s="671"/>
      <c r="M146" s="672"/>
      <c r="N146" s="668">
        <f>SUM(N74,N145)</f>
        <v>0</v>
      </c>
      <c r="O146" s="669"/>
      <c r="P146" s="668">
        <f>SUM(P74,P145)</f>
        <v>0</v>
      </c>
      <c r="Q146" s="669"/>
      <c r="R146" s="668">
        <f>SUM(R74,R145)</f>
        <v>0</v>
      </c>
      <c r="S146" s="669"/>
      <c r="T146" s="668">
        <f>SUM(T74,T145)</f>
        <v>0</v>
      </c>
      <c r="U146" s="669"/>
      <c r="V146" s="668">
        <f>SUM(V74,V145)</f>
        <v>0</v>
      </c>
      <c r="W146" s="669"/>
      <c r="X146" s="120">
        <f>SUM(N146:W146)</f>
        <v>0</v>
      </c>
      <c r="Y146" s="668">
        <f>SUM(Y74,Y145)</f>
        <v>0</v>
      </c>
      <c r="Z146" s="725"/>
      <c r="AA146" s="668">
        <f>SUM(AA74,AA145)</f>
        <v>0</v>
      </c>
      <c r="AB146" s="725"/>
      <c r="AC146" s="668">
        <f>SUM(AC74,AC145)</f>
        <v>0</v>
      </c>
      <c r="AD146" s="725"/>
      <c r="AE146" s="668">
        <f>SUM(AE74,AE145)</f>
        <v>0</v>
      </c>
      <c r="AF146" s="725"/>
      <c r="AG146" s="668">
        <f>SUM(AG74,AG145)</f>
        <v>0</v>
      </c>
      <c r="AH146" s="725"/>
      <c r="AI146" s="120">
        <f>SUM(Y146:AH146)</f>
        <v>0</v>
      </c>
      <c r="AJ146" s="668">
        <f>SUM(AJ74,AJ145)</f>
        <v>0</v>
      </c>
      <c r="AK146" s="669"/>
      <c r="AL146" s="668">
        <f>SUM(AL74,AL145)</f>
        <v>0</v>
      </c>
      <c r="AM146" s="669"/>
      <c r="AN146" s="668">
        <f>SUM(AN74,AN145)</f>
        <v>0</v>
      </c>
      <c r="AO146" s="669"/>
      <c r="AP146" s="668">
        <f>SUM(AP74,AP145)</f>
        <v>0</v>
      </c>
      <c r="AQ146" s="669"/>
      <c r="AR146" s="668">
        <f>SUM(AR74,AR145)</f>
        <v>0</v>
      </c>
      <c r="AS146" s="669"/>
      <c r="AT146" s="120">
        <f>SUM(AJ146:AS146)</f>
        <v>0</v>
      </c>
      <c r="AU146" s="668">
        <f>SUM(AU74,AU145)</f>
        <v>0</v>
      </c>
      <c r="AV146" s="669"/>
      <c r="AW146" s="668">
        <f>SUM(AW74,AW145)</f>
        <v>0</v>
      </c>
      <c r="AX146" s="669"/>
      <c r="AY146" s="668">
        <f>SUM(AY74,AY145)</f>
        <v>0</v>
      </c>
      <c r="AZ146" s="669"/>
      <c r="BA146" s="668">
        <f>SUM(BA74,BA145)</f>
        <v>0</v>
      </c>
      <c r="BB146" s="669"/>
      <c r="BC146" s="668">
        <f>SUM(BC74,BC145)</f>
        <v>0</v>
      </c>
      <c r="BD146" s="669"/>
      <c r="BE146" s="120">
        <f>SUM(AU146:BD146)</f>
        <v>0</v>
      </c>
      <c r="BF146" s="668">
        <f>SUM(BF74,BF145)</f>
        <v>0</v>
      </c>
      <c r="BG146" s="669"/>
      <c r="BH146" s="668">
        <f>SUM(BH74,BH145)</f>
        <v>0</v>
      </c>
      <c r="BI146" s="669"/>
      <c r="BJ146" s="668">
        <f>SUM(BJ74,BJ145)</f>
        <v>0</v>
      </c>
      <c r="BK146" s="669"/>
      <c r="BL146" s="668">
        <f>SUM(BL74,BL145)</f>
        <v>0</v>
      </c>
      <c r="BM146" s="669"/>
      <c r="BN146" s="668">
        <f>SUM(BN74,BN145)</f>
        <v>0</v>
      </c>
      <c r="BO146" s="669"/>
      <c r="BP146" s="120">
        <f>SUM(BF146:BO146)</f>
        <v>0</v>
      </c>
      <c r="BQ146" s="120">
        <f>SUM(BQ74+BQ145)</f>
        <v>0</v>
      </c>
      <c r="BR146" s="120">
        <f>SUM(BR74+BR145)</f>
        <v>0</v>
      </c>
      <c r="BS146" s="120">
        <f>SUM(BS74+BS145)</f>
        <v>0</v>
      </c>
      <c r="BT146" s="120">
        <f>SUM(BT74+BT145)</f>
        <v>0</v>
      </c>
      <c r="BU146" s="120">
        <f>SUM(BU74+BU145)</f>
        <v>0</v>
      </c>
      <c r="BV146" s="120">
        <f t="shared" si="220"/>
        <v>0</v>
      </c>
    </row>
    <row r="147" spans="1:74" s="9" customFormat="1" ht="26.25" customHeight="1">
      <c r="A147" s="62">
        <v>2000</v>
      </c>
      <c r="B147" s="62"/>
      <c r="C147" s="943" t="str">
        <f>CONCATENATE(N8," Travel")</f>
        <v>INE Travel</v>
      </c>
      <c r="D147" s="944"/>
      <c r="E147" s="719" t="s">
        <v>188</v>
      </c>
      <c r="F147" s="719"/>
      <c r="G147" s="719"/>
      <c r="H147" s="719"/>
      <c r="I147" s="719"/>
      <c r="J147" s="76"/>
      <c r="K147" s="76"/>
      <c r="L147" s="76"/>
      <c r="M147" s="122"/>
      <c r="N147" s="81"/>
      <c r="O147" s="97"/>
      <c r="P147" s="81"/>
      <c r="Q147" s="97"/>
      <c r="R147" s="81"/>
      <c r="S147" s="97"/>
      <c r="T147" s="81"/>
      <c r="U147" s="97"/>
      <c r="V147" s="81"/>
      <c r="W147" s="97"/>
      <c r="X147" s="99"/>
      <c r="Y147" s="81"/>
      <c r="Z147" s="97"/>
      <c r="AA147" s="81"/>
      <c r="AB147" s="97"/>
      <c r="AC147" s="81"/>
      <c r="AD147" s="97"/>
      <c r="AE147" s="81"/>
      <c r="AF147" s="97"/>
      <c r="AG147" s="81"/>
      <c r="AH147" s="97"/>
      <c r="AI147" s="99"/>
      <c r="AJ147" s="81"/>
      <c r="AK147" s="97"/>
      <c r="AL147" s="81"/>
      <c r="AM147" s="97"/>
      <c r="AN147" s="81"/>
      <c r="AO147" s="97"/>
      <c r="AP147" s="81"/>
      <c r="AQ147" s="97"/>
      <c r="AR147" s="81"/>
      <c r="AS147" s="97"/>
      <c r="AT147" s="99"/>
      <c r="AU147" s="81"/>
      <c r="AV147" s="97"/>
      <c r="AW147" s="81"/>
      <c r="AX147" s="97"/>
      <c r="AY147" s="81"/>
      <c r="AZ147" s="97"/>
      <c r="BA147" s="81"/>
      <c r="BB147" s="97"/>
      <c r="BC147" s="81"/>
      <c r="BD147" s="97"/>
      <c r="BE147" s="99"/>
      <c r="BF147" s="81"/>
      <c r="BG147" s="97"/>
      <c r="BH147" s="81"/>
      <c r="BI147" s="97"/>
      <c r="BJ147" s="81"/>
      <c r="BK147" s="97"/>
      <c r="BL147" s="81"/>
      <c r="BM147" s="97"/>
      <c r="BN147" s="81"/>
      <c r="BO147" s="97"/>
      <c r="BP147" s="99"/>
      <c r="BQ147" s="153"/>
      <c r="BR147" s="153"/>
      <c r="BS147" s="153"/>
      <c r="BT147" s="153"/>
      <c r="BU147" s="153"/>
      <c r="BV147" s="206"/>
    </row>
    <row r="148" spans="1:74" s="9" customFormat="1" ht="34.5" customHeight="1">
      <c r="A148" s="62"/>
      <c r="B148" s="62"/>
      <c r="C148" s="94" t="s">
        <v>33</v>
      </c>
      <c r="D148" s="9" t="s">
        <v>149</v>
      </c>
      <c r="E148" s="64" t="str">
        <f>N9</f>
        <v>Year 1</v>
      </c>
      <c r="F148" s="64" t="str">
        <f>P9</f>
        <v>Year 2</v>
      </c>
      <c r="G148" s="64" t="str">
        <f>R9</f>
        <v>Year 3</v>
      </c>
      <c r="H148" s="64" t="str">
        <f>T9</f>
        <v>Year 4</v>
      </c>
      <c r="I148" s="64" t="str">
        <f>V9</f>
        <v>Year 5</v>
      </c>
      <c r="J148" s="62" t="s">
        <v>336</v>
      </c>
      <c r="K148" s="62" t="s">
        <v>337</v>
      </c>
      <c r="L148" s="62" t="s">
        <v>45</v>
      </c>
      <c r="M148" s="62" t="s">
        <v>317</v>
      </c>
      <c r="N148" s="81"/>
      <c r="O148" s="103"/>
      <c r="P148" s="125"/>
      <c r="Q148" s="103"/>
      <c r="R148" s="125"/>
      <c r="S148" s="103"/>
      <c r="T148" s="125"/>
      <c r="U148" s="103"/>
      <c r="V148" s="125"/>
      <c r="W148" s="103"/>
      <c r="X148" s="99"/>
      <c r="Y148" s="81"/>
      <c r="Z148" s="103"/>
      <c r="AA148" s="125"/>
      <c r="AB148" s="103"/>
      <c r="AC148" s="125"/>
      <c r="AD148" s="103"/>
      <c r="AE148" s="125"/>
      <c r="AF148" s="103"/>
      <c r="AG148" s="125"/>
      <c r="AH148" s="103"/>
      <c r="AI148" s="99"/>
      <c r="AJ148" s="81"/>
      <c r="AK148" s="103"/>
      <c r="AL148" s="125"/>
      <c r="AM148" s="103"/>
      <c r="AN148" s="125"/>
      <c r="AO148" s="103"/>
      <c r="AP148" s="125"/>
      <c r="AQ148" s="103"/>
      <c r="AR148" s="125"/>
      <c r="AS148" s="103"/>
      <c r="AT148" s="99"/>
      <c r="AU148" s="81"/>
      <c r="AV148" s="103"/>
      <c r="AW148" s="125"/>
      <c r="AX148" s="103"/>
      <c r="AY148" s="125"/>
      <c r="AZ148" s="103"/>
      <c r="BA148" s="125"/>
      <c r="BB148" s="103"/>
      <c r="BC148" s="125"/>
      <c r="BD148" s="103"/>
      <c r="BE148" s="99"/>
      <c r="BF148" s="81"/>
      <c r="BG148" s="103"/>
      <c r="BH148" s="125"/>
      <c r="BI148" s="103"/>
      <c r="BJ148" s="125"/>
      <c r="BK148" s="103"/>
      <c r="BL148" s="125"/>
      <c r="BM148" s="103"/>
      <c r="BN148" s="125"/>
      <c r="BO148" s="103"/>
      <c r="BP148" s="99"/>
      <c r="BQ148" s="206"/>
      <c r="BR148" s="206"/>
      <c r="BS148" s="206"/>
      <c r="BT148" s="206"/>
      <c r="BU148" s="206"/>
      <c r="BV148" s="206"/>
    </row>
    <row r="149" spans="1:74" s="9" customFormat="1" ht="15" customHeight="1">
      <c r="A149" s="62"/>
      <c r="B149" s="62"/>
      <c r="C149" s="61" t="s">
        <v>315</v>
      </c>
      <c r="D149" s="655" t="s">
        <v>338</v>
      </c>
      <c r="E149" s="57"/>
      <c r="F149" s="57"/>
      <c r="G149" s="57"/>
      <c r="H149" s="57"/>
      <c r="I149" s="57"/>
      <c r="J149" s="649"/>
      <c r="K149" s="57"/>
      <c r="L149" s="33"/>
      <c r="M149" s="34">
        <f t="shared" ref="M149:M168" si="256">VLOOKUP(C149,TravelIncrease,2,0)</f>
        <v>1.1000000000000001</v>
      </c>
      <c r="N149" s="851">
        <f t="shared" ref="N149:N168" si="257">ROUND($E149*$K149*$L149*$M149,0)</f>
        <v>0</v>
      </c>
      <c r="O149" s="871"/>
      <c r="P149" s="851">
        <f t="shared" ref="P149:P168" si="258">ROUND($F149*$K149*$L149*$M149^2,0)</f>
        <v>0</v>
      </c>
      <c r="Q149" s="871"/>
      <c r="R149" s="851">
        <f t="shared" ref="R149:R168" si="259">ROUND($G149*$K149*$L149*$M149^3,0)</f>
        <v>0</v>
      </c>
      <c r="S149" s="871"/>
      <c r="T149" s="851">
        <f t="shared" ref="T149:T168" si="260">ROUND($H149*$K149*$L149*$M149^4,0)</f>
        <v>0</v>
      </c>
      <c r="U149" s="871"/>
      <c r="V149" s="851">
        <f t="shared" ref="V149:V168" si="261">ROUND($I149*$K149*$L149*$M149^5,0)</f>
        <v>0</v>
      </c>
      <c r="W149" s="871"/>
      <c r="X149" s="92">
        <f>SUM(N149+P149+R149+T149+V149)</f>
        <v>0</v>
      </c>
      <c r="Y149" s="867"/>
      <c r="Z149" s="868"/>
      <c r="AA149" s="867"/>
      <c r="AB149" s="868"/>
      <c r="AC149" s="867"/>
      <c r="AD149" s="868"/>
      <c r="AE149" s="867"/>
      <c r="AF149" s="868"/>
      <c r="AG149" s="867"/>
      <c r="AH149" s="868"/>
      <c r="AI149" s="277"/>
      <c r="AJ149" s="869"/>
      <c r="AK149" s="870"/>
      <c r="AL149" s="869"/>
      <c r="AM149" s="870"/>
      <c r="AN149" s="869"/>
      <c r="AO149" s="870"/>
      <c r="AP149" s="869"/>
      <c r="AQ149" s="870"/>
      <c r="AR149" s="869"/>
      <c r="AS149" s="870"/>
      <c r="AT149" s="278"/>
      <c r="AU149" s="861"/>
      <c r="AV149" s="862"/>
      <c r="AW149" s="861"/>
      <c r="AX149" s="862"/>
      <c r="AY149" s="861"/>
      <c r="AZ149" s="862"/>
      <c r="BA149" s="861"/>
      <c r="BB149" s="862"/>
      <c r="BC149" s="861"/>
      <c r="BD149" s="862"/>
      <c r="BE149" s="279"/>
      <c r="BF149" s="863"/>
      <c r="BG149" s="864"/>
      <c r="BH149" s="863"/>
      <c r="BI149" s="864"/>
      <c r="BJ149" s="863"/>
      <c r="BK149" s="864"/>
      <c r="BL149" s="863"/>
      <c r="BM149" s="864"/>
      <c r="BN149" s="863"/>
      <c r="BO149" s="864"/>
      <c r="BP149" s="280"/>
      <c r="BQ149" s="256">
        <f t="shared" ref="BQ149:BQ168" si="262">N149</f>
        <v>0</v>
      </c>
      <c r="BR149" s="256">
        <f t="shared" ref="BR149:BR168" si="263">P149</f>
        <v>0</v>
      </c>
      <c r="BS149" s="256">
        <f t="shared" ref="BS149:BS168" si="264">R149</f>
        <v>0</v>
      </c>
      <c r="BT149" s="256">
        <f t="shared" ref="BT149:BT168" si="265">T149</f>
        <v>0</v>
      </c>
      <c r="BU149" s="256">
        <f t="shared" ref="BU149:BU168" si="266">V149</f>
        <v>0</v>
      </c>
      <c r="BV149" s="244">
        <f t="shared" ref="BV149:BV168" si="267">SUM(BQ149:BU149)</f>
        <v>0</v>
      </c>
    </row>
    <row r="150" spans="1:74" s="9" customFormat="1" ht="15" customHeight="1">
      <c r="A150" s="62"/>
      <c r="B150" s="62"/>
      <c r="C150" s="61" t="s">
        <v>231</v>
      </c>
      <c r="D150" s="655"/>
      <c r="E150" s="57"/>
      <c r="F150" s="57"/>
      <c r="G150" s="57"/>
      <c r="H150" s="57"/>
      <c r="I150" s="57"/>
      <c r="J150" s="649"/>
      <c r="K150" s="57"/>
      <c r="L150" s="33"/>
      <c r="M150" s="34">
        <f t="shared" si="256"/>
        <v>1</v>
      </c>
      <c r="N150" s="851">
        <f t="shared" si="257"/>
        <v>0</v>
      </c>
      <c r="O150" s="871"/>
      <c r="P150" s="851">
        <f t="shared" si="258"/>
        <v>0</v>
      </c>
      <c r="Q150" s="871"/>
      <c r="R150" s="851">
        <f t="shared" si="259"/>
        <v>0</v>
      </c>
      <c r="S150" s="871"/>
      <c r="T150" s="851">
        <f t="shared" si="260"/>
        <v>0</v>
      </c>
      <c r="U150" s="871"/>
      <c r="V150" s="851">
        <f t="shared" si="261"/>
        <v>0</v>
      </c>
      <c r="W150" s="871"/>
      <c r="X150" s="92">
        <f t="shared" ref="X150:X168" si="268">SUM(N150+P150+R150+T150+V150)</f>
        <v>0</v>
      </c>
      <c r="Y150" s="867"/>
      <c r="Z150" s="868"/>
      <c r="AA150" s="867"/>
      <c r="AB150" s="868"/>
      <c r="AC150" s="867"/>
      <c r="AD150" s="868"/>
      <c r="AE150" s="867"/>
      <c r="AF150" s="868"/>
      <c r="AG150" s="867"/>
      <c r="AH150" s="868"/>
      <c r="AI150" s="277"/>
      <c r="AJ150" s="869"/>
      <c r="AK150" s="870"/>
      <c r="AL150" s="869"/>
      <c r="AM150" s="870"/>
      <c r="AN150" s="869"/>
      <c r="AO150" s="870"/>
      <c r="AP150" s="869"/>
      <c r="AQ150" s="870"/>
      <c r="AR150" s="869"/>
      <c r="AS150" s="870"/>
      <c r="AT150" s="278"/>
      <c r="AU150" s="861"/>
      <c r="AV150" s="862"/>
      <c r="AW150" s="861"/>
      <c r="AX150" s="862"/>
      <c r="AY150" s="861"/>
      <c r="AZ150" s="862"/>
      <c r="BA150" s="861"/>
      <c r="BB150" s="862"/>
      <c r="BC150" s="861"/>
      <c r="BD150" s="862"/>
      <c r="BE150" s="279"/>
      <c r="BF150" s="863"/>
      <c r="BG150" s="864"/>
      <c r="BH150" s="863"/>
      <c r="BI150" s="864"/>
      <c r="BJ150" s="863"/>
      <c r="BK150" s="864"/>
      <c r="BL150" s="863"/>
      <c r="BM150" s="864"/>
      <c r="BN150" s="863"/>
      <c r="BO150" s="864"/>
      <c r="BP150" s="280"/>
      <c r="BQ150" s="256">
        <f t="shared" si="262"/>
        <v>0</v>
      </c>
      <c r="BR150" s="256">
        <f t="shared" si="263"/>
        <v>0</v>
      </c>
      <c r="BS150" s="256">
        <f t="shared" si="264"/>
        <v>0</v>
      </c>
      <c r="BT150" s="256">
        <f t="shared" si="265"/>
        <v>0</v>
      </c>
      <c r="BU150" s="256">
        <f t="shared" si="266"/>
        <v>0</v>
      </c>
      <c r="BV150" s="244">
        <f t="shared" si="267"/>
        <v>0</v>
      </c>
    </row>
    <row r="151" spans="1:74" s="9" customFormat="1" ht="15" customHeight="1">
      <c r="A151" s="62"/>
      <c r="B151" s="62"/>
      <c r="C151" s="61" t="s">
        <v>15</v>
      </c>
      <c r="D151" s="655"/>
      <c r="E151" s="57"/>
      <c r="F151" s="57"/>
      <c r="G151" s="57"/>
      <c r="H151" s="57"/>
      <c r="I151" s="57"/>
      <c r="J151" s="649"/>
      <c r="K151" s="57"/>
      <c r="L151" s="33"/>
      <c r="M151" s="34">
        <f t="shared" si="256"/>
        <v>1</v>
      </c>
      <c r="N151" s="851">
        <f t="shared" si="257"/>
        <v>0</v>
      </c>
      <c r="O151" s="871"/>
      <c r="P151" s="851">
        <f t="shared" si="258"/>
        <v>0</v>
      </c>
      <c r="Q151" s="871"/>
      <c r="R151" s="851">
        <f t="shared" si="259"/>
        <v>0</v>
      </c>
      <c r="S151" s="871"/>
      <c r="T151" s="851">
        <f t="shared" si="260"/>
        <v>0</v>
      </c>
      <c r="U151" s="871"/>
      <c r="V151" s="851">
        <f t="shared" si="261"/>
        <v>0</v>
      </c>
      <c r="W151" s="871"/>
      <c r="X151" s="92">
        <f t="shared" si="268"/>
        <v>0</v>
      </c>
      <c r="Y151" s="867"/>
      <c r="Z151" s="868"/>
      <c r="AA151" s="867"/>
      <c r="AB151" s="868"/>
      <c r="AC151" s="867"/>
      <c r="AD151" s="868"/>
      <c r="AE151" s="867"/>
      <c r="AF151" s="868"/>
      <c r="AG151" s="867"/>
      <c r="AH151" s="868"/>
      <c r="AI151" s="277"/>
      <c r="AJ151" s="869"/>
      <c r="AK151" s="870"/>
      <c r="AL151" s="869"/>
      <c r="AM151" s="870"/>
      <c r="AN151" s="869"/>
      <c r="AO151" s="870"/>
      <c r="AP151" s="869"/>
      <c r="AQ151" s="870"/>
      <c r="AR151" s="869"/>
      <c r="AS151" s="870"/>
      <c r="AT151" s="278"/>
      <c r="AU151" s="861"/>
      <c r="AV151" s="862"/>
      <c r="AW151" s="861"/>
      <c r="AX151" s="862"/>
      <c r="AY151" s="861"/>
      <c r="AZ151" s="862"/>
      <c r="BA151" s="861"/>
      <c r="BB151" s="862"/>
      <c r="BC151" s="861"/>
      <c r="BD151" s="862"/>
      <c r="BE151" s="279"/>
      <c r="BF151" s="863"/>
      <c r="BG151" s="864"/>
      <c r="BH151" s="863"/>
      <c r="BI151" s="864"/>
      <c r="BJ151" s="863"/>
      <c r="BK151" s="864"/>
      <c r="BL151" s="863"/>
      <c r="BM151" s="864"/>
      <c r="BN151" s="863"/>
      <c r="BO151" s="864"/>
      <c r="BP151" s="280"/>
      <c r="BQ151" s="256">
        <f t="shared" si="262"/>
        <v>0</v>
      </c>
      <c r="BR151" s="256">
        <f t="shared" si="263"/>
        <v>0</v>
      </c>
      <c r="BS151" s="256">
        <f t="shared" si="264"/>
        <v>0</v>
      </c>
      <c r="BT151" s="256">
        <f t="shared" si="265"/>
        <v>0</v>
      </c>
      <c r="BU151" s="256">
        <f t="shared" si="266"/>
        <v>0</v>
      </c>
      <c r="BV151" s="244">
        <f t="shared" si="267"/>
        <v>0</v>
      </c>
    </row>
    <row r="152" spans="1:74" s="9" customFormat="1" ht="15" customHeight="1">
      <c r="A152" s="62"/>
      <c r="B152" s="62"/>
      <c r="C152" s="61" t="s">
        <v>34</v>
      </c>
      <c r="D152" s="655"/>
      <c r="E152" s="57"/>
      <c r="F152" s="57"/>
      <c r="G152" s="57"/>
      <c r="H152" s="57"/>
      <c r="I152" s="57"/>
      <c r="J152" s="649"/>
      <c r="K152" s="57"/>
      <c r="L152" s="33"/>
      <c r="M152" s="34">
        <f t="shared" si="256"/>
        <v>1.1000000000000001</v>
      </c>
      <c r="N152" s="851">
        <f t="shared" si="257"/>
        <v>0</v>
      </c>
      <c r="O152" s="871"/>
      <c r="P152" s="851">
        <f t="shared" si="258"/>
        <v>0</v>
      </c>
      <c r="Q152" s="871"/>
      <c r="R152" s="851">
        <f t="shared" si="259"/>
        <v>0</v>
      </c>
      <c r="S152" s="871"/>
      <c r="T152" s="851">
        <f t="shared" si="260"/>
        <v>0</v>
      </c>
      <c r="U152" s="871"/>
      <c r="V152" s="851">
        <f t="shared" si="261"/>
        <v>0</v>
      </c>
      <c r="W152" s="871"/>
      <c r="X152" s="92">
        <f t="shared" si="268"/>
        <v>0</v>
      </c>
      <c r="Y152" s="867"/>
      <c r="Z152" s="868"/>
      <c r="AA152" s="867"/>
      <c r="AB152" s="868"/>
      <c r="AC152" s="867"/>
      <c r="AD152" s="868"/>
      <c r="AE152" s="867"/>
      <c r="AF152" s="868"/>
      <c r="AG152" s="867"/>
      <c r="AH152" s="868"/>
      <c r="AI152" s="277"/>
      <c r="AJ152" s="869"/>
      <c r="AK152" s="870"/>
      <c r="AL152" s="869"/>
      <c r="AM152" s="870"/>
      <c r="AN152" s="869"/>
      <c r="AO152" s="870"/>
      <c r="AP152" s="869"/>
      <c r="AQ152" s="870"/>
      <c r="AR152" s="869"/>
      <c r="AS152" s="870"/>
      <c r="AT152" s="278"/>
      <c r="AU152" s="861"/>
      <c r="AV152" s="862"/>
      <c r="AW152" s="861"/>
      <c r="AX152" s="862"/>
      <c r="AY152" s="861"/>
      <c r="AZ152" s="862"/>
      <c r="BA152" s="861"/>
      <c r="BB152" s="862"/>
      <c r="BC152" s="861"/>
      <c r="BD152" s="862"/>
      <c r="BE152" s="279"/>
      <c r="BF152" s="863"/>
      <c r="BG152" s="864"/>
      <c r="BH152" s="863"/>
      <c r="BI152" s="864"/>
      <c r="BJ152" s="863"/>
      <c r="BK152" s="864"/>
      <c r="BL152" s="863"/>
      <c r="BM152" s="864"/>
      <c r="BN152" s="863"/>
      <c r="BO152" s="864"/>
      <c r="BP152" s="280"/>
      <c r="BQ152" s="256">
        <f t="shared" si="262"/>
        <v>0</v>
      </c>
      <c r="BR152" s="256">
        <f t="shared" si="263"/>
        <v>0</v>
      </c>
      <c r="BS152" s="256">
        <f t="shared" si="264"/>
        <v>0</v>
      </c>
      <c r="BT152" s="256">
        <f t="shared" si="265"/>
        <v>0</v>
      </c>
      <c r="BU152" s="256">
        <f t="shared" si="266"/>
        <v>0</v>
      </c>
      <c r="BV152" s="244">
        <f t="shared" si="267"/>
        <v>0</v>
      </c>
    </row>
    <row r="153" spans="1:74" s="9" customFormat="1" ht="15" customHeight="1">
      <c r="A153" s="62"/>
      <c r="B153" s="62"/>
      <c r="C153" s="61" t="s">
        <v>315</v>
      </c>
      <c r="D153" s="655" t="s">
        <v>338</v>
      </c>
      <c r="E153" s="57"/>
      <c r="F153" s="57"/>
      <c r="G153" s="57"/>
      <c r="H153" s="57"/>
      <c r="I153" s="57"/>
      <c r="J153" s="649"/>
      <c r="K153" s="57"/>
      <c r="L153" s="33"/>
      <c r="M153" s="34">
        <f t="shared" si="256"/>
        <v>1.1000000000000001</v>
      </c>
      <c r="N153" s="851">
        <f t="shared" si="257"/>
        <v>0</v>
      </c>
      <c r="O153" s="871"/>
      <c r="P153" s="851">
        <f t="shared" si="258"/>
        <v>0</v>
      </c>
      <c r="Q153" s="871"/>
      <c r="R153" s="851">
        <f t="shared" si="259"/>
        <v>0</v>
      </c>
      <c r="S153" s="871"/>
      <c r="T153" s="851">
        <f t="shared" si="260"/>
        <v>0</v>
      </c>
      <c r="U153" s="871"/>
      <c r="V153" s="851">
        <f t="shared" si="261"/>
        <v>0</v>
      </c>
      <c r="W153" s="871"/>
      <c r="X153" s="92">
        <f t="shared" si="268"/>
        <v>0</v>
      </c>
      <c r="Y153" s="867"/>
      <c r="Z153" s="868"/>
      <c r="AA153" s="867"/>
      <c r="AB153" s="868"/>
      <c r="AC153" s="867"/>
      <c r="AD153" s="868"/>
      <c r="AE153" s="867"/>
      <c r="AF153" s="868"/>
      <c r="AG153" s="867"/>
      <c r="AH153" s="868"/>
      <c r="AI153" s="277"/>
      <c r="AJ153" s="869"/>
      <c r="AK153" s="870"/>
      <c r="AL153" s="869"/>
      <c r="AM153" s="870"/>
      <c r="AN153" s="869"/>
      <c r="AO153" s="870"/>
      <c r="AP153" s="869"/>
      <c r="AQ153" s="870"/>
      <c r="AR153" s="869"/>
      <c r="AS153" s="870"/>
      <c r="AT153" s="278"/>
      <c r="AU153" s="861"/>
      <c r="AV153" s="862"/>
      <c r="AW153" s="861"/>
      <c r="AX153" s="862"/>
      <c r="AY153" s="861"/>
      <c r="AZ153" s="862"/>
      <c r="BA153" s="861"/>
      <c r="BB153" s="862"/>
      <c r="BC153" s="861"/>
      <c r="BD153" s="862"/>
      <c r="BE153" s="279"/>
      <c r="BF153" s="863"/>
      <c r="BG153" s="864"/>
      <c r="BH153" s="863"/>
      <c r="BI153" s="864"/>
      <c r="BJ153" s="863"/>
      <c r="BK153" s="864"/>
      <c r="BL153" s="863"/>
      <c r="BM153" s="864"/>
      <c r="BN153" s="863"/>
      <c r="BO153" s="864"/>
      <c r="BP153" s="280"/>
      <c r="BQ153" s="256">
        <f t="shared" si="262"/>
        <v>0</v>
      </c>
      <c r="BR153" s="256">
        <f t="shared" si="263"/>
        <v>0</v>
      </c>
      <c r="BS153" s="256">
        <f t="shared" si="264"/>
        <v>0</v>
      </c>
      <c r="BT153" s="256">
        <f t="shared" si="265"/>
        <v>0</v>
      </c>
      <c r="BU153" s="256">
        <f t="shared" si="266"/>
        <v>0</v>
      </c>
      <c r="BV153" s="244">
        <f t="shared" si="267"/>
        <v>0</v>
      </c>
    </row>
    <row r="154" spans="1:74" s="9" customFormat="1" ht="15" customHeight="1">
      <c r="A154" s="62"/>
      <c r="B154" s="62"/>
      <c r="C154" s="61" t="s">
        <v>231</v>
      </c>
      <c r="D154" s="655"/>
      <c r="E154" s="57"/>
      <c r="F154" s="57"/>
      <c r="G154" s="57"/>
      <c r="H154" s="57"/>
      <c r="I154" s="57"/>
      <c r="J154" s="649"/>
      <c r="K154" s="57"/>
      <c r="L154" s="33"/>
      <c r="M154" s="34">
        <f t="shared" si="256"/>
        <v>1</v>
      </c>
      <c r="N154" s="851">
        <f t="shared" si="257"/>
        <v>0</v>
      </c>
      <c r="O154" s="871"/>
      <c r="P154" s="851">
        <f t="shared" si="258"/>
        <v>0</v>
      </c>
      <c r="Q154" s="871"/>
      <c r="R154" s="851">
        <f t="shared" si="259"/>
        <v>0</v>
      </c>
      <c r="S154" s="871"/>
      <c r="T154" s="851">
        <f t="shared" si="260"/>
        <v>0</v>
      </c>
      <c r="U154" s="871"/>
      <c r="V154" s="851">
        <f t="shared" si="261"/>
        <v>0</v>
      </c>
      <c r="W154" s="871"/>
      <c r="X154" s="92">
        <f t="shared" si="268"/>
        <v>0</v>
      </c>
      <c r="Y154" s="867"/>
      <c r="Z154" s="868"/>
      <c r="AA154" s="867"/>
      <c r="AB154" s="868"/>
      <c r="AC154" s="867"/>
      <c r="AD154" s="868"/>
      <c r="AE154" s="867"/>
      <c r="AF154" s="868"/>
      <c r="AG154" s="867"/>
      <c r="AH154" s="868"/>
      <c r="AI154" s="277"/>
      <c r="AJ154" s="869"/>
      <c r="AK154" s="870"/>
      <c r="AL154" s="869"/>
      <c r="AM154" s="870"/>
      <c r="AN154" s="869"/>
      <c r="AO154" s="870"/>
      <c r="AP154" s="869"/>
      <c r="AQ154" s="870"/>
      <c r="AR154" s="869"/>
      <c r="AS154" s="870"/>
      <c r="AT154" s="278"/>
      <c r="AU154" s="861"/>
      <c r="AV154" s="862"/>
      <c r="AW154" s="861"/>
      <c r="AX154" s="862"/>
      <c r="AY154" s="861"/>
      <c r="AZ154" s="862"/>
      <c r="BA154" s="861"/>
      <c r="BB154" s="862"/>
      <c r="BC154" s="861"/>
      <c r="BD154" s="862"/>
      <c r="BE154" s="279"/>
      <c r="BF154" s="863"/>
      <c r="BG154" s="864"/>
      <c r="BH154" s="863"/>
      <c r="BI154" s="864"/>
      <c r="BJ154" s="863"/>
      <c r="BK154" s="864"/>
      <c r="BL154" s="863"/>
      <c r="BM154" s="864"/>
      <c r="BN154" s="863"/>
      <c r="BO154" s="864"/>
      <c r="BP154" s="280"/>
      <c r="BQ154" s="256">
        <f t="shared" si="262"/>
        <v>0</v>
      </c>
      <c r="BR154" s="256">
        <f t="shared" si="263"/>
        <v>0</v>
      </c>
      <c r="BS154" s="256">
        <f t="shared" si="264"/>
        <v>0</v>
      </c>
      <c r="BT154" s="256">
        <f t="shared" si="265"/>
        <v>0</v>
      </c>
      <c r="BU154" s="256">
        <f t="shared" si="266"/>
        <v>0</v>
      </c>
      <c r="BV154" s="244">
        <f t="shared" si="267"/>
        <v>0</v>
      </c>
    </row>
    <row r="155" spans="1:74" s="9" customFormat="1" ht="15" customHeight="1">
      <c r="A155" s="62"/>
      <c r="B155" s="62"/>
      <c r="C155" s="61" t="s">
        <v>15</v>
      </c>
      <c r="D155" s="655"/>
      <c r="E155" s="57"/>
      <c r="F155" s="57"/>
      <c r="G155" s="57"/>
      <c r="H155" s="57"/>
      <c r="I155" s="57"/>
      <c r="J155" s="649"/>
      <c r="K155" s="57"/>
      <c r="L155" s="33"/>
      <c r="M155" s="34">
        <f t="shared" si="256"/>
        <v>1</v>
      </c>
      <c r="N155" s="851">
        <f t="shared" si="257"/>
        <v>0</v>
      </c>
      <c r="O155" s="871"/>
      <c r="P155" s="851">
        <f t="shared" si="258"/>
        <v>0</v>
      </c>
      <c r="Q155" s="871"/>
      <c r="R155" s="851">
        <f t="shared" si="259"/>
        <v>0</v>
      </c>
      <c r="S155" s="871"/>
      <c r="T155" s="851">
        <f t="shared" si="260"/>
        <v>0</v>
      </c>
      <c r="U155" s="871"/>
      <c r="V155" s="851">
        <f t="shared" si="261"/>
        <v>0</v>
      </c>
      <c r="W155" s="871"/>
      <c r="X155" s="92">
        <f t="shared" si="268"/>
        <v>0</v>
      </c>
      <c r="Y155" s="867"/>
      <c r="Z155" s="868"/>
      <c r="AA155" s="867"/>
      <c r="AB155" s="868"/>
      <c r="AC155" s="867"/>
      <c r="AD155" s="868"/>
      <c r="AE155" s="867"/>
      <c r="AF155" s="868"/>
      <c r="AG155" s="867"/>
      <c r="AH155" s="868"/>
      <c r="AI155" s="277"/>
      <c r="AJ155" s="869"/>
      <c r="AK155" s="870"/>
      <c r="AL155" s="869"/>
      <c r="AM155" s="870"/>
      <c r="AN155" s="869"/>
      <c r="AO155" s="870"/>
      <c r="AP155" s="869"/>
      <c r="AQ155" s="870"/>
      <c r="AR155" s="869"/>
      <c r="AS155" s="870"/>
      <c r="AT155" s="278"/>
      <c r="AU155" s="861"/>
      <c r="AV155" s="862"/>
      <c r="AW155" s="861"/>
      <c r="AX155" s="862"/>
      <c r="AY155" s="861"/>
      <c r="AZ155" s="862"/>
      <c r="BA155" s="861"/>
      <c r="BB155" s="862"/>
      <c r="BC155" s="861"/>
      <c r="BD155" s="862"/>
      <c r="BE155" s="279"/>
      <c r="BF155" s="863"/>
      <c r="BG155" s="864"/>
      <c r="BH155" s="863"/>
      <c r="BI155" s="864"/>
      <c r="BJ155" s="863"/>
      <c r="BK155" s="864"/>
      <c r="BL155" s="863"/>
      <c r="BM155" s="864"/>
      <c r="BN155" s="863"/>
      <c r="BO155" s="864"/>
      <c r="BP155" s="280"/>
      <c r="BQ155" s="256">
        <f t="shared" si="262"/>
        <v>0</v>
      </c>
      <c r="BR155" s="256">
        <f t="shared" si="263"/>
        <v>0</v>
      </c>
      <c r="BS155" s="256">
        <f t="shared" si="264"/>
        <v>0</v>
      </c>
      <c r="BT155" s="256">
        <f t="shared" si="265"/>
        <v>0</v>
      </c>
      <c r="BU155" s="256">
        <f t="shared" si="266"/>
        <v>0</v>
      </c>
      <c r="BV155" s="244">
        <f t="shared" si="267"/>
        <v>0</v>
      </c>
    </row>
    <row r="156" spans="1:74" s="9" customFormat="1" ht="15" customHeight="1">
      <c r="A156" s="62"/>
      <c r="B156" s="62"/>
      <c r="C156" s="61" t="s">
        <v>34</v>
      </c>
      <c r="D156" s="655"/>
      <c r="E156" s="57"/>
      <c r="F156" s="57"/>
      <c r="G156" s="57"/>
      <c r="H156" s="57"/>
      <c r="I156" s="57"/>
      <c r="J156" s="649"/>
      <c r="K156" s="57"/>
      <c r="L156" s="33"/>
      <c r="M156" s="34">
        <f t="shared" si="256"/>
        <v>1.1000000000000001</v>
      </c>
      <c r="N156" s="851">
        <f t="shared" si="257"/>
        <v>0</v>
      </c>
      <c r="O156" s="871"/>
      <c r="P156" s="851">
        <f t="shared" si="258"/>
        <v>0</v>
      </c>
      <c r="Q156" s="871"/>
      <c r="R156" s="851">
        <f t="shared" si="259"/>
        <v>0</v>
      </c>
      <c r="S156" s="871"/>
      <c r="T156" s="851">
        <f t="shared" si="260"/>
        <v>0</v>
      </c>
      <c r="U156" s="871"/>
      <c r="V156" s="851">
        <f t="shared" si="261"/>
        <v>0</v>
      </c>
      <c r="W156" s="871"/>
      <c r="X156" s="92">
        <f t="shared" si="268"/>
        <v>0</v>
      </c>
      <c r="Y156" s="867"/>
      <c r="Z156" s="868"/>
      <c r="AA156" s="867"/>
      <c r="AB156" s="868"/>
      <c r="AC156" s="867"/>
      <c r="AD156" s="868"/>
      <c r="AE156" s="867"/>
      <c r="AF156" s="868"/>
      <c r="AG156" s="867"/>
      <c r="AH156" s="868"/>
      <c r="AI156" s="277"/>
      <c r="AJ156" s="869"/>
      <c r="AK156" s="870"/>
      <c r="AL156" s="869"/>
      <c r="AM156" s="870"/>
      <c r="AN156" s="869"/>
      <c r="AO156" s="870"/>
      <c r="AP156" s="869"/>
      <c r="AQ156" s="870"/>
      <c r="AR156" s="869"/>
      <c r="AS156" s="870"/>
      <c r="AT156" s="278"/>
      <c r="AU156" s="861"/>
      <c r="AV156" s="862"/>
      <c r="AW156" s="861"/>
      <c r="AX156" s="862"/>
      <c r="AY156" s="861"/>
      <c r="AZ156" s="862"/>
      <c r="BA156" s="861"/>
      <c r="BB156" s="862"/>
      <c r="BC156" s="861"/>
      <c r="BD156" s="862"/>
      <c r="BE156" s="279"/>
      <c r="BF156" s="863"/>
      <c r="BG156" s="864"/>
      <c r="BH156" s="863"/>
      <c r="BI156" s="864"/>
      <c r="BJ156" s="863"/>
      <c r="BK156" s="864"/>
      <c r="BL156" s="863"/>
      <c r="BM156" s="864"/>
      <c r="BN156" s="863"/>
      <c r="BO156" s="864"/>
      <c r="BP156" s="280"/>
      <c r="BQ156" s="256">
        <f t="shared" si="262"/>
        <v>0</v>
      </c>
      <c r="BR156" s="256">
        <f t="shared" si="263"/>
        <v>0</v>
      </c>
      <c r="BS156" s="256">
        <f t="shared" si="264"/>
        <v>0</v>
      </c>
      <c r="BT156" s="256">
        <f t="shared" si="265"/>
        <v>0</v>
      </c>
      <c r="BU156" s="256">
        <f t="shared" si="266"/>
        <v>0</v>
      </c>
      <c r="BV156" s="244">
        <f t="shared" si="267"/>
        <v>0</v>
      </c>
    </row>
    <row r="157" spans="1:74" s="9" customFormat="1" ht="15" customHeight="1">
      <c r="A157" s="62"/>
      <c r="B157" s="62"/>
      <c r="C157" s="61" t="s">
        <v>315</v>
      </c>
      <c r="D157" s="655" t="s">
        <v>338</v>
      </c>
      <c r="E157" s="57"/>
      <c r="F157" s="57"/>
      <c r="G157" s="57"/>
      <c r="H157" s="57"/>
      <c r="I157" s="57"/>
      <c r="J157" s="649"/>
      <c r="K157" s="57"/>
      <c r="L157" s="33"/>
      <c r="M157" s="34">
        <f t="shared" si="256"/>
        <v>1.1000000000000001</v>
      </c>
      <c r="N157" s="851">
        <f t="shared" si="257"/>
        <v>0</v>
      </c>
      <c r="O157" s="871"/>
      <c r="P157" s="851">
        <f t="shared" si="258"/>
        <v>0</v>
      </c>
      <c r="Q157" s="871"/>
      <c r="R157" s="851">
        <f t="shared" si="259"/>
        <v>0</v>
      </c>
      <c r="S157" s="871"/>
      <c r="T157" s="851">
        <f t="shared" si="260"/>
        <v>0</v>
      </c>
      <c r="U157" s="871"/>
      <c r="V157" s="851">
        <f t="shared" si="261"/>
        <v>0</v>
      </c>
      <c r="W157" s="871"/>
      <c r="X157" s="92">
        <f t="shared" si="268"/>
        <v>0</v>
      </c>
      <c r="Y157" s="867"/>
      <c r="Z157" s="868"/>
      <c r="AA157" s="867"/>
      <c r="AB157" s="868"/>
      <c r="AC157" s="867"/>
      <c r="AD157" s="868"/>
      <c r="AE157" s="867"/>
      <c r="AF157" s="868"/>
      <c r="AG157" s="867"/>
      <c r="AH157" s="868"/>
      <c r="AI157" s="277"/>
      <c r="AJ157" s="869"/>
      <c r="AK157" s="870"/>
      <c r="AL157" s="869"/>
      <c r="AM157" s="870"/>
      <c r="AN157" s="869"/>
      <c r="AO157" s="870"/>
      <c r="AP157" s="869"/>
      <c r="AQ157" s="870"/>
      <c r="AR157" s="869"/>
      <c r="AS157" s="870"/>
      <c r="AT157" s="278"/>
      <c r="AU157" s="861"/>
      <c r="AV157" s="862"/>
      <c r="AW157" s="861"/>
      <c r="AX157" s="862"/>
      <c r="AY157" s="861"/>
      <c r="AZ157" s="862"/>
      <c r="BA157" s="861"/>
      <c r="BB157" s="862"/>
      <c r="BC157" s="861"/>
      <c r="BD157" s="862"/>
      <c r="BE157" s="279"/>
      <c r="BF157" s="863"/>
      <c r="BG157" s="864"/>
      <c r="BH157" s="863"/>
      <c r="BI157" s="864"/>
      <c r="BJ157" s="863"/>
      <c r="BK157" s="864"/>
      <c r="BL157" s="863"/>
      <c r="BM157" s="864"/>
      <c r="BN157" s="863"/>
      <c r="BO157" s="864"/>
      <c r="BP157" s="280"/>
      <c r="BQ157" s="256">
        <f t="shared" si="262"/>
        <v>0</v>
      </c>
      <c r="BR157" s="256">
        <f t="shared" si="263"/>
        <v>0</v>
      </c>
      <c r="BS157" s="256">
        <f t="shared" si="264"/>
        <v>0</v>
      </c>
      <c r="BT157" s="256">
        <f t="shared" si="265"/>
        <v>0</v>
      </c>
      <c r="BU157" s="256">
        <f t="shared" si="266"/>
        <v>0</v>
      </c>
      <c r="BV157" s="244">
        <f t="shared" si="267"/>
        <v>0</v>
      </c>
    </row>
    <row r="158" spans="1:74" s="9" customFormat="1" ht="15" customHeight="1">
      <c r="A158" s="62"/>
      <c r="B158" s="62"/>
      <c r="C158" s="61" t="s">
        <v>231</v>
      </c>
      <c r="D158" s="655"/>
      <c r="E158" s="57"/>
      <c r="F158" s="57"/>
      <c r="G158" s="57"/>
      <c r="H158" s="57"/>
      <c r="I158" s="57"/>
      <c r="J158" s="649"/>
      <c r="K158" s="57"/>
      <c r="L158" s="33"/>
      <c r="M158" s="34">
        <f t="shared" si="256"/>
        <v>1</v>
      </c>
      <c r="N158" s="851">
        <f t="shared" si="257"/>
        <v>0</v>
      </c>
      <c r="O158" s="871"/>
      <c r="P158" s="851">
        <f t="shared" si="258"/>
        <v>0</v>
      </c>
      <c r="Q158" s="871"/>
      <c r="R158" s="851">
        <f t="shared" si="259"/>
        <v>0</v>
      </c>
      <c r="S158" s="871"/>
      <c r="T158" s="851">
        <f t="shared" si="260"/>
        <v>0</v>
      </c>
      <c r="U158" s="871"/>
      <c r="V158" s="851">
        <f t="shared" si="261"/>
        <v>0</v>
      </c>
      <c r="W158" s="871"/>
      <c r="X158" s="92">
        <f t="shared" si="268"/>
        <v>0</v>
      </c>
      <c r="Y158" s="867"/>
      <c r="Z158" s="868"/>
      <c r="AA158" s="867"/>
      <c r="AB158" s="868"/>
      <c r="AC158" s="867"/>
      <c r="AD158" s="868"/>
      <c r="AE158" s="867"/>
      <c r="AF158" s="868"/>
      <c r="AG158" s="867"/>
      <c r="AH158" s="868"/>
      <c r="AI158" s="277"/>
      <c r="AJ158" s="869"/>
      <c r="AK158" s="870"/>
      <c r="AL158" s="869"/>
      <c r="AM158" s="870"/>
      <c r="AN158" s="869"/>
      <c r="AO158" s="870"/>
      <c r="AP158" s="869"/>
      <c r="AQ158" s="870"/>
      <c r="AR158" s="869"/>
      <c r="AS158" s="870"/>
      <c r="AT158" s="278"/>
      <c r="AU158" s="861"/>
      <c r="AV158" s="862"/>
      <c r="AW158" s="861"/>
      <c r="AX158" s="862"/>
      <c r="AY158" s="861"/>
      <c r="AZ158" s="862"/>
      <c r="BA158" s="861"/>
      <c r="BB158" s="862"/>
      <c r="BC158" s="861"/>
      <c r="BD158" s="862"/>
      <c r="BE158" s="279"/>
      <c r="BF158" s="863"/>
      <c r="BG158" s="864"/>
      <c r="BH158" s="863"/>
      <c r="BI158" s="864"/>
      <c r="BJ158" s="863"/>
      <c r="BK158" s="864"/>
      <c r="BL158" s="863"/>
      <c r="BM158" s="864"/>
      <c r="BN158" s="863"/>
      <c r="BO158" s="864"/>
      <c r="BP158" s="280"/>
      <c r="BQ158" s="256">
        <f t="shared" si="262"/>
        <v>0</v>
      </c>
      <c r="BR158" s="256">
        <f t="shared" si="263"/>
        <v>0</v>
      </c>
      <c r="BS158" s="256">
        <f t="shared" si="264"/>
        <v>0</v>
      </c>
      <c r="BT158" s="256">
        <f t="shared" si="265"/>
        <v>0</v>
      </c>
      <c r="BU158" s="256">
        <f t="shared" si="266"/>
        <v>0</v>
      </c>
      <c r="BV158" s="244">
        <f t="shared" si="267"/>
        <v>0</v>
      </c>
    </row>
    <row r="159" spans="1:74" s="9" customFormat="1" ht="15" customHeight="1">
      <c r="A159" s="62"/>
      <c r="B159" s="62"/>
      <c r="C159" s="61" t="s">
        <v>15</v>
      </c>
      <c r="D159" s="655"/>
      <c r="E159" s="57"/>
      <c r="F159" s="57"/>
      <c r="G159" s="57"/>
      <c r="H159" s="57"/>
      <c r="I159" s="57"/>
      <c r="J159" s="649"/>
      <c r="K159" s="57"/>
      <c r="L159" s="33"/>
      <c r="M159" s="34">
        <f t="shared" si="256"/>
        <v>1</v>
      </c>
      <c r="N159" s="851">
        <f t="shared" si="257"/>
        <v>0</v>
      </c>
      <c r="O159" s="871"/>
      <c r="P159" s="851">
        <f t="shared" si="258"/>
        <v>0</v>
      </c>
      <c r="Q159" s="871"/>
      <c r="R159" s="851">
        <f t="shared" si="259"/>
        <v>0</v>
      </c>
      <c r="S159" s="871"/>
      <c r="T159" s="851">
        <f t="shared" si="260"/>
        <v>0</v>
      </c>
      <c r="U159" s="871"/>
      <c r="V159" s="851">
        <f t="shared" si="261"/>
        <v>0</v>
      </c>
      <c r="W159" s="871"/>
      <c r="X159" s="92">
        <f t="shared" si="268"/>
        <v>0</v>
      </c>
      <c r="Y159" s="867"/>
      <c r="Z159" s="868"/>
      <c r="AA159" s="867"/>
      <c r="AB159" s="868"/>
      <c r="AC159" s="867"/>
      <c r="AD159" s="868"/>
      <c r="AE159" s="867"/>
      <c r="AF159" s="868"/>
      <c r="AG159" s="867"/>
      <c r="AH159" s="868"/>
      <c r="AI159" s="277"/>
      <c r="AJ159" s="869"/>
      <c r="AK159" s="870"/>
      <c r="AL159" s="869"/>
      <c r="AM159" s="870"/>
      <c r="AN159" s="869"/>
      <c r="AO159" s="870"/>
      <c r="AP159" s="869"/>
      <c r="AQ159" s="870"/>
      <c r="AR159" s="869"/>
      <c r="AS159" s="870"/>
      <c r="AT159" s="278"/>
      <c r="AU159" s="861"/>
      <c r="AV159" s="862"/>
      <c r="AW159" s="861"/>
      <c r="AX159" s="862"/>
      <c r="AY159" s="861"/>
      <c r="AZ159" s="862"/>
      <c r="BA159" s="861"/>
      <c r="BB159" s="862"/>
      <c r="BC159" s="861"/>
      <c r="BD159" s="862"/>
      <c r="BE159" s="279"/>
      <c r="BF159" s="863"/>
      <c r="BG159" s="864"/>
      <c r="BH159" s="863"/>
      <c r="BI159" s="864"/>
      <c r="BJ159" s="863"/>
      <c r="BK159" s="864"/>
      <c r="BL159" s="863"/>
      <c r="BM159" s="864"/>
      <c r="BN159" s="863"/>
      <c r="BO159" s="864"/>
      <c r="BP159" s="280"/>
      <c r="BQ159" s="256">
        <f t="shared" si="262"/>
        <v>0</v>
      </c>
      <c r="BR159" s="256">
        <f t="shared" si="263"/>
        <v>0</v>
      </c>
      <c r="BS159" s="256">
        <f t="shared" si="264"/>
        <v>0</v>
      </c>
      <c r="BT159" s="256">
        <f t="shared" si="265"/>
        <v>0</v>
      </c>
      <c r="BU159" s="256">
        <f t="shared" si="266"/>
        <v>0</v>
      </c>
      <c r="BV159" s="244">
        <f t="shared" si="267"/>
        <v>0</v>
      </c>
    </row>
    <row r="160" spans="1:74" s="9" customFormat="1" ht="15" customHeight="1">
      <c r="A160" s="62"/>
      <c r="B160" s="62"/>
      <c r="C160" s="61" t="s">
        <v>34</v>
      </c>
      <c r="D160" s="655"/>
      <c r="E160" s="57"/>
      <c r="F160" s="57"/>
      <c r="G160" s="57"/>
      <c r="H160" s="57"/>
      <c r="I160" s="57"/>
      <c r="J160" s="649"/>
      <c r="K160" s="57"/>
      <c r="L160" s="33"/>
      <c r="M160" s="34">
        <f t="shared" si="256"/>
        <v>1.1000000000000001</v>
      </c>
      <c r="N160" s="851">
        <f t="shared" si="257"/>
        <v>0</v>
      </c>
      <c r="O160" s="871"/>
      <c r="P160" s="851">
        <f t="shared" si="258"/>
        <v>0</v>
      </c>
      <c r="Q160" s="871"/>
      <c r="R160" s="851">
        <f t="shared" si="259"/>
        <v>0</v>
      </c>
      <c r="S160" s="871"/>
      <c r="T160" s="851">
        <f t="shared" si="260"/>
        <v>0</v>
      </c>
      <c r="U160" s="871"/>
      <c r="V160" s="851">
        <f t="shared" si="261"/>
        <v>0</v>
      </c>
      <c r="W160" s="871"/>
      <c r="X160" s="92">
        <f t="shared" si="268"/>
        <v>0</v>
      </c>
      <c r="Y160" s="867"/>
      <c r="Z160" s="868"/>
      <c r="AA160" s="867"/>
      <c r="AB160" s="868"/>
      <c r="AC160" s="867"/>
      <c r="AD160" s="868"/>
      <c r="AE160" s="867"/>
      <c r="AF160" s="868"/>
      <c r="AG160" s="867"/>
      <c r="AH160" s="868"/>
      <c r="AI160" s="277"/>
      <c r="AJ160" s="869"/>
      <c r="AK160" s="870"/>
      <c r="AL160" s="869"/>
      <c r="AM160" s="870"/>
      <c r="AN160" s="869"/>
      <c r="AO160" s="870"/>
      <c r="AP160" s="869"/>
      <c r="AQ160" s="870"/>
      <c r="AR160" s="869"/>
      <c r="AS160" s="870"/>
      <c r="AT160" s="278"/>
      <c r="AU160" s="861"/>
      <c r="AV160" s="862"/>
      <c r="AW160" s="861"/>
      <c r="AX160" s="862"/>
      <c r="AY160" s="861"/>
      <c r="AZ160" s="862"/>
      <c r="BA160" s="861"/>
      <c r="BB160" s="862"/>
      <c r="BC160" s="861"/>
      <c r="BD160" s="862"/>
      <c r="BE160" s="279"/>
      <c r="BF160" s="863"/>
      <c r="BG160" s="864"/>
      <c r="BH160" s="863"/>
      <c r="BI160" s="864"/>
      <c r="BJ160" s="863"/>
      <c r="BK160" s="864"/>
      <c r="BL160" s="863"/>
      <c r="BM160" s="864"/>
      <c r="BN160" s="863"/>
      <c r="BO160" s="864"/>
      <c r="BP160" s="280"/>
      <c r="BQ160" s="256">
        <f t="shared" si="262"/>
        <v>0</v>
      </c>
      <c r="BR160" s="256">
        <f t="shared" si="263"/>
        <v>0</v>
      </c>
      <c r="BS160" s="256">
        <f t="shared" si="264"/>
        <v>0</v>
      </c>
      <c r="BT160" s="256">
        <f t="shared" si="265"/>
        <v>0</v>
      </c>
      <c r="BU160" s="256">
        <f t="shared" si="266"/>
        <v>0</v>
      </c>
      <c r="BV160" s="244">
        <f t="shared" si="267"/>
        <v>0</v>
      </c>
    </row>
    <row r="161" spans="1:74" s="9" customFormat="1" ht="15" customHeight="1">
      <c r="A161" s="62"/>
      <c r="B161" s="62"/>
      <c r="C161" s="61" t="s">
        <v>315</v>
      </c>
      <c r="D161" s="655" t="s">
        <v>338</v>
      </c>
      <c r="E161" s="57"/>
      <c r="F161" s="57"/>
      <c r="G161" s="57"/>
      <c r="H161" s="57"/>
      <c r="I161" s="57"/>
      <c r="J161" s="649"/>
      <c r="K161" s="57"/>
      <c r="L161" s="33"/>
      <c r="M161" s="34">
        <f t="shared" si="256"/>
        <v>1.1000000000000001</v>
      </c>
      <c r="N161" s="851">
        <f t="shared" si="257"/>
        <v>0</v>
      </c>
      <c r="O161" s="871"/>
      <c r="P161" s="851">
        <f t="shared" si="258"/>
        <v>0</v>
      </c>
      <c r="Q161" s="871"/>
      <c r="R161" s="851">
        <f t="shared" si="259"/>
        <v>0</v>
      </c>
      <c r="S161" s="871"/>
      <c r="T161" s="851">
        <f t="shared" si="260"/>
        <v>0</v>
      </c>
      <c r="U161" s="871"/>
      <c r="V161" s="851">
        <f t="shared" si="261"/>
        <v>0</v>
      </c>
      <c r="W161" s="871"/>
      <c r="X161" s="92">
        <f t="shared" si="268"/>
        <v>0</v>
      </c>
      <c r="Y161" s="867"/>
      <c r="Z161" s="868"/>
      <c r="AA161" s="867"/>
      <c r="AB161" s="868"/>
      <c r="AC161" s="867"/>
      <c r="AD161" s="868"/>
      <c r="AE161" s="867"/>
      <c r="AF161" s="868"/>
      <c r="AG161" s="867"/>
      <c r="AH161" s="868"/>
      <c r="AI161" s="277"/>
      <c r="AJ161" s="869"/>
      <c r="AK161" s="870"/>
      <c r="AL161" s="869"/>
      <c r="AM161" s="870"/>
      <c r="AN161" s="869"/>
      <c r="AO161" s="870"/>
      <c r="AP161" s="869"/>
      <c r="AQ161" s="870"/>
      <c r="AR161" s="869"/>
      <c r="AS161" s="870"/>
      <c r="AT161" s="278"/>
      <c r="AU161" s="861"/>
      <c r="AV161" s="862"/>
      <c r="AW161" s="861"/>
      <c r="AX161" s="862"/>
      <c r="AY161" s="861"/>
      <c r="AZ161" s="862"/>
      <c r="BA161" s="861"/>
      <c r="BB161" s="862"/>
      <c r="BC161" s="861"/>
      <c r="BD161" s="862"/>
      <c r="BE161" s="279"/>
      <c r="BF161" s="863"/>
      <c r="BG161" s="864"/>
      <c r="BH161" s="863"/>
      <c r="BI161" s="864"/>
      <c r="BJ161" s="863"/>
      <c r="BK161" s="864"/>
      <c r="BL161" s="863"/>
      <c r="BM161" s="864"/>
      <c r="BN161" s="863"/>
      <c r="BO161" s="864"/>
      <c r="BP161" s="280"/>
      <c r="BQ161" s="256">
        <f t="shared" si="262"/>
        <v>0</v>
      </c>
      <c r="BR161" s="256">
        <f t="shared" si="263"/>
        <v>0</v>
      </c>
      <c r="BS161" s="256">
        <f t="shared" si="264"/>
        <v>0</v>
      </c>
      <c r="BT161" s="256">
        <f t="shared" si="265"/>
        <v>0</v>
      </c>
      <c r="BU161" s="256">
        <f t="shared" si="266"/>
        <v>0</v>
      </c>
      <c r="BV161" s="244">
        <f t="shared" si="267"/>
        <v>0</v>
      </c>
    </row>
    <row r="162" spans="1:74" s="9" customFormat="1" ht="15" customHeight="1">
      <c r="A162" s="62"/>
      <c r="B162" s="62"/>
      <c r="C162" s="61" t="s">
        <v>231</v>
      </c>
      <c r="D162" s="655"/>
      <c r="E162" s="57"/>
      <c r="F162" s="57"/>
      <c r="G162" s="57"/>
      <c r="H162" s="57"/>
      <c r="I162" s="57"/>
      <c r="J162" s="649"/>
      <c r="K162" s="57"/>
      <c r="L162" s="33"/>
      <c r="M162" s="34">
        <f t="shared" si="256"/>
        <v>1</v>
      </c>
      <c r="N162" s="851">
        <f t="shared" si="257"/>
        <v>0</v>
      </c>
      <c r="O162" s="871"/>
      <c r="P162" s="851">
        <f t="shared" si="258"/>
        <v>0</v>
      </c>
      <c r="Q162" s="871"/>
      <c r="R162" s="851">
        <f t="shared" si="259"/>
        <v>0</v>
      </c>
      <c r="S162" s="871"/>
      <c r="T162" s="851">
        <f t="shared" si="260"/>
        <v>0</v>
      </c>
      <c r="U162" s="871"/>
      <c r="V162" s="851">
        <f t="shared" si="261"/>
        <v>0</v>
      </c>
      <c r="W162" s="871"/>
      <c r="X162" s="92">
        <f t="shared" si="268"/>
        <v>0</v>
      </c>
      <c r="Y162" s="867"/>
      <c r="Z162" s="868"/>
      <c r="AA162" s="867"/>
      <c r="AB162" s="868"/>
      <c r="AC162" s="867"/>
      <c r="AD162" s="868"/>
      <c r="AE162" s="867"/>
      <c r="AF162" s="868"/>
      <c r="AG162" s="867"/>
      <c r="AH162" s="868"/>
      <c r="AI162" s="277"/>
      <c r="AJ162" s="869"/>
      <c r="AK162" s="870"/>
      <c r="AL162" s="869"/>
      <c r="AM162" s="870"/>
      <c r="AN162" s="869"/>
      <c r="AO162" s="870"/>
      <c r="AP162" s="869"/>
      <c r="AQ162" s="870"/>
      <c r="AR162" s="869"/>
      <c r="AS162" s="870"/>
      <c r="AT162" s="278"/>
      <c r="AU162" s="861"/>
      <c r="AV162" s="862"/>
      <c r="AW162" s="861"/>
      <c r="AX162" s="862"/>
      <c r="AY162" s="861"/>
      <c r="AZ162" s="862"/>
      <c r="BA162" s="861"/>
      <c r="BB162" s="862"/>
      <c r="BC162" s="861"/>
      <c r="BD162" s="862"/>
      <c r="BE162" s="279"/>
      <c r="BF162" s="863"/>
      <c r="BG162" s="864"/>
      <c r="BH162" s="863"/>
      <c r="BI162" s="864"/>
      <c r="BJ162" s="863"/>
      <c r="BK162" s="864"/>
      <c r="BL162" s="863"/>
      <c r="BM162" s="864"/>
      <c r="BN162" s="863"/>
      <c r="BO162" s="864"/>
      <c r="BP162" s="280"/>
      <c r="BQ162" s="256">
        <f t="shared" si="262"/>
        <v>0</v>
      </c>
      <c r="BR162" s="256">
        <f t="shared" si="263"/>
        <v>0</v>
      </c>
      <c r="BS162" s="256">
        <f t="shared" si="264"/>
        <v>0</v>
      </c>
      <c r="BT162" s="256">
        <f t="shared" si="265"/>
        <v>0</v>
      </c>
      <c r="BU162" s="256">
        <f t="shared" si="266"/>
        <v>0</v>
      </c>
      <c r="BV162" s="244">
        <f t="shared" si="267"/>
        <v>0</v>
      </c>
    </row>
    <row r="163" spans="1:74" s="9" customFormat="1" ht="15" customHeight="1">
      <c r="A163" s="62"/>
      <c r="B163" s="62"/>
      <c r="C163" s="61" t="s">
        <v>15</v>
      </c>
      <c r="D163" s="655"/>
      <c r="E163" s="57"/>
      <c r="F163" s="57"/>
      <c r="G163" s="57"/>
      <c r="H163" s="57"/>
      <c r="I163" s="57"/>
      <c r="J163" s="649"/>
      <c r="K163" s="57"/>
      <c r="L163" s="33"/>
      <c r="M163" s="34">
        <f t="shared" si="256"/>
        <v>1</v>
      </c>
      <c r="N163" s="851">
        <f t="shared" si="257"/>
        <v>0</v>
      </c>
      <c r="O163" s="871"/>
      <c r="P163" s="851">
        <f t="shared" si="258"/>
        <v>0</v>
      </c>
      <c r="Q163" s="871"/>
      <c r="R163" s="851">
        <f t="shared" si="259"/>
        <v>0</v>
      </c>
      <c r="S163" s="871"/>
      <c r="T163" s="851">
        <f t="shared" si="260"/>
        <v>0</v>
      </c>
      <c r="U163" s="871"/>
      <c r="V163" s="851">
        <f t="shared" si="261"/>
        <v>0</v>
      </c>
      <c r="W163" s="871"/>
      <c r="X163" s="92">
        <f t="shared" si="268"/>
        <v>0</v>
      </c>
      <c r="Y163" s="867"/>
      <c r="Z163" s="868"/>
      <c r="AA163" s="867"/>
      <c r="AB163" s="868"/>
      <c r="AC163" s="867"/>
      <c r="AD163" s="868"/>
      <c r="AE163" s="867"/>
      <c r="AF163" s="868"/>
      <c r="AG163" s="867"/>
      <c r="AH163" s="868"/>
      <c r="AI163" s="277"/>
      <c r="AJ163" s="869"/>
      <c r="AK163" s="870"/>
      <c r="AL163" s="869"/>
      <c r="AM163" s="870"/>
      <c r="AN163" s="869"/>
      <c r="AO163" s="870"/>
      <c r="AP163" s="869"/>
      <c r="AQ163" s="870"/>
      <c r="AR163" s="869"/>
      <c r="AS163" s="870"/>
      <c r="AT163" s="278"/>
      <c r="AU163" s="861"/>
      <c r="AV163" s="862"/>
      <c r="AW163" s="861"/>
      <c r="AX163" s="862"/>
      <c r="AY163" s="861"/>
      <c r="AZ163" s="862"/>
      <c r="BA163" s="861"/>
      <c r="BB163" s="862"/>
      <c r="BC163" s="861"/>
      <c r="BD163" s="862"/>
      <c r="BE163" s="279"/>
      <c r="BF163" s="863"/>
      <c r="BG163" s="864"/>
      <c r="BH163" s="863"/>
      <c r="BI163" s="864"/>
      <c r="BJ163" s="863"/>
      <c r="BK163" s="864"/>
      <c r="BL163" s="863"/>
      <c r="BM163" s="864"/>
      <c r="BN163" s="863"/>
      <c r="BO163" s="864"/>
      <c r="BP163" s="280"/>
      <c r="BQ163" s="256">
        <f t="shared" si="262"/>
        <v>0</v>
      </c>
      <c r="BR163" s="256">
        <f t="shared" si="263"/>
        <v>0</v>
      </c>
      <c r="BS163" s="256">
        <f t="shared" si="264"/>
        <v>0</v>
      </c>
      <c r="BT163" s="256">
        <f t="shared" si="265"/>
        <v>0</v>
      </c>
      <c r="BU163" s="256">
        <f t="shared" si="266"/>
        <v>0</v>
      </c>
      <c r="BV163" s="244">
        <f t="shared" si="267"/>
        <v>0</v>
      </c>
    </row>
    <row r="164" spans="1:74" s="9" customFormat="1" ht="15" customHeight="1">
      <c r="A164" s="62"/>
      <c r="B164" s="62"/>
      <c r="C164" s="61" t="s">
        <v>34</v>
      </c>
      <c r="D164" s="655"/>
      <c r="E164" s="57"/>
      <c r="F164" s="57"/>
      <c r="G164" s="57"/>
      <c r="H164" s="57"/>
      <c r="I164" s="57"/>
      <c r="J164" s="649"/>
      <c r="K164" s="57"/>
      <c r="L164" s="33"/>
      <c r="M164" s="34">
        <f t="shared" si="256"/>
        <v>1.1000000000000001</v>
      </c>
      <c r="N164" s="851">
        <f t="shared" si="257"/>
        <v>0</v>
      </c>
      <c r="O164" s="871"/>
      <c r="P164" s="851">
        <f t="shared" si="258"/>
        <v>0</v>
      </c>
      <c r="Q164" s="871"/>
      <c r="R164" s="851">
        <f t="shared" si="259"/>
        <v>0</v>
      </c>
      <c r="S164" s="871"/>
      <c r="T164" s="851">
        <f t="shared" si="260"/>
        <v>0</v>
      </c>
      <c r="U164" s="871"/>
      <c r="V164" s="851">
        <f t="shared" si="261"/>
        <v>0</v>
      </c>
      <c r="W164" s="871"/>
      <c r="X164" s="92">
        <f t="shared" si="268"/>
        <v>0</v>
      </c>
      <c r="Y164" s="867"/>
      <c r="Z164" s="868"/>
      <c r="AA164" s="867"/>
      <c r="AB164" s="868"/>
      <c r="AC164" s="867"/>
      <c r="AD164" s="868"/>
      <c r="AE164" s="867"/>
      <c r="AF164" s="868"/>
      <c r="AG164" s="867"/>
      <c r="AH164" s="868"/>
      <c r="AI164" s="277"/>
      <c r="AJ164" s="869"/>
      <c r="AK164" s="870"/>
      <c r="AL164" s="869"/>
      <c r="AM164" s="870"/>
      <c r="AN164" s="869"/>
      <c r="AO164" s="870"/>
      <c r="AP164" s="869"/>
      <c r="AQ164" s="870"/>
      <c r="AR164" s="869"/>
      <c r="AS164" s="870"/>
      <c r="AT164" s="278"/>
      <c r="AU164" s="861"/>
      <c r="AV164" s="862"/>
      <c r="AW164" s="861"/>
      <c r="AX164" s="862"/>
      <c r="AY164" s="861"/>
      <c r="AZ164" s="862"/>
      <c r="BA164" s="861"/>
      <c r="BB164" s="862"/>
      <c r="BC164" s="861"/>
      <c r="BD164" s="862"/>
      <c r="BE164" s="279"/>
      <c r="BF164" s="863"/>
      <c r="BG164" s="864"/>
      <c r="BH164" s="863"/>
      <c r="BI164" s="864"/>
      <c r="BJ164" s="863"/>
      <c r="BK164" s="864"/>
      <c r="BL164" s="863"/>
      <c r="BM164" s="864"/>
      <c r="BN164" s="863"/>
      <c r="BO164" s="864"/>
      <c r="BP164" s="280"/>
      <c r="BQ164" s="256">
        <f t="shared" si="262"/>
        <v>0</v>
      </c>
      <c r="BR164" s="256">
        <f t="shared" si="263"/>
        <v>0</v>
      </c>
      <c r="BS164" s="256">
        <f t="shared" si="264"/>
        <v>0</v>
      </c>
      <c r="BT164" s="256">
        <f t="shared" si="265"/>
        <v>0</v>
      </c>
      <c r="BU164" s="256">
        <f t="shared" si="266"/>
        <v>0</v>
      </c>
      <c r="BV164" s="244">
        <f t="shared" si="267"/>
        <v>0</v>
      </c>
    </row>
    <row r="165" spans="1:74" s="9" customFormat="1" ht="15" customHeight="1">
      <c r="A165" s="62"/>
      <c r="B165" s="62"/>
      <c r="C165" s="61" t="s">
        <v>315</v>
      </c>
      <c r="D165" s="655" t="s">
        <v>338</v>
      </c>
      <c r="E165" s="57"/>
      <c r="F165" s="57"/>
      <c r="G165" s="57"/>
      <c r="H165" s="57"/>
      <c r="I165" s="57"/>
      <c r="J165" s="649"/>
      <c r="K165" s="57"/>
      <c r="L165" s="33"/>
      <c r="M165" s="34">
        <f t="shared" si="256"/>
        <v>1.1000000000000001</v>
      </c>
      <c r="N165" s="851">
        <f t="shared" si="257"/>
        <v>0</v>
      </c>
      <c r="O165" s="871"/>
      <c r="P165" s="851">
        <f t="shared" si="258"/>
        <v>0</v>
      </c>
      <c r="Q165" s="871"/>
      <c r="R165" s="851">
        <f t="shared" si="259"/>
        <v>0</v>
      </c>
      <c r="S165" s="871"/>
      <c r="T165" s="851">
        <f t="shared" si="260"/>
        <v>0</v>
      </c>
      <c r="U165" s="871"/>
      <c r="V165" s="851">
        <f t="shared" si="261"/>
        <v>0</v>
      </c>
      <c r="W165" s="871"/>
      <c r="X165" s="92">
        <f t="shared" si="268"/>
        <v>0</v>
      </c>
      <c r="Y165" s="867"/>
      <c r="Z165" s="868"/>
      <c r="AA165" s="867"/>
      <c r="AB165" s="868"/>
      <c r="AC165" s="867"/>
      <c r="AD165" s="868"/>
      <c r="AE165" s="867"/>
      <c r="AF165" s="868"/>
      <c r="AG165" s="867"/>
      <c r="AH165" s="868"/>
      <c r="AI165" s="277"/>
      <c r="AJ165" s="869"/>
      <c r="AK165" s="870"/>
      <c r="AL165" s="869"/>
      <c r="AM165" s="870"/>
      <c r="AN165" s="869"/>
      <c r="AO165" s="870"/>
      <c r="AP165" s="869"/>
      <c r="AQ165" s="870"/>
      <c r="AR165" s="869"/>
      <c r="AS165" s="870"/>
      <c r="AT165" s="278"/>
      <c r="AU165" s="861"/>
      <c r="AV165" s="862"/>
      <c r="AW165" s="861"/>
      <c r="AX165" s="862"/>
      <c r="AY165" s="861"/>
      <c r="AZ165" s="862"/>
      <c r="BA165" s="861"/>
      <c r="BB165" s="862"/>
      <c r="BC165" s="861"/>
      <c r="BD165" s="862"/>
      <c r="BE165" s="279"/>
      <c r="BF165" s="863"/>
      <c r="BG165" s="864"/>
      <c r="BH165" s="863"/>
      <c r="BI165" s="864"/>
      <c r="BJ165" s="863"/>
      <c r="BK165" s="864"/>
      <c r="BL165" s="863"/>
      <c r="BM165" s="864"/>
      <c r="BN165" s="863"/>
      <c r="BO165" s="864"/>
      <c r="BP165" s="280"/>
      <c r="BQ165" s="256">
        <f t="shared" si="262"/>
        <v>0</v>
      </c>
      <c r="BR165" s="256">
        <f t="shared" si="263"/>
        <v>0</v>
      </c>
      <c r="BS165" s="256">
        <f t="shared" si="264"/>
        <v>0</v>
      </c>
      <c r="BT165" s="256">
        <f t="shared" si="265"/>
        <v>0</v>
      </c>
      <c r="BU165" s="256">
        <f t="shared" si="266"/>
        <v>0</v>
      </c>
      <c r="BV165" s="244">
        <f t="shared" si="267"/>
        <v>0</v>
      </c>
    </row>
    <row r="166" spans="1:74" s="9" customFormat="1" ht="15" customHeight="1">
      <c r="A166" s="62"/>
      <c r="B166" s="62"/>
      <c r="C166" s="61" t="s">
        <v>231</v>
      </c>
      <c r="D166" s="655"/>
      <c r="E166" s="57"/>
      <c r="F166" s="57"/>
      <c r="G166" s="57"/>
      <c r="H166" s="57"/>
      <c r="I166" s="57"/>
      <c r="J166" s="649"/>
      <c r="K166" s="57"/>
      <c r="L166" s="33"/>
      <c r="M166" s="34">
        <f t="shared" si="256"/>
        <v>1</v>
      </c>
      <c r="N166" s="851">
        <f t="shared" si="257"/>
        <v>0</v>
      </c>
      <c r="O166" s="871"/>
      <c r="P166" s="851">
        <f t="shared" si="258"/>
        <v>0</v>
      </c>
      <c r="Q166" s="871"/>
      <c r="R166" s="851">
        <f t="shared" si="259"/>
        <v>0</v>
      </c>
      <c r="S166" s="871"/>
      <c r="T166" s="851">
        <f t="shared" si="260"/>
        <v>0</v>
      </c>
      <c r="U166" s="871"/>
      <c r="V166" s="851">
        <f t="shared" si="261"/>
        <v>0</v>
      </c>
      <c r="W166" s="871"/>
      <c r="X166" s="92">
        <f t="shared" si="268"/>
        <v>0</v>
      </c>
      <c r="Y166" s="867"/>
      <c r="Z166" s="868"/>
      <c r="AA166" s="867"/>
      <c r="AB166" s="868"/>
      <c r="AC166" s="867"/>
      <c r="AD166" s="868"/>
      <c r="AE166" s="867"/>
      <c r="AF166" s="868"/>
      <c r="AG166" s="867"/>
      <c r="AH166" s="868"/>
      <c r="AI166" s="277"/>
      <c r="AJ166" s="869"/>
      <c r="AK166" s="870"/>
      <c r="AL166" s="869"/>
      <c r="AM166" s="870"/>
      <c r="AN166" s="869"/>
      <c r="AO166" s="870"/>
      <c r="AP166" s="869"/>
      <c r="AQ166" s="870"/>
      <c r="AR166" s="869"/>
      <c r="AS166" s="870"/>
      <c r="AT166" s="278"/>
      <c r="AU166" s="861"/>
      <c r="AV166" s="862"/>
      <c r="AW166" s="861"/>
      <c r="AX166" s="862"/>
      <c r="AY166" s="861"/>
      <c r="AZ166" s="862"/>
      <c r="BA166" s="861"/>
      <c r="BB166" s="862"/>
      <c r="BC166" s="861"/>
      <c r="BD166" s="862"/>
      <c r="BE166" s="279"/>
      <c r="BF166" s="863"/>
      <c r="BG166" s="864"/>
      <c r="BH166" s="863"/>
      <c r="BI166" s="864"/>
      <c r="BJ166" s="863"/>
      <c r="BK166" s="864"/>
      <c r="BL166" s="863"/>
      <c r="BM166" s="864"/>
      <c r="BN166" s="863"/>
      <c r="BO166" s="864"/>
      <c r="BP166" s="280"/>
      <c r="BQ166" s="256">
        <f t="shared" si="262"/>
        <v>0</v>
      </c>
      <c r="BR166" s="256">
        <f t="shared" si="263"/>
        <v>0</v>
      </c>
      <c r="BS166" s="256">
        <f t="shared" si="264"/>
        <v>0</v>
      </c>
      <c r="BT166" s="256">
        <f t="shared" si="265"/>
        <v>0</v>
      </c>
      <c r="BU166" s="256">
        <f t="shared" si="266"/>
        <v>0</v>
      </c>
      <c r="BV166" s="244">
        <f t="shared" si="267"/>
        <v>0</v>
      </c>
    </row>
    <row r="167" spans="1:74" s="9" customFormat="1" ht="15" customHeight="1">
      <c r="A167" s="62"/>
      <c r="B167" s="62"/>
      <c r="C167" s="61" t="s">
        <v>15</v>
      </c>
      <c r="D167" s="655"/>
      <c r="E167" s="57"/>
      <c r="F167" s="57"/>
      <c r="G167" s="57"/>
      <c r="H167" s="57"/>
      <c r="I167" s="57"/>
      <c r="J167" s="649"/>
      <c r="K167" s="57"/>
      <c r="L167" s="33"/>
      <c r="M167" s="34">
        <f t="shared" si="256"/>
        <v>1</v>
      </c>
      <c r="N167" s="851">
        <f t="shared" si="257"/>
        <v>0</v>
      </c>
      <c r="O167" s="871"/>
      <c r="P167" s="851">
        <f t="shared" si="258"/>
        <v>0</v>
      </c>
      <c r="Q167" s="871"/>
      <c r="R167" s="851">
        <f t="shared" si="259"/>
        <v>0</v>
      </c>
      <c r="S167" s="871"/>
      <c r="T167" s="851">
        <f t="shared" si="260"/>
        <v>0</v>
      </c>
      <c r="U167" s="871"/>
      <c r="V167" s="851">
        <f t="shared" si="261"/>
        <v>0</v>
      </c>
      <c r="W167" s="871"/>
      <c r="X167" s="92">
        <f t="shared" si="268"/>
        <v>0</v>
      </c>
      <c r="Y167" s="867"/>
      <c r="Z167" s="868"/>
      <c r="AA167" s="867"/>
      <c r="AB167" s="868"/>
      <c r="AC167" s="867"/>
      <c r="AD167" s="868"/>
      <c r="AE167" s="867"/>
      <c r="AF167" s="868"/>
      <c r="AG167" s="867"/>
      <c r="AH167" s="868"/>
      <c r="AI167" s="277"/>
      <c r="AJ167" s="869"/>
      <c r="AK167" s="870"/>
      <c r="AL167" s="869"/>
      <c r="AM167" s="870"/>
      <c r="AN167" s="869"/>
      <c r="AO167" s="870"/>
      <c r="AP167" s="869"/>
      <c r="AQ167" s="870"/>
      <c r="AR167" s="869"/>
      <c r="AS167" s="870"/>
      <c r="AT167" s="278"/>
      <c r="AU167" s="861"/>
      <c r="AV167" s="862"/>
      <c r="AW167" s="861"/>
      <c r="AX167" s="862"/>
      <c r="AY167" s="861"/>
      <c r="AZ167" s="862"/>
      <c r="BA167" s="861"/>
      <c r="BB167" s="862"/>
      <c r="BC167" s="861"/>
      <c r="BD167" s="862"/>
      <c r="BE167" s="279"/>
      <c r="BF167" s="863"/>
      <c r="BG167" s="864"/>
      <c r="BH167" s="863"/>
      <c r="BI167" s="864"/>
      <c r="BJ167" s="863"/>
      <c r="BK167" s="864"/>
      <c r="BL167" s="863"/>
      <c r="BM167" s="864"/>
      <c r="BN167" s="863"/>
      <c r="BO167" s="864"/>
      <c r="BP167" s="280"/>
      <c r="BQ167" s="256">
        <f t="shared" si="262"/>
        <v>0</v>
      </c>
      <c r="BR167" s="256">
        <f t="shared" si="263"/>
        <v>0</v>
      </c>
      <c r="BS167" s="256">
        <f t="shared" si="264"/>
        <v>0</v>
      </c>
      <c r="BT167" s="256">
        <f t="shared" si="265"/>
        <v>0</v>
      </c>
      <c r="BU167" s="256">
        <f t="shared" si="266"/>
        <v>0</v>
      </c>
      <c r="BV167" s="244">
        <f t="shared" si="267"/>
        <v>0</v>
      </c>
    </row>
    <row r="168" spans="1:74" s="9" customFormat="1" ht="15" customHeight="1">
      <c r="A168" s="62"/>
      <c r="B168" s="62"/>
      <c r="C168" s="61" t="s">
        <v>34</v>
      </c>
      <c r="D168" s="655"/>
      <c r="E168" s="57"/>
      <c r="F168" s="57"/>
      <c r="G168" s="57"/>
      <c r="H168" s="57"/>
      <c r="I168" s="57"/>
      <c r="J168" s="649"/>
      <c r="K168" s="57"/>
      <c r="L168" s="33"/>
      <c r="M168" s="34">
        <f t="shared" si="256"/>
        <v>1.1000000000000001</v>
      </c>
      <c r="N168" s="851">
        <f t="shared" si="257"/>
        <v>0</v>
      </c>
      <c r="O168" s="871"/>
      <c r="P168" s="851">
        <f t="shared" si="258"/>
        <v>0</v>
      </c>
      <c r="Q168" s="871"/>
      <c r="R168" s="851">
        <f t="shared" si="259"/>
        <v>0</v>
      </c>
      <c r="S168" s="871"/>
      <c r="T168" s="851">
        <f t="shared" si="260"/>
        <v>0</v>
      </c>
      <c r="U168" s="871"/>
      <c r="V168" s="851">
        <f t="shared" si="261"/>
        <v>0</v>
      </c>
      <c r="W168" s="871"/>
      <c r="X168" s="92">
        <f t="shared" si="268"/>
        <v>0</v>
      </c>
      <c r="Y168" s="867"/>
      <c r="Z168" s="868"/>
      <c r="AA168" s="867"/>
      <c r="AB168" s="868"/>
      <c r="AC168" s="867"/>
      <c r="AD168" s="868"/>
      <c r="AE168" s="867"/>
      <c r="AF168" s="868"/>
      <c r="AG168" s="867"/>
      <c r="AH168" s="868"/>
      <c r="AI168" s="277"/>
      <c r="AJ168" s="869"/>
      <c r="AK168" s="870"/>
      <c r="AL168" s="869"/>
      <c r="AM168" s="870"/>
      <c r="AN168" s="869"/>
      <c r="AO168" s="870"/>
      <c r="AP168" s="869"/>
      <c r="AQ168" s="870"/>
      <c r="AR168" s="869"/>
      <c r="AS168" s="870"/>
      <c r="AT168" s="278"/>
      <c r="AU168" s="861"/>
      <c r="AV168" s="862"/>
      <c r="AW168" s="861"/>
      <c r="AX168" s="862"/>
      <c r="AY168" s="861"/>
      <c r="AZ168" s="862"/>
      <c r="BA168" s="861"/>
      <c r="BB168" s="862"/>
      <c r="BC168" s="861"/>
      <c r="BD168" s="862"/>
      <c r="BE168" s="279"/>
      <c r="BF168" s="863"/>
      <c r="BG168" s="864"/>
      <c r="BH168" s="863"/>
      <c r="BI168" s="864"/>
      <c r="BJ168" s="863"/>
      <c r="BK168" s="864"/>
      <c r="BL168" s="863"/>
      <c r="BM168" s="864"/>
      <c r="BN168" s="863"/>
      <c r="BO168" s="864"/>
      <c r="BP168" s="280"/>
      <c r="BQ168" s="256">
        <f t="shared" si="262"/>
        <v>0</v>
      </c>
      <c r="BR168" s="256">
        <f t="shared" si="263"/>
        <v>0</v>
      </c>
      <c r="BS168" s="256">
        <f t="shared" si="264"/>
        <v>0</v>
      </c>
      <c r="BT168" s="256">
        <f t="shared" si="265"/>
        <v>0</v>
      </c>
      <c r="BU168" s="256">
        <f t="shared" si="266"/>
        <v>0</v>
      </c>
      <c r="BV168" s="244">
        <f t="shared" si="267"/>
        <v>0</v>
      </c>
    </row>
    <row r="169" spans="1:74" s="9" customFormat="1" ht="15" customHeight="1">
      <c r="A169" s="62"/>
      <c r="B169" s="62"/>
      <c r="C169" s="61"/>
      <c r="D169" s="34"/>
      <c r="E169" s="13"/>
      <c r="F169" s="13"/>
      <c r="G169" s="13"/>
      <c r="H169" s="13"/>
      <c r="I169" s="13"/>
      <c r="J169" s="892" t="s">
        <v>151</v>
      </c>
      <c r="K169" s="903"/>
      <c r="L169" s="903"/>
      <c r="M169" s="885"/>
      <c r="N169" s="886">
        <f>SUM(N149:N168)</f>
        <v>0</v>
      </c>
      <c r="O169" s="686"/>
      <c r="P169" s="886">
        <f>SUM(P149:P168)</f>
        <v>0</v>
      </c>
      <c r="Q169" s="686"/>
      <c r="R169" s="886">
        <f>SUM(R149:R168)</f>
        <v>0</v>
      </c>
      <c r="S169" s="686"/>
      <c r="T169" s="886">
        <f>SUM(T149:T168)</f>
        <v>0</v>
      </c>
      <c r="U169" s="686"/>
      <c r="V169" s="886">
        <f>SUM(V149:V168)</f>
        <v>0</v>
      </c>
      <c r="W169" s="686"/>
      <c r="X169" s="95">
        <f>SUM(N169:W169)</f>
        <v>0</v>
      </c>
      <c r="Y169" s="886"/>
      <c r="Z169" s="891"/>
      <c r="AA169" s="886"/>
      <c r="AB169" s="891"/>
      <c r="AC169" s="886"/>
      <c r="AD169" s="891"/>
      <c r="AE169" s="886"/>
      <c r="AF169" s="891"/>
      <c r="AG169" s="886"/>
      <c r="AH169" s="891"/>
      <c r="AI169" s="95"/>
      <c r="AJ169" s="886"/>
      <c r="AK169" s="686"/>
      <c r="AL169" s="886"/>
      <c r="AM169" s="686"/>
      <c r="AN169" s="886"/>
      <c r="AO169" s="686"/>
      <c r="AP169" s="886"/>
      <c r="AQ169" s="686"/>
      <c r="AR169" s="886"/>
      <c r="AS169" s="686"/>
      <c r="AT169" s="95"/>
      <c r="AU169" s="886"/>
      <c r="AV169" s="686"/>
      <c r="AW169" s="886"/>
      <c r="AX169" s="686"/>
      <c r="AY169" s="886"/>
      <c r="AZ169" s="686"/>
      <c r="BA169" s="886"/>
      <c r="BB169" s="686"/>
      <c r="BC169" s="886"/>
      <c r="BD169" s="686"/>
      <c r="BE169" s="95"/>
      <c r="BF169" s="886"/>
      <c r="BG169" s="686"/>
      <c r="BH169" s="886"/>
      <c r="BI169" s="686"/>
      <c r="BJ169" s="886"/>
      <c r="BK169" s="686"/>
      <c r="BL169" s="886"/>
      <c r="BM169" s="686"/>
      <c r="BN169" s="886"/>
      <c r="BO169" s="686"/>
      <c r="BP169" s="95"/>
      <c r="BQ169" s="109">
        <f>SUM(BQ149:BQ168)</f>
        <v>0</v>
      </c>
      <c r="BR169" s="109">
        <f>SUM(BR149:BR168)</f>
        <v>0</v>
      </c>
      <c r="BS169" s="109">
        <f>SUM(BS149:BS168)</f>
        <v>0</v>
      </c>
      <c r="BT169" s="109">
        <f>SUM(BT149:BT168)</f>
        <v>0</v>
      </c>
      <c r="BU169" s="109">
        <f>SUM(BU149:BU168)</f>
        <v>0</v>
      </c>
      <c r="BV169" s="109">
        <f>SUM(BQ169:BU169)</f>
        <v>0</v>
      </c>
    </row>
    <row r="170" spans="1:74" s="9" customFormat="1" ht="25.5" customHeight="1">
      <c r="A170" s="62"/>
      <c r="B170" s="62"/>
      <c r="C170" s="61"/>
      <c r="D170" s="34"/>
      <c r="E170" s="692" t="s">
        <v>188</v>
      </c>
      <c r="F170" s="692"/>
      <c r="G170" s="692"/>
      <c r="H170" s="692"/>
      <c r="I170" s="692"/>
      <c r="J170" s="34"/>
      <c r="K170" s="34"/>
      <c r="L170" s="286"/>
      <c r="M170" s="126"/>
      <c r="N170" s="127"/>
      <c r="O170" s="128"/>
      <c r="P170" s="127"/>
      <c r="Q170" s="128"/>
      <c r="R170" s="127"/>
      <c r="S170" s="128"/>
      <c r="T170" s="127"/>
      <c r="U170" s="128"/>
      <c r="V170" s="127"/>
      <c r="W170" s="128"/>
      <c r="X170" s="129"/>
      <c r="Y170" s="127"/>
      <c r="Z170" s="128"/>
      <c r="AA170" s="127"/>
      <c r="AB170" s="128"/>
      <c r="AC170" s="127"/>
      <c r="AD170" s="128"/>
      <c r="AE170" s="127"/>
      <c r="AF170" s="128"/>
      <c r="AG170" s="127"/>
      <c r="AH170" s="128"/>
      <c r="AI170" s="129"/>
      <c r="AJ170" s="127"/>
      <c r="AK170" s="128"/>
      <c r="AL170" s="127"/>
      <c r="AM170" s="128"/>
      <c r="AN170" s="127"/>
      <c r="AO170" s="128"/>
      <c r="AP170" s="127"/>
      <c r="AQ170" s="128"/>
      <c r="AR170" s="127"/>
      <c r="AS170" s="128"/>
      <c r="AT170" s="129"/>
      <c r="AU170" s="127"/>
      <c r="AV170" s="128"/>
      <c r="AW170" s="127"/>
      <c r="AX170" s="128"/>
      <c r="AY170" s="127"/>
      <c r="AZ170" s="128"/>
      <c r="BA170" s="127"/>
      <c r="BB170" s="128"/>
      <c r="BC170" s="127"/>
      <c r="BD170" s="128"/>
      <c r="BE170" s="129"/>
      <c r="BF170" s="127"/>
      <c r="BG170" s="128"/>
      <c r="BH170" s="127"/>
      <c r="BI170" s="128"/>
      <c r="BJ170" s="127"/>
      <c r="BK170" s="128"/>
      <c r="BL170" s="127"/>
      <c r="BM170" s="128"/>
      <c r="BN170" s="127"/>
      <c r="BO170" s="128"/>
      <c r="BP170" s="129"/>
      <c r="BQ170" s="257"/>
      <c r="BR170" s="257"/>
      <c r="BS170" s="257"/>
      <c r="BT170" s="257"/>
      <c r="BU170" s="257"/>
      <c r="BV170" s="258"/>
    </row>
    <row r="171" spans="1:74" s="9" customFormat="1" ht="36" customHeight="1">
      <c r="A171" s="62"/>
      <c r="B171" s="62"/>
      <c r="C171" s="94" t="s">
        <v>46</v>
      </c>
      <c r="D171" s="9" t="s">
        <v>149</v>
      </c>
      <c r="E171" s="64" t="str">
        <f>N9</f>
        <v>Year 1</v>
      </c>
      <c r="F171" s="64" t="str">
        <f>P9</f>
        <v>Year 2</v>
      </c>
      <c r="G171" s="64" t="str">
        <f>R9</f>
        <v>Year 3</v>
      </c>
      <c r="H171" s="64" t="str">
        <f>T9</f>
        <v>Year 4</v>
      </c>
      <c r="I171" s="64" t="str">
        <f>V9</f>
        <v>Year 5</v>
      </c>
      <c r="J171" s="62" t="s">
        <v>336</v>
      </c>
      <c r="K171" s="62" t="s">
        <v>337</v>
      </c>
      <c r="L171" s="62" t="s">
        <v>45</v>
      </c>
      <c r="M171" s="62" t="s">
        <v>317</v>
      </c>
      <c r="N171" s="81"/>
      <c r="O171" s="103"/>
      <c r="P171" s="81"/>
      <c r="Q171" s="103"/>
      <c r="R171" s="81"/>
      <c r="S171" s="103"/>
      <c r="T171" s="81"/>
      <c r="U171" s="103"/>
      <c r="V171" s="81"/>
      <c r="W171" s="103"/>
      <c r="X171" s="99"/>
      <c r="Y171" s="81"/>
      <c r="Z171" s="103"/>
      <c r="AA171" s="81"/>
      <c r="AB171" s="103"/>
      <c r="AC171" s="81"/>
      <c r="AD171" s="103"/>
      <c r="AE171" s="81"/>
      <c r="AF171" s="103"/>
      <c r="AG171" s="81"/>
      <c r="AH171" s="103"/>
      <c r="AI171" s="99"/>
      <c r="AJ171" s="81"/>
      <c r="AK171" s="103"/>
      <c r="AL171" s="81"/>
      <c r="AM171" s="103"/>
      <c r="AN171" s="81"/>
      <c r="AO171" s="103"/>
      <c r="AP171" s="81"/>
      <c r="AQ171" s="103"/>
      <c r="AR171" s="81"/>
      <c r="AS171" s="103"/>
      <c r="AT171" s="99"/>
      <c r="AU171" s="81"/>
      <c r="AV171" s="103"/>
      <c r="AW171" s="81"/>
      <c r="AX171" s="103"/>
      <c r="AY171" s="81"/>
      <c r="AZ171" s="103"/>
      <c r="BA171" s="81"/>
      <c r="BB171" s="103"/>
      <c r="BC171" s="81"/>
      <c r="BD171" s="103"/>
      <c r="BE171" s="99"/>
      <c r="BF171" s="81"/>
      <c r="BG171" s="103"/>
      <c r="BH171" s="81"/>
      <c r="BI171" s="103"/>
      <c r="BJ171" s="81"/>
      <c r="BK171" s="103"/>
      <c r="BL171" s="81"/>
      <c r="BM171" s="103"/>
      <c r="BN171" s="81"/>
      <c r="BO171" s="103"/>
      <c r="BP171" s="99"/>
      <c r="BQ171" s="257"/>
      <c r="BR171" s="257"/>
      <c r="BS171" s="257"/>
      <c r="BT171" s="257"/>
      <c r="BU171" s="257"/>
      <c r="BV171" s="258"/>
    </row>
    <row r="172" spans="1:74" ht="15" customHeight="1">
      <c r="C172" s="61" t="s">
        <v>315</v>
      </c>
      <c r="D172" s="655" t="s">
        <v>338</v>
      </c>
      <c r="E172" s="57"/>
      <c r="F172" s="57"/>
      <c r="G172" s="57"/>
      <c r="H172" s="57"/>
      <c r="I172" s="57"/>
      <c r="J172" s="649"/>
      <c r="K172" s="57"/>
      <c r="L172" s="33"/>
      <c r="M172" s="34">
        <f t="shared" ref="M172:M183" si="269">VLOOKUP(C172,TravelIncrease,2,0)</f>
        <v>1.1000000000000001</v>
      </c>
      <c r="N172" s="851">
        <f t="shared" ref="N172:N183" si="270">ROUND($E172*$K172*$L172*$M172,0)</f>
        <v>0</v>
      </c>
      <c r="O172" s="871"/>
      <c r="P172" s="851">
        <f t="shared" ref="P172:P183" si="271">ROUND($F172*$K172*$L172*$M172^2,0)</f>
        <v>0</v>
      </c>
      <c r="Q172" s="871"/>
      <c r="R172" s="851">
        <f t="shared" ref="R172:R183" si="272">ROUND($G172*$K172*$L172*$M172^3,0)</f>
        <v>0</v>
      </c>
      <c r="S172" s="871"/>
      <c r="T172" s="851">
        <f t="shared" ref="T172:T183" si="273">ROUND($H172*$K172*$L172*$M172^4,0)</f>
        <v>0</v>
      </c>
      <c r="U172" s="871"/>
      <c r="V172" s="851">
        <f t="shared" ref="V172:V183" si="274">ROUND($I172*$K172*$L172*$M172^5,0)</f>
        <v>0</v>
      </c>
      <c r="W172" s="871"/>
      <c r="X172" s="92">
        <f>SUM(N172+P172+R172+T172+V172)</f>
        <v>0</v>
      </c>
      <c r="Y172" s="867"/>
      <c r="Z172" s="868"/>
      <c r="AA172" s="867"/>
      <c r="AB172" s="868"/>
      <c r="AC172" s="867"/>
      <c r="AD172" s="868"/>
      <c r="AE172" s="867"/>
      <c r="AF172" s="868"/>
      <c r="AG172" s="867"/>
      <c r="AH172" s="868"/>
      <c r="AI172" s="277"/>
      <c r="AJ172" s="869"/>
      <c r="AK172" s="870"/>
      <c r="AL172" s="869"/>
      <c r="AM172" s="870"/>
      <c r="AN172" s="869"/>
      <c r="AO172" s="870"/>
      <c r="AP172" s="869"/>
      <c r="AQ172" s="870"/>
      <c r="AR172" s="869"/>
      <c r="AS172" s="870"/>
      <c r="AT172" s="278"/>
      <c r="AU172" s="861"/>
      <c r="AV172" s="862"/>
      <c r="AW172" s="861"/>
      <c r="AX172" s="862"/>
      <c r="AY172" s="861"/>
      <c r="AZ172" s="862"/>
      <c r="BA172" s="861"/>
      <c r="BB172" s="862"/>
      <c r="BC172" s="861"/>
      <c r="BD172" s="862"/>
      <c r="BE172" s="279"/>
      <c r="BF172" s="863"/>
      <c r="BG172" s="864"/>
      <c r="BH172" s="863"/>
      <c r="BI172" s="864"/>
      <c r="BJ172" s="863"/>
      <c r="BK172" s="864"/>
      <c r="BL172" s="863"/>
      <c r="BM172" s="864"/>
      <c r="BN172" s="863"/>
      <c r="BO172" s="864"/>
      <c r="BP172" s="280"/>
      <c r="BQ172" s="256">
        <f t="shared" ref="BQ172:BQ183" si="275">N172</f>
        <v>0</v>
      </c>
      <c r="BR172" s="256">
        <f t="shared" ref="BR172:BR183" si="276">P172</f>
        <v>0</v>
      </c>
      <c r="BS172" s="256">
        <f t="shared" ref="BS172:BS183" si="277">R172</f>
        <v>0</v>
      </c>
      <c r="BT172" s="256">
        <f t="shared" ref="BT172:BT183" si="278">T172</f>
        <v>0</v>
      </c>
      <c r="BU172" s="256">
        <f t="shared" ref="BU172:BU183" si="279">V172</f>
        <v>0</v>
      </c>
      <c r="BV172" s="244">
        <f t="shared" ref="BV172:BV184" si="280">SUM(BQ172:BU172)</f>
        <v>0</v>
      </c>
    </row>
    <row r="173" spans="1:74" ht="15" customHeight="1">
      <c r="C173" s="61" t="s">
        <v>231</v>
      </c>
      <c r="D173" s="655"/>
      <c r="E173" s="57"/>
      <c r="F173" s="57"/>
      <c r="G173" s="57"/>
      <c r="H173" s="57"/>
      <c r="I173" s="57"/>
      <c r="J173" s="649"/>
      <c r="K173" s="57"/>
      <c r="L173" s="33"/>
      <c r="M173" s="34">
        <f t="shared" si="269"/>
        <v>1</v>
      </c>
      <c r="N173" s="851">
        <f t="shared" si="270"/>
        <v>0</v>
      </c>
      <c r="O173" s="871"/>
      <c r="P173" s="851">
        <f t="shared" si="271"/>
        <v>0</v>
      </c>
      <c r="Q173" s="871"/>
      <c r="R173" s="851">
        <f t="shared" si="272"/>
        <v>0</v>
      </c>
      <c r="S173" s="871"/>
      <c r="T173" s="851">
        <f t="shared" si="273"/>
        <v>0</v>
      </c>
      <c r="U173" s="871"/>
      <c r="V173" s="851">
        <f t="shared" si="274"/>
        <v>0</v>
      </c>
      <c r="W173" s="871"/>
      <c r="X173" s="92">
        <f>SUM(N173+P173+R173+T173+V173)</f>
        <v>0</v>
      </c>
      <c r="Y173" s="867"/>
      <c r="Z173" s="868"/>
      <c r="AA173" s="867"/>
      <c r="AB173" s="868"/>
      <c r="AC173" s="867"/>
      <c r="AD173" s="868"/>
      <c r="AE173" s="867"/>
      <c r="AF173" s="868"/>
      <c r="AG173" s="867"/>
      <c r="AH173" s="868"/>
      <c r="AI173" s="277"/>
      <c r="AJ173" s="869"/>
      <c r="AK173" s="870"/>
      <c r="AL173" s="869"/>
      <c r="AM173" s="870"/>
      <c r="AN173" s="869"/>
      <c r="AO173" s="870"/>
      <c r="AP173" s="869"/>
      <c r="AQ173" s="870"/>
      <c r="AR173" s="869"/>
      <c r="AS173" s="870"/>
      <c r="AT173" s="278"/>
      <c r="AU173" s="861"/>
      <c r="AV173" s="862"/>
      <c r="AW173" s="861"/>
      <c r="AX173" s="862"/>
      <c r="AY173" s="861"/>
      <c r="AZ173" s="862"/>
      <c r="BA173" s="861"/>
      <c r="BB173" s="862"/>
      <c r="BC173" s="861"/>
      <c r="BD173" s="862"/>
      <c r="BE173" s="279"/>
      <c r="BF173" s="863"/>
      <c r="BG173" s="864"/>
      <c r="BH173" s="863"/>
      <c r="BI173" s="864"/>
      <c r="BJ173" s="863"/>
      <c r="BK173" s="864"/>
      <c r="BL173" s="863"/>
      <c r="BM173" s="864"/>
      <c r="BN173" s="863"/>
      <c r="BO173" s="864"/>
      <c r="BP173" s="280"/>
      <c r="BQ173" s="256">
        <f t="shared" si="275"/>
        <v>0</v>
      </c>
      <c r="BR173" s="256">
        <f t="shared" si="276"/>
        <v>0</v>
      </c>
      <c r="BS173" s="256">
        <f t="shared" si="277"/>
        <v>0</v>
      </c>
      <c r="BT173" s="256">
        <f t="shared" si="278"/>
        <v>0</v>
      </c>
      <c r="BU173" s="256">
        <f t="shared" si="279"/>
        <v>0</v>
      </c>
      <c r="BV173" s="244">
        <f t="shared" si="280"/>
        <v>0</v>
      </c>
    </row>
    <row r="174" spans="1:74" ht="15" customHeight="1">
      <c r="C174" s="61" t="s">
        <v>15</v>
      </c>
      <c r="D174" s="655"/>
      <c r="E174" s="57"/>
      <c r="F174" s="57"/>
      <c r="G174" s="57"/>
      <c r="H174" s="57"/>
      <c r="I174" s="57"/>
      <c r="J174" s="649"/>
      <c r="K174" s="57"/>
      <c r="L174" s="33"/>
      <c r="M174" s="34">
        <f t="shared" si="269"/>
        <v>1</v>
      </c>
      <c r="N174" s="851">
        <f t="shared" si="270"/>
        <v>0</v>
      </c>
      <c r="O174" s="871"/>
      <c r="P174" s="851">
        <f t="shared" si="271"/>
        <v>0</v>
      </c>
      <c r="Q174" s="871"/>
      <c r="R174" s="851">
        <f t="shared" si="272"/>
        <v>0</v>
      </c>
      <c r="S174" s="871"/>
      <c r="T174" s="851">
        <f t="shared" si="273"/>
        <v>0</v>
      </c>
      <c r="U174" s="871"/>
      <c r="V174" s="851">
        <f t="shared" si="274"/>
        <v>0</v>
      </c>
      <c r="W174" s="871"/>
      <c r="X174" s="92">
        <f t="shared" ref="X174:X183" si="281">SUM(N174+P174+R174+T174+V174)</f>
        <v>0</v>
      </c>
      <c r="Y174" s="867"/>
      <c r="Z174" s="868"/>
      <c r="AA174" s="867"/>
      <c r="AB174" s="868"/>
      <c r="AC174" s="867"/>
      <c r="AD174" s="868"/>
      <c r="AE174" s="867"/>
      <c r="AF174" s="868"/>
      <c r="AG174" s="867"/>
      <c r="AH174" s="868"/>
      <c r="AI174" s="277"/>
      <c r="AJ174" s="869"/>
      <c r="AK174" s="870"/>
      <c r="AL174" s="869"/>
      <c r="AM174" s="870"/>
      <c r="AN174" s="869"/>
      <c r="AO174" s="870"/>
      <c r="AP174" s="869"/>
      <c r="AQ174" s="870"/>
      <c r="AR174" s="869"/>
      <c r="AS174" s="870"/>
      <c r="AT174" s="278"/>
      <c r="AU174" s="861"/>
      <c r="AV174" s="862"/>
      <c r="AW174" s="861"/>
      <c r="AX174" s="862"/>
      <c r="AY174" s="861"/>
      <c r="AZ174" s="862"/>
      <c r="BA174" s="861"/>
      <c r="BB174" s="862"/>
      <c r="BC174" s="861"/>
      <c r="BD174" s="862"/>
      <c r="BE174" s="279"/>
      <c r="BF174" s="863"/>
      <c r="BG174" s="864"/>
      <c r="BH174" s="863"/>
      <c r="BI174" s="864"/>
      <c r="BJ174" s="863"/>
      <c r="BK174" s="864"/>
      <c r="BL174" s="863"/>
      <c r="BM174" s="864"/>
      <c r="BN174" s="863"/>
      <c r="BO174" s="864"/>
      <c r="BP174" s="280"/>
      <c r="BQ174" s="256">
        <f t="shared" si="275"/>
        <v>0</v>
      </c>
      <c r="BR174" s="256">
        <f t="shared" si="276"/>
        <v>0</v>
      </c>
      <c r="BS174" s="256">
        <f t="shared" si="277"/>
        <v>0</v>
      </c>
      <c r="BT174" s="256">
        <f t="shared" si="278"/>
        <v>0</v>
      </c>
      <c r="BU174" s="256">
        <f t="shared" si="279"/>
        <v>0</v>
      </c>
      <c r="BV174" s="244">
        <f t="shared" si="280"/>
        <v>0</v>
      </c>
    </row>
    <row r="175" spans="1:74" ht="15" customHeight="1">
      <c r="C175" s="61" t="s">
        <v>34</v>
      </c>
      <c r="D175" s="655"/>
      <c r="E175" s="57"/>
      <c r="F175" s="57"/>
      <c r="G175" s="57"/>
      <c r="H175" s="57"/>
      <c r="I175" s="57"/>
      <c r="J175" s="649"/>
      <c r="K175" s="57"/>
      <c r="L175" s="33"/>
      <c r="M175" s="34">
        <f t="shared" si="269"/>
        <v>1.1000000000000001</v>
      </c>
      <c r="N175" s="851">
        <f t="shared" si="270"/>
        <v>0</v>
      </c>
      <c r="O175" s="871"/>
      <c r="P175" s="851">
        <f t="shared" si="271"/>
        <v>0</v>
      </c>
      <c r="Q175" s="871"/>
      <c r="R175" s="851">
        <f t="shared" si="272"/>
        <v>0</v>
      </c>
      <c r="S175" s="871"/>
      <c r="T175" s="851">
        <f t="shared" si="273"/>
        <v>0</v>
      </c>
      <c r="U175" s="871"/>
      <c r="V175" s="851">
        <f t="shared" si="274"/>
        <v>0</v>
      </c>
      <c r="W175" s="871"/>
      <c r="X175" s="92">
        <f t="shared" si="281"/>
        <v>0</v>
      </c>
      <c r="Y175" s="867"/>
      <c r="Z175" s="868"/>
      <c r="AA175" s="867"/>
      <c r="AB175" s="868"/>
      <c r="AC175" s="867"/>
      <c r="AD175" s="868"/>
      <c r="AE175" s="867"/>
      <c r="AF175" s="868"/>
      <c r="AG175" s="867"/>
      <c r="AH175" s="868"/>
      <c r="AI175" s="277"/>
      <c r="AJ175" s="869"/>
      <c r="AK175" s="870"/>
      <c r="AL175" s="869"/>
      <c r="AM175" s="870"/>
      <c r="AN175" s="869"/>
      <c r="AO175" s="870"/>
      <c r="AP175" s="869"/>
      <c r="AQ175" s="870"/>
      <c r="AR175" s="869"/>
      <c r="AS175" s="870"/>
      <c r="AT175" s="278"/>
      <c r="AU175" s="861"/>
      <c r="AV175" s="862"/>
      <c r="AW175" s="861"/>
      <c r="AX175" s="862"/>
      <c r="AY175" s="861"/>
      <c r="AZ175" s="862"/>
      <c r="BA175" s="861"/>
      <c r="BB175" s="862"/>
      <c r="BC175" s="861"/>
      <c r="BD175" s="862"/>
      <c r="BE175" s="279"/>
      <c r="BF175" s="863"/>
      <c r="BG175" s="864"/>
      <c r="BH175" s="863"/>
      <c r="BI175" s="864"/>
      <c r="BJ175" s="863"/>
      <c r="BK175" s="864"/>
      <c r="BL175" s="863"/>
      <c r="BM175" s="864"/>
      <c r="BN175" s="863"/>
      <c r="BO175" s="864"/>
      <c r="BP175" s="280"/>
      <c r="BQ175" s="256">
        <f t="shared" si="275"/>
        <v>0</v>
      </c>
      <c r="BR175" s="256">
        <f t="shared" si="276"/>
        <v>0</v>
      </c>
      <c r="BS175" s="256">
        <f t="shared" si="277"/>
        <v>0</v>
      </c>
      <c r="BT175" s="256">
        <f t="shared" si="278"/>
        <v>0</v>
      </c>
      <c r="BU175" s="256">
        <f t="shared" si="279"/>
        <v>0</v>
      </c>
      <c r="BV175" s="244">
        <f t="shared" si="280"/>
        <v>0</v>
      </c>
    </row>
    <row r="176" spans="1:74" ht="15" customHeight="1">
      <c r="C176" s="61" t="s">
        <v>315</v>
      </c>
      <c r="D176" s="655" t="s">
        <v>338</v>
      </c>
      <c r="E176" s="57"/>
      <c r="F176" s="57"/>
      <c r="G176" s="57"/>
      <c r="H176" s="57"/>
      <c r="I176" s="57"/>
      <c r="J176" s="649"/>
      <c r="K176" s="57"/>
      <c r="L176" s="33"/>
      <c r="M176" s="34">
        <f t="shared" si="269"/>
        <v>1.1000000000000001</v>
      </c>
      <c r="N176" s="851">
        <f t="shared" si="270"/>
        <v>0</v>
      </c>
      <c r="O176" s="871"/>
      <c r="P176" s="851">
        <f t="shared" si="271"/>
        <v>0</v>
      </c>
      <c r="Q176" s="871"/>
      <c r="R176" s="851">
        <f t="shared" si="272"/>
        <v>0</v>
      </c>
      <c r="S176" s="871"/>
      <c r="T176" s="851">
        <f t="shared" si="273"/>
        <v>0</v>
      </c>
      <c r="U176" s="871"/>
      <c r="V176" s="851">
        <f t="shared" si="274"/>
        <v>0</v>
      </c>
      <c r="W176" s="871"/>
      <c r="X176" s="92">
        <f t="shared" si="281"/>
        <v>0</v>
      </c>
      <c r="Y176" s="867"/>
      <c r="Z176" s="868"/>
      <c r="AA176" s="867"/>
      <c r="AB176" s="868"/>
      <c r="AC176" s="867"/>
      <c r="AD176" s="868"/>
      <c r="AE176" s="867"/>
      <c r="AF176" s="868"/>
      <c r="AG176" s="867"/>
      <c r="AH176" s="868"/>
      <c r="AI176" s="277"/>
      <c r="AJ176" s="869"/>
      <c r="AK176" s="870"/>
      <c r="AL176" s="869"/>
      <c r="AM176" s="870"/>
      <c r="AN176" s="869"/>
      <c r="AO176" s="870"/>
      <c r="AP176" s="869"/>
      <c r="AQ176" s="870"/>
      <c r="AR176" s="869"/>
      <c r="AS176" s="870"/>
      <c r="AT176" s="278"/>
      <c r="AU176" s="861"/>
      <c r="AV176" s="862"/>
      <c r="AW176" s="861"/>
      <c r="AX176" s="862"/>
      <c r="AY176" s="861"/>
      <c r="AZ176" s="862"/>
      <c r="BA176" s="861"/>
      <c r="BB176" s="862"/>
      <c r="BC176" s="861"/>
      <c r="BD176" s="862"/>
      <c r="BE176" s="279"/>
      <c r="BF176" s="863"/>
      <c r="BG176" s="864"/>
      <c r="BH176" s="863"/>
      <c r="BI176" s="864"/>
      <c r="BJ176" s="863"/>
      <c r="BK176" s="864"/>
      <c r="BL176" s="863"/>
      <c r="BM176" s="864"/>
      <c r="BN176" s="863"/>
      <c r="BO176" s="864"/>
      <c r="BP176" s="280"/>
      <c r="BQ176" s="256">
        <f t="shared" si="275"/>
        <v>0</v>
      </c>
      <c r="BR176" s="256">
        <f t="shared" si="276"/>
        <v>0</v>
      </c>
      <c r="BS176" s="256">
        <f t="shared" si="277"/>
        <v>0</v>
      </c>
      <c r="BT176" s="256">
        <f t="shared" si="278"/>
        <v>0</v>
      </c>
      <c r="BU176" s="256">
        <f t="shared" si="279"/>
        <v>0</v>
      </c>
      <c r="BV176" s="244">
        <f t="shared" si="280"/>
        <v>0</v>
      </c>
    </row>
    <row r="177" spans="1:74" ht="15" customHeight="1">
      <c r="C177" s="61" t="s">
        <v>231</v>
      </c>
      <c r="D177" s="655"/>
      <c r="E177" s="57"/>
      <c r="F177" s="57"/>
      <c r="G177" s="57"/>
      <c r="H177" s="57"/>
      <c r="I177" s="57"/>
      <c r="J177" s="649"/>
      <c r="K177" s="57"/>
      <c r="L177" s="33"/>
      <c r="M177" s="34">
        <f t="shared" si="269"/>
        <v>1</v>
      </c>
      <c r="N177" s="851">
        <f t="shared" si="270"/>
        <v>0</v>
      </c>
      <c r="O177" s="871"/>
      <c r="P177" s="851">
        <f t="shared" si="271"/>
        <v>0</v>
      </c>
      <c r="Q177" s="871"/>
      <c r="R177" s="851">
        <f t="shared" si="272"/>
        <v>0</v>
      </c>
      <c r="S177" s="871"/>
      <c r="T177" s="851">
        <f t="shared" si="273"/>
        <v>0</v>
      </c>
      <c r="U177" s="871"/>
      <c r="V177" s="851">
        <f t="shared" si="274"/>
        <v>0</v>
      </c>
      <c r="W177" s="871"/>
      <c r="X177" s="92">
        <f t="shared" si="281"/>
        <v>0</v>
      </c>
      <c r="Y177" s="867"/>
      <c r="Z177" s="868"/>
      <c r="AA177" s="867"/>
      <c r="AB177" s="868"/>
      <c r="AC177" s="867"/>
      <c r="AD177" s="868"/>
      <c r="AE177" s="867"/>
      <c r="AF177" s="868"/>
      <c r="AG177" s="867"/>
      <c r="AH177" s="868"/>
      <c r="AI177" s="277"/>
      <c r="AJ177" s="869"/>
      <c r="AK177" s="870"/>
      <c r="AL177" s="869"/>
      <c r="AM177" s="870"/>
      <c r="AN177" s="869"/>
      <c r="AO177" s="870"/>
      <c r="AP177" s="869"/>
      <c r="AQ177" s="870"/>
      <c r="AR177" s="869"/>
      <c r="AS177" s="870"/>
      <c r="AT177" s="278"/>
      <c r="AU177" s="861"/>
      <c r="AV177" s="862"/>
      <c r="AW177" s="861"/>
      <c r="AX177" s="862"/>
      <c r="AY177" s="861"/>
      <c r="AZ177" s="862"/>
      <c r="BA177" s="861"/>
      <c r="BB177" s="862"/>
      <c r="BC177" s="861"/>
      <c r="BD177" s="862"/>
      <c r="BE177" s="279"/>
      <c r="BF177" s="863"/>
      <c r="BG177" s="864"/>
      <c r="BH177" s="863"/>
      <c r="BI177" s="864"/>
      <c r="BJ177" s="863"/>
      <c r="BK177" s="864"/>
      <c r="BL177" s="863"/>
      <c r="BM177" s="864"/>
      <c r="BN177" s="863"/>
      <c r="BO177" s="864"/>
      <c r="BP177" s="280"/>
      <c r="BQ177" s="256">
        <f t="shared" si="275"/>
        <v>0</v>
      </c>
      <c r="BR177" s="256">
        <f t="shared" si="276"/>
        <v>0</v>
      </c>
      <c r="BS177" s="256">
        <f t="shared" si="277"/>
        <v>0</v>
      </c>
      <c r="BT177" s="256">
        <f t="shared" si="278"/>
        <v>0</v>
      </c>
      <c r="BU177" s="256">
        <f t="shared" si="279"/>
        <v>0</v>
      </c>
      <c r="BV177" s="244">
        <f t="shared" si="280"/>
        <v>0</v>
      </c>
    </row>
    <row r="178" spans="1:74" ht="15" customHeight="1">
      <c r="C178" s="61" t="s">
        <v>15</v>
      </c>
      <c r="D178" s="655"/>
      <c r="E178" s="57"/>
      <c r="F178" s="57"/>
      <c r="G178" s="57"/>
      <c r="H178" s="57"/>
      <c r="I178" s="57"/>
      <c r="J178" s="649"/>
      <c r="K178" s="57"/>
      <c r="L178" s="33"/>
      <c r="M178" s="34">
        <f t="shared" si="269"/>
        <v>1</v>
      </c>
      <c r="N178" s="851">
        <f t="shared" si="270"/>
        <v>0</v>
      </c>
      <c r="O178" s="871"/>
      <c r="P178" s="851">
        <f t="shared" si="271"/>
        <v>0</v>
      </c>
      <c r="Q178" s="871"/>
      <c r="R178" s="851">
        <f t="shared" si="272"/>
        <v>0</v>
      </c>
      <c r="S178" s="871"/>
      <c r="T178" s="851">
        <f t="shared" si="273"/>
        <v>0</v>
      </c>
      <c r="U178" s="871"/>
      <c r="V178" s="851">
        <f t="shared" si="274"/>
        <v>0</v>
      </c>
      <c r="W178" s="871"/>
      <c r="X178" s="92">
        <f t="shared" si="281"/>
        <v>0</v>
      </c>
      <c r="Y178" s="867"/>
      <c r="Z178" s="868"/>
      <c r="AA178" s="867"/>
      <c r="AB178" s="868"/>
      <c r="AC178" s="867"/>
      <c r="AD178" s="868"/>
      <c r="AE178" s="867"/>
      <c r="AF178" s="868"/>
      <c r="AG178" s="867"/>
      <c r="AH178" s="868"/>
      <c r="AI178" s="277"/>
      <c r="AJ178" s="869"/>
      <c r="AK178" s="870"/>
      <c r="AL178" s="869"/>
      <c r="AM178" s="870"/>
      <c r="AN178" s="869"/>
      <c r="AO178" s="870"/>
      <c r="AP178" s="869"/>
      <c r="AQ178" s="870"/>
      <c r="AR178" s="869"/>
      <c r="AS178" s="870"/>
      <c r="AT178" s="278"/>
      <c r="AU178" s="861"/>
      <c r="AV178" s="862"/>
      <c r="AW178" s="861"/>
      <c r="AX178" s="862"/>
      <c r="AY178" s="861"/>
      <c r="AZ178" s="862"/>
      <c r="BA178" s="861"/>
      <c r="BB178" s="862"/>
      <c r="BC178" s="861"/>
      <c r="BD178" s="862"/>
      <c r="BE178" s="279"/>
      <c r="BF178" s="863"/>
      <c r="BG178" s="864"/>
      <c r="BH178" s="863"/>
      <c r="BI178" s="864"/>
      <c r="BJ178" s="863"/>
      <c r="BK178" s="864"/>
      <c r="BL178" s="863"/>
      <c r="BM178" s="864"/>
      <c r="BN178" s="863"/>
      <c r="BO178" s="864"/>
      <c r="BP178" s="280"/>
      <c r="BQ178" s="256">
        <f t="shared" si="275"/>
        <v>0</v>
      </c>
      <c r="BR178" s="256">
        <f t="shared" si="276"/>
        <v>0</v>
      </c>
      <c r="BS178" s="256">
        <f t="shared" si="277"/>
        <v>0</v>
      </c>
      <c r="BT178" s="256">
        <f t="shared" si="278"/>
        <v>0</v>
      </c>
      <c r="BU178" s="256">
        <f t="shared" si="279"/>
        <v>0</v>
      </c>
      <c r="BV178" s="244">
        <f t="shared" si="280"/>
        <v>0</v>
      </c>
    </row>
    <row r="179" spans="1:74" ht="15" customHeight="1">
      <c r="C179" s="61" t="s">
        <v>34</v>
      </c>
      <c r="D179" s="655"/>
      <c r="E179" s="57"/>
      <c r="F179" s="57"/>
      <c r="G179" s="57"/>
      <c r="H179" s="57"/>
      <c r="I179" s="57"/>
      <c r="J179" s="649"/>
      <c r="K179" s="57"/>
      <c r="L179" s="33"/>
      <c r="M179" s="34">
        <f t="shared" si="269"/>
        <v>1.1000000000000001</v>
      </c>
      <c r="N179" s="851">
        <f t="shared" si="270"/>
        <v>0</v>
      </c>
      <c r="O179" s="871"/>
      <c r="P179" s="851">
        <f t="shared" si="271"/>
        <v>0</v>
      </c>
      <c r="Q179" s="871"/>
      <c r="R179" s="851">
        <f t="shared" si="272"/>
        <v>0</v>
      </c>
      <c r="S179" s="871"/>
      <c r="T179" s="851">
        <f t="shared" si="273"/>
        <v>0</v>
      </c>
      <c r="U179" s="871"/>
      <c r="V179" s="851">
        <f t="shared" si="274"/>
        <v>0</v>
      </c>
      <c r="W179" s="871"/>
      <c r="X179" s="92">
        <f t="shared" si="281"/>
        <v>0</v>
      </c>
      <c r="Y179" s="867"/>
      <c r="Z179" s="868"/>
      <c r="AA179" s="867"/>
      <c r="AB179" s="868"/>
      <c r="AC179" s="867"/>
      <c r="AD179" s="868"/>
      <c r="AE179" s="867"/>
      <c r="AF179" s="868"/>
      <c r="AG179" s="867"/>
      <c r="AH179" s="868"/>
      <c r="AI179" s="277"/>
      <c r="AJ179" s="869"/>
      <c r="AK179" s="870"/>
      <c r="AL179" s="869"/>
      <c r="AM179" s="870"/>
      <c r="AN179" s="869"/>
      <c r="AO179" s="870"/>
      <c r="AP179" s="869"/>
      <c r="AQ179" s="870"/>
      <c r="AR179" s="869"/>
      <c r="AS179" s="870"/>
      <c r="AT179" s="278"/>
      <c r="AU179" s="861"/>
      <c r="AV179" s="862"/>
      <c r="AW179" s="861"/>
      <c r="AX179" s="862"/>
      <c r="AY179" s="861"/>
      <c r="AZ179" s="862"/>
      <c r="BA179" s="861"/>
      <c r="BB179" s="862"/>
      <c r="BC179" s="861"/>
      <c r="BD179" s="862"/>
      <c r="BE179" s="279"/>
      <c r="BF179" s="863"/>
      <c r="BG179" s="864"/>
      <c r="BH179" s="863"/>
      <c r="BI179" s="864"/>
      <c r="BJ179" s="863"/>
      <c r="BK179" s="864"/>
      <c r="BL179" s="863"/>
      <c r="BM179" s="864"/>
      <c r="BN179" s="863"/>
      <c r="BO179" s="864"/>
      <c r="BP179" s="280"/>
      <c r="BQ179" s="256">
        <f t="shared" si="275"/>
        <v>0</v>
      </c>
      <c r="BR179" s="256">
        <f t="shared" si="276"/>
        <v>0</v>
      </c>
      <c r="BS179" s="256">
        <f t="shared" si="277"/>
        <v>0</v>
      </c>
      <c r="BT179" s="256">
        <f t="shared" si="278"/>
        <v>0</v>
      </c>
      <c r="BU179" s="256">
        <f t="shared" si="279"/>
        <v>0</v>
      </c>
      <c r="BV179" s="244">
        <f t="shared" si="280"/>
        <v>0</v>
      </c>
    </row>
    <row r="180" spans="1:74" ht="15" customHeight="1">
      <c r="C180" s="61" t="s">
        <v>315</v>
      </c>
      <c r="D180" s="655" t="s">
        <v>338</v>
      </c>
      <c r="E180" s="57"/>
      <c r="F180" s="57"/>
      <c r="G180" s="57"/>
      <c r="H180" s="57"/>
      <c r="I180" s="57"/>
      <c r="J180" s="649"/>
      <c r="K180" s="57"/>
      <c r="L180" s="33"/>
      <c r="M180" s="34">
        <f t="shared" si="269"/>
        <v>1.1000000000000001</v>
      </c>
      <c r="N180" s="851">
        <f t="shared" si="270"/>
        <v>0</v>
      </c>
      <c r="O180" s="871"/>
      <c r="P180" s="851">
        <f t="shared" si="271"/>
        <v>0</v>
      </c>
      <c r="Q180" s="871"/>
      <c r="R180" s="851">
        <f t="shared" si="272"/>
        <v>0</v>
      </c>
      <c r="S180" s="871"/>
      <c r="T180" s="851">
        <f t="shared" si="273"/>
        <v>0</v>
      </c>
      <c r="U180" s="871"/>
      <c r="V180" s="851">
        <f t="shared" si="274"/>
        <v>0</v>
      </c>
      <c r="W180" s="871"/>
      <c r="X180" s="92">
        <f t="shared" si="281"/>
        <v>0</v>
      </c>
      <c r="Y180" s="867"/>
      <c r="Z180" s="868"/>
      <c r="AA180" s="867"/>
      <c r="AB180" s="868"/>
      <c r="AC180" s="867"/>
      <c r="AD180" s="868"/>
      <c r="AE180" s="867"/>
      <c r="AF180" s="868"/>
      <c r="AG180" s="867"/>
      <c r="AH180" s="868"/>
      <c r="AI180" s="277"/>
      <c r="AJ180" s="869"/>
      <c r="AK180" s="870"/>
      <c r="AL180" s="869"/>
      <c r="AM180" s="870"/>
      <c r="AN180" s="869"/>
      <c r="AO180" s="870"/>
      <c r="AP180" s="869"/>
      <c r="AQ180" s="870"/>
      <c r="AR180" s="869"/>
      <c r="AS180" s="870"/>
      <c r="AT180" s="278"/>
      <c r="AU180" s="861"/>
      <c r="AV180" s="862"/>
      <c r="AW180" s="861"/>
      <c r="AX180" s="862"/>
      <c r="AY180" s="861"/>
      <c r="AZ180" s="862"/>
      <c r="BA180" s="861"/>
      <c r="BB180" s="862"/>
      <c r="BC180" s="861"/>
      <c r="BD180" s="862"/>
      <c r="BE180" s="279"/>
      <c r="BF180" s="863"/>
      <c r="BG180" s="864"/>
      <c r="BH180" s="863"/>
      <c r="BI180" s="864"/>
      <c r="BJ180" s="863"/>
      <c r="BK180" s="864"/>
      <c r="BL180" s="863"/>
      <c r="BM180" s="864"/>
      <c r="BN180" s="863"/>
      <c r="BO180" s="864"/>
      <c r="BP180" s="280"/>
      <c r="BQ180" s="256">
        <f t="shared" si="275"/>
        <v>0</v>
      </c>
      <c r="BR180" s="256">
        <f t="shared" si="276"/>
        <v>0</v>
      </c>
      <c r="BS180" s="256">
        <f t="shared" si="277"/>
        <v>0</v>
      </c>
      <c r="BT180" s="256">
        <f t="shared" si="278"/>
        <v>0</v>
      </c>
      <c r="BU180" s="256">
        <f t="shared" si="279"/>
        <v>0</v>
      </c>
      <c r="BV180" s="244">
        <f t="shared" si="280"/>
        <v>0</v>
      </c>
    </row>
    <row r="181" spans="1:74" ht="15" customHeight="1">
      <c r="C181" s="61" t="s">
        <v>231</v>
      </c>
      <c r="D181" s="655"/>
      <c r="E181" s="57"/>
      <c r="F181" s="57"/>
      <c r="G181" s="57"/>
      <c r="H181" s="57"/>
      <c r="I181" s="57"/>
      <c r="J181" s="649"/>
      <c r="K181" s="57"/>
      <c r="L181" s="33"/>
      <c r="M181" s="34">
        <f t="shared" si="269"/>
        <v>1</v>
      </c>
      <c r="N181" s="851">
        <f t="shared" si="270"/>
        <v>0</v>
      </c>
      <c r="O181" s="871"/>
      <c r="P181" s="851">
        <f t="shared" si="271"/>
        <v>0</v>
      </c>
      <c r="Q181" s="871"/>
      <c r="R181" s="851">
        <f t="shared" si="272"/>
        <v>0</v>
      </c>
      <c r="S181" s="871"/>
      <c r="T181" s="851">
        <f t="shared" si="273"/>
        <v>0</v>
      </c>
      <c r="U181" s="871"/>
      <c r="V181" s="851">
        <f t="shared" si="274"/>
        <v>0</v>
      </c>
      <c r="W181" s="871"/>
      <c r="X181" s="92">
        <f t="shared" si="281"/>
        <v>0</v>
      </c>
      <c r="Y181" s="867"/>
      <c r="Z181" s="868"/>
      <c r="AA181" s="867"/>
      <c r="AB181" s="868"/>
      <c r="AC181" s="867"/>
      <c r="AD181" s="868"/>
      <c r="AE181" s="867"/>
      <c r="AF181" s="868"/>
      <c r="AG181" s="867"/>
      <c r="AH181" s="868"/>
      <c r="AI181" s="277"/>
      <c r="AJ181" s="869"/>
      <c r="AK181" s="870"/>
      <c r="AL181" s="869"/>
      <c r="AM181" s="870"/>
      <c r="AN181" s="869"/>
      <c r="AO181" s="870"/>
      <c r="AP181" s="869"/>
      <c r="AQ181" s="870"/>
      <c r="AR181" s="869"/>
      <c r="AS181" s="870"/>
      <c r="AT181" s="278"/>
      <c r="AU181" s="861"/>
      <c r="AV181" s="862"/>
      <c r="AW181" s="861"/>
      <c r="AX181" s="862"/>
      <c r="AY181" s="861"/>
      <c r="AZ181" s="862"/>
      <c r="BA181" s="861"/>
      <c r="BB181" s="862"/>
      <c r="BC181" s="861"/>
      <c r="BD181" s="862"/>
      <c r="BE181" s="279"/>
      <c r="BF181" s="863"/>
      <c r="BG181" s="864"/>
      <c r="BH181" s="863"/>
      <c r="BI181" s="864"/>
      <c r="BJ181" s="863"/>
      <c r="BK181" s="864"/>
      <c r="BL181" s="863"/>
      <c r="BM181" s="864"/>
      <c r="BN181" s="863"/>
      <c r="BO181" s="864"/>
      <c r="BP181" s="280"/>
      <c r="BQ181" s="256">
        <f t="shared" si="275"/>
        <v>0</v>
      </c>
      <c r="BR181" s="256">
        <f t="shared" si="276"/>
        <v>0</v>
      </c>
      <c r="BS181" s="256">
        <f t="shared" si="277"/>
        <v>0</v>
      </c>
      <c r="BT181" s="256">
        <f t="shared" si="278"/>
        <v>0</v>
      </c>
      <c r="BU181" s="256">
        <f t="shared" si="279"/>
        <v>0</v>
      </c>
      <c r="BV181" s="244">
        <f t="shared" si="280"/>
        <v>0</v>
      </c>
    </row>
    <row r="182" spans="1:74" ht="15" customHeight="1">
      <c r="C182" s="61" t="s">
        <v>15</v>
      </c>
      <c r="D182" s="655"/>
      <c r="E182" s="57"/>
      <c r="F182" s="57"/>
      <c r="G182" s="57"/>
      <c r="H182" s="57"/>
      <c r="I182" s="57"/>
      <c r="J182" s="649"/>
      <c r="K182" s="57"/>
      <c r="L182" s="33"/>
      <c r="M182" s="34">
        <f t="shared" si="269"/>
        <v>1</v>
      </c>
      <c r="N182" s="851">
        <f t="shared" si="270"/>
        <v>0</v>
      </c>
      <c r="O182" s="871"/>
      <c r="P182" s="851">
        <f t="shared" si="271"/>
        <v>0</v>
      </c>
      <c r="Q182" s="871"/>
      <c r="R182" s="851">
        <f t="shared" si="272"/>
        <v>0</v>
      </c>
      <c r="S182" s="871"/>
      <c r="T182" s="851">
        <f t="shared" si="273"/>
        <v>0</v>
      </c>
      <c r="U182" s="871"/>
      <c r="V182" s="851">
        <f t="shared" si="274"/>
        <v>0</v>
      </c>
      <c r="W182" s="871"/>
      <c r="X182" s="92">
        <f t="shared" si="281"/>
        <v>0</v>
      </c>
      <c r="Y182" s="867"/>
      <c r="Z182" s="868"/>
      <c r="AA182" s="867"/>
      <c r="AB182" s="868"/>
      <c r="AC182" s="867"/>
      <c r="AD182" s="868"/>
      <c r="AE182" s="867"/>
      <c r="AF182" s="868"/>
      <c r="AG182" s="867"/>
      <c r="AH182" s="868"/>
      <c r="AI182" s="277"/>
      <c r="AJ182" s="869"/>
      <c r="AK182" s="870"/>
      <c r="AL182" s="869"/>
      <c r="AM182" s="870"/>
      <c r="AN182" s="869"/>
      <c r="AO182" s="870"/>
      <c r="AP182" s="869"/>
      <c r="AQ182" s="870"/>
      <c r="AR182" s="869"/>
      <c r="AS182" s="870"/>
      <c r="AT182" s="278"/>
      <c r="AU182" s="861"/>
      <c r="AV182" s="862"/>
      <c r="AW182" s="861"/>
      <c r="AX182" s="862"/>
      <c r="AY182" s="861"/>
      <c r="AZ182" s="862"/>
      <c r="BA182" s="861"/>
      <c r="BB182" s="862"/>
      <c r="BC182" s="861"/>
      <c r="BD182" s="862"/>
      <c r="BE182" s="279"/>
      <c r="BF182" s="863"/>
      <c r="BG182" s="864"/>
      <c r="BH182" s="863"/>
      <c r="BI182" s="864"/>
      <c r="BJ182" s="863"/>
      <c r="BK182" s="864"/>
      <c r="BL182" s="863"/>
      <c r="BM182" s="864"/>
      <c r="BN182" s="863"/>
      <c r="BO182" s="864"/>
      <c r="BP182" s="280"/>
      <c r="BQ182" s="256">
        <f t="shared" si="275"/>
        <v>0</v>
      </c>
      <c r="BR182" s="256">
        <f t="shared" si="276"/>
        <v>0</v>
      </c>
      <c r="BS182" s="256">
        <f t="shared" si="277"/>
        <v>0</v>
      </c>
      <c r="BT182" s="256">
        <f t="shared" si="278"/>
        <v>0</v>
      </c>
      <c r="BU182" s="256">
        <f t="shared" si="279"/>
        <v>0</v>
      </c>
      <c r="BV182" s="244">
        <f t="shared" si="280"/>
        <v>0</v>
      </c>
    </row>
    <row r="183" spans="1:74" ht="15" customHeight="1">
      <c r="C183" s="61" t="s">
        <v>34</v>
      </c>
      <c r="D183" s="655"/>
      <c r="E183" s="57"/>
      <c r="F183" s="57"/>
      <c r="G183" s="57"/>
      <c r="H183" s="57"/>
      <c r="I183" s="57"/>
      <c r="J183" s="649"/>
      <c r="K183" s="57"/>
      <c r="L183" s="33"/>
      <c r="M183" s="34">
        <f t="shared" si="269"/>
        <v>1.1000000000000001</v>
      </c>
      <c r="N183" s="851">
        <f t="shared" si="270"/>
        <v>0</v>
      </c>
      <c r="O183" s="871"/>
      <c r="P183" s="851">
        <f t="shared" si="271"/>
        <v>0</v>
      </c>
      <c r="Q183" s="871"/>
      <c r="R183" s="851">
        <f t="shared" si="272"/>
        <v>0</v>
      </c>
      <c r="S183" s="871"/>
      <c r="T183" s="851">
        <f t="shared" si="273"/>
        <v>0</v>
      </c>
      <c r="U183" s="871"/>
      <c r="V183" s="851">
        <f t="shared" si="274"/>
        <v>0</v>
      </c>
      <c r="W183" s="871"/>
      <c r="X183" s="92">
        <f t="shared" si="281"/>
        <v>0</v>
      </c>
      <c r="Y183" s="867"/>
      <c r="Z183" s="868"/>
      <c r="AA183" s="867"/>
      <c r="AB183" s="868"/>
      <c r="AC183" s="867"/>
      <c r="AD183" s="868"/>
      <c r="AE183" s="867"/>
      <c r="AF183" s="868"/>
      <c r="AG183" s="867"/>
      <c r="AH183" s="868"/>
      <c r="AI183" s="277"/>
      <c r="AJ183" s="869"/>
      <c r="AK183" s="870"/>
      <c r="AL183" s="869"/>
      <c r="AM183" s="870"/>
      <c r="AN183" s="869"/>
      <c r="AO183" s="870"/>
      <c r="AP183" s="869"/>
      <c r="AQ183" s="870"/>
      <c r="AR183" s="869"/>
      <c r="AS183" s="870"/>
      <c r="AT183" s="278"/>
      <c r="AU183" s="861"/>
      <c r="AV183" s="862"/>
      <c r="AW183" s="861"/>
      <c r="AX183" s="862"/>
      <c r="AY183" s="861"/>
      <c r="AZ183" s="862"/>
      <c r="BA183" s="861"/>
      <c r="BB183" s="862"/>
      <c r="BC183" s="861"/>
      <c r="BD183" s="862"/>
      <c r="BE183" s="279"/>
      <c r="BF183" s="863"/>
      <c r="BG183" s="864"/>
      <c r="BH183" s="863"/>
      <c r="BI183" s="864"/>
      <c r="BJ183" s="863"/>
      <c r="BK183" s="864"/>
      <c r="BL183" s="863"/>
      <c r="BM183" s="864"/>
      <c r="BN183" s="863"/>
      <c r="BO183" s="864"/>
      <c r="BP183" s="280"/>
      <c r="BQ183" s="256">
        <f t="shared" si="275"/>
        <v>0</v>
      </c>
      <c r="BR183" s="256">
        <f t="shared" si="276"/>
        <v>0</v>
      </c>
      <c r="BS183" s="256">
        <f t="shared" si="277"/>
        <v>0</v>
      </c>
      <c r="BT183" s="256">
        <f t="shared" si="278"/>
        <v>0</v>
      </c>
      <c r="BU183" s="256">
        <f t="shared" si="279"/>
        <v>0</v>
      </c>
      <c r="BV183" s="244">
        <f t="shared" si="280"/>
        <v>0</v>
      </c>
    </row>
    <row r="184" spans="1:74" ht="15" customHeight="1">
      <c r="C184" s="61"/>
      <c r="J184" s="892" t="s">
        <v>150</v>
      </c>
      <c r="K184" s="903"/>
      <c r="L184" s="903"/>
      <c r="M184" s="885"/>
      <c r="N184" s="886">
        <f>SUM(N172:N183)</f>
        <v>0</v>
      </c>
      <c r="O184" s="686"/>
      <c r="P184" s="886">
        <f>SUM(P172:P183)</f>
        <v>0</v>
      </c>
      <c r="Q184" s="686"/>
      <c r="R184" s="886">
        <f>SUM(R172:R183)</f>
        <v>0</v>
      </c>
      <c r="S184" s="686"/>
      <c r="T184" s="886">
        <f>SUM(T172:T183)</f>
        <v>0</v>
      </c>
      <c r="U184" s="686"/>
      <c r="V184" s="886">
        <f>SUM(V172:V183)</f>
        <v>0</v>
      </c>
      <c r="W184" s="686"/>
      <c r="X184" s="109">
        <f>SUM(N184:W184)</f>
        <v>0</v>
      </c>
      <c r="Y184" s="886"/>
      <c r="Z184" s="891"/>
      <c r="AA184" s="886"/>
      <c r="AB184" s="891"/>
      <c r="AC184" s="886"/>
      <c r="AD184" s="891"/>
      <c r="AE184" s="886"/>
      <c r="AF184" s="891"/>
      <c r="AG184" s="886"/>
      <c r="AH184" s="891"/>
      <c r="AI184" s="109"/>
      <c r="AJ184" s="886"/>
      <c r="AK184" s="686"/>
      <c r="AL184" s="886"/>
      <c r="AM184" s="686"/>
      <c r="AN184" s="886"/>
      <c r="AO184" s="686"/>
      <c r="AP184" s="886"/>
      <c r="AQ184" s="686"/>
      <c r="AR184" s="886"/>
      <c r="AS184" s="686"/>
      <c r="AT184" s="109"/>
      <c r="AU184" s="886"/>
      <c r="AV184" s="686"/>
      <c r="AW184" s="886"/>
      <c r="AX184" s="686"/>
      <c r="AY184" s="886"/>
      <c r="AZ184" s="686"/>
      <c r="BA184" s="886"/>
      <c r="BB184" s="686"/>
      <c r="BC184" s="886"/>
      <c r="BD184" s="686"/>
      <c r="BE184" s="109"/>
      <c r="BF184" s="886"/>
      <c r="BG184" s="686"/>
      <c r="BH184" s="886"/>
      <c r="BI184" s="686"/>
      <c r="BJ184" s="886"/>
      <c r="BK184" s="686"/>
      <c r="BL184" s="886"/>
      <c r="BM184" s="686"/>
      <c r="BN184" s="886"/>
      <c r="BO184" s="686"/>
      <c r="BP184" s="109"/>
      <c r="BQ184" s="109">
        <f>SUM(BQ172:BQ183)</f>
        <v>0</v>
      </c>
      <c r="BR184" s="109">
        <f>SUM(BR172:BR183)</f>
        <v>0</v>
      </c>
      <c r="BS184" s="109">
        <f>SUM(BS172:BS183)</f>
        <v>0</v>
      </c>
      <c r="BT184" s="109">
        <f>SUM(BT172:BT183)</f>
        <v>0</v>
      </c>
      <c r="BU184" s="109">
        <f>SUM(BU172:BU183)</f>
        <v>0</v>
      </c>
      <c r="BV184" s="109">
        <f t="shared" si="280"/>
        <v>0</v>
      </c>
    </row>
    <row r="185" spans="1:74" s="9" customFormat="1" ht="26.25" customHeight="1">
      <c r="A185" s="62">
        <v>2000</v>
      </c>
      <c r="B185" s="62"/>
      <c r="C185" s="945" t="str">
        <f>CONCATENATE(Y8," Travel")</f>
        <v>GI Travel</v>
      </c>
      <c r="D185" s="946"/>
      <c r="E185" s="719" t="s">
        <v>188</v>
      </c>
      <c r="F185" s="719"/>
      <c r="G185" s="719"/>
      <c r="H185" s="719"/>
      <c r="I185" s="719"/>
      <c r="J185" s="76"/>
      <c r="K185" s="76"/>
      <c r="L185" s="76"/>
      <c r="M185" s="122"/>
      <c r="N185" s="81"/>
      <c r="O185" s="97"/>
      <c r="P185" s="81"/>
      <c r="Q185" s="97"/>
      <c r="R185" s="81"/>
      <c r="S185" s="97"/>
      <c r="T185" s="81"/>
      <c r="U185" s="97"/>
      <c r="V185" s="81"/>
      <c r="W185" s="97"/>
      <c r="X185" s="99"/>
      <c r="Y185" s="81"/>
      <c r="Z185" s="97"/>
      <c r="AA185" s="81"/>
      <c r="AB185" s="97"/>
      <c r="AC185" s="81"/>
      <c r="AD185" s="97"/>
      <c r="AE185" s="81"/>
      <c r="AF185" s="97"/>
      <c r="AG185" s="81"/>
      <c r="AH185" s="97"/>
      <c r="AI185" s="99"/>
      <c r="AJ185" s="81"/>
      <c r="AK185" s="97"/>
      <c r="AL185" s="81"/>
      <c r="AM185" s="97"/>
      <c r="AN185" s="81"/>
      <c r="AO185" s="97"/>
      <c r="AP185" s="81"/>
      <c r="AQ185" s="97"/>
      <c r="AR185" s="81"/>
      <c r="AS185" s="97"/>
      <c r="AT185" s="99"/>
      <c r="AU185" s="81"/>
      <c r="AV185" s="97"/>
      <c r="AW185" s="81"/>
      <c r="AX185" s="97"/>
      <c r="AY185" s="81"/>
      <c r="AZ185" s="97"/>
      <c r="BA185" s="81"/>
      <c r="BB185" s="97"/>
      <c r="BC185" s="81"/>
      <c r="BD185" s="97"/>
      <c r="BE185" s="99"/>
      <c r="BF185" s="81"/>
      <c r="BG185" s="97"/>
      <c r="BH185" s="81"/>
      <c r="BI185" s="97"/>
      <c r="BJ185" s="81"/>
      <c r="BK185" s="97"/>
      <c r="BL185" s="81"/>
      <c r="BM185" s="97"/>
      <c r="BN185" s="81"/>
      <c r="BO185" s="97"/>
      <c r="BP185" s="99"/>
      <c r="BQ185" s="153"/>
      <c r="BR185" s="153"/>
      <c r="BS185" s="153"/>
      <c r="BT185" s="153"/>
      <c r="BU185" s="153"/>
      <c r="BV185" s="206"/>
    </row>
    <row r="186" spans="1:74" s="9" customFormat="1" ht="34.5" customHeight="1">
      <c r="A186" s="62"/>
      <c r="B186" s="62"/>
      <c r="C186" s="94" t="s">
        <v>33</v>
      </c>
      <c r="D186" s="9" t="s">
        <v>149</v>
      </c>
      <c r="E186" s="64" t="str">
        <f>Y9</f>
        <v>Year 1</v>
      </c>
      <c r="F186" s="64" t="str">
        <f>AA9</f>
        <v>Year 2</v>
      </c>
      <c r="G186" s="64" t="str">
        <f>AC9</f>
        <v>Year 3</v>
      </c>
      <c r="H186" s="64" t="str">
        <f>AE9</f>
        <v>Year 4</v>
      </c>
      <c r="I186" s="64" t="str">
        <f>AG9</f>
        <v>Year 5</v>
      </c>
      <c r="J186" s="62" t="s">
        <v>336</v>
      </c>
      <c r="K186" s="62" t="s">
        <v>337</v>
      </c>
      <c r="L186" s="62" t="s">
        <v>45</v>
      </c>
      <c r="M186" s="62" t="s">
        <v>317</v>
      </c>
      <c r="N186" s="81"/>
      <c r="O186" s="103"/>
      <c r="P186" s="125"/>
      <c r="Q186" s="103"/>
      <c r="R186" s="125"/>
      <c r="S186" s="103"/>
      <c r="T186" s="125"/>
      <c r="U186" s="103"/>
      <c r="V186" s="125"/>
      <c r="W186" s="103"/>
      <c r="X186" s="99"/>
      <c r="Y186" s="81"/>
      <c r="Z186" s="103"/>
      <c r="AA186" s="125"/>
      <c r="AB186" s="103"/>
      <c r="AC186" s="125"/>
      <c r="AD186" s="103"/>
      <c r="AE186" s="125"/>
      <c r="AF186" s="103"/>
      <c r="AG186" s="125"/>
      <c r="AH186" s="103"/>
      <c r="AI186" s="99"/>
      <c r="AJ186" s="81"/>
      <c r="AK186" s="103"/>
      <c r="AL186" s="125"/>
      <c r="AM186" s="103"/>
      <c r="AN186" s="125"/>
      <c r="AO186" s="103"/>
      <c r="AP186" s="125"/>
      <c r="AQ186" s="103"/>
      <c r="AR186" s="125"/>
      <c r="AS186" s="103"/>
      <c r="AT186" s="99"/>
      <c r="AU186" s="81"/>
      <c r="AV186" s="103"/>
      <c r="AW186" s="125"/>
      <c r="AX186" s="103"/>
      <c r="AY186" s="125"/>
      <c r="AZ186" s="103"/>
      <c r="BA186" s="125"/>
      <c r="BB186" s="103"/>
      <c r="BC186" s="125"/>
      <c r="BD186" s="103"/>
      <c r="BE186" s="99"/>
      <c r="BF186" s="81"/>
      <c r="BG186" s="103"/>
      <c r="BH186" s="125"/>
      <c r="BI186" s="103"/>
      <c r="BJ186" s="125"/>
      <c r="BK186" s="103"/>
      <c r="BL186" s="125"/>
      <c r="BM186" s="103"/>
      <c r="BN186" s="125"/>
      <c r="BO186" s="103"/>
      <c r="BP186" s="99"/>
      <c r="BQ186" s="206"/>
      <c r="BR186" s="206"/>
      <c r="BS186" s="206"/>
      <c r="BT186" s="206"/>
      <c r="BU186" s="206"/>
      <c r="BV186" s="206"/>
    </row>
    <row r="187" spans="1:74" s="9" customFormat="1" ht="15" customHeight="1">
      <c r="A187" s="62"/>
      <c r="B187" s="62"/>
      <c r="C187" s="61" t="s">
        <v>315</v>
      </c>
      <c r="D187" s="655" t="s">
        <v>338</v>
      </c>
      <c r="E187" s="57"/>
      <c r="F187" s="57"/>
      <c r="G187" s="57"/>
      <c r="H187" s="57"/>
      <c r="I187" s="57"/>
      <c r="J187" s="649"/>
      <c r="K187" s="57"/>
      <c r="L187" s="33"/>
      <c r="M187" s="34">
        <f t="shared" ref="M187:M206" si="282">VLOOKUP(C187,TravelIncrease,2,0)</f>
        <v>1.1000000000000001</v>
      </c>
      <c r="N187" s="865"/>
      <c r="O187" s="866"/>
      <c r="P187" s="865"/>
      <c r="Q187" s="866"/>
      <c r="R187" s="865"/>
      <c r="S187" s="866"/>
      <c r="T187" s="865"/>
      <c r="U187" s="866"/>
      <c r="V187" s="865"/>
      <c r="W187" s="866"/>
      <c r="X187" s="287"/>
      <c r="Y187" s="849">
        <f t="shared" ref="Y187:Y206" si="283">ROUND($E187*$K187*$L187*$M187,0)</f>
        <v>0</v>
      </c>
      <c r="Z187" s="850"/>
      <c r="AA187" s="849">
        <f t="shared" ref="AA187:AA206" si="284">ROUND($F187*$K187*$L187*$M187^2,0)</f>
        <v>0</v>
      </c>
      <c r="AB187" s="850"/>
      <c r="AC187" s="849">
        <f t="shared" ref="AC187:AC206" si="285">ROUND($G187*$K187*$L187*$M187^3,0)</f>
        <v>0</v>
      </c>
      <c r="AD187" s="850"/>
      <c r="AE187" s="849">
        <f t="shared" ref="AE187:AE206" si="286">ROUND($H187*$K187*$L187*$M187^4,0)</f>
        <v>0</v>
      </c>
      <c r="AF187" s="850"/>
      <c r="AG187" s="849">
        <f t="shared" ref="AG187:AG206" si="287">ROUND($I187*$K187*$L187*$M187^5,0)</f>
        <v>0</v>
      </c>
      <c r="AH187" s="850"/>
      <c r="AI187" s="212">
        <f>SUM(Y187+AA187+AC187+AE187+AG187)</f>
        <v>0</v>
      </c>
      <c r="AJ187" s="869"/>
      <c r="AK187" s="870"/>
      <c r="AL187" s="869"/>
      <c r="AM187" s="870"/>
      <c r="AN187" s="869"/>
      <c r="AO187" s="870"/>
      <c r="AP187" s="869"/>
      <c r="AQ187" s="870"/>
      <c r="AR187" s="869"/>
      <c r="AS187" s="870"/>
      <c r="AT187" s="278"/>
      <c r="AU187" s="861"/>
      <c r="AV187" s="862"/>
      <c r="AW187" s="861"/>
      <c r="AX187" s="862"/>
      <c r="AY187" s="861"/>
      <c r="AZ187" s="862"/>
      <c r="BA187" s="861"/>
      <c r="BB187" s="862"/>
      <c r="BC187" s="861"/>
      <c r="BD187" s="862"/>
      <c r="BE187" s="279"/>
      <c r="BF187" s="863"/>
      <c r="BG187" s="864"/>
      <c r="BH187" s="863"/>
      <c r="BI187" s="864"/>
      <c r="BJ187" s="863"/>
      <c r="BK187" s="864"/>
      <c r="BL187" s="863"/>
      <c r="BM187" s="864"/>
      <c r="BN187" s="863"/>
      <c r="BO187" s="864"/>
      <c r="BP187" s="280"/>
      <c r="BQ187" s="256">
        <f t="shared" ref="BQ187:BQ206" si="288">Y187</f>
        <v>0</v>
      </c>
      <c r="BR187" s="256">
        <f t="shared" ref="BR187:BR206" si="289">AA187</f>
        <v>0</v>
      </c>
      <c r="BS187" s="256">
        <f t="shared" ref="BS187:BS206" si="290">AC187</f>
        <v>0</v>
      </c>
      <c r="BT187" s="256">
        <f t="shared" ref="BT187:BT206" si="291">AE187</f>
        <v>0</v>
      </c>
      <c r="BU187" s="256">
        <f t="shared" ref="BU187:BU206" si="292">AG187</f>
        <v>0</v>
      </c>
      <c r="BV187" s="244">
        <f t="shared" ref="BV187:BV206" si="293">SUM(BQ187:BU187)</f>
        <v>0</v>
      </c>
    </row>
    <row r="188" spans="1:74" s="9" customFormat="1" ht="15" customHeight="1">
      <c r="A188" s="62"/>
      <c r="B188" s="62"/>
      <c r="C188" s="61" t="s">
        <v>231</v>
      </c>
      <c r="D188" s="655"/>
      <c r="E188" s="57"/>
      <c r="F188" s="57"/>
      <c r="G188" s="57"/>
      <c r="H188" s="57"/>
      <c r="I188" s="57"/>
      <c r="J188" s="649"/>
      <c r="K188" s="57"/>
      <c r="L188" s="33"/>
      <c r="M188" s="34">
        <f t="shared" si="282"/>
        <v>1</v>
      </c>
      <c r="N188" s="865"/>
      <c r="O188" s="866"/>
      <c r="P188" s="865"/>
      <c r="Q188" s="866"/>
      <c r="R188" s="865"/>
      <c r="S188" s="866"/>
      <c r="T188" s="865"/>
      <c r="U188" s="866"/>
      <c r="V188" s="865"/>
      <c r="W188" s="866"/>
      <c r="X188" s="287"/>
      <c r="Y188" s="849">
        <f t="shared" si="283"/>
        <v>0</v>
      </c>
      <c r="Z188" s="850"/>
      <c r="AA188" s="849">
        <f t="shared" si="284"/>
        <v>0</v>
      </c>
      <c r="AB188" s="850"/>
      <c r="AC188" s="849">
        <f t="shared" si="285"/>
        <v>0</v>
      </c>
      <c r="AD188" s="850"/>
      <c r="AE188" s="849">
        <f t="shared" si="286"/>
        <v>0</v>
      </c>
      <c r="AF188" s="850"/>
      <c r="AG188" s="849">
        <f t="shared" si="287"/>
        <v>0</v>
      </c>
      <c r="AH188" s="850"/>
      <c r="AI188" s="212">
        <f t="shared" ref="AI188:AI206" si="294">SUM(Y188+AA188+AC188+AE188+AG188)</f>
        <v>0</v>
      </c>
      <c r="AJ188" s="869"/>
      <c r="AK188" s="870"/>
      <c r="AL188" s="869"/>
      <c r="AM188" s="870"/>
      <c r="AN188" s="869"/>
      <c r="AO188" s="870"/>
      <c r="AP188" s="869"/>
      <c r="AQ188" s="870"/>
      <c r="AR188" s="869"/>
      <c r="AS188" s="870"/>
      <c r="AT188" s="278"/>
      <c r="AU188" s="861"/>
      <c r="AV188" s="862"/>
      <c r="AW188" s="861"/>
      <c r="AX188" s="862"/>
      <c r="AY188" s="861"/>
      <c r="AZ188" s="862"/>
      <c r="BA188" s="861"/>
      <c r="BB188" s="862"/>
      <c r="BC188" s="861"/>
      <c r="BD188" s="862"/>
      <c r="BE188" s="279"/>
      <c r="BF188" s="863"/>
      <c r="BG188" s="864"/>
      <c r="BH188" s="863"/>
      <c r="BI188" s="864"/>
      <c r="BJ188" s="863"/>
      <c r="BK188" s="864"/>
      <c r="BL188" s="863"/>
      <c r="BM188" s="864"/>
      <c r="BN188" s="863"/>
      <c r="BO188" s="864"/>
      <c r="BP188" s="280"/>
      <c r="BQ188" s="256">
        <f t="shared" si="288"/>
        <v>0</v>
      </c>
      <c r="BR188" s="256">
        <f t="shared" si="289"/>
        <v>0</v>
      </c>
      <c r="BS188" s="256">
        <f t="shared" si="290"/>
        <v>0</v>
      </c>
      <c r="BT188" s="256">
        <f t="shared" si="291"/>
        <v>0</v>
      </c>
      <c r="BU188" s="256">
        <f t="shared" si="292"/>
        <v>0</v>
      </c>
      <c r="BV188" s="244">
        <f t="shared" si="293"/>
        <v>0</v>
      </c>
    </row>
    <row r="189" spans="1:74" s="9" customFormat="1" ht="15" customHeight="1">
      <c r="A189" s="62"/>
      <c r="B189" s="62"/>
      <c r="C189" s="61" t="s">
        <v>15</v>
      </c>
      <c r="D189" s="655"/>
      <c r="E189" s="57"/>
      <c r="F189" s="57"/>
      <c r="G189" s="57"/>
      <c r="H189" s="57"/>
      <c r="I189" s="57"/>
      <c r="J189" s="649"/>
      <c r="K189" s="57"/>
      <c r="L189" s="33"/>
      <c r="M189" s="34">
        <f t="shared" si="282"/>
        <v>1</v>
      </c>
      <c r="N189" s="865"/>
      <c r="O189" s="866"/>
      <c r="P189" s="865"/>
      <c r="Q189" s="866"/>
      <c r="R189" s="865"/>
      <c r="S189" s="866"/>
      <c r="T189" s="865"/>
      <c r="U189" s="866"/>
      <c r="V189" s="865"/>
      <c r="W189" s="866"/>
      <c r="X189" s="287"/>
      <c r="Y189" s="849">
        <f t="shared" si="283"/>
        <v>0</v>
      </c>
      <c r="Z189" s="850"/>
      <c r="AA189" s="849">
        <f t="shared" si="284"/>
        <v>0</v>
      </c>
      <c r="AB189" s="850"/>
      <c r="AC189" s="849">
        <f t="shared" si="285"/>
        <v>0</v>
      </c>
      <c r="AD189" s="850"/>
      <c r="AE189" s="849">
        <f t="shared" si="286"/>
        <v>0</v>
      </c>
      <c r="AF189" s="850"/>
      <c r="AG189" s="849">
        <f t="shared" si="287"/>
        <v>0</v>
      </c>
      <c r="AH189" s="850"/>
      <c r="AI189" s="212">
        <f t="shared" si="294"/>
        <v>0</v>
      </c>
      <c r="AJ189" s="869"/>
      <c r="AK189" s="870"/>
      <c r="AL189" s="869"/>
      <c r="AM189" s="870"/>
      <c r="AN189" s="869"/>
      <c r="AO189" s="870"/>
      <c r="AP189" s="869"/>
      <c r="AQ189" s="870"/>
      <c r="AR189" s="869"/>
      <c r="AS189" s="870"/>
      <c r="AT189" s="278"/>
      <c r="AU189" s="861"/>
      <c r="AV189" s="862"/>
      <c r="AW189" s="861"/>
      <c r="AX189" s="862"/>
      <c r="AY189" s="861"/>
      <c r="AZ189" s="862"/>
      <c r="BA189" s="861"/>
      <c r="BB189" s="862"/>
      <c r="BC189" s="861"/>
      <c r="BD189" s="862"/>
      <c r="BE189" s="279"/>
      <c r="BF189" s="863"/>
      <c r="BG189" s="864"/>
      <c r="BH189" s="863"/>
      <c r="BI189" s="864"/>
      <c r="BJ189" s="863"/>
      <c r="BK189" s="864"/>
      <c r="BL189" s="863"/>
      <c r="BM189" s="864"/>
      <c r="BN189" s="863"/>
      <c r="BO189" s="864"/>
      <c r="BP189" s="280"/>
      <c r="BQ189" s="256">
        <f t="shared" si="288"/>
        <v>0</v>
      </c>
      <c r="BR189" s="256">
        <f t="shared" si="289"/>
        <v>0</v>
      </c>
      <c r="BS189" s="256">
        <f t="shared" si="290"/>
        <v>0</v>
      </c>
      <c r="BT189" s="256">
        <f t="shared" si="291"/>
        <v>0</v>
      </c>
      <c r="BU189" s="256">
        <f t="shared" si="292"/>
        <v>0</v>
      </c>
      <c r="BV189" s="244">
        <f t="shared" si="293"/>
        <v>0</v>
      </c>
    </row>
    <row r="190" spans="1:74" s="9" customFormat="1" ht="15" customHeight="1">
      <c r="A190" s="62"/>
      <c r="B190" s="62"/>
      <c r="C190" s="61" t="s">
        <v>34</v>
      </c>
      <c r="D190" s="655"/>
      <c r="E190" s="57"/>
      <c r="F190" s="57"/>
      <c r="G190" s="57"/>
      <c r="H190" s="57"/>
      <c r="I190" s="57"/>
      <c r="J190" s="649"/>
      <c r="K190" s="57"/>
      <c r="L190" s="33"/>
      <c r="M190" s="34">
        <f t="shared" si="282"/>
        <v>1.1000000000000001</v>
      </c>
      <c r="N190" s="865"/>
      <c r="O190" s="866"/>
      <c r="P190" s="865"/>
      <c r="Q190" s="866"/>
      <c r="R190" s="865"/>
      <c r="S190" s="866"/>
      <c r="T190" s="865"/>
      <c r="U190" s="866"/>
      <c r="V190" s="865"/>
      <c r="W190" s="866"/>
      <c r="X190" s="287"/>
      <c r="Y190" s="849">
        <f t="shared" si="283"/>
        <v>0</v>
      </c>
      <c r="Z190" s="850"/>
      <c r="AA190" s="849">
        <f t="shared" si="284"/>
        <v>0</v>
      </c>
      <c r="AB190" s="850"/>
      <c r="AC190" s="849">
        <f t="shared" si="285"/>
        <v>0</v>
      </c>
      <c r="AD190" s="850"/>
      <c r="AE190" s="849">
        <f t="shared" si="286"/>
        <v>0</v>
      </c>
      <c r="AF190" s="850"/>
      <c r="AG190" s="849">
        <f t="shared" si="287"/>
        <v>0</v>
      </c>
      <c r="AH190" s="850"/>
      <c r="AI190" s="212">
        <f t="shared" si="294"/>
        <v>0</v>
      </c>
      <c r="AJ190" s="869"/>
      <c r="AK190" s="870"/>
      <c r="AL190" s="869"/>
      <c r="AM190" s="870"/>
      <c r="AN190" s="869"/>
      <c r="AO190" s="870"/>
      <c r="AP190" s="869"/>
      <c r="AQ190" s="870"/>
      <c r="AR190" s="869"/>
      <c r="AS190" s="870"/>
      <c r="AT190" s="278"/>
      <c r="AU190" s="861"/>
      <c r="AV190" s="862"/>
      <c r="AW190" s="861"/>
      <c r="AX190" s="862"/>
      <c r="AY190" s="861"/>
      <c r="AZ190" s="862"/>
      <c r="BA190" s="861"/>
      <c r="BB190" s="862"/>
      <c r="BC190" s="861"/>
      <c r="BD190" s="862"/>
      <c r="BE190" s="279"/>
      <c r="BF190" s="863"/>
      <c r="BG190" s="864"/>
      <c r="BH190" s="863"/>
      <c r="BI190" s="864"/>
      <c r="BJ190" s="863"/>
      <c r="BK190" s="864"/>
      <c r="BL190" s="863"/>
      <c r="BM190" s="864"/>
      <c r="BN190" s="863"/>
      <c r="BO190" s="864"/>
      <c r="BP190" s="280"/>
      <c r="BQ190" s="256">
        <f t="shared" si="288"/>
        <v>0</v>
      </c>
      <c r="BR190" s="256">
        <f t="shared" si="289"/>
        <v>0</v>
      </c>
      <c r="BS190" s="256">
        <f t="shared" si="290"/>
        <v>0</v>
      </c>
      <c r="BT190" s="256">
        <f t="shared" si="291"/>
        <v>0</v>
      </c>
      <c r="BU190" s="256">
        <f t="shared" si="292"/>
        <v>0</v>
      </c>
      <c r="BV190" s="244">
        <f t="shared" si="293"/>
        <v>0</v>
      </c>
    </row>
    <row r="191" spans="1:74" s="9" customFormat="1" ht="15" customHeight="1">
      <c r="A191" s="62"/>
      <c r="B191" s="62"/>
      <c r="C191" s="61" t="s">
        <v>315</v>
      </c>
      <c r="D191" s="655" t="s">
        <v>338</v>
      </c>
      <c r="E191" s="57"/>
      <c r="F191" s="57"/>
      <c r="G191" s="57"/>
      <c r="H191" s="57"/>
      <c r="I191" s="57"/>
      <c r="J191" s="649"/>
      <c r="K191" s="57"/>
      <c r="L191" s="33"/>
      <c r="M191" s="34">
        <f t="shared" si="282"/>
        <v>1.1000000000000001</v>
      </c>
      <c r="N191" s="865"/>
      <c r="O191" s="866"/>
      <c r="P191" s="865"/>
      <c r="Q191" s="866"/>
      <c r="R191" s="865"/>
      <c r="S191" s="866"/>
      <c r="T191" s="865"/>
      <c r="U191" s="866"/>
      <c r="V191" s="865"/>
      <c r="W191" s="866"/>
      <c r="X191" s="287"/>
      <c r="Y191" s="849">
        <f t="shared" si="283"/>
        <v>0</v>
      </c>
      <c r="Z191" s="850"/>
      <c r="AA191" s="849">
        <f t="shared" si="284"/>
        <v>0</v>
      </c>
      <c r="AB191" s="850"/>
      <c r="AC191" s="849">
        <f t="shared" si="285"/>
        <v>0</v>
      </c>
      <c r="AD191" s="850"/>
      <c r="AE191" s="849">
        <f t="shared" si="286"/>
        <v>0</v>
      </c>
      <c r="AF191" s="850"/>
      <c r="AG191" s="849">
        <f t="shared" si="287"/>
        <v>0</v>
      </c>
      <c r="AH191" s="850"/>
      <c r="AI191" s="212">
        <f t="shared" si="294"/>
        <v>0</v>
      </c>
      <c r="AJ191" s="869"/>
      <c r="AK191" s="870"/>
      <c r="AL191" s="869"/>
      <c r="AM191" s="870"/>
      <c r="AN191" s="869"/>
      <c r="AO191" s="870"/>
      <c r="AP191" s="869"/>
      <c r="AQ191" s="870"/>
      <c r="AR191" s="869"/>
      <c r="AS191" s="870"/>
      <c r="AT191" s="278"/>
      <c r="AU191" s="861"/>
      <c r="AV191" s="862"/>
      <c r="AW191" s="861"/>
      <c r="AX191" s="862"/>
      <c r="AY191" s="861"/>
      <c r="AZ191" s="862"/>
      <c r="BA191" s="861"/>
      <c r="BB191" s="862"/>
      <c r="BC191" s="861"/>
      <c r="BD191" s="862"/>
      <c r="BE191" s="279"/>
      <c r="BF191" s="863"/>
      <c r="BG191" s="864"/>
      <c r="BH191" s="863"/>
      <c r="BI191" s="864"/>
      <c r="BJ191" s="863"/>
      <c r="BK191" s="864"/>
      <c r="BL191" s="863"/>
      <c r="BM191" s="864"/>
      <c r="BN191" s="863"/>
      <c r="BO191" s="864"/>
      <c r="BP191" s="280"/>
      <c r="BQ191" s="256">
        <f t="shared" si="288"/>
        <v>0</v>
      </c>
      <c r="BR191" s="256">
        <f t="shared" si="289"/>
        <v>0</v>
      </c>
      <c r="BS191" s="256">
        <f t="shared" si="290"/>
        <v>0</v>
      </c>
      <c r="BT191" s="256">
        <f t="shared" si="291"/>
        <v>0</v>
      </c>
      <c r="BU191" s="256">
        <f t="shared" si="292"/>
        <v>0</v>
      </c>
      <c r="BV191" s="244">
        <f t="shared" si="293"/>
        <v>0</v>
      </c>
    </row>
    <row r="192" spans="1:74" s="9" customFormat="1" ht="15" customHeight="1">
      <c r="A192" s="62"/>
      <c r="B192" s="62"/>
      <c r="C192" s="61" t="s">
        <v>231</v>
      </c>
      <c r="D192" s="655"/>
      <c r="E192" s="57"/>
      <c r="F192" s="57"/>
      <c r="G192" s="57"/>
      <c r="H192" s="57"/>
      <c r="I192" s="57"/>
      <c r="J192" s="649"/>
      <c r="K192" s="57"/>
      <c r="L192" s="33"/>
      <c r="M192" s="34">
        <f t="shared" si="282"/>
        <v>1</v>
      </c>
      <c r="N192" s="865"/>
      <c r="O192" s="866"/>
      <c r="P192" s="865"/>
      <c r="Q192" s="866"/>
      <c r="R192" s="865"/>
      <c r="S192" s="866"/>
      <c r="T192" s="865"/>
      <c r="U192" s="866"/>
      <c r="V192" s="865"/>
      <c r="W192" s="866"/>
      <c r="X192" s="287"/>
      <c r="Y192" s="849">
        <f t="shared" si="283"/>
        <v>0</v>
      </c>
      <c r="Z192" s="850"/>
      <c r="AA192" s="849">
        <f t="shared" si="284"/>
        <v>0</v>
      </c>
      <c r="AB192" s="850"/>
      <c r="AC192" s="849">
        <f t="shared" si="285"/>
        <v>0</v>
      </c>
      <c r="AD192" s="850"/>
      <c r="AE192" s="849">
        <f t="shared" si="286"/>
        <v>0</v>
      </c>
      <c r="AF192" s="850"/>
      <c r="AG192" s="849">
        <f t="shared" si="287"/>
        <v>0</v>
      </c>
      <c r="AH192" s="850"/>
      <c r="AI192" s="212">
        <f t="shared" si="294"/>
        <v>0</v>
      </c>
      <c r="AJ192" s="869"/>
      <c r="AK192" s="870"/>
      <c r="AL192" s="869"/>
      <c r="AM192" s="870"/>
      <c r="AN192" s="869"/>
      <c r="AO192" s="870"/>
      <c r="AP192" s="869"/>
      <c r="AQ192" s="870"/>
      <c r="AR192" s="869"/>
      <c r="AS192" s="870"/>
      <c r="AT192" s="278"/>
      <c r="AU192" s="861"/>
      <c r="AV192" s="862"/>
      <c r="AW192" s="861"/>
      <c r="AX192" s="862"/>
      <c r="AY192" s="861"/>
      <c r="AZ192" s="862"/>
      <c r="BA192" s="861"/>
      <c r="BB192" s="862"/>
      <c r="BC192" s="861"/>
      <c r="BD192" s="862"/>
      <c r="BE192" s="279"/>
      <c r="BF192" s="863"/>
      <c r="BG192" s="864"/>
      <c r="BH192" s="863"/>
      <c r="BI192" s="864"/>
      <c r="BJ192" s="863"/>
      <c r="BK192" s="864"/>
      <c r="BL192" s="863"/>
      <c r="BM192" s="864"/>
      <c r="BN192" s="863"/>
      <c r="BO192" s="864"/>
      <c r="BP192" s="280"/>
      <c r="BQ192" s="256">
        <f t="shared" si="288"/>
        <v>0</v>
      </c>
      <c r="BR192" s="256">
        <f t="shared" si="289"/>
        <v>0</v>
      </c>
      <c r="BS192" s="256">
        <f t="shared" si="290"/>
        <v>0</v>
      </c>
      <c r="BT192" s="256">
        <f t="shared" si="291"/>
        <v>0</v>
      </c>
      <c r="BU192" s="256">
        <f t="shared" si="292"/>
        <v>0</v>
      </c>
      <c r="BV192" s="244">
        <f t="shared" si="293"/>
        <v>0</v>
      </c>
    </row>
    <row r="193" spans="1:74" s="9" customFormat="1" ht="15" customHeight="1">
      <c r="A193" s="62"/>
      <c r="B193" s="62"/>
      <c r="C193" s="61" t="s">
        <v>15</v>
      </c>
      <c r="D193" s="655"/>
      <c r="E193" s="57"/>
      <c r="F193" s="57"/>
      <c r="G193" s="57"/>
      <c r="H193" s="57"/>
      <c r="I193" s="57"/>
      <c r="J193" s="649"/>
      <c r="K193" s="57"/>
      <c r="L193" s="33"/>
      <c r="M193" s="34">
        <f t="shared" si="282"/>
        <v>1</v>
      </c>
      <c r="N193" s="865"/>
      <c r="O193" s="866"/>
      <c r="P193" s="865"/>
      <c r="Q193" s="866"/>
      <c r="R193" s="865"/>
      <c r="S193" s="866"/>
      <c r="T193" s="865"/>
      <c r="U193" s="866"/>
      <c r="V193" s="865"/>
      <c r="W193" s="866"/>
      <c r="X193" s="287"/>
      <c r="Y193" s="849">
        <f t="shared" si="283"/>
        <v>0</v>
      </c>
      <c r="Z193" s="850"/>
      <c r="AA193" s="849">
        <f t="shared" si="284"/>
        <v>0</v>
      </c>
      <c r="AB193" s="850"/>
      <c r="AC193" s="849">
        <f t="shared" si="285"/>
        <v>0</v>
      </c>
      <c r="AD193" s="850"/>
      <c r="AE193" s="849">
        <f t="shared" si="286"/>
        <v>0</v>
      </c>
      <c r="AF193" s="850"/>
      <c r="AG193" s="849">
        <f t="shared" si="287"/>
        <v>0</v>
      </c>
      <c r="AH193" s="850"/>
      <c r="AI193" s="212">
        <f t="shared" si="294"/>
        <v>0</v>
      </c>
      <c r="AJ193" s="869"/>
      <c r="AK193" s="870"/>
      <c r="AL193" s="869"/>
      <c r="AM193" s="870"/>
      <c r="AN193" s="869"/>
      <c r="AO193" s="870"/>
      <c r="AP193" s="869"/>
      <c r="AQ193" s="870"/>
      <c r="AR193" s="869"/>
      <c r="AS193" s="870"/>
      <c r="AT193" s="278"/>
      <c r="AU193" s="861"/>
      <c r="AV193" s="862"/>
      <c r="AW193" s="861"/>
      <c r="AX193" s="862"/>
      <c r="AY193" s="861"/>
      <c r="AZ193" s="862"/>
      <c r="BA193" s="861"/>
      <c r="BB193" s="862"/>
      <c r="BC193" s="861"/>
      <c r="BD193" s="862"/>
      <c r="BE193" s="279"/>
      <c r="BF193" s="863"/>
      <c r="BG193" s="864"/>
      <c r="BH193" s="863"/>
      <c r="BI193" s="864"/>
      <c r="BJ193" s="863"/>
      <c r="BK193" s="864"/>
      <c r="BL193" s="863"/>
      <c r="BM193" s="864"/>
      <c r="BN193" s="863"/>
      <c r="BO193" s="864"/>
      <c r="BP193" s="280"/>
      <c r="BQ193" s="256">
        <f t="shared" si="288"/>
        <v>0</v>
      </c>
      <c r="BR193" s="256">
        <f t="shared" si="289"/>
        <v>0</v>
      </c>
      <c r="BS193" s="256">
        <f t="shared" si="290"/>
        <v>0</v>
      </c>
      <c r="BT193" s="256">
        <f t="shared" si="291"/>
        <v>0</v>
      </c>
      <c r="BU193" s="256">
        <f t="shared" si="292"/>
        <v>0</v>
      </c>
      <c r="BV193" s="244">
        <f t="shared" si="293"/>
        <v>0</v>
      </c>
    </row>
    <row r="194" spans="1:74" s="9" customFormat="1" ht="15" customHeight="1">
      <c r="A194" s="62"/>
      <c r="B194" s="62"/>
      <c r="C194" s="61" t="s">
        <v>34</v>
      </c>
      <c r="D194" s="655"/>
      <c r="E194" s="57"/>
      <c r="F194" s="57"/>
      <c r="G194" s="57"/>
      <c r="H194" s="57"/>
      <c r="I194" s="57"/>
      <c r="J194" s="649"/>
      <c r="K194" s="57"/>
      <c r="L194" s="33"/>
      <c r="M194" s="34">
        <f t="shared" si="282"/>
        <v>1.1000000000000001</v>
      </c>
      <c r="N194" s="865"/>
      <c r="O194" s="866"/>
      <c r="P194" s="865"/>
      <c r="Q194" s="866"/>
      <c r="R194" s="865"/>
      <c r="S194" s="866"/>
      <c r="T194" s="865"/>
      <c r="U194" s="866"/>
      <c r="V194" s="865"/>
      <c r="W194" s="866"/>
      <c r="X194" s="287"/>
      <c r="Y194" s="849">
        <f t="shared" si="283"/>
        <v>0</v>
      </c>
      <c r="Z194" s="850"/>
      <c r="AA194" s="849">
        <f t="shared" si="284"/>
        <v>0</v>
      </c>
      <c r="AB194" s="850"/>
      <c r="AC194" s="849">
        <f t="shared" si="285"/>
        <v>0</v>
      </c>
      <c r="AD194" s="850"/>
      <c r="AE194" s="849">
        <f t="shared" si="286"/>
        <v>0</v>
      </c>
      <c r="AF194" s="850"/>
      <c r="AG194" s="849">
        <f t="shared" si="287"/>
        <v>0</v>
      </c>
      <c r="AH194" s="850"/>
      <c r="AI194" s="212">
        <f t="shared" si="294"/>
        <v>0</v>
      </c>
      <c r="AJ194" s="869"/>
      <c r="AK194" s="870"/>
      <c r="AL194" s="869"/>
      <c r="AM194" s="870"/>
      <c r="AN194" s="869"/>
      <c r="AO194" s="870"/>
      <c r="AP194" s="869"/>
      <c r="AQ194" s="870"/>
      <c r="AR194" s="869"/>
      <c r="AS194" s="870"/>
      <c r="AT194" s="278"/>
      <c r="AU194" s="861"/>
      <c r="AV194" s="862"/>
      <c r="AW194" s="861"/>
      <c r="AX194" s="862"/>
      <c r="AY194" s="861"/>
      <c r="AZ194" s="862"/>
      <c r="BA194" s="861"/>
      <c r="BB194" s="862"/>
      <c r="BC194" s="861"/>
      <c r="BD194" s="862"/>
      <c r="BE194" s="279"/>
      <c r="BF194" s="863"/>
      <c r="BG194" s="864"/>
      <c r="BH194" s="863"/>
      <c r="BI194" s="864"/>
      <c r="BJ194" s="863"/>
      <c r="BK194" s="864"/>
      <c r="BL194" s="863"/>
      <c r="BM194" s="864"/>
      <c r="BN194" s="863"/>
      <c r="BO194" s="864"/>
      <c r="BP194" s="280"/>
      <c r="BQ194" s="256">
        <f t="shared" si="288"/>
        <v>0</v>
      </c>
      <c r="BR194" s="256">
        <f t="shared" si="289"/>
        <v>0</v>
      </c>
      <c r="BS194" s="256">
        <f t="shared" si="290"/>
        <v>0</v>
      </c>
      <c r="BT194" s="256">
        <f t="shared" si="291"/>
        <v>0</v>
      </c>
      <c r="BU194" s="256">
        <f t="shared" si="292"/>
        <v>0</v>
      </c>
      <c r="BV194" s="244">
        <f t="shared" si="293"/>
        <v>0</v>
      </c>
    </row>
    <row r="195" spans="1:74" s="9" customFormat="1" ht="15" customHeight="1">
      <c r="A195" s="62"/>
      <c r="B195" s="62"/>
      <c r="C195" s="61" t="s">
        <v>315</v>
      </c>
      <c r="D195" s="655" t="s">
        <v>338</v>
      </c>
      <c r="E195" s="57"/>
      <c r="F195" s="57"/>
      <c r="G195" s="57"/>
      <c r="H195" s="57"/>
      <c r="I195" s="57"/>
      <c r="J195" s="649"/>
      <c r="K195" s="57"/>
      <c r="L195" s="33"/>
      <c r="M195" s="34">
        <f t="shared" si="282"/>
        <v>1.1000000000000001</v>
      </c>
      <c r="N195" s="865"/>
      <c r="O195" s="866"/>
      <c r="P195" s="865"/>
      <c r="Q195" s="866"/>
      <c r="R195" s="865"/>
      <c r="S195" s="866"/>
      <c r="T195" s="865"/>
      <c r="U195" s="866"/>
      <c r="V195" s="865"/>
      <c r="W195" s="866"/>
      <c r="X195" s="287"/>
      <c r="Y195" s="849">
        <f t="shared" si="283"/>
        <v>0</v>
      </c>
      <c r="Z195" s="850"/>
      <c r="AA195" s="849">
        <f t="shared" si="284"/>
        <v>0</v>
      </c>
      <c r="AB195" s="850"/>
      <c r="AC195" s="849">
        <f t="shared" si="285"/>
        <v>0</v>
      </c>
      <c r="AD195" s="850"/>
      <c r="AE195" s="849">
        <f t="shared" si="286"/>
        <v>0</v>
      </c>
      <c r="AF195" s="850"/>
      <c r="AG195" s="849">
        <f t="shared" si="287"/>
        <v>0</v>
      </c>
      <c r="AH195" s="850"/>
      <c r="AI195" s="212">
        <f t="shared" si="294"/>
        <v>0</v>
      </c>
      <c r="AJ195" s="869"/>
      <c r="AK195" s="870"/>
      <c r="AL195" s="869"/>
      <c r="AM195" s="870"/>
      <c r="AN195" s="869"/>
      <c r="AO195" s="870"/>
      <c r="AP195" s="869"/>
      <c r="AQ195" s="870"/>
      <c r="AR195" s="869"/>
      <c r="AS195" s="870"/>
      <c r="AT195" s="278"/>
      <c r="AU195" s="861"/>
      <c r="AV195" s="862"/>
      <c r="AW195" s="861"/>
      <c r="AX195" s="862"/>
      <c r="AY195" s="861"/>
      <c r="AZ195" s="862"/>
      <c r="BA195" s="861"/>
      <c r="BB195" s="862"/>
      <c r="BC195" s="861"/>
      <c r="BD195" s="862"/>
      <c r="BE195" s="279"/>
      <c r="BF195" s="863"/>
      <c r="BG195" s="864"/>
      <c r="BH195" s="863"/>
      <c r="BI195" s="864"/>
      <c r="BJ195" s="863"/>
      <c r="BK195" s="864"/>
      <c r="BL195" s="863"/>
      <c r="BM195" s="864"/>
      <c r="BN195" s="863"/>
      <c r="BO195" s="864"/>
      <c r="BP195" s="280"/>
      <c r="BQ195" s="256">
        <f t="shared" si="288"/>
        <v>0</v>
      </c>
      <c r="BR195" s="256">
        <f t="shared" si="289"/>
        <v>0</v>
      </c>
      <c r="BS195" s="256">
        <f t="shared" si="290"/>
        <v>0</v>
      </c>
      <c r="BT195" s="256">
        <f t="shared" si="291"/>
        <v>0</v>
      </c>
      <c r="BU195" s="256">
        <f t="shared" si="292"/>
        <v>0</v>
      </c>
      <c r="BV195" s="244">
        <f t="shared" si="293"/>
        <v>0</v>
      </c>
    </row>
    <row r="196" spans="1:74" s="9" customFormat="1" ht="15" customHeight="1">
      <c r="A196" s="62"/>
      <c r="B196" s="62"/>
      <c r="C196" s="61" t="s">
        <v>231</v>
      </c>
      <c r="D196" s="655"/>
      <c r="E196" s="57"/>
      <c r="F196" s="57"/>
      <c r="G196" s="57"/>
      <c r="H196" s="57"/>
      <c r="I196" s="57"/>
      <c r="J196" s="649"/>
      <c r="K196" s="57"/>
      <c r="L196" s="33"/>
      <c r="M196" s="34">
        <f t="shared" si="282"/>
        <v>1</v>
      </c>
      <c r="N196" s="865"/>
      <c r="O196" s="866"/>
      <c r="P196" s="865"/>
      <c r="Q196" s="866"/>
      <c r="R196" s="865"/>
      <c r="S196" s="866"/>
      <c r="T196" s="865"/>
      <c r="U196" s="866"/>
      <c r="V196" s="865"/>
      <c r="W196" s="866"/>
      <c r="X196" s="287"/>
      <c r="Y196" s="849">
        <f t="shared" si="283"/>
        <v>0</v>
      </c>
      <c r="Z196" s="850"/>
      <c r="AA196" s="849">
        <f t="shared" si="284"/>
        <v>0</v>
      </c>
      <c r="AB196" s="850"/>
      <c r="AC196" s="849">
        <f t="shared" si="285"/>
        <v>0</v>
      </c>
      <c r="AD196" s="850"/>
      <c r="AE196" s="849">
        <f t="shared" si="286"/>
        <v>0</v>
      </c>
      <c r="AF196" s="850"/>
      <c r="AG196" s="849">
        <f t="shared" si="287"/>
        <v>0</v>
      </c>
      <c r="AH196" s="850"/>
      <c r="AI196" s="212">
        <f t="shared" si="294"/>
        <v>0</v>
      </c>
      <c r="AJ196" s="869"/>
      <c r="AK196" s="870"/>
      <c r="AL196" s="869"/>
      <c r="AM196" s="870"/>
      <c r="AN196" s="869"/>
      <c r="AO196" s="870"/>
      <c r="AP196" s="869"/>
      <c r="AQ196" s="870"/>
      <c r="AR196" s="869"/>
      <c r="AS196" s="870"/>
      <c r="AT196" s="278"/>
      <c r="AU196" s="861"/>
      <c r="AV196" s="862"/>
      <c r="AW196" s="861"/>
      <c r="AX196" s="862"/>
      <c r="AY196" s="861"/>
      <c r="AZ196" s="862"/>
      <c r="BA196" s="861"/>
      <c r="BB196" s="862"/>
      <c r="BC196" s="861"/>
      <c r="BD196" s="862"/>
      <c r="BE196" s="279"/>
      <c r="BF196" s="863"/>
      <c r="BG196" s="864"/>
      <c r="BH196" s="863"/>
      <c r="BI196" s="864"/>
      <c r="BJ196" s="863"/>
      <c r="BK196" s="864"/>
      <c r="BL196" s="863"/>
      <c r="BM196" s="864"/>
      <c r="BN196" s="863"/>
      <c r="BO196" s="864"/>
      <c r="BP196" s="280"/>
      <c r="BQ196" s="256">
        <f t="shared" si="288"/>
        <v>0</v>
      </c>
      <c r="BR196" s="256">
        <f t="shared" si="289"/>
        <v>0</v>
      </c>
      <c r="BS196" s="256">
        <f t="shared" si="290"/>
        <v>0</v>
      </c>
      <c r="BT196" s="256">
        <f t="shared" si="291"/>
        <v>0</v>
      </c>
      <c r="BU196" s="256">
        <f t="shared" si="292"/>
        <v>0</v>
      </c>
      <c r="BV196" s="244">
        <f t="shared" si="293"/>
        <v>0</v>
      </c>
    </row>
    <row r="197" spans="1:74" s="9" customFormat="1" ht="15" customHeight="1">
      <c r="A197" s="62"/>
      <c r="B197" s="62"/>
      <c r="C197" s="61" t="s">
        <v>15</v>
      </c>
      <c r="D197" s="655"/>
      <c r="E197" s="57"/>
      <c r="F197" s="57"/>
      <c r="G197" s="57"/>
      <c r="H197" s="57"/>
      <c r="I197" s="57"/>
      <c r="J197" s="649"/>
      <c r="K197" s="57"/>
      <c r="L197" s="33"/>
      <c r="M197" s="34">
        <f t="shared" si="282"/>
        <v>1</v>
      </c>
      <c r="N197" s="865"/>
      <c r="O197" s="866"/>
      <c r="P197" s="865"/>
      <c r="Q197" s="866"/>
      <c r="R197" s="865"/>
      <c r="S197" s="866"/>
      <c r="T197" s="865"/>
      <c r="U197" s="866"/>
      <c r="V197" s="865"/>
      <c r="W197" s="866"/>
      <c r="X197" s="287"/>
      <c r="Y197" s="849">
        <f t="shared" si="283"/>
        <v>0</v>
      </c>
      <c r="Z197" s="850"/>
      <c r="AA197" s="849">
        <f t="shared" si="284"/>
        <v>0</v>
      </c>
      <c r="AB197" s="850"/>
      <c r="AC197" s="849">
        <f t="shared" si="285"/>
        <v>0</v>
      </c>
      <c r="AD197" s="850"/>
      <c r="AE197" s="849">
        <f t="shared" si="286"/>
        <v>0</v>
      </c>
      <c r="AF197" s="850"/>
      <c r="AG197" s="849">
        <f t="shared" si="287"/>
        <v>0</v>
      </c>
      <c r="AH197" s="850"/>
      <c r="AI197" s="212">
        <f t="shared" si="294"/>
        <v>0</v>
      </c>
      <c r="AJ197" s="869"/>
      <c r="AK197" s="870"/>
      <c r="AL197" s="869"/>
      <c r="AM197" s="870"/>
      <c r="AN197" s="869"/>
      <c r="AO197" s="870"/>
      <c r="AP197" s="869"/>
      <c r="AQ197" s="870"/>
      <c r="AR197" s="869"/>
      <c r="AS197" s="870"/>
      <c r="AT197" s="278"/>
      <c r="AU197" s="861"/>
      <c r="AV197" s="862"/>
      <c r="AW197" s="861"/>
      <c r="AX197" s="862"/>
      <c r="AY197" s="861"/>
      <c r="AZ197" s="862"/>
      <c r="BA197" s="861"/>
      <c r="BB197" s="862"/>
      <c r="BC197" s="861"/>
      <c r="BD197" s="862"/>
      <c r="BE197" s="279"/>
      <c r="BF197" s="863"/>
      <c r="BG197" s="864"/>
      <c r="BH197" s="863"/>
      <c r="BI197" s="864"/>
      <c r="BJ197" s="863"/>
      <c r="BK197" s="864"/>
      <c r="BL197" s="863"/>
      <c r="BM197" s="864"/>
      <c r="BN197" s="863"/>
      <c r="BO197" s="864"/>
      <c r="BP197" s="280"/>
      <c r="BQ197" s="256">
        <f t="shared" si="288"/>
        <v>0</v>
      </c>
      <c r="BR197" s="256">
        <f t="shared" si="289"/>
        <v>0</v>
      </c>
      <c r="BS197" s="256">
        <f t="shared" si="290"/>
        <v>0</v>
      </c>
      <c r="BT197" s="256">
        <f t="shared" si="291"/>
        <v>0</v>
      </c>
      <c r="BU197" s="256">
        <f t="shared" si="292"/>
        <v>0</v>
      </c>
      <c r="BV197" s="244">
        <f t="shared" si="293"/>
        <v>0</v>
      </c>
    </row>
    <row r="198" spans="1:74" s="9" customFormat="1" ht="15" customHeight="1">
      <c r="A198" s="62"/>
      <c r="B198" s="62"/>
      <c r="C198" s="61" t="s">
        <v>34</v>
      </c>
      <c r="D198" s="655"/>
      <c r="E198" s="57"/>
      <c r="F198" s="57"/>
      <c r="G198" s="57"/>
      <c r="H198" s="57"/>
      <c r="I198" s="57"/>
      <c r="J198" s="649"/>
      <c r="K198" s="57"/>
      <c r="L198" s="33"/>
      <c r="M198" s="34">
        <f t="shared" si="282"/>
        <v>1.1000000000000001</v>
      </c>
      <c r="N198" s="865"/>
      <c r="O198" s="866"/>
      <c r="P198" s="865"/>
      <c r="Q198" s="866"/>
      <c r="R198" s="865"/>
      <c r="S198" s="866"/>
      <c r="T198" s="865"/>
      <c r="U198" s="866"/>
      <c r="V198" s="865"/>
      <c r="W198" s="866"/>
      <c r="X198" s="287"/>
      <c r="Y198" s="849">
        <f t="shared" si="283"/>
        <v>0</v>
      </c>
      <c r="Z198" s="850"/>
      <c r="AA198" s="849">
        <f t="shared" si="284"/>
        <v>0</v>
      </c>
      <c r="AB198" s="850"/>
      <c r="AC198" s="849">
        <f t="shared" si="285"/>
        <v>0</v>
      </c>
      <c r="AD198" s="850"/>
      <c r="AE198" s="849">
        <f t="shared" si="286"/>
        <v>0</v>
      </c>
      <c r="AF198" s="850"/>
      <c r="AG198" s="849">
        <f t="shared" si="287"/>
        <v>0</v>
      </c>
      <c r="AH198" s="850"/>
      <c r="AI198" s="212">
        <f t="shared" si="294"/>
        <v>0</v>
      </c>
      <c r="AJ198" s="869"/>
      <c r="AK198" s="870"/>
      <c r="AL198" s="869"/>
      <c r="AM198" s="870"/>
      <c r="AN198" s="869"/>
      <c r="AO198" s="870"/>
      <c r="AP198" s="869"/>
      <c r="AQ198" s="870"/>
      <c r="AR198" s="869"/>
      <c r="AS198" s="870"/>
      <c r="AT198" s="278"/>
      <c r="AU198" s="861"/>
      <c r="AV198" s="862"/>
      <c r="AW198" s="861"/>
      <c r="AX198" s="862"/>
      <c r="AY198" s="861"/>
      <c r="AZ198" s="862"/>
      <c r="BA198" s="861"/>
      <c r="BB198" s="862"/>
      <c r="BC198" s="861"/>
      <c r="BD198" s="862"/>
      <c r="BE198" s="279"/>
      <c r="BF198" s="863"/>
      <c r="BG198" s="864"/>
      <c r="BH198" s="863"/>
      <c r="BI198" s="864"/>
      <c r="BJ198" s="863"/>
      <c r="BK198" s="864"/>
      <c r="BL198" s="863"/>
      <c r="BM198" s="864"/>
      <c r="BN198" s="863"/>
      <c r="BO198" s="864"/>
      <c r="BP198" s="280"/>
      <c r="BQ198" s="256">
        <f t="shared" si="288"/>
        <v>0</v>
      </c>
      <c r="BR198" s="256">
        <f t="shared" si="289"/>
        <v>0</v>
      </c>
      <c r="BS198" s="256">
        <f t="shared" si="290"/>
        <v>0</v>
      </c>
      <c r="BT198" s="256">
        <f t="shared" si="291"/>
        <v>0</v>
      </c>
      <c r="BU198" s="256">
        <f t="shared" si="292"/>
        <v>0</v>
      </c>
      <c r="BV198" s="244">
        <f t="shared" si="293"/>
        <v>0</v>
      </c>
    </row>
    <row r="199" spans="1:74" s="9" customFormat="1" ht="15" customHeight="1">
      <c r="A199" s="62"/>
      <c r="B199" s="62"/>
      <c r="C199" s="61" t="s">
        <v>315</v>
      </c>
      <c r="D199" s="655" t="s">
        <v>338</v>
      </c>
      <c r="E199" s="57"/>
      <c r="F199" s="57"/>
      <c r="G199" s="57"/>
      <c r="H199" s="57"/>
      <c r="I199" s="57"/>
      <c r="J199" s="649"/>
      <c r="K199" s="57"/>
      <c r="L199" s="33"/>
      <c r="M199" s="34">
        <f t="shared" si="282"/>
        <v>1.1000000000000001</v>
      </c>
      <c r="N199" s="865"/>
      <c r="O199" s="866"/>
      <c r="P199" s="865"/>
      <c r="Q199" s="866"/>
      <c r="R199" s="865"/>
      <c r="S199" s="866"/>
      <c r="T199" s="865"/>
      <c r="U199" s="866"/>
      <c r="V199" s="865"/>
      <c r="W199" s="866"/>
      <c r="X199" s="287"/>
      <c r="Y199" s="849">
        <f t="shared" si="283"/>
        <v>0</v>
      </c>
      <c r="Z199" s="850"/>
      <c r="AA199" s="849">
        <f t="shared" si="284"/>
        <v>0</v>
      </c>
      <c r="AB199" s="850"/>
      <c r="AC199" s="849">
        <f t="shared" si="285"/>
        <v>0</v>
      </c>
      <c r="AD199" s="850"/>
      <c r="AE199" s="849">
        <f t="shared" si="286"/>
        <v>0</v>
      </c>
      <c r="AF199" s="850"/>
      <c r="AG199" s="849">
        <f t="shared" si="287"/>
        <v>0</v>
      </c>
      <c r="AH199" s="850"/>
      <c r="AI199" s="212">
        <f t="shared" si="294"/>
        <v>0</v>
      </c>
      <c r="AJ199" s="869"/>
      <c r="AK199" s="870"/>
      <c r="AL199" s="869"/>
      <c r="AM199" s="870"/>
      <c r="AN199" s="869"/>
      <c r="AO199" s="870"/>
      <c r="AP199" s="869"/>
      <c r="AQ199" s="870"/>
      <c r="AR199" s="869"/>
      <c r="AS199" s="870"/>
      <c r="AT199" s="278"/>
      <c r="AU199" s="861"/>
      <c r="AV199" s="862"/>
      <c r="AW199" s="861"/>
      <c r="AX199" s="862"/>
      <c r="AY199" s="861"/>
      <c r="AZ199" s="862"/>
      <c r="BA199" s="861"/>
      <c r="BB199" s="862"/>
      <c r="BC199" s="861"/>
      <c r="BD199" s="862"/>
      <c r="BE199" s="279"/>
      <c r="BF199" s="863"/>
      <c r="BG199" s="864"/>
      <c r="BH199" s="863"/>
      <c r="BI199" s="864"/>
      <c r="BJ199" s="863"/>
      <c r="BK199" s="864"/>
      <c r="BL199" s="863"/>
      <c r="BM199" s="864"/>
      <c r="BN199" s="863"/>
      <c r="BO199" s="864"/>
      <c r="BP199" s="280"/>
      <c r="BQ199" s="256">
        <f t="shared" si="288"/>
        <v>0</v>
      </c>
      <c r="BR199" s="256">
        <f t="shared" si="289"/>
        <v>0</v>
      </c>
      <c r="BS199" s="256">
        <f t="shared" si="290"/>
        <v>0</v>
      </c>
      <c r="BT199" s="256">
        <f t="shared" si="291"/>
        <v>0</v>
      </c>
      <c r="BU199" s="256">
        <f t="shared" si="292"/>
        <v>0</v>
      </c>
      <c r="BV199" s="244">
        <f t="shared" si="293"/>
        <v>0</v>
      </c>
    </row>
    <row r="200" spans="1:74" s="9" customFormat="1" ht="15" customHeight="1">
      <c r="A200" s="62"/>
      <c r="B200" s="62"/>
      <c r="C200" s="61" t="s">
        <v>231</v>
      </c>
      <c r="D200" s="655"/>
      <c r="E200" s="57"/>
      <c r="F200" s="57"/>
      <c r="G200" s="57"/>
      <c r="H200" s="57"/>
      <c r="I200" s="57"/>
      <c r="J200" s="649"/>
      <c r="K200" s="57"/>
      <c r="L200" s="33"/>
      <c r="M200" s="34">
        <f t="shared" si="282"/>
        <v>1</v>
      </c>
      <c r="N200" s="865"/>
      <c r="O200" s="866"/>
      <c r="P200" s="865"/>
      <c r="Q200" s="866"/>
      <c r="R200" s="865"/>
      <c r="S200" s="866"/>
      <c r="T200" s="865"/>
      <c r="U200" s="866"/>
      <c r="V200" s="865"/>
      <c r="W200" s="866"/>
      <c r="X200" s="287"/>
      <c r="Y200" s="849">
        <f t="shared" si="283"/>
        <v>0</v>
      </c>
      <c r="Z200" s="850"/>
      <c r="AA200" s="849">
        <f t="shared" si="284"/>
        <v>0</v>
      </c>
      <c r="AB200" s="850"/>
      <c r="AC200" s="849">
        <f t="shared" si="285"/>
        <v>0</v>
      </c>
      <c r="AD200" s="850"/>
      <c r="AE200" s="849">
        <f t="shared" si="286"/>
        <v>0</v>
      </c>
      <c r="AF200" s="850"/>
      <c r="AG200" s="849">
        <f t="shared" si="287"/>
        <v>0</v>
      </c>
      <c r="AH200" s="850"/>
      <c r="AI200" s="212">
        <f t="shared" si="294"/>
        <v>0</v>
      </c>
      <c r="AJ200" s="869"/>
      <c r="AK200" s="870"/>
      <c r="AL200" s="869"/>
      <c r="AM200" s="870"/>
      <c r="AN200" s="869"/>
      <c r="AO200" s="870"/>
      <c r="AP200" s="869"/>
      <c r="AQ200" s="870"/>
      <c r="AR200" s="869"/>
      <c r="AS200" s="870"/>
      <c r="AT200" s="278"/>
      <c r="AU200" s="861"/>
      <c r="AV200" s="862"/>
      <c r="AW200" s="861"/>
      <c r="AX200" s="862"/>
      <c r="AY200" s="861"/>
      <c r="AZ200" s="862"/>
      <c r="BA200" s="861"/>
      <c r="BB200" s="862"/>
      <c r="BC200" s="861"/>
      <c r="BD200" s="862"/>
      <c r="BE200" s="279"/>
      <c r="BF200" s="863"/>
      <c r="BG200" s="864"/>
      <c r="BH200" s="863"/>
      <c r="BI200" s="864"/>
      <c r="BJ200" s="863"/>
      <c r="BK200" s="864"/>
      <c r="BL200" s="863"/>
      <c r="BM200" s="864"/>
      <c r="BN200" s="863"/>
      <c r="BO200" s="864"/>
      <c r="BP200" s="280"/>
      <c r="BQ200" s="256">
        <f t="shared" si="288"/>
        <v>0</v>
      </c>
      <c r="BR200" s="256">
        <f t="shared" si="289"/>
        <v>0</v>
      </c>
      <c r="BS200" s="256">
        <f t="shared" si="290"/>
        <v>0</v>
      </c>
      <c r="BT200" s="256">
        <f t="shared" si="291"/>
        <v>0</v>
      </c>
      <c r="BU200" s="256">
        <f t="shared" si="292"/>
        <v>0</v>
      </c>
      <c r="BV200" s="244">
        <f t="shared" si="293"/>
        <v>0</v>
      </c>
    </row>
    <row r="201" spans="1:74" s="9" customFormat="1" ht="15" customHeight="1">
      <c r="A201" s="62"/>
      <c r="B201" s="62"/>
      <c r="C201" s="61" t="s">
        <v>15</v>
      </c>
      <c r="D201" s="655"/>
      <c r="E201" s="57"/>
      <c r="F201" s="57"/>
      <c r="G201" s="57"/>
      <c r="H201" s="57"/>
      <c r="I201" s="57"/>
      <c r="J201" s="649"/>
      <c r="K201" s="57"/>
      <c r="L201" s="33"/>
      <c r="M201" s="34">
        <f t="shared" si="282"/>
        <v>1</v>
      </c>
      <c r="N201" s="865"/>
      <c r="O201" s="866"/>
      <c r="P201" s="865"/>
      <c r="Q201" s="866"/>
      <c r="R201" s="865"/>
      <c r="S201" s="866"/>
      <c r="T201" s="865"/>
      <c r="U201" s="866"/>
      <c r="V201" s="865"/>
      <c r="W201" s="866"/>
      <c r="X201" s="287"/>
      <c r="Y201" s="849">
        <f t="shared" si="283"/>
        <v>0</v>
      </c>
      <c r="Z201" s="850"/>
      <c r="AA201" s="849">
        <f t="shared" si="284"/>
        <v>0</v>
      </c>
      <c r="AB201" s="850"/>
      <c r="AC201" s="849">
        <f t="shared" si="285"/>
        <v>0</v>
      </c>
      <c r="AD201" s="850"/>
      <c r="AE201" s="849">
        <f t="shared" si="286"/>
        <v>0</v>
      </c>
      <c r="AF201" s="850"/>
      <c r="AG201" s="849">
        <f t="shared" si="287"/>
        <v>0</v>
      </c>
      <c r="AH201" s="850"/>
      <c r="AI201" s="212">
        <f t="shared" si="294"/>
        <v>0</v>
      </c>
      <c r="AJ201" s="869"/>
      <c r="AK201" s="870"/>
      <c r="AL201" s="869"/>
      <c r="AM201" s="870"/>
      <c r="AN201" s="869"/>
      <c r="AO201" s="870"/>
      <c r="AP201" s="869"/>
      <c r="AQ201" s="870"/>
      <c r="AR201" s="869"/>
      <c r="AS201" s="870"/>
      <c r="AT201" s="278"/>
      <c r="AU201" s="861"/>
      <c r="AV201" s="862"/>
      <c r="AW201" s="861"/>
      <c r="AX201" s="862"/>
      <c r="AY201" s="861"/>
      <c r="AZ201" s="862"/>
      <c r="BA201" s="861"/>
      <c r="BB201" s="862"/>
      <c r="BC201" s="861"/>
      <c r="BD201" s="862"/>
      <c r="BE201" s="279"/>
      <c r="BF201" s="863"/>
      <c r="BG201" s="864"/>
      <c r="BH201" s="863"/>
      <c r="BI201" s="864"/>
      <c r="BJ201" s="863"/>
      <c r="BK201" s="864"/>
      <c r="BL201" s="863"/>
      <c r="BM201" s="864"/>
      <c r="BN201" s="863"/>
      <c r="BO201" s="864"/>
      <c r="BP201" s="280"/>
      <c r="BQ201" s="256">
        <f t="shared" si="288"/>
        <v>0</v>
      </c>
      <c r="BR201" s="256">
        <f t="shared" si="289"/>
        <v>0</v>
      </c>
      <c r="BS201" s="256">
        <f t="shared" si="290"/>
        <v>0</v>
      </c>
      <c r="BT201" s="256">
        <f t="shared" si="291"/>
        <v>0</v>
      </c>
      <c r="BU201" s="256">
        <f t="shared" si="292"/>
        <v>0</v>
      </c>
      <c r="BV201" s="244">
        <f t="shared" si="293"/>
        <v>0</v>
      </c>
    </row>
    <row r="202" spans="1:74" s="9" customFormat="1" ht="15" customHeight="1">
      <c r="A202" s="62"/>
      <c r="B202" s="62"/>
      <c r="C202" s="61" t="s">
        <v>34</v>
      </c>
      <c r="D202" s="655"/>
      <c r="E202" s="57"/>
      <c r="F202" s="57"/>
      <c r="G202" s="57"/>
      <c r="H202" s="57"/>
      <c r="I202" s="57"/>
      <c r="J202" s="649"/>
      <c r="K202" s="57"/>
      <c r="L202" s="33"/>
      <c r="M202" s="34">
        <f t="shared" si="282"/>
        <v>1.1000000000000001</v>
      </c>
      <c r="N202" s="865"/>
      <c r="O202" s="866"/>
      <c r="P202" s="865"/>
      <c r="Q202" s="866"/>
      <c r="R202" s="865"/>
      <c r="S202" s="866"/>
      <c r="T202" s="865"/>
      <c r="U202" s="866"/>
      <c r="V202" s="865"/>
      <c r="W202" s="866"/>
      <c r="X202" s="287"/>
      <c r="Y202" s="849">
        <f t="shared" si="283"/>
        <v>0</v>
      </c>
      <c r="Z202" s="850"/>
      <c r="AA202" s="849">
        <f t="shared" si="284"/>
        <v>0</v>
      </c>
      <c r="AB202" s="850"/>
      <c r="AC202" s="849">
        <f t="shared" si="285"/>
        <v>0</v>
      </c>
      <c r="AD202" s="850"/>
      <c r="AE202" s="849">
        <f t="shared" si="286"/>
        <v>0</v>
      </c>
      <c r="AF202" s="850"/>
      <c r="AG202" s="849">
        <f t="shared" si="287"/>
        <v>0</v>
      </c>
      <c r="AH202" s="850"/>
      <c r="AI202" s="212">
        <f t="shared" si="294"/>
        <v>0</v>
      </c>
      <c r="AJ202" s="869"/>
      <c r="AK202" s="870"/>
      <c r="AL202" s="869"/>
      <c r="AM202" s="870"/>
      <c r="AN202" s="869"/>
      <c r="AO202" s="870"/>
      <c r="AP202" s="869"/>
      <c r="AQ202" s="870"/>
      <c r="AR202" s="869"/>
      <c r="AS202" s="870"/>
      <c r="AT202" s="278"/>
      <c r="AU202" s="861"/>
      <c r="AV202" s="862"/>
      <c r="AW202" s="861"/>
      <c r="AX202" s="862"/>
      <c r="AY202" s="861"/>
      <c r="AZ202" s="862"/>
      <c r="BA202" s="861"/>
      <c r="BB202" s="862"/>
      <c r="BC202" s="861"/>
      <c r="BD202" s="862"/>
      <c r="BE202" s="279"/>
      <c r="BF202" s="863"/>
      <c r="BG202" s="864"/>
      <c r="BH202" s="863"/>
      <c r="BI202" s="864"/>
      <c r="BJ202" s="863"/>
      <c r="BK202" s="864"/>
      <c r="BL202" s="863"/>
      <c r="BM202" s="864"/>
      <c r="BN202" s="863"/>
      <c r="BO202" s="864"/>
      <c r="BP202" s="280"/>
      <c r="BQ202" s="256">
        <f t="shared" si="288"/>
        <v>0</v>
      </c>
      <c r="BR202" s="256">
        <f t="shared" si="289"/>
        <v>0</v>
      </c>
      <c r="BS202" s="256">
        <f t="shared" si="290"/>
        <v>0</v>
      </c>
      <c r="BT202" s="256">
        <f t="shared" si="291"/>
        <v>0</v>
      </c>
      <c r="BU202" s="256">
        <f t="shared" si="292"/>
        <v>0</v>
      </c>
      <c r="BV202" s="244">
        <f t="shared" si="293"/>
        <v>0</v>
      </c>
    </row>
    <row r="203" spans="1:74" s="9" customFormat="1" ht="15" customHeight="1">
      <c r="A203" s="62"/>
      <c r="B203" s="62"/>
      <c r="C203" s="61" t="s">
        <v>315</v>
      </c>
      <c r="D203" s="655" t="s">
        <v>338</v>
      </c>
      <c r="E203" s="57"/>
      <c r="F203" s="57"/>
      <c r="G203" s="57"/>
      <c r="H203" s="57"/>
      <c r="I203" s="57"/>
      <c r="J203" s="649"/>
      <c r="K203" s="57"/>
      <c r="L203" s="33"/>
      <c r="M203" s="34">
        <f t="shared" si="282"/>
        <v>1.1000000000000001</v>
      </c>
      <c r="N203" s="865"/>
      <c r="O203" s="866"/>
      <c r="P203" s="865"/>
      <c r="Q203" s="866"/>
      <c r="R203" s="865"/>
      <c r="S203" s="866"/>
      <c r="T203" s="865"/>
      <c r="U203" s="866"/>
      <c r="V203" s="865"/>
      <c r="W203" s="866"/>
      <c r="X203" s="287"/>
      <c r="Y203" s="849">
        <f t="shared" si="283"/>
        <v>0</v>
      </c>
      <c r="Z203" s="850"/>
      <c r="AA203" s="849">
        <f t="shared" si="284"/>
        <v>0</v>
      </c>
      <c r="AB203" s="850"/>
      <c r="AC203" s="849">
        <f t="shared" si="285"/>
        <v>0</v>
      </c>
      <c r="AD203" s="850"/>
      <c r="AE203" s="849">
        <f t="shared" si="286"/>
        <v>0</v>
      </c>
      <c r="AF203" s="850"/>
      <c r="AG203" s="849">
        <f t="shared" si="287"/>
        <v>0</v>
      </c>
      <c r="AH203" s="850"/>
      <c r="AI203" s="212">
        <f t="shared" si="294"/>
        <v>0</v>
      </c>
      <c r="AJ203" s="869"/>
      <c r="AK203" s="870"/>
      <c r="AL203" s="869"/>
      <c r="AM203" s="870"/>
      <c r="AN203" s="869"/>
      <c r="AO203" s="870"/>
      <c r="AP203" s="869"/>
      <c r="AQ203" s="870"/>
      <c r="AR203" s="869"/>
      <c r="AS203" s="870"/>
      <c r="AT203" s="278"/>
      <c r="AU203" s="861"/>
      <c r="AV203" s="862"/>
      <c r="AW203" s="861"/>
      <c r="AX203" s="862"/>
      <c r="AY203" s="861"/>
      <c r="AZ203" s="862"/>
      <c r="BA203" s="861"/>
      <c r="BB203" s="862"/>
      <c r="BC203" s="861"/>
      <c r="BD203" s="862"/>
      <c r="BE203" s="279"/>
      <c r="BF203" s="863"/>
      <c r="BG203" s="864"/>
      <c r="BH203" s="863"/>
      <c r="BI203" s="864"/>
      <c r="BJ203" s="863"/>
      <c r="BK203" s="864"/>
      <c r="BL203" s="863"/>
      <c r="BM203" s="864"/>
      <c r="BN203" s="863"/>
      <c r="BO203" s="864"/>
      <c r="BP203" s="280"/>
      <c r="BQ203" s="256">
        <f t="shared" si="288"/>
        <v>0</v>
      </c>
      <c r="BR203" s="256">
        <f t="shared" si="289"/>
        <v>0</v>
      </c>
      <c r="BS203" s="256">
        <f t="shared" si="290"/>
        <v>0</v>
      </c>
      <c r="BT203" s="256">
        <f t="shared" si="291"/>
        <v>0</v>
      </c>
      <c r="BU203" s="256">
        <f t="shared" si="292"/>
        <v>0</v>
      </c>
      <c r="BV203" s="244">
        <f t="shared" si="293"/>
        <v>0</v>
      </c>
    </row>
    <row r="204" spans="1:74" s="9" customFormat="1" ht="15" customHeight="1">
      <c r="A204" s="62"/>
      <c r="B204" s="62"/>
      <c r="C204" s="61" t="s">
        <v>231</v>
      </c>
      <c r="D204" s="655"/>
      <c r="E204" s="57"/>
      <c r="F204" s="57"/>
      <c r="G204" s="57"/>
      <c r="H204" s="57"/>
      <c r="I204" s="57"/>
      <c r="J204" s="649"/>
      <c r="K204" s="57"/>
      <c r="L204" s="33"/>
      <c r="M204" s="34">
        <f t="shared" si="282"/>
        <v>1</v>
      </c>
      <c r="N204" s="865"/>
      <c r="O204" s="866"/>
      <c r="P204" s="865"/>
      <c r="Q204" s="866"/>
      <c r="R204" s="865"/>
      <c r="S204" s="866"/>
      <c r="T204" s="865"/>
      <c r="U204" s="866"/>
      <c r="V204" s="865"/>
      <c r="W204" s="866"/>
      <c r="X204" s="287"/>
      <c r="Y204" s="849">
        <f t="shared" si="283"/>
        <v>0</v>
      </c>
      <c r="Z204" s="850"/>
      <c r="AA204" s="849">
        <f t="shared" si="284"/>
        <v>0</v>
      </c>
      <c r="AB204" s="850"/>
      <c r="AC204" s="849">
        <f t="shared" si="285"/>
        <v>0</v>
      </c>
      <c r="AD204" s="850"/>
      <c r="AE204" s="849">
        <f t="shared" si="286"/>
        <v>0</v>
      </c>
      <c r="AF204" s="850"/>
      <c r="AG204" s="849">
        <f t="shared" si="287"/>
        <v>0</v>
      </c>
      <c r="AH204" s="850"/>
      <c r="AI204" s="212">
        <f t="shared" si="294"/>
        <v>0</v>
      </c>
      <c r="AJ204" s="869"/>
      <c r="AK204" s="870"/>
      <c r="AL204" s="869"/>
      <c r="AM204" s="870"/>
      <c r="AN204" s="869"/>
      <c r="AO204" s="870"/>
      <c r="AP204" s="869"/>
      <c r="AQ204" s="870"/>
      <c r="AR204" s="869"/>
      <c r="AS204" s="870"/>
      <c r="AT204" s="278"/>
      <c r="AU204" s="861"/>
      <c r="AV204" s="862"/>
      <c r="AW204" s="861"/>
      <c r="AX204" s="862"/>
      <c r="AY204" s="861"/>
      <c r="AZ204" s="862"/>
      <c r="BA204" s="861"/>
      <c r="BB204" s="862"/>
      <c r="BC204" s="861"/>
      <c r="BD204" s="862"/>
      <c r="BE204" s="279"/>
      <c r="BF204" s="863"/>
      <c r="BG204" s="864"/>
      <c r="BH204" s="863"/>
      <c r="BI204" s="864"/>
      <c r="BJ204" s="863"/>
      <c r="BK204" s="864"/>
      <c r="BL204" s="863"/>
      <c r="BM204" s="864"/>
      <c r="BN204" s="863"/>
      <c r="BO204" s="864"/>
      <c r="BP204" s="280"/>
      <c r="BQ204" s="256">
        <f t="shared" si="288"/>
        <v>0</v>
      </c>
      <c r="BR204" s="256">
        <f t="shared" si="289"/>
        <v>0</v>
      </c>
      <c r="BS204" s="256">
        <f t="shared" si="290"/>
        <v>0</v>
      </c>
      <c r="BT204" s="256">
        <f t="shared" si="291"/>
        <v>0</v>
      </c>
      <c r="BU204" s="256">
        <f t="shared" si="292"/>
        <v>0</v>
      </c>
      <c r="BV204" s="244">
        <f t="shared" si="293"/>
        <v>0</v>
      </c>
    </row>
    <row r="205" spans="1:74" s="9" customFormat="1" ht="15" customHeight="1">
      <c r="A205" s="62"/>
      <c r="B205" s="62"/>
      <c r="C205" s="61" t="s">
        <v>15</v>
      </c>
      <c r="D205" s="655"/>
      <c r="E205" s="57"/>
      <c r="F205" s="57"/>
      <c r="G205" s="57"/>
      <c r="H205" s="57"/>
      <c r="I205" s="57"/>
      <c r="J205" s="649"/>
      <c r="K205" s="57"/>
      <c r="L205" s="33"/>
      <c r="M205" s="34">
        <f t="shared" si="282"/>
        <v>1</v>
      </c>
      <c r="N205" s="865"/>
      <c r="O205" s="866"/>
      <c r="P205" s="865"/>
      <c r="Q205" s="866"/>
      <c r="R205" s="865"/>
      <c r="S205" s="866"/>
      <c r="T205" s="865"/>
      <c r="U205" s="866"/>
      <c r="V205" s="865"/>
      <c r="W205" s="866"/>
      <c r="X205" s="287"/>
      <c r="Y205" s="849">
        <f t="shared" si="283"/>
        <v>0</v>
      </c>
      <c r="Z205" s="850"/>
      <c r="AA205" s="849">
        <f t="shared" si="284"/>
        <v>0</v>
      </c>
      <c r="AB205" s="850"/>
      <c r="AC205" s="849">
        <f t="shared" si="285"/>
        <v>0</v>
      </c>
      <c r="AD205" s="850"/>
      <c r="AE205" s="849">
        <f t="shared" si="286"/>
        <v>0</v>
      </c>
      <c r="AF205" s="850"/>
      <c r="AG205" s="849">
        <f t="shared" si="287"/>
        <v>0</v>
      </c>
      <c r="AH205" s="850"/>
      <c r="AI205" s="212">
        <f t="shared" si="294"/>
        <v>0</v>
      </c>
      <c r="AJ205" s="869"/>
      <c r="AK205" s="870"/>
      <c r="AL205" s="869"/>
      <c r="AM205" s="870"/>
      <c r="AN205" s="869"/>
      <c r="AO205" s="870"/>
      <c r="AP205" s="869"/>
      <c r="AQ205" s="870"/>
      <c r="AR205" s="869"/>
      <c r="AS205" s="870"/>
      <c r="AT205" s="278"/>
      <c r="AU205" s="861"/>
      <c r="AV205" s="862"/>
      <c r="AW205" s="861"/>
      <c r="AX205" s="862"/>
      <c r="AY205" s="861"/>
      <c r="AZ205" s="862"/>
      <c r="BA205" s="861"/>
      <c r="BB205" s="862"/>
      <c r="BC205" s="861"/>
      <c r="BD205" s="862"/>
      <c r="BE205" s="279"/>
      <c r="BF205" s="863"/>
      <c r="BG205" s="864"/>
      <c r="BH205" s="863"/>
      <c r="BI205" s="864"/>
      <c r="BJ205" s="863"/>
      <c r="BK205" s="864"/>
      <c r="BL205" s="863"/>
      <c r="BM205" s="864"/>
      <c r="BN205" s="863"/>
      <c r="BO205" s="864"/>
      <c r="BP205" s="280"/>
      <c r="BQ205" s="256">
        <f t="shared" si="288"/>
        <v>0</v>
      </c>
      <c r="BR205" s="256">
        <f t="shared" si="289"/>
        <v>0</v>
      </c>
      <c r="BS205" s="256">
        <f t="shared" si="290"/>
        <v>0</v>
      </c>
      <c r="BT205" s="256">
        <f t="shared" si="291"/>
        <v>0</v>
      </c>
      <c r="BU205" s="256">
        <f t="shared" si="292"/>
        <v>0</v>
      </c>
      <c r="BV205" s="244">
        <f t="shared" si="293"/>
        <v>0</v>
      </c>
    </row>
    <row r="206" spans="1:74" s="9" customFormat="1" ht="15" customHeight="1">
      <c r="A206" s="62"/>
      <c r="B206" s="62"/>
      <c r="C206" s="61" t="s">
        <v>34</v>
      </c>
      <c r="D206" s="655"/>
      <c r="E206" s="57"/>
      <c r="F206" s="57"/>
      <c r="G206" s="57"/>
      <c r="H206" s="57"/>
      <c r="I206" s="57"/>
      <c r="J206" s="649"/>
      <c r="K206" s="57"/>
      <c r="L206" s="33"/>
      <c r="M206" s="34">
        <f t="shared" si="282"/>
        <v>1.1000000000000001</v>
      </c>
      <c r="N206" s="865"/>
      <c r="O206" s="866"/>
      <c r="P206" s="865"/>
      <c r="Q206" s="866"/>
      <c r="R206" s="865"/>
      <c r="S206" s="866"/>
      <c r="T206" s="865"/>
      <c r="U206" s="866"/>
      <c r="V206" s="865"/>
      <c r="W206" s="866"/>
      <c r="X206" s="287"/>
      <c r="Y206" s="849">
        <f t="shared" si="283"/>
        <v>0</v>
      </c>
      <c r="Z206" s="850"/>
      <c r="AA206" s="849">
        <f t="shared" si="284"/>
        <v>0</v>
      </c>
      <c r="AB206" s="850"/>
      <c r="AC206" s="849">
        <f t="shared" si="285"/>
        <v>0</v>
      </c>
      <c r="AD206" s="850"/>
      <c r="AE206" s="849">
        <f t="shared" si="286"/>
        <v>0</v>
      </c>
      <c r="AF206" s="850"/>
      <c r="AG206" s="849">
        <f t="shared" si="287"/>
        <v>0</v>
      </c>
      <c r="AH206" s="850"/>
      <c r="AI206" s="212">
        <f t="shared" si="294"/>
        <v>0</v>
      </c>
      <c r="AJ206" s="869"/>
      <c r="AK206" s="870"/>
      <c r="AL206" s="869"/>
      <c r="AM206" s="870"/>
      <c r="AN206" s="869"/>
      <c r="AO206" s="870"/>
      <c r="AP206" s="869"/>
      <c r="AQ206" s="870"/>
      <c r="AR206" s="869"/>
      <c r="AS206" s="870"/>
      <c r="AT206" s="278"/>
      <c r="AU206" s="861"/>
      <c r="AV206" s="862"/>
      <c r="AW206" s="861"/>
      <c r="AX206" s="862"/>
      <c r="AY206" s="861"/>
      <c r="AZ206" s="862"/>
      <c r="BA206" s="861"/>
      <c r="BB206" s="862"/>
      <c r="BC206" s="861"/>
      <c r="BD206" s="862"/>
      <c r="BE206" s="279"/>
      <c r="BF206" s="863"/>
      <c r="BG206" s="864"/>
      <c r="BH206" s="863"/>
      <c r="BI206" s="864"/>
      <c r="BJ206" s="863"/>
      <c r="BK206" s="864"/>
      <c r="BL206" s="863"/>
      <c r="BM206" s="864"/>
      <c r="BN206" s="863"/>
      <c r="BO206" s="864"/>
      <c r="BP206" s="280"/>
      <c r="BQ206" s="256">
        <f t="shared" si="288"/>
        <v>0</v>
      </c>
      <c r="BR206" s="256">
        <f t="shared" si="289"/>
        <v>0</v>
      </c>
      <c r="BS206" s="256">
        <f t="shared" si="290"/>
        <v>0</v>
      </c>
      <c r="BT206" s="256">
        <f t="shared" si="291"/>
        <v>0</v>
      </c>
      <c r="BU206" s="256">
        <f t="shared" si="292"/>
        <v>0</v>
      </c>
      <c r="BV206" s="244">
        <f t="shared" si="293"/>
        <v>0</v>
      </c>
    </row>
    <row r="207" spans="1:74" s="9" customFormat="1" ht="15" customHeight="1">
      <c r="A207" s="62"/>
      <c r="B207" s="62"/>
      <c r="C207" s="61"/>
      <c r="D207" s="34"/>
      <c r="E207" s="13"/>
      <c r="F207" s="13"/>
      <c r="G207" s="13"/>
      <c r="H207" s="13"/>
      <c r="I207" s="13"/>
      <c r="J207" s="892" t="s">
        <v>151</v>
      </c>
      <c r="K207" s="903"/>
      <c r="L207" s="903"/>
      <c r="M207" s="885"/>
      <c r="N207" s="886"/>
      <c r="O207" s="686"/>
      <c r="P207" s="886"/>
      <c r="Q207" s="686"/>
      <c r="R207" s="886"/>
      <c r="S207" s="686"/>
      <c r="T207" s="886"/>
      <c r="U207" s="686"/>
      <c r="V207" s="886"/>
      <c r="W207" s="686"/>
      <c r="X207" s="95"/>
      <c r="Y207" s="886">
        <f>SUM(Y187:Y206)</f>
        <v>0</v>
      </c>
      <c r="Z207" s="891"/>
      <c r="AA207" s="886">
        <f>SUM(AA187:AA206)</f>
        <v>0</v>
      </c>
      <c r="AB207" s="891"/>
      <c r="AC207" s="886">
        <f>SUM(AC187:AC206)</f>
        <v>0</v>
      </c>
      <c r="AD207" s="891"/>
      <c r="AE207" s="886">
        <f>SUM(AE187:AE206)</f>
        <v>0</v>
      </c>
      <c r="AF207" s="891"/>
      <c r="AG207" s="886">
        <f>SUM(AG187:AG206)</f>
        <v>0</v>
      </c>
      <c r="AH207" s="891"/>
      <c r="AI207" s="95">
        <f>SUM(Y207:AH207)</f>
        <v>0</v>
      </c>
      <c r="AJ207" s="886"/>
      <c r="AK207" s="686"/>
      <c r="AL207" s="886"/>
      <c r="AM207" s="686"/>
      <c r="AN207" s="886"/>
      <c r="AO207" s="686"/>
      <c r="AP207" s="886"/>
      <c r="AQ207" s="686"/>
      <c r="AR207" s="886"/>
      <c r="AS207" s="686"/>
      <c r="AT207" s="95"/>
      <c r="AU207" s="886"/>
      <c r="AV207" s="686"/>
      <c r="AW207" s="886"/>
      <c r="AX207" s="686"/>
      <c r="AY207" s="886"/>
      <c r="AZ207" s="686"/>
      <c r="BA207" s="886"/>
      <c r="BB207" s="686"/>
      <c r="BC207" s="886"/>
      <c r="BD207" s="686"/>
      <c r="BE207" s="95"/>
      <c r="BF207" s="886"/>
      <c r="BG207" s="686"/>
      <c r="BH207" s="886"/>
      <c r="BI207" s="686"/>
      <c r="BJ207" s="886"/>
      <c r="BK207" s="686"/>
      <c r="BL207" s="886"/>
      <c r="BM207" s="686"/>
      <c r="BN207" s="886"/>
      <c r="BO207" s="686"/>
      <c r="BP207" s="95"/>
      <c r="BQ207" s="109">
        <f>SUM(BQ187:BQ206)</f>
        <v>0</v>
      </c>
      <c r="BR207" s="109">
        <f>SUM(BR187:BR206)</f>
        <v>0</v>
      </c>
      <c r="BS207" s="109">
        <f>SUM(BS187:BS206)</f>
        <v>0</v>
      </c>
      <c r="BT207" s="109">
        <f>SUM(BT187:BT206)</f>
        <v>0</v>
      </c>
      <c r="BU207" s="109">
        <f>SUM(BU187:BU206)</f>
        <v>0</v>
      </c>
      <c r="BV207" s="109">
        <f>SUM(BQ207:BU207)</f>
        <v>0</v>
      </c>
    </row>
    <row r="208" spans="1:74" s="9" customFormat="1" ht="25.5" customHeight="1">
      <c r="A208" s="62"/>
      <c r="B208" s="62"/>
      <c r="C208" s="61"/>
      <c r="D208" s="34"/>
      <c r="E208" s="692" t="s">
        <v>188</v>
      </c>
      <c r="F208" s="692"/>
      <c r="G208" s="692"/>
      <c r="H208" s="692"/>
      <c r="I208" s="692"/>
      <c r="J208" s="34"/>
      <c r="K208" s="34"/>
      <c r="L208" s="286"/>
      <c r="M208" s="126"/>
      <c r="N208" s="127"/>
      <c r="O208" s="128"/>
      <c r="P208" s="127"/>
      <c r="Q208" s="128"/>
      <c r="R208" s="127"/>
      <c r="S208" s="128"/>
      <c r="T208" s="127"/>
      <c r="U208" s="128"/>
      <c r="V208" s="127"/>
      <c r="W208" s="128"/>
      <c r="X208" s="129"/>
      <c r="Y208" s="127"/>
      <c r="Z208" s="128"/>
      <c r="AA208" s="127"/>
      <c r="AB208" s="128"/>
      <c r="AC208" s="127"/>
      <c r="AD208" s="128"/>
      <c r="AE208" s="127"/>
      <c r="AF208" s="128"/>
      <c r="AG208" s="127"/>
      <c r="AH208" s="128"/>
      <c r="AI208" s="129"/>
      <c r="AJ208" s="127"/>
      <c r="AK208" s="128"/>
      <c r="AL208" s="127"/>
      <c r="AM208" s="128"/>
      <c r="AN208" s="127"/>
      <c r="AO208" s="128"/>
      <c r="AP208" s="127"/>
      <c r="AQ208" s="128"/>
      <c r="AR208" s="127"/>
      <c r="AS208" s="128"/>
      <c r="AT208" s="129"/>
      <c r="AU208" s="127"/>
      <c r="AV208" s="128"/>
      <c r="AW208" s="127"/>
      <c r="AX208" s="128"/>
      <c r="AY208" s="127"/>
      <c r="AZ208" s="128"/>
      <c r="BA208" s="127"/>
      <c r="BB208" s="128"/>
      <c r="BC208" s="127"/>
      <c r="BD208" s="128"/>
      <c r="BE208" s="129"/>
      <c r="BF208" s="127"/>
      <c r="BG208" s="128"/>
      <c r="BH208" s="127"/>
      <c r="BI208" s="128"/>
      <c r="BJ208" s="127"/>
      <c r="BK208" s="128"/>
      <c r="BL208" s="127"/>
      <c r="BM208" s="128"/>
      <c r="BN208" s="127"/>
      <c r="BO208" s="128"/>
      <c r="BP208" s="129"/>
      <c r="BQ208" s="257"/>
      <c r="BR208" s="257"/>
      <c r="BS208" s="257"/>
      <c r="BT208" s="257"/>
      <c r="BU208" s="257"/>
      <c r="BV208" s="258"/>
    </row>
    <row r="209" spans="1:74" s="9" customFormat="1" ht="36" customHeight="1">
      <c r="A209" s="62"/>
      <c r="B209" s="62"/>
      <c r="C209" s="94" t="s">
        <v>46</v>
      </c>
      <c r="D209" s="9" t="s">
        <v>149</v>
      </c>
      <c r="E209" s="64" t="str">
        <f>Y9</f>
        <v>Year 1</v>
      </c>
      <c r="F209" s="64" t="str">
        <f>AA9</f>
        <v>Year 2</v>
      </c>
      <c r="G209" s="64" t="str">
        <f>AC9</f>
        <v>Year 3</v>
      </c>
      <c r="H209" s="64" t="str">
        <f>AE9</f>
        <v>Year 4</v>
      </c>
      <c r="I209" s="64" t="str">
        <f>AG9</f>
        <v>Year 5</v>
      </c>
      <c r="J209" s="62" t="s">
        <v>336</v>
      </c>
      <c r="K209" s="62" t="s">
        <v>337</v>
      </c>
      <c r="L209" s="62" t="s">
        <v>45</v>
      </c>
      <c r="M209" s="62" t="s">
        <v>317</v>
      </c>
      <c r="N209" s="81"/>
      <c r="O209" s="103"/>
      <c r="P209" s="81"/>
      <c r="Q209" s="103"/>
      <c r="R209" s="81"/>
      <c r="S209" s="103"/>
      <c r="T209" s="81"/>
      <c r="U209" s="103"/>
      <c r="V209" s="81"/>
      <c r="W209" s="103"/>
      <c r="X209" s="99"/>
      <c r="Y209" s="81"/>
      <c r="Z209" s="103"/>
      <c r="AA209" s="81"/>
      <c r="AB209" s="103"/>
      <c r="AC209" s="81"/>
      <c r="AD209" s="103"/>
      <c r="AE209" s="81"/>
      <c r="AF209" s="103"/>
      <c r="AG209" s="81"/>
      <c r="AH209" s="103"/>
      <c r="AI209" s="99"/>
      <c r="AJ209" s="81"/>
      <c r="AK209" s="103"/>
      <c r="AL209" s="81"/>
      <c r="AM209" s="103"/>
      <c r="AN209" s="81"/>
      <c r="AO209" s="103"/>
      <c r="AP209" s="81"/>
      <c r="AQ209" s="103"/>
      <c r="AR209" s="81"/>
      <c r="AS209" s="103"/>
      <c r="AT209" s="99"/>
      <c r="AU209" s="81"/>
      <c r="AV209" s="103"/>
      <c r="AW209" s="81"/>
      <c r="AX209" s="103"/>
      <c r="AY209" s="81"/>
      <c r="AZ209" s="103"/>
      <c r="BA209" s="81"/>
      <c r="BB209" s="103"/>
      <c r="BC209" s="81"/>
      <c r="BD209" s="103"/>
      <c r="BE209" s="99"/>
      <c r="BF209" s="81"/>
      <c r="BG209" s="103"/>
      <c r="BH209" s="81"/>
      <c r="BI209" s="103"/>
      <c r="BJ209" s="81"/>
      <c r="BK209" s="103"/>
      <c r="BL209" s="81"/>
      <c r="BM209" s="103"/>
      <c r="BN209" s="81"/>
      <c r="BO209" s="103"/>
      <c r="BP209" s="99"/>
      <c r="BQ209" s="257"/>
      <c r="BR209" s="257"/>
      <c r="BS209" s="257"/>
      <c r="BT209" s="257"/>
      <c r="BU209" s="257"/>
      <c r="BV209" s="258"/>
    </row>
    <row r="210" spans="1:74" ht="15" customHeight="1">
      <c r="C210" s="61" t="s">
        <v>315</v>
      </c>
      <c r="D210" s="655" t="s">
        <v>338</v>
      </c>
      <c r="E210" s="57"/>
      <c r="F210" s="57"/>
      <c r="G210" s="57"/>
      <c r="H210" s="57"/>
      <c r="I210" s="57"/>
      <c r="J210" s="649"/>
      <c r="K210" s="57"/>
      <c r="L210" s="33"/>
      <c r="M210" s="34">
        <f t="shared" ref="M210:M221" si="295">VLOOKUP(C210,TravelIncrease,2,0)</f>
        <v>1.1000000000000001</v>
      </c>
      <c r="N210" s="865"/>
      <c r="O210" s="866"/>
      <c r="P210" s="865"/>
      <c r="Q210" s="866"/>
      <c r="R210" s="865"/>
      <c r="S210" s="866"/>
      <c r="T210" s="865"/>
      <c r="U210" s="866"/>
      <c r="V210" s="865"/>
      <c r="W210" s="866"/>
      <c r="X210" s="287"/>
      <c r="Y210" s="849">
        <f t="shared" ref="Y210:Y221" si="296">ROUND($E210*$K210*$L210*$M210,0)</f>
        <v>0</v>
      </c>
      <c r="Z210" s="850"/>
      <c r="AA210" s="849">
        <f t="shared" ref="AA210:AA221" si="297">ROUND($F210*$K210*$L210*$M210^2,0)</f>
        <v>0</v>
      </c>
      <c r="AB210" s="850"/>
      <c r="AC210" s="849">
        <f t="shared" ref="AC210:AC221" si="298">ROUND($G210*$K210*$L210*$M210^3,0)</f>
        <v>0</v>
      </c>
      <c r="AD210" s="850"/>
      <c r="AE210" s="849">
        <f t="shared" ref="AE210:AE221" si="299">ROUND($H210*$K210*$L210*$M210^4,0)</f>
        <v>0</v>
      </c>
      <c r="AF210" s="850"/>
      <c r="AG210" s="849">
        <f t="shared" ref="AG210:AG221" si="300">ROUND($I210*$K210*$L210*$M210^5,0)</f>
        <v>0</v>
      </c>
      <c r="AH210" s="850"/>
      <c r="AI210" s="212">
        <f>SUM(Y210+AA210+AC210+AE210+AG210)</f>
        <v>0</v>
      </c>
      <c r="AJ210" s="869"/>
      <c r="AK210" s="870"/>
      <c r="AL210" s="869"/>
      <c r="AM210" s="870"/>
      <c r="AN210" s="869"/>
      <c r="AO210" s="870"/>
      <c r="AP210" s="869"/>
      <c r="AQ210" s="870"/>
      <c r="AR210" s="869"/>
      <c r="AS210" s="870"/>
      <c r="AT210" s="278"/>
      <c r="AU210" s="861"/>
      <c r="AV210" s="862"/>
      <c r="AW210" s="861"/>
      <c r="AX210" s="862"/>
      <c r="AY210" s="861"/>
      <c r="AZ210" s="862"/>
      <c r="BA210" s="861"/>
      <c r="BB210" s="862"/>
      <c r="BC210" s="861"/>
      <c r="BD210" s="862"/>
      <c r="BE210" s="279"/>
      <c r="BF210" s="863"/>
      <c r="BG210" s="864"/>
      <c r="BH210" s="863"/>
      <c r="BI210" s="864"/>
      <c r="BJ210" s="863"/>
      <c r="BK210" s="864"/>
      <c r="BL210" s="863"/>
      <c r="BM210" s="864"/>
      <c r="BN210" s="863"/>
      <c r="BO210" s="864"/>
      <c r="BP210" s="280"/>
      <c r="BQ210" s="256">
        <f t="shared" ref="BQ210:BQ221" si="301">Y210</f>
        <v>0</v>
      </c>
      <c r="BR210" s="256">
        <f t="shared" ref="BR210:BR221" si="302">AA210</f>
        <v>0</v>
      </c>
      <c r="BS210" s="256">
        <f t="shared" ref="BS210:BS221" si="303">AC210</f>
        <v>0</v>
      </c>
      <c r="BT210" s="256">
        <f t="shared" ref="BT210:BT221" si="304">AE210</f>
        <v>0</v>
      </c>
      <c r="BU210" s="256">
        <f t="shared" ref="BU210:BU221" si="305">AG210</f>
        <v>0</v>
      </c>
      <c r="BV210" s="244">
        <f t="shared" ref="BV210:BV222" si="306">SUM(BQ210:BU210)</f>
        <v>0</v>
      </c>
    </row>
    <row r="211" spans="1:74" ht="15" customHeight="1">
      <c r="C211" s="61" t="s">
        <v>231</v>
      </c>
      <c r="D211" s="655"/>
      <c r="E211" s="57"/>
      <c r="F211" s="57"/>
      <c r="G211" s="57"/>
      <c r="H211" s="57"/>
      <c r="I211" s="57"/>
      <c r="J211" s="649"/>
      <c r="K211" s="57"/>
      <c r="L211" s="33"/>
      <c r="M211" s="34">
        <f t="shared" si="295"/>
        <v>1</v>
      </c>
      <c r="N211" s="865"/>
      <c r="O211" s="866"/>
      <c r="P211" s="865"/>
      <c r="Q211" s="866"/>
      <c r="R211" s="865"/>
      <c r="S211" s="866"/>
      <c r="T211" s="865"/>
      <c r="U211" s="866"/>
      <c r="V211" s="865"/>
      <c r="W211" s="866"/>
      <c r="X211" s="287"/>
      <c r="Y211" s="849">
        <f t="shared" si="296"/>
        <v>0</v>
      </c>
      <c r="Z211" s="850"/>
      <c r="AA211" s="849">
        <f t="shared" si="297"/>
        <v>0</v>
      </c>
      <c r="AB211" s="850"/>
      <c r="AC211" s="849">
        <f t="shared" si="298"/>
        <v>0</v>
      </c>
      <c r="AD211" s="850"/>
      <c r="AE211" s="849">
        <f t="shared" si="299"/>
        <v>0</v>
      </c>
      <c r="AF211" s="850"/>
      <c r="AG211" s="849">
        <f t="shared" si="300"/>
        <v>0</v>
      </c>
      <c r="AH211" s="850"/>
      <c r="AI211" s="212">
        <f t="shared" ref="AI211:AI221" si="307">SUM(Y211+AA211+AC211+AE211+AG211)</f>
        <v>0</v>
      </c>
      <c r="AJ211" s="869"/>
      <c r="AK211" s="870"/>
      <c r="AL211" s="869"/>
      <c r="AM211" s="870"/>
      <c r="AN211" s="869"/>
      <c r="AO211" s="870"/>
      <c r="AP211" s="869"/>
      <c r="AQ211" s="870"/>
      <c r="AR211" s="869"/>
      <c r="AS211" s="870"/>
      <c r="AT211" s="278"/>
      <c r="AU211" s="861"/>
      <c r="AV211" s="862"/>
      <c r="AW211" s="861"/>
      <c r="AX211" s="862"/>
      <c r="AY211" s="861"/>
      <c r="AZ211" s="862"/>
      <c r="BA211" s="861"/>
      <c r="BB211" s="862"/>
      <c r="BC211" s="861"/>
      <c r="BD211" s="862"/>
      <c r="BE211" s="279"/>
      <c r="BF211" s="863"/>
      <c r="BG211" s="864"/>
      <c r="BH211" s="863"/>
      <c r="BI211" s="864"/>
      <c r="BJ211" s="863"/>
      <c r="BK211" s="864"/>
      <c r="BL211" s="863"/>
      <c r="BM211" s="864"/>
      <c r="BN211" s="863"/>
      <c r="BO211" s="864"/>
      <c r="BP211" s="280"/>
      <c r="BQ211" s="256">
        <f t="shared" si="301"/>
        <v>0</v>
      </c>
      <c r="BR211" s="256">
        <f t="shared" si="302"/>
        <v>0</v>
      </c>
      <c r="BS211" s="256">
        <f t="shared" si="303"/>
        <v>0</v>
      </c>
      <c r="BT211" s="256">
        <f t="shared" si="304"/>
        <v>0</v>
      </c>
      <c r="BU211" s="256">
        <f t="shared" si="305"/>
        <v>0</v>
      </c>
      <c r="BV211" s="244">
        <f t="shared" si="306"/>
        <v>0</v>
      </c>
    </row>
    <row r="212" spans="1:74" ht="15" customHeight="1">
      <c r="C212" s="61" t="s">
        <v>15</v>
      </c>
      <c r="D212" s="655"/>
      <c r="E212" s="57"/>
      <c r="F212" s="57"/>
      <c r="G212" s="57"/>
      <c r="H212" s="57"/>
      <c r="I212" s="57"/>
      <c r="J212" s="649"/>
      <c r="K212" s="57"/>
      <c r="L212" s="33"/>
      <c r="M212" s="34">
        <f t="shared" si="295"/>
        <v>1</v>
      </c>
      <c r="N212" s="865"/>
      <c r="O212" s="866"/>
      <c r="P212" s="865"/>
      <c r="Q212" s="866"/>
      <c r="R212" s="865"/>
      <c r="S212" s="866"/>
      <c r="T212" s="865"/>
      <c r="U212" s="866"/>
      <c r="V212" s="865"/>
      <c r="W212" s="866"/>
      <c r="X212" s="287"/>
      <c r="Y212" s="849">
        <f t="shared" si="296"/>
        <v>0</v>
      </c>
      <c r="Z212" s="850"/>
      <c r="AA212" s="849">
        <f t="shared" si="297"/>
        <v>0</v>
      </c>
      <c r="AB212" s="850"/>
      <c r="AC212" s="849">
        <f t="shared" si="298"/>
        <v>0</v>
      </c>
      <c r="AD212" s="850"/>
      <c r="AE212" s="849">
        <f t="shared" si="299"/>
        <v>0</v>
      </c>
      <c r="AF212" s="850"/>
      <c r="AG212" s="849">
        <f t="shared" si="300"/>
        <v>0</v>
      </c>
      <c r="AH212" s="850"/>
      <c r="AI212" s="212">
        <f t="shared" si="307"/>
        <v>0</v>
      </c>
      <c r="AJ212" s="869"/>
      <c r="AK212" s="870"/>
      <c r="AL212" s="869"/>
      <c r="AM212" s="870"/>
      <c r="AN212" s="869"/>
      <c r="AO212" s="870"/>
      <c r="AP212" s="869"/>
      <c r="AQ212" s="870"/>
      <c r="AR212" s="869"/>
      <c r="AS212" s="870"/>
      <c r="AT212" s="278"/>
      <c r="AU212" s="861"/>
      <c r="AV212" s="862"/>
      <c r="AW212" s="861"/>
      <c r="AX212" s="862"/>
      <c r="AY212" s="861"/>
      <c r="AZ212" s="862"/>
      <c r="BA212" s="861"/>
      <c r="BB212" s="862"/>
      <c r="BC212" s="861"/>
      <c r="BD212" s="862"/>
      <c r="BE212" s="279"/>
      <c r="BF212" s="863"/>
      <c r="BG212" s="864"/>
      <c r="BH212" s="863"/>
      <c r="BI212" s="864"/>
      <c r="BJ212" s="863"/>
      <c r="BK212" s="864"/>
      <c r="BL212" s="863"/>
      <c r="BM212" s="864"/>
      <c r="BN212" s="863"/>
      <c r="BO212" s="864"/>
      <c r="BP212" s="280"/>
      <c r="BQ212" s="256">
        <f t="shared" si="301"/>
        <v>0</v>
      </c>
      <c r="BR212" s="256">
        <f t="shared" si="302"/>
        <v>0</v>
      </c>
      <c r="BS212" s="256">
        <f t="shared" si="303"/>
        <v>0</v>
      </c>
      <c r="BT212" s="256">
        <f t="shared" si="304"/>
        <v>0</v>
      </c>
      <c r="BU212" s="256">
        <f t="shared" si="305"/>
        <v>0</v>
      </c>
      <c r="BV212" s="244">
        <f t="shared" si="306"/>
        <v>0</v>
      </c>
    </row>
    <row r="213" spans="1:74" ht="15" customHeight="1">
      <c r="C213" s="61" t="s">
        <v>34</v>
      </c>
      <c r="D213" s="655"/>
      <c r="E213" s="57"/>
      <c r="F213" s="57"/>
      <c r="G213" s="57"/>
      <c r="H213" s="57"/>
      <c r="I213" s="57"/>
      <c r="J213" s="649"/>
      <c r="K213" s="57"/>
      <c r="L213" s="33"/>
      <c r="M213" s="34">
        <f t="shared" si="295"/>
        <v>1.1000000000000001</v>
      </c>
      <c r="N213" s="865"/>
      <c r="O213" s="866"/>
      <c r="P213" s="865"/>
      <c r="Q213" s="866"/>
      <c r="R213" s="865"/>
      <c r="S213" s="866"/>
      <c r="T213" s="865"/>
      <c r="U213" s="866"/>
      <c r="V213" s="865"/>
      <c r="W213" s="866"/>
      <c r="X213" s="287"/>
      <c r="Y213" s="849">
        <f t="shared" si="296"/>
        <v>0</v>
      </c>
      <c r="Z213" s="850"/>
      <c r="AA213" s="849">
        <f t="shared" si="297"/>
        <v>0</v>
      </c>
      <c r="AB213" s="850"/>
      <c r="AC213" s="849">
        <f t="shared" si="298"/>
        <v>0</v>
      </c>
      <c r="AD213" s="850"/>
      <c r="AE213" s="849">
        <f t="shared" si="299"/>
        <v>0</v>
      </c>
      <c r="AF213" s="850"/>
      <c r="AG213" s="849">
        <f t="shared" si="300"/>
        <v>0</v>
      </c>
      <c r="AH213" s="850"/>
      <c r="AI213" s="212">
        <f t="shared" si="307"/>
        <v>0</v>
      </c>
      <c r="AJ213" s="869"/>
      <c r="AK213" s="870"/>
      <c r="AL213" s="869"/>
      <c r="AM213" s="870"/>
      <c r="AN213" s="869"/>
      <c r="AO213" s="870"/>
      <c r="AP213" s="869"/>
      <c r="AQ213" s="870"/>
      <c r="AR213" s="869"/>
      <c r="AS213" s="870"/>
      <c r="AT213" s="278"/>
      <c r="AU213" s="861"/>
      <c r="AV213" s="862"/>
      <c r="AW213" s="861"/>
      <c r="AX213" s="862"/>
      <c r="AY213" s="861"/>
      <c r="AZ213" s="862"/>
      <c r="BA213" s="861"/>
      <c r="BB213" s="862"/>
      <c r="BC213" s="861"/>
      <c r="BD213" s="862"/>
      <c r="BE213" s="279"/>
      <c r="BF213" s="863"/>
      <c r="BG213" s="864"/>
      <c r="BH213" s="863"/>
      <c r="BI213" s="864"/>
      <c r="BJ213" s="863"/>
      <c r="BK213" s="864"/>
      <c r="BL213" s="863"/>
      <c r="BM213" s="864"/>
      <c r="BN213" s="863"/>
      <c r="BO213" s="864"/>
      <c r="BP213" s="280"/>
      <c r="BQ213" s="256">
        <f t="shared" si="301"/>
        <v>0</v>
      </c>
      <c r="BR213" s="256">
        <f t="shared" si="302"/>
        <v>0</v>
      </c>
      <c r="BS213" s="256">
        <f t="shared" si="303"/>
        <v>0</v>
      </c>
      <c r="BT213" s="256">
        <f t="shared" si="304"/>
        <v>0</v>
      </c>
      <c r="BU213" s="256">
        <f t="shared" si="305"/>
        <v>0</v>
      </c>
      <c r="BV213" s="244">
        <f t="shared" si="306"/>
        <v>0</v>
      </c>
    </row>
    <row r="214" spans="1:74" ht="15" customHeight="1">
      <c r="C214" s="61" t="s">
        <v>315</v>
      </c>
      <c r="D214" s="655" t="s">
        <v>338</v>
      </c>
      <c r="E214" s="57"/>
      <c r="F214" s="57"/>
      <c r="G214" s="57"/>
      <c r="H214" s="57"/>
      <c r="I214" s="57"/>
      <c r="J214" s="649"/>
      <c r="K214" s="57"/>
      <c r="L214" s="33"/>
      <c r="M214" s="34">
        <f t="shared" si="295"/>
        <v>1.1000000000000001</v>
      </c>
      <c r="N214" s="865"/>
      <c r="O214" s="866"/>
      <c r="P214" s="865"/>
      <c r="Q214" s="866"/>
      <c r="R214" s="865"/>
      <c r="S214" s="866"/>
      <c r="T214" s="865"/>
      <c r="U214" s="866"/>
      <c r="V214" s="865"/>
      <c r="W214" s="866"/>
      <c r="X214" s="287"/>
      <c r="Y214" s="849">
        <f t="shared" si="296"/>
        <v>0</v>
      </c>
      <c r="Z214" s="850"/>
      <c r="AA214" s="849">
        <f t="shared" si="297"/>
        <v>0</v>
      </c>
      <c r="AB214" s="850"/>
      <c r="AC214" s="849">
        <f t="shared" si="298"/>
        <v>0</v>
      </c>
      <c r="AD214" s="850"/>
      <c r="AE214" s="849">
        <f t="shared" si="299"/>
        <v>0</v>
      </c>
      <c r="AF214" s="850"/>
      <c r="AG214" s="849">
        <f t="shared" si="300"/>
        <v>0</v>
      </c>
      <c r="AH214" s="850"/>
      <c r="AI214" s="212">
        <f t="shared" si="307"/>
        <v>0</v>
      </c>
      <c r="AJ214" s="869"/>
      <c r="AK214" s="870"/>
      <c r="AL214" s="869"/>
      <c r="AM214" s="870"/>
      <c r="AN214" s="869"/>
      <c r="AO214" s="870"/>
      <c r="AP214" s="869"/>
      <c r="AQ214" s="870"/>
      <c r="AR214" s="869"/>
      <c r="AS214" s="870"/>
      <c r="AT214" s="278"/>
      <c r="AU214" s="861"/>
      <c r="AV214" s="862"/>
      <c r="AW214" s="861"/>
      <c r="AX214" s="862"/>
      <c r="AY214" s="861"/>
      <c r="AZ214" s="862"/>
      <c r="BA214" s="861"/>
      <c r="BB214" s="862"/>
      <c r="BC214" s="861"/>
      <c r="BD214" s="862"/>
      <c r="BE214" s="279"/>
      <c r="BF214" s="863"/>
      <c r="BG214" s="864"/>
      <c r="BH214" s="863"/>
      <c r="BI214" s="864"/>
      <c r="BJ214" s="863"/>
      <c r="BK214" s="864"/>
      <c r="BL214" s="863"/>
      <c r="BM214" s="864"/>
      <c r="BN214" s="863"/>
      <c r="BO214" s="864"/>
      <c r="BP214" s="280"/>
      <c r="BQ214" s="256">
        <f t="shared" si="301"/>
        <v>0</v>
      </c>
      <c r="BR214" s="256">
        <f t="shared" si="302"/>
        <v>0</v>
      </c>
      <c r="BS214" s="256">
        <f t="shared" si="303"/>
        <v>0</v>
      </c>
      <c r="BT214" s="256">
        <f t="shared" si="304"/>
        <v>0</v>
      </c>
      <c r="BU214" s="256">
        <f t="shared" si="305"/>
        <v>0</v>
      </c>
      <c r="BV214" s="244">
        <f t="shared" si="306"/>
        <v>0</v>
      </c>
    </row>
    <row r="215" spans="1:74" ht="15" customHeight="1">
      <c r="C215" s="61" t="s">
        <v>231</v>
      </c>
      <c r="D215" s="655"/>
      <c r="E215" s="57"/>
      <c r="F215" s="57"/>
      <c r="G215" s="57"/>
      <c r="H215" s="57"/>
      <c r="I215" s="57"/>
      <c r="J215" s="649"/>
      <c r="K215" s="57"/>
      <c r="L215" s="33"/>
      <c r="M215" s="34">
        <f t="shared" si="295"/>
        <v>1</v>
      </c>
      <c r="N215" s="865"/>
      <c r="O215" s="866"/>
      <c r="P215" s="865"/>
      <c r="Q215" s="866"/>
      <c r="R215" s="865"/>
      <c r="S215" s="866"/>
      <c r="T215" s="865"/>
      <c r="U215" s="866"/>
      <c r="V215" s="865"/>
      <c r="W215" s="866"/>
      <c r="X215" s="287"/>
      <c r="Y215" s="849">
        <f t="shared" si="296"/>
        <v>0</v>
      </c>
      <c r="Z215" s="850"/>
      <c r="AA215" s="849">
        <f t="shared" si="297"/>
        <v>0</v>
      </c>
      <c r="AB215" s="850"/>
      <c r="AC215" s="849">
        <f t="shared" si="298"/>
        <v>0</v>
      </c>
      <c r="AD215" s="850"/>
      <c r="AE215" s="849">
        <f t="shared" si="299"/>
        <v>0</v>
      </c>
      <c r="AF215" s="850"/>
      <c r="AG215" s="849">
        <f t="shared" si="300"/>
        <v>0</v>
      </c>
      <c r="AH215" s="850"/>
      <c r="AI215" s="212">
        <f t="shared" si="307"/>
        <v>0</v>
      </c>
      <c r="AJ215" s="869"/>
      <c r="AK215" s="870"/>
      <c r="AL215" s="869"/>
      <c r="AM215" s="870"/>
      <c r="AN215" s="869"/>
      <c r="AO215" s="870"/>
      <c r="AP215" s="869"/>
      <c r="AQ215" s="870"/>
      <c r="AR215" s="869"/>
      <c r="AS215" s="870"/>
      <c r="AT215" s="278"/>
      <c r="AU215" s="861"/>
      <c r="AV215" s="862"/>
      <c r="AW215" s="861"/>
      <c r="AX215" s="862"/>
      <c r="AY215" s="861"/>
      <c r="AZ215" s="862"/>
      <c r="BA215" s="861"/>
      <c r="BB215" s="862"/>
      <c r="BC215" s="861"/>
      <c r="BD215" s="862"/>
      <c r="BE215" s="279"/>
      <c r="BF215" s="863"/>
      <c r="BG215" s="864"/>
      <c r="BH215" s="863"/>
      <c r="BI215" s="864"/>
      <c r="BJ215" s="863"/>
      <c r="BK215" s="864"/>
      <c r="BL215" s="863"/>
      <c r="BM215" s="864"/>
      <c r="BN215" s="863"/>
      <c r="BO215" s="864"/>
      <c r="BP215" s="280"/>
      <c r="BQ215" s="256">
        <f t="shared" si="301"/>
        <v>0</v>
      </c>
      <c r="BR215" s="256">
        <f t="shared" si="302"/>
        <v>0</v>
      </c>
      <c r="BS215" s="256">
        <f t="shared" si="303"/>
        <v>0</v>
      </c>
      <c r="BT215" s="256">
        <f t="shared" si="304"/>
        <v>0</v>
      </c>
      <c r="BU215" s="256">
        <f t="shared" si="305"/>
        <v>0</v>
      </c>
      <c r="BV215" s="244">
        <f t="shared" si="306"/>
        <v>0</v>
      </c>
    </row>
    <row r="216" spans="1:74" ht="15" customHeight="1">
      <c r="C216" s="61" t="s">
        <v>15</v>
      </c>
      <c r="D216" s="655"/>
      <c r="E216" s="57"/>
      <c r="F216" s="57"/>
      <c r="G216" s="57"/>
      <c r="H216" s="57"/>
      <c r="I216" s="57"/>
      <c r="J216" s="649"/>
      <c r="K216" s="57"/>
      <c r="L216" s="33"/>
      <c r="M216" s="34">
        <f t="shared" si="295"/>
        <v>1</v>
      </c>
      <c r="N216" s="865"/>
      <c r="O216" s="866"/>
      <c r="P216" s="865"/>
      <c r="Q216" s="866"/>
      <c r="R216" s="865"/>
      <c r="S216" s="866"/>
      <c r="T216" s="865"/>
      <c r="U216" s="866"/>
      <c r="V216" s="865"/>
      <c r="W216" s="866"/>
      <c r="X216" s="287"/>
      <c r="Y216" s="849">
        <f t="shared" si="296"/>
        <v>0</v>
      </c>
      <c r="Z216" s="850"/>
      <c r="AA216" s="849">
        <f t="shared" si="297"/>
        <v>0</v>
      </c>
      <c r="AB216" s="850"/>
      <c r="AC216" s="849">
        <f t="shared" si="298"/>
        <v>0</v>
      </c>
      <c r="AD216" s="850"/>
      <c r="AE216" s="849">
        <f t="shared" si="299"/>
        <v>0</v>
      </c>
      <c r="AF216" s="850"/>
      <c r="AG216" s="849">
        <f t="shared" si="300"/>
        <v>0</v>
      </c>
      <c r="AH216" s="850"/>
      <c r="AI216" s="212">
        <f t="shared" si="307"/>
        <v>0</v>
      </c>
      <c r="AJ216" s="869"/>
      <c r="AK216" s="870"/>
      <c r="AL216" s="869"/>
      <c r="AM216" s="870"/>
      <c r="AN216" s="869"/>
      <c r="AO216" s="870"/>
      <c r="AP216" s="869"/>
      <c r="AQ216" s="870"/>
      <c r="AR216" s="869"/>
      <c r="AS216" s="870"/>
      <c r="AT216" s="278"/>
      <c r="AU216" s="861"/>
      <c r="AV216" s="862"/>
      <c r="AW216" s="861"/>
      <c r="AX216" s="862"/>
      <c r="AY216" s="861"/>
      <c r="AZ216" s="862"/>
      <c r="BA216" s="861"/>
      <c r="BB216" s="862"/>
      <c r="BC216" s="861"/>
      <c r="BD216" s="862"/>
      <c r="BE216" s="279"/>
      <c r="BF216" s="863"/>
      <c r="BG216" s="864"/>
      <c r="BH216" s="863"/>
      <c r="BI216" s="864"/>
      <c r="BJ216" s="863"/>
      <c r="BK216" s="864"/>
      <c r="BL216" s="863"/>
      <c r="BM216" s="864"/>
      <c r="BN216" s="863"/>
      <c r="BO216" s="864"/>
      <c r="BP216" s="280"/>
      <c r="BQ216" s="256">
        <f t="shared" si="301"/>
        <v>0</v>
      </c>
      <c r="BR216" s="256">
        <f t="shared" si="302"/>
        <v>0</v>
      </c>
      <c r="BS216" s="256">
        <f t="shared" si="303"/>
        <v>0</v>
      </c>
      <c r="BT216" s="256">
        <f t="shared" si="304"/>
        <v>0</v>
      </c>
      <c r="BU216" s="256">
        <f t="shared" si="305"/>
        <v>0</v>
      </c>
      <c r="BV216" s="244">
        <f t="shared" si="306"/>
        <v>0</v>
      </c>
    </row>
    <row r="217" spans="1:74" ht="15" customHeight="1">
      <c r="C217" s="61" t="s">
        <v>34</v>
      </c>
      <c r="D217" s="655"/>
      <c r="E217" s="57"/>
      <c r="F217" s="57"/>
      <c r="G217" s="57"/>
      <c r="H217" s="57"/>
      <c r="I217" s="57"/>
      <c r="J217" s="649"/>
      <c r="K217" s="57"/>
      <c r="L217" s="33"/>
      <c r="M217" s="34">
        <f t="shared" si="295"/>
        <v>1.1000000000000001</v>
      </c>
      <c r="N217" s="865"/>
      <c r="O217" s="866"/>
      <c r="P217" s="865"/>
      <c r="Q217" s="866"/>
      <c r="R217" s="865"/>
      <c r="S217" s="866"/>
      <c r="T217" s="865"/>
      <c r="U217" s="866"/>
      <c r="V217" s="865"/>
      <c r="W217" s="866"/>
      <c r="X217" s="287"/>
      <c r="Y217" s="849">
        <f t="shared" si="296"/>
        <v>0</v>
      </c>
      <c r="Z217" s="850"/>
      <c r="AA217" s="849">
        <f t="shared" si="297"/>
        <v>0</v>
      </c>
      <c r="AB217" s="850"/>
      <c r="AC217" s="849">
        <f t="shared" si="298"/>
        <v>0</v>
      </c>
      <c r="AD217" s="850"/>
      <c r="AE217" s="849">
        <f t="shared" si="299"/>
        <v>0</v>
      </c>
      <c r="AF217" s="850"/>
      <c r="AG217" s="849">
        <f t="shared" si="300"/>
        <v>0</v>
      </c>
      <c r="AH217" s="850"/>
      <c r="AI217" s="212">
        <f t="shared" si="307"/>
        <v>0</v>
      </c>
      <c r="AJ217" s="869"/>
      <c r="AK217" s="870"/>
      <c r="AL217" s="869"/>
      <c r="AM217" s="870"/>
      <c r="AN217" s="869"/>
      <c r="AO217" s="870"/>
      <c r="AP217" s="869"/>
      <c r="AQ217" s="870"/>
      <c r="AR217" s="869"/>
      <c r="AS217" s="870"/>
      <c r="AT217" s="278"/>
      <c r="AU217" s="861"/>
      <c r="AV217" s="862"/>
      <c r="AW217" s="861"/>
      <c r="AX217" s="862"/>
      <c r="AY217" s="861"/>
      <c r="AZ217" s="862"/>
      <c r="BA217" s="861"/>
      <c r="BB217" s="862"/>
      <c r="BC217" s="861"/>
      <c r="BD217" s="862"/>
      <c r="BE217" s="279"/>
      <c r="BF217" s="863"/>
      <c r="BG217" s="864"/>
      <c r="BH217" s="863"/>
      <c r="BI217" s="864"/>
      <c r="BJ217" s="863"/>
      <c r="BK217" s="864"/>
      <c r="BL217" s="863"/>
      <c r="BM217" s="864"/>
      <c r="BN217" s="863"/>
      <c r="BO217" s="864"/>
      <c r="BP217" s="280"/>
      <c r="BQ217" s="256">
        <f t="shared" si="301"/>
        <v>0</v>
      </c>
      <c r="BR217" s="256">
        <f t="shared" si="302"/>
        <v>0</v>
      </c>
      <c r="BS217" s="256">
        <f t="shared" si="303"/>
        <v>0</v>
      </c>
      <c r="BT217" s="256">
        <f t="shared" si="304"/>
        <v>0</v>
      </c>
      <c r="BU217" s="256">
        <f t="shared" si="305"/>
        <v>0</v>
      </c>
      <c r="BV217" s="244">
        <f t="shared" si="306"/>
        <v>0</v>
      </c>
    </row>
    <row r="218" spans="1:74" ht="15" customHeight="1">
      <c r="C218" s="61" t="s">
        <v>315</v>
      </c>
      <c r="D218" s="655" t="s">
        <v>338</v>
      </c>
      <c r="E218" s="57"/>
      <c r="F218" s="57"/>
      <c r="G218" s="57"/>
      <c r="H218" s="57"/>
      <c r="I218" s="57"/>
      <c r="J218" s="649"/>
      <c r="K218" s="57"/>
      <c r="L218" s="33"/>
      <c r="M218" s="34">
        <f t="shared" si="295"/>
        <v>1.1000000000000001</v>
      </c>
      <c r="N218" s="865"/>
      <c r="O218" s="866"/>
      <c r="P218" s="865"/>
      <c r="Q218" s="866"/>
      <c r="R218" s="865"/>
      <c r="S218" s="866"/>
      <c r="T218" s="865"/>
      <c r="U218" s="866"/>
      <c r="V218" s="865"/>
      <c r="W218" s="866"/>
      <c r="X218" s="287"/>
      <c r="Y218" s="849">
        <f t="shared" si="296"/>
        <v>0</v>
      </c>
      <c r="Z218" s="850"/>
      <c r="AA218" s="849">
        <f t="shared" si="297"/>
        <v>0</v>
      </c>
      <c r="AB218" s="850"/>
      <c r="AC218" s="849">
        <f t="shared" si="298"/>
        <v>0</v>
      </c>
      <c r="AD218" s="850"/>
      <c r="AE218" s="849">
        <f t="shared" si="299"/>
        <v>0</v>
      </c>
      <c r="AF218" s="850"/>
      <c r="AG218" s="849">
        <f t="shared" si="300"/>
        <v>0</v>
      </c>
      <c r="AH218" s="850"/>
      <c r="AI218" s="212">
        <f t="shared" si="307"/>
        <v>0</v>
      </c>
      <c r="AJ218" s="869"/>
      <c r="AK218" s="870"/>
      <c r="AL218" s="869"/>
      <c r="AM218" s="870"/>
      <c r="AN218" s="869"/>
      <c r="AO218" s="870"/>
      <c r="AP218" s="869"/>
      <c r="AQ218" s="870"/>
      <c r="AR218" s="869"/>
      <c r="AS218" s="870"/>
      <c r="AT218" s="278"/>
      <c r="AU218" s="861"/>
      <c r="AV218" s="862"/>
      <c r="AW218" s="861"/>
      <c r="AX218" s="862"/>
      <c r="AY218" s="861"/>
      <c r="AZ218" s="862"/>
      <c r="BA218" s="861"/>
      <c r="BB218" s="862"/>
      <c r="BC218" s="861"/>
      <c r="BD218" s="862"/>
      <c r="BE218" s="279"/>
      <c r="BF218" s="863"/>
      <c r="BG218" s="864"/>
      <c r="BH218" s="863"/>
      <c r="BI218" s="864"/>
      <c r="BJ218" s="863"/>
      <c r="BK218" s="864"/>
      <c r="BL218" s="863"/>
      <c r="BM218" s="864"/>
      <c r="BN218" s="863"/>
      <c r="BO218" s="864"/>
      <c r="BP218" s="280"/>
      <c r="BQ218" s="256">
        <f t="shared" si="301"/>
        <v>0</v>
      </c>
      <c r="BR218" s="256">
        <f t="shared" si="302"/>
        <v>0</v>
      </c>
      <c r="BS218" s="256">
        <f t="shared" si="303"/>
        <v>0</v>
      </c>
      <c r="BT218" s="256">
        <f t="shared" si="304"/>
        <v>0</v>
      </c>
      <c r="BU218" s="256">
        <f t="shared" si="305"/>
        <v>0</v>
      </c>
      <c r="BV218" s="244">
        <f t="shared" si="306"/>
        <v>0</v>
      </c>
    </row>
    <row r="219" spans="1:74" ht="15" customHeight="1">
      <c r="C219" s="61" t="s">
        <v>231</v>
      </c>
      <c r="D219" s="655"/>
      <c r="E219" s="57"/>
      <c r="F219" s="57"/>
      <c r="G219" s="57"/>
      <c r="H219" s="57"/>
      <c r="I219" s="57"/>
      <c r="J219" s="649"/>
      <c r="K219" s="57"/>
      <c r="L219" s="33"/>
      <c r="M219" s="34">
        <f t="shared" si="295"/>
        <v>1</v>
      </c>
      <c r="N219" s="865"/>
      <c r="O219" s="866"/>
      <c r="P219" s="865"/>
      <c r="Q219" s="866"/>
      <c r="R219" s="865"/>
      <c r="S219" s="866"/>
      <c r="T219" s="865"/>
      <c r="U219" s="866"/>
      <c r="V219" s="865"/>
      <c r="W219" s="866"/>
      <c r="X219" s="287"/>
      <c r="Y219" s="849">
        <f t="shared" si="296"/>
        <v>0</v>
      </c>
      <c r="Z219" s="850"/>
      <c r="AA219" s="849">
        <f t="shared" si="297"/>
        <v>0</v>
      </c>
      <c r="AB219" s="850"/>
      <c r="AC219" s="849">
        <f t="shared" si="298"/>
        <v>0</v>
      </c>
      <c r="AD219" s="850"/>
      <c r="AE219" s="849">
        <f t="shared" si="299"/>
        <v>0</v>
      </c>
      <c r="AF219" s="850"/>
      <c r="AG219" s="849">
        <f t="shared" si="300"/>
        <v>0</v>
      </c>
      <c r="AH219" s="850"/>
      <c r="AI219" s="212">
        <f t="shared" si="307"/>
        <v>0</v>
      </c>
      <c r="AJ219" s="869"/>
      <c r="AK219" s="870"/>
      <c r="AL219" s="869"/>
      <c r="AM219" s="870"/>
      <c r="AN219" s="869"/>
      <c r="AO219" s="870"/>
      <c r="AP219" s="869"/>
      <c r="AQ219" s="870"/>
      <c r="AR219" s="869"/>
      <c r="AS219" s="870"/>
      <c r="AT219" s="278"/>
      <c r="AU219" s="861"/>
      <c r="AV219" s="862"/>
      <c r="AW219" s="861"/>
      <c r="AX219" s="862"/>
      <c r="AY219" s="861"/>
      <c r="AZ219" s="862"/>
      <c r="BA219" s="861"/>
      <c r="BB219" s="862"/>
      <c r="BC219" s="861"/>
      <c r="BD219" s="862"/>
      <c r="BE219" s="279"/>
      <c r="BF219" s="863"/>
      <c r="BG219" s="864"/>
      <c r="BH219" s="863"/>
      <c r="BI219" s="864"/>
      <c r="BJ219" s="863"/>
      <c r="BK219" s="864"/>
      <c r="BL219" s="863"/>
      <c r="BM219" s="864"/>
      <c r="BN219" s="863"/>
      <c r="BO219" s="864"/>
      <c r="BP219" s="280"/>
      <c r="BQ219" s="256">
        <f t="shared" si="301"/>
        <v>0</v>
      </c>
      <c r="BR219" s="256">
        <f t="shared" si="302"/>
        <v>0</v>
      </c>
      <c r="BS219" s="256">
        <f t="shared" si="303"/>
        <v>0</v>
      </c>
      <c r="BT219" s="256">
        <f t="shared" si="304"/>
        <v>0</v>
      </c>
      <c r="BU219" s="256">
        <f t="shared" si="305"/>
        <v>0</v>
      </c>
      <c r="BV219" s="244">
        <f t="shared" si="306"/>
        <v>0</v>
      </c>
    </row>
    <row r="220" spans="1:74" ht="15" customHeight="1">
      <c r="C220" s="61" t="s">
        <v>15</v>
      </c>
      <c r="D220" s="655"/>
      <c r="E220" s="57"/>
      <c r="F220" s="57"/>
      <c r="G220" s="57"/>
      <c r="H220" s="57"/>
      <c r="I220" s="57"/>
      <c r="J220" s="649"/>
      <c r="K220" s="57"/>
      <c r="L220" s="33"/>
      <c r="M220" s="34">
        <f t="shared" si="295"/>
        <v>1</v>
      </c>
      <c r="N220" s="865"/>
      <c r="O220" s="866"/>
      <c r="P220" s="865"/>
      <c r="Q220" s="866"/>
      <c r="R220" s="865"/>
      <c r="S220" s="866"/>
      <c r="T220" s="865"/>
      <c r="U220" s="866"/>
      <c r="V220" s="865"/>
      <c r="W220" s="866"/>
      <c r="X220" s="287"/>
      <c r="Y220" s="849">
        <f t="shared" si="296"/>
        <v>0</v>
      </c>
      <c r="Z220" s="850"/>
      <c r="AA220" s="849">
        <f t="shared" si="297"/>
        <v>0</v>
      </c>
      <c r="AB220" s="850"/>
      <c r="AC220" s="849">
        <f t="shared" si="298"/>
        <v>0</v>
      </c>
      <c r="AD220" s="850"/>
      <c r="AE220" s="849">
        <f t="shared" si="299"/>
        <v>0</v>
      </c>
      <c r="AF220" s="850"/>
      <c r="AG220" s="849">
        <f t="shared" si="300"/>
        <v>0</v>
      </c>
      <c r="AH220" s="850"/>
      <c r="AI220" s="212">
        <f t="shared" si="307"/>
        <v>0</v>
      </c>
      <c r="AJ220" s="869"/>
      <c r="AK220" s="870"/>
      <c r="AL220" s="869"/>
      <c r="AM220" s="870"/>
      <c r="AN220" s="869"/>
      <c r="AO220" s="870"/>
      <c r="AP220" s="869"/>
      <c r="AQ220" s="870"/>
      <c r="AR220" s="869"/>
      <c r="AS220" s="870"/>
      <c r="AT220" s="278"/>
      <c r="AU220" s="861"/>
      <c r="AV220" s="862"/>
      <c r="AW220" s="861"/>
      <c r="AX220" s="862"/>
      <c r="AY220" s="861"/>
      <c r="AZ220" s="862"/>
      <c r="BA220" s="861"/>
      <c r="BB220" s="862"/>
      <c r="BC220" s="861"/>
      <c r="BD220" s="862"/>
      <c r="BE220" s="279"/>
      <c r="BF220" s="863"/>
      <c r="BG220" s="864"/>
      <c r="BH220" s="863"/>
      <c r="BI220" s="864"/>
      <c r="BJ220" s="863"/>
      <c r="BK220" s="864"/>
      <c r="BL220" s="863"/>
      <c r="BM220" s="864"/>
      <c r="BN220" s="863"/>
      <c r="BO220" s="864"/>
      <c r="BP220" s="280"/>
      <c r="BQ220" s="256">
        <f t="shared" si="301"/>
        <v>0</v>
      </c>
      <c r="BR220" s="256">
        <f t="shared" si="302"/>
        <v>0</v>
      </c>
      <c r="BS220" s="256">
        <f t="shared" si="303"/>
        <v>0</v>
      </c>
      <c r="BT220" s="256">
        <f t="shared" si="304"/>
        <v>0</v>
      </c>
      <c r="BU220" s="256">
        <f t="shared" si="305"/>
        <v>0</v>
      </c>
      <c r="BV220" s="244">
        <f t="shared" si="306"/>
        <v>0</v>
      </c>
    </row>
    <row r="221" spans="1:74" ht="15" customHeight="1">
      <c r="C221" s="61" t="s">
        <v>34</v>
      </c>
      <c r="D221" s="655"/>
      <c r="E221" s="57"/>
      <c r="F221" s="57"/>
      <c r="G221" s="57"/>
      <c r="H221" s="57"/>
      <c r="I221" s="57"/>
      <c r="J221" s="649"/>
      <c r="K221" s="57"/>
      <c r="L221" s="33"/>
      <c r="M221" s="34">
        <f t="shared" si="295"/>
        <v>1.1000000000000001</v>
      </c>
      <c r="N221" s="865"/>
      <c r="O221" s="866"/>
      <c r="P221" s="865"/>
      <c r="Q221" s="866"/>
      <c r="R221" s="865"/>
      <c r="S221" s="866"/>
      <c r="T221" s="865"/>
      <c r="U221" s="866"/>
      <c r="V221" s="865"/>
      <c r="W221" s="866"/>
      <c r="X221" s="287"/>
      <c r="Y221" s="849">
        <f t="shared" si="296"/>
        <v>0</v>
      </c>
      <c r="Z221" s="850"/>
      <c r="AA221" s="849">
        <f t="shared" si="297"/>
        <v>0</v>
      </c>
      <c r="AB221" s="850"/>
      <c r="AC221" s="849">
        <f t="shared" si="298"/>
        <v>0</v>
      </c>
      <c r="AD221" s="850"/>
      <c r="AE221" s="849">
        <f t="shared" si="299"/>
        <v>0</v>
      </c>
      <c r="AF221" s="850"/>
      <c r="AG221" s="849">
        <f t="shared" si="300"/>
        <v>0</v>
      </c>
      <c r="AH221" s="850"/>
      <c r="AI221" s="212">
        <f t="shared" si="307"/>
        <v>0</v>
      </c>
      <c r="AJ221" s="869"/>
      <c r="AK221" s="870"/>
      <c r="AL221" s="869"/>
      <c r="AM221" s="870"/>
      <c r="AN221" s="869"/>
      <c r="AO221" s="870"/>
      <c r="AP221" s="869"/>
      <c r="AQ221" s="870"/>
      <c r="AR221" s="869"/>
      <c r="AS221" s="870"/>
      <c r="AT221" s="278"/>
      <c r="AU221" s="861"/>
      <c r="AV221" s="862"/>
      <c r="AW221" s="861"/>
      <c r="AX221" s="862"/>
      <c r="AY221" s="861"/>
      <c r="AZ221" s="862"/>
      <c r="BA221" s="861"/>
      <c r="BB221" s="862"/>
      <c r="BC221" s="861"/>
      <c r="BD221" s="862"/>
      <c r="BE221" s="279"/>
      <c r="BF221" s="863"/>
      <c r="BG221" s="864"/>
      <c r="BH221" s="863"/>
      <c r="BI221" s="864"/>
      <c r="BJ221" s="863"/>
      <c r="BK221" s="864"/>
      <c r="BL221" s="863"/>
      <c r="BM221" s="864"/>
      <c r="BN221" s="863"/>
      <c r="BO221" s="864"/>
      <c r="BP221" s="280"/>
      <c r="BQ221" s="256">
        <f t="shared" si="301"/>
        <v>0</v>
      </c>
      <c r="BR221" s="256">
        <f t="shared" si="302"/>
        <v>0</v>
      </c>
      <c r="BS221" s="256">
        <f t="shared" si="303"/>
        <v>0</v>
      </c>
      <c r="BT221" s="256">
        <f t="shared" si="304"/>
        <v>0</v>
      </c>
      <c r="BU221" s="256">
        <f t="shared" si="305"/>
        <v>0</v>
      </c>
      <c r="BV221" s="244">
        <f t="shared" si="306"/>
        <v>0</v>
      </c>
    </row>
    <row r="222" spans="1:74" ht="15" customHeight="1">
      <c r="C222" s="61"/>
      <c r="J222" s="892" t="s">
        <v>150</v>
      </c>
      <c r="K222" s="903"/>
      <c r="L222" s="903"/>
      <c r="M222" s="885"/>
      <c r="N222" s="886"/>
      <c r="O222" s="686"/>
      <c r="P222" s="886"/>
      <c r="Q222" s="686"/>
      <c r="R222" s="886"/>
      <c r="S222" s="686"/>
      <c r="T222" s="886"/>
      <c r="U222" s="686"/>
      <c r="V222" s="886"/>
      <c r="W222" s="686"/>
      <c r="X222" s="109"/>
      <c r="Y222" s="886">
        <f>SUM(Y210:Y221)</f>
        <v>0</v>
      </c>
      <c r="Z222" s="891"/>
      <c r="AA222" s="886">
        <f>SUM(AA210:AA221)</f>
        <v>0</v>
      </c>
      <c r="AB222" s="891"/>
      <c r="AC222" s="886">
        <f>SUM(AC210:AC221)</f>
        <v>0</v>
      </c>
      <c r="AD222" s="891"/>
      <c r="AE222" s="886">
        <f>SUM(AE210:AE221)</f>
        <v>0</v>
      </c>
      <c r="AF222" s="891"/>
      <c r="AG222" s="886">
        <f>SUM(AG210:AG221)</f>
        <v>0</v>
      </c>
      <c r="AH222" s="891"/>
      <c r="AI222" s="109">
        <f>SUM(Y222:AH222)</f>
        <v>0</v>
      </c>
      <c r="AJ222" s="886"/>
      <c r="AK222" s="686"/>
      <c r="AL222" s="886"/>
      <c r="AM222" s="686"/>
      <c r="AN222" s="886"/>
      <c r="AO222" s="686"/>
      <c r="AP222" s="886"/>
      <c r="AQ222" s="686"/>
      <c r="AR222" s="886"/>
      <c r="AS222" s="686"/>
      <c r="AT222" s="109"/>
      <c r="AU222" s="886"/>
      <c r="AV222" s="686"/>
      <c r="AW222" s="886"/>
      <c r="AX222" s="686"/>
      <c r="AY222" s="886"/>
      <c r="AZ222" s="686"/>
      <c r="BA222" s="886"/>
      <c r="BB222" s="686"/>
      <c r="BC222" s="886"/>
      <c r="BD222" s="686"/>
      <c r="BE222" s="109"/>
      <c r="BF222" s="886"/>
      <c r="BG222" s="686"/>
      <c r="BH222" s="886"/>
      <c r="BI222" s="686"/>
      <c r="BJ222" s="886"/>
      <c r="BK222" s="686"/>
      <c r="BL222" s="886"/>
      <c r="BM222" s="686"/>
      <c r="BN222" s="886"/>
      <c r="BO222" s="686"/>
      <c r="BP222" s="109"/>
      <c r="BQ222" s="109">
        <f>SUM(BQ210:BQ221)</f>
        <v>0</v>
      </c>
      <c r="BR222" s="109">
        <f>SUM(BR210:BR221)</f>
        <v>0</v>
      </c>
      <c r="BS222" s="109">
        <f>SUM(BS210:BS221)</f>
        <v>0</v>
      </c>
      <c r="BT222" s="109">
        <f>SUM(BT210:BT221)</f>
        <v>0</v>
      </c>
      <c r="BU222" s="109">
        <f>SUM(BU210:BU221)</f>
        <v>0</v>
      </c>
      <c r="BV222" s="109">
        <f t="shared" si="306"/>
        <v>0</v>
      </c>
    </row>
    <row r="223" spans="1:74" s="9" customFormat="1" ht="26.25" customHeight="1">
      <c r="A223" s="62">
        <v>2000</v>
      </c>
      <c r="B223" s="62"/>
      <c r="C223" s="949" t="str">
        <f>CONCATENATE(AJ8," Travel")</f>
        <v>UAS Travel</v>
      </c>
      <c r="D223" s="950"/>
      <c r="E223" s="719" t="s">
        <v>188</v>
      </c>
      <c r="F223" s="719"/>
      <c r="G223" s="719"/>
      <c r="H223" s="719"/>
      <c r="I223" s="719"/>
      <c r="J223" s="76"/>
      <c r="K223" s="76"/>
      <c r="L223" s="76"/>
      <c r="M223" s="122"/>
      <c r="N223" s="81"/>
      <c r="O223" s="97"/>
      <c r="P223" s="81"/>
      <c r="Q223" s="97"/>
      <c r="R223" s="81"/>
      <c r="S223" s="97"/>
      <c r="T223" s="81"/>
      <c r="U223" s="97"/>
      <c r="V223" s="81"/>
      <c r="W223" s="97"/>
      <c r="X223" s="99"/>
      <c r="Y223" s="81"/>
      <c r="Z223" s="97"/>
      <c r="AA223" s="81"/>
      <c r="AB223" s="97"/>
      <c r="AC223" s="81"/>
      <c r="AD223" s="97"/>
      <c r="AE223" s="81"/>
      <c r="AF223" s="97"/>
      <c r="AG223" s="81"/>
      <c r="AH223" s="97"/>
      <c r="AI223" s="99"/>
      <c r="AJ223" s="81"/>
      <c r="AK223" s="97"/>
      <c r="AL223" s="81"/>
      <c r="AM223" s="97"/>
      <c r="AN223" s="81"/>
      <c r="AO223" s="97"/>
      <c r="AP223" s="81"/>
      <c r="AQ223" s="97"/>
      <c r="AR223" s="81"/>
      <c r="AS223" s="97"/>
      <c r="AT223" s="99"/>
      <c r="AU223" s="81"/>
      <c r="AV223" s="97"/>
      <c r="AW223" s="81"/>
      <c r="AX223" s="97"/>
      <c r="AY223" s="81"/>
      <c r="AZ223" s="97"/>
      <c r="BA223" s="81"/>
      <c r="BB223" s="97"/>
      <c r="BC223" s="81"/>
      <c r="BD223" s="97"/>
      <c r="BE223" s="99"/>
      <c r="BF223" s="81"/>
      <c r="BG223" s="97"/>
      <c r="BH223" s="81"/>
      <c r="BI223" s="97"/>
      <c r="BJ223" s="81"/>
      <c r="BK223" s="97"/>
      <c r="BL223" s="81"/>
      <c r="BM223" s="97"/>
      <c r="BN223" s="81"/>
      <c r="BO223" s="97"/>
      <c r="BP223" s="99"/>
      <c r="BQ223" s="153"/>
      <c r="BR223" s="153"/>
      <c r="BS223" s="153"/>
      <c r="BT223" s="153"/>
      <c r="BU223" s="153"/>
      <c r="BV223" s="206"/>
    </row>
    <row r="224" spans="1:74" s="9" customFormat="1" ht="34.5" customHeight="1">
      <c r="A224" s="62"/>
      <c r="B224" s="62"/>
      <c r="C224" s="94" t="s">
        <v>33</v>
      </c>
      <c r="D224" s="9" t="s">
        <v>149</v>
      </c>
      <c r="E224" s="64" t="str">
        <f>AJ9</f>
        <v>Year 1</v>
      </c>
      <c r="F224" s="64" t="str">
        <f>AL9</f>
        <v>Year 2</v>
      </c>
      <c r="G224" s="64" t="str">
        <f>AN9</f>
        <v>Year 3</v>
      </c>
      <c r="H224" s="64" t="str">
        <f>AP9</f>
        <v>Year 4</v>
      </c>
      <c r="I224" s="64" t="str">
        <f>AR9</f>
        <v>Year 5</v>
      </c>
      <c r="J224" s="62" t="s">
        <v>336</v>
      </c>
      <c r="K224" s="62" t="s">
        <v>337</v>
      </c>
      <c r="L224" s="62" t="s">
        <v>45</v>
      </c>
      <c r="M224" s="62" t="s">
        <v>317</v>
      </c>
      <c r="N224" s="81"/>
      <c r="O224" s="103"/>
      <c r="P224" s="125"/>
      <c r="Q224" s="103"/>
      <c r="R224" s="125"/>
      <c r="S224" s="103"/>
      <c r="T224" s="125"/>
      <c r="U224" s="103"/>
      <c r="V224" s="125"/>
      <c r="W224" s="103"/>
      <c r="X224" s="99"/>
      <c r="Y224" s="81"/>
      <c r="Z224" s="103"/>
      <c r="AA224" s="125"/>
      <c r="AB224" s="103"/>
      <c r="AC224" s="125"/>
      <c r="AD224" s="103"/>
      <c r="AE224" s="125"/>
      <c r="AF224" s="103"/>
      <c r="AG224" s="125"/>
      <c r="AH224" s="103"/>
      <c r="AI224" s="99"/>
      <c r="AJ224" s="81"/>
      <c r="AK224" s="103"/>
      <c r="AL224" s="125"/>
      <c r="AM224" s="103"/>
      <c r="AN224" s="125"/>
      <c r="AO224" s="103"/>
      <c r="AP224" s="125"/>
      <c r="AQ224" s="103"/>
      <c r="AR224" s="125"/>
      <c r="AS224" s="103"/>
      <c r="AT224" s="99"/>
      <c r="AU224" s="81"/>
      <c r="AV224" s="103"/>
      <c r="AW224" s="125"/>
      <c r="AX224" s="103"/>
      <c r="AY224" s="125"/>
      <c r="AZ224" s="103"/>
      <c r="BA224" s="125"/>
      <c r="BB224" s="103"/>
      <c r="BC224" s="125"/>
      <c r="BD224" s="103"/>
      <c r="BE224" s="99"/>
      <c r="BF224" s="81"/>
      <c r="BG224" s="103"/>
      <c r="BH224" s="125"/>
      <c r="BI224" s="103"/>
      <c r="BJ224" s="125"/>
      <c r="BK224" s="103"/>
      <c r="BL224" s="125"/>
      <c r="BM224" s="103"/>
      <c r="BN224" s="125"/>
      <c r="BO224" s="103"/>
      <c r="BP224" s="99"/>
      <c r="BQ224" s="206"/>
      <c r="BR224" s="206"/>
      <c r="BS224" s="206"/>
      <c r="BT224" s="206"/>
      <c r="BU224" s="206"/>
      <c r="BV224" s="206"/>
    </row>
    <row r="225" spans="1:74" s="9" customFormat="1" ht="15" customHeight="1">
      <c r="A225" s="62"/>
      <c r="B225" s="62"/>
      <c r="C225" s="61" t="s">
        <v>315</v>
      </c>
      <c r="D225" s="655" t="s">
        <v>338</v>
      </c>
      <c r="E225" s="57"/>
      <c r="F225" s="57"/>
      <c r="G225" s="57"/>
      <c r="H225" s="57"/>
      <c r="I225" s="57"/>
      <c r="J225" s="649"/>
      <c r="K225" s="57"/>
      <c r="L225" s="33"/>
      <c r="M225" s="34">
        <f t="shared" ref="M225:M244" si="308">VLOOKUP(C225,TravelIncrease,2,0)</f>
        <v>1.1000000000000001</v>
      </c>
      <c r="N225" s="865"/>
      <c r="O225" s="866"/>
      <c r="P225" s="865"/>
      <c r="Q225" s="866"/>
      <c r="R225" s="865"/>
      <c r="S225" s="866"/>
      <c r="T225" s="865"/>
      <c r="U225" s="866"/>
      <c r="V225" s="865"/>
      <c r="W225" s="866"/>
      <c r="X225" s="287"/>
      <c r="Y225" s="867"/>
      <c r="Z225" s="868"/>
      <c r="AA225" s="867"/>
      <c r="AB225" s="868"/>
      <c r="AC225" s="867"/>
      <c r="AD225" s="868"/>
      <c r="AE225" s="867"/>
      <c r="AF225" s="868"/>
      <c r="AG225" s="867"/>
      <c r="AH225" s="868"/>
      <c r="AI225" s="277"/>
      <c r="AJ225" s="843">
        <f t="shared" ref="AJ225:AJ244" si="309">ROUND($E225*$K225*$L225*$M225,0)</f>
        <v>0</v>
      </c>
      <c r="AK225" s="844"/>
      <c r="AL225" s="843">
        <f t="shared" ref="AL225:AL244" si="310">ROUND($F225*$K225*$L225*$M225^2,0)</f>
        <v>0</v>
      </c>
      <c r="AM225" s="844"/>
      <c r="AN225" s="843">
        <f t="shared" ref="AN225:AN244" si="311">ROUND($G225*$K225*$L225*$M225^3,0)</f>
        <v>0</v>
      </c>
      <c r="AO225" s="844"/>
      <c r="AP225" s="843">
        <f t="shared" ref="AP225:AP244" si="312">ROUND($H225*$K225*$L225*$M225^4,0)</f>
        <v>0</v>
      </c>
      <c r="AQ225" s="844"/>
      <c r="AR225" s="843">
        <f t="shared" ref="AR225:AR244" si="313">ROUND($I225*$K225*$L225*$M225^5,0)</f>
        <v>0</v>
      </c>
      <c r="AS225" s="844"/>
      <c r="AT225" s="215">
        <f>SUM(AJ225+AL225+AN225+AP225+AR225)</f>
        <v>0</v>
      </c>
      <c r="AU225" s="861"/>
      <c r="AV225" s="862"/>
      <c r="AW225" s="861"/>
      <c r="AX225" s="862"/>
      <c r="AY225" s="861"/>
      <c r="AZ225" s="862"/>
      <c r="BA225" s="861"/>
      <c r="BB225" s="862"/>
      <c r="BC225" s="861"/>
      <c r="BD225" s="862"/>
      <c r="BE225" s="279"/>
      <c r="BF225" s="863"/>
      <c r="BG225" s="864"/>
      <c r="BH225" s="863"/>
      <c r="BI225" s="864"/>
      <c r="BJ225" s="863"/>
      <c r="BK225" s="864"/>
      <c r="BL225" s="863"/>
      <c r="BM225" s="864"/>
      <c r="BN225" s="863"/>
      <c r="BO225" s="864"/>
      <c r="BP225" s="280"/>
      <c r="BQ225" s="256">
        <f t="shared" ref="BQ225:BQ244" si="314">AJ225</f>
        <v>0</v>
      </c>
      <c r="BR225" s="256">
        <f t="shared" ref="BR225:BR244" si="315">AL225</f>
        <v>0</v>
      </c>
      <c r="BS225" s="256">
        <f t="shared" ref="BS225:BS244" si="316">AN225</f>
        <v>0</v>
      </c>
      <c r="BT225" s="256">
        <f t="shared" ref="BT225:BT244" si="317">AP225</f>
        <v>0</v>
      </c>
      <c r="BU225" s="256">
        <f t="shared" ref="BU225:BU244" si="318">AR225</f>
        <v>0</v>
      </c>
      <c r="BV225" s="244">
        <f t="shared" ref="BV225:BV244" si="319">SUM(BQ225:BU225)</f>
        <v>0</v>
      </c>
    </row>
    <row r="226" spans="1:74" s="9" customFormat="1" ht="15" customHeight="1">
      <c r="A226" s="62"/>
      <c r="B226" s="62"/>
      <c r="C226" s="61" t="s">
        <v>231</v>
      </c>
      <c r="D226" s="655"/>
      <c r="E226" s="57"/>
      <c r="F226" s="57"/>
      <c r="G226" s="57"/>
      <c r="H226" s="57"/>
      <c r="I226" s="57"/>
      <c r="J226" s="649"/>
      <c r="K226" s="57"/>
      <c r="L226" s="33"/>
      <c r="M226" s="34">
        <f t="shared" si="308"/>
        <v>1</v>
      </c>
      <c r="N226" s="865"/>
      <c r="O226" s="866"/>
      <c r="P226" s="865"/>
      <c r="Q226" s="866"/>
      <c r="R226" s="865"/>
      <c r="S226" s="866"/>
      <c r="T226" s="865"/>
      <c r="U226" s="866"/>
      <c r="V226" s="865"/>
      <c r="W226" s="866"/>
      <c r="X226" s="287"/>
      <c r="Y226" s="867"/>
      <c r="Z226" s="868"/>
      <c r="AA226" s="867"/>
      <c r="AB226" s="868"/>
      <c r="AC226" s="867"/>
      <c r="AD226" s="868"/>
      <c r="AE226" s="867"/>
      <c r="AF226" s="868"/>
      <c r="AG226" s="867"/>
      <c r="AH226" s="868"/>
      <c r="AI226" s="277"/>
      <c r="AJ226" s="843">
        <f t="shared" si="309"/>
        <v>0</v>
      </c>
      <c r="AK226" s="844"/>
      <c r="AL226" s="843">
        <f t="shared" si="310"/>
        <v>0</v>
      </c>
      <c r="AM226" s="844"/>
      <c r="AN226" s="843">
        <f t="shared" si="311"/>
        <v>0</v>
      </c>
      <c r="AO226" s="844"/>
      <c r="AP226" s="843">
        <f t="shared" si="312"/>
        <v>0</v>
      </c>
      <c r="AQ226" s="844"/>
      <c r="AR226" s="843">
        <f t="shared" si="313"/>
        <v>0</v>
      </c>
      <c r="AS226" s="844"/>
      <c r="AT226" s="215">
        <f t="shared" ref="AT226:AT244" si="320">SUM(AJ226+AL226+AN226+AP226+AR226)</f>
        <v>0</v>
      </c>
      <c r="AU226" s="861"/>
      <c r="AV226" s="862"/>
      <c r="AW226" s="861"/>
      <c r="AX226" s="862"/>
      <c r="AY226" s="861"/>
      <c r="AZ226" s="862"/>
      <c r="BA226" s="861"/>
      <c r="BB226" s="862"/>
      <c r="BC226" s="861"/>
      <c r="BD226" s="862"/>
      <c r="BE226" s="279"/>
      <c r="BF226" s="863"/>
      <c r="BG226" s="864"/>
      <c r="BH226" s="863"/>
      <c r="BI226" s="864"/>
      <c r="BJ226" s="863"/>
      <c r="BK226" s="864"/>
      <c r="BL226" s="863"/>
      <c r="BM226" s="864"/>
      <c r="BN226" s="863"/>
      <c r="BO226" s="864"/>
      <c r="BP226" s="280"/>
      <c r="BQ226" s="256">
        <f t="shared" si="314"/>
        <v>0</v>
      </c>
      <c r="BR226" s="256">
        <f t="shared" si="315"/>
        <v>0</v>
      </c>
      <c r="BS226" s="256">
        <f t="shared" si="316"/>
        <v>0</v>
      </c>
      <c r="BT226" s="256">
        <f t="shared" si="317"/>
        <v>0</v>
      </c>
      <c r="BU226" s="256">
        <f t="shared" si="318"/>
        <v>0</v>
      </c>
      <c r="BV226" s="244">
        <f t="shared" si="319"/>
        <v>0</v>
      </c>
    </row>
    <row r="227" spans="1:74" s="9" customFormat="1" ht="15" customHeight="1">
      <c r="A227" s="62"/>
      <c r="B227" s="62"/>
      <c r="C227" s="61" t="s">
        <v>15</v>
      </c>
      <c r="D227" s="655"/>
      <c r="E227" s="57"/>
      <c r="F227" s="57"/>
      <c r="G227" s="57"/>
      <c r="H227" s="57"/>
      <c r="I227" s="57"/>
      <c r="J227" s="649"/>
      <c r="K227" s="57"/>
      <c r="L227" s="33"/>
      <c r="M227" s="34">
        <f t="shared" si="308"/>
        <v>1</v>
      </c>
      <c r="N227" s="865"/>
      <c r="O227" s="866"/>
      <c r="P227" s="865"/>
      <c r="Q227" s="866"/>
      <c r="R227" s="865"/>
      <c r="S227" s="866"/>
      <c r="T227" s="865"/>
      <c r="U227" s="866"/>
      <c r="V227" s="865"/>
      <c r="W227" s="866"/>
      <c r="X227" s="287"/>
      <c r="Y227" s="867"/>
      <c r="Z227" s="868"/>
      <c r="AA227" s="867"/>
      <c r="AB227" s="868"/>
      <c r="AC227" s="867"/>
      <c r="AD227" s="868"/>
      <c r="AE227" s="867"/>
      <c r="AF227" s="868"/>
      <c r="AG227" s="867"/>
      <c r="AH227" s="868"/>
      <c r="AI227" s="277"/>
      <c r="AJ227" s="843">
        <f t="shared" si="309"/>
        <v>0</v>
      </c>
      <c r="AK227" s="844"/>
      <c r="AL227" s="843">
        <f t="shared" si="310"/>
        <v>0</v>
      </c>
      <c r="AM227" s="844"/>
      <c r="AN227" s="843">
        <f t="shared" si="311"/>
        <v>0</v>
      </c>
      <c r="AO227" s="844"/>
      <c r="AP227" s="843">
        <f t="shared" si="312"/>
        <v>0</v>
      </c>
      <c r="AQ227" s="844"/>
      <c r="AR227" s="843">
        <f t="shared" si="313"/>
        <v>0</v>
      </c>
      <c r="AS227" s="844"/>
      <c r="AT227" s="215">
        <f t="shared" si="320"/>
        <v>0</v>
      </c>
      <c r="AU227" s="861"/>
      <c r="AV227" s="862"/>
      <c r="AW227" s="861"/>
      <c r="AX227" s="862"/>
      <c r="AY227" s="861"/>
      <c r="AZ227" s="862"/>
      <c r="BA227" s="861"/>
      <c r="BB227" s="862"/>
      <c r="BC227" s="861"/>
      <c r="BD227" s="862"/>
      <c r="BE227" s="279"/>
      <c r="BF227" s="863"/>
      <c r="BG227" s="864"/>
      <c r="BH227" s="863"/>
      <c r="BI227" s="864"/>
      <c r="BJ227" s="863"/>
      <c r="BK227" s="864"/>
      <c r="BL227" s="863"/>
      <c r="BM227" s="864"/>
      <c r="BN227" s="863"/>
      <c r="BO227" s="864"/>
      <c r="BP227" s="280"/>
      <c r="BQ227" s="256">
        <f t="shared" si="314"/>
        <v>0</v>
      </c>
      <c r="BR227" s="256">
        <f t="shared" si="315"/>
        <v>0</v>
      </c>
      <c r="BS227" s="256">
        <f t="shared" si="316"/>
        <v>0</v>
      </c>
      <c r="BT227" s="256">
        <f t="shared" si="317"/>
        <v>0</v>
      </c>
      <c r="BU227" s="256">
        <f t="shared" si="318"/>
        <v>0</v>
      </c>
      <c r="BV227" s="244">
        <f t="shared" si="319"/>
        <v>0</v>
      </c>
    </row>
    <row r="228" spans="1:74" s="9" customFormat="1" ht="15" customHeight="1">
      <c r="A228" s="62"/>
      <c r="B228" s="62"/>
      <c r="C228" s="61" t="s">
        <v>34</v>
      </c>
      <c r="D228" s="655"/>
      <c r="E228" s="57"/>
      <c r="F228" s="57"/>
      <c r="G228" s="57"/>
      <c r="H228" s="57"/>
      <c r="I228" s="57"/>
      <c r="J228" s="649"/>
      <c r="K228" s="57"/>
      <c r="L228" s="33"/>
      <c r="M228" s="34">
        <f t="shared" si="308"/>
        <v>1.1000000000000001</v>
      </c>
      <c r="N228" s="865"/>
      <c r="O228" s="866"/>
      <c r="P228" s="865"/>
      <c r="Q228" s="866"/>
      <c r="R228" s="865"/>
      <c r="S228" s="866"/>
      <c r="T228" s="865"/>
      <c r="U228" s="866"/>
      <c r="V228" s="865"/>
      <c r="W228" s="866"/>
      <c r="X228" s="287"/>
      <c r="Y228" s="867"/>
      <c r="Z228" s="868"/>
      <c r="AA228" s="867"/>
      <c r="AB228" s="868"/>
      <c r="AC228" s="867"/>
      <c r="AD228" s="868"/>
      <c r="AE228" s="867"/>
      <c r="AF228" s="868"/>
      <c r="AG228" s="867"/>
      <c r="AH228" s="868"/>
      <c r="AI228" s="277"/>
      <c r="AJ228" s="843">
        <f t="shared" si="309"/>
        <v>0</v>
      </c>
      <c r="AK228" s="844"/>
      <c r="AL228" s="843">
        <f t="shared" si="310"/>
        <v>0</v>
      </c>
      <c r="AM228" s="844"/>
      <c r="AN228" s="843">
        <f t="shared" si="311"/>
        <v>0</v>
      </c>
      <c r="AO228" s="844"/>
      <c r="AP228" s="843">
        <f t="shared" si="312"/>
        <v>0</v>
      </c>
      <c r="AQ228" s="844"/>
      <c r="AR228" s="843">
        <f t="shared" si="313"/>
        <v>0</v>
      </c>
      <c r="AS228" s="844"/>
      <c r="AT228" s="215">
        <f t="shared" si="320"/>
        <v>0</v>
      </c>
      <c r="AU228" s="861"/>
      <c r="AV228" s="862"/>
      <c r="AW228" s="861"/>
      <c r="AX228" s="862"/>
      <c r="AY228" s="861"/>
      <c r="AZ228" s="862"/>
      <c r="BA228" s="861"/>
      <c r="BB228" s="862"/>
      <c r="BC228" s="861"/>
      <c r="BD228" s="862"/>
      <c r="BE228" s="279"/>
      <c r="BF228" s="863"/>
      <c r="BG228" s="864"/>
      <c r="BH228" s="863"/>
      <c r="BI228" s="864"/>
      <c r="BJ228" s="863"/>
      <c r="BK228" s="864"/>
      <c r="BL228" s="863"/>
      <c r="BM228" s="864"/>
      <c r="BN228" s="863"/>
      <c r="BO228" s="864"/>
      <c r="BP228" s="280"/>
      <c r="BQ228" s="256">
        <f t="shared" si="314"/>
        <v>0</v>
      </c>
      <c r="BR228" s="256">
        <f t="shared" si="315"/>
        <v>0</v>
      </c>
      <c r="BS228" s="256">
        <f t="shared" si="316"/>
        <v>0</v>
      </c>
      <c r="BT228" s="256">
        <f t="shared" si="317"/>
        <v>0</v>
      </c>
      <c r="BU228" s="256">
        <f t="shared" si="318"/>
        <v>0</v>
      </c>
      <c r="BV228" s="244">
        <f t="shared" si="319"/>
        <v>0</v>
      </c>
    </row>
    <row r="229" spans="1:74" s="9" customFormat="1" ht="15" customHeight="1">
      <c r="A229" s="62"/>
      <c r="B229" s="62"/>
      <c r="C229" s="61" t="s">
        <v>315</v>
      </c>
      <c r="D229" s="655" t="s">
        <v>338</v>
      </c>
      <c r="E229" s="57"/>
      <c r="F229" s="57"/>
      <c r="G229" s="57"/>
      <c r="H229" s="57"/>
      <c r="I229" s="57"/>
      <c r="J229" s="649"/>
      <c r="K229" s="57"/>
      <c r="L229" s="33"/>
      <c r="M229" s="34">
        <f t="shared" si="308"/>
        <v>1.1000000000000001</v>
      </c>
      <c r="N229" s="865"/>
      <c r="O229" s="866"/>
      <c r="P229" s="865"/>
      <c r="Q229" s="866"/>
      <c r="R229" s="865"/>
      <c r="S229" s="866"/>
      <c r="T229" s="865"/>
      <c r="U229" s="866"/>
      <c r="V229" s="865"/>
      <c r="W229" s="866"/>
      <c r="X229" s="287"/>
      <c r="Y229" s="867"/>
      <c r="Z229" s="868"/>
      <c r="AA229" s="867"/>
      <c r="AB229" s="868"/>
      <c r="AC229" s="867"/>
      <c r="AD229" s="868"/>
      <c r="AE229" s="867"/>
      <c r="AF229" s="868"/>
      <c r="AG229" s="867"/>
      <c r="AH229" s="868"/>
      <c r="AI229" s="277"/>
      <c r="AJ229" s="843">
        <f t="shared" si="309"/>
        <v>0</v>
      </c>
      <c r="AK229" s="844"/>
      <c r="AL229" s="843">
        <f t="shared" si="310"/>
        <v>0</v>
      </c>
      <c r="AM229" s="844"/>
      <c r="AN229" s="843">
        <f t="shared" si="311"/>
        <v>0</v>
      </c>
      <c r="AO229" s="844"/>
      <c r="AP229" s="843">
        <f t="shared" si="312"/>
        <v>0</v>
      </c>
      <c r="AQ229" s="844"/>
      <c r="AR229" s="843">
        <f t="shared" si="313"/>
        <v>0</v>
      </c>
      <c r="AS229" s="844"/>
      <c r="AT229" s="215">
        <f t="shared" si="320"/>
        <v>0</v>
      </c>
      <c r="AU229" s="861"/>
      <c r="AV229" s="862"/>
      <c r="AW229" s="861"/>
      <c r="AX229" s="862"/>
      <c r="AY229" s="861"/>
      <c r="AZ229" s="862"/>
      <c r="BA229" s="861"/>
      <c r="BB229" s="862"/>
      <c r="BC229" s="861"/>
      <c r="BD229" s="862"/>
      <c r="BE229" s="279"/>
      <c r="BF229" s="863"/>
      <c r="BG229" s="864"/>
      <c r="BH229" s="863"/>
      <c r="BI229" s="864"/>
      <c r="BJ229" s="863"/>
      <c r="BK229" s="864"/>
      <c r="BL229" s="863"/>
      <c r="BM229" s="864"/>
      <c r="BN229" s="863"/>
      <c r="BO229" s="864"/>
      <c r="BP229" s="280"/>
      <c r="BQ229" s="256">
        <f t="shared" si="314"/>
        <v>0</v>
      </c>
      <c r="BR229" s="256">
        <f t="shared" si="315"/>
        <v>0</v>
      </c>
      <c r="BS229" s="256">
        <f t="shared" si="316"/>
        <v>0</v>
      </c>
      <c r="BT229" s="256">
        <f t="shared" si="317"/>
        <v>0</v>
      </c>
      <c r="BU229" s="256">
        <f t="shared" si="318"/>
        <v>0</v>
      </c>
      <c r="BV229" s="244">
        <f t="shared" si="319"/>
        <v>0</v>
      </c>
    </row>
    <row r="230" spans="1:74" s="9" customFormat="1" ht="15" customHeight="1">
      <c r="A230" s="62"/>
      <c r="B230" s="62"/>
      <c r="C230" s="61" t="s">
        <v>231</v>
      </c>
      <c r="D230" s="655"/>
      <c r="E230" s="57"/>
      <c r="F230" s="57"/>
      <c r="G230" s="57"/>
      <c r="H230" s="57"/>
      <c r="I230" s="57"/>
      <c r="J230" s="649"/>
      <c r="K230" s="57"/>
      <c r="L230" s="33"/>
      <c r="M230" s="34">
        <f t="shared" si="308"/>
        <v>1</v>
      </c>
      <c r="N230" s="865"/>
      <c r="O230" s="866"/>
      <c r="P230" s="865"/>
      <c r="Q230" s="866"/>
      <c r="R230" s="865"/>
      <c r="S230" s="866"/>
      <c r="T230" s="865"/>
      <c r="U230" s="866"/>
      <c r="V230" s="865"/>
      <c r="W230" s="866"/>
      <c r="X230" s="287"/>
      <c r="Y230" s="867"/>
      <c r="Z230" s="868"/>
      <c r="AA230" s="867"/>
      <c r="AB230" s="868"/>
      <c r="AC230" s="867"/>
      <c r="AD230" s="868"/>
      <c r="AE230" s="867"/>
      <c r="AF230" s="868"/>
      <c r="AG230" s="867"/>
      <c r="AH230" s="868"/>
      <c r="AI230" s="277"/>
      <c r="AJ230" s="843">
        <f t="shared" si="309"/>
        <v>0</v>
      </c>
      <c r="AK230" s="844"/>
      <c r="AL230" s="843">
        <f t="shared" si="310"/>
        <v>0</v>
      </c>
      <c r="AM230" s="844"/>
      <c r="AN230" s="843">
        <f t="shared" si="311"/>
        <v>0</v>
      </c>
      <c r="AO230" s="844"/>
      <c r="AP230" s="843">
        <f t="shared" si="312"/>
        <v>0</v>
      </c>
      <c r="AQ230" s="844"/>
      <c r="AR230" s="843">
        <f t="shared" si="313"/>
        <v>0</v>
      </c>
      <c r="AS230" s="844"/>
      <c r="AT230" s="215">
        <f t="shared" si="320"/>
        <v>0</v>
      </c>
      <c r="AU230" s="861"/>
      <c r="AV230" s="862"/>
      <c r="AW230" s="861"/>
      <c r="AX230" s="862"/>
      <c r="AY230" s="861"/>
      <c r="AZ230" s="862"/>
      <c r="BA230" s="861"/>
      <c r="BB230" s="862"/>
      <c r="BC230" s="861"/>
      <c r="BD230" s="862"/>
      <c r="BE230" s="279"/>
      <c r="BF230" s="863"/>
      <c r="BG230" s="864"/>
      <c r="BH230" s="863"/>
      <c r="BI230" s="864"/>
      <c r="BJ230" s="863"/>
      <c r="BK230" s="864"/>
      <c r="BL230" s="863"/>
      <c r="BM230" s="864"/>
      <c r="BN230" s="863"/>
      <c r="BO230" s="864"/>
      <c r="BP230" s="280"/>
      <c r="BQ230" s="256">
        <f t="shared" si="314"/>
        <v>0</v>
      </c>
      <c r="BR230" s="256">
        <f t="shared" si="315"/>
        <v>0</v>
      </c>
      <c r="BS230" s="256">
        <f t="shared" si="316"/>
        <v>0</v>
      </c>
      <c r="BT230" s="256">
        <f t="shared" si="317"/>
        <v>0</v>
      </c>
      <c r="BU230" s="256">
        <f t="shared" si="318"/>
        <v>0</v>
      </c>
      <c r="BV230" s="244">
        <f t="shared" si="319"/>
        <v>0</v>
      </c>
    </row>
    <row r="231" spans="1:74" s="9" customFormat="1" ht="15" customHeight="1">
      <c r="A231" s="62"/>
      <c r="B231" s="62"/>
      <c r="C231" s="61" t="s">
        <v>15</v>
      </c>
      <c r="D231" s="655"/>
      <c r="E231" s="57"/>
      <c r="F231" s="57"/>
      <c r="G231" s="57"/>
      <c r="H231" s="57"/>
      <c r="I231" s="57"/>
      <c r="J231" s="649"/>
      <c r="K231" s="57"/>
      <c r="L231" s="33"/>
      <c r="M231" s="34">
        <f t="shared" si="308"/>
        <v>1</v>
      </c>
      <c r="N231" s="865"/>
      <c r="O231" s="866"/>
      <c r="P231" s="865"/>
      <c r="Q231" s="866"/>
      <c r="R231" s="865"/>
      <c r="S231" s="866"/>
      <c r="T231" s="865"/>
      <c r="U231" s="866"/>
      <c r="V231" s="865"/>
      <c r="W231" s="866"/>
      <c r="X231" s="287"/>
      <c r="Y231" s="867"/>
      <c r="Z231" s="868"/>
      <c r="AA231" s="867"/>
      <c r="AB231" s="868"/>
      <c r="AC231" s="867"/>
      <c r="AD231" s="868"/>
      <c r="AE231" s="867"/>
      <c r="AF231" s="868"/>
      <c r="AG231" s="867"/>
      <c r="AH231" s="868"/>
      <c r="AI231" s="277"/>
      <c r="AJ231" s="843">
        <f t="shared" si="309"/>
        <v>0</v>
      </c>
      <c r="AK231" s="844"/>
      <c r="AL231" s="843">
        <f t="shared" si="310"/>
        <v>0</v>
      </c>
      <c r="AM231" s="844"/>
      <c r="AN231" s="843">
        <f t="shared" si="311"/>
        <v>0</v>
      </c>
      <c r="AO231" s="844"/>
      <c r="AP231" s="843">
        <f t="shared" si="312"/>
        <v>0</v>
      </c>
      <c r="AQ231" s="844"/>
      <c r="AR231" s="843">
        <f t="shared" si="313"/>
        <v>0</v>
      </c>
      <c r="AS231" s="844"/>
      <c r="AT231" s="215">
        <f t="shared" si="320"/>
        <v>0</v>
      </c>
      <c r="AU231" s="861"/>
      <c r="AV231" s="862"/>
      <c r="AW231" s="861"/>
      <c r="AX231" s="862"/>
      <c r="AY231" s="861"/>
      <c r="AZ231" s="862"/>
      <c r="BA231" s="861"/>
      <c r="BB231" s="862"/>
      <c r="BC231" s="861"/>
      <c r="BD231" s="862"/>
      <c r="BE231" s="279"/>
      <c r="BF231" s="863"/>
      <c r="BG231" s="864"/>
      <c r="BH231" s="863"/>
      <c r="BI231" s="864"/>
      <c r="BJ231" s="863"/>
      <c r="BK231" s="864"/>
      <c r="BL231" s="863"/>
      <c r="BM231" s="864"/>
      <c r="BN231" s="863"/>
      <c r="BO231" s="864"/>
      <c r="BP231" s="280"/>
      <c r="BQ231" s="256">
        <f t="shared" si="314"/>
        <v>0</v>
      </c>
      <c r="BR231" s="256">
        <f t="shared" si="315"/>
        <v>0</v>
      </c>
      <c r="BS231" s="256">
        <f t="shared" si="316"/>
        <v>0</v>
      </c>
      <c r="BT231" s="256">
        <f t="shared" si="317"/>
        <v>0</v>
      </c>
      <c r="BU231" s="256">
        <f t="shared" si="318"/>
        <v>0</v>
      </c>
      <c r="BV231" s="244">
        <f t="shared" si="319"/>
        <v>0</v>
      </c>
    </row>
    <row r="232" spans="1:74" s="9" customFormat="1" ht="15" customHeight="1">
      <c r="A232" s="62"/>
      <c r="B232" s="62"/>
      <c r="C232" s="61" t="s">
        <v>34</v>
      </c>
      <c r="D232" s="655"/>
      <c r="E232" s="57"/>
      <c r="F232" s="57"/>
      <c r="G232" s="57"/>
      <c r="H232" s="57"/>
      <c r="I232" s="57"/>
      <c r="J232" s="649"/>
      <c r="K232" s="57"/>
      <c r="L232" s="33"/>
      <c r="M232" s="34">
        <f t="shared" si="308"/>
        <v>1.1000000000000001</v>
      </c>
      <c r="N232" s="865"/>
      <c r="O232" s="866"/>
      <c r="P232" s="865"/>
      <c r="Q232" s="866"/>
      <c r="R232" s="865"/>
      <c r="S232" s="866"/>
      <c r="T232" s="865"/>
      <c r="U232" s="866"/>
      <c r="V232" s="865"/>
      <c r="W232" s="866"/>
      <c r="X232" s="287"/>
      <c r="Y232" s="867"/>
      <c r="Z232" s="868"/>
      <c r="AA232" s="867"/>
      <c r="AB232" s="868"/>
      <c r="AC232" s="867"/>
      <c r="AD232" s="868"/>
      <c r="AE232" s="867"/>
      <c r="AF232" s="868"/>
      <c r="AG232" s="867"/>
      <c r="AH232" s="868"/>
      <c r="AI232" s="277"/>
      <c r="AJ232" s="843">
        <f t="shared" si="309"/>
        <v>0</v>
      </c>
      <c r="AK232" s="844"/>
      <c r="AL232" s="843">
        <f t="shared" si="310"/>
        <v>0</v>
      </c>
      <c r="AM232" s="844"/>
      <c r="AN232" s="843">
        <f t="shared" si="311"/>
        <v>0</v>
      </c>
      <c r="AO232" s="844"/>
      <c r="AP232" s="843">
        <f t="shared" si="312"/>
        <v>0</v>
      </c>
      <c r="AQ232" s="844"/>
      <c r="AR232" s="843">
        <f t="shared" si="313"/>
        <v>0</v>
      </c>
      <c r="AS232" s="844"/>
      <c r="AT232" s="215">
        <f t="shared" si="320"/>
        <v>0</v>
      </c>
      <c r="AU232" s="861"/>
      <c r="AV232" s="862"/>
      <c r="AW232" s="861"/>
      <c r="AX232" s="862"/>
      <c r="AY232" s="861"/>
      <c r="AZ232" s="862"/>
      <c r="BA232" s="861"/>
      <c r="BB232" s="862"/>
      <c r="BC232" s="861"/>
      <c r="BD232" s="862"/>
      <c r="BE232" s="279"/>
      <c r="BF232" s="863"/>
      <c r="BG232" s="864"/>
      <c r="BH232" s="863"/>
      <c r="BI232" s="864"/>
      <c r="BJ232" s="863"/>
      <c r="BK232" s="864"/>
      <c r="BL232" s="863"/>
      <c r="BM232" s="864"/>
      <c r="BN232" s="863"/>
      <c r="BO232" s="864"/>
      <c r="BP232" s="280"/>
      <c r="BQ232" s="256">
        <f t="shared" si="314"/>
        <v>0</v>
      </c>
      <c r="BR232" s="256">
        <f t="shared" si="315"/>
        <v>0</v>
      </c>
      <c r="BS232" s="256">
        <f t="shared" si="316"/>
        <v>0</v>
      </c>
      <c r="BT232" s="256">
        <f t="shared" si="317"/>
        <v>0</v>
      </c>
      <c r="BU232" s="256">
        <f t="shared" si="318"/>
        <v>0</v>
      </c>
      <c r="BV232" s="244">
        <f t="shared" si="319"/>
        <v>0</v>
      </c>
    </row>
    <row r="233" spans="1:74" s="9" customFormat="1" ht="15" customHeight="1">
      <c r="A233" s="62"/>
      <c r="B233" s="62"/>
      <c r="C233" s="61" t="s">
        <v>315</v>
      </c>
      <c r="D233" s="655" t="s">
        <v>338</v>
      </c>
      <c r="E233" s="57"/>
      <c r="F233" s="57"/>
      <c r="G233" s="57"/>
      <c r="H233" s="57"/>
      <c r="I233" s="57"/>
      <c r="J233" s="649"/>
      <c r="K233" s="57"/>
      <c r="L233" s="33"/>
      <c r="M233" s="34">
        <f t="shared" si="308"/>
        <v>1.1000000000000001</v>
      </c>
      <c r="N233" s="865"/>
      <c r="O233" s="866"/>
      <c r="P233" s="865"/>
      <c r="Q233" s="866"/>
      <c r="R233" s="865"/>
      <c r="S233" s="866"/>
      <c r="T233" s="865"/>
      <c r="U233" s="866"/>
      <c r="V233" s="865"/>
      <c r="W233" s="866"/>
      <c r="X233" s="287"/>
      <c r="Y233" s="867"/>
      <c r="Z233" s="868"/>
      <c r="AA233" s="867"/>
      <c r="AB233" s="868"/>
      <c r="AC233" s="867"/>
      <c r="AD233" s="868"/>
      <c r="AE233" s="867"/>
      <c r="AF233" s="868"/>
      <c r="AG233" s="867"/>
      <c r="AH233" s="868"/>
      <c r="AI233" s="277"/>
      <c r="AJ233" s="843">
        <f t="shared" si="309"/>
        <v>0</v>
      </c>
      <c r="AK233" s="844"/>
      <c r="AL233" s="843">
        <f t="shared" si="310"/>
        <v>0</v>
      </c>
      <c r="AM233" s="844"/>
      <c r="AN233" s="843">
        <f t="shared" si="311"/>
        <v>0</v>
      </c>
      <c r="AO233" s="844"/>
      <c r="AP233" s="843">
        <f t="shared" si="312"/>
        <v>0</v>
      </c>
      <c r="AQ233" s="844"/>
      <c r="AR233" s="843">
        <f t="shared" si="313"/>
        <v>0</v>
      </c>
      <c r="AS233" s="844"/>
      <c r="AT233" s="215">
        <f t="shared" si="320"/>
        <v>0</v>
      </c>
      <c r="AU233" s="861"/>
      <c r="AV233" s="862"/>
      <c r="AW233" s="861"/>
      <c r="AX233" s="862"/>
      <c r="AY233" s="861"/>
      <c r="AZ233" s="862"/>
      <c r="BA233" s="861"/>
      <c r="BB233" s="862"/>
      <c r="BC233" s="861"/>
      <c r="BD233" s="862"/>
      <c r="BE233" s="279"/>
      <c r="BF233" s="863"/>
      <c r="BG233" s="864"/>
      <c r="BH233" s="863"/>
      <c r="BI233" s="864"/>
      <c r="BJ233" s="863"/>
      <c r="BK233" s="864"/>
      <c r="BL233" s="863"/>
      <c r="BM233" s="864"/>
      <c r="BN233" s="863"/>
      <c r="BO233" s="864"/>
      <c r="BP233" s="280"/>
      <c r="BQ233" s="256">
        <f t="shared" si="314"/>
        <v>0</v>
      </c>
      <c r="BR233" s="256">
        <f t="shared" si="315"/>
        <v>0</v>
      </c>
      <c r="BS233" s="256">
        <f t="shared" si="316"/>
        <v>0</v>
      </c>
      <c r="BT233" s="256">
        <f t="shared" si="317"/>
        <v>0</v>
      </c>
      <c r="BU233" s="256">
        <f t="shared" si="318"/>
        <v>0</v>
      </c>
      <c r="BV233" s="244">
        <f t="shared" si="319"/>
        <v>0</v>
      </c>
    </row>
    <row r="234" spans="1:74" s="9" customFormat="1" ht="15" customHeight="1">
      <c r="A234" s="62"/>
      <c r="B234" s="62"/>
      <c r="C234" s="61" t="s">
        <v>231</v>
      </c>
      <c r="D234" s="655"/>
      <c r="E234" s="57"/>
      <c r="F234" s="57"/>
      <c r="G234" s="57"/>
      <c r="H234" s="57"/>
      <c r="I234" s="57"/>
      <c r="J234" s="649"/>
      <c r="K234" s="57"/>
      <c r="L234" s="33"/>
      <c r="M234" s="34">
        <f t="shared" si="308"/>
        <v>1</v>
      </c>
      <c r="N234" s="865"/>
      <c r="O234" s="866"/>
      <c r="P234" s="865"/>
      <c r="Q234" s="866"/>
      <c r="R234" s="865"/>
      <c r="S234" s="866"/>
      <c r="T234" s="865"/>
      <c r="U234" s="866"/>
      <c r="V234" s="865"/>
      <c r="W234" s="866"/>
      <c r="X234" s="287"/>
      <c r="Y234" s="867"/>
      <c r="Z234" s="868"/>
      <c r="AA234" s="867"/>
      <c r="AB234" s="868"/>
      <c r="AC234" s="867"/>
      <c r="AD234" s="868"/>
      <c r="AE234" s="867"/>
      <c r="AF234" s="868"/>
      <c r="AG234" s="867"/>
      <c r="AH234" s="868"/>
      <c r="AI234" s="277"/>
      <c r="AJ234" s="843">
        <f t="shared" si="309"/>
        <v>0</v>
      </c>
      <c r="AK234" s="844"/>
      <c r="AL234" s="843">
        <f t="shared" si="310"/>
        <v>0</v>
      </c>
      <c r="AM234" s="844"/>
      <c r="AN234" s="843">
        <f t="shared" si="311"/>
        <v>0</v>
      </c>
      <c r="AO234" s="844"/>
      <c r="AP234" s="843">
        <f t="shared" si="312"/>
        <v>0</v>
      </c>
      <c r="AQ234" s="844"/>
      <c r="AR234" s="843">
        <f t="shared" si="313"/>
        <v>0</v>
      </c>
      <c r="AS234" s="844"/>
      <c r="AT234" s="215">
        <f t="shared" si="320"/>
        <v>0</v>
      </c>
      <c r="AU234" s="861"/>
      <c r="AV234" s="862"/>
      <c r="AW234" s="861"/>
      <c r="AX234" s="862"/>
      <c r="AY234" s="861"/>
      <c r="AZ234" s="862"/>
      <c r="BA234" s="861"/>
      <c r="BB234" s="862"/>
      <c r="BC234" s="861"/>
      <c r="BD234" s="862"/>
      <c r="BE234" s="279"/>
      <c r="BF234" s="863"/>
      <c r="BG234" s="864"/>
      <c r="BH234" s="863"/>
      <c r="BI234" s="864"/>
      <c r="BJ234" s="863"/>
      <c r="BK234" s="864"/>
      <c r="BL234" s="863"/>
      <c r="BM234" s="864"/>
      <c r="BN234" s="863"/>
      <c r="BO234" s="864"/>
      <c r="BP234" s="280"/>
      <c r="BQ234" s="256">
        <f t="shared" si="314"/>
        <v>0</v>
      </c>
      <c r="BR234" s="256">
        <f t="shared" si="315"/>
        <v>0</v>
      </c>
      <c r="BS234" s="256">
        <f t="shared" si="316"/>
        <v>0</v>
      </c>
      <c r="BT234" s="256">
        <f t="shared" si="317"/>
        <v>0</v>
      </c>
      <c r="BU234" s="256">
        <f t="shared" si="318"/>
        <v>0</v>
      </c>
      <c r="BV234" s="244">
        <f t="shared" si="319"/>
        <v>0</v>
      </c>
    </row>
    <row r="235" spans="1:74" s="9" customFormat="1" ht="15" customHeight="1">
      <c r="A235" s="62"/>
      <c r="B235" s="62"/>
      <c r="C235" s="61" t="s">
        <v>15</v>
      </c>
      <c r="D235" s="655"/>
      <c r="E235" s="57"/>
      <c r="F235" s="57"/>
      <c r="G235" s="57"/>
      <c r="H235" s="57"/>
      <c r="I235" s="57"/>
      <c r="J235" s="649"/>
      <c r="K235" s="57"/>
      <c r="L235" s="33"/>
      <c r="M235" s="34">
        <f t="shared" si="308"/>
        <v>1</v>
      </c>
      <c r="N235" s="865"/>
      <c r="O235" s="866"/>
      <c r="P235" s="865"/>
      <c r="Q235" s="866"/>
      <c r="R235" s="865"/>
      <c r="S235" s="866"/>
      <c r="T235" s="865"/>
      <c r="U235" s="866"/>
      <c r="V235" s="865"/>
      <c r="W235" s="866"/>
      <c r="X235" s="287"/>
      <c r="Y235" s="867"/>
      <c r="Z235" s="868"/>
      <c r="AA235" s="867"/>
      <c r="AB235" s="868"/>
      <c r="AC235" s="867"/>
      <c r="AD235" s="868"/>
      <c r="AE235" s="867"/>
      <c r="AF235" s="868"/>
      <c r="AG235" s="867"/>
      <c r="AH235" s="868"/>
      <c r="AI235" s="277"/>
      <c r="AJ235" s="843">
        <f t="shared" si="309"/>
        <v>0</v>
      </c>
      <c r="AK235" s="844"/>
      <c r="AL235" s="843">
        <f t="shared" si="310"/>
        <v>0</v>
      </c>
      <c r="AM235" s="844"/>
      <c r="AN235" s="843">
        <f t="shared" si="311"/>
        <v>0</v>
      </c>
      <c r="AO235" s="844"/>
      <c r="AP235" s="843">
        <f t="shared" si="312"/>
        <v>0</v>
      </c>
      <c r="AQ235" s="844"/>
      <c r="AR235" s="843">
        <f t="shared" si="313"/>
        <v>0</v>
      </c>
      <c r="AS235" s="844"/>
      <c r="AT235" s="215">
        <f t="shared" si="320"/>
        <v>0</v>
      </c>
      <c r="AU235" s="861"/>
      <c r="AV235" s="862"/>
      <c r="AW235" s="861"/>
      <c r="AX235" s="862"/>
      <c r="AY235" s="861"/>
      <c r="AZ235" s="862"/>
      <c r="BA235" s="861"/>
      <c r="BB235" s="862"/>
      <c r="BC235" s="861"/>
      <c r="BD235" s="862"/>
      <c r="BE235" s="279"/>
      <c r="BF235" s="863"/>
      <c r="BG235" s="864"/>
      <c r="BH235" s="863"/>
      <c r="BI235" s="864"/>
      <c r="BJ235" s="863"/>
      <c r="BK235" s="864"/>
      <c r="BL235" s="863"/>
      <c r="BM235" s="864"/>
      <c r="BN235" s="863"/>
      <c r="BO235" s="864"/>
      <c r="BP235" s="280"/>
      <c r="BQ235" s="256">
        <f t="shared" si="314"/>
        <v>0</v>
      </c>
      <c r="BR235" s="256">
        <f t="shared" si="315"/>
        <v>0</v>
      </c>
      <c r="BS235" s="256">
        <f t="shared" si="316"/>
        <v>0</v>
      </c>
      <c r="BT235" s="256">
        <f t="shared" si="317"/>
        <v>0</v>
      </c>
      <c r="BU235" s="256">
        <f t="shared" si="318"/>
        <v>0</v>
      </c>
      <c r="BV235" s="244">
        <f t="shared" si="319"/>
        <v>0</v>
      </c>
    </row>
    <row r="236" spans="1:74" s="9" customFormat="1" ht="15" customHeight="1">
      <c r="A236" s="62"/>
      <c r="B236" s="62"/>
      <c r="C236" s="61" t="s">
        <v>34</v>
      </c>
      <c r="D236" s="655"/>
      <c r="E236" s="57"/>
      <c r="F236" s="57"/>
      <c r="G236" s="57"/>
      <c r="H236" s="57"/>
      <c r="I236" s="57"/>
      <c r="J236" s="649"/>
      <c r="K236" s="57"/>
      <c r="L236" s="33"/>
      <c r="M236" s="34">
        <f t="shared" si="308"/>
        <v>1.1000000000000001</v>
      </c>
      <c r="N236" s="865"/>
      <c r="O236" s="866"/>
      <c r="P236" s="865"/>
      <c r="Q236" s="866"/>
      <c r="R236" s="865"/>
      <c r="S236" s="866"/>
      <c r="T236" s="865"/>
      <c r="U236" s="866"/>
      <c r="V236" s="865"/>
      <c r="W236" s="866"/>
      <c r="X236" s="287"/>
      <c r="Y236" s="867"/>
      <c r="Z236" s="868"/>
      <c r="AA236" s="867"/>
      <c r="AB236" s="868"/>
      <c r="AC236" s="867"/>
      <c r="AD236" s="868"/>
      <c r="AE236" s="867"/>
      <c r="AF236" s="868"/>
      <c r="AG236" s="867"/>
      <c r="AH236" s="868"/>
      <c r="AI236" s="277"/>
      <c r="AJ236" s="843">
        <f t="shared" si="309"/>
        <v>0</v>
      </c>
      <c r="AK236" s="844"/>
      <c r="AL236" s="843">
        <f t="shared" si="310"/>
        <v>0</v>
      </c>
      <c r="AM236" s="844"/>
      <c r="AN236" s="843">
        <f t="shared" si="311"/>
        <v>0</v>
      </c>
      <c r="AO236" s="844"/>
      <c r="AP236" s="843">
        <f t="shared" si="312"/>
        <v>0</v>
      </c>
      <c r="AQ236" s="844"/>
      <c r="AR236" s="843">
        <f t="shared" si="313"/>
        <v>0</v>
      </c>
      <c r="AS236" s="844"/>
      <c r="AT236" s="215">
        <f t="shared" si="320"/>
        <v>0</v>
      </c>
      <c r="AU236" s="861"/>
      <c r="AV236" s="862"/>
      <c r="AW236" s="861"/>
      <c r="AX236" s="862"/>
      <c r="AY236" s="861"/>
      <c r="AZ236" s="862"/>
      <c r="BA236" s="861"/>
      <c r="BB236" s="862"/>
      <c r="BC236" s="861"/>
      <c r="BD236" s="862"/>
      <c r="BE236" s="279"/>
      <c r="BF236" s="863"/>
      <c r="BG236" s="864"/>
      <c r="BH236" s="863"/>
      <c r="BI236" s="864"/>
      <c r="BJ236" s="863"/>
      <c r="BK236" s="864"/>
      <c r="BL236" s="863"/>
      <c r="BM236" s="864"/>
      <c r="BN236" s="863"/>
      <c r="BO236" s="864"/>
      <c r="BP236" s="280"/>
      <c r="BQ236" s="256">
        <f t="shared" si="314"/>
        <v>0</v>
      </c>
      <c r="BR236" s="256">
        <f t="shared" si="315"/>
        <v>0</v>
      </c>
      <c r="BS236" s="256">
        <f t="shared" si="316"/>
        <v>0</v>
      </c>
      <c r="BT236" s="256">
        <f t="shared" si="317"/>
        <v>0</v>
      </c>
      <c r="BU236" s="256">
        <f t="shared" si="318"/>
        <v>0</v>
      </c>
      <c r="BV236" s="244">
        <f t="shared" si="319"/>
        <v>0</v>
      </c>
    </row>
    <row r="237" spans="1:74" s="9" customFormat="1" ht="15" customHeight="1">
      <c r="A237" s="62"/>
      <c r="B237" s="62"/>
      <c r="C237" s="61" t="s">
        <v>315</v>
      </c>
      <c r="D237" s="655" t="s">
        <v>338</v>
      </c>
      <c r="E237" s="57"/>
      <c r="F237" s="57"/>
      <c r="G237" s="57"/>
      <c r="H237" s="57"/>
      <c r="I237" s="57"/>
      <c r="J237" s="649"/>
      <c r="K237" s="57"/>
      <c r="L237" s="33"/>
      <c r="M237" s="34">
        <f t="shared" si="308"/>
        <v>1.1000000000000001</v>
      </c>
      <c r="N237" s="865"/>
      <c r="O237" s="866"/>
      <c r="P237" s="865"/>
      <c r="Q237" s="866"/>
      <c r="R237" s="865"/>
      <c r="S237" s="866"/>
      <c r="T237" s="865"/>
      <c r="U237" s="866"/>
      <c r="V237" s="865"/>
      <c r="W237" s="866"/>
      <c r="X237" s="287"/>
      <c r="Y237" s="867"/>
      <c r="Z237" s="868"/>
      <c r="AA237" s="867"/>
      <c r="AB237" s="868"/>
      <c r="AC237" s="867"/>
      <c r="AD237" s="868"/>
      <c r="AE237" s="867"/>
      <c r="AF237" s="868"/>
      <c r="AG237" s="867"/>
      <c r="AH237" s="868"/>
      <c r="AI237" s="277"/>
      <c r="AJ237" s="843">
        <f t="shared" si="309"/>
        <v>0</v>
      </c>
      <c r="AK237" s="844"/>
      <c r="AL237" s="843">
        <f t="shared" si="310"/>
        <v>0</v>
      </c>
      <c r="AM237" s="844"/>
      <c r="AN237" s="843">
        <f t="shared" si="311"/>
        <v>0</v>
      </c>
      <c r="AO237" s="844"/>
      <c r="AP237" s="843">
        <f t="shared" si="312"/>
        <v>0</v>
      </c>
      <c r="AQ237" s="844"/>
      <c r="AR237" s="843">
        <f t="shared" si="313"/>
        <v>0</v>
      </c>
      <c r="AS237" s="844"/>
      <c r="AT237" s="215">
        <f t="shared" si="320"/>
        <v>0</v>
      </c>
      <c r="AU237" s="861"/>
      <c r="AV237" s="862"/>
      <c r="AW237" s="861"/>
      <c r="AX237" s="862"/>
      <c r="AY237" s="861"/>
      <c r="AZ237" s="862"/>
      <c r="BA237" s="861"/>
      <c r="BB237" s="862"/>
      <c r="BC237" s="861"/>
      <c r="BD237" s="862"/>
      <c r="BE237" s="279"/>
      <c r="BF237" s="863"/>
      <c r="BG237" s="864"/>
      <c r="BH237" s="863"/>
      <c r="BI237" s="864"/>
      <c r="BJ237" s="863"/>
      <c r="BK237" s="864"/>
      <c r="BL237" s="863"/>
      <c r="BM237" s="864"/>
      <c r="BN237" s="863"/>
      <c r="BO237" s="864"/>
      <c r="BP237" s="280"/>
      <c r="BQ237" s="256">
        <f t="shared" si="314"/>
        <v>0</v>
      </c>
      <c r="BR237" s="256">
        <f t="shared" si="315"/>
        <v>0</v>
      </c>
      <c r="BS237" s="256">
        <f t="shared" si="316"/>
        <v>0</v>
      </c>
      <c r="BT237" s="256">
        <f t="shared" si="317"/>
        <v>0</v>
      </c>
      <c r="BU237" s="256">
        <f t="shared" si="318"/>
        <v>0</v>
      </c>
      <c r="BV237" s="244">
        <f t="shared" si="319"/>
        <v>0</v>
      </c>
    </row>
    <row r="238" spans="1:74" s="9" customFormat="1" ht="15" customHeight="1">
      <c r="A238" s="62"/>
      <c r="B238" s="62"/>
      <c r="C238" s="61" t="s">
        <v>231</v>
      </c>
      <c r="D238" s="655"/>
      <c r="E238" s="57"/>
      <c r="F238" s="57"/>
      <c r="G238" s="57"/>
      <c r="H238" s="57"/>
      <c r="I238" s="57"/>
      <c r="J238" s="649"/>
      <c r="K238" s="57"/>
      <c r="L238" s="33"/>
      <c r="M238" s="34">
        <f t="shared" si="308"/>
        <v>1</v>
      </c>
      <c r="N238" s="865"/>
      <c r="O238" s="866"/>
      <c r="P238" s="865"/>
      <c r="Q238" s="866"/>
      <c r="R238" s="865"/>
      <c r="S238" s="866"/>
      <c r="T238" s="865"/>
      <c r="U238" s="866"/>
      <c r="V238" s="865"/>
      <c r="W238" s="866"/>
      <c r="X238" s="287"/>
      <c r="Y238" s="867"/>
      <c r="Z238" s="868"/>
      <c r="AA238" s="867"/>
      <c r="AB238" s="868"/>
      <c r="AC238" s="867"/>
      <c r="AD238" s="868"/>
      <c r="AE238" s="867"/>
      <c r="AF238" s="868"/>
      <c r="AG238" s="867"/>
      <c r="AH238" s="868"/>
      <c r="AI238" s="277"/>
      <c r="AJ238" s="843">
        <f t="shared" si="309"/>
        <v>0</v>
      </c>
      <c r="AK238" s="844"/>
      <c r="AL238" s="843">
        <f t="shared" si="310"/>
        <v>0</v>
      </c>
      <c r="AM238" s="844"/>
      <c r="AN238" s="843">
        <f t="shared" si="311"/>
        <v>0</v>
      </c>
      <c r="AO238" s="844"/>
      <c r="AP238" s="843">
        <f t="shared" si="312"/>
        <v>0</v>
      </c>
      <c r="AQ238" s="844"/>
      <c r="AR238" s="843">
        <f t="shared" si="313"/>
        <v>0</v>
      </c>
      <c r="AS238" s="844"/>
      <c r="AT238" s="215">
        <f t="shared" si="320"/>
        <v>0</v>
      </c>
      <c r="AU238" s="861"/>
      <c r="AV238" s="862"/>
      <c r="AW238" s="861"/>
      <c r="AX238" s="862"/>
      <c r="AY238" s="861"/>
      <c r="AZ238" s="862"/>
      <c r="BA238" s="861"/>
      <c r="BB238" s="862"/>
      <c r="BC238" s="861"/>
      <c r="BD238" s="862"/>
      <c r="BE238" s="279"/>
      <c r="BF238" s="863"/>
      <c r="BG238" s="864"/>
      <c r="BH238" s="863"/>
      <c r="BI238" s="864"/>
      <c r="BJ238" s="863"/>
      <c r="BK238" s="864"/>
      <c r="BL238" s="863"/>
      <c r="BM238" s="864"/>
      <c r="BN238" s="863"/>
      <c r="BO238" s="864"/>
      <c r="BP238" s="280"/>
      <c r="BQ238" s="256">
        <f t="shared" si="314"/>
        <v>0</v>
      </c>
      <c r="BR238" s="256">
        <f t="shared" si="315"/>
        <v>0</v>
      </c>
      <c r="BS238" s="256">
        <f t="shared" si="316"/>
        <v>0</v>
      </c>
      <c r="BT238" s="256">
        <f t="shared" si="317"/>
        <v>0</v>
      </c>
      <c r="BU238" s="256">
        <f t="shared" si="318"/>
        <v>0</v>
      </c>
      <c r="BV238" s="244">
        <f t="shared" si="319"/>
        <v>0</v>
      </c>
    </row>
    <row r="239" spans="1:74" s="9" customFormat="1" ht="15" customHeight="1">
      <c r="A239" s="62"/>
      <c r="B239" s="62"/>
      <c r="C239" s="61" t="s">
        <v>15</v>
      </c>
      <c r="D239" s="655"/>
      <c r="E239" s="57"/>
      <c r="F239" s="57"/>
      <c r="G239" s="57"/>
      <c r="H239" s="57"/>
      <c r="I239" s="57"/>
      <c r="J239" s="649"/>
      <c r="K239" s="57"/>
      <c r="L239" s="33"/>
      <c r="M239" s="34">
        <f t="shared" si="308"/>
        <v>1</v>
      </c>
      <c r="N239" s="865"/>
      <c r="O239" s="866"/>
      <c r="P239" s="865"/>
      <c r="Q239" s="866"/>
      <c r="R239" s="865"/>
      <c r="S239" s="866"/>
      <c r="T239" s="865"/>
      <c r="U239" s="866"/>
      <c r="V239" s="865"/>
      <c r="W239" s="866"/>
      <c r="X239" s="287"/>
      <c r="Y239" s="867"/>
      <c r="Z239" s="868"/>
      <c r="AA239" s="867"/>
      <c r="AB239" s="868"/>
      <c r="AC239" s="867"/>
      <c r="AD239" s="868"/>
      <c r="AE239" s="867"/>
      <c r="AF239" s="868"/>
      <c r="AG239" s="867"/>
      <c r="AH239" s="868"/>
      <c r="AI239" s="277"/>
      <c r="AJ239" s="843">
        <f t="shared" si="309"/>
        <v>0</v>
      </c>
      <c r="AK239" s="844"/>
      <c r="AL239" s="843">
        <f t="shared" si="310"/>
        <v>0</v>
      </c>
      <c r="AM239" s="844"/>
      <c r="AN239" s="843">
        <f t="shared" si="311"/>
        <v>0</v>
      </c>
      <c r="AO239" s="844"/>
      <c r="AP239" s="843">
        <f t="shared" si="312"/>
        <v>0</v>
      </c>
      <c r="AQ239" s="844"/>
      <c r="AR239" s="843">
        <f t="shared" si="313"/>
        <v>0</v>
      </c>
      <c r="AS239" s="844"/>
      <c r="AT239" s="215">
        <f t="shared" si="320"/>
        <v>0</v>
      </c>
      <c r="AU239" s="861"/>
      <c r="AV239" s="862"/>
      <c r="AW239" s="861"/>
      <c r="AX239" s="862"/>
      <c r="AY239" s="861"/>
      <c r="AZ239" s="862"/>
      <c r="BA239" s="861"/>
      <c r="BB239" s="862"/>
      <c r="BC239" s="861"/>
      <c r="BD239" s="862"/>
      <c r="BE239" s="279"/>
      <c r="BF239" s="863"/>
      <c r="BG239" s="864"/>
      <c r="BH239" s="863"/>
      <c r="BI239" s="864"/>
      <c r="BJ239" s="863"/>
      <c r="BK239" s="864"/>
      <c r="BL239" s="863"/>
      <c r="BM239" s="864"/>
      <c r="BN239" s="863"/>
      <c r="BO239" s="864"/>
      <c r="BP239" s="280"/>
      <c r="BQ239" s="256">
        <f t="shared" si="314"/>
        <v>0</v>
      </c>
      <c r="BR239" s="256">
        <f t="shared" si="315"/>
        <v>0</v>
      </c>
      <c r="BS239" s="256">
        <f t="shared" si="316"/>
        <v>0</v>
      </c>
      <c r="BT239" s="256">
        <f t="shared" si="317"/>
        <v>0</v>
      </c>
      <c r="BU239" s="256">
        <f t="shared" si="318"/>
        <v>0</v>
      </c>
      <c r="BV239" s="244">
        <f t="shared" si="319"/>
        <v>0</v>
      </c>
    </row>
    <row r="240" spans="1:74" s="9" customFormat="1" ht="15" customHeight="1">
      <c r="A240" s="62"/>
      <c r="B240" s="62"/>
      <c r="C240" s="61" t="s">
        <v>34</v>
      </c>
      <c r="D240" s="655"/>
      <c r="E240" s="57"/>
      <c r="F240" s="57"/>
      <c r="G240" s="57"/>
      <c r="H240" s="57"/>
      <c r="I240" s="57"/>
      <c r="J240" s="649"/>
      <c r="K240" s="57"/>
      <c r="L240" s="33"/>
      <c r="M240" s="34">
        <f t="shared" si="308"/>
        <v>1.1000000000000001</v>
      </c>
      <c r="N240" s="865"/>
      <c r="O240" s="866"/>
      <c r="P240" s="865"/>
      <c r="Q240" s="866"/>
      <c r="R240" s="865"/>
      <c r="S240" s="866"/>
      <c r="T240" s="865"/>
      <c r="U240" s="866"/>
      <c r="V240" s="865"/>
      <c r="W240" s="866"/>
      <c r="X240" s="287"/>
      <c r="Y240" s="867"/>
      <c r="Z240" s="868"/>
      <c r="AA240" s="867"/>
      <c r="AB240" s="868"/>
      <c r="AC240" s="867"/>
      <c r="AD240" s="868"/>
      <c r="AE240" s="867"/>
      <c r="AF240" s="868"/>
      <c r="AG240" s="867"/>
      <c r="AH240" s="868"/>
      <c r="AI240" s="277"/>
      <c r="AJ240" s="843">
        <f t="shared" si="309"/>
        <v>0</v>
      </c>
      <c r="AK240" s="844"/>
      <c r="AL240" s="843">
        <f t="shared" si="310"/>
        <v>0</v>
      </c>
      <c r="AM240" s="844"/>
      <c r="AN240" s="843">
        <f t="shared" si="311"/>
        <v>0</v>
      </c>
      <c r="AO240" s="844"/>
      <c r="AP240" s="843">
        <f t="shared" si="312"/>
        <v>0</v>
      </c>
      <c r="AQ240" s="844"/>
      <c r="AR240" s="843">
        <f t="shared" si="313"/>
        <v>0</v>
      </c>
      <c r="AS240" s="844"/>
      <c r="AT240" s="215">
        <f t="shared" si="320"/>
        <v>0</v>
      </c>
      <c r="AU240" s="861"/>
      <c r="AV240" s="862"/>
      <c r="AW240" s="861"/>
      <c r="AX240" s="862"/>
      <c r="AY240" s="861"/>
      <c r="AZ240" s="862"/>
      <c r="BA240" s="861"/>
      <c r="BB240" s="862"/>
      <c r="BC240" s="861"/>
      <c r="BD240" s="862"/>
      <c r="BE240" s="279"/>
      <c r="BF240" s="863"/>
      <c r="BG240" s="864"/>
      <c r="BH240" s="863"/>
      <c r="BI240" s="864"/>
      <c r="BJ240" s="863"/>
      <c r="BK240" s="864"/>
      <c r="BL240" s="863"/>
      <c r="BM240" s="864"/>
      <c r="BN240" s="863"/>
      <c r="BO240" s="864"/>
      <c r="BP240" s="280"/>
      <c r="BQ240" s="256">
        <f t="shared" si="314"/>
        <v>0</v>
      </c>
      <c r="BR240" s="256">
        <f t="shared" si="315"/>
        <v>0</v>
      </c>
      <c r="BS240" s="256">
        <f t="shared" si="316"/>
        <v>0</v>
      </c>
      <c r="BT240" s="256">
        <f t="shared" si="317"/>
        <v>0</v>
      </c>
      <c r="BU240" s="256">
        <f t="shared" si="318"/>
        <v>0</v>
      </c>
      <c r="BV240" s="244">
        <f t="shared" si="319"/>
        <v>0</v>
      </c>
    </row>
    <row r="241" spans="1:74" s="9" customFormat="1" ht="15" customHeight="1">
      <c r="A241" s="62"/>
      <c r="B241" s="62"/>
      <c r="C241" s="61" t="s">
        <v>315</v>
      </c>
      <c r="D241" s="655" t="s">
        <v>338</v>
      </c>
      <c r="E241" s="57"/>
      <c r="F241" s="57"/>
      <c r="G241" s="57"/>
      <c r="H241" s="57"/>
      <c r="I241" s="57"/>
      <c r="J241" s="649"/>
      <c r="K241" s="57"/>
      <c r="L241" s="33"/>
      <c r="M241" s="34">
        <f t="shared" si="308"/>
        <v>1.1000000000000001</v>
      </c>
      <c r="N241" s="865"/>
      <c r="O241" s="866"/>
      <c r="P241" s="865"/>
      <c r="Q241" s="866"/>
      <c r="R241" s="865"/>
      <c r="S241" s="866"/>
      <c r="T241" s="865"/>
      <c r="U241" s="866"/>
      <c r="V241" s="865"/>
      <c r="W241" s="866"/>
      <c r="X241" s="287"/>
      <c r="Y241" s="867"/>
      <c r="Z241" s="868"/>
      <c r="AA241" s="867"/>
      <c r="AB241" s="868"/>
      <c r="AC241" s="867"/>
      <c r="AD241" s="868"/>
      <c r="AE241" s="867"/>
      <c r="AF241" s="868"/>
      <c r="AG241" s="867"/>
      <c r="AH241" s="868"/>
      <c r="AI241" s="277"/>
      <c r="AJ241" s="843">
        <f t="shared" si="309"/>
        <v>0</v>
      </c>
      <c r="AK241" s="844"/>
      <c r="AL241" s="843">
        <f t="shared" si="310"/>
        <v>0</v>
      </c>
      <c r="AM241" s="844"/>
      <c r="AN241" s="843">
        <f t="shared" si="311"/>
        <v>0</v>
      </c>
      <c r="AO241" s="844"/>
      <c r="AP241" s="843">
        <f t="shared" si="312"/>
        <v>0</v>
      </c>
      <c r="AQ241" s="844"/>
      <c r="AR241" s="843">
        <f t="shared" si="313"/>
        <v>0</v>
      </c>
      <c r="AS241" s="844"/>
      <c r="AT241" s="215">
        <f t="shared" si="320"/>
        <v>0</v>
      </c>
      <c r="AU241" s="861"/>
      <c r="AV241" s="862"/>
      <c r="AW241" s="861"/>
      <c r="AX241" s="862"/>
      <c r="AY241" s="861"/>
      <c r="AZ241" s="862"/>
      <c r="BA241" s="861"/>
      <c r="BB241" s="862"/>
      <c r="BC241" s="861"/>
      <c r="BD241" s="862"/>
      <c r="BE241" s="279"/>
      <c r="BF241" s="863"/>
      <c r="BG241" s="864"/>
      <c r="BH241" s="863"/>
      <c r="BI241" s="864"/>
      <c r="BJ241" s="863"/>
      <c r="BK241" s="864"/>
      <c r="BL241" s="863"/>
      <c r="BM241" s="864"/>
      <c r="BN241" s="863"/>
      <c r="BO241" s="864"/>
      <c r="BP241" s="280"/>
      <c r="BQ241" s="256">
        <f t="shared" si="314"/>
        <v>0</v>
      </c>
      <c r="BR241" s="256">
        <f t="shared" si="315"/>
        <v>0</v>
      </c>
      <c r="BS241" s="256">
        <f t="shared" si="316"/>
        <v>0</v>
      </c>
      <c r="BT241" s="256">
        <f t="shared" si="317"/>
        <v>0</v>
      </c>
      <c r="BU241" s="256">
        <f t="shared" si="318"/>
        <v>0</v>
      </c>
      <c r="BV241" s="244">
        <f t="shared" si="319"/>
        <v>0</v>
      </c>
    </row>
    <row r="242" spans="1:74" s="9" customFormat="1" ht="15" customHeight="1">
      <c r="A242" s="62"/>
      <c r="B242" s="62"/>
      <c r="C242" s="61" t="s">
        <v>231</v>
      </c>
      <c r="D242" s="655"/>
      <c r="E242" s="57"/>
      <c r="F242" s="57"/>
      <c r="G242" s="57"/>
      <c r="H242" s="57"/>
      <c r="I242" s="57"/>
      <c r="J242" s="649"/>
      <c r="K242" s="57"/>
      <c r="L242" s="33"/>
      <c r="M242" s="34">
        <f t="shared" si="308"/>
        <v>1</v>
      </c>
      <c r="N242" s="865"/>
      <c r="O242" s="866"/>
      <c r="P242" s="865"/>
      <c r="Q242" s="866"/>
      <c r="R242" s="865"/>
      <c r="S242" s="866"/>
      <c r="T242" s="865"/>
      <c r="U242" s="866"/>
      <c r="V242" s="865"/>
      <c r="W242" s="866"/>
      <c r="X242" s="287"/>
      <c r="Y242" s="867"/>
      <c r="Z242" s="868"/>
      <c r="AA242" s="867"/>
      <c r="AB242" s="868"/>
      <c r="AC242" s="867"/>
      <c r="AD242" s="868"/>
      <c r="AE242" s="867"/>
      <c r="AF242" s="868"/>
      <c r="AG242" s="867"/>
      <c r="AH242" s="868"/>
      <c r="AI242" s="277"/>
      <c r="AJ242" s="843">
        <f t="shared" si="309"/>
        <v>0</v>
      </c>
      <c r="AK242" s="844"/>
      <c r="AL242" s="843">
        <f t="shared" si="310"/>
        <v>0</v>
      </c>
      <c r="AM242" s="844"/>
      <c r="AN242" s="843">
        <f t="shared" si="311"/>
        <v>0</v>
      </c>
      <c r="AO242" s="844"/>
      <c r="AP242" s="843">
        <f t="shared" si="312"/>
        <v>0</v>
      </c>
      <c r="AQ242" s="844"/>
      <c r="AR242" s="843">
        <f t="shared" si="313"/>
        <v>0</v>
      </c>
      <c r="AS242" s="844"/>
      <c r="AT242" s="215">
        <f t="shared" si="320"/>
        <v>0</v>
      </c>
      <c r="AU242" s="861"/>
      <c r="AV242" s="862"/>
      <c r="AW242" s="861"/>
      <c r="AX242" s="862"/>
      <c r="AY242" s="861"/>
      <c r="AZ242" s="862"/>
      <c r="BA242" s="861"/>
      <c r="BB242" s="862"/>
      <c r="BC242" s="861"/>
      <c r="BD242" s="862"/>
      <c r="BE242" s="279"/>
      <c r="BF242" s="863"/>
      <c r="BG242" s="864"/>
      <c r="BH242" s="863"/>
      <c r="BI242" s="864"/>
      <c r="BJ242" s="863"/>
      <c r="BK242" s="864"/>
      <c r="BL242" s="863"/>
      <c r="BM242" s="864"/>
      <c r="BN242" s="863"/>
      <c r="BO242" s="864"/>
      <c r="BP242" s="280"/>
      <c r="BQ242" s="256">
        <f t="shared" si="314"/>
        <v>0</v>
      </c>
      <c r="BR242" s="256">
        <f t="shared" si="315"/>
        <v>0</v>
      </c>
      <c r="BS242" s="256">
        <f t="shared" si="316"/>
        <v>0</v>
      </c>
      <c r="BT242" s="256">
        <f t="shared" si="317"/>
        <v>0</v>
      </c>
      <c r="BU242" s="256">
        <f t="shared" si="318"/>
        <v>0</v>
      </c>
      <c r="BV242" s="244">
        <f t="shared" si="319"/>
        <v>0</v>
      </c>
    </row>
    <row r="243" spans="1:74" s="9" customFormat="1" ht="15" customHeight="1">
      <c r="A243" s="62"/>
      <c r="B243" s="62"/>
      <c r="C243" s="61" t="s">
        <v>15</v>
      </c>
      <c r="D243" s="655"/>
      <c r="E243" s="57"/>
      <c r="F243" s="57"/>
      <c r="G243" s="57"/>
      <c r="H243" s="57"/>
      <c r="I243" s="57"/>
      <c r="J243" s="649"/>
      <c r="K243" s="57"/>
      <c r="L243" s="33"/>
      <c r="M243" s="34">
        <f t="shared" si="308"/>
        <v>1</v>
      </c>
      <c r="N243" s="865"/>
      <c r="O243" s="866"/>
      <c r="P243" s="865"/>
      <c r="Q243" s="866"/>
      <c r="R243" s="865"/>
      <c r="S243" s="866"/>
      <c r="T243" s="865"/>
      <c r="U243" s="866"/>
      <c r="V243" s="865"/>
      <c r="W243" s="866"/>
      <c r="X243" s="287"/>
      <c r="Y243" s="867"/>
      <c r="Z243" s="868"/>
      <c r="AA243" s="867"/>
      <c r="AB243" s="868"/>
      <c r="AC243" s="867"/>
      <c r="AD243" s="868"/>
      <c r="AE243" s="867"/>
      <c r="AF243" s="868"/>
      <c r="AG243" s="867"/>
      <c r="AH243" s="868"/>
      <c r="AI243" s="277"/>
      <c r="AJ243" s="843">
        <f t="shared" si="309"/>
        <v>0</v>
      </c>
      <c r="AK243" s="844"/>
      <c r="AL243" s="843">
        <f t="shared" si="310"/>
        <v>0</v>
      </c>
      <c r="AM243" s="844"/>
      <c r="AN243" s="843">
        <f t="shared" si="311"/>
        <v>0</v>
      </c>
      <c r="AO243" s="844"/>
      <c r="AP243" s="843">
        <f t="shared" si="312"/>
        <v>0</v>
      </c>
      <c r="AQ243" s="844"/>
      <c r="AR243" s="843">
        <f t="shared" si="313"/>
        <v>0</v>
      </c>
      <c r="AS243" s="844"/>
      <c r="AT243" s="215">
        <f t="shared" si="320"/>
        <v>0</v>
      </c>
      <c r="AU243" s="861"/>
      <c r="AV243" s="862"/>
      <c r="AW243" s="861"/>
      <c r="AX243" s="862"/>
      <c r="AY243" s="861"/>
      <c r="AZ243" s="862"/>
      <c r="BA243" s="861"/>
      <c r="BB243" s="862"/>
      <c r="BC243" s="861"/>
      <c r="BD243" s="862"/>
      <c r="BE243" s="279"/>
      <c r="BF243" s="863"/>
      <c r="BG243" s="864"/>
      <c r="BH243" s="863"/>
      <c r="BI243" s="864"/>
      <c r="BJ243" s="863"/>
      <c r="BK243" s="864"/>
      <c r="BL243" s="863"/>
      <c r="BM243" s="864"/>
      <c r="BN243" s="863"/>
      <c r="BO243" s="864"/>
      <c r="BP243" s="280"/>
      <c r="BQ243" s="256">
        <f t="shared" si="314"/>
        <v>0</v>
      </c>
      <c r="BR243" s="256">
        <f t="shared" si="315"/>
        <v>0</v>
      </c>
      <c r="BS243" s="256">
        <f t="shared" si="316"/>
        <v>0</v>
      </c>
      <c r="BT243" s="256">
        <f t="shared" si="317"/>
        <v>0</v>
      </c>
      <c r="BU243" s="256">
        <f t="shared" si="318"/>
        <v>0</v>
      </c>
      <c r="BV243" s="244">
        <f t="shared" si="319"/>
        <v>0</v>
      </c>
    </row>
    <row r="244" spans="1:74" s="9" customFormat="1" ht="15" customHeight="1">
      <c r="A244" s="62"/>
      <c r="B244" s="62"/>
      <c r="C244" s="61" t="s">
        <v>34</v>
      </c>
      <c r="D244" s="655"/>
      <c r="E244" s="57"/>
      <c r="F244" s="57"/>
      <c r="G244" s="57"/>
      <c r="H244" s="57"/>
      <c r="I244" s="57"/>
      <c r="J244" s="649"/>
      <c r="K244" s="57"/>
      <c r="L244" s="33"/>
      <c r="M244" s="34">
        <f t="shared" si="308"/>
        <v>1.1000000000000001</v>
      </c>
      <c r="N244" s="865"/>
      <c r="O244" s="866"/>
      <c r="P244" s="865"/>
      <c r="Q244" s="866"/>
      <c r="R244" s="865"/>
      <c r="S244" s="866"/>
      <c r="T244" s="865"/>
      <c r="U244" s="866"/>
      <c r="V244" s="865"/>
      <c r="W244" s="866"/>
      <c r="X244" s="287"/>
      <c r="Y244" s="867"/>
      <c r="Z244" s="868"/>
      <c r="AA244" s="867"/>
      <c r="AB244" s="868"/>
      <c r="AC244" s="867"/>
      <c r="AD244" s="868"/>
      <c r="AE244" s="867"/>
      <c r="AF244" s="868"/>
      <c r="AG244" s="867"/>
      <c r="AH244" s="868"/>
      <c r="AI244" s="277"/>
      <c r="AJ244" s="843">
        <f t="shared" si="309"/>
        <v>0</v>
      </c>
      <c r="AK244" s="844"/>
      <c r="AL244" s="843">
        <f t="shared" si="310"/>
        <v>0</v>
      </c>
      <c r="AM244" s="844"/>
      <c r="AN244" s="843">
        <f t="shared" si="311"/>
        <v>0</v>
      </c>
      <c r="AO244" s="844"/>
      <c r="AP244" s="843">
        <f t="shared" si="312"/>
        <v>0</v>
      </c>
      <c r="AQ244" s="844"/>
      <c r="AR244" s="843">
        <f t="shared" si="313"/>
        <v>0</v>
      </c>
      <c r="AS244" s="844"/>
      <c r="AT244" s="215">
        <f t="shared" si="320"/>
        <v>0</v>
      </c>
      <c r="AU244" s="861"/>
      <c r="AV244" s="862"/>
      <c r="AW244" s="861"/>
      <c r="AX244" s="862"/>
      <c r="AY244" s="861"/>
      <c r="AZ244" s="862"/>
      <c r="BA244" s="861"/>
      <c r="BB244" s="862"/>
      <c r="BC244" s="861"/>
      <c r="BD244" s="862"/>
      <c r="BE244" s="279"/>
      <c r="BF244" s="863"/>
      <c r="BG244" s="864"/>
      <c r="BH244" s="863"/>
      <c r="BI244" s="864"/>
      <c r="BJ244" s="863"/>
      <c r="BK244" s="864"/>
      <c r="BL244" s="863"/>
      <c r="BM244" s="864"/>
      <c r="BN244" s="863"/>
      <c r="BO244" s="864"/>
      <c r="BP244" s="280"/>
      <c r="BQ244" s="256">
        <f t="shared" si="314"/>
        <v>0</v>
      </c>
      <c r="BR244" s="256">
        <f t="shared" si="315"/>
        <v>0</v>
      </c>
      <c r="BS244" s="256">
        <f t="shared" si="316"/>
        <v>0</v>
      </c>
      <c r="BT244" s="256">
        <f t="shared" si="317"/>
        <v>0</v>
      </c>
      <c r="BU244" s="256">
        <f t="shared" si="318"/>
        <v>0</v>
      </c>
      <c r="BV244" s="244">
        <f t="shared" si="319"/>
        <v>0</v>
      </c>
    </row>
    <row r="245" spans="1:74" s="9" customFormat="1" ht="15" customHeight="1">
      <c r="A245" s="62"/>
      <c r="B245" s="62"/>
      <c r="C245" s="61"/>
      <c r="D245" s="34"/>
      <c r="E245" s="13"/>
      <c r="F245" s="13"/>
      <c r="G245" s="13"/>
      <c r="H245" s="13"/>
      <c r="I245" s="13"/>
      <c r="J245" s="892" t="s">
        <v>151</v>
      </c>
      <c r="K245" s="903"/>
      <c r="L245" s="903"/>
      <c r="M245" s="885"/>
      <c r="N245" s="886"/>
      <c r="O245" s="686"/>
      <c r="P245" s="886"/>
      <c r="Q245" s="686"/>
      <c r="R245" s="886"/>
      <c r="S245" s="686"/>
      <c r="T245" s="886"/>
      <c r="U245" s="686"/>
      <c r="V245" s="886"/>
      <c r="W245" s="686"/>
      <c r="X245" s="95"/>
      <c r="Y245" s="886"/>
      <c r="Z245" s="891"/>
      <c r="AA245" s="886"/>
      <c r="AB245" s="891"/>
      <c r="AC245" s="886"/>
      <c r="AD245" s="891"/>
      <c r="AE245" s="886"/>
      <c r="AF245" s="891"/>
      <c r="AG245" s="886"/>
      <c r="AH245" s="891"/>
      <c r="AI245" s="95"/>
      <c r="AJ245" s="886">
        <f>SUM(AJ225:AJ244)</f>
        <v>0</v>
      </c>
      <c r="AK245" s="686"/>
      <c r="AL245" s="886">
        <f>SUM(AL225:AL244)</f>
        <v>0</v>
      </c>
      <c r="AM245" s="686"/>
      <c r="AN245" s="886">
        <f>SUM(AN225:AN244)</f>
        <v>0</v>
      </c>
      <c r="AO245" s="686"/>
      <c r="AP245" s="886">
        <f>SUM(AP225:AP244)</f>
        <v>0</v>
      </c>
      <c r="AQ245" s="686"/>
      <c r="AR245" s="886">
        <f>SUM(AR225:AR244)</f>
        <v>0</v>
      </c>
      <c r="AS245" s="686"/>
      <c r="AT245" s="95">
        <f>SUM(AJ245:AS245)</f>
        <v>0</v>
      </c>
      <c r="AU245" s="886"/>
      <c r="AV245" s="686"/>
      <c r="AW245" s="886"/>
      <c r="AX245" s="686"/>
      <c r="AY245" s="886"/>
      <c r="AZ245" s="686"/>
      <c r="BA245" s="886"/>
      <c r="BB245" s="686"/>
      <c r="BC245" s="886"/>
      <c r="BD245" s="686"/>
      <c r="BE245" s="95"/>
      <c r="BF245" s="886"/>
      <c r="BG245" s="686"/>
      <c r="BH245" s="886"/>
      <c r="BI245" s="686"/>
      <c r="BJ245" s="886"/>
      <c r="BK245" s="686"/>
      <c r="BL245" s="886"/>
      <c r="BM245" s="686"/>
      <c r="BN245" s="886"/>
      <c r="BO245" s="686"/>
      <c r="BP245" s="95"/>
      <c r="BQ245" s="109">
        <f>SUM(BQ225:BQ244)</f>
        <v>0</v>
      </c>
      <c r="BR245" s="109">
        <f>SUM(BR225:BR244)</f>
        <v>0</v>
      </c>
      <c r="BS245" s="109">
        <f>SUM(BS225:BS244)</f>
        <v>0</v>
      </c>
      <c r="BT245" s="109">
        <f>SUM(BT225:BT244)</f>
        <v>0</v>
      </c>
      <c r="BU245" s="109">
        <f>SUM(BU225:BU244)</f>
        <v>0</v>
      </c>
      <c r="BV245" s="109">
        <f>SUM(BQ245:BU245)</f>
        <v>0</v>
      </c>
    </row>
    <row r="246" spans="1:74" s="9" customFormat="1" ht="25.5" customHeight="1">
      <c r="A246" s="62"/>
      <c r="B246" s="62"/>
      <c r="C246" s="61"/>
      <c r="D246" s="34"/>
      <c r="E246" s="692" t="s">
        <v>188</v>
      </c>
      <c r="F246" s="692"/>
      <c r="G246" s="692"/>
      <c r="H246" s="692"/>
      <c r="I246" s="692"/>
      <c r="J246" s="34"/>
      <c r="K246" s="34"/>
      <c r="L246" s="286"/>
      <c r="M246" s="126"/>
      <c r="N246" s="127"/>
      <c r="O246" s="128"/>
      <c r="P246" s="127"/>
      <c r="Q246" s="128"/>
      <c r="R246" s="127"/>
      <c r="S246" s="128"/>
      <c r="T246" s="127"/>
      <c r="U246" s="128"/>
      <c r="V246" s="127"/>
      <c r="W246" s="128"/>
      <c r="X246" s="129"/>
      <c r="Y246" s="127"/>
      <c r="Z246" s="128"/>
      <c r="AA246" s="127"/>
      <c r="AB246" s="128"/>
      <c r="AC246" s="127"/>
      <c r="AD246" s="128"/>
      <c r="AE246" s="127"/>
      <c r="AF246" s="128"/>
      <c r="AG246" s="127"/>
      <c r="AH246" s="128"/>
      <c r="AI246" s="129"/>
      <c r="AJ246" s="127"/>
      <c r="AK246" s="128"/>
      <c r="AL246" s="127"/>
      <c r="AM246" s="128"/>
      <c r="AN246" s="127"/>
      <c r="AO246" s="128"/>
      <c r="AP246" s="127"/>
      <c r="AQ246" s="128"/>
      <c r="AR246" s="127"/>
      <c r="AS246" s="128"/>
      <c r="AT246" s="129"/>
      <c r="AU246" s="127"/>
      <c r="AV246" s="128"/>
      <c r="AW246" s="127"/>
      <c r="AX246" s="128"/>
      <c r="AY246" s="127"/>
      <c r="AZ246" s="128"/>
      <c r="BA246" s="127"/>
      <c r="BB246" s="128"/>
      <c r="BC246" s="127"/>
      <c r="BD246" s="128"/>
      <c r="BE246" s="129"/>
      <c r="BF246" s="127"/>
      <c r="BG246" s="128"/>
      <c r="BH246" s="127"/>
      <c r="BI246" s="128"/>
      <c r="BJ246" s="127"/>
      <c r="BK246" s="128"/>
      <c r="BL246" s="127"/>
      <c r="BM246" s="128"/>
      <c r="BN246" s="127"/>
      <c r="BO246" s="128"/>
      <c r="BP246" s="129"/>
      <c r="BQ246" s="257"/>
      <c r="BR246" s="257"/>
      <c r="BS246" s="257"/>
      <c r="BT246" s="257"/>
      <c r="BU246" s="257"/>
      <c r="BV246" s="258"/>
    </row>
    <row r="247" spans="1:74" s="9" customFormat="1" ht="36" customHeight="1">
      <c r="A247" s="62"/>
      <c r="B247" s="62"/>
      <c r="C247" s="94" t="s">
        <v>46</v>
      </c>
      <c r="D247" s="9" t="s">
        <v>149</v>
      </c>
      <c r="E247" s="64" t="str">
        <f>AJ9</f>
        <v>Year 1</v>
      </c>
      <c r="F247" s="64" t="str">
        <f>AL9</f>
        <v>Year 2</v>
      </c>
      <c r="G247" s="64" t="str">
        <f>AN9</f>
        <v>Year 3</v>
      </c>
      <c r="H247" s="64" t="str">
        <f>AP9</f>
        <v>Year 4</v>
      </c>
      <c r="I247" s="64" t="str">
        <f>AR9</f>
        <v>Year 5</v>
      </c>
      <c r="J247" s="62" t="s">
        <v>336</v>
      </c>
      <c r="K247" s="62" t="s">
        <v>337</v>
      </c>
      <c r="L247" s="62" t="s">
        <v>45</v>
      </c>
      <c r="M247" s="62" t="s">
        <v>317</v>
      </c>
      <c r="N247" s="81"/>
      <c r="O247" s="103"/>
      <c r="P247" s="81"/>
      <c r="Q247" s="103"/>
      <c r="R247" s="81"/>
      <c r="S247" s="103"/>
      <c r="T247" s="81"/>
      <c r="U247" s="103"/>
      <c r="V247" s="81"/>
      <c r="W247" s="103"/>
      <c r="X247" s="99"/>
      <c r="Y247" s="81"/>
      <c r="Z247" s="103"/>
      <c r="AA247" s="81"/>
      <c r="AB247" s="103"/>
      <c r="AC247" s="81"/>
      <c r="AD247" s="103"/>
      <c r="AE247" s="81"/>
      <c r="AF247" s="103"/>
      <c r="AG247" s="81"/>
      <c r="AH247" s="103"/>
      <c r="AI247" s="99"/>
      <c r="AJ247" s="81"/>
      <c r="AK247" s="103"/>
      <c r="AL247" s="81"/>
      <c r="AM247" s="103"/>
      <c r="AN247" s="81"/>
      <c r="AO247" s="103"/>
      <c r="AP247" s="81"/>
      <c r="AQ247" s="103"/>
      <c r="AR247" s="81"/>
      <c r="AS247" s="103"/>
      <c r="AT247" s="99"/>
      <c r="AU247" s="81"/>
      <c r="AV247" s="103"/>
      <c r="AW247" s="81"/>
      <c r="AX247" s="103"/>
      <c r="AY247" s="81"/>
      <c r="AZ247" s="103"/>
      <c r="BA247" s="81"/>
      <c r="BB247" s="103"/>
      <c r="BC247" s="81"/>
      <c r="BD247" s="103"/>
      <c r="BE247" s="99"/>
      <c r="BF247" s="81"/>
      <c r="BG247" s="103"/>
      <c r="BH247" s="81"/>
      <c r="BI247" s="103"/>
      <c r="BJ247" s="81"/>
      <c r="BK247" s="103"/>
      <c r="BL247" s="81"/>
      <c r="BM247" s="103"/>
      <c r="BN247" s="81"/>
      <c r="BO247" s="103"/>
      <c r="BP247" s="99"/>
      <c r="BQ247" s="257"/>
      <c r="BR247" s="257"/>
      <c r="BS247" s="257"/>
      <c r="BT247" s="257"/>
      <c r="BU247" s="257"/>
      <c r="BV247" s="258"/>
    </row>
    <row r="248" spans="1:74" ht="15" customHeight="1">
      <c r="C248" s="61" t="s">
        <v>315</v>
      </c>
      <c r="D248" s="655" t="s">
        <v>338</v>
      </c>
      <c r="E248" s="57"/>
      <c r="F248" s="57"/>
      <c r="G248" s="57"/>
      <c r="H248" s="57"/>
      <c r="I248" s="57"/>
      <c r="J248" s="649"/>
      <c r="K248" s="57"/>
      <c r="L248" s="33"/>
      <c r="M248" s="34">
        <f t="shared" ref="M248:M259" si="321">VLOOKUP(C248,TravelIncrease,2,0)</f>
        <v>1.1000000000000001</v>
      </c>
      <c r="N248" s="865"/>
      <c r="O248" s="866"/>
      <c r="P248" s="865"/>
      <c r="Q248" s="866"/>
      <c r="R248" s="865"/>
      <c r="S248" s="866"/>
      <c r="T248" s="865"/>
      <c r="U248" s="866"/>
      <c r="V248" s="865"/>
      <c r="W248" s="866"/>
      <c r="X248" s="287"/>
      <c r="Y248" s="867"/>
      <c r="Z248" s="868"/>
      <c r="AA248" s="867"/>
      <c r="AB248" s="868"/>
      <c r="AC248" s="867"/>
      <c r="AD248" s="868"/>
      <c r="AE248" s="867"/>
      <c r="AF248" s="868"/>
      <c r="AG248" s="867"/>
      <c r="AH248" s="868"/>
      <c r="AI248" s="277"/>
      <c r="AJ248" s="843">
        <f t="shared" ref="AJ248:AJ259" si="322">ROUND($E248*$K248*$L248*$M248,0)</f>
        <v>0</v>
      </c>
      <c r="AK248" s="844"/>
      <c r="AL248" s="843">
        <f t="shared" ref="AL248:AL259" si="323">ROUND($F248*$K248*$L248*$M248^2,0)</f>
        <v>0</v>
      </c>
      <c r="AM248" s="844"/>
      <c r="AN248" s="843">
        <f t="shared" ref="AN248:AN259" si="324">ROUND($G248*$K248*$L248*$M248^3,0)</f>
        <v>0</v>
      </c>
      <c r="AO248" s="844"/>
      <c r="AP248" s="843">
        <f t="shared" ref="AP248:AP259" si="325">ROUND($H248*$K248*$L248*$M248^4,0)</f>
        <v>0</v>
      </c>
      <c r="AQ248" s="844"/>
      <c r="AR248" s="843">
        <f t="shared" ref="AR248:AR259" si="326">ROUND($I248*$K248*$L248*$M248^5,0)</f>
        <v>0</v>
      </c>
      <c r="AS248" s="844"/>
      <c r="AT248" s="215">
        <f>SUM(AJ248+AL248+AN248+AP248+AR248)</f>
        <v>0</v>
      </c>
      <c r="AU248" s="861"/>
      <c r="AV248" s="862"/>
      <c r="AW248" s="861"/>
      <c r="AX248" s="862"/>
      <c r="AY248" s="861"/>
      <c r="AZ248" s="862"/>
      <c r="BA248" s="861"/>
      <c r="BB248" s="862"/>
      <c r="BC248" s="861"/>
      <c r="BD248" s="862"/>
      <c r="BE248" s="279"/>
      <c r="BF248" s="863"/>
      <c r="BG248" s="864"/>
      <c r="BH248" s="863"/>
      <c r="BI248" s="864"/>
      <c r="BJ248" s="863"/>
      <c r="BK248" s="864"/>
      <c r="BL248" s="863"/>
      <c r="BM248" s="864"/>
      <c r="BN248" s="863"/>
      <c r="BO248" s="864"/>
      <c r="BP248" s="280"/>
      <c r="BQ248" s="256">
        <f t="shared" ref="BQ248:BQ259" si="327">AJ248</f>
        <v>0</v>
      </c>
      <c r="BR248" s="256">
        <f t="shared" ref="BR248:BR259" si="328">AL248</f>
        <v>0</v>
      </c>
      <c r="BS248" s="256">
        <f t="shared" ref="BS248:BS259" si="329">AN248</f>
        <v>0</v>
      </c>
      <c r="BT248" s="256">
        <f t="shared" ref="BT248:BT259" si="330">AP248</f>
        <v>0</v>
      </c>
      <c r="BU248" s="256">
        <f t="shared" ref="BU248:BU259" si="331">AR248</f>
        <v>0</v>
      </c>
      <c r="BV248" s="244">
        <f t="shared" ref="BV248:BV260" si="332">SUM(BQ248:BU248)</f>
        <v>0</v>
      </c>
    </row>
    <row r="249" spans="1:74" ht="15" customHeight="1">
      <c r="C249" s="61" t="s">
        <v>231</v>
      </c>
      <c r="D249" s="655"/>
      <c r="E249" s="57"/>
      <c r="F249" s="57"/>
      <c r="G249" s="57"/>
      <c r="H249" s="57"/>
      <c r="I249" s="57"/>
      <c r="J249" s="649"/>
      <c r="K249" s="57"/>
      <c r="L249" s="33"/>
      <c r="M249" s="34">
        <f t="shared" si="321"/>
        <v>1</v>
      </c>
      <c r="N249" s="865"/>
      <c r="O249" s="866"/>
      <c r="P249" s="865"/>
      <c r="Q249" s="866"/>
      <c r="R249" s="865"/>
      <c r="S249" s="866"/>
      <c r="T249" s="865"/>
      <c r="U249" s="866"/>
      <c r="V249" s="865"/>
      <c r="W249" s="866"/>
      <c r="X249" s="287"/>
      <c r="Y249" s="867"/>
      <c r="Z249" s="868"/>
      <c r="AA249" s="867"/>
      <c r="AB249" s="868"/>
      <c r="AC249" s="867"/>
      <c r="AD249" s="868"/>
      <c r="AE249" s="867"/>
      <c r="AF249" s="868"/>
      <c r="AG249" s="867"/>
      <c r="AH249" s="868"/>
      <c r="AI249" s="277"/>
      <c r="AJ249" s="843">
        <f t="shared" si="322"/>
        <v>0</v>
      </c>
      <c r="AK249" s="844"/>
      <c r="AL249" s="843">
        <f t="shared" si="323"/>
        <v>0</v>
      </c>
      <c r="AM249" s="844"/>
      <c r="AN249" s="843">
        <f t="shared" si="324"/>
        <v>0</v>
      </c>
      <c r="AO249" s="844"/>
      <c r="AP249" s="843">
        <f t="shared" si="325"/>
        <v>0</v>
      </c>
      <c r="AQ249" s="844"/>
      <c r="AR249" s="843">
        <f t="shared" si="326"/>
        <v>0</v>
      </c>
      <c r="AS249" s="844"/>
      <c r="AT249" s="215">
        <f t="shared" ref="AT249:AT259" si="333">SUM(AJ249+AL249+AN249+AP249+AR249)</f>
        <v>0</v>
      </c>
      <c r="AU249" s="861"/>
      <c r="AV249" s="862"/>
      <c r="AW249" s="861"/>
      <c r="AX249" s="862"/>
      <c r="AY249" s="861"/>
      <c r="AZ249" s="862"/>
      <c r="BA249" s="861"/>
      <c r="BB249" s="862"/>
      <c r="BC249" s="861"/>
      <c r="BD249" s="862"/>
      <c r="BE249" s="279"/>
      <c r="BF249" s="863"/>
      <c r="BG249" s="864"/>
      <c r="BH249" s="863"/>
      <c r="BI249" s="864"/>
      <c r="BJ249" s="863"/>
      <c r="BK249" s="864"/>
      <c r="BL249" s="863"/>
      <c r="BM249" s="864"/>
      <c r="BN249" s="863"/>
      <c r="BO249" s="864"/>
      <c r="BP249" s="280"/>
      <c r="BQ249" s="256">
        <f t="shared" si="327"/>
        <v>0</v>
      </c>
      <c r="BR249" s="256">
        <f t="shared" si="328"/>
        <v>0</v>
      </c>
      <c r="BS249" s="256">
        <f t="shared" si="329"/>
        <v>0</v>
      </c>
      <c r="BT249" s="256">
        <f t="shared" si="330"/>
        <v>0</v>
      </c>
      <c r="BU249" s="256">
        <f t="shared" si="331"/>
        <v>0</v>
      </c>
      <c r="BV249" s="244">
        <f t="shared" si="332"/>
        <v>0</v>
      </c>
    </row>
    <row r="250" spans="1:74" ht="15" customHeight="1">
      <c r="C250" s="61" t="s">
        <v>15</v>
      </c>
      <c r="D250" s="655"/>
      <c r="E250" s="57"/>
      <c r="F250" s="57"/>
      <c r="G250" s="57"/>
      <c r="H250" s="57"/>
      <c r="I250" s="57"/>
      <c r="J250" s="649"/>
      <c r="K250" s="57"/>
      <c r="L250" s="33"/>
      <c r="M250" s="34">
        <f t="shared" si="321"/>
        <v>1</v>
      </c>
      <c r="N250" s="865"/>
      <c r="O250" s="866"/>
      <c r="P250" s="865"/>
      <c r="Q250" s="866"/>
      <c r="R250" s="865"/>
      <c r="S250" s="866"/>
      <c r="T250" s="865"/>
      <c r="U250" s="866"/>
      <c r="V250" s="865"/>
      <c r="W250" s="866"/>
      <c r="X250" s="287"/>
      <c r="Y250" s="867"/>
      <c r="Z250" s="868"/>
      <c r="AA250" s="867"/>
      <c r="AB250" s="868"/>
      <c r="AC250" s="867"/>
      <c r="AD250" s="868"/>
      <c r="AE250" s="867"/>
      <c r="AF250" s="868"/>
      <c r="AG250" s="867"/>
      <c r="AH250" s="868"/>
      <c r="AI250" s="277"/>
      <c r="AJ250" s="843">
        <f t="shared" si="322"/>
        <v>0</v>
      </c>
      <c r="AK250" s="844"/>
      <c r="AL250" s="843">
        <f t="shared" si="323"/>
        <v>0</v>
      </c>
      <c r="AM250" s="844"/>
      <c r="AN250" s="843">
        <f t="shared" si="324"/>
        <v>0</v>
      </c>
      <c r="AO250" s="844"/>
      <c r="AP250" s="843">
        <f t="shared" si="325"/>
        <v>0</v>
      </c>
      <c r="AQ250" s="844"/>
      <c r="AR250" s="843">
        <f t="shared" si="326"/>
        <v>0</v>
      </c>
      <c r="AS250" s="844"/>
      <c r="AT250" s="215">
        <f t="shared" si="333"/>
        <v>0</v>
      </c>
      <c r="AU250" s="861"/>
      <c r="AV250" s="862"/>
      <c r="AW250" s="861"/>
      <c r="AX250" s="862"/>
      <c r="AY250" s="861"/>
      <c r="AZ250" s="862"/>
      <c r="BA250" s="861"/>
      <c r="BB250" s="862"/>
      <c r="BC250" s="861"/>
      <c r="BD250" s="862"/>
      <c r="BE250" s="279"/>
      <c r="BF250" s="863"/>
      <c r="BG250" s="864"/>
      <c r="BH250" s="863"/>
      <c r="BI250" s="864"/>
      <c r="BJ250" s="863"/>
      <c r="BK250" s="864"/>
      <c r="BL250" s="863"/>
      <c r="BM250" s="864"/>
      <c r="BN250" s="863"/>
      <c r="BO250" s="864"/>
      <c r="BP250" s="280"/>
      <c r="BQ250" s="256">
        <f t="shared" si="327"/>
        <v>0</v>
      </c>
      <c r="BR250" s="256">
        <f t="shared" si="328"/>
        <v>0</v>
      </c>
      <c r="BS250" s="256">
        <f t="shared" si="329"/>
        <v>0</v>
      </c>
      <c r="BT250" s="256">
        <f t="shared" si="330"/>
        <v>0</v>
      </c>
      <c r="BU250" s="256">
        <f t="shared" si="331"/>
        <v>0</v>
      </c>
      <c r="BV250" s="244">
        <f t="shared" si="332"/>
        <v>0</v>
      </c>
    </row>
    <row r="251" spans="1:74" ht="15" customHeight="1">
      <c r="C251" s="61" t="s">
        <v>34</v>
      </c>
      <c r="D251" s="655"/>
      <c r="E251" s="57"/>
      <c r="F251" s="57"/>
      <c r="G251" s="57"/>
      <c r="H251" s="57"/>
      <c r="I251" s="57"/>
      <c r="J251" s="649"/>
      <c r="K251" s="57"/>
      <c r="L251" s="33"/>
      <c r="M251" s="34">
        <f t="shared" si="321"/>
        <v>1.1000000000000001</v>
      </c>
      <c r="N251" s="865"/>
      <c r="O251" s="866"/>
      <c r="P251" s="865"/>
      <c r="Q251" s="866"/>
      <c r="R251" s="865"/>
      <c r="S251" s="866"/>
      <c r="T251" s="865"/>
      <c r="U251" s="866"/>
      <c r="V251" s="865"/>
      <c r="W251" s="866"/>
      <c r="X251" s="287"/>
      <c r="Y251" s="867"/>
      <c r="Z251" s="868"/>
      <c r="AA251" s="867"/>
      <c r="AB251" s="868"/>
      <c r="AC251" s="867"/>
      <c r="AD251" s="868"/>
      <c r="AE251" s="867"/>
      <c r="AF251" s="868"/>
      <c r="AG251" s="867"/>
      <c r="AH251" s="868"/>
      <c r="AI251" s="277"/>
      <c r="AJ251" s="843">
        <f t="shared" si="322"/>
        <v>0</v>
      </c>
      <c r="AK251" s="844"/>
      <c r="AL251" s="843">
        <f t="shared" si="323"/>
        <v>0</v>
      </c>
      <c r="AM251" s="844"/>
      <c r="AN251" s="843">
        <f t="shared" si="324"/>
        <v>0</v>
      </c>
      <c r="AO251" s="844"/>
      <c r="AP251" s="843">
        <f t="shared" si="325"/>
        <v>0</v>
      </c>
      <c r="AQ251" s="844"/>
      <c r="AR251" s="843">
        <f t="shared" si="326"/>
        <v>0</v>
      </c>
      <c r="AS251" s="844"/>
      <c r="AT251" s="215">
        <f t="shared" si="333"/>
        <v>0</v>
      </c>
      <c r="AU251" s="861"/>
      <c r="AV251" s="862"/>
      <c r="AW251" s="861"/>
      <c r="AX251" s="862"/>
      <c r="AY251" s="861"/>
      <c r="AZ251" s="862"/>
      <c r="BA251" s="861"/>
      <c r="BB251" s="862"/>
      <c r="BC251" s="861"/>
      <c r="BD251" s="862"/>
      <c r="BE251" s="279"/>
      <c r="BF251" s="863"/>
      <c r="BG251" s="864"/>
      <c r="BH251" s="863"/>
      <c r="BI251" s="864"/>
      <c r="BJ251" s="863"/>
      <c r="BK251" s="864"/>
      <c r="BL251" s="863"/>
      <c r="BM251" s="864"/>
      <c r="BN251" s="863"/>
      <c r="BO251" s="864"/>
      <c r="BP251" s="280"/>
      <c r="BQ251" s="256">
        <f t="shared" si="327"/>
        <v>0</v>
      </c>
      <c r="BR251" s="256">
        <f t="shared" si="328"/>
        <v>0</v>
      </c>
      <c r="BS251" s="256">
        <f t="shared" si="329"/>
        <v>0</v>
      </c>
      <c r="BT251" s="256">
        <f t="shared" si="330"/>
        <v>0</v>
      </c>
      <c r="BU251" s="256">
        <f t="shared" si="331"/>
        <v>0</v>
      </c>
      <c r="BV251" s="244">
        <f t="shared" si="332"/>
        <v>0</v>
      </c>
    </row>
    <row r="252" spans="1:74" ht="15" customHeight="1">
      <c r="C252" s="61" t="s">
        <v>315</v>
      </c>
      <c r="D252" s="655" t="s">
        <v>338</v>
      </c>
      <c r="E252" s="57"/>
      <c r="F252" s="57"/>
      <c r="G252" s="57"/>
      <c r="H252" s="57"/>
      <c r="I252" s="57"/>
      <c r="J252" s="649"/>
      <c r="K252" s="57"/>
      <c r="L252" s="33"/>
      <c r="M252" s="34">
        <f t="shared" si="321"/>
        <v>1.1000000000000001</v>
      </c>
      <c r="N252" s="865"/>
      <c r="O252" s="866"/>
      <c r="P252" s="865"/>
      <c r="Q252" s="866"/>
      <c r="R252" s="865"/>
      <c r="S252" s="866"/>
      <c r="T252" s="865"/>
      <c r="U252" s="866"/>
      <c r="V252" s="865"/>
      <c r="W252" s="866"/>
      <c r="X252" s="287"/>
      <c r="Y252" s="867"/>
      <c r="Z252" s="868"/>
      <c r="AA252" s="867"/>
      <c r="AB252" s="868"/>
      <c r="AC252" s="867"/>
      <c r="AD252" s="868"/>
      <c r="AE252" s="867"/>
      <c r="AF252" s="868"/>
      <c r="AG252" s="867"/>
      <c r="AH252" s="868"/>
      <c r="AI252" s="277"/>
      <c r="AJ252" s="843">
        <f t="shared" si="322"/>
        <v>0</v>
      </c>
      <c r="AK252" s="844"/>
      <c r="AL252" s="843">
        <f t="shared" si="323"/>
        <v>0</v>
      </c>
      <c r="AM252" s="844"/>
      <c r="AN252" s="843">
        <f t="shared" si="324"/>
        <v>0</v>
      </c>
      <c r="AO252" s="844"/>
      <c r="AP252" s="843">
        <f t="shared" si="325"/>
        <v>0</v>
      </c>
      <c r="AQ252" s="844"/>
      <c r="AR252" s="843">
        <f t="shared" si="326"/>
        <v>0</v>
      </c>
      <c r="AS252" s="844"/>
      <c r="AT252" s="215">
        <f t="shared" si="333"/>
        <v>0</v>
      </c>
      <c r="AU252" s="861"/>
      <c r="AV252" s="862"/>
      <c r="AW252" s="861"/>
      <c r="AX252" s="862"/>
      <c r="AY252" s="861"/>
      <c r="AZ252" s="862"/>
      <c r="BA252" s="861"/>
      <c r="BB252" s="862"/>
      <c r="BC252" s="861"/>
      <c r="BD252" s="862"/>
      <c r="BE252" s="279"/>
      <c r="BF252" s="863"/>
      <c r="BG252" s="864"/>
      <c r="BH252" s="863"/>
      <c r="BI252" s="864"/>
      <c r="BJ252" s="863"/>
      <c r="BK252" s="864"/>
      <c r="BL252" s="863"/>
      <c r="BM252" s="864"/>
      <c r="BN252" s="863"/>
      <c r="BO252" s="864"/>
      <c r="BP252" s="280"/>
      <c r="BQ252" s="256">
        <f t="shared" si="327"/>
        <v>0</v>
      </c>
      <c r="BR252" s="256">
        <f t="shared" si="328"/>
        <v>0</v>
      </c>
      <c r="BS252" s="256">
        <f t="shared" si="329"/>
        <v>0</v>
      </c>
      <c r="BT252" s="256">
        <f t="shared" si="330"/>
        <v>0</v>
      </c>
      <c r="BU252" s="256">
        <f t="shared" si="331"/>
        <v>0</v>
      </c>
      <c r="BV252" s="244">
        <f t="shared" si="332"/>
        <v>0</v>
      </c>
    </row>
    <row r="253" spans="1:74" ht="15" customHeight="1">
      <c r="C253" s="61" t="s">
        <v>231</v>
      </c>
      <c r="D253" s="655"/>
      <c r="E253" s="57"/>
      <c r="F253" s="57"/>
      <c r="G253" s="57"/>
      <c r="H253" s="57"/>
      <c r="I253" s="57"/>
      <c r="J253" s="649"/>
      <c r="K253" s="57"/>
      <c r="L253" s="33"/>
      <c r="M253" s="34">
        <f t="shared" si="321"/>
        <v>1</v>
      </c>
      <c r="N253" s="865"/>
      <c r="O253" s="866"/>
      <c r="P253" s="865"/>
      <c r="Q253" s="866"/>
      <c r="R253" s="865"/>
      <c r="S253" s="866"/>
      <c r="T253" s="865"/>
      <c r="U253" s="866"/>
      <c r="V253" s="865"/>
      <c r="W253" s="866"/>
      <c r="X253" s="287"/>
      <c r="Y253" s="867"/>
      <c r="Z253" s="868"/>
      <c r="AA253" s="867"/>
      <c r="AB253" s="868"/>
      <c r="AC253" s="867"/>
      <c r="AD253" s="868"/>
      <c r="AE253" s="867"/>
      <c r="AF253" s="868"/>
      <c r="AG253" s="867"/>
      <c r="AH253" s="868"/>
      <c r="AI253" s="277"/>
      <c r="AJ253" s="843">
        <f t="shared" si="322"/>
        <v>0</v>
      </c>
      <c r="AK253" s="844"/>
      <c r="AL253" s="843">
        <f t="shared" si="323"/>
        <v>0</v>
      </c>
      <c r="AM253" s="844"/>
      <c r="AN253" s="843">
        <f t="shared" si="324"/>
        <v>0</v>
      </c>
      <c r="AO253" s="844"/>
      <c r="AP253" s="843">
        <f t="shared" si="325"/>
        <v>0</v>
      </c>
      <c r="AQ253" s="844"/>
      <c r="AR253" s="843">
        <f t="shared" si="326"/>
        <v>0</v>
      </c>
      <c r="AS253" s="844"/>
      <c r="AT253" s="215">
        <f t="shared" si="333"/>
        <v>0</v>
      </c>
      <c r="AU253" s="861"/>
      <c r="AV253" s="862"/>
      <c r="AW253" s="861"/>
      <c r="AX253" s="862"/>
      <c r="AY253" s="861"/>
      <c r="AZ253" s="862"/>
      <c r="BA253" s="861"/>
      <c r="BB253" s="862"/>
      <c r="BC253" s="861"/>
      <c r="BD253" s="862"/>
      <c r="BE253" s="279"/>
      <c r="BF253" s="863"/>
      <c r="BG253" s="864"/>
      <c r="BH253" s="863"/>
      <c r="BI253" s="864"/>
      <c r="BJ253" s="863"/>
      <c r="BK253" s="864"/>
      <c r="BL253" s="863"/>
      <c r="BM253" s="864"/>
      <c r="BN253" s="863"/>
      <c r="BO253" s="864"/>
      <c r="BP253" s="280"/>
      <c r="BQ253" s="256">
        <f t="shared" si="327"/>
        <v>0</v>
      </c>
      <c r="BR253" s="256">
        <f t="shared" si="328"/>
        <v>0</v>
      </c>
      <c r="BS253" s="256">
        <f t="shared" si="329"/>
        <v>0</v>
      </c>
      <c r="BT253" s="256">
        <f t="shared" si="330"/>
        <v>0</v>
      </c>
      <c r="BU253" s="256">
        <f t="shared" si="331"/>
        <v>0</v>
      </c>
      <c r="BV253" s="244">
        <f t="shared" si="332"/>
        <v>0</v>
      </c>
    </row>
    <row r="254" spans="1:74" ht="15" customHeight="1">
      <c r="C254" s="61" t="s">
        <v>15</v>
      </c>
      <c r="D254" s="655"/>
      <c r="E254" s="57"/>
      <c r="F254" s="57"/>
      <c r="G254" s="57"/>
      <c r="H254" s="57"/>
      <c r="I254" s="57"/>
      <c r="J254" s="649"/>
      <c r="K254" s="57"/>
      <c r="L254" s="33"/>
      <c r="M254" s="34">
        <f t="shared" si="321"/>
        <v>1</v>
      </c>
      <c r="N254" s="865"/>
      <c r="O254" s="866"/>
      <c r="P254" s="865"/>
      <c r="Q254" s="866"/>
      <c r="R254" s="865"/>
      <c r="S254" s="866"/>
      <c r="T254" s="865"/>
      <c r="U254" s="866"/>
      <c r="V254" s="865"/>
      <c r="W254" s="866"/>
      <c r="X254" s="287"/>
      <c r="Y254" s="867"/>
      <c r="Z254" s="868"/>
      <c r="AA254" s="867"/>
      <c r="AB254" s="868"/>
      <c r="AC254" s="867"/>
      <c r="AD254" s="868"/>
      <c r="AE254" s="867"/>
      <c r="AF254" s="868"/>
      <c r="AG254" s="867"/>
      <c r="AH254" s="868"/>
      <c r="AI254" s="277"/>
      <c r="AJ254" s="843">
        <f t="shared" si="322"/>
        <v>0</v>
      </c>
      <c r="AK254" s="844"/>
      <c r="AL254" s="843">
        <f t="shared" si="323"/>
        <v>0</v>
      </c>
      <c r="AM254" s="844"/>
      <c r="AN254" s="843">
        <f t="shared" si="324"/>
        <v>0</v>
      </c>
      <c r="AO254" s="844"/>
      <c r="AP254" s="843">
        <f t="shared" si="325"/>
        <v>0</v>
      </c>
      <c r="AQ254" s="844"/>
      <c r="AR254" s="843">
        <f t="shared" si="326"/>
        <v>0</v>
      </c>
      <c r="AS254" s="844"/>
      <c r="AT254" s="215">
        <f t="shared" si="333"/>
        <v>0</v>
      </c>
      <c r="AU254" s="861"/>
      <c r="AV254" s="862"/>
      <c r="AW254" s="861"/>
      <c r="AX254" s="862"/>
      <c r="AY254" s="861"/>
      <c r="AZ254" s="862"/>
      <c r="BA254" s="861"/>
      <c r="BB254" s="862"/>
      <c r="BC254" s="861"/>
      <c r="BD254" s="862"/>
      <c r="BE254" s="279"/>
      <c r="BF254" s="863"/>
      <c r="BG254" s="864"/>
      <c r="BH254" s="863"/>
      <c r="BI254" s="864"/>
      <c r="BJ254" s="863"/>
      <c r="BK254" s="864"/>
      <c r="BL254" s="863"/>
      <c r="BM254" s="864"/>
      <c r="BN254" s="863"/>
      <c r="BO254" s="864"/>
      <c r="BP254" s="280"/>
      <c r="BQ254" s="256">
        <f t="shared" si="327"/>
        <v>0</v>
      </c>
      <c r="BR254" s="256">
        <f t="shared" si="328"/>
        <v>0</v>
      </c>
      <c r="BS254" s="256">
        <f t="shared" si="329"/>
        <v>0</v>
      </c>
      <c r="BT254" s="256">
        <f t="shared" si="330"/>
        <v>0</v>
      </c>
      <c r="BU254" s="256">
        <f t="shared" si="331"/>
        <v>0</v>
      </c>
      <c r="BV254" s="244">
        <f t="shared" si="332"/>
        <v>0</v>
      </c>
    </row>
    <row r="255" spans="1:74" ht="15" customHeight="1">
      <c r="C255" s="61" t="s">
        <v>34</v>
      </c>
      <c r="D255" s="655"/>
      <c r="E255" s="57"/>
      <c r="F255" s="57"/>
      <c r="G255" s="57"/>
      <c r="H255" s="57"/>
      <c r="I255" s="57"/>
      <c r="J255" s="649"/>
      <c r="K255" s="57"/>
      <c r="L255" s="33"/>
      <c r="M255" s="34">
        <f t="shared" si="321"/>
        <v>1.1000000000000001</v>
      </c>
      <c r="N255" s="865"/>
      <c r="O255" s="866"/>
      <c r="P255" s="865"/>
      <c r="Q255" s="866"/>
      <c r="R255" s="865"/>
      <c r="S255" s="866"/>
      <c r="T255" s="865"/>
      <c r="U255" s="866"/>
      <c r="V255" s="865"/>
      <c r="W255" s="866"/>
      <c r="X255" s="287"/>
      <c r="Y255" s="867"/>
      <c r="Z255" s="868"/>
      <c r="AA255" s="867"/>
      <c r="AB255" s="868"/>
      <c r="AC255" s="867"/>
      <c r="AD255" s="868"/>
      <c r="AE255" s="867"/>
      <c r="AF255" s="868"/>
      <c r="AG255" s="867"/>
      <c r="AH255" s="868"/>
      <c r="AI255" s="277"/>
      <c r="AJ255" s="843">
        <f t="shared" si="322"/>
        <v>0</v>
      </c>
      <c r="AK255" s="844"/>
      <c r="AL255" s="843">
        <f t="shared" si="323"/>
        <v>0</v>
      </c>
      <c r="AM255" s="844"/>
      <c r="AN255" s="843">
        <f t="shared" si="324"/>
        <v>0</v>
      </c>
      <c r="AO255" s="844"/>
      <c r="AP255" s="843">
        <f t="shared" si="325"/>
        <v>0</v>
      </c>
      <c r="AQ255" s="844"/>
      <c r="AR255" s="843">
        <f t="shared" si="326"/>
        <v>0</v>
      </c>
      <c r="AS255" s="844"/>
      <c r="AT255" s="215">
        <f t="shared" si="333"/>
        <v>0</v>
      </c>
      <c r="AU255" s="861"/>
      <c r="AV255" s="862"/>
      <c r="AW255" s="861"/>
      <c r="AX255" s="862"/>
      <c r="AY255" s="861"/>
      <c r="AZ255" s="862"/>
      <c r="BA255" s="861"/>
      <c r="BB255" s="862"/>
      <c r="BC255" s="861"/>
      <c r="BD255" s="862"/>
      <c r="BE255" s="279"/>
      <c r="BF255" s="863"/>
      <c r="BG255" s="864"/>
      <c r="BH255" s="863"/>
      <c r="BI255" s="864"/>
      <c r="BJ255" s="863"/>
      <c r="BK255" s="864"/>
      <c r="BL255" s="863"/>
      <c r="BM255" s="864"/>
      <c r="BN255" s="863"/>
      <c r="BO255" s="864"/>
      <c r="BP255" s="280"/>
      <c r="BQ255" s="256">
        <f t="shared" si="327"/>
        <v>0</v>
      </c>
      <c r="BR255" s="256">
        <f t="shared" si="328"/>
        <v>0</v>
      </c>
      <c r="BS255" s="256">
        <f t="shared" si="329"/>
        <v>0</v>
      </c>
      <c r="BT255" s="256">
        <f t="shared" si="330"/>
        <v>0</v>
      </c>
      <c r="BU255" s="256">
        <f t="shared" si="331"/>
        <v>0</v>
      </c>
      <c r="BV255" s="244">
        <f t="shared" si="332"/>
        <v>0</v>
      </c>
    </row>
    <row r="256" spans="1:74" ht="15" customHeight="1">
      <c r="C256" s="61" t="s">
        <v>315</v>
      </c>
      <c r="D256" s="655" t="s">
        <v>338</v>
      </c>
      <c r="E256" s="57"/>
      <c r="F256" s="57"/>
      <c r="G256" s="57"/>
      <c r="H256" s="57"/>
      <c r="I256" s="57"/>
      <c r="J256" s="649"/>
      <c r="K256" s="57"/>
      <c r="L256" s="33"/>
      <c r="M256" s="34">
        <f t="shared" si="321"/>
        <v>1.1000000000000001</v>
      </c>
      <c r="N256" s="865"/>
      <c r="O256" s="866"/>
      <c r="P256" s="865"/>
      <c r="Q256" s="866"/>
      <c r="R256" s="865"/>
      <c r="S256" s="866"/>
      <c r="T256" s="865"/>
      <c r="U256" s="866"/>
      <c r="V256" s="865"/>
      <c r="W256" s="866"/>
      <c r="X256" s="287"/>
      <c r="Y256" s="867"/>
      <c r="Z256" s="868"/>
      <c r="AA256" s="867"/>
      <c r="AB256" s="868"/>
      <c r="AC256" s="867"/>
      <c r="AD256" s="868"/>
      <c r="AE256" s="867"/>
      <c r="AF256" s="868"/>
      <c r="AG256" s="867"/>
      <c r="AH256" s="868"/>
      <c r="AI256" s="277"/>
      <c r="AJ256" s="843">
        <f t="shared" si="322"/>
        <v>0</v>
      </c>
      <c r="AK256" s="844"/>
      <c r="AL256" s="843">
        <f t="shared" si="323"/>
        <v>0</v>
      </c>
      <c r="AM256" s="844"/>
      <c r="AN256" s="843">
        <f t="shared" si="324"/>
        <v>0</v>
      </c>
      <c r="AO256" s="844"/>
      <c r="AP256" s="843">
        <f t="shared" si="325"/>
        <v>0</v>
      </c>
      <c r="AQ256" s="844"/>
      <c r="AR256" s="843">
        <f t="shared" si="326"/>
        <v>0</v>
      </c>
      <c r="AS256" s="844"/>
      <c r="AT256" s="215">
        <f t="shared" si="333"/>
        <v>0</v>
      </c>
      <c r="AU256" s="861"/>
      <c r="AV256" s="862"/>
      <c r="AW256" s="861"/>
      <c r="AX256" s="862"/>
      <c r="AY256" s="861"/>
      <c r="AZ256" s="862"/>
      <c r="BA256" s="861"/>
      <c r="BB256" s="862"/>
      <c r="BC256" s="861"/>
      <c r="BD256" s="862"/>
      <c r="BE256" s="279"/>
      <c r="BF256" s="863"/>
      <c r="BG256" s="864"/>
      <c r="BH256" s="863"/>
      <c r="BI256" s="864"/>
      <c r="BJ256" s="863"/>
      <c r="BK256" s="864"/>
      <c r="BL256" s="863"/>
      <c r="BM256" s="864"/>
      <c r="BN256" s="863"/>
      <c r="BO256" s="864"/>
      <c r="BP256" s="280"/>
      <c r="BQ256" s="256">
        <f t="shared" si="327"/>
        <v>0</v>
      </c>
      <c r="BR256" s="256">
        <f t="shared" si="328"/>
        <v>0</v>
      </c>
      <c r="BS256" s="256">
        <f t="shared" si="329"/>
        <v>0</v>
      </c>
      <c r="BT256" s="256">
        <f t="shared" si="330"/>
        <v>0</v>
      </c>
      <c r="BU256" s="256">
        <f t="shared" si="331"/>
        <v>0</v>
      </c>
      <c r="BV256" s="244">
        <f t="shared" si="332"/>
        <v>0</v>
      </c>
    </row>
    <row r="257" spans="1:74" ht="15" customHeight="1">
      <c r="C257" s="61" t="s">
        <v>231</v>
      </c>
      <c r="D257" s="655"/>
      <c r="E257" s="57"/>
      <c r="F257" s="57"/>
      <c r="G257" s="57"/>
      <c r="H257" s="57"/>
      <c r="I257" s="57"/>
      <c r="J257" s="649"/>
      <c r="K257" s="57"/>
      <c r="L257" s="33"/>
      <c r="M257" s="34">
        <f t="shared" si="321"/>
        <v>1</v>
      </c>
      <c r="N257" s="865"/>
      <c r="O257" s="866"/>
      <c r="P257" s="865"/>
      <c r="Q257" s="866"/>
      <c r="R257" s="865"/>
      <c r="S257" s="866"/>
      <c r="T257" s="865"/>
      <c r="U257" s="866"/>
      <c r="V257" s="865"/>
      <c r="W257" s="866"/>
      <c r="X257" s="287"/>
      <c r="Y257" s="867"/>
      <c r="Z257" s="868"/>
      <c r="AA257" s="867"/>
      <c r="AB257" s="868"/>
      <c r="AC257" s="867"/>
      <c r="AD257" s="868"/>
      <c r="AE257" s="867"/>
      <c r="AF257" s="868"/>
      <c r="AG257" s="867"/>
      <c r="AH257" s="868"/>
      <c r="AI257" s="277"/>
      <c r="AJ257" s="843">
        <f t="shared" si="322"/>
        <v>0</v>
      </c>
      <c r="AK257" s="844"/>
      <c r="AL257" s="843">
        <f t="shared" si="323"/>
        <v>0</v>
      </c>
      <c r="AM257" s="844"/>
      <c r="AN257" s="843">
        <f t="shared" si="324"/>
        <v>0</v>
      </c>
      <c r="AO257" s="844"/>
      <c r="AP257" s="843">
        <f t="shared" si="325"/>
        <v>0</v>
      </c>
      <c r="AQ257" s="844"/>
      <c r="AR257" s="843">
        <f t="shared" si="326"/>
        <v>0</v>
      </c>
      <c r="AS257" s="844"/>
      <c r="AT257" s="215">
        <f t="shared" si="333"/>
        <v>0</v>
      </c>
      <c r="AU257" s="861"/>
      <c r="AV257" s="862"/>
      <c r="AW257" s="861"/>
      <c r="AX257" s="862"/>
      <c r="AY257" s="861"/>
      <c r="AZ257" s="862"/>
      <c r="BA257" s="861"/>
      <c r="BB257" s="862"/>
      <c r="BC257" s="861"/>
      <c r="BD257" s="862"/>
      <c r="BE257" s="279"/>
      <c r="BF257" s="863"/>
      <c r="BG257" s="864"/>
      <c r="BH257" s="863"/>
      <c r="BI257" s="864"/>
      <c r="BJ257" s="863"/>
      <c r="BK257" s="864"/>
      <c r="BL257" s="863"/>
      <c r="BM257" s="864"/>
      <c r="BN257" s="863"/>
      <c r="BO257" s="864"/>
      <c r="BP257" s="280"/>
      <c r="BQ257" s="256">
        <f t="shared" si="327"/>
        <v>0</v>
      </c>
      <c r="BR257" s="256">
        <f t="shared" si="328"/>
        <v>0</v>
      </c>
      <c r="BS257" s="256">
        <f t="shared" si="329"/>
        <v>0</v>
      </c>
      <c r="BT257" s="256">
        <f t="shared" si="330"/>
        <v>0</v>
      </c>
      <c r="BU257" s="256">
        <f t="shared" si="331"/>
        <v>0</v>
      </c>
      <c r="BV257" s="244">
        <f t="shared" si="332"/>
        <v>0</v>
      </c>
    </row>
    <row r="258" spans="1:74" ht="15" customHeight="1">
      <c r="C258" s="61" t="s">
        <v>15</v>
      </c>
      <c r="D258" s="655"/>
      <c r="E258" s="57"/>
      <c r="F258" s="57"/>
      <c r="G258" s="57"/>
      <c r="H258" s="57"/>
      <c r="I258" s="57"/>
      <c r="J258" s="649"/>
      <c r="K258" s="57"/>
      <c r="L258" s="33"/>
      <c r="M258" s="34">
        <f t="shared" si="321"/>
        <v>1</v>
      </c>
      <c r="N258" s="865"/>
      <c r="O258" s="866"/>
      <c r="P258" s="865"/>
      <c r="Q258" s="866"/>
      <c r="R258" s="865"/>
      <c r="S258" s="866"/>
      <c r="T258" s="865"/>
      <c r="U258" s="866"/>
      <c r="V258" s="865"/>
      <c r="W258" s="866"/>
      <c r="X258" s="287"/>
      <c r="Y258" s="867"/>
      <c r="Z258" s="868"/>
      <c r="AA258" s="867"/>
      <c r="AB258" s="868"/>
      <c r="AC258" s="867"/>
      <c r="AD258" s="868"/>
      <c r="AE258" s="867"/>
      <c r="AF258" s="868"/>
      <c r="AG258" s="867"/>
      <c r="AH258" s="868"/>
      <c r="AI258" s="277"/>
      <c r="AJ258" s="843">
        <f t="shared" si="322"/>
        <v>0</v>
      </c>
      <c r="AK258" s="844"/>
      <c r="AL258" s="843">
        <f t="shared" si="323"/>
        <v>0</v>
      </c>
      <c r="AM258" s="844"/>
      <c r="AN258" s="843">
        <f t="shared" si="324"/>
        <v>0</v>
      </c>
      <c r="AO258" s="844"/>
      <c r="AP258" s="843">
        <f t="shared" si="325"/>
        <v>0</v>
      </c>
      <c r="AQ258" s="844"/>
      <c r="AR258" s="843">
        <f t="shared" si="326"/>
        <v>0</v>
      </c>
      <c r="AS258" s="844"/>
      <c r="AT258" s="215">
        <f t="shared" si="333"/>
        <v>0</v>
      </c>
      <c r="AU258" s="861"/>
      <c r="AV258" s="862"/>
      <c r="AW258" s="861"/>
      <c r="AX258" s="862"/>
      <c r="AY258" s="861"/>
      <c r="AZ258" s="862"/>
      <c r="BA258" s="861"/>
      <c r="BB258" s="862"/>
      <c r="BC258" s="861"/>
      <c r="BD258" s="862"/>
      <c r="BE258" s="279"/>
      <c r="BF258" s="863"/>
      <c r="BG258" s="864"/>
      <c r="BH258" s="863"/>
      <c r="BI258" s="864"/>
      <c r="BJ258" s="863"/>
      <c r="BK258" s="864"/>
      <c r="BL258" s="863"/>
      <c r="BM258" s="864"/>
      <c r="BN258" s="863"/>
      <c r="BO258" s="864"/>
      <c r="BP258" s="280"/>
      <c r="BQ258" s="256">
        <f t="shared" si="327"/>
        <v>0</v>
      </c>
      <c r="BR258" s="256">
        <f t="shared" si="328"/>
        <v>0</v>
      </c>
      <c r="BS258" s="256">
        <f t="shared" si="329"/>
        <v>0</v>
      </c>
      <c r="BT258" s="256">
        <f t="shared" si="330"/>
        <v>0</v>
      </c>
      <c r="BU258" s="256">
        <f t="shared" si="331"/>
        <v>0</v>
      </c>
      <c r="BV258" s="244">
        <f t="shared" si="332"/>
        <v>0</v>
      </c>
    </row>
    <row r="259" spans="1:74" ht="15" customHeight="1">
      <c r="C259" s="61" t="s">
        <v>34</v>
      </c>
      <c r="D259" s="655"/>
      <c r="E259" s="57"/>
      <c r="F259" s="57"/>
      <c r="G259" s="57"/>
      <c r="H259" s="57"/>
      <c r="I259" s="57"/>
      <c r="J259" s="649"/>
      <c r="K259" s="57"/>
      <c r="L259" s="33"/>
      <c r="M259" s="34">
        <f t="shared" si="321"/>
        <v>1.1000000000000001</v>
      </c>
      <c r="N259" s="865"/>
      <c r="O259" s="866"/>
      <c r="P259" s="865"/>
      <c r="Q259" s="866"/>
      <c r="R259" s="865"/>
      <c r="S259" s="866"/>
      <c r="T259" s="865"/>
      <c r="U259" s="866"/>
      <c r="V259" s="865"/>
      <c r="W259" s="866"/>
      <c r="X259" s="287"/>
      <c r="Y259" s="867"/>
      <c r="Z259" s="868"/>
      <c r="AA259" s="867"/>
      <c r="AB259" s="868"/>
      <c r="AC259" s="867"/>
      <c r="AD259" s="868"/>
      <c r="AE259" s="867"/>
      <c r="AF259" s="868"/>
      <c r="AG259" s="867"/>
      <c r="AH259" s="868"/>
      <c r="AI259" s="277"/>
      <c r="AJ259" s="843">
        <f t="shared" si="322"/>
        <v>0</v>
      </c>
      <c r="AK259" s="844"/>
      <c r="AL259" s="843">
        <f t="shared" si="323"/>
        <v>0</v>
      </c>
      <c r="AM259" s="844"/>
      <c r="AN259" s="843">
        <f t="shared" si="324"/>
        <v>0</v>
      </c>
      <c r="AO259" s="844"/>
      <c r="AP259" s="843">
        <f t="shared" si="325"/>
        <v>0</v>
      </c>
      <c r="AQ259" s="844"/>
      <c r="AR259" s="843">
        <f t="shared" si="326"/>
        <v>0</v>
      </c>
      <c r="AS259" s="844"/>
      <c r="AT259" s="215">
        <f t="shared" si="333"/>
        <v>0</v>
      </c>
      <c r="AU259" s="861"/>
      <c r="AV259" s="862"/>
      <c r="AW259" s="861"/>
      <c r="AX259" s="862"/>
      <c r="AY259" s="861"/>
      <c r="AZ259" s="862"/>
      <c r="BA259" s="861"/>
      <c r="BB259" s="862"/>
      <c r="BC259" s="861"/>
      <c r="BD259" s="862"/>
      <c r="BE259" s="279"/>
      <c r="BF259" s="863"/>
      <c r="BG259" s="864"/>
      <c r="BH259" s="863"/>
      <c r="BI259" s="864"/>
      <c r="BJ259" s="863"/>
      <c r="BK259" s="864"/>
      <c r="BL259" s="863"/>
      <c r="BM259" s="864"/>
      <c r="BN259" s="863"/>
      <c r="BO259" s="864"/>
      <c r="BP259" s="280"/>
      <c r="BQ259" s="256">
        <f t="shared" si="327"/>
        <v>0</v>
      </c>
      <c r="BR259" s="256">
        <f t="shared" si="328"/>
        <v>0</v>
      </c>
      <c r="BS259" s="256">
        <f t="shared" si="329"/>
        <v>0</v>
      </c>
      <c r="BT259" s="256">
        <f t="shared" si="330"/>
        <v>0</v>
      </c>
      <c r="BU259" s="256">
        <f t="shared" si="331"/>
        <v>0</v>
      </c>
      <c r="BV259" s="244">
        <f t="shared" si="332"/>
        <v>0</v>
      </c>
    </row>
    <row r="260" spans="1:74" ht="15" customHeight="1">
      <c r="C260" s="61"/>
      <c r="J260" s="892" t="s">
        <v>150</v>
      </c>
      <c r="K260" s="903"/>
      <c r="L260" s="903"/>
      <c r="M260" s="885"/>
      <c r="N260" s="886"/>
      <c r="O260" s="686"/>
      <c r="P260" s="886"/>
      <c r="Q260" s="686"/>
      <c r="R260" s="886"/>
      <c r="S260" s="686"/>
      <c r="T260" s="886"/>
      <c r="U260" s="686"/>
      <c r="V260" s="886"/>
      <c r="W260" s="686"/>
      <c r="X260" s="109"/>
      <c r="Y260" s="886"/>
      <c r="Z260" s="891"/>
      <c r="AA260" s="886"/>
      <c r="AB260" s="891"/>
      <c r="AC260" s="886"/>
      <c r="AD260" s="891"/>
      <c r="AE260" s="886"/>
      <c r="AF260" s="891"/>
      <c r="AG260" s="886"/>
      <c r="AH260" s="891"/>
      <c r="AI260" s="109"/>
      <c r="AJ260" s="886">
        <f>SUM(AJ248:AJ259)</f>
        <v>0</v>
      </c>
      <c r="AK260" s="686"/>
      <c r="AL260" s="886">
        <f>SUM(AL248:AL259)</f>
        <v>0</v>
      </c>
      <c r="AM260" s="686"/>
      <c r="AN260" s="886">
        <f>SUM(AN248:AN259)</f>
        <v>0</v>
      </c>
      <c r="AO260" s="686"/>
      <c r="AP260" s="886">
        <f>SUM(AP248:AP259)</f>
        <v>0</v>
      </c>
      <c r="AQ260" s="686"/>
      <c r="AR260" s="886">
        <f>SUM(AR248:AR259)</f>
        <v>0</v>
      </c>
      <c r="AS260" s="686"/>
      <c r="AT260" s="109">
        <f>SUM(AJ260:AS260)</f>
        <v>0</v>
      </c>
      <c r="AU260" s="886"/>
      <c r="AV260" s="686"/>
      <c r="AW260" s="886"/>
      <c r="AX260" s="686"/>
      <c r="AY260" s="886"/>
      <c r="AZ260" s="686"/>
      <c r="BA260" s="886"/>
      <c r="BB260" s="686"/>
      <c r="BC260" s="886"/>
      <c r="BD260" s="686"/>
      <c r="BE260" s="109"/>
      <c r="BF260" s="886"/>
      <c r="BG260" s="686"/>
      <c r="BH260" s="886"/>
      <c r="BI260" s="686"/>
      <c r="BJ260" s="886"/>
      <c r="BK260" s="686"/>
      <c r="BL260" s="886"/>
      <c r="BM260" s="686"/>
      <c r="BN260" s="886"/>
      <c r="BO260" s="686"/>
      <c r="BP260" s="109"/>
      <c r="BQ260" s="109">
        <f>SUM(BQ248:BQ259)</f>
        <v>0</v>
      </c>
      <c r="BR260" s="109">
        <f>SUM(BR248:BR259)</f>
        <v>0</v>
      </c>
      <c r="BS260" s="109">
        <f>SUM(BS248:BS259)</f>
        <v>0</v>
      </c>
      <c r="BT260" s="109">
        <f>SUM(BT248:BT259)</f>
        <v>0</v>
      </c>
      <c r="BU260" s="109">
        <f>SUM(BU248:BU259)</f>
        <v>0</v>
      </c>
      <c r="BV260" s="109">
        <f t="shared" si="332"/>
        <v>0</v>
      </c>
    </row>
    <row r="261" spans="1:74" s="9" customFormat="1" ht="26.25" customHeight="1">
      <c r="A261" s="62">
        <v>2000</v>
      </c>
      <c r="B261" s="62"/>
      <c r="C261" s="947" t="str">
        <f>CONCATENATE(AU8," Travel")</f>
        <v>Dept #4 Travel</v>
      </c>
      <c r="D261" s="948"/>
      <c r="E261" s="719" t="s">
        <v>188</v>
      </c>
      <c r="F261" s="719"/>
      <c r="G261" s="719"/>
      <c r="H261" s="719"/>
      <c r="I261" s="719"/>
      <c r="J261" s="76"/>
      <c r="K261" s="76"/>
      <c r="L261" s="76"/>
      <c r="M261" s="122"/>
      <c r="N261" s="81"/>
      <c r="O261" s="97"/>
      <c r="P261" s="81"/>
      <c r="Q261" s="97"/>
      <c r="R261" s="81"/>
      <c r="S261" s="97"/>
      <c r="T261" s="81"/>
      <c r="U261" s="97"/>
      <c r="V261" s="81"/>
      <c r="W261" s="97"/>
      <c r="X261" s="99"/>
      <c r="Y261" s="81"/>
      <c r="Z261" s="97"/>
      <c r="AA261" s="81"/>
      <c r="AB261" s="97"/>
      <c r="AC261" s="81"/>
      <c r="AD261" s="97"/>
      <c r="AE261" s="81"/>
      <c r="AF261" s="97"/>
      <c r="AG261" s="81"/>
      <c r="AH261" s="97"/>
      <c r="AI261" s="99"/>
      <c r="AJ261" s="81"/>
      <c r="AK261" s="97"/>
      <c r="AL261" s="81"/>
      <c r="AM261" s="97"/>
      <c r="AN261" s="81"/>
      <c r="AO261" s="97"/>
      <c r="AP261" s="81"/>
      <c r="AQ261" s="97"/>
      <c r="AR261" s="81"/>
      <c r="AS261" s="97"/>
      <c r="AT261" s="99"/>
      <c r="AU261" s="81"/>
      <c r="AV261" s="97"/>
      <c r="AW261" s="81"/>
      <c r="AX261" s="97"/>
      <c r="AY261" s="81"/>
      <c r="AZ261" s="97"/>
      <c r="BA261" s="81"/>
      <c r="BB261" s="97"/>
      <c r="BC261" s="81"/>
      <c r="BD261" s="97"/>
      <c r="BE261" s="99"/>
      <c r="BF261" s="81"/>
      <c r="BG261" s="97"/>
      <c r="BH261" s="81"/>
      <c r="BI261" s="97"/>
      <c r="BJ261" s="81"/>
      <c r="BK261" s="97"/>
      <c r="BL261" s="81"/>
      <c r="BM261" s="97"/>
      <c r="BN261" s="81"/>
      <c r="BO261" s="97"/>
      <c r="BP261" s="99"/>
      <c r="BQ261" s="153"/>
      <c r="BR261" s="153"/>
      <c r="BS261" s="153"/>
      <c r="BT261" s="153"/>
      <c r="BU261" s="153"/>
      <c r="BV261" s="206"/>
    </row>
    <row r="262" spans="1:74" s="9" customFormat="1" ht="34.5" customHeight="1">
      <c r="A262" s="62"/>
      <c r="B262" s="62"/>
      <c r="C262" s="94" t="s">
        <v>33</v>
      </c>
      <c r="D262" s="9" t="s">
        <v>149</v>
      </c>
      <c r="E262" s="40" t="str">
        <f>AU9</f>
        <v>Year 1</v>
      </c>
      <c r="F262" s="64" t="str">
        <f>AW9</f>
        <v>Year 2</v>
      </c>
      <c r="G262" s="64" t="str">
        <f>AY9</f>
        <v>Year 3</v>
      </c>
      <c r="H262" s="64" t="str">
        <f>BA9</f>
        <v>Year 4</v>
      </c>
      <c r="I262" s="64" t="str">
        <f>BC9</f>
        <v>Year 5</v>
      </c>
      <c r="J262" s="62" t="s">
        <v>336</v>
      </c>
      <c r="K262" s="62" t="s">
        <v>337</v>
      </c>
      <c r="L262" s="62" t="s">
        <v>45</v>
      </c>
      <c r="M262" s="62" t="s">
        <v>317</v>
      </c>
      <c r="N262" s="81"/>
      <c r="O262" s="103"/>
      <c r="P262" s="125"/>
      <c r="Q262" s="103"/>
      <c r="R262" s="125"/>
      <c r="S262" s="103"/>
      <c r="T262" s="125"/>
      <c r="U262" s="103"/>
      <c r="V262" s="125"/>
      <c r="W262" s="103"/>
      <c r="X262" s="99"/>
      <c r="Y262" s="81"/>
      <c r="Z262" s="103"/>
      <c r="AA262" s="125"/>
      <c r="AB262" s="103"/>
      <c r="AC262" s="125"/>
      <c r="AD262" s="103"/>
      <c r="AE262" s="125"/>
      <c r="AF262" s="103"/>
      <c r="AG262" s="125"/>
      <c r="AH262" s="103"/>
      <c r="AI262" s="99"/>
      <c r="AJ262" s="81"/>
      <c r="AK262" s="103"/>
      <c r="AL262" s="125"/>
      <c r="AM262" s="103"/>
      <c r="AN262" s="125"/>
      <c r="AO262" s="103"/>
      <c r="AP262" s="125"/>
      <c r="AQ262" s="103"/>
      <c r="AR262" s="125"/>
      <c r="AS262" s="103"/>
      <c r="AT262" s="99"/>
      <c r="AU262" s="81"/>
      <c r="AV262" s="103"/>
      <c r="AW262" s="125"/>
      <c r="AX262" s="103"/>
      <c r="AY262" s="125"/>
      <c r="AZ262" s="103"/>
      <c r="BA262" s="125"/>
      <c r="BB262" s="103"/>
      <c r="BC262" s="125"/>
      <c r="BD262" s="103"/>
      <c r="BE262" s="99"/>
      <c r="BF262" s="81"/>
      <c r="BG262" s="103"/>
      <c r="BH262" s="125"/>
      <c r="BI262" s="103"/>
      <c r="BJ262" s="125"/>
      <c r="BK262" s="103"/>
      <c r="BL262" s="125"/>
      <c r="BM262" s="103"/>
      <c r="BN262" s="125"/>
      <c r="BO262" s="103"/>
      <c r="BP262" s="99"/>
      <c r="BQ262" s="206"/>
      <c r="BR262" s="206"/>
      <c r="BS262" s="206"/>
      <c r="BT262" s="206"/>
      <c r="BU262" s="206"/>
      <c r="BV262" s="206"/>
    </row>
    <row r="263" spans="1:74" s="9" customFormat="1" ht="15" customHeight="1">
      <c r="A263" s="62"/>
      <c r="B263" s="62"/>
      <c r="C263" s="61" t="s">
        <v>315</v>
      </c>
      <c r="D263" s="655" t="s">
        <v>338</v>
      </c>
      <c r="E263" s="57"/>
      <c r="F263" s="57"/>
      <c r="G263" s="57"/>
      <c r="H263" s="57"/>
      <c r="I263" s="57"/>
      <c r="J263" s="649"/>
      <c r="K263" s="57"/>
      <c r="L263" s="33"/>
      <c r="M263" s="34">
        <f t="shared" ref="M263:M282" si="334">VLOOKUP(C263,TravelIncrease,2,0)</f>
        <v>1.1000000000000001</v>
      </c>
      <c r="N263" s="865"/>
      <c r="O263" s="866"/>
      <c r="P263" s="865"/>
      <c r="Q263" s="866"/>
      <c r="R263" s="865"/>
      <c r="S263" s="866"/>
      <c r="T263" s="865"/>
      <c r="U263" s="866"/>
      <c r="V263" s="865"/>
      <c r="W263" s="866"/>
      <c r="X263" s="287"/>
      <c r="Y263" s="867"/>
      <c r="Z263" s="868"/>
      <c r="AA263" s="867"/>
      <c r="AB263" s="868"/>
      <c r="AC263" s="867"/>
      <c r="AD263" s="868"/>
      <c r="AE263" s="867"/>
      <c r="AF263" s="868"/>
      <c r="AG263" s="867"/>
      <c r="AH263" s="868"/>
      <c r="AI263" s="277"/>
      <c r="AJ263" s="869"/>
      <c r="AK263" s="870"/>
      <c r="AL263" s="869"/>
      <c r="AM263" s="870"/>
      <c r="AN263" s="869"/>
      <c r="AO263" s="870"/>
      <c r="AP263" s="869"/>
      <c r="AQ263" s="870"/>
      <c r="AR263" s="869"/>
      <c r="AS263" s="870"/>
      <c r="AT263" s="278"/>
      <c r="AU263" s="845">
        <f t="shared" ref="AU263:AU282" si="335">ROUND($E263*$K263*$L263*$M263,0)</f>
        <v>0</v>
      </c>
      <c r="AV263" s="846"/>
      <c r="AW263" s="845">
        <f t="shared" ref="AW263:AW282" si="336">ROUND($F263*$K263*$L263*$M263^2,0)</f>
        <v>0</v>
      </c>
      <c r="AX263" s="846"/>
      <c r="AY263" s="845">
        <f t="shared" ref="AY263:AY282" si="337">ROUND($G263*$K263*$L263*$M263^3,0)</f>
        <v>0</v>
      </c>
      <c r="AZ263" s="846"/>
      <c r="BA263" s="845">
        <f t="shared" ref="BA263:BA282" si="338">ROUND($H263*$K263*$L263*$M263^4,0)</f>
        <v>0</v>
      </c>
      <c r="BB263" s="846"/>
      <c r="BC263" s="845">
        <f t="shared" ref="BC263:BC282" si="339">ROUND($I263*$K263*$L263*$M263^5,0)</f>
        <v>0</v>
      </c>
      <c r="BD263" s="846"/>
      <c r="BE263" s="218">
        <f>SUM(AU263+AW263+AY263+BA263+BC263)</f>
        <v>0</v>
      </c>
      <c r="BF263" s="863"/>
      <c r="BG263" s="864"/>
      <c r="BH263" s="863"/>
      <c r="BI263" s="864"/>
      <c r="BJ263" s="863"/>
      <c r="BK263" s="864"/>
      <c r="BL263" s="863"/>
      <c r="BM263" s="864"/>
      <c r="BN263" s="863"/>
      <c r="BO263" s="864"/>
      <c r="BP263" s="280"/>
      <c r="BQ263" s="288">
        <f t="shared" ref="BQ263:BQ282" si="340">AU263</f>
        <v>0</v>
      </c>
      <c r="BR263" s="288">
        <f t="shared" ref="BR263:BR282" si="341">AW263</f>
        <v>0</v>
      </c>
      <c r="BS263" s="288">
        <f t="shared" ref="BS263:BS282" si="342">AY263</f>
        <v>0</v>
      </c>
      <c r="BT263" s="288">
        <f t="shared" ref="BT263:BT282" si="343">BA263</f>
        <v>0</v>
      </c>
      <c r="BU263" s="288">
        <f t="shared" ref="BU263:BU282" si="344">BC263</f>
        <v>0</v>
      </c>
      <c r="BV263" s="244">
        <f t="shared" ref="BV263:BV282" si="345">SUM(BQ263:BU263)</f>
        <v>0</v>
      </c>
    </row>
    <row r="264" spans="1:74" s="9" customFormat="1" ht="15" customHeight="1">
      <c r="A264" s="62"/>
      <c r="B264" s="62"/>
      <c r="C264" s="61" t="s">
        <v>231</v>
      </c>
      <c r="D264" s="655"/>
      <c r="E264" s="57"/>
      <c r="F264" s="57"/>
      <c r="G264" s="57"/>
      <c r="H264" s="57"/>
      <c r="I264" s="57"/>
      <c r="J264" s="649"/>
      <c r="K264" s="57"/>
      <c r="L264" s="33"/>
      <c r="M264" s="34">
        <f t="shared" si="334"/>
        <v>1</v>
      </c>
      <c r="N264" s="865"/>
      <c r="O264" s="866"/>
      <c r="P264" s="865"/>
      <c r="Q264" s="866"/>
      <c r="R264" s="865"/>
      <c r="S264" s="866"/>
      <c r="T264" s="865"/>
      <c r="U264" s="866"/>
      <c r="V264" s="865"/>
      <c r="W264" s="866"/>
      <c r="X264" s="287"/>
      <c r="Y264" s="867"/>
      <c r="Z264" s="868"/>
      <c r="AA264" s="867"/>
      <c r="AB264" s="868"/>
      <c r="AC264" s="867"/>
      <c r="AD264" s="868"/>
      <c r="AE264" s="867"/>
      <c r="AF264" s="868"/>
      <c r="AG264" s="867"/>
      <c r="AH264" s="868"/>
      <c r="AI264" s="277"/>
      <c r="AJ264" s="869"/>
      <c r="AK264" s="870"/>
      <c r="AL264" s="869"/>
      <c r="AM264" s="870"/>
      <c r="AN264" s="869"/>
      <c r="AO264" s="870"/>
      <c r="AP264" s="869"/>
      <c r="AQ264" s="870"/>
      <c r="AR264" s="869"/>
      <c r="AS264" s="870"/>
      <c r="AT264" s="278"/>
      <c r="AU264" s="845">
        <f t="shared" si="335"/>
        <v>0</v>
      </c>
      <c r="AV264" s="846"/>
      <c r="AW264" s="845">
        <f t="shared" si="336"/>
        <v>0</v>
      </c>
      <c r="AX264" s="846"/>
      <c r="AY264" s="845">
        <f t="shared" si="337"/>
        <v>0</v>
      </c>
      <c r="AZ264" s="846"/>
      <c r="BA264" s="845">
        <f t="shared" si="338"/>
        <v>0</v>
      </c>
      <c r="BB264" s="846"/>
      <c r="BC264" s="845">
        <f t="shared" si="339"/>
        <v>0</v>
      </c>
      <c r="BD264" s="846"/>
      <c r="BE264" s="218">
        <f t="shared" ref="BE264:BE282" si="346">SUM(AU264+AW264+AY264+BA264+BC264)</f>
        <v>0</v>
      </c>
      <c r="BF264" s="863"/>
      <c r="BG264" s="864"/>
      <c r="BH264" s="863"/>
      <c r="BI264" s="864"/>
      <c r="BJ264" s="863"/>
      <c r="BK264" s="864"/>
      <c r="BL264" s="863"/>
      <c r="BM264" s="864"/>
      <c r="BN264" s="863"/>
      <c r="BO264" s="864"/>
      <c r="BP264" s="280"/>
      <c r="BQ264" s="288">
        <f t="shared" si="340"/>
        <v>0</v>
      </c>
      <c r="BR264" s="288">
        <f t="shared" si="341"/>
        <v>0</v>
      </c>
      <c r="BS264" s="288">
        <f t="shared" si="342"/>
        <v>0</v>
      </c>
      <c r="BT264" s="288">
        <f t="shared" si="343"/>
        <v>0</v>
      </c>
      <c r="BU264" s="288">
        <f t="shared" si="344"/>
        <v>0</v>
      </c>
      <c r="BV264" s="244">
        <f t="shared" si="345"/>
        <v>0</v>
      </c>
    </row>
    <row r="265" spans="1:74" s="9" customFormat="1" ht="15" customHeight="1">
      <c r="A265" s="62"/>
      <c r="B265" s="62"/>
      <c r="C265" s="61" t="s">
        <v>15</v>
      </c>
      <c r="D265" s="655"/>
      <c r="E265" s="57"/>
      <c r="F265" s="57"/>
      <c r="G265" s="57"/>
      <c r="H265" s="57"/>
      <c r="I265" s="57"/>
      <c r="J265" s="649"/>
      <c r="K265" s="57"/>
      <c r="L265" s="33"/>
      <c r="M265" s="34">
        <f t="shared" si="334"/>
        <v>1</v>
      </c>
      <c r="N265" s="865"/>
      <c r="O265" s="866"/>
      <c r="P265" s="865"/>
      <c r="Q265" s="866"/>
      <c r="R265" s="865"/>
      <c r="S265" s="866"/>
      <c r="T265" s="865"/>
      <c r="U265" s="866"/>
      <c r="V265" s="865"/>
      <c r="W265" s="866"/>
      <c r="X265" s="287"/>
      <c r="Y265" s="867"/>
      <c r="Z265" s="868"/>
      <c r="AA265" s="867"/>
      <c r="AB265" s="868"/>
      <c r="AC265" s="867"/>
      <c r="AD265" s="868"/>
      <c r="AE265" s="867"/>
      <c r="AF265" s="868"/>
      <c r="AG265" s="867"/>
      <c r="AH265" s="868"/>
      <c r="AI265" s="277"/>
      <c r="AJ265" s="869"/>
      <c r="AK265" s="870"/>
      <c r="AL265" s="869"/>
      <c r="AM265" s="870"/>
      <c r="AN265" s="869"/>
      <c r="AO265" s="870"/>
      <c r="AP265" s="869"/>
      <c r="AQ265" s="870"/>
      <c r="AR265" s="869"/>
      <c r="AS265" s="870"/>
      <c r="AT265" s="278"/>
      <c r="AU265" s="845">
        <f t="shared" si="335"/>
        <v>0</v>
      </c>
      <c r="AV265" s="846"/>
      <c r="AW265" s="845">
        <f t="shared" si="336"/>
        <v>0</v>
      </c>
      <c r="AX265" s="846"/>
      <c r="AY265" s="845">
        <f t="shared" si="337"/>
        <v>0</v>
      </c>
      <c r="AZ265" s="846"/>
      <c r="BA265" s="845">
        <f t="shared" si="338"/>
        <v>0</v>
      </c>
      <c r="BB265" s="846"/>
      <c r="BC265" s="845">
        <f t="shared" si="339"/>
        <v>0</v>
      </c>
      <c r="BD265" s="846"/>
      <c r="BE265" s="218">
        <f t="shared" si="346"/>
        <v>0</v>
      </c>
      <c r="BF265" s="863"/>
      <c r="BG265" s="864"/>
      <c r="BH265" s="863"/>
      <c r="BI265" s="864"/>
      <c r="BJ265" s="863"/>
      <c r="BK265" s="864"/>
      <c r="BL265" s="863"/>
      <c r="BM265" s="864"/>
      <c r="BN265" s="863"/>
      <c r="BO265" s="864"/>
      <c r="BP265" s="280"/>
      <c r="BQ265" s="288">
        <f t="shared" si="340"/>
        <v>0</v>
      </c>
      <c r="BR265" s="288">
        <f t="shared" si="341"/>
        <v>0</v>
      </c>
      <c r="BS265" s="288">
        <f t="shared" si="342"/>
        <v>0</v>
      </c>
      <c r="BT265" s="288">
        <f t="shared" si="343"/>
        <v>0</v>
      </c>
      <c r="BU265" s="288">
        <f t="shared" si="344"/>
        <v>0</v>
      </c>
      <c r="BV265" s="244">
        <f t="shared" si="345"/>
        <v>0</v>
      </c>
    </row>
    <row r="266" spans="1:74" s="9" customFormat="1" ht="15" customHeight="1">
      <c r="A266" s="62"/>
      <c r="B266" s="62"/>
      <c r="C266" s="61" t="s">
        <v>34</v>
      </c>
      <c r="D266" s="655"/>
      <c r="E266" s="57"/>
      <c r="F266" s="57"/>
      <c r="G266" s="57"/>
      <c r="H266" s="57"/>
      <c r="I266" s="57"/>
      <c r="J266" s="649"/>
      <c r="K266" s="57"/>
      <c r="L266" s="33"/>
      <c r="M266" s="34">
        <f t="shared" si="334"/>
        <v>1.1000000000000001</v>
      </c>
      <c r="N266" s="865"/>
      <c r="O266" s="866"/>
      <c r="P266" s="865"/>
      <c r="Q266" s="866"/>
      <c r="R266" s="865"/>
      <c r="S266" s="866"/>
      <c r="T266" s="865"/>
      <c r="U266" s="866"/>
      <c r="V266" s="865"/>
      <c r="W266" s="866"/>
      <c r="X266" s="287"/>
      <c r="Y266" s="867"/>
      <c r="Z266" s="868"/>
      <c r="AA266" s="867"/>
      <c r="AB266" s="868"/>
      <c r="AC266" s="867"/>
      <c r="AD266" s="868"/>
      <c r="AE266" s="867"/>
      <c r="AF266" s="868"/>
      <c r="AG266" s="867"/>
      <c r="AH266" s="868"/>
      <c r="AI266" s="277"/>
      <c r="AJ266" s="869"/>
      <c r="AK266" s="870"/>
      <c r="AL266" s="869"/>
      <c r="AM266" s="870"/>
      <c r="AN266" s="869"/>
      <c r="AO266" s="870"/>
      <c r="AP266" s="869"/>
      <c r="AQ266" s="870"/>
      <c r="AR266" s="869"/>
      <c r="AS266" s="870"/>
      <c r="AT266" s="278"/>
      <c r="AU266" s="845">
        <f t="shared" si="335"/>
        <v>0</v>
      </c>
      <c r="AV266" s="846"/>
      <c r="AW266" s="845">
        <f t="shared" si="336"/>
        <v>0</v>
      </c>
      <c r="AX266" s="846"/>
      <c r="AY266" s="845">
        <f t="shared" si="337"/>
        <v>0</v>
      </c>
      <c r="AZ266" s="846"/>
      <c r="BA266" s="845">
        <f t="shared" si="338"/>
        <v>0</v>
      </c>
      <c r="BB266" s="846"/>
      <c r="BC266" s="845">
        <f t="shared" si="339"/>
        <v>0</v>
      </c>
      <c r="BD266" s="846"/>
      <c r="BE266" s="218">
        <f t="shared" si="346"/>
        <v>0</v>
      </c>
      <c r="BF266" s="863"/>
      <c r="BG266" s="864"/>
      <c r="BH266" s="863"/>
      <c r="BI266" s="864"/>
      <c r="BJ266" s="863"/>
      <c r="BK266" s="864"/>
      <c r="BL266" s="863"/>
      <c r="BM266" s="864"/>
      <c r="BN266" s="863"/>
      <c r="BO266" s="864"/>
      <c r="BP266" s="280"/>
      <c r="BQ266" s="288">
        <f t="shared" si="340"/>
        <v>0</v>
      </c>
      <c r="BR266" s="288">
        <f t="shared" si="341"/>
        <v>0</v>
      </c>
      <c r="BS266" s="288">
        <f t="shared" si="342"/>
        <v>0</v>
      </c>
      <c r="BT266" s="288">
        <f t="shared" si="343"/>
        <v>0</v>
      </c>
      <c r="BU266" s="288">
        <f t="shared" si="344"/>
        <v>0</v>
      </c>
      <c r="BV266" s="244">
        <f t="shared" si="345"/>
        <v>0</v>
      </c>
    </row>
    <row r="267" spans="1:74" s="9" customFormat="1" ht="15" customHeight="1">
      <c r="A267" s="62"/>
      <c r="B267" s="62"/>
      <c r="C267" s="61" t="s">
        <v>315</v>
      </c>
      <c r="D267" s="655" t="s">
        <v>338</v>
      </c>
      <c r="E267" s="57"/>
      <c r="F267" s="57"/>
      <c r="G267" s="57"/>
      <c r="H267" s="57"/>
      <c r="I267" s="57"/>
      <c r="J267" s="649"/>
      <c r="K267" s="57"/>
      <c r="L267" s="33"/>
      <c r="M267" s="34">
        <f t="shared" si="334"/>
        <v>1.1000000000000001</v>
      </c>
      <c r="N267" s="865"/>
      <c r="O267" s="866"/>
      <c r="P267" s="865"/>
      <c r="Q267" s="866"/>
      <c r="R267" s="865"/>
      <c r="S267" s="866"/>
      <c r="T267" s="865"/>
      <c r="U267" s="866"/>
      <c r="V267" s="865"/>
      <c r="W267" s="866"/>
      <c r="X267" s="287"/>
      <c r="Y267" s="867"/>
      <c r="Z267" s="868"/>
      <c r="AA267" s="867"/>
      <c r="AB267" s="868"/>
      <c r="AC267" s="867"/>
      <c r="AD267" s="868"/>
      <c r="AE267" s="867"/>
      <c r="AF267" s="868"/>
      <c r="AG267" s="867"/>
      <c r="AH267" s="868"/>
      <c r="AI267" s="277"/>
      <c r="AJ267" s="869"/>
      <c r="AK267" s="870"/>
      <c r="AL267" s="869"/>
      <c r="AM267" s="870"/>
      <c r="AN267" s="869"/>
      <c r="AO267" s="870"/>
      <c r="AP267" s="869"/>
      <c r="AQ267" s="870"/>
      <c r="AR267" s="869"/>
      <c r="AS267" s="870"/>
      <c r="AT267" s="278"/>
      <c r="AU267" s="845">
        <f t="shared" si="335"/>
        <v>0</v>
      </c>
      <c r="AV267" s="846"/>
      <c r="AW267" s="845">
        <f t="shared" si="336"/>
        <v>0</v>
      </c>
      <c r="AX267" s="846"/>
      <c r="AY267" s="845">
        <f t="shared" si="337"/>
        <v>0</v>
      </c>
      <c r="AZ267" s="846"/>
      <c r="BA267" s="845">
        <f t="shared" si="338"/>
        <v>0</v>
      </c>
      <c r="BB267" s="846"/>
      <c r="BC267" s="845">
        <f t="shared" si="339"/>
        <v>0</v>
      </c>
      <c r="BD267" s="846"/>
      <c r="BE267" s="218">
        <f t="shared" si="346"/>
        <v>0</v>
      </c>
      <c r="BF267" s="863"/>
      <c r="BG267" s="864"/>
      <c r="BH267" s="863"/>
      <c r="BI267" s="864"/>
      <c r="BJ267" s="863"/>
      <c r="BK267" s="864"/>
      <c r="BL267" s="863"/>
      <c r="BM267" s="864"/>
      <c r="BN267" s="863"/>
      <c r="BO267" s="864"/>
      <c r="BP267" s="280"/>
      <c r="BQ267" s="288">
        <f t="shared" si="340"/>
        <v>0</v>
      </c>
      <c r="BR267" s="288">
        <f t="shared" si="341"/>
        <v>0</v>
      </c>
      <c r="BS267" s="288">
        <f t="shared" si="342"/>
        <v>0</v>
      </c>
      <c r="BT267" s="288">
        <f t="shared" si="343"/>
        <v>0</v>
      </c>
      <c r="BU267" s="288">
        <f t="shared" si="344"/>
        <v>0</v>
      </c>
      <c r="BV267" s="244">
        <f t="shared" si="345"/>
        <v>0</v>
      </c>
    </row>
    <row r="268" spans="1:74" s="9" customFormat="1" ht="15" customHeight="1">
      <c r="A268" s="62"/>
      <c r="B268" s="62"/>
      <c r="C268" s="61" t="s">
        <v>231</v>
      </c>
      <c r="D268" s="655"/>
      <c r="E268" s="57"/>
      <c r="F268" s="57"/>
      <c r="G268" s="57"/>
      <c r="H268" s="57"/>
      <c r="I268" s="57"/>
      <c r="J268" s="649"/>
      <c r="K268" s="57"/>
      <c r="L268" s="33"/>
      <c r="M268" s="34">
        <f t="shared" si="334"/>
        <v>1</v>
      </c>
      <c r="N268" s="865"/>
      <c r="O268" s="866"/>
      <c r="P268" s="865"/>
      <c r="Q268" s="866"/>
      <c r="R268" s="865"/>
      <c r="S268" s="866"/>
      <c r="T268" s="865"/>
      <c r="U268" s="866"/>
      <c r="V268" s="865"/>
      <c r="W268" s="866"/>
      <c r="X268" s="287"/>
      <c r="Y268" s="867"/>
      <c r="Z268" s="868"/>
      <c r="AA268" s="867"/>
      <c r="AB268" s="868"/>
      <c r="AC268" s="867"/>
      <c r="AD268" s="868"/>
      <c r="AE268" s="867"/>
      <c r="AF268" s="868"/>
      <c r="AG268" s="867"/>
      <c r="AH268" s="868"/>
      <c r="AI268" s="277"/>
      <c r="AJ268" s="869"/>
      <c r="AK268" s="870"/>
      <c r="AL268" s="869"/>
      <c r="AM268" s="870"/>
      <c r="AN268" s="869"/>
      <c r="AO268" s="870"/>
      <c r="AP268" s="869"/>
      <c r="AQ268" s="870"/>
      <c r="AR268" s="869"/>
      <c r="AS268" s="870"/>
      <c r="AT268" s="278"/>
      <c r="AU268" s="845">
        <f t="shared" si="335"/>
        <v>0</v>
      </c>
      <c r="AV268" s="846"/>
      <c r="AW268" s="845">
        <f t="shared" si="336"/>
        <v>0</v>
      </c>
      <c r="AX268" s="846"/>
      <c r="AY268" s="845">
        <f t="shared" si="337"/>
        <v>0</v>
      </c>
      <c r="AZ268" s="846"/>
      <c r="BA268" s="845">
        <f t="shared" si="338"/>
        <v>0</v>
      </c>
      <c r="BB268" s="846"/>
      <c r="BC268" s="845">
        <f t="shared" si="339"/>
        <v>0</v>
      </c>
      <c r="BD268" s="846"/>
      <c r="BE268" s="218">
        <f t="shared" si="346"/>
        <v>0</v>
      </c>
      <c r="BF268" s="863"/>
      <c r="BG268" s="864"/>
      <c r="BH268" s="863"/>
      <c r="BI268" s="864"/>
      <c r="BJ268" s="863"/>
      <c r="BK268" s="864"/>
      <c r="BL268" s="863"/>
      <c r="BM268" s="864"/>
      <c r="BN268" s="863"/>
      <c r="BO268" s="864"/>
      <c r="BP268" s="280"/>
      <c r="BQ268" s="288">
        <f t="shared" si="340"/>
        <v>0</v>
      </c>
      <c r="BR268" s="288">
        <f t="shared" si="341"/>
        <v>0</v>
      </c>
      <c r="BS268" s="288">
        <f t="shared" si="342"/>
        <v>0</v>
      </c>
      <c r="BT268" s="288">
        <f t="shared" si="343"/>
        <v>0</v>
      </c>
      <c r="BU268" s="288">
        <f t="shared" si="344"/>
        <v>0</v>
      </c>
      <c r="BV268" s="244">
        <f t="shared" si="345"/>
        <v>0</v>
      </c>
    </row>
    <row r="269" spans="1:74" s="9" customFormat="1" ht="15" customHeight="1">
      <c r="A269" s="62"/>
      <c r="B269" s="62"/>
      <c r="C269" s="61" t="s">
        <v>15</v>
      </c>
      <c r="D269" s="655"/>
      <c r="E269" s="57"/>
      <c r="F269" s="57"/>
      <c r="G269" s="57"/>
      <c r="H269" s="57"/>
      <c r="I269" s="57"/>
      <c r="J269" s="649"/>
      <c r="K269" s="57"/>
      <c r="L269" s="33"/>
      <c r="M269" s="34">
        <f t="shared" si="334"/>
        <v>1</v>
      </c>
      <c r="N269" s="865"/>
      <c r="O269" s="866"/>
      <c r="P269" s="865"/>
      <c r="Q269" s="866"/>
      <c r="R269" s="865"/>
      <c r="S269" s="866"/>
      <c r="T269" s="865"/>
      <c r="U269" s="866"/>
      <c r="V269" s="865"/>
      <c r="W269" s="866"/>
      <c r="X269" s="287"/>
      <c r="Y269" s="867"/>
      <c r="Z269" s="868"/>
      <c r="AA269" s="867"/>
      <c r="AB269" s="868"/>
      <c r="AC269" s="867"/>
      <c r="AD269" s="868"/>
      <c r="AE269" s="867"/>
      <c r="AF269" s="868"/>
      <c r="AG269" s="867"/>
      <c r="AH269" s="868"/>
      <c r="AI269" s="277"/>
      <c r="AJ269" s="869"/>
      <c r="AK269" s="870"/>
      <c r="AL269" s="869"/>
      <c r="AM269" s="870"/>
      <c r="AN269" s="869"/>
      <c r="AO269" s="870"/>
      <c r="AP269" s="869"/>
      <c r="AQ269" s="870"/>
      <c r="AR269" s="869"/>
      <c r="AS269" s="870"/>
      <c r="AT269" s="278"/>
      <c r="AU269" s="845">
        <f t="shared" si="335"/>
        <v>0</v>
      </c>
      <c r="AV269" s="846"/>
      <c r="AW269" s="845">
        <f t="shared" si="336"/>
        <v>0</v>
      </c>
      <c r="AX269" s="846"/>
      <c r="AY269" s="845">
        <f t="shared" si="337"/>
        <v>0</v>
      </c>
      <c r="AZ269" s="846"/>
      <c r="BA269" s="845">
        <f t="shared" si="338"/>
        <v>0</v>
      </c>
      <c r="BB269" s="846"/>
      <c r="BC269" s="845">
        <f t="shared" si="339"/>
        <v>0</v>
      </c>
      <c r="BD269" s="846"/>
      <c r="BE269" s="218">
        <f t="shared" si="346"/>
        <v>0</v>
      </c>
      <c r="BF269" s="863"/>
      <c r="BG269" s="864"/>
      <c r="BH269" s="863"/>
      <c r="BI269" s="864"/>
      <c r="BJ269" s="863"/>
      <c r="BK269" s="864"/>
      <c r="BL269" s="863"/>
      <c r="BM269" s="864"/>
      <c r="BN269" s="863"/>
      <c r="BO269" s="864"/>
      <c r="BP269" s="280"/>
      <c r="BQ269" s="288">
        <f t="shared" si="340"/>
        <v>0</v>
      </c>
      <c r="BR269" s="288">
        <f t="shared" si="341"/>
        <v>0</v>
      </c>
      <c r="BS269" s="288">
        <f t="shared" si="342"/>
        <v>0</v>
      </c>
      <c r="BT269" s="288">
        <f t="shared" si="343"/>
        <v>0</v>
      </c>
      <c r="BU269" s="288">
        <f t="shared" si="344"/>
        <v>0</v>
      </c>
      <c r="BV269" s="244">
        <f t="shared" si="345"/>
        <v>0</v>
      </c>
    </row>
    <row r="270" spans="1:74" s="9" customFormat="1" ht="15" customHeight="1">
      <c r="A270" s="62"/>
      <c r="B270" s="62"/>
      <c r="C270" s="61" t="s">
        <v>34</v>
      </c>
      <c r="D270" s="655"/>
      <c r="E270" s="57"/>
      <c r="F270" s="57"/>
      <c r="G270" s="57"/>
      <c r="H270" s="57"/>
      <c r="I270" s="57"/>
      <c r="J270" s="649"/>
      <c r="K270" s="57"/>
      <c r="L270" s="33"/>
      <c r="M270" s="34">
        <f t="shared" si="334"/>
        <v>1.1000000000000001</v>
      </c>
      <c r="N270" s="865"/>
      <c r="O270" s="866"/>
      <c r="P270" s="865"/>
      <c r="Q270" s="866"/>
      <c r="R270" s="865"/>
      <c r="S270" s="866"/>
      <c r="T270" s="865"/>
      <c r="U270" s="866"/>
      <c r="V270" s="865"/>
      <c r="W270" s="866"/>
      <c r="X270" s="287"/>
      <c r="Y270" s="867"/>
      <c r="Z270" s="868"/>
      <c r="AA270" s="867"/>
      <c r="AB270" s="868"/>
      <c r="AC270" s="867"/>
      <c r="AD270" s="868"/>
      <c r="AE270" s="867"/>
      <c r="AF270" s="868"/>
      <c r="AG270" s="867"/>
      <c r="AH270" s="868"/>
      <c r="AI270" s="277"/>
      <c r="AJ270" s="869"/>
      <c r="AK270" s="870"/>
      <c r="AL270" s="869"/>
      <c r="AM270" s="870"/>
      <c r="AN270" s="869"/>
      <c r="AO270" s="870"/>
      <c r="AP270" s="869"/>
      <c r="AQ270" s="870"/>
      <c r="AR270" s="869"/>
      <c r="AS270" s="870"/>
      <c r="AT270" s="278"/>
      <c r="AU270" s="845">
        <f t="shared" si="335"/>
        <v>0</v>
      </c>
      <c r="AV270" s="846"/>
      <c r="AW270" s="845">
        <f t="shared" si="336"/>
        <v>0</v>
      </c>
      <c r="AX270" s="846"/>
      <c r="AY270" s="845">
        <f t="shared" si="337"/>
        <v>0</v>
      </c>
      <c r="AZ270" s="846"/>
      <c r="BA270" s="845">
        <f t="shared" si="338"/>
        <v>0</v>
      </c>
      <c r="BB270" s="846"/>
      <c r="BC270" s="845">
        <f t="shared" si="339"/>
        <v>0</v>
      </c>
      <c r="BD270" s="846"/>
      <c r="BE270" s="218">
        <f t="shared" si="346"/>
        <v>0</v>
      </c>
      <c r="BF270" s="863"/>
      <c r="BG270" s="864"/>
      <c r="BH270" s="863"/>
      <c r="BI270" s="864"/>
      <c r="BJ270" s="863"/>
      <c r="BK270" s="864"/>
      <c r="BL270" s="863"/>
      <c r="BM270" s="864"/>
      <c r="BN270" s="863"/>
      <c r="BO270" s="864"/>
      <c r="BP270" s="280"/>
      <c r="BQ270" s="288">
        <f t="shared" si="340"/>
        <v>0</v>
      </c>
      <c r="BR270" s="288">
        <f t="shared" si="341"/>
        <v>0</v>
      </c>
      <c r="BS270" s="288">
        <f t="shared" si="342"/>
        <v>0</v>
      </c>
      <c r="BT270" s="288">
        <f t="shared" si="343"/>
        <v>0</v>
      </c>
      <c r="BU270" s="288">
        <f t="shared" si="344"/>
        <v>0</v>
      </c>
      <c r="BV270" s="244">
        <f t="shared" si="345"/>
        <v>0</v>
      </c>
    </row>
    <row r="271" spans="1:74" s="9" customFormat="1" ht="15" customHeight="1">
      <c r="A271" s="62"/>
      <c r="B271" s="62"/>
      <c r="C271" s="61" t="s">
        <v>315</v>
      </c>
      <c r="D271" s="655" t="s">
        <v>338</v>
      </c>
      <c r="E271" s="57"/>
      <c r="F271" s="57"/>
      <c r="G271" s="57"/>
      <c r="H271" s="57"/>
      <c r="I271" s="57"/>
      <c r="J271" s="649"/>
      <c r="K271" s="57"/>
      <c r="L271" s="33"/>
      <c r="M271" s="34">
        <f t="shared" si="334"/>
        <v>1.1000000000000001</v>
      </c>
      <c r="N271" s="865"/>
      <c r="O271" s="866"/>
      <c r="P271" s="865"/>
      <c r="Q271" s="866"/>
      <c r="R271" s="865"/>
      <c r="S271" s="866"/>
      <c r="T271" s="865"/>
      <c r="U271" s="866"/>
      <c r="V271" s="865"/>
      <c r="W271" s="866"/>
      <c r="X271" s="287"/>
      <c r="Y271" s="867"/>
      <c r="Z271" s="868"/>
      <c r="AA271" s="867"/>
      <c r="AB271" s="868"/>
      <c r="AC271" s="867"/>
      <c r="AD271" s="868"/>
      <c r="AE271" s="867"/>
      <c r="AF271" s="868"/>
      <c r="AG271" s="867"/>
      <c r="AH271" s="868"/>
      <c r="AI271" s="277"/>
      <c r="AJ271" s="869"/>
      <c r="AK271" s="870"/>
      <c r="AL271" s="869"/>
      <c r="AM271" s="870"/>
      <c r="AN271" s="869"/>
      <c r="AO271" s="870"/>
      <c r="AP271" s="869"/>
      <c r="AQ271" s="870"/>
      <c r="AR271" s="869"/>
      <c r="AS271" s="870"/>
      <c r="AT271" s="278"/>
      <c r="AU271" s="845">
        <f t="shared" si="335"/>
        <v>0</v>
      </c>
      <c r="AV271" s="846"/>
      <c r="AW271" s="845">
        <f t="shared" si="336"/>
        <v>0</v>
      </c>
      <c r="AX271" s="846"/>
      <c r="AY271" s="845">
        <f t="shared" si="337"/>
        <v>0</v>
      </c>
      <c r="AZ271" s="846"/>
      <c r="BA271" s="845">
        <f t="shared" si="338"/>
        <v>0</v>
      </c>
      <c r="BB271" s="846"/>
      <c r="BC271" s="845">
        <f t="shared" si="339"/>
        <v>0</v>
      </c>
      <c r="BD271" s="846"/>
      <c r="BE271" s="218">
        <f t="shared" si="346"/>
        <v>0</v>
      </c>
      <c r="BF271" s="863"/>
      <c r="BG271" s="864"/>
      <c r="BH271" s="863"/>
      <c r="BI271" s="864"/>
      <c r="BJ271" s="863"/>
      <c r="BK271" s="864"/>
      <c r="BL271" s="863"/>
      <c r="BM271" s="864"/>
      <c r="BN271" s="863"/>
      <c r="BO271" s="864"/>
      <c r="BP271" s="280"/>
      <c r="BQ271" s="288">
        <f t="shared" si="340"/>
        <v>0</v>
      </c>
      <c r="BR271" s="288">
        <f t="shared" si="341"/>
        <v>0</v>
      </c>
      <c r="BS271" s="288">
        <f t="shared" si="342"/>
        <v>0</v>
      </c>
      <c r="BT271" s="288">
        <f t="shared" si="343"/>
        <v>0</v>
      </c>
      <c r="BU271" s="288">
        <f t="shared" si="344"/>
        <v>0</v>
      </c>
      <c r="BV271" s="244">
        <f t="shared" si="345"/>
        <v>0</v>
      </c>
    </row>
    <row r="272" spans="1:74" s="9" customFormat="1" ht="15" customHeight="1">
      <c r="A272" s="62"/>
      <c r="B272" s="62"/>
      <c r="C272" s="61" t="s">
        <v>231</v>
      </c>
      <c r="D272" s="655"/>
      <c r="E272" s="57"/>
      <c r="F272" s="57"/>
      <c r="G272" s="57"/>
      <c r="H272" s="57"/>
      <c r="I272" s="57"/>
      <c r="J272" s="649"/>
      <c r="K272" s="57"/>
      <c r="L272" s="33"/>
      <c r="M272" s="34">
        <f t="shared" si="334"/>
        <v>1</v>
      </c>
      <c r="N272" s="865"/>
      <c r="O272" s="866"/>
      <c r="P272" s="865"/>
      <c r="Q272" s="866"/>
      <c r="R272" s="865"/>
      <c r="S272" s="866"/>
      <c r="T272" s="865"/>
      <c r="U272" s="866"/>
      <c r="V272" s="865"/>
      <c r="W272" s="866"/>
      <c r="X272" s="287"/>
      <c r="Y272" s="867"/>
      <c r="Z272" s="868"/>
      <c r="AA272" s="867"/>
      <c r="AB272" s="868"/>
      <c r="AC272" s="867"/>
      <c r="AD272" s="868"/>
      <c r="AE272" s="867"/>
      <c r="AF272" s="868"/>
      <c r="AG272" s="867"/>
      <c r="AH272" s="868"/>
      <c r="AI272" s="277"/>
      <c r="AJ272" s="869"/>
      <c r="AK272" s="870"/>
      <c r="AL272" s="869"/>
      <c r="AM272" s="870"/>
      <c r="AN272" s="869"/>
      <c r="AO272" s="870"/>
      <c r="AP272" s="869"/>
      <c r="AQ272" s="870"/>
      <c r="AR272" s="869"/>
      <c r="AS272" s="870"/>
      <c r="AT272" s="278"/>
      <c r="AU272" s="845">
        <f t="shared" si="335"/>
        <v>0</v>
      </c>
      <c r="AV272" s="846"/>
      <c r="AW272" s="845">
        <f t="shared" si="336"/>
        <v>0</v>
      </c>
      <c r="AX272" s="846"/>
      <c r="AY272" s="845">
        <f t="shared" si="337"/>
        <v>0</v>
      </c>
      <c r="AZ272" s="846"/>
      <c r="BA272" s="845">
        <f t="shared" si="338"/>
        <v>0</v>
      </c>
      <c r="BB272" s="846"/>
      <c r="BC272" s="845">
        <f t="shared" si="339"/>
        <v>0</v>
      </c>
      <c r="BD272" s="846"/>
      <c r="BE272" s="218">
        <f t="shared" si="346"/>
        <v>0</v>
      </c>
      <c r="BF272" s="863"/>
      <c r="BG272" s="864"/>
      <c r="BH272" s="863"/>
      <c r="BI272" s="864"/>
      <c r="BJ272" s="863"/>
      <c r="BK272" s="864"/>
      <c r="BL272" s="863"/>
      <c r="BM272" s="864"/>
      <c r="BN272" s="863"/>
      <c r="BO272" s="864"/>
      <c r="BP272" s="280"/>
      <c r="BQ272" s="288">
        <f t="shared" si="340"/>
        <v>0</v>
      </c>
      <c r="BR272" s="288">
        <f t="shared" si="341"/>
        <v>0</v>
      </c>
      <c r="BS272" s="288">
        <f t="shared" si="342"/>
        <v>0</v>
      </c>
      <c r="BT272" s="288">
        <f t="shared" si="343"/>
        <v>0</v>
      </c>
      <c r="BU272" s="288">
        <f t="shared" si="344"/>
        <v>0</v>
      </c>
      <c r="BV272" s="244">
        <f t="shared" si="345"/>
        <v>0</v>
      </c>
    </row>
    <row r="273" spans="1:74" s="9" customFormat="1" ht="15" customHeight="1">
      <c r="A273" s="62"/>
      <c r="B273" s="62"/>
      <c r="C273" s="61" t="s">
        <v>15</v>
      </c>
      <c r="D273" s="655"/>
      <c r="E273" s="57"/>
      <c r="F273" s="57"/>
      <c r="G273" s="57"/>
      <c r="H273" s="57"/>
      <c r="I273" s="57"/>
      <c r="J273" s="649"/>
      <c r="K273" s="57"/>
      <c r="L273" s="33"/>
      <c r="M273" s="34">
        <f t="shared" si="334"/>
        <v>1</v>
      </c>
      <c r="N273" s="865"/>
      <c r="O273" s="866"/>
      <c r="P273" s="865"/>
      <c r="Q273" s="866"/>
      <c r="R273" s="865"/>
      <c r="S273" s="866"/>
      <c r="T273" s="865"/>
      <c r="U273" s="866"/>
      <c r="V273" s="865"/>
      <c r="W273" s="866"/>
      <c r="X273" s="287"/>
      <c r="Y273" s="867"/>
      <c r="Z273" s="868"/>
      <c r="AA273" s="867"/>
      <c r="AB273" s="868"/>
      <c r="AC273" s="867"/>
      <c r="AD273" s="868"/>
      <c r="AE273" s="867"/>
      <c r="AF273" s="868"/>
      <c r="AG273" s="867"/>
      <c r="AH273" s="868"/>
      <c r="AI273" s="277"/>
      <c r="AJ273" s="869"/>
      <c r="AK273" s="870"/>
      <c r="AL273" s="869"/>
      <c r="AM273" s="870"/>
      <c r="AN273" s="869"/>
      <c r="AO273" s="870"/>
      <c r="AP273" s="869"/>
      <c r="AQ273" s="870"/>
      <c r="AR273" s="869"/>
      <c r="AS273" s="870"/>
      <c r="AT273" s="278"/>
      <c r="AU273" s="845">
        <f t="shared" si="335"/>
        <v>0</v>
      </c>
      <c r="AV273" s="846"/>
      <c r="AW273" s="845">
        <f t="shared" si="336"/>
        <v>0</v>
      </c>
      <c r="AX273" s="846"/>
      <c r="AY273" s="845">
        <f t="shared" si="337"/>
        <v>0</v>
      </c>
      <c r="AZ273" s="846"/>
      <c r="BA273" s="845">
        <f t="shared" si="338"/>
        <v>0</v>
      </c>
      <c r="BB273" s="846"/>
      <c r="BC273" s="845">
        <f t="shared" si="339"/>
        <v>0</v>
      </c>
      <c r="BD273" s="846"/>
      <c r="BE273" s="218">
        <f t="shared" si="346"/>
        <v>0</v>
      </c>
      <c r="BF273" s="863"/>
      <c r="BG273" s="864"/>
      <c r="BH273" s="863"/>
      <c r="BI273" s="864"/>
      <c r="BJ273" s="863"/>
      <c r="BK273" s="864"/>
      <c r="BL273" s="863"/>
      <c r="BM273" s="864"/>
      <c r="BN273" s="863"/>
      <c r="BO273" s="864"/>
      <c r="BP273" s="280"/>
      <c r="BQ273" s="288">
        <f t="shared" si="340"/>
        <v>0</v>
      </c>
      <c r="BR273" s="288">
        <f t="shared" si="341"/>
        <v>0</v>
      </c>
      <c r="BS273" s="288">
        <f t="shared" si="342"/>
        <v>0</v>
      </c>
      <c r="BT273" s="288">
        <f t="shared" si="343"/>
        <v>0</v>
      </c>
      <c r="BU273" s="288">
        <f t="shared" si="344"/>
        <v>0</v>
      </c>
      <c r="BV273" s="244">
        <f t="shared" si="345"/>
        <v>0</v>
      </c>
    </row>
    <row r="274" spans="1:74" s="9" customFormat="1" ht="15" customHeight="1">
      <c r="A274" s="62"/>
      <c r="B274" s="62"/>
      <c r="C274" s="61" t="s">
        <v>34</v>
      </c>
      <c r="D274" s="655"/>
      <c r="E274" s="57"/>
      <c r="F274" s="57"/>
      <c r="G274" s="57"/>
      <c r="H274" s="57"/>
      <c r="I274" s="57"/>
      <c r="J274" s="649"/>
      <c r="K274" s="57"/>
      <c r="L274" s="33"/>
      <c r="M274" s="34">
        <f t="shared" si="334"/>
        <v>1.1000000000000001</v>
      </c>
      <c r="N274" s="865"/>
      <c r="O274" s="866"/>
      <c r="P274" s="865"/>
      <c r="Q274" s="866"/>
      <c r="R274" s="865"/>
      <c r="S274" s="866"/>
      <c r="T274" s="865"/>
      <c r="U274" s="866"/>
      <c r="V274" s="865"/>
      <c r="W274" s="866"/>
      <c r="X274" s="287"/>
      <c r="Y274" s="867"/>
      <c r="Z274" s="868"/>
      <c r="AA274" s="867"/>
      <c r="AB274" s="868"/>
      <c r="AC274" s="867"/>
      <c r="AD274" s="868"/>
      <c r="AE274" s="867"/>
      <c r="AF274" s="868"/>
      <c r="AG274" s="867"/>
      <c r="AH274" s="868"/>
      <c r="AI274" s="277"/>
      <c r="AJ274" s="869"/>
      <c r="AK274" s="870"/>
      <c r="AL274" s="869"/>
      <c r="AM274" s="870"/>
      <c r="AN274" s="869"/>
      <c r="AO274" s="870"/>
      <c r="AP274" s="869"/>
      <c r="AQ274" s="870"/>
      <c r="AR274" s="869"/>
      <c r="AS274" s="870"/>
      <c r="AT274" s="278"/>
      <c r="AU274" s="845">
        <f t="shared" si="335"/>
        <v>0</v>
      </c>
      <c r="AV274" s="846"/>
      <c r="AW274" s="845">
        <f t="shared" si="336"/>
        <v>0</v>
      </c>
      <c r="AX274" s="846"/>
      <c r="AY274" s="845">
        <f t="shared" si="337"/>
        <v>0</v>
      </c>
      <c r="AZ274" s="846"/>
      <c r="BA274" s="845">
        <f t="shared" si="338"/>
        <v>0</v>
      </c>
      <c r="BB274" s="846"/>
      <c r="BC274" s="845">
        <f t="shared" si="339"/>
        <v>0</v>
      </c>
      <c r="BD274" s="846"/>
      <c r="BE274" s="218">
        <f t="shared" si="346"/>
        <v>0</v>
      </c>
      <c r="BF274" s="863"/>
      <c r="BG274" s="864"/>
      <c r="BH274" s="863"/>
      <c r="BI274" s="864"/>
      <c r="BJ274" s="863"/>
      <c r="BK274" s="864"/>
      <c r="BL274" s="863"/>
      <c r="BM274" s="864"/>
      <c r="BN274" s="863"/>
      <c r="BO274" s="864"/>
      <c r="BP274" s="280"/>
      <c r="BQ274" s="288">
        <f t="shared" si="340"/>
        <v>0</v>
      </c>
      <c r="BR274" s="288">
        <f t="shared" si="341"/>
        <v>0</v>
      </c>
      <c r="BS274" s="288">
        <f t="shared" si="342"/>
        <v>0</v>
      </c>
      <c r="BT274" s="288">
        <f t="shared" si="343"/>
        <v>0</v>
      </c>
      <c r="BU274" s="288">
        <f t="shared" si="344"/>
        <v>0</v>
      </c>
      <c r="BV274" s="244">
        <f t="shared" si="345"/>
        <v>0</v>
      </c>
    </row>
    <row r="275" spans="1:74" s="9" customFormat="1" ht="15" customHeight="1">
      <c r="A275" s="62"/>
      <c r="B275" s="62"/>
      <c r="C275" s="61" t="s">
        <v>315</v>
      </c>
      <c r="D275" s="655" t="s">
        <v>338</v>
      </c>
      <c r="E275" s="57"/>
      <c r="F275" s="57"/>
      <c r="G275" s="57"/>
      <c r="H275" s="57"/>
      <c r="I275" s="57"/>
      <c r="J275" s="649"/>
      <c r="K275" s="57"/>
      <c r="L275" s="33"/>
      <c r="M275" s="34">
        <f t="shared" si="334"/>
        <v>1.1000000000000001</v>
      </c>
      <c r="N275" s="865"/>
      <c r="O275" s="866"/>
      <c r="P275" s="865"/>
      <c r="Q275" s="866"/>
      <c r="R275" s="865"/>
      <c r="S275" s="866"/>
      <c r="T275" s="865"/>
      <c r="U275" s="866"/>
      <c r="V275" s="865"/>
      <c r="W275" s="866"/>
      <c r="X275" s="287"/>
      <c r="Y275" s="867"/>
      <c r="Z275" s="868"/>
      <c r="AA275" s="867"/>
      <c r="AB275" s="868"/>
      <c r="AC275" s="867"/>
      <c r="AD275" s="868"/>
      <c r="AE275" s="867"/>
      <c r="AF275" s="868"/>
      <c r="AG275" s="867"/>
      <c r="AH275" s="868"/>
      <c r="AI275" s="277"/>
      <c r="AJ275" s="869"/>
      <c r="AK275" s="870"/>
      <c r="AL275" s="869"/>
      <c r="AM275" s="870"/>
      <c r="AN275" s="869"/>
      <c r="AO275" s="870"/>
      <c r="AP275" s="869"/>
      <c r="AQ275" s="870"/>
      <c r="AR275" s="869"/>
      <c r="AS275" s="870"/>
      <c r="AT275" s="278"/>
      <c r="AU275" s="845">
        <f t="shared" si="335"/>
        <v>0</v>
      </c>
      <c r="AV275" s="846"/>
      <c r="AW275" s="845">
        <f t="shared" si="336"/>
        <v>0</v>
      </c>
      <c r="AX275" s="846"/>
      <c r="AY275" s="845">
        <f t="shared" si="337"/>
        <v>0</v>
      </c>
      <c r="AZ275" s="846"/>
      <c r="BA275" s="845">
        <f t="shared" si="338"/>
        <v>0</v>
      </c>
      <c r="BB275" s="846"/>
      <c r="BC275" s="845">
        <f t="shared" si="339"/>
        <v>0</v>
      </c>
      <c r="BD275" s="846"/>
      <c r="BE275" s="218">
        <f t="shared" si="346"/>
        <v>0</v>
      </c>
      <c r="BF275" s="863"/>
      <c r="BG275" s="864"/>
      <c r="BH275" s="863"/>
      <c r="BI275" s="864"/>
      <c r="BJ275" s="863"/>
      <c r="BK275" s="864"/>
      <c r="BL275" s="863"/>
      <c r="BM275" s="864"/>
      <c r="BN275" s="863"/>
      <c r="BO275" s="864"/>
      <c r="BP275" s="280"/>
      <c r="BQ275" s="288">
        <f t="shared" si="340"/>
        <v>0</v>
      </c>
      <c r="BR275" s="288">
        <f t="shared" si="341"/>
        <v>0</v>
      </c>
      <c r="BS275" s="288">
        <f t="shared" si="342"/>
        <v>0</v>
      </c>
      <c r="BT275" s="288">
        <f t="shared" si="343"/>
        <v>0</v>
      </c>
      <c r="BU275" s="288">
        <f t="shared" si="344"/>
        <v>0</v>
      </c>
      <c r="BV275" s="244">
        <f t="shared" si="345"/>
        <v>0</v>
      </c>
    </row>
    <row r="276" spans="1:74" s="9" customFormat="1" ht="15" customHeight="1">
      <c r="A276" s="62"/>
      <c r="B276" s="62"/>
      <c r="C276" s="61" t="s">
        <v>231</v>
      </c>
      <c r="D276" s="655"/>
      <c r="E276" s="57"/>
      <c r="F276" s="57"/>
      <c r="G276" s="57"/>
      <c r="H276" s="57"/>
      <c r="I276" s="57"/>
      <c r="J276" s="649"/>
      <c r="K276" s="57"/>
      <c r="L276" s="33"/>
      <c r="M276" s="34">
        <f t="shared" si="334"/>
        <v>1</v>
      </c>
      <c r="N276" s="865"/>
      <c r="O276" s="866"/>
      <c r="P276" s="865"/>
      <c r="Q276" s="866"/>
      <c r="R276" s="865"/>
      <c r="S276" s="866"/>
      <c r="T276" s="865"/>
      <c r="U276" s="866"/>
      <c r="V276" s="865"/>
      <c r="W276" s="866"/>
      <c r="X276" s="287"/>
      <c r="Y276" s="867"/>
      <c r="Z276" s="868"/>
      <c r="AA276" s="867"/>
      <c r="AB276" s="868"/>
      <c r="AC276" s="867"/>
      <c r="AD276" s="868"/>
      <c r="AE276" s="867"/>
      <c r="AF276" s="868"/>
      <c r="AG276" s="867"/>
      <c r="AH276" s="868"/>
      <c r="AI276" s="277"/>
      <c r="AJ276" s="869"/>
      <c r="AK276" s="870"/>
      <c r="AL276" s="869"/>
      <c r="AM276" s="870"/>
      <c r="AN276" s="869"/>
      <c r="AO276" s="870"/>
      <c r="AP276" s="869"/>
      <c r="AQ276" s="870"/>
      <c r="AR276" s="869"/>
      <c r="AS276" s="870"/>
      <c r="AT276" s="278"/>
      <c r="AU276" s="845">
        <f t="shared" si="335"/>
        <v>0</v>
      </c>
      <c r="AV276" s="846"/>
      <c r="AW276" s="845">
        <f t="shared" si="336"/>
        <v>0</v>
      </c>
      <c r="AX276" s="846"/>
      <c r="AY276" s="845">
        <f t="shared" si="337"/>
        <v>0</v>
      </c>
      <c r="AZ276" s="846"/>
      <c r="BA276" s="845">
        <f t="shared" si="338"/>
        <v>0</v>
      </c>
      <c r="BB276" s="846"/>
      <c r="BC276" s="845">
        <f t="shared" si="339"/>
        <v>0</v>
      </c>
      <c r="BD276" s="846"/>
      <c r="BE276" s="218">
        <f t="shared" si="346"/>
        <v>0</v>
      </c>
      <c r="BF276" s="863"/>
      <c r="BG276" s="864"/>
      <c r="BH276" s="863"/>
      <c r="BI276" s="864"/>
      <c r="BJ276" s="863"/>
      <c r="BK276" s="864"/>
      <c r="BL276" s="863"/>
      <c r="BM276" s="864"/>
      <c r="BN276" s="863"/>
      <c r="BO276" s="864"/>
      <c r="BP276" s="280"/>
      <c r="BQ276" s="288">
        <f t="shared" si="340"/>
        <v>0</v>
      </c>
      <c r="BR276" s="288">
        <f t="shared" si="341"/>
        <v>0</v>
      </c>
      <c r="BS276" s="288">
        <f t="shared" si="342"/>
        <v>0</v>
      </c>
      <c r="BT276" s="288">
        <f t="shared" si="343"/>
        <v>0</v>
      </c>
      <c r="BU276" s="288">
        <f t="shared" si="344"/>
        <v>0</v>
      </c>
      <c r="BV276" s="244">
        <f t="shared" si="345"/>
        <v>0</v>
      </c>
    </row>
    <row r="277" spans="1:74" s="9" customFormat="1" ht="15" customHeight="1">
      <c r="A277" s="62"/>
      <c r="B277" s="62"/>
      <c r="C277" s="61" t="s">
        <v>15</v>
      </c>
      <c r="D277" s="655"/>
      <c r="E277" s="57"/>
      <c r="F277" s="57"/>
      <c r="G277" s="57"/>
      <c r="H277" s="57"/>
      <c r="I277" s="57"/>
      <c r="J277" s="649"/>
      <c r="K277" s="57"/>
      <c r="L277" s="33"/>
      <c r="M277" s="34">
        <f t="shared" si="334"/>
        <v>1</v>
      </c>
      <c r="N277" s="865"/>
      <c r="O277" s="866"/>
      <c r="P277" s="865"/>
      <c r="Q277" s="866"/>
      <c r="R277" s="865"/>
      <c r="S277" s="866"/>
      <c r="T277" s="865"/>
      <c r="U277" s="866"/>
      <c r="V277" s="865"/>
      <c r="W277" s="866"/>
      <c r="X277" s="287"/>
      <c r="Y277" s="867"/>
      <c r="Z277" s="868"/>
      <c r="AA277" s="867"/>
      <c r="AB277" s="868"/>
      <c r="AC277" s="867"/>
      <c r="AD277" s="868"/>
      <c r="AE277" s="867"/>
      <c r="AF277" s="868"/>
      <c r="AG277" s="867"/>
      <c r="AH277" s="868"/>
      <c r="AI277" s="277"/>
      <c r="AJ277" s="869"/>
      <c r="AK277" s="870"/>
      <c r="AL277" s="869"/>
      <c r="AM277" s="870"/>
      <c r="AN277" s="869"/>
      <c r="AO277" s="870"/>
      <c r="AP277" s="869"/>
      <c r="AQ277" s="870"/>
      <c r="AR277" s="869"/>
      <c r="AS277" s="870"/>
      <c r="AT277" s="278"/>
      <c r="AU277" s="845">
        <f t="shared" si="335"/>
        <v>0</v>
      </c>
      <c r="AV277" s="846"/>
      <c r="AW277" s="845">
        <f t="shared" si="336"/>
        <v>0</v>
      </c>
      <c r="AX277" s="846"/>
      <c r="AY277" s="845">
        <f t="shared" si="337"/>
        <v>0</v>
      </c>
      <c r="AZ277" s="846"/>
      <c r="BA277" s="845">
        <f t="shared" si="338"/>
        <v>0</v>
      </c>
      <c r="BB277" s="846"/>
      <c r="BC277" s="845">
        <f t="shared" si="339"/>
        <v>0</v>
      </c>
      <c r="BD277" s="846"/>
      <c r="BE277" s="218">
        <f t="shared" si="346"/>
        <v>0</v>
      </c>
      <c r="BF277" s="863"/>
      <c r="BG277" s="864"/>
      <c r="BH277" s="863"/>
      <c r="BI277" s="864"/>
      <c r="BJ277" s="863"/>
      <c r="BK277" s="864"/>
      <c r="BL277" s="863"/>
      <c r="BM277" s="864"/>
      <c r="BN277" s="863"/>
      <c r="BO277" s="864"/>
      <c r="BP277" s="280"/>
      <c r="BQ277" s="288">
        <f t="shared" si="340"/>
        <v>0</v>
      </c>
      <c r="BR277" s="288">
        <f t="shared" si="341"/>
        <v>0</v>
      </c>
      <c r="BS277" s="288">
        <f t="shared" si="342"/>
        <v>0</v>
      </c>
      <c r="BT277" s="288">
        <f t="shared" si="343"/>
        <v>0</v>
      </c>
      <c r="BU277" s="288">
        <f t="shared" si="344"/>
        <v>0</v>
      </c>
      <c r="BV277" s="244">
        <f t="shared" si="345"/>
        <v>0</v>
      </c>
    </row>
    <row r="278" spans="1:74" s="9" customFormat="1" ht="15" customHeight="1">
      <c r="A278" s="62"/>
      <c r="B278" s="62"/>
      <c r="C278" s="61" t="s">
        <v>34</v>
      </c>
      <c r="D278" s="655"/>
      <c r="E278" s="57"/>
      <c r="F278" s="57"/>
      <c r="G278" s="57"/>
      <c r="H278" s="57"/>
      <c r="I278" s="57"/>
      <c r="J278" s="649"/>
      <c r="K278" s="57"/>
      <c r="L278" s="33"/>
      <c r="M278" s="34">
        <f t="shared" si="334"/>
        <v>1.1000000000000001</v>
      </c>
      <c r="N278" s="865"/>
      <c r="O278" s="866"/>
      <c r="P278" s="865"/>
      <c r="Q278" s="866"/>
      <c r="R278" s="865"/>
      <c r="S278" s="866"/>
      <c r="T278" s="865"/>
      <c r="U278" s="866"/>
      <c r="V278" s="865"/>
      <c r="W278" s="866"/>
      <c r="X278" s="287"/>
      <c r="Y278" s="867"/>
      <c r="Z278" s="868"/>
      <c r="AA278" s="867"/>
      <c r="AB278" s="868"/>
      <c r="AC278" s="867"/>
      <c r="AD278" s="868"/>
      <c r="AE278" s="867"/>
      <c r="AF278" s="868"/>
      <c r="AG278" s="867"/>
      <c r="AH278" s="868"/>
      <c r="AI278" s="277"/>
      <c r="AJ278" s="869"/>
      <c r="AK278" s="870"/>
      <c r="AL278" s="869"/>
      <c r="AM278" s="870"/>
      <c r="AN278" s="869"/>
      <c r="AO278" s="870"/>
      <c r="AP278" s="869"/>
      <c r="AQ278" s="870"/>
      <c r="AR278" s="869"/>
      <c r="AS278" s="870"/>
      <c r="AT278" s="278"/>
      <c r="AU278" s="845">
        <f t="shared" si="335"/>
        <v>0</v>
      </c>
      <c r="AV278" s="846"/>
      <c r="AW278" s="845">
        <f t="shared" si="336"/>
        <v>0</v>
      </c>
      <c r="AX278" s="846"/>
      <c r="AY278" s="845">
        <f t="shared" si="337"/>
        <v>0</v>
      </c>
      <c r="AZ278" s="846"/>
      <c r="BA278" s="845">
        <f t="shared" si="338"/>
        <v>0</v>
      </c>
      <c r="BB278" s="846"/>
      <c r="BC278" s="845">
        <f t="shared" si="339"/>
        <v>0</v>
      </c>
      <c r="BD278" s="846"/>
      <c r="BE278" s="218">
        <f t="shared" si="346"/>
        <v>0</v>
      </c>
      <c r="BF278" s="863"/>
      <c r="BG278" s="864"/>
      <c r="BH278" s="863"/>
      <c r="BI278" s="864"/>
      <c r="BJ278" s="863"/>
      <c r="BK278" s="864"/>
      <c r="BL278" s="863"/>
      <c r="BM278" s="864"/>
      <c r="BN278" s="863"/>
      <c r="BO278" s="864"/>
      <c r="BP278" s="280"/>
      <c r="BQ278" s="288">
        <f t="shared" si="340"/>
        <v>0</v>
      </c>
      <c r="BR278" s="288">
        <f t="shared" si="341"/>
        <v>0</v>
      </c>
      <c r="BS278" s="288">
        <f t="shared" si="342"/>
        <v>0</v>
      </c>
      <c r="BT278" s="288">
        <f t="shared" si="343"/>
        <v>0</v>
      </c>
      <c r="BU278" s="288">
        <f t="shared" si="344"/>
        <v>0</v>
      </c>
      <c r="BV278" s="244">
        <f t="shared" si="345"/>
        <v>0</v>
      </c>
    </row>
    <row r="279" spans="1:74" s="9" customFormat="1" ht="15" customHeight="1">
      <c r="A279" s="62"/>
      <c r="B279" s="62"/>
      <c r="C279" s="61" t="s">
        <v>315</v>
      </c>
      <c r="D279" s="655" t="s">
        <v>338</v>
      </c>
      <c r="E279" s="57"/>
      <c r="F279" s="57"/>
      <c r="G279" s="57"/>
      <c r="H279" s="57"/>
      <c r="I279" s="57"/>
      <c r="J279" s="649"/>
      <c r="K279" s="57"/>
      <c r="L279" s="33"/>
      <c r="M279" s="34">
        <f t="shared" si="334"/>
        <v>1.1000000000000001</v>
      </c>
      <c r="N279" s="865"/>
      <c r="O279" s="866"/>
      <c r="P279" s="865"/>
      <c r="Q279" s="866"/>
      <c r="R279" s="865"/>
      <c r="S279" s="866"/>
      <c r="T279" s="865"/>
      <c r="U279" s="866"/>
      <c r="V279" s="865"/>
      <c r="W279" s="866"/>
      <c r="X279" s="287"/>
      <c r="Y279" s="867"/>
      <c r="Z279" s="868"/>
      <c r="AA279" s="867"/>
      <c r="AB279" s="868"/>
      <c r="AC279" s="867"/>
      <c r="AD279" s="868"/>
      <c r="AE279" s="867"/>
      <c r="AF279" s="868"/>
      <c r="AG279" s="867"/>
      <c r="AH279" s="868"/>
      <c r="AI279" s="277"/>
      <c r="AJ279" s="869"/>
      <c r="AK279" s="870"/>
      <c r="AL279" s="869"/>
      <c r="AM279" s="870"/>
      <c r="AN279" s="869"/>
      <c r="AO279" s="870"/>
      <c r="AP279" s="869"/>
      <c r="AQ279" s="870"/>
      <c r="AR279" s="869"/>
      <c r="AS279" s="870"/>
      <c r="AT279" s="278"/>
      <c r="AU279" s="845">
        <f t="shared" si="335"/>
        <v>0</v>
      </c>
      <c r="AV279" s="846"/>
      <c r="AW279" s="845">
        <f t="shared" si="336"/>
        <v>0</v>
      </c>
      <c r="AX279" s="846"/>
      <c r="AY279" s="845">
        <f t="shared" si="337"/>
        <v>0</v>
      </c>
      <c r="AZ279" s="846"/>
      <c r="BA279" s="845">
        <f t="shared" si="338"/>
        <v>0</v>
      </c>
      <c r="BB279" s="846"/>
      <c r="BC279" s="845">
        <f t="shared" si="339"/>
        <v>0</v>
      </c>
      <c r="BD279" s="846"/>
      <c r="BE279" s="218">
        <f t="shared" si="346"/>
        <v>0</v>
      </c>
      <c r="BF279" s="863"/>
      <c r="BG279" s="864"/>
      <c r="BH279" s="863"/>
      <c r="BI279" s="864"/>
      <c r="BJ279" s="863"/>
      <c r="BK279" s="864"/>
      <c r="BL279" s="863"/>
      <c r="BM279" s="864"/>
      <c r="BN279" s="863"/>
      <c r="BO279" s="864"/>
      <c r="BP279" s="280"/>
      <c r="BQ279" s="288">
        <f t="shared" si="340"/>
        <v>0</v>
      </c>
      <c r="BR279" s="288">
        <f t="shared" si="341"/>
        <v>0</v>
      </c>
      <c r="BS279" s="288">
        <f t="shared" si="342"/>
        <v>0</v>
      </c>
      <c r="BT279" s="288">
        <f t="shared" si="343"/>
        <v>0</v>
      </c>
      <c r="BU279" s="288">
        <f t="shared" si="344"/>
        <v>0</v>
      </c>
      <c r="BV279" s="244">
        <f t="shared" si="345"/>
        <v>0</v>
      </c>
    </row>
    <row r="280" spans="1:74" s="9" customFormat="1" ht="15" customHeight="1">
      <c r="A280" s="62"/>
      <c r="B280" s="62"/>
      <c r="C280" s="61" t="s">
        <v>231</v>
      </c>
      <c r="D280" s="655"/>
      <c r="E280" s="57"/>
      <c r="F280" s="57"/>
      <c r="G280" s="57"/>
      <c r="H280" s="57"/>
      <c r="I280" s="57"/>
      <c r="J280" s="649"/>
      <c r="K280" s="57"/>
      <c r="L280" s="33"/>
      <c r="M280" s="34">
        <f t="shared" si="334"/>
        <v>1</v>
      </c>
      <c r="N280" s="865"/>
      <c r="O280" s="866"/>
      <c r="P280" s="865"/>
      <c r="Q280" s="866"/>
      <c r="R280" s="865"/>
      <c r="S280" s="866"/>
      <c r="T280" s="865"/>
      <c r="U280" s="866"/>
      <c r="V280" s="865"/>
      <c r="W280" s="866"/>
      <c r="X280" s="287"/>
      <c r="Y280" s="867"/>
      <c r="Z280" s="868"/>
      <c r="AA280" s="867"/>
      <c r="AB280" s="868"/>
      <c r="AC280" s="867"/>
      <c r="AD280" s="868"/>
      <c r="AE280" s="867"/>
      <c r="AF280" s="868"/>
      <c r="AG280" s="867"/>
      <c r="AH280" s="868"/>
      <c r="AI280" s="277"/>
      <c r="AJ280" s="869"/>
      <c r="AK280" s="870"/>
      <c r="AL280" s="869"/>
      <c r="AM280" s="870"/>
      <c r="AN280" s="869"/>
      <c r="AO280" s="870"/>
      <c r="AP280" s="869"/>
      <c r="AQ280" s="870"/>
      <c r="AR280" s="869"/>
      <c r="AS280" s="870"/>
      <c r="AT280" s="278"/>
      <c r="AU280" s="845">
        <f t="shared" si="335"/>
        <v>0</v>
      </c>
      <c r="AV280" s="846"/>
      <c r="AW280" s="845">
        <f t="shared" si="336"/>
        <v>0</v>
      </c>
      <c r="AX280" s="846"/>
      <c r="AY280" s="845">
        <f t="shared" si="337"/>
        <v>0</v>
      </c>
      <c r="AZ280" s="846"/>
      <c r="BA280" s="845">
        <f t="shared" si="338"/>
        <v>0</v>
      </c>
      <c r="BB280" s="846"/>
      <c r="BC280" s="845">
        <f t="shared" si="339"/>
        <v>0</v>
      </c>
      <c r="BD280" s="846"/>
      <c r="BE280" s="218">
        <f t="shared" si="346"/>
        <v>0</v>
      </c>
      <c r="BF280" s="863"/>
      <c r="BG280" s="864"/>
      <c r="BH280" s="863"/>
      <c r="BI280" s="864"/>
      <c r="BJ280" s="863"/>
      <c r="BK280" s="864"/>
      <c r="BL280" s="863"/>
      <c r="BM280" s="864"/>
      <c r="BN280" s="863"/>
      <c r="BO280" s="864"/>
      <c r="BP280" s="280"/>
      <c r="BQ280" s="288">
        <f t="shared" si="340"/>
        <v>0</v>
      </c>
      <c r="BR280" s="288">
        <f t="shared" si="341"/>
        <v>0</v>
      </c>
      <c r="BS280" s="288">
        <f t="shared" si="342"/>
        <v>0</v>
      </c>
      <c r="BT280" s="288">
        <f t="shared" si="343"/>
        <v>0</v>
      </c>
      <c r="BU280" s="288">
        <f t="shared" si="344"/>
        <v>0</v>
      </c>
      <c r="BV280" s="244">
        <f t="shared" si="345"/>
        <v>0</v>
      </c>
    </row>
    <row r="281" spans="1:74" s="9" customFormat="1" ht="15" customHeight="1">
      <c r="A281" s="62"/>
      <c r="B281" s="62"/>
      <c r="C281" s="61" t="s">
        <v>15</v>
      </c>
      <c r="D281" s="655"/>
      <c r="E281" s="57"/>
      <c r="F281" s="57"/>
      <c r="G281" s="57"/>
      <c r="H281" s="57"/>
      <c r="I281" s="57"/>
      <c r="J281" s="649"/>
      <c r="K281" s="57"/>
      <c r="L281" s="33"/>
      <c r="M281" s="34">
        <f t="shared" si="334"/>
        <v>1</v>
      </c>
      <c r="N281" s="865"/>
      <c r="O281" s="866"/>
      <c r="P281" s="865"/>
      <c r="Q281" s="866"/>
      <c r="R281" s="865"/>
      <c r="S281" s="866"/>
      <c r="T281" s="865"/>
      <c r="U281" s="866"/>
      <c r="V281" s="865"/>
      <c r="W281" s="866"/>
      <c r="X281" s="287"/>
      <c r="Y281" s="867"/>
      <c r="Z281" s="868"/>
      <c r="AA281" s="867"/>
      <c r="AB281" s="868"/>
      <c r="AC281" s="867"/>
      <c r="AD281" s="868"/>
      <c r="AE281" s="867"/>
      <c r="AF281" s="868"/>
      <c r="AG281" s="867"/>
      <c r="AH281" s="868"/>
      <c r="AI281" s="277"/>
      <c r="AJ281" s="869"/>
      <c r="AK281" s="870"/>
      <c r="AL281" s="869"/>
      <c r="AM281" s="870"/>
      <c r="AN281" s="869"/>
      <c r="AO281" s="870"/>
      <c r="AP281" s="869"/>
      <c r="AQ281" s="870"/>
      <c r="AR281" s="869"/>
      <c r="AS281" s="870"/>
      <c r="AT281" s="278"/>
      <c r="AU281" s="845">
        <f t="shared" si="335"/>
        <v>0</v>
      </c>
      <c r="AV281" s="846"/>
      <c r="AW281" s="845">
        <f t="shared" si="336"/>
        <v>0</v>
      </c>
      <c r="AX281" s="846"/>
      <c r="AY281" s="845">
        <f t="shared" si="337"/>
        <v>0</v>
      </c>
      <c r="AZ281" s="846"/>
      <c r="BA281" s="845">
        <f t="shared" si="338"/>
        <v>0</v>
      </c>
      <c r="BB281" s="846"/>
      <c r="BC281" s="845">
        <f t="shared" si="339"/>
        <v>0</v>
      </c>
      <c r="BD281" s="846"/>
      <c r="BE281" s="218">
        <f t="shared" si="346"/>
        <v>0</v>
      </c>
      <c r="BF281" s="863"/>
      <c r="BG281" s="864"/>
      <c r="BH281" s="863"/>
      <c r="BI281" s="864"/>
      <c r="BJ281" s="863"/>
      <c r="BK281" s="864"/>
      <c r="BL281" s="863"/>
      <c r="BM281" s="864"/>
      <c r="BN281" s="863"/>
      <c r="BO281" s="864"/>
      <c r="BP281" s="280"/>
      <c r="BQ281" s="288">
        <f t="shared" si="340"/>
        <v>0</v>
      </c>
      <c r="BR281" s="288">
        <f t="shared" si="341"/>
        <v>0</v>
      </c>
      <c r="BS281" s="288">
        <f t="shared" si="342"/>
        <v>0</v>
      </c>
      <c r="BT281" s="288">
        <f t="shared" si="343"/>
        <v>0</v>
      </c>
      <c r="BU281" s="288">
        <f t="shared" si="344"/>
        <v>0</v>
      </c>
      <c r="BV281" s="244">
        <f t="shared" si="345"/>
        <v>0</v>
      </c>
    </row>
    <row r="282" spans="1:74" s="9" customFormat="1" ht="15" customHeight="1">
      <c r="A282" s="62"/>
      <c r="B282" s="62"/>
      <c r="C282" s="61" t="s">
        <v>34</v>
      </c>
      <c r="D282" s="655"/>
      <c r="E282" s="57"/>
      <c r="F282" s="57"/>
      <c r="G282" s="57"/>
      <c r="H282" s="57"/>
      <c r="I282" s="57"/>
      <c r="J282" s="649"/>
      <c r="K282" s="57"/>
      <c r="L282" s="33"/>
      <c r="M282" s="34">
        <f t="shared" si="334"/>
        <v>1.1000000000000001</v>
      </c>
      <c r="N282" s="865"/>
      <c r="O282" s="866"/>
      <c r="P282" s="865"/>
      <c r="Q282" s="866"/>
      <c r="R282" s="865"/>
      <c r="S282" s="866"/>
      <c r="T282" s="865"/>
      <c r="U282" s="866"/>
      <c r="V282" s="865"/>
      <c r="W282" s="866"/>
      <c r="X282" s="287"/>
      <c r="Y282" s="867"/>
      <c r="Z282" s="868"/>
      <c r="AA282" s="867"/>
      <c r="AB282" s="868"/>
      <c r="AC282" s="867"/>
      <c r="AD282" s="868"/>
      <c r="AE282" s="867"/>
      <c r="AF282" s="868"/>
      <c r="AG282" s="867"/>
      <c r="AH282" s="868"/>
      <c r="AI282" s="277"/>
      <c r="AJ282" s="869"/>
      <c r="AK282" s="870"/>
      <c r="AL282" s="869"/>
      <c r="AM282" s="870"/>
      <c r="AN282" s="869"/>
      <c r="AO282" s="870"/>
      <c r="AP282" s="869"/>
      <c r="AQ282" s="870"/>
      <c r="AR282" s="869"/>
      <c r="AS282" s="870"/>
      <c r="AT282" s="278"/>
      <c r="AU282" s="845">
        <f t="shared" si="335"/>
        <v>0</v>
      </c>
      <c r="AV282" s="846"/>
      <c r="AW282" s="845">
        <f t="shared" si="336"/>
        <v>0</v>
      </c>
      <c r="AX282" s="846"/>
      <c r="AY282" s="845">
        <f t="shared" si="337"/>
        <v>0</v>
      </c>
      <c r="AZ282" s="846"/>
      <c r="BA282" s="845">
        <f t="shared" si="338"/>
        <v>0</v>
      </c>
      <c r="BB282" s="846"/>
      <c r="BC282" s="845">
        <f t="shared" si="339"/>
        <v>0</v>
      </c>
      <c r="BD282" s="846"/>
      <c r="BE282" s="218">
        <f t="shared" si="346"/>
        <v>0</v>
      </c>
      <c r="BF282" s="863"/>
      <c r="BG282" s="864"/>
      <c r="BH282" s="863"/>
      <c r="BI282" s="864"/>
      <c r="BJ282" s="863"/>
      <c r="BK282" s="864"/>
      <c r="BL282" s="863"/>
      <c r="BM282" s="864"/>
      <c r="BN282" s="863"/>
      <c r="BO282" s="864"/>
      <c r="BP282" s="280"/>
      <c r="BQ282" s="288">
        <f t="shared" si="340"/>
        <v>0</v>
      </c>
      <c r="BR282" s="288">
        <f t="shared" si="341"/>
        <v>0</v>
      </c>
      <c r="BS282" s="288">
        <f t="shared" si="342"/>
        <v>0</v>
      </c>
      <c r="BT282" s="288">
        <f t="shared" si="343"/>
        <v>0</v>
      </c>
      <c r="BU282" s="288">
        <f t="shared" si="344"/>
        <v>0</v>
      </c>
      <c r="BV282" s="244">
        <f t="shared" si="345"/>
        <v>0</v>
      </c>
    </row>
    <row r="283" spans="1:74" s="9" customFormat="1" ht="15" customHeight="1">
      <c r="A283" s="62"/>
      <c r="B283" s="62"/>
      <c r="C283" s="61"/>
      <c r="D283" s="34"/>
      <c r="E283" s="13"/>
      <c r="F283" s="13"/>
      <c r="G283" s="13"/>
      <c r="H283" s="13"/>
      <c r="I283" s="13"/>
      <c r="J283" s="892" t="s">
        <v>151</v>
      </c>
      <c r="K283" s="903"/>
      <c r="L283" s="903"/>
      <c r="M283" s="885"/>
      <c r="N283" s="886"/>
      <c r="O283" s="686"/>
      <c r="P283" s="886"/>
      <c r="Q283" s="686"/>
      <c r="R283" s="886"/>
      <c r="S283" s="686"/>
      <c r="T283" s="886"/>
      <c r="U283" s="686"/>
      <c r="V283" s="886"/>
      <c r="W283" s="686"/>
      <c r="X283" s="95"/>
      <c r="Y283" s="886"/>
      <c r="Z283" s="891"/>
      <c r="AA283" s="886"/>
      <c r="AB283" s="891"/>
      <c r="AC283" s="886"/>
      <c r="AD283" s="891"/>
      <c r="AE283" s="886"/>
      <c r="AF283" s="891"/>
      <c r="AG283" s="886"/>
      <c r="AH283" s="891"/>
      <c r="AI283" s="95"/>
      <c r="AJ283" s="886"/>
      <c r="AK283" s="686"/>
      <c r="AL283" s="886"/>
      <c r="AM283" s="686"/>
      <c r="AN283" s="886"/>
      <c r="AO283" s="686"/>
      <c r="AP283" s="886"/>
      <c r="AQ283" s="686"/>
      <c r="AR283" s="886"/>
      <c r="AS283" s="686"/>
      <c r="AT283" s="95"/>
      <c r="AU283" s="886">
        <f>SUM(AU263:AU282)</f>
        <v>0</v>
      </c>
      <c r="AV283" s="686"/>
      <c r="AW283" s="886">
        <f>SUM(AW263:AW282)</f>
        <v>0</v>
      </c>
      <c r="AX283" s="686"/>
      <c r="AY283" s="886">
        <f>SUM(AY263:AY282)</f>
        <v>0</v>
      </c>
      <c r="AZ283" s="686"/>
      <c r="BA283" s="886">
        <f>SUM(BA263:BA282)</f>
        <v>0</v>
      </c>
      <c r="BB283" s="686"/>
      <c r="BC283" s="886">
        <f>SUM(BC263:BC282)</f>
        <v>0</v>
      </c>
      <c r="BD283" s="686"/>
      <c r="BE283" s="95">
        <f>SUM(AU283:BD283)</f>
        <v>0</v>
      </c>
      <c r="BF283" s="886"/>
      <c r="BG283" s="686"/>
      <c r="BH283" s="886"/>
      <c r="BI283" s="686"/>
      <c r="BJ283" s="886"/>
      <c r="BK283" s="686"/>
      <c r="BL283" s="886"/>
      <c r="BM283" s="686"/>
      <c r="BN283" s="886"/>
      <c r="BO283" s="686"/>
      <c r="BP283" s="95"/>
      <c r="BQ283" s="109">
        <f>SUM(BQ263:BQ282)</f>
        <v>0</v>
      </c>
      <c r="BR283" s="109">
        <f>SUM(BR263:BR282)</f>
        <v>0</v>
      </c>
      <c r="BS283" s="109">
        <f>SUM(BS263:BS282)</f>
        <v>0</v>
      </c>
      <c r="BT283" s="109">
        <f>SUM(BT263:BT282)</f>
        <v>0</v>
      </c>
      <c r="BU283" s="109">
        <f>SUM(BU263:BU282)</f>
        <v>0</v>
      </c>
      <c r="BV283" s="109">
        <f>SUM(BQ283:BU283)</f>
        <v>0</v>
      </c>
    </row>
    <row r="284" spans="1:74" s="9" customFormat="1" ht="25.5" customHeight="1">
      <c r="A284" s="62"/>
      <c r="B284" s="62"/>
      <c r="C284" s="61"/>
      <c r="D284" s="34"/>
      <c r="E284" s="692" t="s">
        <v>188</v>
      </c>
      <c r="F284" s="692"/>
      <c r="G284" s="692"/>
      <c r="H284" s="692"/>
      <c r="I284" s="692"/>
      <c r="J284" s="34"/>
      <c r="K284" s="34"/>
      <c r="L284" s="286"/>
      <c r="M284" s="126"/>
      <c r="N284" s="127"/>
      <c r="O284" s="128"/>
      <c r="P284" s="127"/>
      <c r="Q284" s="128"/>
      <c r="R284" s="127"/>
      <c r="S284" s="128"/>
      <c r="T284" s="127"/>
      <c r="U284" s="128"/>
      <c r="V284" s="127"/>
      <c r="W284" s="128"/>
      <c r="X284" s="129"/>
      <c r="Y284" s="127"/>
      <c r="Z284" s="128"/>
      <c r="AA284" s="127"/>
      <c r="AB284" s="128"/>
      <c r="AC284" s="127"/>
      <c r="AD284" s="128"/>
      <c r="AE284" s="127"/>
      <c r="AF284" s="128"/>
      <c r="AG284" s="127"/>
      <c r="AH284" s="128"/>
      <c r="AI284" s="129"/>
      <c r="AJ284" s="127"/>
      <c r="AK284" s="128"/>
      <c r="AL284" s="127"/>
      <c r="AM284" s="128"/>
      <c r="AN284" s="127"/>
      <c r="AO284" s="128"/>
      <c r="AP284" s="127"/>
      <c r="AQ284" s="128"/>
      <c r="AR284" s="127"/>
      <c r="AS284" s="128"/>
      <c r="AT284" s="129"/>
      <c r="AU284" s="127"/>
      <c r="AV284" s="128"/>
      <c r="AW284" s="127"/>
      <c r="AX284" s="128"/>
      <c r="AY284" s="127"/>
      <c r="AZ284" s="128"/>
      <c r="BA284" s="127"/>
      <c r="BB284" s="128"/>
      <c r="BC284" s="127"/>
      <c r="BD284" s="128"/>
      <c r="BE284" s="129"/>
      <c r="BF284" s="127"/>
      <c r="BG284" s="128"/>
      <c r="BH284" s="127"/>
      <c r="BI284" s="128"/>
      <c r="BJ284" s="127"/>
      <c r="BK284" s="128"/>
      <c r="BL284" s="127"/>
      <c r="BM284" s="128"/>
      <c r="BN284" s="127"/>
      <c r="BO284" s="128"/>
      <c r="BP284" s="129"/>
      <c r="BQ284" s="257"/>
      <c r="BR284" s="257"/>
      <c r="BS284" s="257"/>
      <c r="BT284" s="257"/>
      <c r="BU284" s="257"/>
      <c r="BV284" s="258"/>
    </row>
    <row r="285" spans="1:74" s="9" customFormat="1" ht="36" customHeight="1">
      <c r="A285" s="62"/>
      <c r="B285" s="62"/>
      <c r="C285" s="94" t="s">
        <v>46</v>
      </c>
      <c r="D285" s="9" t="s">
        <v>149</v>
      </c>
      <c r="E285" s="64" t="str">
        <f>AU9</f>
        <v>Year 1</v>
      </c>
      <c r="F285" s="64" t="str">
        <f>AW9</f>
        <v>Year 2</v>
      </c>
      <c r="G285" s="64" t="str">
        <f>AY9</f>
        <v>Year 3</v>
      </c>
      <c r="H285" s="64" t="str">
        <f>BA9</f>
        <v>Year 4</v>
      </c>
      <c r="I285" s="64" t="str">
        <f>BC9</f>
        <v>Year 5</v>
      </c>
      <c r="J285" s="62" t="s">
        <v>336</v>
      </c>
      <c r="K285" s="62" t="s">
        <v>337</v>
      </c>
      <c r="L285" s="62" t="s">
        <v>45</v>
      </c>
      <c r="M285" s="62" t="s">
        <v>317</v>
      </c>
      <c r="N285" s="81"/>
      <c r="O285" s="103"/>
      <c r="P285" s="81"/>
      <c r="Q285" s="103"/>
      <c r="R285" s="81"/>
      <c r="S285" s="103"/>
      <c r="T285" s="81"/>
      <c r="U285" s="103"/>
      <c r="V285" s="81"/>
      <c r="W285" s="103"/>
      <c r="X285" s="99"/>
      <c r="Y285" s="81"/>
      <c r="Z285" s="103"/>
      <c r="AA285" s="81"/>
      <c r="AB285" s="103"/>
      <c r="AC285" s="81"/>
      <c r="AD285" s="103"/>
      <c r="AE285" s="81"/>
      <c r="AF285" s="103"/>
      <c r="AG285" s="81"/>
      <c r="AH285" s="103"/>
      <c r="AI285" s="99"/>
      <c r="AJ285" s="81"/>
      <c r="AK285" s="103"/>
      <c r="AL285" s="81"/>
      <c r="AM285" s="103"/>
      <c r="AN285" s="81"/>
      <c r="AO285" s="103"/>
      <c r="AP285" s="81"/>
      <c r="AQ285" s="103"/>
      <c r="AR285" s="81"/>
      <c r="AS285" s="103"/>
      <c r="AT285" s="99"/>
      <c r="AU285" s="81"/>
      <c r="AV285" s="103"/>
      <c r="AW285" s="81"/>
      <c r="AX285" s="103"/>
      <c r="AY285" s="81"/>
      <c r="AZ285" s="103"/>
      <c r="BA285" s="81"/>
      <c r="BB285" s="103"/>
      <c r="BC285" s="81"/>
      <c r="BD285" s="103"/>
      <c r="BE285" s="99"/>
      <c r="BF285" s="81"/>
      <c r="BG285" s="103"/>
      <c r="BH285" s="81"/>
      <c r="BI285" s="103"/>
      <c r="BJ285" s="81"/>
      <c r="BK285" s="103"/>
      <c r="BL285" s="81"/>
      <c r="BM285" s="103"/>
      <c r="BN285" s="81"/>
      <c r="BO285" s="103"/>
      <c r="BP285" s="99"/>
      <c r="BQ285" s="257"/>
      <c r="BR285" s="257"/>
      <c r="BS285" s="257"/>
      <c r="BT285" s="257"/>
      <c r="BU285" s="257"/>
      <c r="BV285" s="258"/>
    </row>
    <row r="286" spans="1:74" ht="15" customHeight="1">
      <c r="C286" s="61" t="s">
        <v>315</v>
      </c>
      <c r="D286" s="655" t="s">
        <v>338</v>
      </c>
      <c r="E286" s="57"/>
      <c r="F286" s="57"/>
      <c r="G286" s="57"/>
      <c r="H286" s="57"/>
      <c r="I286" s="57"/>
      <c r="J286" s="649"/>
      <c r="K286" s="57"/>
      <c r="L286" s="33"/>
      <c r="M286" s="34">
        <f t="shared" ref="M286:M297" si="347">VLOOKUP(C286,TravelIncrease,2,0)</f>
        <v>1.1000000000000001</v>
      </c>
      <c r="N286" s="865"/>
      <c r="O286" s="866"/>
      <c r="P286" s="865"/>
      <c r="Q286" s="866"/>
      <c r="R286" s="865"/>
      <c r="S286" s="866"/>
      <c r="T286" s="865"/>
      <c r="U286" s="866"/>
      <c r="V286" s="865"/>
      <c r="W286" s="866"/>
      <c r="X286" s="287"/>
      <c r="Y286" s="867"/>
      <c r="Z286" s="868"/>
      <c r="AA286" s="867"/>
      <c r="AB286" s="868"/>
      <c r="AC286" s="867"/>
      <c r="AD286" s="868"/>
      <c r="AE286" s="867"/>
      <c r="AF286" s="868"/>
      <c r="AG286" s="867"/>
      <c r="AH286" s="868"/>
      <c r="AI286" s="277"/>
      <c r="AJ286" s="869"/>
      <c r="AK286" s="870"/>
      <c r="AL286" s="869"/>
      <c r="AM286" s="870"/>
      <c r="AN286" s="869"/>
      <c r="AO286" s="870"/>
      <c r="AP286" s="869"/>
      <c r="AQ286" s="870"/>
      <c r="AR286" s="869"/>
      <c r="AS286" s="870"/>
      <c r="AT286" s="278"/>
      <c r="AU286" s="845">
        <f t="shared" ref="AU286:AU297" si="348">ROUND($E286*$K286*$L286*$M286,0)</f>
        <v>0</v>
      </c>
      <c r="AV286" s="846"/>
      <c r="AW286" s="845">
        <f t="shared" ref="AW286:AW297" si="349">ROUND($F286*$K286*$L286*$M286^2,0)</f>
        <v>0</v>
      </c>
      <c r="AX286" s="846"/>
      <c r="AY286" s="845">
        <f t="shared" ref="AY286:AY297" si="350">ROUND($G286*$K286*$L286*$M286^3,0)</f>
        <v>0</v>
      </c>
      <c r="AZ286" s="846"/>
      <c r="BA286" s="845">
        <f t="shared" ref="BA286:BA297" si="351">ROUND($H286*$K286*$L286*$M286^4,0)</f>
        <v>0</v>
      </c>
      <c r="BB286" s="846"/>
      <c r="BC286" s="845">
        <f t="shared" ref="BC286:BC297" si="352">ROUND($I286*$K286*$L286*$M286^5,0)</f>
        <v>0</v>
      </c>
      <c r="BD286" s="846"/>
      <c r="BE286" s="218">
        <f>SUM(AU286+AW286+AY286+BA286+BC286)</f>
        <v>0</v>
      </c>
      <c r="BF286" s="863"/>
      <c r="BG286" s="864"/>
      <c r="BH286" s="863"/>
      <c r="BI286" s="864"/>
      <c r="BJ286" s="863"/>
      <c r="BK286" s="864"/>
      <c r="BL286" s="863"/>
      <c r="BM286" s="864"/>
      <c r="BN286" s="863"/>
      <c r="BO286" s="864"/>
      <c r="BP286" s="280"/>
      <c r="BQ286" s="288">
        <f t="shared" ref="BQ286:BQ297" si="353">AU286</f>
        <v>0</v>
      </c>
      <c r="BR286" s="288">
        <f t="shared" ref="BR286:BR297" si="354">AW286</f>
        <v>0</v>
      </c>
      <c r="BS286" s="288">
        <f t="shared" ref="BS286:BS297" si="355">AY286</f>
        <v>0</v>
      </c>
      <c r="BT286" s="288">
        <f t="shared" ref="BT286:BT297" si="356">BA286</f>
        <v>0</v>
      </c>
      <c r="BU286" s="288">
        <f t="shared" ref="BU286:BU297" si="357">BC286</f>
        <v>0</v>
      </c>
      <c r="BV286" s="244">
        <f t="shared" ref="BV286:BV298" si="358">SUM(BQ286:BU286)</f>
        <v>0</v>
      </c>
    </row>
    <row r="287" spans="1:74" ht="15" customHeight="1">
      <c r="C287" s="61" t="s">
        <v>231</v>
      </c>
      <c r="D287" s="655"/>
      <c r="E287" s="57"/>
      <c r="F287" s="57"/>
      <c r="G287" s="57"/>
      <c r="H287" s="57"/>
      <c r="I287" s="57"/>
      <c r="J287" s="649"/>
      <c r="K287" s="57"/>
      <c r="L287" s="33"/>
      <c r="M287" s="34">
        <f t="shared" si="347"/>
        <v>1</v>
      </c>
      <c r="N287" s="865"/>
      <c r="O287" s="866"/>
      <c r="P287" s="865"/>
      <c r="Q287" s="866"/>
      <c r="R287" s="865"/>
      <c r="S287" s="866"/>
      <c r="T287" s="865"/>
      <c r="U287" s="866"/>
      <c r="V287" s="865"/>
      <c r="W287" s="866"/>
      <c r="X287" s="287"/>
      <c r="Y287" s="867"/>
      <c r="Z287" s="868"/>
      <c r="AA287" s="867"/>
      <c r="AB287" s="868"/>
      <c r="AC287" s="867"/>
      <c r="AD287" s="868"/>
      <c r="AE287" s="867"/>
      <c r="AF287" s="868"/>
      <c r="AG287" s="867"/>
      <c r="AH287" s="868"/>
      <c r="AI287" s="277"/>
      <c r="AJ287" s="869"/>
      <c r="AK287" s="870"/>
      <c r="AL287" s="869"/>
      <c r="AM287" s="870"/>
      <c r="AN287" s="869"/>
      <c r="AO287" s="870"/>
      <c r="AP287" s="869"/>
      <c r="AQ287" s="870"/>
      <c r="AR287" s="869"/>
      <c r="AS287" s="870"/>
      <c r="AT287" s="278"/>
      <c r="AU287" s="845">
        <f t="shared" si="348"/>
        <v>0</v>
      </c>
      <c r="AV287" s="846"/>
      <c r="AW287" s="845">
        <f t="shared" si="349"/>
        <v>0</v>
      </c>
      <c r="AX287" s="846"/>
      <c r="AY287" s="845">
        <f t="shared" si="350"/>
        <v>0</v>
      </c>
      <c r="AZ287" s="846"/>
      <c r="BA287" s="845">
        <f t="shared" si="351"/>
        <v>0</v>
      </c>
      <c r="BB287" s="846"/>
      <c r="BC287" s="845">
        <f t="shared" si="352"/>
        <v>0</v>
      </c>
      <c r="BD287" s="846"/>
      <c r="BE287" s="218">
        <f t="shared" ref="BE287:BE297" si="359">SUM(AU287+AW287+AY287+BA287+BC287)</f>
        <v>0</v>
      </c>
      <c r="BF287" s="863"/>
      <c r="BG287" s="864"/>
      <c r="BH287" s="863"/>
      <c r="BI287" s="864"/>
      <c r="BJ287" s="863"/>
      <c r="BK287" s="864"/>
      <c r="BL287" s="863"/>
      <c r="BM287" s="864"/>
      <c r="BN287" s="863"/>
      <c r="BO287" s="864"/>
      <c r="BP287" s="280"/>
      <c r="BQ287" s="288">
        <f t="shared" si="353"/>
        <v>0</v>
      </c>
      <c r="BR287" s="288">
        <f t="shared" si="354"/>
        <v>0</v>
      </c>
      <c r="BS287" s="288">
        <f t="shared" si="355"/>
        <v>0</v>
      </c>
      <c r="BT287" s="288">
        <f t="shared" si="356"/>
        <v>0</v>
      </c>
      <c r="BU287" s="288">
        <f t="shared" si="357"/>
        <v>0</v>
      </c>
      <c r="BV287" s="244">
        <f t="shared" si="358"/>
        <v>0</v>
      </c>
    </row>
    <row r="288" spans="1:74" ht="15" customHeight="1">
      <c r="C288" s="61" t="s">
        <v>15</v>
      </c>
      <c r="D288" s="655"/>
      <c r="E288" s="57"/>
      <c r="F288" s="57"/>
      <c r="G288" s="57"/>
      <c r="H288" s="57"/>
      <c r="I288" s="57"/>
      <c r="J288" s="649"/>
      <c r="K288" s="57"/>
      <c r="L288" s="33"/>
      <c r="M288" s="34">
        <f t="shared" si="347"/>
        <v>1</v>
      </c>
      <c r="N288" s="865"/>
      <c r="O288" s="866"/>
      <c r="P288" s="865"/>
      <c r="Q288" s="866"/>
      <c r="R288" s="865"/>
      <c r="S288" s="866"/>
      <c r="T288" s="865"/>
      <c r="U288" s="866"/>
      <c r="V288" s="865"/>
      <c r="W288" s="866"/>
      <c r="X288" s="287"/>
      <c r="Y288" s="867"/>
      <c r="Z288" s="868"/>
      <c r="AA288" s="867"/>
      <c r="AB288" s="868"/>
      <c r="AC288" s="867"/>
      <c r="AD288" s="868"/>
      <c r="AE288" s="867"/>
      <c r="AF288" s="868"/>
      <c r="AG288" s="867"/>
      <c r="AH288" s="868"/>
      <c r="AI288" s="277"/>
      <c r="AJ288" s="869"/>
      <c r="AK288" s="870"/>
      <c r="AL288" s="869"/>
      <c r="AM288" s="870"/>
      <c r="AN288" s="869"/>
      <c r="AO288" s="870"/>
      <c r="AP288" s="869"/>
      <c r="AQ288" s="870"/>
      <c r="AR288" s="869"/>
      <c r="AS288" s="870"/>
      <c r="AT288" s="278"/>
      <c r="AU288" s="845">
        <f t="shared" si="348"/>
        <v>0</v>
      </c>
      <c r="AV288" s="846"/>
      <c r="AW288" s="845">
        <f t="shared" si="349"/>
        <v>0</v>
      </c>
      <c r="AX288" s="846"/>
      <c r="AY288" s="845">
        <f t="shared" si="350"/>
        <v>0</v>
      </c>
      <c r="AZ288" s="846"/>
      <c r="BA288" s="845">
        <f t="shared" si="351"/>
        <v>0</v>
      </c>
      <c r="BB288" s="846"/>
      <c r="BC288" s="845">
        <f t="shared" si="352"/>
        <v>0</v>
      </c>
      <c r="BD288" s="846"/>
      <c r="BE288" s="218">
        <f t="shared" si="359"/>
        <v>0</v>
      </c>
      <c r="BF288" s="863"/>
      <c r="BG288" s="864"/>
      <c r="BH288" s="863"/>
      <c r="BI288" s="864"/>
      <c r="BJ288" s="863"/>
      <c r="BK288" s="864"/>
      <c r="BL288" s="863"/>
      <c r="BM288" s="864"/>
      <c r="BN288" s="863"/>
      <c r="BO288" s="864"/>
      <c r="BP288" s="280"/>
      <c r="BQ288" s="288">
        <f t="shared" si="353"/>
        <v>0</v>
      </c>
      <c r="BR288" s="288">
        <f t="shared" si="354"/>
        <v>0</v>
      </c>
      <c r="BS288" s="288">
        <f t="shared" si="355"/>
        <v>0</v>
      </c>
      <c r="BT288" s="288">
        <f t="shared" si="356"/>
        <v>0</v>
      </c>
      <c r="BU288" s="288">
        <f t="shared" si="357"/>
        <v>0</v>
      </c>
      <c r="BV288" s="244">
        <f t="shared" si="358"/>
        <v>0</v>
      </c>
    </row>
    <row r="289" spans="1:74" ht="15" customHeight="1">
      <c r="C289" s="61" t="s">
        <v>34</v>
      </c>
      <c r="D289" s="655"/>
      <c r="E289" s="57"/>
      <c r="F289" s="57"/>
      <c r="G289" s="57"/>
      <c r="H289" s="57"/>
      <c r="I289" s="57"/>
      <c r="J289" s="649"/>
      <c r="K289" s="57"/>
      <c r="L289" s="33"/>
      <c r="M289" s="34">
        <f t="shared" si="347"/>
        <v>1.1000000000000001</v>
      </c>
      <c r="N289" s="865"/>
      <c r="O289" s="866"/>
      <c r="P289" s="865"/>
      <c r="Q289" s="866"/>
      <c r="R289" s="865"/>
      <c r="S289" s="866"/>
      <c r="T289" s="865"/>
      <c r="U289" s="866"/>
      <c r="V289" s="865"/>
      <c r="W289" s="866"/>
      <c r="X289" s="287"/>
      <c r="Y289" s="867"/>
      <c r="Z289" s="868"/>
      <c r="AA289" s="867"/>
      <c r="AB289" s="868"/>
      <c r="AC289" s="867"/>
      <c r="AD289" s="868"/>
      <c r="AE289" s="867"/>
      <c r="AF289" s="868"/>
      <c r="AG289" s="867"/>
      <c r="AH289" s="868"/>
      <c r="AI289" s="277"/>
      <c r="AJ289" s="869"/>
      <c r="AK289" s="870"/>
      <c r="AL289" s="869"/>
      <c r="AM289" s="870"/>
      <c r="AN289" s="869"/>
      <c r="AO289" s="870"/>
      <c r="AP289" s="869"/>
      <c r="AQ289" s="870"/>
      <c r="AR289" s="869"/>
      <c r="AS289" s="870"/>
      <c r="AT289" s="278"/>
      <c r="AU289" s="845">
        <f t="shared" si="348"/>
        <v>0</v>
      </c>
      <c r="AV289" s="846"/>
      <c r="AW289" s="845">
        <f t="shared" si="349"/>
        <v>0</v>
      </c>
      <c r="AX289" s="846"/>
      <c r="AY289" s="845">
        <f t="shared" si="350"/>
        <v>0</v>
      </c>
      <c r="AZ289" s="846"/>
      <c r="BA289" s="845">
        <f t="shared" si="351"/>
        <v>0</v>
      </c>
      <c r="BB289" s="846"/>
      <c r="BC289" s="845">
        <f t="shared" si="352"/>
        <v>0</v>
      </c>
      <c r="BD289" s="846"/>
      <c r="BE289" s="218">
        <f t="shared" si="359"/>
        <v>0</v>
      </c>
      <c r="BF289" s="863"/>
      <c r="BG289" s="864"/>
      <c r="BH289" s="863"/>
      <c r="BI289" s="864"/>
      <c r="BJ289" s="863"/>
      <c r="BK289" s="864"/>
      <c r="BL289" s="863"/>
      <c r="BM289" s="864"/>
      <c r="BN289" s="863"/>
      <c r="BO289" s="864"/>
      <c r="BP289" s="280"/>
      <c r="BQ289" s="288">
        <f t="shared" si="353"/>
        <v>0</v>
      </c>
      <c r="BR289" s="288">
        <f t="shared" si="354"/>
        <v>0</v>
      </c>
      <c r="BS289" s="288">
        <f t="shared" si="355"/>
        <v>0</v>
      </c>
      <c r="BT289" s="288">
        <f t="shared" si="356"/>
        <v>0</v>
      </c>
      <c r="BU289" s="288">
        <f t="shared" si="357"/>
        <v>0</v>
      </c>
      <c r="BV289" s="244">
        <f t="shared" si="358"/>
        <v>0</v>
      </c>
    </row>
    <row r="290" spans="1:74" ht="15" customHeight="1">
      <c r="C290" s="61" t="s">
        <v>315</v>
      </c>
      <c r="D290" s="655" t="s">
        <v>338</v>
      </c>
      <c r="E290" s="57"/>
      <c r="F290" s="57"/>
      <c r="G290" s="57"/>
      <c r="H290" s="57"/>
      <c r="I290" s="57"/>
      <c r="J290" s="649"/>
      <c r="K290" s="57"/>
      <c r="L290" s="33"/>
      <c r="M290" s="34">
        <f t="shared" si="347"/>
        <v>1.1000000000000001</v>
      </c>
      <c r="N290" s="865"/>
      <c r="O290" s="866"/>
      <c r="P290" s="865"/>
      <c r="Q290" s="866"/>
      <c r="R290" s="865"/>
      <c r="S290" s="866"/>
      <c r="T290" s="865"/>
      <c r="U290" s="866"/>
      <c r="V290" s="865"/>
      <c r="W290" s="866"/>
      <c r="X290" s="287"/>
      <c r="Y290" s="867"/>
      <c r="Z290" s="868"/>
      <c r="AA290" s="867"/>
      <c r="AB290" s="868"/>
      <c r="AC290" s="867"/>
      <c r="AD290" s="868"/>
      <c r="AE290" s="867"/>
      <c r="AF290" s="868"/>
      <c r="AG290" s="867"/>
      <c r="AH290" s="868"/>
      <c r="AI290" s="277"/>
      <c r="AJ290" s="869"/>
      <c r="AK290" s="870"/>
      <c r="AL290" s="869"/>
      <c r="AM290" s="870"/>
      <c r="AN290" s="869"/>
      <c r="AO290" s="870"/>
      <c r="AP290" s="869"/>
      <c r="AQ290" s="870"/>
      <c r="AR290" s="869"/>
      <c r="AS290" s="870"/>
      <c r="AT290" s="278"/>
      <c r="AU290" s="845">
        <f t="shared" si="348"/>
        <v>0</v>
      </c>
      <c r="AV290" s="846"/>
      <c r="AW290" s="845">
        <f t="shared" si="349"/>
        <v>0</v>
      </c>
      <c r="AX290" s="846"/>
      <c r="AY290" s="845">
        <f t="shared" si="350"/>
        <v>0</v>
      </c>
      <c r="AZ290" s="846"/>
      <c r="BA290" s="845">
        <f t="shared" si="351"/>
        <v>0</v>
      </c>
      <c r="BB290" s="846"/>
      <c r="BC290" s="845">
        <f t="shared" si="352"/>
        <v>0</v>
      </c>
      <c r="BD290" s="846"/>
      <c r="BE290" s="218">
        <f t="shared" si="359"/>
        <v>0</v>
      </c>
      <c r="BF290" s="863"/>
      <c r="BG290" s="864"/>
      <c r="BH290" s="863"/>
      <c r="BI290" s="864"/>
      <c r="BJ290" s="863"/>
      <c r="BK290" s="864"/>
      <c r="BL290" s="863"/>
      <c r="BM290" s="864"/>
      <c r="BN290" s="863"/>
      <c r="BO290" s="864"/>
      <c r="BP290" s="280"/>
      <c r="BQ290" s="288">
        <f t="shared" si="353"/>
        <v>0</v>
      </c>
      <c r="BR290" s="288">
        <f t="shared" si="354"/>
        <v>0</v>
      </c>
      <c r="BS290" s="288">
        <f t="shared" si="355"/>
        <v>0</v>
      </c>
      <c r="BT290" s="288">
        <f t="shared" si="356"/>
        <v>0</v>
      </c>
      <c r="BU290" s="288">
        <f t="shared" si="357"/>
        <v>0</v>
      </c>
      <c r="BV290" s="244">
        <f t="shared" si="358"/>
        <v>0</v>
      </c>
    </row>
    <row r="291" spans="1:74" ht="15" customHeight="1">
      <c r="C291" s="61" t="s">
        <v>231</v>
      </c>
      <c r="D291" s="655"/>
      <c r="E291" s="57"/>
      <c r="F291" s="57"/>
      <c r="G291" s="57"/>
      <c r="H291" s="57"/>
      <c r="I291" s="57"/>
      <c r="J291" s="649"/>
      <c r="K291" s="57"/>
      <c r="L291" s="33"/>
      <c r="M291" s="34">
        <f t="shared" si="347"/>
        <v>1</v>
      </c>
      <c r="N291" s="865"/>
      <c r="O291" s="866"/>
      <c r="P291" s="865"/>
      <c r="Q291" s="866"/>
      <c r="R291" s="865"/>
      <c r="S291" s="866"/>
      <c r="T291" s="865"/>
      <c r="U291" s="866"/>
      <c r="V291" s="865"/>
      <c r="W291" s="866"/>
      <c r="X291" s="287"/>
      <c r="Y291" s="867"/>
      <c r="Z291" s="868"/>
      <c r="AA291" s="867"/>
      <c r="AB291" s="868"/>
      <c r="AC291" s="867"/>
      <c r="AD291" s="868"/>
      <c r="AE291" s="867"/>
      <c r="AF291" s="868"/>
      <c r="AG291" s="867"/>
      <c r="AH291" s="868"/>
      <c r="AI291" s="277"/>
      <c r="AJ291" s="869"/>
      <c r="AK291" s="870"/>
      <c r="AL291" s="869"/>
      <c r="AM291" s="870"/>
      <c r="AN291" s="869"/>
      <c r="AO291" s="870"/>
      <c r="AP291" s="869"/>
      <c r="AQ291" s="870"/>
      <c r="AR291" s="869"/>
      <c r="AS291" s="870"/>
      <c r="AT291" s="278"/>
      <c r="AU291" s="845">
        <f t="shared" si="348"/>
        <v>0</v>
      </c>
      <c r="AV291" s="846"/>
      <c r="AW291" s="845">
        <f t="shared" si="349"/>
        <v>0</v>
      </c>
      <c r="AX291" s="846"/>
      <c r="AY291" s="845">
        <f t="shared" si="350"/>
        <v>0</v>
      </c>
      <c r="AZ291" s="846"/>
      <c r="BA291" s="845">
        <f t="shared" si="351"/>
        <v>0</v>
      </c>
      <c r="BB291" s="846"/>
      <c r="BC291" s="845">
        <f t="shared" si="352"/>
        <v>0</v>
      </c>
      <c r="BD291" s="846"/>
      <c r="BE291" s="218">
        <f t="shared" si="359"/>
        <v>0</v>
      </c>
      <c r="BF291" s="863"/>
      <c r="BG291" s="864"/>
      <c r="BH291" s="863"/>
      <c r="BI291" s="864"/>
      <c r="BJ291" s="863"/>
      <c r="BK291" s="864"/>
      <c r="BL291" s="863"/>
      <c r="BM291" s="864"/>
      <c r="BN291" s="863"/>
      <c r="BO291" s="864"/>
      <c r="BP291" s="280"/>
      <c r="BQ291" s="288">
        <f t="shared" si="353"/>
        <v>0</v>
      </c>
      <c r="BR291" s="288">
        <f t="shared" si="354"/>
        <v>0</v>
      </c>
      <c r="BS291" s="288">
        <f t="shared" si="355"/>
        <v>0</v>
      </c>
      <c r="BT291" s="288">
        <f t="shared" si="356"/>
        <v>0</v>
      </c>
      <c r="BU291" s="288">
        <f t="shared" si="357"/>
        <v>0</v>
      </c>
      <c r="BV291" s="244">
        <f t="shared" si="358"/>
        <v>0</v>
      </c>
    </row>
    <row r="292" spans="1:74" ht="15" customHeight="1">
      <c r="C292" s="61" t="s">
        <v>15</v>
      </c>
      <c r="D292" s="655"/>
      <c r="E292" s="57"/>
      <c r="F292" s="57"/>
      <c r="G292" s="57"/>
      <c r="H292" s="57"/>
      <c r="I292" s="57"/>
      <c r="J292" s="649"/>
      <c r="K292" s="57"/>
      <c r="L292" s="33"/>
      <c r="M292" s="34">
        <f t="shared" si="347"/>
        <v>1</v>
      </c>
      <c r="N292" s="865"/>
      <c r="O292" s="866"/>
      <c r="P292" s="865"/>
      <c r="Q292" s="866"/>
      <c r="R292" s="865"/>
      <c r="S292" s="866"/>
      <c r="T292" s="865"/>
      <c r="U292" s="866"/>
      <c r="V292" s="865"/>
      <c r="W292" s="866"/>
      <c r="X292" s="287"/>
      <c r="Y292" s="867"/>
      <c r="Z292" s="868"/>
      <c r="AA292" s="867"/>
      <c r="AB292" s="868"/>
      <c r="AC292" s="867"/>
      <c r="AD292" s="868"/>
      <c r="AE292" s="867"/>
      <c r="AF292" s="868"/>
      <c r="AG292" s="867"/>
      <c r="AH292" s="868"/>
      <c r="AI292" s="277"/>
      <c r="AJ292" s="869"/>
      <c r="AK292" s="870"/>
      <c r="AL292" s="869"/>
      <c r="AM292" s="870"/>
      <c r="AN292" s="869"/>
      <c r="AO292" s="870"/>
      <c r="AP292" s="869"/>
      <c r="AQ292" s="870"/>
      <c r="AR292" s="869"/>
      <c r="AS292" s="870"/>
      <c r="AT292" s="278"/>
      <c r="AU292" s="845">
        <f t="shared" si="348"/>
        <v>0</v>
      </c>
      <c r="AV292" s="846"/>
      <c r="AW292" s="845">
        <f t="shared" si="349"/>
        <v>0</v>
      </c>
      <c r="AX292" s="846"/>
      <c r="AY292" s="845">
        <f t="shared" si="350"/>
        <v>0</v>
      </c>
      <c r="AZ292" s="846"/>
      <c r="BA292" s="845">
        <f t="shared" si="351"/>
        <v>0</v>
      </c>
      <c r="BB292" s="846"/>
      <c r="BC292" s="845">
        <f t="shared" si="352"/>
        <v>0</v>
      </c>
      <c r="BD292" s="846"/>
      <c r="BE292" s="218">
        <f t="shared" si="359"/>
        <v>0</v>
      </c>
      <c r="BF292" s="863"/>
      <c r="BG292" s="864"/>
      <c r="BH292" s="863"/>
      <c r="BI292" s="864"/>
      <c r="BJ292" s="863"/>
      <c r="BK292" s="864"/>
      <c r="BL292" s="863"/>
      <c r="BM292" s="864"/>
      <c r="BN292" s="863"/>
      <c r="BO292" s="864"/>
      <c r="BP292" s="280"/>
      <c r="BQ292" s="288">
        <f t="shared" si="353"/>
        <v>0</v>
      </c>
      <c r="BR292" s="288">
        <f t="shared" si="354"/>
        <v>0</v>
      </c>
      <c r="BS292" s="288">
        <f t="shared" si="355"/>
        <v>0</v>
      </c>
      <c r="BT292" s="288">
        <f t="shared" si="356"/>
        <v>0</v>
      </c>
      <c r="BU292" s="288">
        <f t="shared" si="357"/>
        <v>0</v>
      </c>
      <c r="BV292" s="244">
        <f t="shared" si="358"/>
        <v>0</v>
      </c>
    </row>
    <row r="293" spans="1:74" ht="15" customHeight="1">
      <c r="C293" s="61" t="s">
        <v>34</v>
      </c>
      <c r="D293" s="655"/>
      <c r="E293" s="57"/>
      <c r="F293" s="57"/>
      <c r="G293" s="57"/>
      <c r="H293" s="57"/>
      <c r="I293" s="57"/>
      <c r="J293" s="649"/>
      <c r="K293" s="57"/>
      <c r="L293" s="33"/>
      <c r="M293" s="34">
        <f t="shared" si="347"/>
        <v>1.1000000000000001</v>
      </c>
      <c r="N293" s="865"/>
      <c r="O293" s="866"/>
      <c r="P293" s="865"/>
      <c r="Q293" s="866"/>
      <c r="R293" s="865"/>
      <c r="S293" s="866"/>
      <c r="T293" s="865"/>
      <c r="U293" s="866"/>
      <c r="V293" s="865"/>
      <c r="W293" s="866"/>
      <c r="X293" s="287"/>
      <c r="Y293" s="867"/>
      <c r="Z293" s="868"/>
      <c r="AA293" s="867"/>
      <c r="AB293" s="868"/>
      <c r="AC293" s="867"/>
      <c r="AD293" s="868"/>
      <c r="AE293" s="867"/>
      <c r="AF293" s="868"/>
      <c r="AG293" s="867"/>
      <c r="AH293" s="868"/>
      <c r="AI293" s="277"/>
      <c r="AJ293" s="869"/>
      <c r="AK293" s="870"/>
      <c r="AL293" s="869"/>
      <c r="AM293" s="870"/>
      <c r="AN293" s="869"/>
      <c r="AO293" s="870"/>
      <c r="AP293" s="869"/>
      <c r="AQ293" s="870"/>
      <c r="AR293" s="869"/>
      <c r="AS293" s="870"/>
      <c r="AT293" s="278"/>
      <c r="AU293" s="845">
        <f t="shared" si="348"/>
        <v>0</v>
      </c>
      <c r="AV293" s="846"/>
      <c r="AW293" s="845">
        <f t="shared" si="349"/>
        <v>0</v>
      </c>
      <c r="AX293" s="846"/>
      <c r="AY293" s="845">
        <f t="shared" si="350"/>
        <v>0</v>
      </c>
      <c r="AZ293" s="846"/>
      <c r="BA293" s="845">
        <f t="shared" si="351"/>
        <v>0</v>
      </c>
      <c r="BB293" s="846"/>
      <c r="BC293" s="845">
        <f t="shared" si="352"/>
        <v>0</v>
      </c>
      <c r="BD293" s="846"/>
      <c r="BE293" s="218">
        <f t="shared" si="359"/>
        <v>0</v>
      </c>
      <c r="BF293" s="863"/>
      <c r="BG293" s="864"/>
      <c r="BH293" s="863"/>
      <c r="BI293" s="864"/>
      <c r="BJ293" s="863"/>
      <c r="BK293" s="864"/>
      <c r="BL293" s="863"/>
      <c r="BM293" s="864"/>
      <c r="BN293" s="863"/>
      <c r="BO293" s="864"/>
      <c r="BP293" s="280"/>
      <c r="BQ293" s="288">
        <f t="shared" si="353"/>
        <v>0</v>
      </c>
      <c r="BR293" s="288">
        <f t="shared" si="354"/>
        <v>0</v>
      </c>
      <c r="BS293" s="288">
        <f t="shared" si="355"/>
        <v>0</v>
      </c>
      <c r="BT293" s="288">
        <f t="shared" si="356"/>
        <v>0</v>
      </c>
      <c r="BU293" s="288">
        <f t="shared" si="357"/>
        <v>0</v>
      </c>
      <c r="BV293" s="244">
        <f t="shared" si="358"/>
        <v>0</v>
      </c>
    </row>
    <row r="294" spans="1:74" ht="15" customHeight="1">
      <c r="C294" s="61" t="s">
        <v>315</v>
      </c>
      <c r="D294" s="655" t="s">
        <v>338</v>
      </c>
      <c r="E294" s="57"/>
      <c r="F294" s="57"/>
      <c r="G294" s="57"/>
      <c r="H294" s="57"/>
      <c r="I294" s="57"/>
      <c r="J294" s="649"/>
      <c r="K294" s="57"/>
      <c r="L294" s="33"/>
      <c r="M294" s="34">
        <f t="shared" si="347"/>
        <v>1.1000000000000001</v>
      </c>
      <c r="N294" s="865"/>
      <c r="O294" s="866"/>
      <c r="P294" s="865"/>
      <c r="Q294" s="866"/>
      <c r="R294" s="865"/>
      <c r="S294" s="866"/>
      <c r="T294" s="865"/>
      <c r="U294" s="866"/>
      <c r="V294" s="865"/>
      <c r="W294" s="866"/>
      <c r="X294" s="287"/>
      <c r="Y294" s="867"/>
      <c r="Z294" s="868"/>
      <c r="AA294" s="867"/>
      <c r="AB294" s="868"/>
      <c r="AC294" s="867"/>
      <c r="AD294" s="868"/>
      <c r="AE294" s="867"/>
      <c r="AF294" s="868"/>
      <c r="AG294" s="867"/>
      <c r="AH294" s="868"/>
      <c r="AI294" s="277"/>
      <c r="AJ294" s="869"/>
      <c r="AK294" s="870"/>
      <c r="AL294" s="869"/>
      <c r="AM294" s="870"/>
      <c r="AN294" s="869"/>
      <c r="AO294" s="870"/>
      <c r="AP294" s="869"/>
      <c r="AQ294" s="870"/>
      <c r="AR294" s="869"/>
      <c r="AS294" s="870"/>
      <c r="AT294" s="278"/>
      <c r="AU294" s="845">
        <f t="shared" si="348"/>
        <v>0</v>
      </c>
      <c r="AV294" s="846"/>
      <c r="AW294" s="845">
        <f t="shared" si="349"/>
        <v>0</v>
      </c>
      <c r="AX294" s="846"/>
      <c r="AY294" s="845">
        <f t="shared" si="350"/>
        <v>0</v>
      </c>
      <c r="AZ294" s="846"/>
      <c r="BA294" s="845">
        <f t="shared" si="351"/>
        <v>0</v>
      </c>
      <c r="BB294" s="846"/>
      <c r="BC294" s="845">
        <f t="shared" si="352"/>
        <v>0</v>
      </c>
      <c r="BD294" s="846"/>
      <c r="BE294" s="218">
        <f t="shared" si="359"/>
        <v>0</v>
      </c>
      <c r="BF294" s="863"/>
      <c r="BG294" s="864"/>
      <c r="BH294" s="863"/>
      <c r="BI294" s="864"/>
      <c r="BJ294" s="863"/>
      <c r="BK294" s="864"/>
      <c r="BL294" s="863"/>
      <c r="BM294" s="864"/>
      <c r="BN294" s="863"/>
      <c r="BO294" s="864"/>
      <c r="BP294" s="280"/>
      <c r="BQ294" s="288">
        <f t="shared" si="353"/>
        <v>0</v>
      </c>
      <c r="BR294" s="288">
        <f t="shared" si="354"/>
        <v>0</v>
      </c>
      <c r="BS294" s="288">
        <f t="shared" si="355"/>
        <v>0</v>
      </c>
      <c r="BT294" s="288">
        <f t="shared" si="356"/>
        <v>0</v>
      </c>
      <c r="BU294" s="288">
        <f t="shared" si="357"/>
        <v>0</v>
      </c>
      <c r="BV294" s="244">
        <f t="shared" si="358"/>
        <v>0</v>
      </c>
    </row>
    <row r="295" spans="1:74" ht="15" customHeight="1">
      <c r="C295" s="61" t="s">
        <v>231</v>
      </c>
      <c r="D295" s="655"/>
      <c r="E295" s="57"/>
      <c r="F295" s="57"/>
      <c r="G295" s="57"/>
      <c r="H295" s="57"/>
      <c r="I295" s="57"/>
      <c r="J295" s="649"/>
      <c r="K295" s="57"/>
      <c r="L295" s="33"/>
      <c r="M295" s="34">
        <f t="shared" si="347"/>
        <v>1</v>
      </c>
      <c r="N295" s="865"/>
      <c r="O295" s="866"/>
      <c r="P295" s="865"/>
      <c r="Q295" s="866"/>
      <c r="R295" s="865"/>
      <c r="S295" s="866"/>
      <c r="T295" s="865"/>
      <c r="U295" s="866"/>
      <c r="V295" s="865"/>
      <c r="W295" s="866"/>
      <c r="X295" s="287"/>
      <c r="Y295" s="867"/>
      <c r="Z295" s="868"/>
      <c r="AA295" s="867"/>
      <c r="AB295" s="868"/>
      <c r="AC295" s="867"/>
      <c r="AD295" s="868"/>
      <c r="AE295" s="867"/>
      <c r="AF295" s="868"/>
      <c r="AG295" s="867"/>
      <c r="AH295" s="868"/>
      <c r="AI295" s="277"/>
      <c r="AJ295" s="869"/>
      <c r="AK295" s="870"/>
      <c r="AL295" s="869"/>
      <c r="AM295" s="870"/>
      <c r="AN295" s="869"/>
      <c r="AO295" s="870"/>
      <c r="AP295" s="869"/>
      <c r="AQ295" s="870"/>
      <c r="AR295" s="869"/>
      <c r="AS295" s="870"/>
      <c r="AT295" s="278"/>
      <c r="AU295" s="845">
        <f t="shared" si="348"/>
        <v>0</v>
      </c>
      <c r="AV295" s="846"/>
      <c r="AW295" s="845">
        <f t="shared" si="349"/>
        <v>0</v>
      </c>
      <c r="AX295" s="846"/>
      <c r="AY295" s="845">
        <f t="shared" si="350"/>
        <v>0</v>
      </c>
      <c r="AZ295" s="846"/>
      <c r="BA295" s="845">
        <f t="shared" si="351"/>
        <v>0</v>
      </c>
      <c r="BB295" s="846"/>
      <c r="BC295" s="845">
        <f t="shared" si="352"/>
        <v>0</v>
      </c>
      <c r="BD295" s="846"/>
      <c r="BE295" s="218">
        <f t="shared" si="359"/>
        <v>0</v>
      </c>
      <c r="BF295" s="863"/>
      <c r="BG295" s="864"/>
      <c r="BH295" s="863"/>
      <c r="BI295" s="864"/>
      <c r="BJ295" s="863"/>
      <c r="BK295" s="864"/>
      <c r="BL295" s="863"/>
      <c r="BM295" s="864"/>
      <c r="BN295" s="863"/>
      <c r="BO295" s="864"/>
      <c r="BP295" s="280"/>
      <c r="BQ295" s="288">
        <f t="shared" si="353"/>
        <v>0</v>
      </c>
      <c r="BR295" s="288">
        <f t="shared" si="354"/>
        <v>0</v>
      </c>
      <c r="BS295" s="288">
        <f t="shared" si="355"/>
        <v>0</v>
      </c>
      <c r="BT295" s="288">
        <f t="shared" si="356"/>
        <v>0</v>
      </c>
      <c r="BU295" s="288">
        <f t="shared" si="357"/>
        <v>0</v>
      </c>
      <c r="BV295" s="244">
        <f t="shared" si="358"/>
        <v>0</v>
      </c>
    </row>
    <row r="296" spans="1:74" ht="15" customHeight="1">
      <c r="C296" s="61" t="s">
        <v>15</v>
      </c>
      <c r="D296" s="655"/>
      <c r="E296" s="57"/>
      <c r="F296" s="57"/>
      <c r="G296" s="57"/>
      <c r="H296" s="57"/>
      <c r="I296" s="57"/>
      <c r="J296" s="649"/>
      <c r="K296" s="57"/>
      <c r="L296" s="33"/>
      <c r="M296" s="34">
        <f t="shared" si="347"/>
        <v>1</v>
      </c>
      <c r="N296" s="865"/>
      <c r="O296" s="866"/>
      <c r="P296" s="865"/>
      <c r="Q296" s="866"/>
      <c r="R296" s="865"/>
      <c r="S296" s="866"/>
      <c r="T296" s="865"/>
      <c r="U296" s="866"/>
      <c r="V296" s="865"/>
      <c r="W296" s="866"/>
      <c r="X296" s="287"/>
      <c r="Y296" s="867"/>
      <c r="Z296" s="868"/>
      <c r="AA296" s="867"/>
      <c r="AB296" s="868"/>
      <c r="AC296" s="867"/>
      <c r="AD296" s="868"/>
      <c r="AE296" s="867"/>
      <c r="AF296" s="868"/>
      <c r="AG296" s="867"/>
      <c r="AH296" s="868"/>
      <c r="AI296" s="277"/>
      <c r="AJ296" s="869"/>
      <c r="AK296" s="870"/>
      <c r="AL296" s="869"/>
      <c r="AM296" s="870"/>
      <c r="AN296" s="869"/>
      <c r="AO296" s="870"/>
      <c r="AP296" s="869"/>
      <c r="AQ296" s="870"/>
      <c r="AR296" s="869"/>
      <c r="AS296" s="870"/>
      <c r="AT296" s="278"/>
      <c r="AU296" s="845">
        <f t="shared" si="348"/>
        <v>0</v>
      </c>
      <c r="AV296" s="846"/>
      <c r="AW296" s="845">
        <f t="shared" si="349"/>
        <v>0</v>
      </c>
      <c r="AX296" s="846"/>
      <c r="AY296" s="845">
        <f t="shared" si="350"/>
        <v>0</v>
      </c>
      <c r="AZ296" s="846"/>
      <c r="BA296" s="845">
        <f t="shared" si="351"/>
        <v>0</v>
      </c>
      <c r="BB296" s="846"/>
      <c r="BC296" s="845">
        <f t="shared" si="352"/>
        <v>0</v>
      </c>
      <c r="BD296" s="846"/>
      <c r="BE296" s="218">
        <f t="shared" si="359"/>
        <v>0</v>
      </c>
      <c r="BF296" s="863"/>
      <c r="BG296" s="864"/>
      <c r="BH296" s="863"/>
      <c r="BI296" s="864"/>
      <c r="BJ296" s="863"/>
      <c r="BK296" s="864"/>
      <c r="BL296" s="863"/>
      <c r="BM296" s="864"/>
      <c r="BN296" s="863"/>
      <c r="BO296" s="864"/>
      <c r="BP296" s="280"/>
      <c r="BQ296" s="288">
        <f t="shared" si="353"/>
        <v>0</v>
      </c>
      <c r="BR296" s="288">
        <f t="shared" si="354"/>
        <v>0</v>
      </c>
      <c r="BS296" s="288">
        <f t="shared" si="355"/>
        <v>0</v>
      </c>
      <c r="BT296" s="288">
        <f t="shared" si="356"/>
        <v>0</v>
      </c>
      <c r="BU296" s="288">
        <f t="shared" si="357"/>
        <v>0</v>
      </c>
      <c r="BV296" s="244">
        <f t="shared" si="358"/>
        <v>0</v>
      </c>
    </row>
    <row r="297" spans="1:74" ht="15" customHeight="1">
      <c r="C297" s="61" t="s">
        <v>34</v>
      </c>
      <c r="D297" s="655"/>
      <c r="E297" s="57"/>
      <c r="F297" s="57"/>
      <c r="G297" s="57"/>
      <c r="H297" s="57"/>
      <c r="I297" s="57"/>
      <c r="J297" s="649"/>
      <c r="K297" s="57"/>
      <c r="L297" s="33"/>
      <c r="M297" s="34">
        <f t="shared" si="347"/>
        <v>1.1000000000000001</v>
      </c>
      <c r="N297" s="865"/>
      <c r="O297" s="866"/>
      <c r="P297" s="865"/>
      <c r="Q297" s="866"/>
      <c r="R297" s="865"/>
      <c r="S297" s="866"/>
      <c r="T297" s="865"/>
      <c r="U297" s="866"/>
      <c r="V297" s="865"/>
      <c r="W297" s="866"/>
      <c r="X297" s="287"/>
      <c r="Y297" s="867"/>
      <c r="Z297" s="868"/>
      <c r="AA297" s="867"/>
      <c r="AB297" s="868"/>
      <c r="AC297" s="867"/>
      <c r="AD297" s="868"/>
      <c r="AE297" s="867"/>
      <c r="AF297" s="868"/>
      <c r="AG297" s="867"/>
      <c r="AH297" s="868"/>
      <c r="AI297" s="277"/>
      <c r="AJ297" s="869"/>
      <c r="AK297" s="870"/>
      <c r="AL297" s="869"/>
      <c r="AM297" s="870"/>
      <c r="AN297" s="869"/>
      <c r="AO297" s="870"/>
      <c r="AP297" s="869"/>
      <c r="AQ297" s="870"/>
      <c r="AR297" s="869"/>
      <c r="AS297" s="870"/>
      <c r="AT297" s="278"/>
      <c r="AU297" s="845">
        <f t="shared" si="348"/>
        <v>0</v>
      </c>
      <c r="AV297" s="846"/>
      <c r="AW297" s="845">
        <f t="shared" si="349"/>
        <v>0</v>
      </c>
      <c r="AX297" s="846"/>
      <c r="AY297" s="845">
        <f t="shared" si="350"/>
        <v>0</v>
      </c>
      <c r="AZ297" s="846"/>
      <c r="BA297" s="845">
        <f t="shared" si="351"/>
        <v>0</v>
      </c>
      <c r="BB297" s="846"/>
      <c r="BC297" s="845">
        <f t="shared" si="352"/>
        <v>0</v>
      </c>
      <c r="BD297" s="846"/>
      <c r="BE297" s="218">
        <f t="shared" si="359"/>
        <v>0</v>
      </c>
      <c r="BF297" s="863"/>
      <c r="BG297" s="864"/>
      <c r="BH297" s="863"/>
      <c r="BI297" s="864"/>
      <c r="BJ297" s="863"/>
      <c r="BK297" s="864"/>
      <c r="BL297" s="863"/>
      <c r="BM297" s="864"/>
      <c r="BN297" s="863"/>
      <c r="BO297" s="864"/>
      <c r="BP297" s="280"/>
      <c r="BQ297" s="288">
        <f t="shared" si="353"/>
        <v>0</v>
      </c>
      <c r="BR297" s="288">
        <f t="shared" si="354"/>
        <v>0</v>
      </c>
      <c r="BS297" s="288">
        <f t="shared" si="355"/>
        <v>0</v>
      </c>
      <c r="BT297" s="288">
        <f t="shared" si="356"/>
        <v>0</v>
      </c>
      <c r="BU297" s="288">
        <f t="shared" si="357"/>
        <v>0</v>
      </c>
      <c r="BV297" s="244">
        <f t="shared" si="358"/>
        <v>0</v>
      </c>
    </row>
    <row r="298" spans="1:74" ht="15" customHeight="1">
      <c r="C298" s="61"/>
      <c r="J298" s="892" t="s">
        <v>150</v>
      </c>
      <c r="K298" s="903"/>
      <c r="L298" s="903"/>
      <c r="M298" s="885"/>
      <c r="N298" s="886"/>
      <c r="O298" s="686"/>
      <c r="P298" s="886"/>
      <c r="Q298" s="686"/>
      <c r="R298" s="886"/>
      <c r="S298" s="686"/>
      <c r="T298" s="886"/>
      <c r="U298" s="686"/>
      <c r="V298" s="886"/>
      <c r="W298" s="686"/>
      <c r="X298" s="109"/>
      <c r="Y298" s="886"/>
      <c r="Z298" s="891"/>
      <c r="AA298" s="886"/>
      <c r="AB298" s="891"/>
      <c r="AC298" s="886"/>
      <c r="AD298" s="891"/>
      <c r="AE298" s="886"/>
      <c r="AF298" s="891"/>
      <c r="AG298" s="886"/>
      <c r="AH298" s="891"/>
      <c r="AI298" s="109"/>
      <c r="AJ298" s="886"/>
      <c r="AK298" s="686"/>
      <c r="AL298" s="886"/>
      <c r="AM298" s="686"/>
      <c r="AN298" s="886"/>
      <c r="AO298" s="686"/>
      <c r="AP298" s="886"/>
      <c r="AQ298" s="686"/>
      <c r="AR298" s="886"/>
      <c r="AS298" s="686"/>
      <c r="AT298" s="109"/>
      <c r="AU298" s="886">
        <f>SUM(AU286:AU297)</f>
        <v>0</v>
      </c>
      <c r="AV298" s="686"/>
      <c r="AW298" s="886">
        <f>SUM(AW286:AW297)</f>
        <v>0</v>
      </c>
      <c r="AX298" s="686"/>
      <c r="AY298" s="886">
        <f>SUM(AY286:AY297)</f>
        <v>0</v>
      </c>
      <c r="AZ298" s="686"/>
      <c r="BA298" s="886">
        <f>SUM(BA286:BA297)</f>
        <v>0</v>
      </c>
      <c r="BB298" s="686"/>
      <c r="BC298" s="886">
        <f>SUM(BC286:BC297)</f>
        <v>0</v>
      </c>
      <c r="BD298" s="686"/>
      <c r="BE298" s="109">
        <f>SUM(AU298:BD298)</f>
        <v>0</v>
      </c>
      <c r="BF298" s="886"/>
      <c r="BG298" s="686"/>
      <c r="BH298" s="886"/>
      <c r="BI298" s="686"/>
      <c r="BJ298" s="886"/>
      <c r="BK298" s="686"/>
      <c r="BL298" s="886"/>
      <c r="BM298" s="686"/>
      <c r="BN298" s="886"/>
      <c r="BO298" s="686"/>
      <c r="BP298" s="109"/>
      <c r="BQ298" s="109">
        <f>SUM(BQ286:BQ297)</f>
        <v>0</v>
      </c>
      <c r="BR298" s="109">
        <f>SUM(BR286:BR297)</f>
        <v>0</v>
      </c>
      <c r="BS298" s="109">
        <f>SUM(BS286:BS297)</f>
        <v>0</v>
      </c>
      <c r="BT298" s="109">
        <f>SUM(BT286:BT297)</f>
        <v>0</v>
      </c>
      <c r="BU298" s="109">
        <f>SUM(BU286:BU297)</f>
        <v>0</v>
      </c>
      <c r="BV298" s="109">
        <f t="shared" si="358"/>
        <v>0</v>
      </c>
    </row>
    <row r="299" spans="1:74" s="9" customFormat="1" ht="26.25" customHeight="1">
      <c r="A299" s="62">
        <v>2000</v>
      </c>
      <c r="B299" s="62"/>
      <c r="C299" s="951" t="str">
        <f>CONCATENATE(BF8," Travel")</f>
        <v>Dept #5 Travel</v>
      </c>
      <c r="D299" s="952"/>
      <c r="E299" s="719" t="s">
        <v>188</v>
      </c>
      <c r="F299" s="719"/>
      <c r="G299" s="719"/>
      <c r="H299" s="719"/>
      <c r="I299" s="719"/>
      <c r="J299" s="76"/>
      <c r="K299" s="76"/>
      <c r="L299" s="76"/>
      <c r="M299" s="122"/>
      <c r="N299" s="81"/>
      <c r="O299" s="97"/>
      <c r="P299" s="81"/>
      <c r="Q299" s="97"/>
      <c r="R299" s="81"/>
      <c r="S299" s="97"/>
      <c r="T299" s="81"/>
      <c r="U299" s="97"/>
      <c r="V299" s="81"/>
      <c r="W299" s="97"/>
      <c r="X299" s="99"/>
      <c r="Y299" s="81"/>
      <c r="Z299" s="97"/>
      <c r="AA299" s="81"/>
      <c r="AB299" s="97"/>
      <c r="AC299" s="81"/>
      <c r="AD299" s="97"/>
      <c r="AE299" s="81"/>
      <c r="AF299" s="97"/>
      <c r="AG299" s="81"/>
      <c r="AH299" s="97"/>
      <c r="AI299" s="99"/>
      <c r="AJ299" s="81"/>
      <c r="AK299" s="97"/>
      <c r="AL299" s="81"/>
      <c r="AM299" s="97"/>
      <c r="AN299" s="81"/>
      <c r="AO299" s="97"/>
      <c r="AP299" s="81"/>
      <c r="AQ299" s="97"/>
      <c r="AR299" s="81"/>
      <c r="AS299" s="97"/>
      <c r="AT299" s="99"/>
      <c r="AU299" s="81"/>
      <c r="AV299" s="97"/>
      <c r="AW299" s="81"/>
      <c r="AX299" s="97"/>
      <c r="AY299" s="81"/>
      <c r="AZ299" s="97"/>
      <c r="BA299" s="81"/>
      <c r="BB299" s="97"/>
      <c r="BC299" s="81"/>
      <c r="BD299" s="97"/>
      <c r="BE299" s="99"/>
      <c r="BF299" s="81"/>
      <c r="BG299" s="97"/>
      <c r="BH299" s="81"/>
      <c r="BI299" s="97"/>
      <c r="BJ299" s="81"/>
      <c r="BK299" s="97"/>
      <c r="BL299" s="81"/>
      <c r="BM299" s="97"/>
      <c r="BN299" s="81"/>
      <c r="BO299" s="97"/>
      <c r="BP299" s="99"/>
      <c r="BQ299" s="153"/>
      <c r="BR299" s="153"/>
      <c r="BS299" s="153"/>
      <c r="BT299" s="153"/>
      <c r="BU299" s="153"/>
      <c r="BV299" s="206"/>
    </row>
    <row r="300" spans="1:74" s="9" customFormat="1" ht="34.5" customHeight="1">
      <c r="A300" s="62"/>
      <c r="B300" s="62"/>
      <c r="C300" s="94" t="s">
        <v>33</v>
      </c>
      <c r="D300" s="9" t="s">
        <v>149</v>
      </c>
      <c r="E300" s="64" t="str">
        <f>BF9</f>
        <v>Year 1</v>
      </c>
      <c r="F300" s="64" t="str">
        <f>BH9</f>
        <v>Year 2</v>
      </c>
      <c r="G300" s="64" t="str">
        <f>BJ9</f>
        <v>Year 3</v>
      </c>
      <c r="H300" s="64" t="str">
        <f>BL9</f>
        <v>Year 4</v>
      </c>
      <c r="I300" s="64" t="str">
        <f>BN9</f>
        <v>Year 5</v>
      </c>
      <c r="J300" s="62" t="s">
        <v>336</v>
      </c>
      <c r="K300" s="62" t="s">
        <v>337</v>
      </c>
      <c r="L300" s="62" t="s">
        <v>45</v>
      </c>
      <c r="M300" s="62" t="s">
        <v>317</v>
      </c>
      <c r="N300" s="81"/>
      <c r="O300" s="103"/>
      <c r="P300" s="125"/>
      <c r="Q300" s="103"/>
      <c r="R300" s="125"/>
      <c r="S300" s="103"/>
      <c r="T300" s="125"/>
      <c r="U300" s="103"/>
      <c r="V300" s="125"/>
      <c r="W300" s="103"/>
      <c r="X300" s="99"/>
      <c r="Y300" s="81"/>
      <c r="Z300" s="103"/>
      <c r="AA300" s="125"/>
      <c r="AB300" s="103"/>
      <c r="AC300" s="125"/>
      <c r="AD300" s="103"/>
      <c r="AE300" s="125"/>
      <c r="AF300" s="103"/>
      <c r="AG300" s="125"/>
      <c r="AH300" s="103"/>
      <c r="AI300" s="99"/>
      <c r="AJ300" s="81"/>
      <c r="AK300" s="103"/>
      <c r="AL300" s="125"/>
      <c r="AM300" s="103"/>
      <c r="AN300" s="125"/>
      <c r="AO300" s="103"/>
      <c r="AP300" s="125"/>
      <c r="AQ300" s="103"/>
      <c r="AR300" s="125"/>
      <c r="AS300" s="103"/>
      <c r="AT300" s="99"/>
      <c r="AU300" s="81"/>
      <c r="AV300" s="103"/>
      <c r="AW300" s="125"/>
      <c r="AX300" s="103"/>
      <c r="AY300" s="125"/>
      <c r="AZ300" s="103"/>
      <c r="BA300" s="125"/>
      <c r="BB300" s="103"/>
      <c r="BC300" s="125"/>
      <c r="BD300" s="103"/>
      <c r="BE300" s="99"/>
      <c r="BF300" s="81"/>
      <c r="BG300" s="103"/>
      <c r="BH300" s="125"/>
      <c r="BI300" s="103"/>
      <c r="BJ300" s="125"/>
      <c r="BK300" s="103"/>
      <c r="BL300" s="125"/>
      <c r="BM300" s="103"/>
      <c r="BN300" s="125"/>
      <c r="BO300" s="103"/>
      <c r="BP300" s="99"/>
      <c r="BQ300" s="206"/>
      <c r="BR300" s="206"/>
      <c r="BS300" s="206"/>
      <c r="BT300" s="206"/>
      <c r="BU300" s="206"/>
      <c r="BV300" s="206"/>
    </row>
    <row r="301" spans="1:74" s="9" customFormat="1" ht="15" customHeight="1">
      <c r="A301" s="62"/>
      <c r="B301" s="62"/>
      <c r="C301" s="61" t="s">
        <v>315</v>
      </c>
      <c r="D301" s="655" t="s">
        <v>338</v>
      </c>
      <c r="E301" s="57"/>
      <c r="F301" s="57"/>
      <c r="G301" s="57"/>
      <c r="H301" s="57"/>
      <c r="I301" s="57"/>
      <c r="J301" s="649"/>
      <c r="K301" s="57"/>
      <c r="L301" s="33"/>
      <c r="M301" s="34">
        <f t="shared" ref="M301:M320" si="360">VLOOKUP(C301,TravelIncrease,2,0)</f>
        <v>1.1000000000000001</v>
      </c>
      <c r="N301" s="865"/>
      <c r="O301" s="866"/>
      <c r="P301" s="865"/>
      <c r="Q301" s="866"/>
      <c r="R301" s="865"/>
      <c r="S301" s="866"/>
      <c r="T301" s="865"/>
      <c r="U301" s="866"/>
      <c r="V301" s="865"/>
      <c r="W301" s="866"/>
      <c r="X301" s="287"/>
      <c r="Y301" s="867"/>
      <c r="Z301" s="868"/>
      <c r="AA301" s="867"/>
      <c r="AB301" s="868"/>
      <c r="AC301" s="867"/>
      <c r="AD301" s="868"/>
      <c r="AE301" s="867"/>
      <c r="AF301" s="868"/>
      <c r="AG301" s="867"/>
      <c r="AH301" s="868"/>
      <c r="AI301" s="277"/>
      <c r="AJ301" s="869"/>
      <c r="AK301" s="870"/>
      <c r="AL301" s="869"/>
      <c r="AM301" s="870"/>
      <c r="AN301" s="869"/>
      <c r="AO301" s="870"/>
      <c r="AP301" s="869"/>
      <c r="AQ301" s="870"/>
      <c r="AR301" s="869"/>
      <c r="AS301" s="870"/>
      <c r="AT301" s="278"/>
      <c r="AU301" s="861"/>
      <c r="AV301" s="862"/>
      <c r="AW301" s="861"/>
      <c r="AX301" s="862"/>
      <c r="AY301" s="861"/>
      <c r="AZ301" s="862"/>
      <c r="BA301" s="861"/>
      <c r="BB301" s="862"/>
      <c r="BC301" s="861"/>
      <c r="BD301" s="862"/>
      <c r="BE301" s="279"/>
      <c r="BF301" s="847">
        <f t="shared" ref="BF301:BF320" si="361">ROUND($E301*$K301*$L301*$M301,0)</f>
        <v>0</v>
      </c>
      <c r="BG301" s="848"/>
      <c r="BH301" s="847">
        <f t="shared" ref="BH301:BH320" si="362">ROUND($F301*$K301*$L301*$M301^2,0)</f>
        <v>0</v>
      </c>
      <c r="BI301" s="848"/>
      <c r="BJ301" s="847">
        <f t="shared" ref="BJ301:BJ320" si="363">ROUND($G301*$K301*$L301*$M301^3,0)</f>
        <v>0</v>
      </c>
      <c r="BK301" s="848"/>
      <c r="BL301" s="847">
        <f t="shared" ref="BL301:BL320" si="364">ROUND($H301*$K301*$L301*$M301^4,0)</f>
        <v>0</v>
      </c>
      <c r="BM301" s="848"/>
      <c r="BN301" s="847">
        <f t="shared" ref="BN301:BN320" si="365">ROUND($I301*$K301*$L301*$M301^5,0)</f>
        <v>0</v>
      </c>
      <c r="BO301" s="848"/>
      <c r="BP301" s="221">
        <f>SUM(BF301+BH301+BJ301+BL301+BN301)</f>
        <v>0</v>
      </c>
      <c r="BQ301" s="256">
        <f t="shared" ref="BQ301:BQ320" si="366">BF301</f>
        <v>0</v>
      </c>
      <c r="BR301" s="256">
        <f t="shared" ref="BR301:BR320" si="367">BH301</f>
        <v>0</v>
      </c>
      <c r="BS301" s="256">
        <f t="shared" ref="BS301:BS320" si="368">BJ301</f>
        <v>0</v>
      </c>
      <c r="BT301" s="256">
        <f t="shared" ref="BT301:BT320" si="369">BL301</f>
        <v>0</v>
      </c>
      <c r="BU301" s="256">
        <f t="shared" ref="BU301:BU320" si="370">BN301</f>
        <v>0</v>
      </c>
      <c r="BV301" s="244">
        <f t="shared" ref="BV301:BV320" si="371">SUM(BQ301:BU301)</f>
        <v>0</v>
      </c>
    </row>
    <row r="302" spans="1:74" s="9" customFormat="1" ht="15" customHeight="1">
      <c r="A302" s="62"/>
      <c r="B302" s="62"/>
      <c r="C302" s="61" t="s">
        <v>231</v>
      </c>
      <c r="D302" s="655"/>
      <c r="E302" s="57"/>
      <c r="F302" s="57"/>
      <c r="G302" s="57"/>
      <c r="H302" s="57"/>
      <c r="I302" s="57"/>
      <c r="J302" s="649"/>
      <c r="K302" s="57"/>
      <c r="L302" s="33"/>
      <c r="M302" s="34">
        <f t="shared" si="360"/>
        <v>1</v>
      </c>
      <c r="N302" s="865"/>
      <c r="O302" s="866"/>
      <c r="P302" s="865"/>
      <c r="Q302" s="866"/>
      <c r="R302" s="865"/>
      <c r="S302" s="866"/>
      <c r="T302" s="865"/>
      <c r="U302" s="866"/>
      <c r="V302" s="865"/>
      <c r="W302" s="866"/>
      <c r="X302" s="287"/>
      <c r="Y302" s="867"/>
      <c r="Z302" s="868"/>
      <c r="AA302" s="867"/>
      <c r="AB302" s="868"/>
      <c r="AC302" s="867"/>
      <c r="AD302" s="868"/>
      <c r="AE302" s="867"/>
      <c r="AF302" s="868"/>
      <c r="AG302" s="867"/>
      <c r="AH302" s="868"/>
      <c r="AI302" s="277"/>
      <c r="AJ302" s="869"/>
      <c r="AK302" s="870"/>
      <c r="AL302" s="869"/>
      <c r="AM302" s="870"/>
      <c r="AN302" s="869"/>
      <c r="AO302" s="870"/>
      <c r="AP302" s="869"/>
      <c r="AQ302" s="870"/>
      <c r="AR302" s="869"/>
      <c r="AS302" s="870"/>
      <c r="AT302" s="278"/>
      <c r="AU302" s="861"/>
      <c r="AV302" s="862"/>
      <c r="AW302" s="861"/>
      <c r="AX302" s="862"/>
      <c r="AY302" s="861"/>
      <c r="AZ302" s="862"/>
      <c r="BA302" s="861"/>
      <c r="BB302" s="862"/>
      <c r="BC302" s="861"/>
      <c r="BD302" s="862"/>
      <c r="BE302" s="279"/>
      <c r="BF302" s="847">
        <f t="shared" si="361"/>
        <v>0</v>
      </c>
      <c r="BG302" s="848"/>
      <c r="BH302" s="847">
        <f t="shared" si="362"/>
        <v>0</v>
      </c>
      <c r="BI302" s="848"/>
      <c r="BJ302" s="847">
        <f t="shared" si="363"/>
        <v>0</v>
      </c>
      <c r="BK302" s="848"/>
      <c r="BL302" s="847">
        <f t="shared" si="364"/>
        <v>0</v>
      </c>
      <c r="BM302" s="848"/>
      <c r="BN302" s="847">
        <f t="shared" si="365"/>
        <v>0</v>
      </c>
      <c r="BO302" s="848"/>
      <c r="BP302" s="221">
        <f t="shared" ref="BP302:BP320" si="372">SUM(BF302+BH302+BJ302+BL302+BN302)</f>
        <v>0</v>
      </c>
      <c r="BQ302" s="256">
        <f t="shared" si="366"/>
        <v>0</v>
      </c>
      <c r="BR302" s="256">
        <f t="shared" si="367"/>
        <v>0</v>
      </c>
      <c r="BS302" s="256">
        <f t="shared" si="368"/>
        <v>0</v>
      </c>
      <c r="BT302" s="256">
        <f t="shared" si="369"/>
        <v>0</v>
      </c>
      <c r="BU302" s="256">
        <f t="shared" si="370"/>
        <v>0</v>
      </c>
      <c r="BV302" s="244">
        <f t="shared" si="371"/>
        <v>0</v>
      </c>
    </row>
    <row r="303" spans="1:74" s="9" customFormat="1" ht="15" customHeight="1">
      <c r="A303" s="62"/>
      <c r="B303" s="62"/>
      <c r="C303" s="61" t="s">
        <v>15</v>
      </c>
      <c r="D303" s="655"/>
      <c r="E303" s="57"/>
      <c r="F303" s="57"/>
      <c r="G303" s="57"/>
      <c r="H303" s="57"/>
      <c r="I303" s="57"/>
      <c r="J303" s="649"/>
      <c r="K303" s="57"/>
      <c r="L303" s="33"/>
      <c r="M303" s="34">
        <f t="shared" si="360"/>
        <v>1</v>
      </c>
      <c r="N303" s="865"/>
      <c r="O303" s="866"/>
      <c r="P303" s="865"/>
      <c r="Q303" s="866"/>
      <c r="R303" s="865"/>
      <c r="S303" s="866"/>
      <c r="T303" s="865"/>
      <c r="U303" s="866"/>
      <c r="V303" s="865"/>
      <c r="W303" s="866"/>
      <c r="X303" s="287"/>
      <c r="Y303" s="867"/>
      <c r="Z303" s="868"/>
      <c r="AA303" s="867"/>
      <c r="AB303" s="868"/>
      <c r="AC303" s="867"/>
      <c r="AD303" s="868"/>
      <c r="AE303" s="867"/>
      <c r="AF303" s="868"/>
      <c r="AG303" s="867"/>
      <c r="AH303" s="868"/>
      <c r="AI303" s="277"/>
      <c r="AJ303" s="869"/>
      <c r="AK303" s="870"/>
      <c r="AL303" s="869"/>
      <c r="AM303" s="870"/>
      <c r="AN303" s="869"/>
      <c r="AO303" s="870"/>
      <c r="AP303" s="869"/>
      <c r="AQ303" s="870"/>
      <c r="AR303" s="869"/>
      <c r="AS303" s="870"/>
      <c r="AT303" s="278"/>
      <c r="AU303" s="861"/>
      <c r="AV303" s="862"/>
      <c r="AW303" s="861"/>
      <c r="AX303" s="862"/>
      <c r="AY303" s="861"/>
      <c r="AZ303" s="862"/>
      <c r="BA303" s="861"/>
      <c r="BB303" s="862"/>
      <c r="BC303" s="861"/>
      <c r="BD303" s="862"/>
      <c r="BE303" s="279"/>
      <c r="BF303" s="847">
        <f t="shared" si="361"/>
        <v>0</v>
      </c>
      <c r="BG303" s="848"/>
      <c r="BH303" s="847">
        <f t="shared" si="362"/>
        <v>0</v>
      </c>
      <c r="BI303" s="848"/>
      <c r="BJ303" s="847">
        <f t="shared" si="363"/>
        <v>0</v>
      </c>
      <c r="BK303" s="848"/>
      <c r="BL303" s="847">
        <f t="shared" si="364"/>
        <v>0</v>
      </c>
      <c r="BM303" s="848"/>
      <c r="BN303" s="847">
        <f t="shared" si="365"/>
        <v>0</v>
      </c>
      <c r="BO303" s="848"/>
      <c r="BP303" s="221">
        <f t="shared" si="372"/>
        <v>0</v>
      </c>
      <c r="BQ303" s="256">
        <f t="shared" si="366"/>
        <v>0</v>
      </c>
      <c r="BR303" s="256">
        <f t="shared" si="367"/>
        <v>0</v>
      </c>
      <c r="BS303" s="256">
        <f t="shared" si="368"/>
        <v>0</v>
      </c>
      <c r="BT303" s="256">
        <f t="shared" si="369"/>
        <v>0</v>
      </c>
      <c r="BU303" s="256">
        <f t="shared" si="370"/>
        <v>0</v>
      </c>
      <c r="BV303" s="244">
        <f t="shared" si="371"/>
        <v>0</v>
      </c>
    </row>
    <row r="304" spans="1:74" s="9" customFormat="1" ht="15" customHeight="1">
      <c r="A304" s="62"/>
      <c r="B304" s="62"/>
      <c r="C304" s="61" t="s">
        <v>34</v>
      </c>
      <c r="D304" s="655"/>
      <c r="E304" s="57"/>
      <c r="F304" s="57"/>
      <c r="G304" s="57"/>
      <c r="H304" s="57"/>
      <c r="I304" s="57"/>
      <c r="J304" s="649"/>
      <c r="K304" s="57"/>
      <c r="L304" s="33"/>
      <c r="M304" s="34">
        <f t="shared" si="360"/>
        <v>1.1000000000000001</v>
      </c>
      <c r="N304" s="865"/>
      <c r="O304" s="866"/>
      <c r="P304" s="865"/>
      <c r="Q304" s="866"/>
      <c r="R304" s="865"/>
      <c r="S304" s="866"/>
      <c r="T304" s="865"/>
      <c r="U304" s="866"/>
      <c r="V304" s="865"/>
      <c r="W304" s="866"/>
      <c r="X304" s="287"/>
      <c r="Y304" s="867"/>
      <c r="Z304" s="868"/>
      <c r="AA304" s="867"/>
      <c r="AB304" s="868"/>
      <c r="AC304" s="867"/>
      <c r="AD304" s="868"/>
      <c r="AE304" s="867"/>
      <c r="AF304" s="868"/>
      <c r="AG304" s="867"/>
      <c r="AH304" s="868"/>
      <c r="AI304" s="277"/>
      <c r="AJ304" s="869"/>
      <c r="AK304" s="870"/>
      <c r="AL304" s="869"/>
      <c r="AM304" s="870"/>
      <c r="AN304" s="869"/>
      <c r="AO304" s="870"/>
      <c r="AP304" s="869"/>
      <c r="AQ304" s="870"/>
      <c r="AR304" s="869"/>
      <c r="AS304" s="870"/>
      <c r="AT304" s="278"/>
      <c r="AU304" s="861"/>
      <c r="AV304" s="862"/>
      <c r="AW304" s="861"/>
      <c r="AX304" s="862"/>
      <c r="AY304" s="861"/>
      <c r="AZ304" s="862"/>
      <c r="BA304" s="861"/>
      <c r="BB304" s="862"/>
      <c r="BC304" s="861"/>
      <c r="BD304" s="862"/>
      <c r="BE304" s="279"/>
      <c r="BF304" s="847">
        <f t="shared" si="361"/>
        <v>0</v>
      </c>
      <c r="BG304" s="848"/>
      <c r="BH304" s="847">
        <f t="shared" si="362"/>
        <v>0</v>
      </c>
      <c r="BI304" s="848"/>
      <c r="BJ304" s="847">
        <f t="shared" si="363"/>
        <v>0</v>
      </c>
      <c r="BK304" s="848"/>
      <c r="BL304" s="847">
        <f t="shared" si="364"/>
        <v>0</v>
      </c>
      <c r="BM304" s="848"/>
      <c r="BN304" s="847">
        <f t="shared" si="365"/>
        <v>0</v>
      </c>
      <c r="BO304" s="848"/>
      <c r="BP304" s="221">
        <f t="shared" si="372"/>
        <v>0</v>
      </c>
      <c r="BQ304" s="256">
        <f t="shared" si="366"/>
        <v>0</v>
      </c>
      <c r="BR304" s="256">
        <f t="shared" si="367"/>
        <v>0</v>
      </c>
      <c r="BS304" s="256">
        <f t="shared" si="368"/>
        <v>0</v>
      </c>
      <c r="BT304" s="256">
        <f t="shared" si="369"/>
        <v>0</v>
      </c>
      <c r="BU304" s="256">
        <f t="shared" si="370"/>
        <v>0</v>
      </c>
      <c r="BV304" s="244">
        <f t="shared" si="371"/>
        <v>0</v>
      </c>
    </row>
    <row r="305" spans="1:74" s="9" customFormat="1" ht="15" customHeight="1">
      <c r="A305" s="62"/>
      <c r="B305" s="62"/>
      <c r="C305" s="61" t="s">
        <v>315</v>
      </c>
      <c r="D305" s="655" t="s">
        <v>338</v>
      </c>
      <c r="E305" s="57"/>
      <c r="F305" s="57"/>
      <c r="G305" s="57"/>
      <c r="H305" s="57"/>
      <c r="I305" s="57"/>
      <c r="J305" s="649"/>
      <c r="K305" s="57"/>
      <c r="L305" s="33"/>
      <c r="M305" s="34">
        <f t="shared" si="360"/>
        <v>1.1000000000000001</v>
      </c>
      <c r="N305" s="865"/>
      <c r="O305" s="866"/>
      <c r="P305" s="865"/>
      <c r="Q305" s="866"/>
      <c r="R305" s="865"/>
      <c r="S305" s="866"/>
      <c r="T305" s="865"/>
      <c r="U305" s="866"/>
      <c r="V305" s="865"/>
      <c r="W305" s="866"/>
      <c r="X305" s="287"/>
      <c r="Y305" s="867"/>
      <c r="Z305" s="868"/>
      <c r="AA305" s="867"/>
      <c r="AB305" s="868"/>
      <c r="AC305" s="867"/>
      <c r="AD305" s="868"/>
      <c r="AE305" s="867"/>
      <c r="AF305" s="868"/>
      <c r="AG305" s="867"/>
      <c r="AH305" s="868"/>
      <c r="AI305" s="277"/>
      <c r="AJ305" s="869"/>
      <c r="AK305" s="870"/>
      <c r="AL305" s="869"/>
      <c r="AM305" s="870"/>
      <c r="AN305" s="869"/>
      <c r="AO305" s="870"/>
      <c r="AP305" s="869"/>
      <c r="AQ305" s="870"/>
      <c r="AR305" s="869"/>
      <c r="AS305" s="870"/>
      <c r="AT305" s="278"/>
      <c r="AU305" s="861"/>
      <c r="AV305" s="862"/>
      <c r="AW305" s="861"/>
      <c r="AX305" s="862"/>
      <c r="AY305" s="861"/>
      <c r="AZ305" s="862"/>
      <c r="BA305" s="861"/>
      <c r="BB305" s="862"/>
      <c r="BC305" s="861"/>
      <c r="BD305" s="862"/>
      <c r="BE305" s="279"/>
      <c r="BF305" s="847">
        <f t="shared" si="361"/>
        <v>0</v>
      </c>
      <c r="BG305" s="848"/>
      <c r="BH305" s="847">
        <f t="shared" si="362"/>
        <v>0</v>
      </c>
      <c r="BI305" s="848"/>
      <c r="BJ305" s="847">
        <f t="shared" si="363"/>
        <v>0</v>
      </c>
      <c r="BK305" s="848"/>
      <c r="BL305" s="847">
        <f t="shared" si="364"/>
        <v>0</v>
      </c>
      <c r="BM305" s="848"/>
      <c r="BN305" s="847">
        <f t="shared" si="365"/>
        <v>0</v>
      </c>
      <c r="BO305" s="848"/>
      <c r="BP305" s="221">
        <f t="shared" si="372"/>
        <v>0</v>
      </c>
      <c r="BQ305" s="256">
        <f t="shared" si="366"/>
        <v>0</v>
      </c>
      <c r="BR305" s="256">
        <f t="shared" si="367"/>
        <v>0</v>
      </c>
      <c r="BS305" s="256">
        <f t="shared" si="368"/>
        <v>0</v>
      </c>
      <c r="BT305" s="256">
        <f t="shared" si="369"/>
        <v>0</v>
      </c>
      <c r="BU305" s="256">
        <f t="shared" si="370"/>
        <v>0</v>
      </c>
      <c r="BV305" s="244">
        <f t="shared" si="371"/>
        <v>0</v>
      </c>
    </row>
    <row r="306" spans="1:74" s="9" customFormat="1" ht="15" customHeight="1">
      <c r="A306" s="62"/>
      <c r="B306" s="62"/>
      <c r="C306" s="61" t="s">
        <v>231</v>
      </c>
      <c r="D306" s="655"/>
      <c r="E306" s="57"/>
      <c r="F306" s="57"/>
      <c r="G306" s="57"/>
      <c r="H306" s="57"/>
      <c r="I306" s="57"/>
      <c r="J306" s="649"/>
      <c r="K306" s="57"/>
      <c r="L306" s="33"/>
      <c r="M306" s="34">
        <f t="shared" si="360"/>
        <v>1</v>
      </c>
      <c r="N306" s="865"/>
      <c r="O306" s="866"/>
      <c r="P306" s="865"/>
      <c r="Q306" s="866"/>
      <c r="R306" s="865"/>
      <c r="S306" s="866"/>
      <c r="T306" s="865"/>
      <c r="U306" s="866"/>
      <c r="V306" s="865"/>
      <c r="W306" s="866"/>
      <c r="X306" s="287"/>
      <c r="Y306" s="867"/>
      <c r="Z306" s="868"/>
      <c r="AA306" s="867"/>
      <c r="AB306" s="868"/>
      <c r="AC306" s="867"/>
      <c r="AD306" s="868"/>
      <c r="AE306" s="867"/>
      <c r="AF306" s="868"/>
      <c r="AG306" s="867"/>
      <c r="AH306" s="868"/>
      <c r="AI306" s="277"/>
      <c r="AJ306" s="869"/>
      <c r="AK306" s="870"/>
      <c r="AL306" s="869"/>
      <c r="AM306" s="870"/>
      <c r="AN306" s="869"/>
      <c r="AO306" s="870"/>
      <c r="AP306" s="869"/>
      <c r="AQ306" s="870"/>
      <c r="AR306" s="869"/>
      <c r="AS306" s="870"/>
      <c r="AT306" s="278"/>
      <c r="AU306" s="861"/>
      <c r="AV306" s="862"/>
      <c r="AW306" s="861"/>
      <c r="AX306" s="862"/>
      <c r="AY306" s="861"/>
      <c r="AZ306" s="862"/>
      <c r="BA306" s="861"/>
      <c r="BB306" s="862"/>
      <c r="BC306" s="861"/>
      <c r="BD306" s="862"/>
      <c r="BE306" s="279"/>
      <c r="BF306" s="847">
        <f t="shared" si="361"/>
        <v>0</v>
      </c>
      <c r="BG306" s="848"/>
      <c r="BH306" s="847">
        <f t="shared" si="362"/>
        <v>0</v>
      </c>
      <c r="BI306" s="848"/>
      <c r="BJ306" s="847">
        <f t="shared" si="363"/>
        <v>0</v>
      </c>
      <c r="BK306" s="848"/>
      <c r="BL306" s="847">
        <f t="shared" si="364"/>
        <v>0</v>
      </c>
      <c r="BM306" s="848"/>
      <c r="BN306" s="847">
        <f t="shared" si="365"/>
        <v>0</v>
      </c>
      <c r="BO306" s="848"/>
      <c r="BP306" s="221">
        <f t="shared" si="372"/>
        <v>0</v>
      </c>
      <c r="BQ306" s="256">
        <f t="shared" si="366"/>
        <v>0</v>
      </c>
      <c r="BR306" s="256">
        <f t="shared" si="367"/>
        <v>0</v>
      </c>
      <c r="BS306" s="256">
        <f t="shared" si="368"/>
        <v>0</v>
      </c>
      <c r="BT306" s="256">
        <f t="shared" si="369"/>
        <v>0</v>
      </c>
      <c r="BU306" s="256">
        <f t="shared" si="370"/>
        <v>0</v>
      </c>
      <c r="BV306" s="244">
        <f t="shared" si="371"/>
        <v>0</v>
      </c>
    </row>
    <row r="307" spans="1:74" s="9" customFormat="1" ht="15" customHeight="1">
      <c r="A307" s="62"/>
      <c r="B307" s="62"/>
      <c r="C307" s="61" t="s">
        <v>15</v>
      </c>
      <c r="D307" s="655"/>
      <c r="E307" s="57"/>
      <c r="F307" s="57"/>
      <c r="G307" s="57"/>
      <c r="H307" s="57"/>
      <c r="I307" s="57"/>
      <c r="J307" s="649"/>
      <c r="K307" s="57"/>
      <c r="L307" s="33"/>
      <c r="M307" s="34">
        <f t="shared" si="360"/>
        <v>1</v>
      </c>
      <c r="N307" s="865"/>
      <c r="O307" s="866"/>
      <c r="P307" s="865"/>
      <c r="Q307" s="866"/>
      <c r="R307" s="865"/>
      <c r="S307" s="866"/>
      <c r="T307" s="865"/>
      <c r="U307" s="866"/>
      <c r="V307" s="865"/>
      <c r="W307" s="866"/>
      <c r="X307" s="287"/>
      <c r="Y307" s="867"/>
      <c r="Z307" s="868"/>
      <c r="AA307" s="867"/>
      <c r="AB307" s="868"/>
      <c r="AC307" s="867"/>
      <c r="AD307" s="868"/>
      <c r="AE307" s="867"/>
      <c r="AF307" s="868"/>
      <c r="AG307" s="867"/>
      <c r="AH307" s="868"/>
      <c r="AI307" s="277"/>
      <c r="AJ307" s="869"/>
      <c r="AK307" s="870"/>
      <c r="AL307" s="869"/>
      <c r="AM307" s="870"/>
      <c r="AN307" s="869"/>
      <c r="AO307" s="870"/>
      <c r="AP307" s="869"/>
      <c r="AQ307" s="870"/>
      <c r="AR307" s="869"/>
      <c r="AS307" s="870"/>
      <c r="AT307" s="278"/>
      <c r="AU307" s="861"/>
      <c r="AV307" s="862"/>
      <c r="AW307" s="861"/>
      <c r="AX307" s="862"/>
      <c r="AY307" s="861"/>
      <c r="AZ307" s="862"/>
      <c r="BA307" s="861"/>
      <c r="BB307" s="862"/>
      <c r="BC307" s="861"/>
      <c r="BD307" s="862"/>
      <c r="BE307" s="279"/>
      <c r="BF307" s="847">
        <f t="shared" si="361"/>
        <v>0</v>
      </c>
      <c r="BG307" s="848"/>
      <c r="BH307" s="847">
        <f t="shared" si="362"/>
        <v>0</v>
      </c>
      <c r="BI307" s="848"/>
      <c r="BJ307" s="847">
        <f t="shared" si="363"/>
        <v>0</v>
      </c>
      <c r="BK307" s="848"/>
      <c r="BL307" s="847">
        <f t="shared" si="364"/>
        <v>0</v>
      </c>
      <c r="BM307" s="848"/>
      <c r="BN307" s="847">
        <f t="shared" si="365"/>
        <v>0</v>
      </c>
      <c r="BO307" s="848"/>
      <c r="BP307" s="221">
        <f t="shared" si="372"/>
        <v>0</v>
      </c>
      <c r="BQ307" s="256">
        <f t="shared" si="366"/>
        <v>0</v>
      </c>
      <c r="BR307" s="256">
        <f t="shared" si="367"/>
        <v>0</v>
      </c>
      <c r="BS307" s="256">
        <f t="shared" si="368"/>
        <v>0</v>
      </c>
      <c r="BT307" s="256">
        <f t="shared" si="369"/>
        <v>0</v>
      </c>
      <c r="BU307" s="256">
        <f t="shared" si="370"/>
        <v>0</v>
      </c>
      <c r="BV307" s="244">
        <f t="shared" si="371"/>
        <v>0</v>
      </c>
    </row>
    <row r="308" spans="1:74" s="9" customFormat="1" ht="15" customHeight="1">
      <c r="A308" s="62"/>
      <c r="B308" s="62"/>
      <c r="C308" s="61" t="s">
        <v>34</v>
      </c>
      <c r="D308" s="655"/>
      <c r="E308" s="57"/>
      <c r="F308" s="57"/>
      <c r="G308" s="57"/>
      <c r="H308" s="57"/>
      <c r="I308" s="57"/>
      <c r="J308" s="649"/>
      <c r="K308" s="57"/>
      <c r="L308" s="33"/>
      <c r="M308" s="34">
        <f t="shared" si="360"/>
        <v>1.1000000000000001</v>
      </c>
      <c r="N308" s="865"/>
      <c r="O308" s="866"/>
      <c r="P308" s="865"/>
      <c r="Q308" s="866"/>
      <c r="R308" s="865"/>
      <c r="S308" s="866"/>
      <c r="T308" s="865"/>
      <c r="U308" s="866"/>
      <c r="V308" s="865"/>
      <c r="W308" s="866"/>
      <c r="X308" s="287"/>
      <c r="Y308" s="867"/>
      <c r="Z308" s="868"/>
      <c r="AA308" s="867"/>
      <c r="AB308" s="868"/>
      <c r="AC308" s="867"/>
      <c r="AD308" s="868"/>
      <c r="AE308" s="867"/>
      <c r="AF308" s="868"/>
      <c r="AG308" s="867"/>
      <c r="AH308" s="868"/>
      <c r="AI308" s="277"/>
      <c r="AJ308" s="869"/>
      <c r="AK308" s="870"/>
      <c r="AL308" s="869"/>
      <c r="AM308" s="870"/>
      <c r="AN308" s="869"/>
      <c r="AO308" s="870"/>
      <c r="AP308" s="869"/>
      <c r="AQ308" s="870"/>
      <c r="AR308" s="869"/>
      <c r="AS308" s="870"/>
      <c r="AT308" s="278"/>
      <c r="AU308" s="861"/>
      <c r="AV308" s="862"/>
      <c r="AW308" s="861"/>
      <c r="AX308" s="862"/>
      <c r="AY308" s="861"/>
      <c r="AZ308" s="862"/>
      <c r="BA308" s="861"/>
      <c r="BB308" s="862"/>
      <c r="BC308" s="861"/>
      <c r="BD308" s="862"/>
      <c r="BE308" s="279"/>
      <c r="BF308" s="847">
        <f t="shared" si="361"/>
        <v>0</v>
      </c>
      <c r="BG308" s="848"/>
      <c r="BH308" s="847">
        <f t="shared" si="362"/>
        <v>0</v>
      </c>
      <c r="BI308" s="848"/>
      <c r="BJ308" s="847">
        <f t="shared" si="363"/>
        <v>0</v>
      </c>
      <c r="BK308" s="848"/>
      <c r="BL308" s="847">
        <f t="shared" si="364"/>
        <v>0</v>
      </c>
      <c r="BM308" s="848"/>
      <c r="BN308" s="847">
        <f t="shared" si="365"/>
        <v>0</v>
      </c>
      <c r="BO308" s="848"/>
      <c r="BP308" s="221">
        <f t="shared" si="372"/>
        <v>0</v>
      </c>
      <c r="BQ308" s="256">
        <f t="shared" si="366"/>
        <v>0</v>
      </c>
      <c r="BR308" s="256">
        <f t="shared" si="367"/>
        <v>0</v>
      </c>
      <c r="BS308" s="256">
        <f t="shared" si="368"/>
        <v>0</v>
      </c>
      <c r="BT308" s="256">
        <f t="shared" si="369"/>
        <v>0</v>
      </c>
      <c r="BU308" s="256">
        <f t="shared" si="370"/>
        <v>0</v>
      </c>
      <c r="BV308" s="244">
        <f t="shared" si="371"/>
        <v>0</v>
      </c>
    </row>
    <row r="309" spans="1:74" s="9" customFormat="1" ht="15" customHeight="1">
      <c r="A309" s="62"/>
      <c r="B309" s="62"/>
      <c r="C309" s="61" t="s">
        <v>315</v>
      </c>
      <c r="D309" s="655" t="s">
        <v>338</v>
      </c>
      <c r="E309" s="57"/>
      <c r="F309" s="57"/>
      <c r="G309" s="57"/>
      <c r="H309" s="57"/>
      <c r="I309" s="57"/>
      <c r="J309" s="649"/>
      <c r="K309" s="57"/>
      <c r="L309" s="33"/>
      <c r="M309" s="34">
        <f t="shared" si="360"/>
        <v>1.1000000000000001</v>
      </c>
      <c r="N309" s="865"/>
      <c r="O309" s="866"/>
      <c r="P309" s="865"/>
      <c r="Q309" s="866"/>
      <c r="R309" s="865"/>
      <c r="S309" s="866"/>
      <c r="T309" s="865"/>
      <c r="U309" s="866"/>
      <c r="V309" s="865"/>
      <c r="W309" s="866"/>
      <c r="X309" s="287"/>
      <c r="Y309" s="867"/>
      <c r="Z309" s="868"/>
      <c r="AA309" s="867"/>
      <c r="AB309" s="868"/>
      <c r="AC309" s="867"/>
      <c r="AD309" s="868"/>
      <c r="AE309" s="867"/>
      <c r="AF309" s="868"/>
      <c r="AG309" s="867"/>
      <c r="AH309" s="868"/>
      <c r="AI309" s="277"/>
      <c r="AJ309" s="869"/>
      <c r="AK309" s="870"/>
      <c r="AL309" s="869"/>
      <c r="AM309" s="870"/>
      <c r="AN309" s="869"/>
      <c r="AO309" s="870"/>
      <c r="AP309" s="869"/>
      <c r="AQ309" s="870"/>
      <c r="AR309" s="869"/>
      <c r="AS309" s="870"/>
      <c r="AT309" s="278"/>
      <c r="AU309" s="861"/>
      <c r="AV309" s="862"/>
      <c r="AW309" s="861"/>
      <c r="AX309" s="862"/>
      <c r="AY309" s="861"/>
      <c r="AZ309" s="862"/>
      <c r="BA309" s="861"/>
      <c r="BB309" s="862"/>
      <c r="BC309" s="861"/>
      <c r="BD309" s="862"/>
      <c r="BE309" s="279"/>
      <c r="BF309" s="847">
        <f t="shared" si="361"/>
        <v>0</v>
      </c>
      <c r="BG309" s="848"/>
      <c r="BH309" s="847">
        <f t="shared" si="362"/>
        <v>0</v>
      </c>
      <c r="BI309" s="848"/>
      <c r="BJ309" s="847">
        <f t="shared" si="363"/>
        <v>0</v>
      </c>
      <c r="BK309" s="848"/>
      <c r="BL309" s="847">
        <f t="shared" si="364"/>
        <v>0</v>
      </c>
      <c r="BM309" s="848"/>
      <c r="BN309" s="847">
        <f t="shared" si="365"/>
        <v>0</v>
      </c>
      <c r="BO309" s="848"/>
      <c r="BP309" s="221">
        <f t="shared" si="372"/>
        <v>0</v>
      </c>
      <c r="BQ309" s="256">
        <f t="shared" si="366"/>
        <v>0</v>
      </c>
      <c r="BR309" s="256">
        <f t="shared" si="367"/>
        <v>0</v>
      </c>
      <c r="BS309" s="256">
        <f t="shared" si="368"/>
        <v>0</v>
      </c>
      <c r="BT309" s="256">
        <f t="shared" si="369"/>
        <v>0</v>
      </c>
      <c r="BU309" s="256">
        <f t="shared" si="370"/>
        <v>0</v>
      </c>
      <c r="BV309" s="244">
        <f t="shared" si="371"/>
        <v>0</v>
      </c>
    </row>
    <row r="310" spans="1:74" s="9" customFormat="1" ht="15" customHeight="1">
      <c r="A310" s="62"/>
      <c r="B310" s="62"/>
      <c r="C310" s="61" t="s">
        <v>231</v>
      </c>
      <c r="D310" s="655"/>
      <c r="E310" s="57"/>
      <c r="F310" s="57"/>
      <c r="G310" s="57"/>
      <c r="H310" s="57"/>
      <c r="I310" s="57"/>
      <c r="J310" s="649"/>
      <c r="K310" s="57"/>
      <c r="L310" s="33"/>
      <c r="M310" s="34">
        <f t="shared" si="360"/>
        <v>1</v>
      </c>
      <c r="N310" s="865"/>
      <c r="O310" s="866"/>
      <c r="P310" s="865"/>
      <c r="Q310" s="866"/>
      <c r="R310" s="865"/>
      <c r="S310" s="866"/>
      <c r="T310" s="865"/>
      <c r="U310" s="866"/>
      <c r="V310" s="865"/>
      <c r="W310" s="866"/>
      <c r="X310" s="287"/>
      <c r="Y310" s="867"/>
      <c r="Z310" s="868"/>
      <c r="AA310" s="867"/>
      <c r="AB310" s="868"/>
      <c r="AC310" s="867"/>
      <c r="AD310" s="868"/>
      <c r="AE310" s="867"/>
      <c r="AF310" s="868"/>
      <c r="AG310" s="867"/>
      <c r="AH310" s="868"/>
      <c r="AI310" s="277"/>
      <c r="AJ310" s="869"/>
      <c r="AK310" s="870"/>
      <c r="AL310" s="869"/>
      <c r="AM310" s="870"/>
      <c r="AN310" s="869"/>
      <c r="AO310" s="870"/>
      <c r="AP310" s="869"/>
      <c r="AQ310" s="870"/>
      <c r="AR310" s="869"/>
      <c r="AS310" s="870"/>
      <c r="AT310" s="278"/>
      <c r="AU310" s="861"/>
      <c r="AV310" s="862"/>
      <c r="AW310" s="861"/>
      <c r="AX310" s="862"/>
      <c r="AY310" s="861"/>
      <c r="AZ310" s="862"/>
      <c r="BA310" s="861"/>
      <c r="BB310" s="862"/>
      <c r="BC310" s="861"/>
      <c r="BD310" s="862"/>
      <c r="BE310" s="279"/>
      <c r="BF310" s="847">
        <f t="shared" si="361"/>
        <v>0</v>
      </c>
      <c r="BG310" s="848"/>
      <c r="BH310" s="847">
        <f t="shared" si="362"/>
        <v>0</v>
      </c>
      <c r="BI310" s="848"/>
      <c r="BJ310" s="847">
        <f t="shared" si="363"/>
        <v>0</v>
      </c>
      <c r="BK310" s="848"/>
      <c r="BL310" s="847">
        <f t="shared" si="364"/>
        <v>0</v>
      </c>
      <c r="BM310" s="848"/>
      <c r="BN310" s="847">
        <f t="shared" si="365"/>
        <v>0</v>
      </c>
      <c r="BO310" s="848"/>
      <c r="BP310" s="221">
        <f t="shared" si="372"/>
        <v>0</v>
      </c>
      <c r="BQ310" s="256">
        <f t="shared" si="366"/>
        <v>0</v>
      </c>
      <c r="BR310" s="256">
        <f t="shared" si="367"/>
        <v>0</v>
      </c>
      <c r="BS310" s="256">
        <f t="shared" si="368"/>
        <v>0</v>
      </c>
      <c r="BT310" s="256">
        <f t="shared" si="369"/>
        <v>0</v>
      </c>
      <c r="BU310" s="256">
        <f t="shared" si="370"/>
        <v>0</v>
      </c>
      <c r="BV310" s="244">
        <f t="shared" si="371"/>
        <v>0</v>
      </c>
    </row>
    <row r="311" spans="1:74" s="9" customFormat="1" ht="15" customHeight="1">
      <c r="A311" s="62"/>
      <c r="B311" s="62"/>
      <c r="C311" s="61" t="s">
        <v>15</v>
      </c>
      <c r="D311" s="655"/>
      <c r="E311" s="57"/>
      <c r="F311" s="57"/>
      <c r="G311" s="57"/>
      <c r="H311" s="57"/>
      <c r="I311" s="57"/>
      <c r="J311" s="649"/>
      <c r="K311" s="57"/>
      <c r="L311" s="33"/>
      <c r="M311" s="34">
        <f t="shared" si="360"/>
        <v>1</v>
      </c>
      <c r="N311" s="865"/>
      <c r="O311" s="866"/>
      <c r="P311" s="865"/>
      <c r="Q311" s="866"/>
      <c r="R311" s="865"/>
      <c r="S311" s="866"/>
      <c r="T311" s="865"/>
      <c r="U311" s="866"/>
      <c r="V311" s="865"/>
      <c r="W311" s="866"/>
      <c r="X311" s="287"/>
      <c r="Y311" s="867"/>
      <c r="Z311" s="868"/>
      <c r="AA311" s="867"/>
      <c r="AB311" s="868"/>
      <c r="AC311" s="867"/>
      <c r="AD311" s="868"/>
      <c r="AE311" s="867"/>
      <c r="AF311" s="868"/>
      <c r="AG311" s="867"/>
      <c r="AH311" s="868"/>
      <c r="AI311" s="277"/>
      <c r="AJ311" s="869"/>
      <c r="AK311" s="870"/>
      <c r="AL311" s="869"/>
      <c r="AM311" s="870"/>
      <c r="AN311" s="869"/>
      <c r="AO311" s="870"/>
      <c r="AP311" s="869"/>
      <c r="AQ311" s="870"/>
      <c r="AR311" s="869"/>
      <c r="AS311" s="870"/>
      <c r="AT311" s="278"/>
      <c r="AU311" s="861"/>
      <c r="AV311" s="862"/>
      <c r="AW311" s="861"/>
      <c r="AX311" s="862"/>
      <c r="AY311" s="861"/>
      <c r="AZ311" s="862"/>
      <c r="BA311" s="861"/>
      <c r="BB311" s="862"/>
      <c r="BC311" s="861"/>
      <c r="BD311" s="862"/>
      <c r="BE311" s="279"/>
      <c r="BF311" s="847">
        <f t="shared" si="361"/>
        <v>0</v>
      </c>
      <c r="BG311" s="848"/>
      <c r="BH311" s="847">
        <f t="shared" si="362"/>
        <v>0</v>
      </c>
      <c r="BI311" s="848"/>
      <c r="BJ311" s="847">
        <f t="shared" si="363"/>
        <v>0</v>
      </c>
      <c r="BK311" s="848"/>
      <c r="BL311" s="847">
        <f t="shared" si="364"/>
        <v>0</v>
      </c>
      <c r="BM311" s="848"/>
      <c r="BN311" s="847">
        <f t="shared" si="365"/>
        <v>0</v>
      </c>
      <c r="BO311" s="848"/>
      <c r="BP311" s="221">
        <f t="shared" si="372"/>
        <v>0</v>
      </c>
      <c r="BQ311" s="256">
        <f t="shared" si="366"/>
        <v>0</v>
      </c>
      <c r="BR311" s="256">
        <f t="shared" si="367"/>
        <v>0</v>
      </c>
      <c r="BS311" s="256">
        <f t="shared" si="368"/>
        <v>0</v>
      </c>
      <c r="BT311" s="256">
        <f t="shared" si="369"/>
        <v>0</v>
      </c>
      <c r="BU311" s="256">
        <f t="shared" si="370"/>
        <v>0</v>
      </c>
      <c r="BV311" s="244">
        <f t="shared" si="371"/>
        <v>0</v>
      </c>
    </row>
    <row r="312" spans="1:74" s="9" customFormat="1" ht="15" customHeight="1">
      <c r="A312" s="62"/>
      <c r="B312" s="62"/>
      <c r="C312" s="61" t="s">
        <v>34</v>
      </c>
      <c r="D312" s="655"/>
      <c r="E312" s="57"/>
      <c r="F312" s="57"/>
      <c r="G312" s="57"/>
      <c r="H312" s="57"/>
      <c r="I312" s="57"/>
      <c r="J312" s="649"/>
      <c r="K312" s="57"/>
      <c r="L312" s="33"/>
      <c r="M312" s="34">
        <f t="shared" si="360"/>
        <v>1.1000000000000001</v>
      </c>
      <c r="N312" s="865"/>
      <c r="O312" s="866"/>
      <c r="P312" s="865"/>
      <c r="Q312" s="866"/>
      <c r="R312" s="865"/>
      <c r="S312" s="866"/>
      <c r="T312" s="865"/>
      <c r="U312" s="866"/>
      <c r="V312" s="865"/>
      <c r="W312" s="866"/>
      <c r="X312" s="287"/>
      <c r="Y312" s="867"/>
      <c r="Z312" s="868"/>
      <c r="AA312" s="867"/>
      <c r="AB312" s="868"/>
      <c r="AC312" s="867"/>
      <c r="AD312" s="868"/>
      <c r="AE312" s="867"/>
      <c r="AF312" s="868"/>
      <c r="AG312" s="867"/>
      <c r="AH312" s="868"/>
      <c r="AI312" s="277"/>
      <c r="AJ312" s="869"/>
      <c r="AK312" s="870"/>
      <c r="AL312" s="869"/>
      <c r="AM312" s="870"/>
      <c r="AN312" s="869"/>
      <c r="AO312" s="870"/>
      <c r="AP312" s="869"/>
      <c r="AQ312" s="870"/>
      <c r="AR312" s="869"/>
      <c r="AS312" s="870"/>
      <c r="AT312" s="278"/>
      <c r="AU312" s="861"/>
      <c r="AV312" s="862"/>
      <c r="AW312" s="861"/>
      <c r="AX312" s="862"/>
      <c r="AY312" s="861"/>
      <c r="AZ312" s="862"/>
      <c r="BA312" s="861"/>
      <c r="BB312" s="862"/>
      <c r="BC312" s="861"/>
      <c r="BD312" s="862"/>
      <c r="BE312" s="279"/>
      <c r="BF312" s="847">
        <f t="shared" si="361"/>
        <v>0</v>
      </c>
      <c r="BG312" s="848"/>
      <c r="BH312" s="847">
        <f t="shared" si="362"/>
        <v>0</v>
      </c>
      <c r="BI312" s="848"/>
      <c r="BJ312" s="847">
        <f t="shared" si="363"/>
        <v>0</v>
      </c>
      <c r="BK312" s="848"/>
      <c r="BL312" s="847">
        <f t="shared" si="364"/>
        <v>0</v>
      </c>
      <c r="BM312" s="848"/>
      <c r="BN312" s="847">
        <f t="shared" si="365"/>
        <v>0</v>
      </c>
      <c r="BO312" s="848"/>
      <c r="BP312" s="221">
        <f t="shared" si="372"/>
        <v>0</v>
      </c>
      <c r="BQ312" s="256">
        <f t="shared" si="366"/>
        <v>0</v>
      </c>
      <c r="BR312" s="256">
        <f t="shared" si="367"/>
        <v>0</v>
      </c>
      <c r="BS312" s="256">
        <f t="shared" si="368"/>
        <v>0</v>
      </c>
      <c r="BT312" s="256">
        <f t="shared" si="369"/>
        <v>0</v>
      </c>
      <c r="BU312" s="256">
        <f t="shared" si="370"/>
        <v>0</v>
      </c>
      <c r="BV312" s="244">
        <f t="shared" si="371"/>
        <v>0</v>
      </c>
    </row>
    <row r="313" spans="1:74" s="9" customFormat="1" ht="15" customHeight="1">
      <c r="A313" s="62"/>
      <c r="B313" s="62"/>
      <c r="C313" s="61" t="s">
        <v>315</v>
      </c>
      <c r="D313" s="655" t="s">
        <v>338</v>
      </c>
      <c r="E313" s="57"/>
      <c r="F313" s="57"/>
      <c r="G313" s="57"/>
      <c r="H313" s="57"/>
      <c r="I313" s="57"/>
      <c r="J313" s="649"/>
      <c r="K313" s="57"/>
      <c r="L313" s="33"/>
      <c r="M313" s="34">
        <f t="shared" si="360"/>
        <v>1.1000000000000001</v>
      </c>
      <c r="N313" s="865"/>
      <c r="O313" s="866"/>
      <c r="P313" s="865"/>
      <c r="Q313" s="866"/>
      <c r="R313" s="865"/>
      <c r="S313" s="866"/>
      <c r="T313" s="865"/>
      <c r="U313" s="866"/>
      <c r="V313" s="865"/>
      <c r="W313" s="866"/>
      <c r="X313" s="287"/>
      <c r="Y313" s="867"/>
      <c r="Z313" s="868"/>
      <c r="AA313" s="867"/>
      <c r="AB313" s="868"/>
      <c r="AC313" s="867"/>
      <c r="AD313" s="868"/>
      <c r="AE313" s="867"/>
      <c r="AF313" s="868"/>
      <c r="AG313" s="867"/>
      <c r="AH313" s="868"/>
      <c r="AI313" s="277"/>
      <c r="AJ313" s="869"/>
      <c r="AK313" s="870"/>
      <c r="AL313" s="869"/>
      <c r="AM313" s="870"/>
      <c r="AN313" s="869"/>
      <c r="AO313" s="870"/>
      <c r="AP313" s="869"/>
      <c r="AQ313" s="870"/>
      <c r="AR313" s="869"/>
      <c r="AS313" s="870"/>
      <c r="AT313" s="278"/>
      <c r="AU313" s="861"/>
      <c r="AV313" s="862"/>
      <c r="AW313" s="861"/>
      <c r="AX313" s="862"/>
      <c r="AY313" s="861"/>
      <c r="AZ313" s="862"/>
      <c r="BA313" s="861"/>
      <c r="BB313" s="862"/>
      <c r="BC313" s="861"/>
      <c r="BD313" s="862"/>
      <c r="BE313" s="279"/>
      <c r="BF313" s="847">
        <f t="shared" si="361"/>
        <v>0</v>
      </c>
      <c r="BG313" s="848"/>
      <c r="BH313" s="847">
        <f t="shared" si="362"/>
        <v>0</v>
      </c>
      <c r="BI313" s="848"/>
      <c r="BJ313" s="847">
        <f t="shared" si="363"/>
        <v>0</v>
      </c>
      <c r="BK313" s="848"/>
      <c r="BL313" s="847">
        <f t="shared" si="364"/>
        <v>0</v>
      </c>
      <c r="BM313" s="848"/>
      <c r="BN313" s="847">
        <f t="shared" si="365"/>
        <v>0</v>
      </c>
      <c r="BO313" s="848"/>
      <c r="BP313" s="221">
        <f t="shared" si="372"/>
        <v>0</v>
      </c>
      <c r="BQ313" s="256">
        <f t="shared" si="366"/>
        <v>0</v>
      </c>
      <c r="BR313" s="256">
        <f t="shared" si="367"/>
        <v>0</v>
      </c>
      <c r="BS313" s="256">
        <f t="shared" si="368"/>
        <v>0</v>
      </c>
      <c r="BT313" s="256">
        <f t="shared" si="369"/>
        <v>0</v>
      </c>
      <c r="BU313" s="256">
        <f t="shared" si="370"/>
        <v>0</v>
      </c>
      <c r="BV313" s="244">
        <f t="shared" si="371"/>
        <v>0</v>
      </c>
    </row>
    <row r="314" spans="1:74" s="9" customFormat="1" ht="15" customHeight="1">
      <c r="A314" s="62"/>
      <c r="B314" s="62"/>
      <c r="C314" s="61" t="s">
        <v>231</v>
      </c>
      <c r="D314" s="655"/>
      <c r="E314" s="57"/>
      <c r="F314" s="57"/>
      <c r="G314" s="57"/>
      <c r="H314" s="57"/>
      <c r="I314" s="57"/>
      <c r="J314" s="649"/>
      <c r="K314" s="57"/>
      <c r="L314" s="33"/>
      <c r="M314" s="34">
        <f t="shared" si="360"/>
        <v>1</v>
      </c>
      <c r="N314" s="865"/>
      <c r="O314" s="866"/>
      <c r="P314" s="865"/>
      <c r="Q314" s="866"/>
      <c r="R314" s="865"/>
      <c r="S314" s="866"/>
      <c r="T314" s="865"/>
      <c r="U314" s="866"/>
      <c r="V314" s="865"/>
      <c r="W314" s="866"/>
      <c r="X314" s="287"/>
      <c r="Y314" s="867"/>
      <c r="Z314" s="868"/>
      <c r="AA314" s="867"/>
      <c r="AB314" s="868"/>
      <c r="AC314" s="867"/>
      <c r="AD314" s="868"/>
      <c r="AE314" s="867"/>
      <c r="AF314" s="868"/>
      <c r="AG314" s="867"/>
      <c r="AH314" s="868"/>
      <c r="AI314" s="277"/>
      <c r="AJ314" s="869"/>
      <c r="AK314" s="870"/>
      <c r="AL314" s="869"/>
      <c r="AM314" s="870"/>
      <c r="AN314" s="869"/>
      <c r="AO314" s="870"/>
      <c r="AP314" s="869"/>
      <c r="AQ314" s="870"/>
      <c r="AR314" s="869"/>
      <c r="AS314" s="870"/>
      <c r="AT314" s="278"/>
      <c r="AU314" s="861"/>
      <c r="AV314" s="862"/>
      <c r="AW314" s="861"/>
      <c r="AX314" s="862"/>
      <c r="AY314" s="861"/>
      <c r="AZ314" s="862"/>
      <c r="BA314" s="861"/>
      <c r="BB314" s="862"/>
      <c r="BC314" s="861"/>
      <c r="BD314" s="862"/>
      <c r="BE314" s="279"/>
      <c r="BF314" s="847">
        <f t="shared" si="361"/>
        <v>0</v>
      </c>
      <c r="BG314" s="848"/>
      <c r="BH314" s="847">
        <f t="shared" si="362"/>
        <v>0</v>
      </c>
      <c r="BI314" s="848"/>
      <c r="BJ314" s="847">
        <f t="shared" si="363"/>
        <v>0</v>
      </c>
      <c r="BK314" s="848"/>
      <c r="BL314" s="847">
        <f t="shared" si="364"/>
        <v>0</v>
      </c>
      <c r="BM314" s="848"/>
      <c r="BN314" s="847">
        <f t="shared" si="365"/>
        <v>0</v>
      </c>
      <c r="BO314" s="848"/>
      <c r="BP314" s="221">
        <f t="shared" si="372"/>
        <v>0</v>
      </c>
      <c r="BQ314" s="256">
        <f t="shared" si="366"/>
        <v>0</v>
      </c>
      <c r="BR314" s="256">
        <f t="shared" si="367"/>
        <v>0</v>
      </c>
      <c r="BS314" s="256">
        <f t="shared" si="368"/>
        <v>0</v>
      </c>
      <c r="BT314" s="256">
        <f t="shared" si="369"/>
        <v>0</v>
      </c>
      <c r="BU314" s="256">
        <f t="shared" si="370"/>
        <v>0</v>
      </c>
      <c r="BV314" s="244">
        <f t="shared" si="371"/>
        <v>0</v>
      </c>
    </row>
    <row r="315" spans="1:74" s="9" customFormat="1" ht="15" customHeight="1">
      <c r="A315" s="62"/>
      <c r="B315" s="62"/>
      <c r="C315" s="61" t="s">
        <v>15</v>
      </c>
      <c r="D315" s="655"/>
      <c r="E315" s="57"/>
      <c r="F315" s="57"/>
      <c r="G315" s="57"/>
      <c r="H315" s="57"/>
      <c r="I315" s="57"/>
      <c r="J315" s="649"/>
      <c r="K315" s="57"/>
      <c r="L315" s="33"/>
      <c r="M315" s="34">
        <f t="shared" si="360"/>
        <v>1</v>
      </c>
      <c r="N315" s="865"/>
      <c r="O315" s="866"/>
      <c r="P315" s="865"/>
      <c r="Q315" s="866"/>
      <c r="R315" s="865"/>
      <c r="S315" s="866"/>
      <c r="T315" s="865"/>
      <c r="U315" s="866"/>
      <c r="V315" s="865"/>
      <c r="W315" s="866"/>
      <c r="X315" s="287"/>
      <c r="Y315" s="867"/>
      <c r="Z315" s="868"/>
      <c r="AA315" s="867"/>
      <c r="AB315" s="868"/>
      <c r="AC315" s="867"/>
      <c r="AD315" s="868"/>
      <c r="AE315" s="867"/>
      <c r="AF315" s="868"/>
      <c r="AG315" s="867"/>
      <c r="AH315" s="868"/>
      <c r="AI315" s="277"/>
      <c r="AJ315" s="869"/>
      <c r="AK315" s="870"/>
      <c r="AL315" s="869"/>
      <c r="AM315" s="870"/>
      <c r="AN315" s="869"/>
      <c r="AO315" s="870"/>
      <c r="AP315" s="869"/>
      <c r="AQ315" s="870"/>
      <c r="AR315" s="869"/>
      <c r="AS315" s="870"/>
      <c r="AT315" s="278"/>
      <c r="AU315" s="861"/>
      <c r="AV315" s="862"/>
      <c r="AW315" s="861"/>
      <c r="AX315" s="862"/>
      <c r="AY315" s="861"/>
      <c r="AZ315" s="862"/>
      <c r="BA315" s="861"/>
      <c r="BB315" s="862"/>
      <c r="BC315" s="861"/>
      <c r="BD315" s="862"/>
      <c r="BE315" s="279"/>
      <c r="BF315" s="847">
        <f t="shared" si="361"/>
        <v>0</v>
      </c>
      <c r="BG315" s="848"/>
      <c r="BH315" s="847">
        <f t="shared" si="362"/>
        <v>0</v>
      </c>
      <c r="BI315" s="848"/>
      <c r="BJ315" s="847">
        <f t="shared" si="363"/>
        <v>0</v>
      </c>
      <c r="BK315" s="848"/>
      <c r="BL315" s="847">
        <f t="shared" si="364"/>
        <v>0</v>
      </c>
      <c r="BM315" s="848"/>
      <c r="BN315" s="847">
        <f t="shared" si="365"/>
        <v>0</v>
      </c>
      <c r="BO315" s="848"/>
      <c r="BP315" s="221">
        <f t="shared" si="372"/>
        <v>0</v>
      </c>
      <c r="BQ315" s="256">
        <f t="shared" si="366"/>
        <v>0</v>
      </c>
      <c r="BR315" s="256">
        <f t="shared" si="367"/>
        <v>0</v>
      </c>
      <c r="BS315" s="256">
        <f t="shared" si="368"/>
        <v>0</v>
      </c>
      <c r="BT315" s="256">
        <f t="shared" si="369"/>
        <v>0</v>
      </c>
      <c r="BU315" s="256">
        <f t="shared" si="370"/>
        <v>0</v>
      </c>
      <c r="BV315" s="244">
        <f t="shared" si="371"/>
        <v>0</v>
      </c>
    </row>
    <row r="316" spans="1:74" s="9" customFormat="1" ht="15" customHeight="1">
      <c r="A316" s="62"/>
      <c r="B316" s="62"/>
      <c r="C316" s="61" t="s">
        <v>34</v>
      </c>
      <c r="D316" s="655"/>
      <c r="E316" s="57"/>
      <c r="F316" s="57"/>
      <c r="G316" s="57"/>
      <c r="H316" s="57"/>
      <c r="I316" s="57"/>
      <c r="J316" s="649"/>
      <c r="K316" s="57"/>
      <c r="L316" s="33"/>
      <c r="M316" s="34">
        <f t="shared" si="360"/>
        <v>1.1000000000000001</v>
      </c>
      <c r="N316" s="865"/>
      <c r="O316" s="866"/>
      <c r="P316" s="865"/>
      <c r="Q316" s="866"/>
      <c r="R316" s="865"/>
      <c r="S316" s="866"/>
      <c r="T316" s="865"/>
      <c r="U316" s="866"/>
      <c r="V316" s="865"/>
      <c r="W316" s="866"/>
      <c r="X316" s="287"/>
      <c r="Y316" s="867"/>
      <c r="Z316" s="868"/>
      <c r="AA316" s="867"/>
      <c r="AB316" s="868"/>
      <c r="AC316" s="867"/>
      <c r="AD316" s="868"/>
      <c r="AE316" s="867"/>
      <c r="AF316" s="868"/>
      <c r="AG316" s="867"/>
      <c r="AH316" s="868"/>
      <c r="AI316" s="277"/>
      <c r="AJ316" s="869"/>
      <c r="AK316" s="870"/>
      <c r="AL316" s="869"/>
      <c r="AM316" s="870"/>
      <c r="AN316" s="869"/>
      <c r="AO316" s="870"/>
      <c r="AP316" s="869"/>
      <c r="AQ316" s="870"/>
      <c r="AR316" s="869"/>
      <c r="AS316" s="870"/>
      <c r="AT316" s="278"/>
      <c r="AU316" s="861"/>
      <c r="AV316" s="862"/>
      <c r="AW316" s="861"/>
      <c r="AX316" s="862"/>
      <c r="AY316" s="861"/>
      <c r="AZ316" s="862"/>
      <c r="BA316" s="861"/>
      <c r="BB316" s="862"/>
      <c r="BC316" s="861"/>
      <c r="BD316" s="862"/>
      <c r="BE316" s="279"/>
      <c r="BF316" s="847">
        <f t="shared" si="361"/>
        <v>0</v>
      </c>
      <c r="BG316" s="848"/>
      <c r="BH316" s="847">
        <f t="shared" si="362"/>
        <v>0</v>
      </c>
      <c r="BI316" s="848"/>
      <c r="BJ316" s="847">
        <f t="shared" si="363"/>
        <v>0</v>
      </c>
      <c r="BK316" s="848"/>
      <c r="BL316" s="847">
        <f t="shared" si="364"/>
        <v>0</v>
      </c>
      <c r="BM316" s="848"/>
      <c r="BN316" s="847">
        <f t="shared" si="365"/>
        <v>0</v>
      </c>
      <c r="BO316" s="848"/>
      <c r="BP316" s="221">
        <f t="shared" si="372"/>
        <v>0</v>
      </c>
      <c r="BQ316" s="256">
        <f t="shared" si="366"/>
        <v>0</v>
      </c>
      <c r="BR316" s="256">
        <f t="shared" si="367"/>
        <v>0</v>
      </c>
      <c r="BS316" s="256">
        <f t="shared" si="368"/>
        <v>0</v>
      </c>
      <c r="BT316" s="256">
        <f t="shared" si="369"/>
        <v>0</v>
      </c>
      <c r="BU316" s="256">
        <f t="shared" si="370"/>
        <v>0</v>
      </c>
      <c r="BV316" s="244">
        <f t="shared" si="371"/>
        <v>0</v>
      </c>
    </row>
    <row r="317" spans="1:74" s="9" customFormat="1" ht="15" customHeight="1">
      <c r="A317" s="62"/>
      <c r="B317" s="62"/>
      <c r="C317" s="61" t="s">
        <v>315</v>
      </c>
      <c r="D317" s="655" t="s">
        <v>338</v>
      </c>
      <c r="E317" s="57"/>
      <c r="F317" s="57"/>
      <c r="G317" s="57"/>
      <c r="H317" s="57"/>
      <c r="I317" s="57"/>
      <c r="J317" s="649"/>
      <c r="K317" s="57"/>
      <c r="L317" s="33"/>
      <c r="M317" s="34">
        <f t="shared" si="360"/>
        <v>1.1000000000000001</v>
      </c>
      <c r="N317" s="865"/>
      <c r="O317" s="866"/>
      <c r="P317" s="865"/>
      <c r="Q317" s="866"/>
      <c r="R317" s="865"/>
      <c r="S317" s="866"/>
      <c r="T317" s="865"/>
      <c r="U317" s="866"/>
      <c r="V317" s="865"/>
      <c r="W317" s="866"/>
      <c r="X317" s="287"/>
      <c r="Y317" s="867"/>
      <c r="Z317" s="868"/>
      <c r="AA317" s="867"/>
      <c r="AB317" s="868"/>
      <c r="AC317" s="867"/>
      <c r="AD317" s="868"/>
      <c r="AE317" s="867"/>
      <c r="AF317" s="868"/>
      <c r="AG317" s="867"/>
      <c r="AH317" s="868"/>
      <c r="AI317" s="277"/>
      <c r="AJ317" s="869"/>
      <c r="AK317" s="870"/>
      <c r="AL317" s="869"/>
      <c r="AM317" s="870"/>
      <c r="AN317" s="869"/>
      <c r="AO317" s="870"/>
      <c r="AP317" s="869"/>
      <c r="AQ317" s="870"/>
      <c r="AR317" s="869"/>
      <c r="AS317" s="870"/>
      <c r="AT317" s="278"/>
      <c r="AU317" s="861"/>
      <c r="AV317" s="862"/>
      <c r="AW317" s="861"/>
      <c r="AX317" s="862"/>
      <c r="AY317" s="861"/>
      <c r="AZ317" s="862"/>
      <c r="BA317" s="861"/>
      <c r="BB317" s="862"/>
      <c r="BC317" s="861"/>
      <c r="BD317" s="862"/>
      <c r="BE317" s="279"/>
      <c r="BF317" s="847">
        <f t="shared" si="361"/>
        <v>0</v>
      </c>
      <c r="BG317" s="848"/>
      <c r="BH317" s="847">
        <f t="shared" si="362"/>
        <v>0</v>
      </c>
      <c r="BI317" s="848"/>
      <c r="BJ317" s="847">
        <f t="shared" si="363"/>
        <v>0</v>
      </c>
      <c r="BK317" s="848"/>
      <c r="BL317" s="847">
        <f t="shared" si="364"/>
        <v>0</v>
      </c>
      <c r="BM317" s="848"/>
      <c r="BN317" s="847">
        <f t="shared" si="365"/>
        <v>0</v>
      </c>
      <c r="BO317" s="848"/>
      <c r="BP317" s="221">
        <f t="shared" si="372"/>
        <v>0</v>
      </c>
      <c r="BQ317" s="256">
        <f t="shared" si="366"/>
        <v>0</v>
      </c>
      <c r="BR317" s="256">
        <f t="shared" si="367"/>
        <v>0</v>
      </c>
      <c r="BS317" s="256">
        <f t="shared" si="368"/>
        <v>0</v>
      </c>
      <c r="BT317" s="256">
        <f t="shared" si="369"/>
        <v>0</v>
      </c>
      <c r="BU317" s="256">
        <f t="shared" si="370"/>
        <v>0</v>
      </c>
      <c r="BV317" s="244">
        <f t="shared" si="371"/>
        <v>0</v>
      </c>
    </row>
    <row r="318" spans="1:74" s="9" customFormat="1" ht="15" customHeight="1">
      <c r="A318" s="62"/>
      <c r="B318" s="62"/>
      <c r="C318" s="61" t="s">
        <v>231</v>
      </c>
      <c r="D318" s="655"/>
      <c r="E318" s="57"/>
      <c r="F318" s="57"/>
      <c r="G318" s="57"/>
      <c r="H318" s="57"/>
      <c r="I318" s="57"/>
      <c r="J318" s="649"/>
      <c r="K318" s="57"/>
      <c r="L318" s="33"/>
      <c r="M318" s="34">
        <f t="shared" si="360"/>
        <v>1</v>
      </c>
      <c r="N318" s="865"/>
      <c r="O318" s="866"/>
      <c r="P318" s="865"/>
      <c r="Q318" s="866"/>
      <c r="R318" s="865"/>
      <c r="S318" s="866"/>
      <c r="T318" s="865"/>
      <c r="U318" s="866"/>
      <c r="V318" s="865"/>
      <c r="W318" s="866"/>
      <c r="X318" s="287"/>
      <c r="Y318" s="867"/>
      <c r="Z318" s="868"/>
      <c r="AA318" s="867"/>
      <c r="AB318" s="868"/>
      <c r="AC318" s="867"/>
      <c r="AD318" s="868"/>
      <c r="AE318" s="867"/>
      <c r="AF318" s="868"/>
      <c r="AG318" s="867"/>
      <c r="AH318" s="868"/>
      <c r="AI318" s="277"/>
      <c r="AJ318" s="869"/>
      <c r="AK318" s="870"/>
      <c r="AL318" s="869"/>
      <c r="AM318" s="870"/>
      <c r="AN318" s="869"/>
      <c r="AO318" s="870"/>
      <c r="AP318" s="869"/>
      <c r="AQ318" s="870"/>
      <c r="AR318" s="869"/>
      <c r="AS318" s="870"/>
      <c r="AT318" s="278"/>
      <c r="AU318" s="861"/>
      <c r="AV318" s="862"/>
      <c r="AW318" s="861"/>
      <c r="AX318" s="862"/>
      <c r="AY318" s="861"/>
      <c r="AZ318" s="862"/>
      <c r="BA318" s="861"/>
      <c r="BB318" s="862"/>
      <c r="BC318" s="861"/>
      <c r="BD318" s="862"/>
      <c r="BE318" s="279"/>
      <c r="BF318" s="847">
        <f t="shared" si="361"/>
        <v>0</v>
      </c>
      <c r="BG318" s="848"/>
      <c r="BH318" s="847">
        <f t="shared" si="362"/>
        <v>0</v>
      </c>
      <c r="BI318" s="848"/>
      <c r="BJ318" s="847">
        <f t="shared" si="363"/>
        <v>0</v>
      </c>
      <c r="BK318" s="848"/>
      <c r="BL318" s="847">
        <f t="shared" si="364"/>
        <v>0</v>
      </c>
      <c r="BM318" s="848"/>
      <c r="BN318" s="847">
        <f t="shared" si="365"/>
        <v>0</v>
      </c>
      <c r="BO318" s="848"/>
      <c r="BP318" s="221">
        <f t="shared" si="372"/>
        <v>0</v>
      </c>
      <c r="BQ318" s="256">
        <f t="shared" si="366"/>
        <v>0</v>
      </c>
      <c r="BR318" s="256">
        <f t="shared" si="367"/>
        <v>0</v>
      </c>
      <c r="BS318" s="256">
        <f t="shared" si="368"/>
        <v>0</v>
      </c>
      <c r="BT318" s="256">
        <f t="shared" si="369"/>
        <v>0</v>
      </c>
      <c r="BU318" s="256">
        <f t="shared" si="370"/>
        <v>0</v>
      </c>
      <c r="BV318" s="244">
        <f t="shared" si="371"/>
        <v>0</v>
      </c>
    </row>
    <row r="319" spans="1:74" s="9" customFormat="1" ht="15" customHeight="1">
      <c r="A319" s="62"/>
      <c r="B319" s="62"/>
      <c r="C319" s="61" t="s">
        <v>15</v>
      </c>
      <c r="D319" s="655"/>
      <c r="E319" s="57"/>
      <c r="F319" s="57"/>
      <c r="G319" s="57"/>
      <c r="H319" s="57"/>
      <c r="I319" s="57"/>
      <c r="J319" s="649"/>
      <c r="K319" s="57"/>
      <c r="L319" s="33"/>
      <c r="M319" s="34">
        <f t="shared" si="360"/>
        <v>1</v>
      </c>
      <c r="N319" s="865"/>
      <c r="O319" s="866"/>
      <c r="P319" s="865"/>
      <c r="Q319" s="866"/>
      <c r="R319" s="865"/>
      <c r="S319" s="866"/>
      <c r="T319" s="865"/>
      <c r="U319" s="866"/>
      <c r="V319" s="865"/>
      <c r="W319" s="866"/>
      <c r="X319" s="287"/>
      <c r="Y319" s="867"/>
      <c r="Z319" s="868"/>
      <c r="AA319" s="867"/>
      <c r="AB319" s="868"/>
      <c r="AC319" s="867"/>
      <c r="AD319" s="868"/>
      <c r="AE319" s="867"/>
      <c r="AF319" s="868"/>
      <c r="AG319" s="867"/>
      <c r="AH319" s="868"/>
      <c r="AI319" s="277"/>
      <c r="AJ319" s="869"/>
      <c r="AK319" s="870"/>
      <c r="AL319" s="869"/>
      <c r="AM319" s="870"/>
      <c r="AN319" s="869"/>
      <c r="AO319" s="870"/>
      <c r="AP319" s="869"/>
      <c r="AQ319" s="870"/>
      <c r="AR319" s="869"/>
      <c r="AS319" s="870"/>
      <c r="AT319" s="278"/>
      <c r="AU319" s="861"/>
      <c r="AV319" s="862"/>
      <c r="AW319" s="861"/>
      <c r="AX319" s="862"/>
      <c r="AY319" s="861"/>
      <c r="AZ319" s="862"/>
      <c r="BA319" s="861"/>
      <c r="BB319" s="862"/>
      <c r="BC319" s="861"/>
      <c r="BD319" s="862"/>
      <c r="BE319" s="279"/>
      <c r="BF319" s="847">
        <f t="shared" si="361"/>
        <v>0</v>
      </c>
      <c r="BG319" s="848"/>
      <c r="BH319" s="847">
        <f t="shared" si="362"/>
        <v>0</v>
      </c>
      <c r="BI319" s="848"/>
      <c r="BJ319" s="847">
        <f t="shared" si="363"/>
        <v>0</v>
      </c>
      <c r="BK319" s="848"/>
      <c r="BL319" s="847">
        <f t="shared" si="364"/>
        <v>0</v>
      </c>
      <c r="BM319" s="848"/>
      <c r="BN319" s="847">
        <f t="shared" si="365"/>
        <v>0</v>
      </c>
      <c r="BO319" s="848"/>
      <c r="BP319" s="221">
        <f t="shared" si="372"/>
        <v>0</v>
      </c>
      <c r="BQ319" s="256">
        <f t="shared" si="366"/>
        <v>0</v>
      </c>
      <c r="BR319" s="256">
        <f t="shared" si="367"/>
        <v>0</v>
      </c>
      <c r="BS319" s="256">
        <f t="shared" si="368"/>
        <v>0</v>
      </c>
      <c r="BT319" s="256">
        <f t="shared" si="369"/>
        <v>0</v>
      </c>
      <c r="BU319" s="256">
        <f t="shared" si="370"/>
        <v>0</v>
      </c>
      <c r="BV319" s="244">
        <f t="shared" si="371"/>
        <v>0</v>
      </c>
    </row>
    <row r="320" spans="1:74" s="9" customFormat="1" ht="15" customHeight="1">
      <c r="A320" s="62"/>
      <c r="B320" s="62"/>
      <c r="C320" s="61" t="s">
        <v>34</v>
      </c>
      <c r="D320" s="655"/>
      <c r="E320" s="57"/>
      <c r="F320" s="57"/>
      <c r="G320" s="57"/>
      <c r="H320" s="57"/>
      <c r="I320" s="57"/>
      <c r="J320" s="649"/>
      <c r="K320" s="57"/>
      <c r="L320" s="33"/>
      <c r="M320" s="34">
        <f t="shared" si="360"/>
        <v>1.1000000000000001</v>
      </c>
      <c r="N320" s="865"/>
      <c r="O320" s="866"/>
      <c r="P320" s="865"/>
      <c r="Q320" s="866"/>
      <c r="R320" s="865"/>
      <c r="S320" s="866"/>
      <c r="T320" s="865"/>
      <c r="U320" s="866"/>
      <c r="V320" s="865"/>
      <c r="W320" s="866"/>
      <c r="X320" s="287"/>
      <c r="Y320" s="867"/>
      <c r="Z320" s="868"/>
      <c r="AA320" s="867"/>
      <c r="AB320" s="868"/>
      <c r="AC320" s="867"/>
      <c r="AD320" s="868"/>
      <c r="AE320" s="867"/>
      <c r="AF320" s="868"/>
      <c r="AG320" s="867"/>
      <c r="AH320" s="868"/>
      <c r="AI320" s="277"/>
      <c r="AJ320" s="869"/>
      <c r="AK320" s="870"/>
      <c r="AL320" s="869"/>
      <c r="AM320" s="870"/>
      <c r="AN320" s="869"/>
      <c r="AO320" s="870"/>
      <c r="AP320" s="869"/>
      <c r="AQ320" s="870"/>
      <c r="AR320" s="869"/>
      <c r="AS320" s="870"/>
      <c r="AT320" s="278"/>
      <c r="AU320" s="861"/>
      <c r="AV320" s="862"/>
      <c r="AW320" s="861"/>
      <c r="AX320" s="862"/>
      <c r="AY320" s="861"/>
      <c r="AZ320" s="862"/>
      <c r="BA320" s="861"/>
      <c r="BB320" s="862"/>
      <c r="BC320" s="861"/>
      <c r="BD320" s="862"/>
      <c r="BE320" s="279"/>
      <c r="BF320" s="847">
        <f t="shared" si="361"/>
        <v>0</v>
      </c>
      <c r="BG320" s="848"/>
      <c r="BH320" s="847">
        <f t="shared" si="362"/>
        <v>0</v>
      </c>
      <c r="BI320" s="848"/>
      <c r="BJ320" s="847">
        <f t="shared" si="363"/>
        <v>0</v>
      </c>
      <c r="BK320" s="848"/>
      <c r="BL320" s="847">
        <f t="shared" si="364"/>
        <v>0</v>
      </c>
      <c r="BM320" s="848"/>
      <c r="BN320" s="847">
        <f t="shared" si="365"/>
        <v>0</v>
      </c>
      <c r="BO320" s="848"/>
      <c r="BP320" s="221">
        <f t="shared" si="372"/>
        <v>0</v>
      </c>
      <c r="BQ320" s="256">
        <f t="shared" si="366"/>
        <v>0</v>
      </c>
      <c r="BR320" s="256">
        <f t="shared" si="367"/>
        <v>0</v>
      </c>
      <c r="BS320" s="256">
        <f t="shared" si="368"/>
        <v>0</v>
      </c>
      <c r="BT320" s="256">
        <f t="shared" si="369"/>
        <v>0</v>
      </c>
      <c r="BU320" s="256">
        <f t="shared" si="370"/>
        <v>0</v>
      </c>
      <c r="BV320" s="244">
        <f t="shared" si="371"/>
        <v>0</v>
      </c>
    </row>
    <row r="321" spans="1:74" s="9" customFormat="1" ht="15" customHeight="1">
      <c r="A321" s="62"/>
      <c r="B321" s="62"/>
      <c r="C321" s="61"/>
      <c r="D321" s="34"/>
      <c r="E321" s="13"/>
      <c r="F321" s="13"/>
      <c r="G321" s="13"/>
      <c r="H321" s="13"/>
      <c r="I321" s="13"/>
      <c r="J321" s="892" t="s">
        <v>151</v>
      </c>
      <c r="K321" s="903"/>
      <c r="L321" s="903"/>
      <c r="M321" s="885"/>
      <c r="N321" s="886"/>
      <c r="O321" s="686"/>
      <c r="P321" s="886"/>
      <c r="Q321" s="686"/>
      <c r="R321" s="886"/>
      <c r="S321" s="686"/>
      <c r="T321" s="886"/>
      <c r="U321" s="686"/>
      <c r="V321" s="886"/>
      <c r="W321" s="686"/>
      <c r="X321" s="95"/>
      <c r="Y321" s="886"/>
      <c r="Z321" s="891"/>
      <c r="AA321" s="886"/>
      <c r="AB321" s="891"/>
      <c r="AC321" s="886"/>
      <c r="AD321" s="891"/>
      <c r="AE321" s="886"/>
      <c r="AF321" s="891"/>
      <c r="AG321" s="886"/>
      <c r="AH321" s="891"/>
      <c r="AI321" s="95"/>
      <c r="AJ321" s="886"/>
      <c r="AK321" s="686"/>
      <c r="AL321" s="886"/>
      <c r="AM321" s="686"/>
      <c r="AN321" s="886"/>
      <c r="AO321" s="686"/>
      <c r="AP321" s="886"/>
      <c r="AQ321" s="686"/>
      <c r="AR321" s="886"/>
      <c r="AS321" s="686"/>
      <c r="AT321" s="95"/>
      <c r="AU321" s="886"/>
      <c r="AV321" s="686"/>
      <c r="AW321" s="886"/>
      <c r="AX321" s="686"/>
      <c r="AY321" s="886"/>
      <c r="AZ321" s="686"/>
      <c r="BA321" s="886"/>
      <c r="BB321" s="686"/>
      <c r="BC321" s="886"/>
      <c r="BD321" s="686"/>
      <c r="BE321" s="95"/>
      <c r="BF321" s="886">
        <f>SUM(BF301:BF320)</f>
        <v>0</v>
      </c>
      <c r="BG321" s="686"/>
      <c r="BH321" s="886">
        <f>SUM(BH301:BH320)</f>
        <v>0</v>
      </c>
      <c r="BI321" s="686"/>
      <c r="BJ321" s="886">
        <f>SUM(BJ301:BJ320)</f>
        <v>0</v>
      </c>
      <c r="BK321" s="686"/>
      <c r="BL321" s="886">
        <f>SUM(BL301:BL320)</f>
        <v>0</v>
      </c>
      <c r="BM321" s="686"/>
      <c r="BN321" s="886">
        <f>SUM(BN301:BN320)</f>
        <v>0</v>
      </c>
      <c r="BO321" s="686"/>
      <c r="BP321" s="95">
        <f>SUM(BF321:BO321)</f>
        <v>0</v>
      </c>
      <c r="BQ321" s="109">
        <f>SUM(BQ301:BQ320)</f>
        <v>0</v>
      </c>
      <c r="BR321" s="109">
        <f>SUM(BR301:BR320)</f>
        <v>0</v>
      </c>
      <c r="BS321" s="109">
        <f>SUM(BS301:BS320)</f>
        <v>0</v>
      </c>
      <c r="BT321" s="109">
        <f>SUM(BT301:BT320)</f>
        <v>0</v>
      </c>
      <c r="BU321" s="109">
        <f>SUM(BU301:BU320)</f>
        <v>0</v>
      </c>
      <c r="BV321" s="109">
        <f>SUM(BQ321:BU321)</f>
        <v>0</v>
      </c>
    </row>
    <row r="322" spans="1:74" s="9" customFormat="1" ht="25.5" customHeight="1">
      <c r="A322" s="62"/>
      <c r="B322" s="62"/>
      <c r="C322" s="61"/>
      <c r="D322" s="34"/>
      <c r="E322" s="692" t="s">
        <v>188</v>
      </c>
      <c r="F322" s="692"/>
      <c r="G322" s="692"/>
      <c r="H322" s="692"/>
      <c r="I322" s="692"/>
      <c r="J322" s="34"/>
      <c r="K322" s="34"/>
      <c r="L322" s="286"/>
      <c r="M322" s="126"/>
      <c r="N322" s="127"/>
      <c r="O322" s="128"/>
      <c r="P322" s="127"/>
      <c r="Q322" s="128"/>
      <c r="R322" s="127"/>
      <c r="S322" s="128"/>
      <c r="T322" s="127"/>
      <c r="U322" s="128"/>
      <c r="V322" s="127"/>
      <c r="W322" s="128"/>
      <c r="X322" s="129"/>
      <c r="Y322" s="127"/>
      <c r="Z322" s="128"/>
      <c r="AA322" s="127"/>
      <c r="AB322" s="128"/>
      <c r="AC322" s="127"/>
      <c r="AD322" s="128"/>
      <c r="AE322" s="127"/>
      <c r="AF322" s="128"/>
      <c r="AG322" s="127"/>
      <c r="AH322" s="128"/>
      <c r="AI322" s="129"/>
      <c r="AJ322" s="127"/>
      <c r="AK322" s="128"/>
      <c r="AL322" s="127"/>
      <c r="AM322" s="128"/>
      <c r="AN322" s="127"/>
      <c r="AO322" s="128"/>
      <c r="AP322" s="127"/>
      <c r="AQ322" s="128"/>
      <c r="AR322" s="127"/>
      <c r="AS322" s="128"/>
      <c r="AT322" s="129"/>
      <c r="AU322" s="127"/>
      <c r="AV322" s="128"/>
      <c r="AW322" s="127"/>
      <c r="AX322" s="128"/>
      <c r="AY322" s="127"/>
      <c r="AZ322" s="128"/>
      <c r="BA322" s="127"/>
      <c r="BB322" s="128"/>
      <c r="BC322" s="127"/>
      <c r="BD322" s="128"/>
      <c r="BE322" s="129"/>
      <c r="BF322" s="127"/>
      <c r="BG322" s="128"/>
      <c r="BH322" s="127"/>
      <c r="BI322" s="128"/>
      <c r="BJ322" s="127"/>
      <c r="BK322" s="128"/>
      <c r="BL322" s="127"/>
      <c r="BM322" s="128"/>
      <c r="BN322" s="127"/>
      <c r="BO322" s="128"/>
      <c r="BP322" s="129"/>
      <c r="BQ322" s="257"/>
      <c r="BR322" s="257"/>
      <c r="BS322" s="257"/>
      <c r="BT322" s="257"/>
      <c r="BU322" s="257"/>
      <c r="BV322" s="258"/>
    </row>
    <row r="323" spans="1:74" s="9" customFormat="1" ht="36" customHeight="1">
      <c r="A323" s="62"/>
      <c r="B323" s="62"/>
      <c r="C323" s="94" t="s">
        <v>46</v>
      </c>
      <c r="D323" s="9" t="s">
        <v>149</v>
      </c>
      <c r="E323" s="64" t="str">
        <f>BF9</f>
        <v>Year 1</v>
      </c>
      <c r="F323" s="64" t="str">
        <f>BH9</f>
        <v>Year 2</v>
      </c>
      <c r="G323" s="64" t="str">
        <f>BJ9</f>
        <v>Year 3</v>
      </c>
      <c r="H323" s="64" t="str">
        <f>BL9</f>
        <v>Year 4</v>
      </c>
      <c r="I323" s="64" t="str">
        <f>BN9</f>
        <v>Year 5</v>
      </c>
      <c r="J323" s="62" t="s">
        <v>336</v>
      </c>
      <c r="K323" s="62" t="s">
        <v>337</v>
      </c>
      <c r="L323" s="62" t="s">
        <v>45</v>
      </c>
      <c r="M323" s="62" t="s">
        <v>317</v>
      </c>
      <c r="N323" s="81"/>
      <c r="O323" s="103"/>
      <c r="P323" s="81"/>
      <c r="Q323" s="103"/>
      <c r="R323" s="81"/>
      <c r="S323" s="103"/>
      <c r="T323" s="81"/>
      <c r="U323" s="103"/>
      <c r="V323" s="81"/>
      <c r="W323" s="103"/>
      <c r="X323" s="99"/>
      <c r="Y323" s="81"/>
      <c r="Z323" s="103"/>
      <c r="AA323" s="81"/>
      <c r="AB323" s="103"/>
      <c r="AC323" s="81"/>
      <c r="AD323" s="103"/>
      <c r="AE323" s="81"/>
      <c r="AF323" s="103"/>
      <c r="AG323" s="81"/>
      <c r="AH323" s="103"/>
      <c r="AI323" s="99"/>
      <c r="AJ323" s="81"/>
      <c r="AK323" s="103"/>
      <c r="AL323" s="81"/>
      <c r="AM323" s="103"/>
      <c r="AN323" s="81"/>
      <c r="AO323" s="103"/>
      <c r="AP323" s="81"/>
      <c r="AQ323" s="103"/>
      <c r="AR323" s="81"/>
      <c r="AS323" s="103"/>
      <c r="AT323" s="99"/>
      <c r="AU323" s="81"/>
      <c r="AV323" s="103"/>
      <c r="AW323" s="81"/>
      <c r="AX323" s="103"/>
      <c r="AY323" s="81"/>
      <c r="AZ323" s="103"/>
      <c r="BA323" s="81"/>
      <c r="BB323" s="103"/>
      <c r="BC323" s="81"/>
      <c r="BD323" s="103"/>
      <c r="BE323" s="99"/>
      <c r="BF323" s="81"/>
      <c r="BG323" s="103"/>
      <c r="BH323" s="81"/>
      <c r="BI323" s="103"/>
      <c r="BJ323" s="81"/>
      <c r="BK323" s="103"/>
      <c r="BL323" s="81"/>
      <c r="BM323" s="103"/>
      <c r="BN323" s="81"/>
      <c r="BO323" s="103"/>
      <c r="BP323" s="99"/>
      <c r="BQ323" s="257"/>
      <c r="BR323" s="257"/>
      <c r="BS323" s="257"/>
      <c r="BT323" s="257"/>
      <c r="BU323" s="257"/>
      <c r="BV323" s="258"/>
    </row>
    <row r="324" spans="1:74" ht="15" customHeight="1">
      <c r="C324" s="61" t="s">
        <v>315</v>
      </c>
      <c r="D324" s="655" t="s">
        <v>338</v>
      </c>
      <c r="E324" s="57"/>
      <c r="F324" s="57"/>
      <c r="G324" s="57"/>
      <c r="H324" s="57"/>
      <c r="I324" s="57"/>
      <c r="J324" s="649"/>
      <c r="K324" s="57"/>
      <c r="L324" s="33"/>
      <c r="M324" s="34">
        <f t="shared" ref="M324:M335" si="373">VLOOKUP(C324,TravelIncrease,2,0)</f>
        <v>1.1000000000000001</v>
      </c>
      <c r="N324" s="865"/>
      <c r="O324" s="866"/>
      <c r="P324" s="865"/>
      <c r="Q324" s="866"/>
      <c r="R324" s="865"/>
      <c r="S324" s="866"/>
      <c r="T324" s="865"/>
      <c r="U324" s="866"/>
      <c r="V324" s="865"/>
      <c r="W324" s="866"/>
      <c r="X324" s="287"/>
      <c r="Y324" s="867"/>
      <c r="Z324" s="868"/>
      <c r="AA324" s="867"/>
      <c r="AB324" s="868"/>
      <c r="AC324" s="867"/>
      <c r="AD324" s="868"/>
      <c r="AE324" s="867"/>
      <c r="AF324" s="868"/>
      <c r="AG324" s="867"/>
      <c r="AH324" s="868"/>
      <c r="AI324" s="277"/>
      <c r="AJ324" s="869"/>
      <c r="AK324" s="870"/>
      <c r="AL324" s="869"/>
      <c r="AM324" s="870"/>
      <c r="AN324" s="869"/>
      <c r="AO324" s="870"/>
      <c r="AP324" s="869"/>
      <c r="AQ324" s="870"/>
      <c r="AR324" s="869"/>
      <c r="AS324" s="870"/>
      <c r="AT324" s="278"/>
      <c r="AU324" s="861"/>
      <c r="AV324" s="862"/>
      <c r="AW324" s="861"/>
      <c r="AX324" s="862"/>
      <c r="AY324" s="861"/>
      <c r="AZ324" s="862"/>
      <c r="BA324" s="861"/>
      <c r="BB324" s="862"/>
      <c r="BC324" s="861"/>
      <c r="BD324" s="862"/>
      <c r="BE324" s="279"/>
      <c r="BF324" s="847">
        <f t="shared" ref="BF324:BF335" si="374">ROUND($E324*$K324*$L324*$M324,0)</f>
        <v>0</v>
      </c>
      <c r="BG324" s="848"/>
      <c r="BH324" s="847">
        <f t="shared" ref="BH324:BH335" si="375">ROUND($F324*$K324*$L324*$M324^2,0)</f>
        <v>0</v>
      </c>
      <c r="BI324" s="848"/>
      <c r="BJ324" s="847">
        <f t="shared" ref="BJ324:BJ335" si="376">ROUND($G324*$K324*$L324*$M324^3,0)</f>
        <v>0</v>
      </c>
      <c r="BK324" s="848"/>
      <c r="BL324" s="847">
        <f t="shared" ref="BL324:BL335" si="377">ROUND($H324*$K324*$L324*$M324^4,0)</f>
        <v>0</v>
      </c>
      <c r="BM324" s="848"/>
      <c r="BN324" s="847">
        <f t="shared" ref="BN324:BN335" si="378">ROUND($I324*$K324*$L324*$M324^5,0)</f>
        <v>0</v>
      </c>
      <c r="BO324" s="848"/>
      <c r="BP324" s="221">
        <f>SUM(BF324+BH324+BJ324+BL324+BN324)</f>
        <v>0</v>
      </c>
      <c r="BQ324" s="256">
        <f t="shared" ref="BQ324:BQ335" si="379">BF324</f>
        <v>0</v>
      </c>
      <c r="BR324" s="256">
        <f t="shared" ref="BR324:BR335" si="380">BH324</f>
        <v>0</v>
      </c>
      <c r="BS324" s="256">
        <f t="shared" ref="BS324:BS335" si="381">BJ324</f>
        <v>0</v>
      </c>
      <c r="BT324" s="256">
        <f t="shared" ref="BT324:BT335" si="382">BL324</f>
        <v>0</v>
      </c>
      <c r="BU324" s="256">
        <f t="shared" ref="BU324:BU335" si="383">BN324</f>
        <v>0</v>
      </c>
      <c r="BV324" s="244">
        <f t="shared" ref="BV324:BV339" si="384">SUM(BQ324:BU324)</f>
        <v>0</v>
      </c>
    </row>
    <row r="325" spans="1:74" ht="15" customHeight="1">
      <c r="C325" s="61" t="s">
        <v>231</v>
      </c>
      <c r="D325" s="655"/>
      <c r="E325" s="57"/>
      <c r="F325" s="57"/>
      <c r="G325" s="57"/>
      <c r="H325" s="57"/>
      <c r="I325" s="57"/>
      <c r="J325" s="649"/>
      <c r="K325" s="57"/>
      <c r="L325" s="33"/>
      <c r="M325" s="34">
        <f t="shared" si="373"/>
        <v>1</v>
      </c>
      <c r="N325" s="865"/>
      <c r="O325" s="866"/>
      <c r="P325" s="865"/>
      <c r="Q325" s="866"/>
      <c r="R325" s="865"/>
      <c r="S325" s="866"/>
      <c r="T325" s="865"/>
      <c r="U325" s="866"/>
      <c r="V325" s="865"/>
      <c r="W325" s="866"/>
      <c r="X325" s="287"/>
      <c r="Y325" s="867"/>
      <c r="Z325" s="868"/>
      <c r="AA325" s="867"/>
      <c r="AB325" s="868"/>
      <c r="AC325" s="867"/>
      <c r="AD325" s="868"/>
      <c r="AE325" s="867"/>
      <c r="AF325" s="868"/>
      <c r="AG325" s="867"/>
      <c r="AH325" s="868"/>
      <c r="AI325" s="277"/>
      <c r="AJ325" s="869"/>
      <c r="AK325" s="870"/>
      <c r="AL325" s="869"/>
      <c r="AM325" s="870"/>
      <c r="AN325" s="869"/>
      <c r="AO325" s="870"/>
      <c r="AP325" s="869"/>
      <c r="AQ325" s="870"/>
      <c r="AR325" s="869"/>
      <c r="AS325" s="870"/>
      <c r="AT325" s="278"/>
      <c r="AU325" s="861"/>
      <c r="AV325" s="862"/>
      <c r="AW325" s="861"/>
      <c r="AX325" s="862"/>
      <c r="AY325" s="861"/>
      <c r="AZ325" s="862"/>
      <c r="BA325" s="861"/>
      <c r="BB325" s="862"/>
      <c r="BC325" s="861"/>
      <c r="BD325" s="862"/>
      <c r="BE325" s="279"/>
      <c r="BF325" s="847">
        <f t="shared" si="374"/>
        <v>0</v>
      </c>
      <c r="BG325" s="848"/>
      <c r="BH325" s="847">
        <f t="shared" si="375"/>
        <v>0</v>
      </c>
      <c r="BI325" s="848"/>
      <c r="BJ325" s="847">
        <f t="shared" si="376"/>
        <v>0</v>
      </c>
      <c r="BK325" s="848"/>
      <c r="BL325" s="847">
        <f t="shared" si="377"/>
        <v>0</v>
      </c>
      <c r="BM325" s="848"/>
      <c r="BN325" s="847">
        <f t="shared" si="378"/>
        <v>0</v>
      </c>
      <c r="BO325" s="848"/>
      <c r="BP325" s="221">
        <f t="shared" ref="BP325:BP335" si="385">SUM(BF325+BH325+BJ325+BL325+BN325)</f>
        <v>0</v>
      </c>
      <c r="BQ325" s="256">
        <f t="shared" si="379"/>
        <v>0</v>
      </c>
      <c r="BR325" s="256">
        <f t="shared" si="380"/>
        <v>0</v>
      </c>
      <c r="BS325" s="256">
        <f t="shared" si="381"/>
        <v>0</v>
      </c>
      <c r="BT325" s="256">
        <f t="shared" si="382"/>
        <v>0</v>
      </c>
      <c r="BU325" s="256">
        <f t="shared" si="383"/>
        <v>0</v>
      </c>
      <c r="BV325" s="244">
        <f t="shared" si="384"/>
        <v>0</v>
      </c>
    </row>
    <row r="326" spans="1:74" ht="15" customHeight="1">
      <c r="C326" s="61" t="s">
        <v>15</v>
      </c>
      <c r="D326" s="655"/>
      <c r="E326" s="57"/>
      <c r="F326" s="57"/>
      <c r="G326" s="57"/>
      <c r="H326" s="57"/>
      <c r="I326" s="57"/>
      <c r="J326" s="649"/>
      <c r="K326" s="57"/>
      <c r="L326" s="33"/>
      <c r="M326" s="34">
        <f t="shared" si="373"/>
        <v>1</v>
      </c>
      <c r="N326" s="865"/>
      <c r="O326" s="866"/>
      <c r="P326" s="865"/>
      <c r="Q326" s="866"/>
      <c r="R326" s="865"/>
      <c r="S326" s="866"/>
      <c r="T326" s="865"/>
      <c r="U326" s="866"/>
      <c r="V326" s="865"/>
      <c r="W326" s="866"/>
      <c r="X326" s="287"/>
      <c r="Y326" s="867"/>
      <c r="Z326" s="868"/>
      <c r="AA326" s="867"/>
      <c r="AB326" s="868"/>
      <c r="AC326" s="867"/>
      <c r="AD326" s="868"/>
      <c r="AE326" s="867"/>
      <c r="AF326" s="868"/>
      <c r="AG326" s="867"/>
      <c r="AH326" s="868"/>
      <c r="AI326" s="277"/>
      <c r="AJ326" s="869"/>
      <c r="AK326" s="870"/>
      <c r="AL326" s="869"/>
      <c r="AM326" s="870"/>
      <c r="AN326" s="869"/>
      <c r="AO326" s="870"/>
      <c r="AP326" s="869"/>
      <c r="AQ326" s="870"/>
      <c r="AR326" s="869"/>
      <c r="AS326" s="870"/>
      <c r="AT326" s="278"/>
      <c r="AU326" s="861"/>
      <c r="AV326" s="862"/>
      <c r="AW326" s="861"/>
      <c r="AX326" s="862"/>
      <c r="AY326" s="861"/>
      <c r="AZ326" s="862"/>
      <c r="BA326" s="861"/>
      <c r="BB326" s="862"/>
      <c r="BC326" s="861"/>
      <c r="BD326" s="862"/>
      <c r="BE326" s="279"/>
      <c r="BF326" s="847">
        <f t="shared" si="374"/>
        <v>0</v>
      </c>
      <c r="BG326" s="848"/>
      <c r="BH326" s="847">
        <f t="shared" si="375"/>
        <v>0</v>
      </c>
      <c r="BI326" s="848"/>
      <c r="BJ326" s="847">
        <f t="shared" si="376"/>
        <v>0</v>
      </c>
      <c r="BK326" s="848"/>
      <c r="BL326" s="847">
        <f t="shared" si="377"/>
        <v>0</v>
      </c>
      <c r="BM326" s="848"/>
      <c r="BN326" s="847">
        <f t="shared" si="378"/>
        <v>0</v>
      </c>
      <c r="BO326" s="848"/>
      <c r="BP326" s="221">
        <f t="shared" si="385"/>
        <v>0</v>
      </c>
      <c r="BQ326" s="256">
        <f t="shared" si="379"/>
        <v>0</v>
      </c>
      <c r="BR326" s="256">
        <f t="shared" si="380"/>
        <v>0</v>
      </c>
      <c r="BS326" s="256">
        <f t="shared" si="381"/>
        <v>0</v>
      </c>
      <c r="BT326" s="256">
        <f t="shared" si="382"/>
        <v>0</v>
      </c>
      <c r="BU326" s="256">
        <f t="shared" si="383"/>
        <v>0</v>
      </c>
      <c r="BV326" s="244">
        <f t="shared" si="384"/>
        <v>0</v>
      </c>
    </row>
    <row r="327" spans="1:74" ht="15" customHeight="1">
      <c r="C327" s="61" t="s">
        <v>34</v>
      </c>
      <c r="D327" s="655"/>
      <c r="E327" s="57"/>
      <c r="F327" s="57"/>
      <c r="G327" s="57"/>
      <c r="H327" s="57"/>
      <c r="I327" s="57"/>
      <c r="J327" s="649"/>
      <c r="K327" s="57"/>
      <c r="L327" s="33"/>
      <c r="M327" s="34">
        <f t="shared" si="373"/>
        <v>1.1000000000000001</v>
      </c>
      <c r="N327" s="865"/>
      <c r="O327" s="866"/>
      <c r="P327" s="865"/>
      <c r="Q327" s="866"/>
      <c r="R327" s="865"/>
      <c r="S327" s="866"/>
      <c r="T327" s="865"/>
      <c r="U327" s="866"/>
      <c r="V327" s="865"/>
      <c r="W327" s="866"/>
      <c r="X327" s="287"/>
      <c r="Y327" s="867"/>
      <c r="Z327" s="868"/>
      <c r="AA327" s="867"/>
      <c r="AB327" s="868"/>
      <c r="AC327" s="867"/>
      <c r="AD327" s="868"/>
      <c r="AE327" s="867"/>
      <c r="AF327" s="868"/>
      <c r="AG327" s="867"/>
      <c r="AH327" s="868"/>
      <c r="AI327" s="277"/>
      <c r="AJ327" s="869"/>
      <c r="AK327" s="870"/>
      <c r="AL327" s="869"/>
      <c r="AM327" s="870"/>
      <c r="AN327" s="869"/>
      <c r="AO327" s="870"/>
      <c r="AP327" s="869"/>
      <c r="AQ327" s="870"/>
      <c r="AR327" s="869"/>
      <c r="AS327" s="870"/>
      <c r="AT327" s="278"/>
      <c r="AU327" s="861"/>
      <c r="AV327" s="862"/>
      <c r="AW327" s="861"/>
      <c r="AX327" s="862"/>
      <c r="AY327" s="861"/>
      <c r="AZ327" s="862"/>
      <c r="BA327" s="861"/>
      <c r="BB327" s="862"/>
      <c r="BC327" s="861"/>
      <c r="BD327" s="862"/>
      <c r="BE327" s="279"/>
      <c r="BF327" s="847">
        <f t="shared" si="374"/>
        <v>0</v>
      </c>
      <c r="BG327" s="848"/>
      <c r="BH327" s="847">
        <f t="shared" si="375"/>
        <v>0</v>
      </c>
      <c r="BI327" s="848"/>
      <c r="BJ327" s="847">
        <f t="shared" si="376"/>
        <v>0</v>
      </c>
      <c r="BK327" s="848"/>
      <c r="BL327" s="847">
        <f t="shared" si="377"/>
        <v>0</v>
      </c>
      <c r="BM327" s="848"/>
      <c r="BN327" s="847">
        <f t="shared" si="378"/>
        <v>0</v>
      </c>
      <c r="BO327" s="848"/>
      <c r="BP327" s="221">
        <f t="shared" si="385"/>
        <v>0</v>
      </c>
      <c r="BQ327" s="256">
        <f t="shared" si="379"/>
        <v>0</v>
      </c>
      <c r="BR327" s="256">
        <f t="shared" si="380"/>
        <v>0</v>
      </c>
      <c r="BS327" s="256">
        <f t="shared" si="381"/>
        <v>0</v>
      </c>
      <c r="BT327" s="256">
        <f t="shared" si="382"/>
        <v>0</v>
      </c>
      <c r="BU327" s="256">
        <f t="shared" si="383"/>
        <v>0</v>
      </c>
      <c r="BV327" s="244">
        <f t="shared" si="384"/>
        <v>0</v>
      </c>
    </row>
    <row r="328" spans="1:74" ht="15" customHeight="1">
      <c r="C328" s="61" t="s">
        <v>315</v>
      </c>
      <c r="D328" s="655" t="s">
        <v>338</v>
      </c>
      <c r="E328" s="57"/>
      <c r="F328" s="57"/>
      <c r="G328" s="57"/>
      <c r="H328" s="57"/>
      <c r="I328" s="57"/>
      <c r="J328" s="649"/>
      <c r="K328" s="57"/>
      <c r="L328" s="33"/>
      <c r="M328" s="34">
        <f t="shared" si="373"/>
        <v>1.1000000000000001</v>
      </c>
      <c r="N328" s="865"/>
      <c r="O328" s="866"/>
      <c r="P328" s="865"/>
      <c r="Q328" s="866"/>
      <c r="R328" s="865"/>
      <c r="S328" s="866"/>
      <c r="T328" s="865"/>
      <c r="U328" s="866"/>
      <c r="V328" s="865"/>
      <c r="W328" s="866"/>
      <c r="X328" s="287"/>
      <c r="Y328" s="867"/>
      <c r="Z328" s="868"/>
      <c r="AA328" s="867"/>
      <c r="AB328" s="868"/>
      <c r="AC328" s="867"/>
      <c r="AD328" s="868"/>
      <c r="AE328" s="867"/>
      <c r="AF328" s="868"/>
      <c r="AG328" s="867"/>
      <c r="AH328" s="868"/>
      <c r="AI328" s="277"/>
      <c r="AJ328" s="869"/>
      <c r="AK328" s="870"/>
      <c r="AL328" s="869"/>
      <c r="AM328" s="870"/>
      <c r="AN328" s="869"/>
      <c r="AO328" s="870"/>
      <c r="AP328" s="869"/>
      <c r="AQ328" s="870"/>
      <c r="AR328" s="869"/>
      <c r="AS328" s="870"/>
      <c r="AT328" s="278"/>
      <c r="AU328" s="861"/>
      <c r="AV328" s="862"/>
      <c r="AW328" s="861"/>
      <c r="AX328" s="862"/>
      <c r="AY328" s="861"/>
      <c r="AZ328" s="862"/>
      <c r="BA328" s="861"/>
      <c r="BB328" s="862"/>
      <c r="BC328" s="861"/>
      <c r="BD328" s="862"/>
      <c r="BE328" s="279"/>
      <c r="BF328" s="847">
        <f t="shared" si="374"/>
        <v>0</v>
      </c>
      <c r="BG328" s="848"/>
      <c r="BH328" s="847">
        <f t="shared" si="375"/>
        <v>0</v>
      </c>
      <c r="BI328" s="848"/>
      <c r="BJ328" s="847">
        <f t="shared" si="376"/>
        <v>0</v>
      </c>
      <c r="BK328" s="848"/>
      <c r="BL328" s="847">
        <f t="shared" si="377"/>
        <v>0</v>
      </c>
      <c r="BM328" s="848"/>
      <c r="BN328" s="847">
        <f t="shared" si="378"/>
        <v>0</v>
      </c>
      <c r="BO328" s="848"/>
      <c r="BP328" s="221">
        <f t="shared" si="385"/>
        <v>0</v>
      </c>
      <c r="BQ328" s="256">
        <f t="shared" si="379"/>
        <v>0</v>
      </c>
      <c r="BR328" s="256">
        <f t="shared" si="380"/>
        <v>0</v>
      </c>
      <c r="BS328" s="256">
        <f t="shared" si="381"/>
        <v>0</v>
      </c>
      <c r="BT328" s="256">
        <f t="shared" si="382"/>
        <v>0</v>
      </c>
      <c r="BU328" s="256">
        <f t="shared" si="383"/>
        <v>0</v>
      </c>
      <c r="BV328" s="244">
        <f t="shared" si="384"/>
        <v>0</v>
      </c>
    </row>
    <row r="329" spans="1:74" ht="15" customHeight="1">
      <c r="C329" s="61" t="s">
        <v>231</v>
      </c>
      <c r="D329" s="655"/>
      <c r="E329" s="57"/>
      <c r="F329" s="57"/>
      <c r="G329" s="57"/>
      <c r="H329" s="57"/>
      <c r="I329" s="57"/>
      <c r="J329" s="649"/>
      <c r="K329" s="57"/>
      <c r="L329" s="33"/>
      <c r="M329" s="34">
        <f t="shared" si="373"/>
        <v>1</v>
      </c>
      <c r="N329" s="865"/>
      <c r="O329" s="866"/>
      <c r="P329" s="865"/>
      <c r="Q329" s="866"/>
      <c r="R329" s="865"/>
      <c r="S329" s="866"/>
      <c r="T329" s="865"/>
      <c r="U329" s="866"/>
      <c r="V329" s="865"/>
      <c r="W329" s="866"/>
      <c r="X329" s="287"/>
      <c r="Y329" s="867"/>
      <c r="Z329" s="868"/>
      <c r="AA329" s="867"/>
      <c r="AB329" s="868"/>
      <c r="AC329" s="867"/>
      <c r="AD329" s="868"/>
      <c r="AE329" s="867"/>
      <c r="AF329" s="868"/>
      <c r="AG329" s="867"/>
      <c r="AH329" s="868"/>
      <c r="AI329" s="277"/>
      <c r="AJ329" s="869"/>
      <c r="AK329" s="870"/>
      <c r="AL329" s="869"/>
      <c r="AM329" s="870"/>
      <c r="AN329" s="869"/>
      <c r="AO329" s="870"/>
      <c r="AP329" s="869"/>
      <c r="AQ329" s="870"/>
      <c r="AR329" s="869"/>
      <c r="AS329" s="870"/>
      <c r="AT329" s="278"/>
      <c r="AU329" s="861"/>
      <c r="AV329" s="862"/>
      <c r="AW329" s="861"/>
      <c r="AX329" s="862"/>
      <c r="AY329" s="861"/>
      <c r="AZ329" s="862"/>
      <c r="BA329" s="861"/>
      <c r="BB329" s="862"/>
      <c r="BC329" s="861"/>
      <c r="BD329" s="862"/>
      <c r="BE329" s="279"/>
      <c r="BF329" s="847">
        <f t="shared" si="374"/>
        <v>0</v>
      </c>
      <c r="BG329" s="848"/>
      <c r="BH329" s="847">
        <f t="shared" si="375"/>
        <v>0</v>
      </c>
      <c r="BI329" s="848"/>
      <c r="BJ329" s="847">
        <f t="shared" si="376"/>
        <v>0</v>
      </c>
      <c r="BK329" s="848"/>
      <c r="BL329" s="847">
        <f t="shared" si="377"/>
        <v>0</v>
      </c>
      <c r="BM329" s="848"/>
      <c r="BN329" s="847">
        <f t="shared" si="378"/>
        <v>0</v>
      </c>
      <c r="BO329" s="848"/>
      <c r="BP329" s="221">
        <f t="shared" si="385"/>
        <v>0</v>
      </c>
      <c r="BQ329" s="256">
        <f t="shared" si="379"/>
        <v>0</v>
      </c>
      <c r="BR329" s="256">
        <f t="shared" si="380"/>
        <v>0</v>
      </c>
      <c r="BS329" s="256">
        <f t="shared" si="381"/>
        <v>0</v>
      </c>
      <c r="BT329" s="256">
        <f t="shared" si="382"/>
        <v>0</v>
      </c>
      <c r="BU329" s="256">
        <f t="shared" si="383"/>
        <v>0</v>
      </c>
      <c r="BV329" s="244">
        <f t="shared" si="384"/>
        <v>0</v>
      </c>
    </row>
    <row r="330" spans="1:74" ht="15" customHeight="1">
      <c r="C330" s="61" t="s">
        <v>15</v>
      </c>
      <c r="D330" s="655"/>
      <c r="E330" s="57"/>
      <c r="F330" s="57"/>
      <c r="G330" s="57"/>
      <c r="H330" s="57"/>
      <c r="I330" s="57"/>
      <c r="J330" s="649"/>
      <c r="K330" s="57"/>
      <c r="L330" s="33"/>
      <c r="M330" s="34">
        <f t="shared" si="373"/>
        <v>1</v>
      </c>
      <c r="N330" s="865"/>
      <c r="O330" s="866"/>
      <c r="P330" s="865"/>
      <c r="Q330" s="866"/>
      <c r="R330" s="865"/>
      <c r="S330" s="866"/>
      <c r="T330" s="865"/>
      <c r="U330" s="866"/>
      <c r="V330" s="865"/>
      <c r="W330" s="866"/>
      <c r="X330" s="287"/>
      <c r="Y330" s="867"/>
      <c r="Z330" s="868"/>
      <c r="AA330" s="867"/>
      <c r="AB330" s="868"/>
      <c r="AC330" s="867"/>
      <c r="AD330" s="868"/>
      <c r="AE330" s="867"/>
      <c r="AF330" s="868"/>
      <c r="AG330" s="867"/>
      <c r="AH330" s="868"/>
      <c r="AI330" s="277"/>
      <c r="AJ330" s="869"/>
      <c r="AK330" s="870"/>
      <c r="AL330" s="869"/>
      <c r="AM330" s="870"/>
      <c r="AN330" s="869"/>
      <c r="AO330" s="870"/>
      <c r="AP330" s="869"/>
      <c r="AQ330" s="870"/>
      <c r="AR330" s="869"/>
      <c r="AS330" s="870"/>
      <c r="AT330" s="278"/>
      <c r="AU330" s="861"/>
      <c r="AV330" s="862"/>
      <c r="AW330" s="861"/>
      <c r="AX330" s="862"/>
      <c r="AY330" s="861"/>
      <c r="AZ330" s="862"/>
      <c r="BA330" s="861"/>
      <c r="BB330" s="862"/>
      <c r="BC330" s="861"/>
      <c r="BD330" s="862"/>
      <c r="BE330" s="279"/>
      <c r="BF330" s="847">
        <f t="shared" si="374"/>
        <v>0</v>
      </c>
      <c r="BG330" s="848"/>
      <c r="BH330" s="847">
        <f t="shared" si="375"/>
        <v>0</v>
      </c>
      <c r="BI330" s="848"/>
      <c r="BJ330" s="847">
        <f t="shared" si="376"/>
        <v>0</v>
      </c>
      <c r="BK330" s="848"/>
      <c r="BL330" s="847">
        <f t="shared" si="377"/>
        <v>0</v>
      </c>
      <c r="BM330" s="848"/>
      <c r="BN330" s="847">
        <f t="shared" si="378"/>
        <v>0</v>
      </c>
      <c r="BO330" s="848"/>
      <c r="BP330" s="221">
        <f t="shared" si="385"/>
        <v>0</v>
      </c>
      <c r="BQ330" s="256">
        <f t="shared" si="379"/>
        <v>0</v>
      </c>
      <c r="BR330" s="256">
        <f t="shared" si="380"/>
        <v>0</v>
      </c>
      <c r="BS330" s="256">
        <f t="shared" si="381"/>
        <v>0</v>
      </c>
      <c r="BT330" s="256">
        <f t="shared" si="382"/>
        <v>0</v>
      </c>
      <c r="BU330" s="256">
        <f t="shared" si="383"/>
        <v>0</v>
      </c>
      <c r="BV330" s="244">
        <f t="shared" si="384"/>
        <v>0</v>
      </c>
    </row>
    <row r="331" spans="1:74" ht="15" customHeight="1">
      <c r="C331" s="61" t="s">
        <v>34</v>
      </c>
      <c r="D331" s="655"/>
      <c r="E331" s="57"/>
      <c r="F331" s="57"/>
      <c r="G331" s="57"/>
      <c r="H331" s="57"/>
      <c r="I331" s="57"/>
      <c r="J331" s="649"/>
      <c r="K331" s="57"/>
      <c r="L331" s="33"/>
      <c r="M331" s="34">
        <f t="shared" si="373"/>
        <v>1.1000000000000001</v>
      </c>
      <c r="N331" s="865"/>
      <c r="O331" s="866"/>
      <c r="P331" s="865"/>
      <c r="Q331" s="866"/>
      <c r="R331" s="865"/>
      <c r="S331" s="866"/>
      <c r="T331" s="865"/>
      <c r="U331" s="866"/>
      <c r="V331" s="865"/>
      <c r="W331" s="866"/>
      <c r="X331" s="287"/>
      <c r="Y331" s="867"/>
      <c r="Z331" s="868"/>
      <c r="AA331" s="867"/>
      <c r="AB331" s="868"/>
      <c r="AC331" s="867"/>
      <c r="AD331" s="868"/>
      <c r="AE331" s="867"/>
      <c r="AF331" s="868"/>
      <c r="AG331" s="867"/>
      <c r="AH331" s="868"/>
      <c r="AI331" s="277"/>
      <c r="AJ331" s="869"/>
      <c r="AK331" s="870"/>
      <c r="AL331" s="869"/>
      <c r="AM331" s="870"/>
      <c r="AN331" s="869"/>
      <c r="AO331" s="870"/>
      <c r="AP331" s="869"/>
      <c r="AQ331" s="870"/>
      <c r="AR331" s="869"/>
      <c r="AS331" s="870"/>
      <c r="AT331" s="278"/>
      <c r="AU331" s="861"/>
      <c r="AV331" s="862"/>
      <c r="AW331" s="861"/>
      <c r="AX331" s="862"/>
      <c r="AY331" s="861"/>
      <c r="AZ331" s="862"/>
      <c r="BA331" s="861"/>
      <c r="BB331" s="862"/>
      <c r="BC331" s="861"/>
      <c r="BD331" s="862"/>
      <c r="BE331" s="279"/>
      <c r="BF331" s="847">
        <f t="shared" si="374"/>
        <v>0</v>
      </c>
      <c r="BG331" s="848"/>
      <c r="BH331" s="847">
        <f t="shared" si="375"/>
        <v>0</v>
      </c>
      <c r="BI331" s="848"/>
      <c r="BJ331" s="847">
        <f t="shared" si="376"/>
        <v>0</v>
      </c>
      <c r="BK331" s="848"/>
      <c r="BL331" s="847">
        <f t="shared" si="377"/>
        <v>0</v>
      </c>
      <c r="BM331" s="848"/>
      <c r="BN331" s="847">
        <f t="shared" si="378"/>
        <v>0</v>
      </c>
      <c r="BO331" s="848"/>
      <c r="BP331" s="221">
        <f t="shared" si="385"/>
        <v>0</v>
      </c>
      <c r="BQ331" s="256">
        <f t="shared" si="379"/>
        <v>0</v>
      </c>
      <c r="BR331" s="256">
        <f t="shared" si="380"/>
        <v>0</v>
      </c>
      <c r="BS331" s="256">
        <f t="shared" si="381"/>
        <v>0</v>
      </c>
      <c r="BT331" s="256">
        <f t="shared" si="382"/>
        <v>0</v>
      </c>
      <c r="BU331" s="256">
        <f t="shared" si="383"/>
        <v>0</v>
      </c>
      <c r="BV331" s="244">
        <f t="shared" si="384"/>
        <v>0</v>
      </c>
    </row>
    <row r="332" spans="1:74" ht="15" customHeight="1">
      <c r="C332" s="61" t="s">
        <v>315</v>
      </c>
      <c r="D332" s="655" t="s">
        <v>338</v>
      </c>
      <c r="E332" s="57"/>
      <c r="F332" s="57"/>
      <c r="G332" s="57"/>
      <c r="H332" s="57"/>
      <c r="I332" s="57"/>
      <c r="J332" s="649"/>
      <c r="K332" s="57"/>
      <c r="L332" s="33"/>
      <c r="M332" s="34">
        <f t="shared" si="373"/>
        <v>1.1000000000000001</v>
      </c>
      <c r="N332" s="865"/>
      <c r="O332" s="866"/>
      <c r="P332" s="865"/>
      <c r="Q332" s="866"/>
      <c r="R332" s="865"/>
      <c r="S332" s="866"/>
      <c r="T332" s="865"/>
      <c r="U332" s="866"/>
      <c r="V332" s="865"/>
      <c r="W332" s="866"/>
      <c r="X332" s="287"/>
      <c r="Y332" s="867"/>
      <c r="Z332" s="868"/>
      <c r="AA332" s="867"/>
      <c r="AB332" s="868"/>
      <c r="AC332" s="867"/>
      <c r="AD332" s="868"/>
      <c r="AE332" s="867"/>
      <c r="AF332" s="868"/>
      <c r="AG332" s="867"/>
      <c r="AH332" s="868"/>
      <c r="AI332" s="277"/>
      <c r="AJ332" s="869"/>
      <c r="AK332" s="870"/>
      <c r="AL332" s="869"/>
      <c r="AM332" s="870"/>
      <c r="AN332" s="869"/>
      <c r="AO332" s="870"/>
      <c r="AP332" s="869"/>
      <c r="AQ332" s="870"/>
      <c r="AR332" s="869"/>
      <c r="AS332" s="870"/>
      <c r="AT332" s="278"/>
      <c r="AU332" s="861"/>
      <c r="AV332" s="862"/>
      <c r="AW332" s="861"/>
      <c r="AX332" s="862"/>
      <c r="AY332" s="861"/>
      <c r="AZ332" s="862"/>
      <c r="BA332" s="861"/>
      <c r="BB332" s="862"/>
      <c r="BC332" s="861"/>
      <c r="BD332" s="862"/>
      <c r="BE332" s="279"/>
      <c r="BF332" s="847">
        <f t="shared" si="374"/>
        <v>0</v>
      </c>
      <c r="BG332" s="848"/>
      <c r="BH332" s="847">
        <f t="shared" si="375"/>
        <v>0</v>
      </c>
      <c r="BI332" s="848"/>
      <c r="BJ332" s="847">
        <f t="shared" si="376"/>
        <v>0</v>
      </c>
      <c r="BK332" s="848"/>
      <c r="BL332" s="847">
        <f t="shared" si="377"/>
        <v>0</v>
      </c>
      <c r="BM332" s="848"/>
      <c r="BN332" s="847">
        <f t="shared" si="378"/>
        <v>0</v>
      </c>
      <c r="BO332" s="848"/>
      <c r="BP332" s="221">
        <f t="shared" si="385"/>
        <v>0</v>
      </c>
      <c r="BQ332" s="256">
        <f t="shared" si="379"/>
        <v>0</v>
      </c>
      <c r="BR332" s="256">
        <f t="shared" si="380"/>
        <v>0</v>
      </c>
      <c r="BS332" s="256">
        <f t="shared" si="381"/>
        <v>0</v>
      </c>
      <c r="BT332" s="256">
        <f t="shared" si="382"/>
        <v>0</v>
      </c>
      <c r="BU332" s="256">
        <f t="shared" si="383"/>
        <v>0</v>
      </c>
      <c r="BV332" s="244">
        <f t="shared" si="384"/>
        <v>0</v>
      </c>
    </row>
    <row r="333" spans="1:74" ht="15" customHeight="1">
      <c r="C333" s="61" t="s">
        <v>231</v>
      </c>
      <c r="D333" s="655"/>
      <c r="E333" s="57"/>
      <c r="F333" s="57"/>
      <c r="G333" s="57"/>
      <c r="H333" s="57"/>
      <c r="I333" s="57"/>
      <c r="J333" s="649"/>
      <c r="K333" s="57"/>
      <c r="L333" s="33"/>
      <c r="M333" s="34">
        <f t="shared" si="373"/>
        <v>1</v>
      </c>
      <c r="N333" s="865"/>
      <c r="O333" s="866"/>
      <c r="P333" s="865"/>
      <c r="Q333" s="866"/>
      <c r="R333" s="865"/>
      <c r="S333" s="866"/>
      <c r="T333" s="865"/>
      <c r="U333" s="866"/>
      <c r="V333" s="865"/>
      <c r="W333" s="866"/>
      <c r="X333" s="287"/>
      <c r="Y333" s="867"/>
      <c r="Z333" s="868"/>
      <c r="AA333" s="867"/>
      <c r="AB333" s="868"/>
      <c r="AC333" s="867"/>
      <c r="AD333" s="868"/>
      <c r="AE333" s="867"/>
      <c r="AF333" s="868"/>
      <c r="AG333" s="867"/>
      <c r="AH333" s="868"/>
      <c r="AI333" s="277"/>
      <c r="AJ333" s="869"/>
      <c r="AK333" s="870"/>
      <c r="AL333" s="869"/>
      <c r="AM333" s="870"/>
      <c r="AN333" s="869"/>
      <c r="AO333" s="870"/>
      <c r="AP333" s="869"/>
      <c r="AQ333" s="870"/>
      <c r="AR333" s="869"/>
      <c r="AS333" s="870"/>
      <c r="AT333" s="278"/>
      <c r="AU333" s="861"/>
      <c r="AV333" s="862"/>
      <c r="AW333" s="861"/>
      <c r="AX333" s="862"/>
      <c r="AY333" s="861"/>
      <c r="AZ333" s="862"/>
      <c r="BA333" s="861"/>
      <c r="BB333" s="862"/>
      <c r="BC333" s="861"/>
      <c r="BD333" s="862"/>
      <c r="BE333" s="279"/>
      <c r="BF333" s="847">
        <f t="shared" si="374"/>
        <v>0</v>
      </c>
      <c r="BG333" s="848"/>
      <c r="BH333" s="847">
        <f t="shared" si="375"/>
        <v>0</v>
      </c>
      <c r="BI333" s="848"/>
      <c r="BJ333" s="847">
        <f t="shared" si="376"/>
        <v>0</v>
      </c>
      <c r="BK333" s="848"/>
      <c r="BL333" s="847">
        <f t="shared" si="377"/>
        <v>0</v>
      </c>
      <c r="BM333" s="848"/>
      <c r="BN333" s="847">
        <f t="shared" si="378"/>
        <v>0</v>
      </c>
      <c r="BO333" s="848"/>
      <c r="BP333" s="221">
        <f t="shared" si="385"/>
        <v>0</v>
      </c>
      <c r="BQ333" s="256">
        <f t="shared" si="379"/>
        <v>0</v>
      </c>
      <c r="BR333" s="256">
        <f t="shared" si="380"/>
        <v>0</v>
      </c>
      <c r="BS333" s="256">
        <f t="shared" si="381"/>
        <v>0</v>
      </c>
      <c r="BT333" s="256">
        <f t="shared" si="382"/>
        <v>0</v>
      </c>
      <c r="BU333" s="256">
        <f t="shared" si="383"/>
        <v>0</v>
      </c>
      <c r="BV333" s="244">
        <f t="shared" si="384"/>
        <v>0</v>
      </c>
    </row>
    <row r="334" spans="1:74" ht="15" customHeight="1">
      <c r="C334" s="61" t="s">
        <v>15</v>
      </c>
      <c r="D334" s="655"/>
      <c r="E334" s="57"/>
      <c r="F334" s="57"/>
      <c r="G334" s="57"/>
      <c r="H334" s="57"/>
      <c r="I334" s="57"/>
      <c r="J334" s="649"/>
      <c r="K334" s="57"/>
      <c r="L334" s="33"/>
      <c r="M334" s="34">
        <f t="shared" si="373"/>
        <v>1</v>
      </c>
      <c r="N334" s="865"/>
      <c r="O334" s="866"/>
      <c r="P334" s="865"/>
      <c r="Q334" s="866"/>
      <c r="R334" s="865"/>
      <c r="S334" s="866"/>
      <c r="T334" s="865"/>
      <c r="U334" s="866"/>
      <c r="V334" s="865"/>
      <c r="W334" s="866"/>
      <c r="X334" s="287"/>
      <c r="Y334" s="867"/>
      <c r="Z334" s="868"/>
      <c r="AA334" s="867"/>
      <c r="AB334" s="868"/>
      <c r="AC334" s="867"/>
      <c r="AD334" s="868"/>
      <c r="AE334" s="867"/>
      <c r="AF334" s="868"/>
      <c r="AG334" s="867"/>
      <c r="AH334" s="868"/>
      <c r="AI334" s="277"/>
      <c r="AJ334" s="869"/>
      <c r="AK334" s="870"/>
      <c r="AL334" s="869"/>
      <c r="AM334" s="870"/>
      <c r="AN334" s="869"/>
      <c r="AO334" s="870"/>
      <c r="AP334" s="869"/>
      <c r="AQ334" s="870"/>
      <c r="AR334" s="869"/>
      <c r="AS334" s="870"/>
      <c r="AT334" s="278"/>
      <c r="AU334" s="861"/>
      <c r="AV334" s="862"/>
      <c r="AW334" s="861"/>
      <c r="AX334" s="862"/>
      <c r="AY334" s="861"/>
      <c r="AZ334" s="862"/>
      <c r="BA334" s="861"/>
      <c r="BB334" s="862"/>
      <c r="BC334" s="861"/>
      <c r="BD334" s="862"/>
      <c r="BE334" s="279"/>
      <c r="BF334" s="847">
        <f t="shared" si="374"/>
        <v>0</v>
      </c>
      <c r="BG334" s="848"/>
      <c r="BH334" s="847">
        <f t="shared" si="375"/>
        <v>0</v>
      </c>
      <c r="BI334" s="848"/>
      <c r="BJ334" s="847">
        <f t="shared" si="376"/>
        <v>0</v>
      </c>
      <c r="BK334" s="848"/>
      <c r="BL334" s="847">
        <f t="shared" si="377"/>
        <v>0</v>
      </c>
      <c r="BM334" s="848"/>
      <c r="BN334" s="847">
        <f t="shared" si="378"/>
        <v>0</v>
      </c>
      <c r="BO334" s="848"/>
      <c r="BP334" s="221">
        <f t="shared" si="385"/>
        <v>0</v>
      </c>
      <c r="BQ334" s="256">
        <f t="shared" si="379"/>
        <v>0</v>
      </c>
      <c r="BR334" s="256">
        <f t="shared" si="380"/>
        <v>0</v>
      </c>
      <c r="BS334" s="256">
        <f t="shared" si="381"/>
        <v>0</v>
      </c>
      <c r="BT334" s="256">
        <f t="shared" si="382"/>
        <v>0</v>
      </c>
      <c r="BU334" s="256">
        <f t="shared" si="383"/>
        <v>0</v>
      </c>
      <c r="BV334" s="244">
        <f t="shared" si="384"/>
        <v>0</v>
      </c>
    </row>
    <row r="335" spans="1:74" ht="15" customHeight="1">
      <c r="C335" s="61" t="s">
        <v>34</v>
      </c>
      <c r="D335" s="655"/>
      <c r="E335" s="57"/>
      <c r="F335" s="57"/>
      <c r="G335" s="57"/>
      <c r="H335" s="57"/>
      <c r="I335" s="57"/>
      <c r="J335" s="649"/>
      <c r="K335" s="57"/>
      <c r="L335" s="33"/>
      <c r="M335" s="34">
        <f t="shared" si="373"/>
        <v>1.1000000000000001</v>
      </c>
      <c r="N335" s="865"/>
      <c r="O335" s="866"/>
      <c r="P335" s="865"/>
      <c r="Q335" s="866"/>
      <c r="R335" s="865"/>
      <c r="S335" s="866"/>
      <c r="T335" s="865"/>
      <c r="U335" s="866"/>
      <c r="V335" s="865"/>
      <c r="W335" s="866"/>
      <c r="X335" s="287"/>
      <c r="Y335" s="867"/>
      <c r="Z335" s="868"/>
      <c r="AA335" s="867"/>
      <c r="AB335" s="868"/>
      <c r="AC335" s="867"/>
      <c r="AD335" s="868"/>
      <c r="AE335" s="867"/>
      <c r="AF335" s="868"/>
      <c r="AG335" s="867"/>
      <c r="AH335" s="868"/>
      <c r="AI335" s="277"/>
      <c r="AJ335" s="869"/>
      <c r="AK335" s="870"/>
      <c r="AL335" s="869"/>
      <c r="AM335" s="870"/>
      <c r="AN335" s="869"/>
      <c r="AO335" s="870"/>
      <c r="AP335" s="869"/>
      <c r="AQ335" s="870"/>
      <c r="AR335" s="869"/>
      <c r="AS335" s="870"/>
      <c r="AT335" s="278"/>
      <c r="AU335" s="861"/>
      <c r="AV335" s="862"/>
      <c r="AW335" s="861"/>
      <c r="AX335" s="862"/>
      <c r="AY335" s="861"/>
      <c r="AZ335" s="862"/>
      <c r="BA335" s="861"/>
      <c r="BB335" s="862"/>
      <c r="BC335" s="861"/>
      <c r="BD335" s="862"/>
      <c r="BE335" s="279"/>
      <c r="BF335" s="847">
        <f t="shared" si="374"/>
        <v>0</v>
      </c>
      <c r="BG335" s="848"/>
      <c r="BH335" s="847">
        <f t="shared" si="375"/>
        <v>0</v>
      </c>
      <c r="BI335" s="848"/>
      <c r="BJ335" s="847">
        <f t="shared" si="376"/>
        <v>0</v>
      </c>
      <c r="BK335" s="848"/>
      <c r="BL335" s="847">
        <f t="shared" si="377"/>
        <v>0</v>
      </c>
      <c r="BM335" s="848"/>
      <c r="BN335" s="847">
        <f t="shared" si="378"/>
        <v>0</v>
      </c>
      <c r="BO335" s="848"/>
      <c r="BP335" s="221">
        <f t="shared" si="385"/>
        <v>0</v>
      </c>
      <c r="BQ335" s="256">
        <f t="shared" si="379"/>
        <v>0</v>
      </c>
      <c r="BR335" s="256">
        <f t="shared" si="380"/>
        <v>0</v>
      </c>
      <c r="BS335" s="256">
        <f t="shared" si="381"/>
        <v>0</v>
      </c>
      <c r="BT335" s="256">
        <f t="shared" si="382"/>
        <v>0</v>
      </c>
      <c r="BU335" s="256">
        <f t="shared" si="383"/>
        <v>0</v>
      </c>
      <c r="BV335" s="244">
        <f t="shared" si="384"/>
        <v>0</v>
      </c>
    </row>
    <row r="336" spans="1:74" ht="15" customHeight="1">
      <c r="C336" s="61"/>
      <c r="J336" s="892" t="s">
        <v>150</v>
      </c>
      <c r="K336" s="903"/>
      <c r="L336" s="903"/>
      <c r="M336" s="885"/>
      <c r="N336" s="886"/>
      <c r="O336" s="686"/>
      <c r="P336" s="886"/>
      <c r="Q336" s="686"/>
      <c r="R336" s="886"/>
      <c r="S336" s="686"/>
      <c r="T336" s="886"/>
      <c r="U336" s="686"/>
      <c r="V336" s="886"/>
      <c r="W336" s="686"/>
      <c r="X336" s="109"/>
      <c r="Y336" s="886"/>
      <c r="Z336" s="891"/>
      <c r="AA336" s="886"/>
      <c r="AB336" s="891"/>
      <c r="AC336" s="886"/>
      <c r="AD336" s="891"/>
      <c r="AE336" s="886"/>
      <c r="AF336" s="891"/>
      <c r="AG336" s="886"/>
      <c r="AH336" s="891"/>
      <c r="AI336" s="109"/>
      <c r="AJ336" s="886"/>
      <c r="AK336" s="686"/>
      <c r="AL336" s="886"/>
      <c r="AM336" s="686"/>
      <c r="AN336" s="886"/>
      <c r="AO336" s="686"/>
      <c r="AP336" s="886"/>
      <c r="AQ336" s="686"/>
      <c r="AR336" s="886"/>
      <c r="AS336" s="686"/>
      <c r="AT336" s="109"/>
      <c r="AU336" s="886"/>
      <c r="AV336" s="686"/>
      <c r="AW336" s="886"/>
      <c r="AX336" s="686"/>
      <c r="AY336" s="886"/>
      <c r="AZ336" s="686"/>
      <c r="BA336" s="886"/>
      <c r="BB336" s="686"/>
      <c r="BC336" s="886"/>
      <c r="BD336" s="686"/>
      <c r="BE336" s="109"/>
      <c r="BF336" s="886">
        <f>SUM(BF324:BF335)</f>
        <v>0</v>
      </c>
      <c r="BG336" s="686"/>
      <c r="BH336" s="886">
        <f>SUM(BH324:BH335)</f>
        <v>0</v>
      </c>
      <c r="BI336" s="686"/>
      <c r="BJ336" s="886">
        <f>SUM(BJ324:BJ335)</f>
        <v>0</v>
      </c>
      <c r="BK336" s="686"/>
      <c r="BL336" s="886">
        <f>SUM(BL324:BL335)</f>
        <v>0</v>
      </c>
      <c r="BM336" s="686"/>
      <c r="BN336" s="886">
        <f>SUM(BN324:BN335)</f>
        <v>0</v>
      </c>
      <c r="BO336" s="686"/>
      <c r="BP336" s="109">
        <f>SUM(BF336:BO336)</f>
        <v>0</v>
      </c>
      <c r="BQ336" s="109">
        <f>SUM(BQ324:BQ335)</f>
        <v>0</v>
      </c>
      <c r="BR336" s="109">
        <f>SUM(BR324:BR335)</f>
        <v>0</v>
      </c>
      <c r="BS336" s="109">
        <f>SUM(BS324:BS335)</f>
        <v>0</v>
      </c>
      <c r="BT336" s="109">
        <f>SUM(BT324:BT335)</f>
        <v>0</v>
      </c>
      <c r="BU336" s="109">
        <f>SUM(BU324:BU335)</f>
        <v>0</v>
      </c>
      <c r="BV336" s="109">
        <f t="shared" si="384"/>
        <v>0</v>
      </c>
    </row>
    <row r="337" spans="1:75" s="9" customFormat="1" ht="15" customHeight="1">
      <c r="A337" s="62"/>
      <c r="B337" s="62"/>
      <c r="C337" s="904" t="s">
        <v>339</v>
      </c>
      <c r="D337" s="904"/>
      <c r="E337" s="904"/>
      <c r="F337" s="904"/>
      <c r="G337" s="904"/>
      <c r="H337" s="904"/>
      <c r="I337" s="904"/>
      <c r="J337" s="904"/>
      <c r="K337" s="904"/>
      <c r="L337" s="904"/>
      <c r="M337" s="904"/>
      <c r="N337" s="877">
        <f>N169+N207+N245+N283+N321</f>
        <v>0</v>
      </c>
      <c r="O337" s="878"/>
      <c r="P337" s="877">
        <f>P169+P207+P245+P283+P321</f>
        <v>0</v>
      </c>
      <c r="Q337" s="878"/>
      <c r="R337" s="877">
        <f>R169+R207+R245+R283+R321</f>
        <v>0</v>
      </c>
      <c r="S337" s="878"/>
      <c r="T337" s="877">
        <f>T169+T207+T245+T283+T321</f>
        <v>0</v>
      </c>
      <c r="U337" s="878"/>
      <c r="V337" s="877">
        <f>V169+V207+V245+V283+V321</f>
        <v>0</v>
      </c>
      <c r="W337" s="878"/>
      <c r="X337" s="289">
        <f>SUM(N337:W337)</f>
        <v>0</v>
      </c>
      <c r="Y337" s="877">
        <f>Y169+Y207+Y245+Y283+Y321</f>
        <v>0</v>
      </c>
      <c r="Z337" s="878"/>
      <c r="AA337" s="877">
        <f>AA169+AA207+AA245+AA283+AA321</f>
        <v>0</v>
      </c>
      <c r="AB337" s="878"/>
      <c r="AC337" s="877">
        <f>AC169+AC207+AC245+AC283+AC321</f>
        <v>0</v>
      </c>
      <c r="AD337" s="878"/>
      <c r="AE337" s="877">
        <f>AE169+AE207+AE245+AE283+AE321</f>
        <v>0</v>
      </c>
      <c r="AF337" s="878"/>
      <c r="AG337" s="877">
        <f>AG169+AG207+AG245+AG283+AG321</f>
        <v>0</v>
      </c>
      <c r="AH337" s="878"/>
      <c r="AI337" s="289">
        <f>SUM(Y337:AH337)</f>
        <v>0</v>
      </c>
      <c r="AJ337" s="877">
        <f>AJ169+AJ207+AJ245+AJ283+AJ321</f>
        <v>0</v>
      </c>
      <c r="AK337" s="878"/>
      <c r="AL337" s="877">
        <f>AL169+AL207+AL245+AL283+AL321</f>
        <v>0</v>
      </c>
      <c r="AM337" s="878"/>
      <c r="AN337" s="877">
        <f>AN169+AN207+AN245+AN283+AN321</f>
        <v>0</v>
      </c>
      <c r="AO337" s="878"/>
      <c r="AP337" s="877">
        <f>AP169+AP207+AP245+AP283+AP321</f>
        <v>0</v>
      </c>
      <c r="AQ337" s="878"/>
      <c r="AR337" s="877">
        <f>AR169+AR207+AR245+AR283+AR321</f>
        <v>0</v>
      </c>
      <c r="AS337" s="878"/>
      <c r="AT337" s="289">
        <f>SUM(AJ337:AS337)</f>
        <v>0</v>
      </c>
      <c r="AU337" s="877">
        <f>AU169+AU207+AU245+AU283+AU321</f>
        <v>0</v>
      </c>
      <c r="AV337" s="878"/>
      <c r="AW337" s="877">
        <f>AW169+AW207+AW245+AW283+AW321</f>
        <v>0</v>
      </c>
      <c r="AX337" s="878"/>
      <c r="AY337" s="877">
        <f>AY169+AY207+AY245+AY283+AY321</f>
        <v>0</v>
      </c>
      <c r="AZ337" s="878"/>
      <c r="BA337" s="877">
        <f>BA169+BA207+BA245+BA283+BA321</f>
        <v>0</v>
      </c>
      <c r="BB337" s="878"/>
      <c r="BC337" s="877">
        <f>BC169+BC207+BC245+BC283+BC321</f>
        <v>0</v>
      </c>
      <c r="BD337" s="878"/>
      <c r="BE337" s="289">
        <f>SUM(AU337:BD337)</f>
        <v>0</v>
      </c>
      <c r="BF337" s="877">
        <f>BF169+BF207+BF245+BF283+BF321</f>
        <v>0</v>
      </c>
      <c r="BG337" s="878"/>
      <c r="BH337" s="877">
        <f>BH169+BH207+BH245+BH283+BH321</f>
        <v>0</v>
      </c>
      <c r="BI337" s="878"/>
      <c r="BJ337" s="877">
        <f>BJ169+BJ207+BJ245+BJ283+BJ321</f>
        <v>0</v>
      </c>
      <c r="BK337" s="878"/>
      <c r="BL337" s="877">
        <f>BL169+BL207+BL245+BL283+BL321</f>
        <v>0</v>
      </c>
      <c r="BM337" s="878"/>
      <c r="BN337" s="877">
        <f>BN169+BN207+BN245+BN283+BN321</f>
        <v>0</v>
      </c>
      <c r="BO337" s="878"/>
      <c r="BP337" s="289">
        <f>SUM(BF337:BO337)</f>
        <v>0</v>
      </c>
      <c r="BQ337" s="289">
        <f>N337+Y337+AJ337+AU337+BF337</f>
        <v>0</v>
      </c>
      <c r="BR337" s="289">
        <f>P337+AA337+AL337+AW337+BH337</f>
        <v>0</v>
      </c>
      <c r="BS337" s="289">
        <f>R337+AC337+AN337+AY337+BJ337</f>
        <v>0</v>
      </c>
      <c r="BT337" s="289">
        <f>T337+AE337+AP337+BA337+BL337</f>
        <v>0</v>
      </c>
      <c r="BU337" s="289">
        <f>V337+AG337+AR337+BC337+BN337</f>
        <v>0</v>
      </c>
      <c r="BV337" s="289">
        <f t="shared" si="384"/>
        <v>0</v>
      </c>
      <c r="BW337" s="34"/>
    </row>
    <row r="338" spans="1:75" s="9" customFormat="1" ht="15" customHeight="1">
      <c r="A338" s="62"/>
      <c r="B338" s="62"/>
      <c r="C338" s="904" t="s">
        <v>340</v>
      </c>
      <c r="D338" s="904"/>
      <c r="E338" s="904"/>
      <c r="F338" s="904"/>
      <c r="G338" s="904"/>
      <c r="H338" s="904"/>
      <c r="I338" s="904"/>
      <c r="J338" s="904"/>
      <c r="K338" s="904"/>
      <c r="L338" s="904"/>
      <c r="M338" s="904"/>
      <c r="N338" s="877">
        <f>N184+N222+N260+N298+N336</f>
        <v>0</v>
      </c>
      <c r="O338" s="878"/>
      <c r="P338" s="877">
        <f>P184+P222+P260+P298+P336</f>
        <v>0</v>
      </c>
      <c r="Q338" s="878"/>
      <c r="R338" s="877">
        <f>R184+R222+R260+R298+R336</f>
        <v>0</v>
      </c>
      <c r="S338" s="878"/>
      <c r="T338" s="877">
        <f>T184+T222+T260+T298+T336</f>
        <v>0</v>
      </c>
      <c r="U338" s="878"/>
      <c r="V338" s="877">
        <f>V184+V222+V260+V298+V336</f>
        <v>0</v>
      </c>
      <c r="W338" s="878"/>
      <c r="X338" s="289">
        <f>SUM(N338:W338)</f>
        <v>0</v>
      </c>
      <c r="Y338" s="877">
        <f>Y184+Y222+Y260+Y298+Y336</f>
        <v>0</v>
      </c>
      <c r="Z338" s="878"/>
      <c r="AA338" s="877">
        <f>AA184+AA222+AA260+AA298+AA336</f>
        <v>0</v>
      </c>
      <c r="AB338" s="878"/>
      <c r="AC338" s="877">
        <f>AC184+AC222+AC260+AC298+AC336</f>
        <v>0</v>
      </c>
      <c r="AD338" s="878"/>
      <c r="AE338" s="877">
        <f>AE184+AE222+AE260+AE298+AE336</f>
        <v>0</v>
      </c>
      <c r="AF338" s="878"/>
      <c r="AG338" s="877">
        <f>AG184+AG222+AG260+AG298+AG336</f>
        <v>0</v>
      </c>
      <c r="AH338" s="878"/>
      <c r="AI338" s="289">
        <f>SUM(Y338:AH338)</f>
        <v>0</v>
      </c>
      <c r="AJ338" s="877">
        <f>AJ184+AJ222+AJ260+AJ298+AJ336</f>
        <v>0</v>
      </c>
      <c r="AK338" s="878"/>
      <c r="AL338" s="877">
        <f>AL184+AL222+AL260+AL298+AL336</f>
        <v>0</v>
      </c>
      <c r="AM338" s="878"/>
      <c r="AN338" s="877">
        <f>AN184+AN222+AN260+AN298+AN336</f>
        <v>0</v>
      </c>
      <c r="AO338" s="878"/>
      <c r="AP338" s="877">
        <f>AP184+AP222+AP260+AP298+AP336</f>
        <v>0</v>
      </c>
      <c r="AQ338" s="878"/>
      <c r="AR338" s="877">
        <f>AR184+AR222+AR260+AR298+AR336</f>
        <v>0</v>
      </c>
      <c r="AS338" s="878"/>
      <c r="AT338" s="289">
        <f>SUM(AJ338:AS338)</f>
        <v>0</v>
      </c>
      <c r="AU338" s="877">
        <f>AU184+AU222+AU260+AU298+AU336</f>
        <v>0</v>
      </c>
      <c r="AV338" s="878"/>
      <c r="AW338" s="877">
        <f>AW184+AW222+AW260+AW298+AW336</f>
        <v>0</v>
      </c>
      <c r="AX338" s="878"/>
      <c r="AY338" s="877">
        <f>AY184+AY222+AY260+AY298+AY336</f>
        <v>0</v>
      </c>
      <c r="AZ338" s="878"/>
      <c r="BA338" s="877">
        <f>BA184+BA222+BA260+BA298+BA336</f>
        <v>0</v>
      </c>
      <c r="BB338" s="878"/>
      <c r="BC338" s="877">
        <f>BC184+BC222+BC260+BC298+BC336</f>
        <v>0</v>
      </c>
      <c r="BD338" s="878"/>
      <c r="BE338" s="289">
        <f>SUM(AU338:BD338)</f>
        <v>0</v>
      </c>
      <c r="BF338" s="877">
        <f>BF184+BF222+BF260+BF298+BF336</f>
        <v>0</v>
      </c>
      <c r="BG338" s="878"/>
      <c r="BH338" s="877">
        <f>BH184+BH222+BH260+BH298+BH336</f>
        <v>0</v>
      </c>
      <c r="BI338" s="878"/>
      <c r="BJ338" s="877">
        <f>BJ184+BJ222+BJ260+BJ298+BJ336</f>
        <v>0</v>
      </c>
      <c r="BK338" s="878"/>
      <c r="BL338" s="877">
        <f>BL184+BL222+BL260+BL298+BL336</f>
        <v>0</v>
      </c>
      <c r="BM338" s="878"/>
      <c r="BN338" s="877">
        <f>BN184+BN222+BN260+BN298+BN336</f>
        <v>0</v>
      </c>
      <c r="BO338" s="878"/>
      <c r="BP338" s="289">
        <f>SUM(BF338:BO338)</f>
        <v>0</v>
      </c>
      <c r="BQ338" s="289">
        <f>N338+Y338+AJ338+AU338+BF338</f>
        <v>0</v>
      </c>
      <c r="BR338" s="289">
        <f>P338+AA338+AL338+AW338+BH338</f>
        <v>0</v>
      </c>
      <c r="BS338" s="289">
        <f>R338+AC338+AN338+AY338+BJ338</f>
        <v>0</v>
      </c>
      <c r="BT338" s="289">
        <f>T338+AE338+AP338+BA338+BL338</f>
        <v>0</v>
      </c>
      <c r="BU338" s="289">
        <f>V338+AG338+AR338+BC338+BN338</f>
        <v>0</v>
      </c>
      <c r="BV338" s="289">
        <f t="shared" si="384"/>
        <v>0</v>
      </c>
      <c r="BW338" s="34"/>
    </row>
    <row r="339" spans="1:75" s="9" customFormat="1" ht="15" customHeight="1">
      <c r="A339" s="62"/>
      <c r="B339" s="62"/>
      <c r="C339" s="670" t="s">
        <v>260</v>
      </c>
      <c r="D339" s="671"/>
      <c r="E339" s="671"/>
      <c r="F339" s="671"/>
      <c r="G339" s="671"/>
      <c r="H339" s="671"/>
      <c r="I339" s="671"/>
      <c r="J339" s="671"/>
      <c r="K339" s="671"/>
      <c r="L339" s="671"/>
      <c r="M339" s="672"/>
      <c r="N339" s="668">
        <f>N337+N338</f>
        <v>0</v>
      </c>
      <c r="O339" s="902"/>
      <c r="P339" s="668">
        <f>P337+P338</f>
        <v>0</v>
      </c>
      <c r="Q339" s="902"/>
      <c r="R339" s="668">
        <f>R337+R338</f>
        <v>0</v>
      </c>
      <c r="S339" s="902"/>
      <c r="T339" s="668">
        <f>T337+T338</f>
        <v>0</v>
      </c>
      <c r="U339" s="902"/>
      <c r="V339" s="668">
        <f>V337+V338</f>
        <v>0</v>
      </c>
      <c r="W339" s="902"/>
      <c r="X339" s="120">
        <f>SUM(N339:W339)</f>
        <v>0</v>
      </c>
      <c r="Y339" s="668">
        <f>Y337+Y338</f>
        <v>0</v>
      </c>
      <c r="Z339" s="725"/>
      <c r="AA339" s="668">
        <f>AA337+AA338</f>
        <v>0</v>
      </c>
      <c r="AB339" s="725"/>
      <c r="AC339" s="668">
        <f>AC337+AC338</f>
        <v>0</v>
      </c>
      <c r="AD339" s="725"/>
      <c r="AE339" s="668">
        <f>AE337+AE338</f>
        <v>0</v>
      </c>
      <c r="AF339" s="725"/>
      <c r="AG339" s="668">
        <f>AG337+AG338</f>
        <v>0</v>
      </c>
      <c r="AH339" s="725"/>
      <c r="AI339" s="120">
        <f>SUM(Y339:AH339)</f>
        <v>0</v>
      </c>
      <c r="AJ339" s="668">
        <f>AJ337+AJ338</f>
        <v>0</v>
      </c>
      <c r="AK339" s="902"/>
      <c r="AL339" s="668">
        <f>AL337+AL338</f>
        <v>0</v>
      </c>
      <c r="AM339" s="902"/>
      <c r="AN339" s="668">
        <f>AN337+AN338</f>
        <v>0</v>
      </c>
      <c r="AO339" s="902"/>
      <c r="AP339" s="668">
        <f>AP337+AP338</f>
        <v>0</v>
      </c>
      <c r="AQ339" s="902"/>
      <c r="AR339" s="668">
        <f>AR337+AR338</f>
        <v>0</v>
      </c>
      <c r="AS339" s="902"/>
      <c r="AT339" s="120">
        <f>SUM(AJ339:AS339)</f>
        <v>0</v>
      </c>
      <c r="AU339" s="668">
        <f>AU337+AU338</f>
        <v>0</v>
      </c>
      <c r="AV339" s="902"/>
      <c r="AW339" s="668">
        <f>AW337+AW338</f>
        <v>0</v>
      </c>
      <c r="AX339" s="902"/>
      <c r="AY339" s="668">
        <f>AY337+AY338</f>
        <v>0</v>
      </c>
      <c r="AZ339" s="902"/>
      <c r="BA339" s="668">
        <f>BA337+BA338</f>
        <v>0</v>
      </c>
      <c r="BB339" s="902"/>
      <c r="BC339" s="668">
        <f>BC337+BC338</f>
        <v>0</v>
      </c>
      <c r="BD339" s="902"/>
      <c r="BE339" s="120">
        <f>SUM(AU339:BD339)</f>
        <v>0</v>
      </c>
      <c r="BF339" s="668">
        <f>BF337+BF338</f>
        <v>0</v>
      </c>
      <c r="BG339" s="902"/>
      <c r="BH339" s="668">
        <f>BH337+BH338</f>
        <v>0</v>
      </c>
      <c r="BI339" s="902"/>
      <c r="BJ339" s="668">
        <f>BJ337+BJ338</f>
        <v>0</v>
      </c>
      <c r="BK339" s="902"/>
      <c r="BL339" s="668">
        <f>BL337+BL338</f>
        <v>0</v>
      </c>
      <c r="BM339" s="902"/>
      <c r="BN339" s="668">
        <f>BN337+BN338</f>
        <v>0</v>
      </c>
      <c r="BO339" s="902"/>
      <c r="BP339" s="120">
        <f>SUM(BF339:BO339)</f>
        <v>0</v>
      </c>
      <c r="BQ339" s="120">
        <f>BQ337+BQ338</f>
        <v>0</v>
      </c>
      <c r="BR339" s="120">
        <f>BR337+BR338</f>
        <v>0</v>
      </c>
      <c r="BS339" s="120">
        <f>BS337+BS338</f>
        <v>0</v>
      </c>
      <c r="BT339" s="120">
        <f>BT337+BT338</f>
        <v>0</v>
      </c>
      <c r="BU339" s="120">
        <f>BU337+BU338</f>
        <v>0</v>
      </c>
      <c r="BV339" s="120">
        <f t="shared" si="384"/>
        <v>0</v>
      </c>
      <c r="BW339" s="34"/>
    </row>
    <row r="340" spans="1:75" ht="15" customHeight="1">
      <c r="A340" s="62">
        <v>3000</v>
      </c>
      <c r="B340" s="62"/>
      <c r="C340" s="663" t="s">
        <v>272</v>
      </c>
      <c r="D340" s="664"/>
      <c r="E340" s="664"/>
      <c r="F340" s="664"/>
      <c r="G340" s="664"/>
      <c r="H340" s="664"/>
      <c r="I340" s="664"/>
      <c r="J340" s="664"/>
      <c r="K340" s="664"/>
      <c r="L340" s="664"/>
      <c r="M340" s="685"/>
      <c r="N340" s="125"/>
      <c r="O340" s="103"/>
      <c r="P340" s="125"/>
      <c r="Q340" s="103"/>
      <c r="R340" s="125"/>
      <c r="S340" s="103"/>
      <c r="T340" s="125"/>
      <c r="U340" s="103"/>
      <c r="V340" s="125"/>
      <c r="W340" s="103"/>
      <c r="X340" s="99"/>
      <c r="Y340" s="125"/>
      <c r="Z340" s="103"/>
      <c r="AA340" s="125"/>
      <c r="AB340" s="103"/>
      <c r="AC340" s="125"/>
      <c r="AD340" s="103"/>
      <c r="AE340" s="125"/>
      <c r="AF340" s="103"/>
      <c r="AG340" s="125"/>
      <c r="AH340" s="103"/>
      <c r="AI340" s="99"/>
      <c r="AJ340" s="125"/>
      <c r="AK340" s="103"/>
      <c r="AL340" s="125"/>
      <c r="AM340" s="103"/>
      <c r="AN340" s="125"/>
      <c r="AO340" s="103"/>
      <c r="AP340" s="125"/>
      <c r="AQ340" s="103"/>
      <c r="AR340" s="125"/>
      <c r="AS340" s="103"/>
      <c r="AT340" s="99"/>
      <c r="AU340" s="125"/>
      <c r="AV340" s="103"/>
      <c r="AW340" s="125"/>
      <c r="AX340" s="103"/>
      <c r="AY340" s="125"/>
      <c r="AZ340" s="103"/>
      <c r="BA340" s="125"/>
      <c r="BB340" s="103"/>
      <c r="BC340" s="125"/>
      <c r="BD340" s="103"/>
      <c r="BE340" s="99"/>
      <c r="BF340" s="125"/>
      <c r="BG340" s="103"/>
      <c r="BH340" s="125"/>
      <c r="BI340" s="103"/>
      <c r="BJ340" s="125"/>
      <c r="BK340" s="103"/>
      <c r="BL340" s="125"/>
      <c r="BM340" s="103"/>
      <c r="BN340" s="125"/>
      <c r="BO340" s="103"/>
      <c r="BP340" s="99"/>
      <c r="BQ340" s="290"/>
      <c r="BR340" s="290"/>
      <c r="BS340" s="290"/>
      <c r="BT340" s="290"/>
      <c r="BU340" s="290"/>
      <c r="BV340" s="245"/>
      <c r="BW340" s="34"/>
    </row>
    <row r="341" spans="1:75" ht="15" customHeight="1">
      <c r="C341" s="689" t="s">
        <v>29</v>
      </c>
      <c r="D341" s="666"/>
      <c r="E341" s="666"/>
      <c r="F341" s="666"/>
      <c r="G341" s="666"/>
      <c r="H341" s="666"/>
      <c r="I341" s="666"/>
      <c r="J341" s="666"/>
      <c r="K341" s="666"/>
      <c r="L341" s="666"/>
      <c r="M341" s="895"/>
      <c r="N341" s="851">
        <v>0</v>
      </c>
      <c r="O341" s="871"/>
      <c r="P341" s="851">
        <v>0</v>
      </c>
      <c r="Q341" s="871"/>
      <c r="R341" s="851">
        <v>0</v>
      </c>
      <c r="S341" s="871"/>
      <c r="T341" s="851">
        <v>0</v>
      </c>
      <c r="U341" s="871"/>
      <c r="V341" s="851">
        <v>0</v>
      </c>
      <c r="W341" s="871"/>
      <c r="X341" s="92">
        <f>SUM(N341+P341+R341+T341+V341)</f>
        <v>0</v>
      </c>
      <c r="Y341" s="849">
        <v>0</v>
      </c>
      <c r="Z341" s="850"/>
      <c r="AA341" s="849">
        <v>0</v>
      </c>
      <c r="AB341" s="850"/>
      <c r="AC341" s="849">
        <v>0</v>
      </c>
      <c r="AD341" s="850"/>
      <c r="AE341" s="849">
        <v>0</v>
      </c>
      <c r="AF341" s="850"/>
      <c r="AG341" s="849">
        <v>0</v>
      </c>
      <c r="AH341" s="850"/>
      <c r="AI341" s="212">
        <f>SUM(Y341+AA341+AC341+AE341+AG341)</f>
        <v>0</v>
      </c>
      <c r="AJ341" s="843">
        <v>0</v>
      </c>
      <c r="AK341" s="844"/>
      <c r="AL341" s="843">
        <v>0</v>
      </c>
      <c r="AM341" s="844"/>
      <c r="AN341" s="843">
        <v>0</v>
      </c>
      <c r="AO341" s="844"/>
      <c r="AP341" s="843">
        <v>0</v>
      </c>
      <c r="AQ341" s="844"/>
      <c r="AR341" s="843">
        <v>0</v>
      </c>
      <c r="AS341" s="844"/>
      <c r="AT341" s="215">
        <f>SUM(AJ341+AL341+AN341+AP341+AR341)</f>
        <v>0</v>
      </c>
      <c r="AU341" s="845">
        <v>0</v>
      </c>
      <c r="AV341" s="846"/>
      <c r="AW341" s="845">
        <v>0</v>
      </c>
      <c r="AX341" s="846"/>
      <c r="AY341" s="845">
        <v>0</v>
      </c>
      <c r="AZ341" s="846"/>
      <c r="BA341" s="845">
        <v>0</v>
      </c>
      <c r="BB341" s="846"/>
      <c r="BC341" s="845">
        <v>0</v>
      </c>
      <c r="BD341" s="846"/>
      <c r="BE341" s="218">
        <f>SUM(AU341+AW341+AY341+BA341+BC341)</f>
        <v>0</v>
      </c>
      <c r="BF341" s="847">
        <v>0</v>
      </c>
      <c r="BG341" s="848"/>
      <c r="BH341" s="847">
        <v>0</v>
      </c>
      <c r="BI341" s="848"/>
      <c r="BJ341" s="847">
        <v>0</v>
      </c>
      <c r="BK341" s="848"/>
      <c r="BL341" s="847">
        <v>0</v>
      </c>
      <c r="BM341" s="848"/>
      <c r="BN341" s="847">
        <v>0</v>
      </c>
      <c r="BO341" s="848"/>
      <c r="BP341" s="221">
        <f>SUM(BF341+BH341+BJ341+BL341+BN341)</f>
        <v>0</v>
      </c>
      <c r="BQ341" s="239">
        <f>N341+Y341+AJ341+AU341+BF341</f>
        <v>0</v>
      </c>
      <c r="BR341" s="239">
        <f>P341+AA341+AL341+AW341+BH341</f>
        <v>0</v>
      </c>
      <c r="BS341" s="239">
        <f>R341+AC341+AN341+AY341+BJ341</f>
        <v>0</v>
      </c>
      <c r="BT341" s="239">
        <f>T341+AE341+AP341+BA341+BL341</f>
        <v>0</v>
      </c>
      <c r="BU341" s="239">
        <f>V341+AG341+AR341+BC341+BN341</f>
        <v>0</v>
      </c>
      <c r="BV341" s="240">
        <f t="shared" ref="BV341:BV360" si="386">SUM(BQ341:BU341)</f>
        <v>0</v>
      </c>
      <c r="BW341" s="34"/>
    </row>
    <row r="342" spans="1:75" ht="15" customHeight="1">
      <c r="C342" s="689" t="s">
        <v>29</v>
      </c>
      <c r="D342" s="666"/>
      <c r="E342" s="666"/>
      <c r="F342" s="666"/>
      <c r="G342" s="666"/>
      <c r="H342" s="666"/>
      <c r="I342" s="666"/>
      <c r="J342" s="666"/>
      <c r="K342" s="666"/>
      <c r="L342" s="666"/>
      <c r="M342" s="895"/>
      <c r="N342" s="851">
        <v>0</v>
      </c>
      <c r="O342" s="871"/>
      <c r="P342" s="851">
        <v>0</v>
      </c>
      <c r="Q342" s="871"/>
      <c r="R342" s="851">
        <v>0</v>
      </c>
      <c r="S342" s="871"/>
      <c r="T342" s="851">
        <v>0</v>
      </c>
      <c r="U342" s="871"/>
      <c r="V342" s="851">
        <v>0</v>
      </c>
      <c r="W342" s="871"/>
      <c r="X342" s="92">
        <f t="shared" ref="X342:X360" si="387">SUM(N342+P342+R342+T342+V342)</f>
        <v>0</v>
      </c>
      <c r="Y342" s="849">
        <v>0</v>
      </c>
      <c r="Z342" s="850"/>
      <c r="AA342" s="849">
        <v>0</v>
      </c>
      <c r="AB342" s="850"/>
      <c r="AC342" s="849">
        <v>0</v>
      </c>
      <c r="AD342" s="850"/>
      <c r="AE342" s="849">
        <v>0</v>
      </c>
      <c r="AF342" s="850"/>
      <c r="AG342" s="849">
        <v>0</v>
      </c>
      <c r="AH342" s="850"/>
      <c r="AI342" s="212">
        <f t="shared" ref="AI342:AI360" si="388">SUM(Y342+AA342+AC342+AE342+AG342)</f>
        <v>0</v>
      </c>
      <c r="AJ342" s="843">
        <v>0</v>
      </c>
      <c r="AK342" s="844"/>
      <c r="AL342" s="843">
        <v>0</v>
      </c>
      <c r="AM342" s="844"/>
      <c r="AN342" s="843">
        <v>0</v>
      </c>
      <c r="AO342" s="844"/>
      <c r="AP342" s="843">
        <v>0</v>
      </c>
      <c r="AQ342" s="844"/>
      <c r="AR342" s="843">
        <v>0</v>
      </c>
      <c r="AS342" s="844"/>
      <c r="AT342" s="215">
        <f t="shared" ref="AT342:AT360" si="389">SUM(AJ342+AL342+AN342+AP342+AR342)</f>
        <v>0</v>
      </c>
      <c r="AU342" s="845">
        <v>0</v>
      </c>
      <c r="AV342" s="846"/>
      <c r="AW342" s="845">
        <v>0</v>
      </c>
      <c r="AX342" s="846"/>
      <c r="AY342" s="845">
        <v>0</v>
      </c>
      <c r="AZ342" s="846"/>
      <c r="BA342" s="845">
        <v>0</v>
      </c>
      <c r="BB342" s="846"/>
      <c r="BC342" s="845">
        <v>0</v>
      </c>
      <c r="BD342" s="846"/>
      <c r="BE342" s="218">
        <f t="shared" ref="BE342:BE360" si="390">SUM(AU342+AW342+AY342+BA342+BC342)</f>
        <v>0</v>
      </c>
      <c r="BF342" s="847">
        <v>0</v>
      </c>
      <c r="BG342" s="848"/>
      <c r="BH342" s="847">
        <v>0</v>
      </c>
      <c r="BI342" s="848"/>
      <c r="BJ342" s="847">
        <v>0</v>
      </c>
      <c r="BK342" s="848"/>
      <c r="BL342" s="847">
        <v>0</v>
      </c>
      <c r="BM342" s="848"/>
      <c r="BN342" s="847">
        <v>0</v>
      </c>
      <c r="BO342" s="848"/>
      <c r="BP342" s="221">
        <f t="shared" ref="BP342:BP360" si="391">SUM(BF342+BH342+BJ342+BL342+BN342)</f>
        <v>0</v>
      </c>
      <c r="BQ342" s="239">
        <f t="shared" ref="BQ342:BQ360" si="392">N342+Y342+AJ342+AU342+BF342</f>
        <v>0</v>
      </c>
      <c r="BR342" s="239">
        <f t="shared" ref="BR342:BR360" si="393">P342+AA342+AL342+AW342+BH342</f>
        <v>0</v>
      </c>
      <c r="BS342" s="239">
        <f t="shared" ref="BS342:BS360" si="394">R342+AC342+AN342+AY342+BJ342</f>
        <v>0</v>
      </c>
      <c r="BT342" s="239">
        <f t="shared" ref="BT342:BT360" si="395">T342+AE342+AP342+BA342+BL342</f>
        <v>0</v>
      </c>
      <c r="BU342" s="239">
        <f t="shared" ref="BU342:BU360" si="396">V342+AG342+AR342+BC342+BN342</f>
        <v>0</v>
      </c>
      <c r="BV342" s="240">
        <f t="shared" si="386"/>
        <v>0</v>
      </c>
      <c r="BW342" s="34"/>
    </row>
    <row r="343" spans="1:75" ht="15" customHeight="1">
      <c r="C343" s="652" t="s">
        <v>29</v>
      </c>
      <c r="D343" s="653"/>
      <c r="E343" s="666"/>
      <c r="F343" s="666"/>
      <c r="G343" s="666"/>
      <c r="H343" s="666"/>
      <c r="I343" s="666"/>
      <c r="J343" s="666"/>
      <c r="K343" s="666"/>
      <c r="L343" s="666"/>
      <c r="M343" s="895"/>
      <c r="N343" s="851">
        <v>0</v>
      </c>
      <c r="O343" s="871"/>
      <c r="P343" s="851">
        <v>0</v>
      </c>
      <c r="Q343" s="871"/>
      <c r="R343" s="851">
        <v>0</v>
      </c>
      <c r="S343" s="871"/>
      <c r="T343" s="851">
        <v>0</v>
      </c>
      <c r="U343" s="871"/>
      <c r="V343" s="851">
        <v>0</v>
      </c>
      <c r="W343" s="871"/>
      <c r="X343" s="92">
        <f t="shared" si="387"/>
        <v>0</v>
      </c>
      <c r="Y343" s="849">
        <v>0</v>
      </c>
      <c r="Z343" s="850"/>
      <c r="AA343" s="849">
        <v>0</v>
      </c>
      <c r="AB343" s="850"/>
      <c r="AC343" s="849">
        <v>0</v>
      </c>
      <c r="AD343" s="850"/>
      <c r="AE343" s="849">
        <v>0</v>
      </c>
      <c r="AF343" s="850"/>
      <c r="AG343" s="849">
        <v>0</v>
      </c>
      <c r="AH343" s="850"/>
      <c r="AI343" s="212">
        <f t="shared" si="388"/>
        <v>0</v>
      </c>
      <c r="AJ343" s="843">
        <v>0</v>
      </c>
      <c r="AK343" s="844"/>
      <c r="AL343" s="843">
        <v>0</v>
      </c>
      <c r="AM343" s="844"/>
      <c r="AN343" s="843">
        <v>0</v>
      </c>
      <c r="AO343" s="844"/>
      <c r="AP343" s="843">
        <v>0</v>
      </c>
      <c r="AQ343" s="844"/>
      <c r="AR343" s="843">
        <v>0</v>
      </c>
      <c r="AS343" s="844"/>
      <c r="AT343" s="215">
        <f t="shared" si="389"/>
        <v>0</v>
      </c>
      <c r="AU343" s="845">
        <v>0</v>
      </c>
      <c r="AV343" s="846"/>
      <c r="AW343" s="845">
        <v>0</v>
      </c>
      <c r="AX343" s="846"/>
      <c r="AY343" s="845">
        <v>0</v>
      </c>
      <c r="AZ343" s="846"/>
      <c r="BA343" s="845">
        <v>0</v>
      </c>
      <c r="BB343" s="846"/>
      <c r="BC343" s="845">
        <v>0</v>
      </c>
      <c r="BD343" s="846"/>
      <c r="BE343" s="218">
        <f t="shared" si="390"/>
        <v>0</v>
      </c>
      <c r="BF343" s="847">
        <v>0</v>
      </c>
      <c r="BG343" s="848"/>
      <c r="BH343" s="847">
        <v>0</v>
      </c>
      <c r="BI343" s="848"/>
      <c r="BJ343" s="847">
        <v>0</v>
      </c>
      <c r="BK343" s="848"/>
      <c r="BL343" s="847">
        <v>0</v>
      </c>
      <c r="BM343" s="848"/>
      <c r="BN343" s="847">
        <v>0</v>
      </c>
      <c r="BO343" s="848"/>
      <c r="BP343" s="221">
        <f t="shared" si="391"/>
        <v>0</v>
      </c>
      <c r="BQ343" s="239">
        <f t="shared" si="392"/>
        <v>0</v>
      </c>
      <c r="BR343" s="239">
        <f t="shared" si="393"/>
        <v>0</v>
      </c>
      <c r="BS343" s="239">
        <f t="shared" si="394"/>
        <v>0</v>
      </c>
      <c r="BT343" s="239">
        <f t="shared" si="395"/>
        <v>0</v>
      </c>
      <c r="BU343" s="239">
        <f t="shared" si="396"/>
        <v>0</v>
      </c>
      <c r="BV343" s="240">
        <f t="shared" si="386"/>
        <v>0</v>
      </c>
      <c r="BW343" s="34"/>
    </row>
    <row r="344" spans="1:75" ht="15" customHeight="1">
      <c r="C344" s="652" t="s">
        <v>29</v>
      </c>
      <c r="D344" s="653"/>
      <c r="E344" s="666"/>
      <c r="F344" s="666"/>
      <c r="G344" s="666"/>
      <c r="H344" s="666"/>
      <c r="I344" s="666"/>
      <c r="J344" s="666"/>
      <c r="K344" s="666"/>
      <c r="L344" s="666"/>
      <c r="M344" s="895"/>
      <c r="N344" s="851">
        <v>0</v>
      </c>
      <c r="O344" s="871"/>
      <c r="P344" s="851">
        <v>0</v>
      </c>
      <c r="Q344" s="871"/>
      <c r="R344" s="851">
        <v>0</v>
      </c>
      <c r="S344" s="871"/>
      <c r="T344" s="851">
        <v>0</v>
      </c>
      <c r="U344" s="871"/>
      <c r="V344" s="851">
        <v>0</v>
      </c>
      <c r="W344" s="871"/>
      <c r="X344" s="92">
        <f t="shared" si="387"/>
        <v>0</v>
      </c>
      <c r="Y344" s="849">
        <v>0</v>
      </c>
      <c r="Z344" s="850"/>
      <c r="AA344" s="849">
        <v>0</v>
      </c>
      <c r="AB344" s="850"/>
      <c r="AC344" s="849">
        <v>0</v>
      </c>
      <c r="AD344" s="850"/>
      <c r="AE344" s="849">
        <v>0</v>
      </c>
      <c r="AF344" s="850"/>
      <c r="AG344" s="849">
        <v>0</v>
      </c>
      <c r="AH344" s="850"/>
      <c r="AI344" s="212">
        <f t="shared" si="388"/>
        <v>0</v>
      </c>
      <c r="AJ344" s="843">
        <v>0</v>
      </c>
      <c r="AK344" s="844"/>
      <c r="AL344" s="843">
        <v>0</v>
      </c>
      <c r="AM344" s="844"/>
      <c r="AN344" s="843">
        <v>0</v>
      </c>
      <c r="AO344" s="844"/>
      <c r="AP344" s="843">
        <v>0</v>
      </c>
      <c r="AQ344" s="844"/>
      <c r="AR344" s="843">
        <v>0</v>
      </c>
      <c r="AS344" s="844"/>
      <c r="AT344" s="215">
        <f t="shared" si="389"/>
        <v>0</v>
      </c>
      <c r="AU344" s="845">
        <v>0</v>
      </c>
      <c r="AV344" s="846"/>
      <c r="AW344" s="845">
        <v>0</v>
      </c>
      <c r="AX344" s="846"/>
      <c r="AY344" s="845">
        <v>0</v>
      </c>
      <c r="AZ344" s="846"/>
      <c r="BA344" s="845">
        <v>0</v>
      </c>
      <c r="BB344" s="846"/>
      <c r="BC344" s="845">
        <v>0</v>
      </c>
      <c r="BD344" s="846"/>
      <c r="BE344" s="218">
        <f t="shared" si="390"/>
        <v>0</v>
      </c>
      <c r="BF344" s="847">
        <v>0</v>
      </c>
      <c r="BG344" s="848"/>
      <c r="BH344" s="847">
        <v>0</v>
      </c>
      <c r="BI344" s="848"/>
      <c r="BJ344" s="847">
        <v>0</v>
      </c>
      <c r="BK344" s="848"/>
      <c r="BL344" s="847">
        <v>0</v>
      </c>
      <c r="BM344" s="848"/>
      <c r="BN344" s="847">
        <v>0</v>
      </c>
      <c r="BO344" s="848"/>
      <c r="BP344" s="221">
        <f t="shared" si="391"/>
        <v>0</v>
      </c>
      <c r="BQ344" s="239">
        <f t="shared" si="392"/>
        <v>0</v>
      </c>
      <c r="BR344" s="239">
        <f t="shared" si="393"/>
        <v>0</v>
      </c>
      <c r="BS344" s="239">
        <f t="shared" si="394"/>
        <v>0</v>
      </c>
      <c r="BT344" s="239">
        <f t="shared" si="395"/>
        <v>0</v>
      </c>
      <c r="BU344" s="239">
        <f t="shared" si="396"/>
        <v>0</v>
      </c>
      <c r="BV344" s="240">
        <f t="shared" si="386"/>
        <v>0</v>
      </c>
      <c r="BW344" s="34"/>
    </row>
    <row r="345" spans="1:75" ht="15" customHeight="1">
      <c r="C345" s="652" t="s">
        <v>29</v>
      </c>
      <c r="D345" s="653"/>
      <c r="E345" s="666"/>
      <c r="F345" s="666"/>
      <c r="G345" s="666"/>
      <c r="H345" s="666"/>
      <c r="I345" s="666"/>
      <c r="J345" s="666"/>
      <c r="K345" s="666"/>
      <c r="L345" s="666"/>
      <c r="M345" s="895"/>
      <c r="N345" s="851">
        <v>0</v>
      </c>
      <c r="O345" s="871"/>
      <c r="P345" s="851">
        <v>0</v>
      </c>
      <c r="Q345" s="871"/>
      <c r="R345" s="851">
        <v>0</v>
      </c>
      <c r="S345" s="871"/>
      <c r="T345" s="851">
        <v>0</v>
      </c>
      <c r="U345" s="871"/>
      <c r="V345" s="851">
        <v>0</v>
      </c>
      <c r="W345" s="871"/>
      <c r="X345" s="92">
        <f t="shared" si="387"/>
        <v>0</v>
      </c>
      <c r="Y345" s="849">
        <v>0</v>
      </c>
      <c r="Z345" s="850"/>
      <c r="AA345" s="849">
        <v>0</v>
      </c>
      <c r="AB345" s="850"/>
      <c r="AC345" s="849">
        <v>0</v>
      </c>
      <c r="AD345" s="850"/>
      <c r="AE345" s="849">
        <v>0</v>
      </c>
      <c r="AF345" s="850"/>
      <c r="AG345" s="849">
        <v>0</v>
      </c>
      <c r="AH345" s="850"/>
      <c r="AI345" s="212">
        <f t="shared" si="388"/>
        <v>0</v>
      </c>
      <c r="AJ345" s="843">
        <v>0</v>
      </c>
      <c r="AK345" s="844"/>
      <c r="AL345" s="843">
        <v>0</v>
      </c>
      <c r="AM345" s="844"/>
      <c r="AN345" s="843">
        <v>0</v>
      </c>
      <c r="AO345" s="844"/>
      <c r="AP345" s="843">
        <v>0</v>
      </c>
      <c r="AQ345" s="844"/>
      <c r="AR345" s="843">
        <v>0</v>
      </c>
      <c r="AS345" s="844"/>
      <c r="AT345" s="215">
        <f t="shared" si="389"/>
        <v>0</v>
      </c>
      <c r="AU345" s="845">
        <v>0</v>
      </c>
      <c r="AV345" s="846"/>
      <c r="AW345" s="845">
        <v>0</v>
      </c>
      <c r="AX345" s="846"/>
      <c r="AY345" s="845">
        <v>0</v>
      </c>
      <c r="AZ345" s="846"/>
      <c r="BA345" s="845">
        <v>0</v>
      </c>
      <c r="BB345" s="846"/>
      <c r="BC345" s="845">
        <v>0</v>
      </c>
      <c r="BD345" s="846"/>
      <c r="BE345" s="218">
        <f t="shared" si="390"/>
        <v>0</v>
      </c>
      <c r="BF345" s="847">
        <v>0</v>
      </c>
      <c r="BG345" s="848"/>
      <c r="BH345" s="847">
        <v>0</v>
      </c>
      <c r="BI345" s="848"/>
      <c r="BJ345" s="847">
        <v>0</v>
      </c>
      <c r="BK345" s="848"/>
      <c r="BL345" s="847">
        <v>0</v>
      </c>
      <c r="BM345" s="848"/>
      <c r="BN345" s="847">
        <v>0</v>
      </c>
      <c r="BO345" s="848"/>
      <c r="BP345" s="221">
        <f t="shared" si="391"/>
        <v>0</v>
      </c>
      <c r="BQ345" s="239">
        <f t="shared" si="392"/>
        <v>0</v>
      </c>
      <c r="BR345" s="239">
        <f t="shared" si="393"/>
        <v>0</v>
      </c>
      <c r="BS345" s="239">
        <f t="shared" si="394"/>
        <v>0</v>
      </c>
      <c r="BT345" s="239">
        <f t="shared" si="395"/>
        <v>0</v>
      </c>
      <c r="BU345" s="239">
        <f t="shared" si="396"/>
        <v>0</v>
      </c>
      <c r="BV345" s="240">
        <f t="shared" si="386"/>
        <v>0</v>
      </c>
      <c r="BW345" s="34"/>
    </row>
    <row r="346" spans="1:75" ht="15" customHeight="1">
      <c r="C346" s="652" t="s">
        <v>29</v>
      </c>
      <c r="D346" s="653"/>
      <c r="E346" s="666"/>
      <c r="F346" s="666"/>
      <c r="G346" s="666"/>
      <c r="H346" s="666"/>
      <c r="I346" s="666"/>
      <c r="J346" s="666"/>
      <c r="K346" s="666"/>
      <c r="L346" s="666"/>
      <c r="M346" s="895"/>
      <c r="N346" s="851">
        <v>0</v>
      </c>
      <c r="O346" s="871"/>
      <c r="P346" s="851">
        <v>0</v>
      </c>
      <c r="Q346" s="871"/>
      <c r="R346" s="851">
        <v>0</v>
      </c>
      <c r="S346" s="871"/>
      <c r="T346" s="851">
        <v>0</v>
      </c>
      <c r="U346" s="871"/>
      <c r="V346" s="851">
        <v>0</v>
      </c>
      <c r="W346" s="871"/>
      <c r="X346" s="92">
        <f t="shared" si="387"/>
        <v>0</v>
      </c>
      <c r="Y346" s="849">
        <v>0</v>
      </c>
      <c r="Z346" s="850"/>
      <c r="AA346" s="849">
        <v>0</v>
      </c>
      <c r="AB346" s="850"/>
      <c r="AC346" s="849">
        <v>0</v>
      </c>
      <c r="AD346" s="850"/>
      <c r="AE346" s="849">
        <v>0</v>
      </c>
      <c r="AF346" s="850"/>
      <c r="AG346" s="849">
        <v>0</v>
      </c>
      <c r="AH346" s="850"/>
      <c r="AI346" s="212">
        <f t="shared" si="388"/>
        <v>0</v>
      </c>
      <c r="AJ346" s="843">
        <v>0</v>
      </c>
      <c r="AK346" s="844"/>
      <c r="AL346" s="843">
        <v>0</v>
      </c>
      <c r="AM346" s="844"/>
      <c r="AN346" s="843">
        <v>0</v>
      </c>
      <c r="AO346" s="844"/>
      <c r="AP346" s="843">
        <v>0</v>
      </c>
      <c r="AQ346" s="844"/>
      <c r="AR346" s="843">
        <v>0</v>
      </c>
      <c r="AS346" s="844"/>
      <c r="AT346" s="215">
        <f t="shared" si="389"/>
        <v>0</v>
      </c>
      <c r="AU346" s="845">
        <v>0</v>
      </c>
      <c r="AV346" s="846"/>
      <c r="AW346" s="845">
        <v>0</v>
      </c>
      <c r="AX346" s="846"/>
      <c r="AY346" s="845">
        <v>0</v>
      </c>
      <c r="AZ346" s="846"/>
      <c r="BA346" s="845">
        <v>0</v>
      </c>
      <c r="BB346" s="846"/>
      <c r="BC346" s="845">
        <v>0</v>
      </c>
      <c r="BD346" s="846"/>
      <c r="BE346" s="218">
        <f t="shared" si="390"/>
        <v>0</v>
      </c>
      <c r="BF346" s="847">
        <v>0</v>
      </c>
      <c r="BG346" s="848"/>
      <c r="BH346" s="847">
        <v>0</v>
      </c>
      <c r="BI346" s="848"/>
      <c r="BJ346" s="847">
        <v>0</v>
      </c>
      <c r="BK346" s="848"/>
      <c r="BL346" s="847">
        <v>0</v>
      </c>
      <c r="BM346" s="848"/>
      <c r="BN346" s="847">
        <v>0</v>
      </c>
      <c r="BO346" s="848"/>
      <c r="BP346" s="221">
        <f t="shared" si="391"/>
        <v>0</v>
      </c>
      <c r="BQ346" s="239">
        <f t="shared" si="392"/>
        <v>0</v>
      </c>
      <c r="BR346" s="239">
        <f t="shared" si="393"/>
        <v>0</v>
      </c>
      <c r="BS346" s="239">
        <f t="shared" si="394"/>
        <v>0</v>
      </c>
      <c r="BT346" s="239">
        <f t="shared" si="395"/>
        <v>0</v>
      </c>
      <c r="BU346" s="239">
        <f t="shared" si="396"/>
        <v>0</v>
      </c>
      <c r="BV346" s="240">
        <f t="shared" si="386"/>
        <v>0</v>
      </c>
      <c r="BW346" s="34"/>
    </row>
    <row r="347" spans="1:75" ht="15" customHeight="1">
      <c r="C347" s="652" t="s">
        <v>29</v>
      </c>
      <c r="D347" s="653"/>
      <c r="E347" s="666"/>
      <c r="F347" s="666"/>
      <c r="G347" s="666"/>
      <c r="H347" s="666"/>
      <c r="I347" s="666"/>
      <c r="J347" s="666"/>
      <c r="K347" s="666"/>
      <c r="L347" s="666"/>
      <c r="M347" s="895"/>
      <c r="N347" s="851">
        <v>0</v>
      </c>
      <c r="O347" s="871"/>
      <c r="P347" s="851">
        <v>0</v>
      </c>
      <c r="Q347" s="871"/>
      <c r="R347" s="851">
        <v>0</v>
      </c>
      <c r="S347" s="871"/>
      <c r="T347" s="851">
        <v>0</v>
      </c>
      <c r="U347" s="871"/>
      <c r="V347" s="851">
        <v>0</v>
      </c>
      <c r="W347" s="871"/>
      <c r="X347" s="92">
        <f t="shared" si="387"/>
        <v>0</v>
      </c>
      <c r="Y347" s="849">
        <v>0</v>
      </c>
      <c r="Z347" s="850"/>
      <c r="AA347" s="849">
        <v>0</v>
      </c>
      <c r="AB347" s="850"/>
      <c r="AC347" s="849">
        <v>0</v>
      </c>
      <c r="AD347" s="850"/>
      <c r="AE347" s="849">
        <v>0</v>
      </c>
      <c r="AF347" s="850"/>
      <c r="AG347" s="849">
        <v>0</v>
      </c>
      <c r="AH347" s="850"/>
      <c r="AI347" s="212">
        <f t="shared" si="388"/>
        <v>0</v>
      </c>
      <c r="AJ347" s="843">
        <v>0</v>
      </c>
      <c r="AK347" s="844"/>
      <c r="AL347" s="843">
        <v>0</v>
      </c>
      <c r="AM347" s="844"/>
      <c r="AN347" s="843">
        <v>0</v>
      </c>
      <c r="AO347" s="844"/>
      <c r="AP347" s="843">
        <v>0</v>
      </c>
      <c r="AQ347" s="844"/>
      <c r="AR347" s="843">
        <v>0</v>
      </c>
      <c r="AS347" s="844"/>
      <c r="AT347" s="215">
        <f t="shared" si="389"/>
        <v>0</v>
      </c>
      <c r="AU347" s="845">
        <v>0</v>
      </c>
      <c r="AV347" s="846"/>
      <c r="AW347" s="845">
        <v>0</v>
      </c>
      <c r="AX347" s="846"/>
      <c r="AY347" s="845">
        <v>0</v>
      </c>
      <c r="AZ347" s="846"/>
      <c r="BA347" s="845">
        <v>0</v>
      </c>
      <c r="BB347" s="846"/>
      <c r="BC347" s="845">
        <v>0</v>
      </c>
      <c r="BD347" s="846"/>
      <c r="BE347" s="218">
        <f t="shared" si="390"/>
        <v>0</v>
      </c>
      <c r="BF347" s="847">
        <v>0</v>
      </c>
      <c r="BG347" s="848"/>
      <c r="BH347" s="847">
        <v>0</v>
      </c>
      <c r="BI347" s="848"/>
      <c r="BJ347" s="847">
        <v>0</v>
      </c>
      <c r="BK347" s="848"/>
      <c r="BL347" s="847">
        <v>0</v>
      </c>
      <c r="BM347" s="848"/>
      <c r="BN347" s="847">
        <v>0</v>
      </c>
      <c r="BO347" s="848"/>
      <c r="BP347" s="221">
        <f t="shared" si="391"/>
        <v>0</v>
      </c>
      <c r="BQ347" s="239">
        <f t="shared" si="392"/>
        <v>0</v>
      </c>
      <c r="BR347" s="239">
        <f t="shared" si="393"/>
        <v>0</v>
      </c>
      <c r="BS347" s="239">
        <f t="shared" si="394"/>
        <v>0</v>
      </c>
      <c r="BT347" s="239">
        <f t="shared" si="395"/>
        <v>0</v>
      </c>
      <c r="BU347" s="239">
        <f t="shared" si="396"/>
        <v>0</v>
      </c>
      <c r="BV347" s="240">
        <f t="shared" si="386"/>
        <v>0</v>
      </c>
      <c r="BW347" s="34"/>
    </row>
    <row r="348" spans="1:75" ht="15" customHeight="1">
      <c r="C348" s="652" t="s">
        <v>29</v>
      </c>
      <c r="D348" s="653"/>
      <c r="E348" s="666"/>
      <c r="F348" s="666"/>
      <c r="G348" s="666"/>
      <c r="H348" s="666"/>
      <c r="I348" s="666"/>
      <c r="J348" s="666"/>
      <c r="K348" s="666"/>
      <c r="L348" s="666"/>
      <c r="M348" s="895"/>
      <c r="N348" s="851">
        <v>0</v>
      </c>
      <c r="O348" s="871"/>
      <c r="P348" s="851">
        <v>0</v>
      </c>
      <c r="Q348" s="871"/>
      <c r="R348" s="851">
        <v>0</v>
      </c>
      <c r="S348" s="871"/>
      <c r="T348" s="851">
        <v>0</v>
      </c>
      <c r="U348" s="871"/>
      <c r="V348" s="851">
        <v>0</v>
      </c>
      <c r="W348" s="871"/>
      <c r="X348" s="92">
        <f t="shared" si="387"/>
        <v>0</v>
      </c>
      <c r="Y348" s="849">
        <v>0</v>
      </c>
      <c r="Z348" s="850"/>
      <c r="AA348" s="849">
        <v>0</v>
      </c>
      <c r="AB348" s="850"/>
      <c r="AC348" s="849">
        <v>0</v>
      </c>
      <c r="AD348" s="850"/>
      <c r="AE348" s="849">
        <v>0</v>
      </c>
      <c r="AF348" s="850"/>
      <c r="AG348" s="849">
        <v>0</v>
      </c>
      <c r="AH348" s="850"/>
      <c r="AI348" s="212">
        <f t="shared" si="388"/>
        <v>0</v>
      </c>
      <c r="AJ348" s="843">
        <v>0</v>
      </c>
      <c r="AK348" s="844"/>
      <c r="AL348" s="843">
        <v>0</v>
      </c>
      <c r="AM348" s="844"/>
      <c r="AN348" s="843">
        <v>0</v>
      </c>
      <c r="AO348" s="844"/>
      <c r="AP348" s="843">
        <v>0</v>
      </c>
      <c r="AQ348" s="844"/>
      <c r="AR348" s="843">
        <v>0</v>
      </c>
      <c r="AS348" s="844"/>
      <c r="AT348" s="215">
        <f t="shared" si="389"/>
        <v>0</v>
      </c>
      <c r="AU348" s="845">
        <v>0</v>
      </c>
      <c r="AV348" s="846"/>
      <c r="AW348" s="845">
        <v>0</v>
      </c>
      <c r="AX348" s="846"/>
      <c r="AY348" s="845">
        <v>0</v>
      </c>
      <c r="AZ348" s="846"/>
      <c r="BA348" s="845">
        <v>0</v>
      </c>
      <c r="BB348" s="846"/>
      <c r="BC348" s="845">
        <v>0</v>
      </c>
      <c r="BD348" s="846"/>
      <c r="BE348" s="218">
        <f t="shared" si="390"/>
        <v>0</v>
      </c>
      <c r="BF348" s="847">
        <v>0</v>
      </c>
      <c r="BG348" s="848"/>
      <c r="BH348" s="847">
        <v>0</v>
      </c>
      <c r="BI348" s="848"/>
      <c r="BJ348" s="847">
        <v>0</v>
      </c>
      <c r="BK348" s="848"/>
      <c r="BL348" s="847">
        <v>0</v>
      </c>
      <c r="BM348" s="848"/>
      <c r="BN348" s="847">
        <v>0</v>
      </c>
      <c r="BO348" s="848"/>
      <c r="BP348" s="221">
        <f t="shared" si="391"/>
        <v>0</v>
      </c>
      <c r="BQ348" s="239">
        <f t="shared" si="392"/>
        <v>0</v>
      </c>
      <c r="BR348" s="239">
        <f t="shared" si="393"/>
        <v>0</v>
      </c>
      <c r="BS348" s="239">
        <f t="shared" si="394"/>
        <v>0</v>
      </c>
      <c r="BT348" s="239">
        <f t="shared" si="395"/>
        <v>0</v>
      </c>
      <c r="BU348" s="239">
        <f t="shared" si="396"/>
        <v>0</v>
      </c>
      <c r="BV348" s="240">
        <f t="shared" si="386"/>
        <v>0</v>
      </c>
      <c r="BW348" s="34"/>
    </row>
    <row r="349" spans="1:75" ht="15" customHeight="1">
      <c r="C349" s="652" t="s">
        <v>29</v>
      </c>
      <c r="D349" s="653"/>
      <c r="E349" s="666"/>
      <c r="F349" s="666"/>
      <c r="G349" s="666"/>
      <c r="H349" s="666"/>
      <c r="I349" s="666"/>
      <c r="J349" s="666"/>
      <c r="K349" s="666"/>
      <c r="L349" s="666"/>
      <c r="M349" s="895"/>
      <c r="N349" s="851">
        <v>0</v>
      </c>
      <c r="O349" s="871"/>
      <c r="P349" s="851">
        <v>0</v>
      </c>
      <c r="Q349" s="871"/>
      <c r="R349" s="851">
        <v>0</v>
      </c>
      <c r="S349" s="871"/>
      <c r="T349" s="851">
        <v>0</v>
      </c>
      <c r="U349" s="871"/>
      <c r="V349" s="851">
        <v>0</v>
      </c>
      <c r="W349" s="871"/>
      <c r="X349" s="92">
        <f t="shared" si="387"/>
        <v>0</v>
      </c>
      <c r="Y349" s="849">
        <v>0</v>
      </c>
      <c r="Z349" s="850"/>
      <c r="AA349" s="849">
        <v>0</v>
      </c>
      <c r="AB349" s="850"/>
      <c r="AC349" s="849">
        <v>0</v>
      </c>
      <c r="AD349" s="850"/>
      <c r="AE349" s="849">
        <v>0</v>
      </c>
      <c r="AF349" s="850"/>
      <c r="AG349" s="849">
        <v>0</v>
      </c>
      <c r="AH349" s="850"/>
      <c r="AI349" s="212">
        <f t="shared" si="388"/>
        <v>0</v>
      </c>
      <c r="AJ349" s="843">
        <v>0</v>
      </c>
      <c r="AK349" s="844"/>
      <c r="AL349" s="843">
        <v>0</v>
      </c>
      <c r="AM349" s="844"/>
      <c r="AN349" s="843">
        <v>0</v>
      </c>
      <c r="AO349" s="844"/>
      <c r="AP349" s="843">
        <v>0</v>
      </c>
      <c r="AQ349" s="844"/>
      <c r="AR349" s="843">
        <v>0</v>
      </c>
      <c r="AS349" s="844"/>
      <c r="AT349" s="215">
        <f t="shared" si="389"/>
        <v>0</v>
      </c>
      <c r="AU349" s="845">
        <v>0</v>
      </c>
      <c r="AV349" s="846"/>
      <c r="AW349" s="845">
        <v>0</v>
      </c>
      <c r="AX349" s="846"/>
      <c r="AY349" s="845">
        <v>0</v>
      </c>
      <c r="AZ349" s="846"/>
      <c r="BA349" s="845">
        <v>0</v>
      </c>
      <c r="BB349" s="846"/>
      <c r="BC349" s="845">
        <v>0</v>
      </c>
      <c r="BD349" s="846"/>
      <c r="BE349" s="218">
        <f t="shared" si="390"/>
        <v>0</v>
      </c>
      <c r="BF349" s="847">
        <v>0</v>
      </c>
      <c r="BG349" s="848"/>
      <c r="BH349" s="847">
        <v>0</v>
      </c>
      <c r="BI349" s="848"/>
      <c r="BJ349" s="847">
        <v>0</v>
      </c>
      <c r="BK349" s="848"/>
      <c r="BL349" s="847">
        <v>0</v>
      </c>
      <c r="BM349" s="848"/>
      <c r="BN349" s="847">
        <v>0</v>
      </c>
      <c r="BO349" s="848"/>
      <c r="BP349" s="221">
        <f t="shared" si="391"/>
        <v>0</v>
      </c>
      <c r="BQ349" s="239">
        <f t="shared" si="392"/>
        <v>0</v>
      </c>
      <c r="BR349" s="239">
        <f t="shared" si="393"/>
        <v>0</v>
      </c>
      <c r="BS349" s="239">
        <f t="shared" si="394"/>
        <v>0</v>
      </c>
      <c r="BT349" s="239">
        <f t="shared" si="395"/>
        <v>0</v>
      </c>
      <c r="BU349" s="239">
        <f t="shared" si="396"/>
        <v>0</v>
      </c>
      <c r="BV349" s="240">
        <f t="shared" si="386"/>
        <v>0</v>
      </c>
      <c r="BW349" s="34"/>
    </row>
    <row r="350" spans="1:75" ht="15" customHeight="1">
      <c r="C350" s="689" t="s">
        <v>29</v>
      </c>
      <c r="D350" s="666"/>
      <c r="E350" s="666"/>
      <c r="F350" s="666"/>
      <c r="G350" s="666"/>
      <c r="H350" s="666"/>
      <c r="I350" s="666"/>
      <c r="J350" s="666"/>
      <c r="K350" s="666"/>
      <c r="L350" s="666"/>
      <c r="M350" s="895"/>
      <c r="N350" s="851">
        <v>0</v>
      </c>
      <c r="O350" s="871"/>
      <c r="P350" s="851">
        <v>0</v>
      </c>
      <c r="Q350" s="871"/>
      <c r="R350" s="851">
        <v>0</v>
      </c>
      <c r="S350" s="871"/>
      <c r="T350" s="851">
        <v>0</v>
      </c>
      <c r="U350" s="871"/>
      <c r="V350" s="851">
        <v>0</v>
      </c>
      <c r="W350" s="871"/>
      <c r="X350" s="92">
        <f t="shared" si="387"/>
        <v>0</v>
      </c>
      <c r="Y350" s="849">
        <v>0</v>
      </c>
      <c r="Z350" s="850"/>
      <c r="AA350" s="849">
        <v>0</v>
      </c>
      <c r="AB350" s="850"/>
      <c r="AC350" s="849">
        <v>0</v>
      </c>
      <c r="AD350" s="850"/>
      <c r="AE350" s="849">
        <v>0</v>
      </c>
      <c r="AF350" s="850"/>
      <c r="AG350" s="849">
        <v>0</v>
      </c>
      <c r="AH350" s="850"/>
      <c r="AI350" s="212">
        <f t="shared" si="388"/>
        <v>0</v>
      </c>
      <c r="AJ350" s="843">
        <v>0</v>
      </c>
      <c r="AK350" s="844"/>
      <c r="AL350" s="843">
        <v>0</v>
      </c>
      <c r="AM350" s="844"/>
      <c r="AN350" s="843">
        <v>0</v>
      </c>
      <c r="AO350" s="844"/>
      <c r="AP350" s="843">
        <v>0</v>
      </c>
      <c r="AQ350" s="844"/>
      <c r="AR350" s="843">
        <v>0</v>
      </c>
      <c r="AS350" s="844"/>
      <c r="AT350" s="215">
        <f t="shared" si="389"/>
        <v>0</v>
      </c>
      <c r="AU350" s="845">
        <v>0</v>
      </c>
      <c r="AV350" s="846"/>
      <c r="AW350" s="845">
        <v>0</v>
      </c>
      <c r="AX350" s="846"/>
      <c r="AY350" s="845">
        <v>0</v>
      </c>
      <c r="AZ350" s="846"/>
      <c r="BA350" s="845">
        <v>0</v>
      </c>
      <c r="BB350" s="846"/>
      <c r="BC350" s="845">
        <v>0</v>
      </c>
      <c r="BD350" s="846"/>
      <c r="BE350" s="218">
        <f t="shared" si="390"/>
        <v>0</v>
      </c>
      <c r="BF350" s="847">
        <v>0</v>
      </c>
      <c r="BG350" s="848"/>
      <c r="BH350" s="847">
        <v>0</v>
      </c>
      <c r="BI350" s="848"/>
      <c r="BJ350" s="847">
        <v>0</v>
      </c>
      <c r="BK350" s="848"/>
      <c r="BL350" s="847">
        <v>0</v>
      </c>
      <c r="BM350" s="848"/>
      <c r="BN350" s="847">
        <v>0</v>
      </c>
      <c r="BO350" s="848"/>
      <c r="BP350" s="221">
        <f t="shared" si="391"/>
        <v>0</v>
      </c>
      <c r="BQ350" s="239">
        <f t="shared" si="392"/>
        <v>0</v>
      </c>
      <c r="BR350" s="239">
        <f t="shared" si="393"/>
        <v>0</v>
      </c>
      <c r="BS350" s="239">
        <f t="shared" si="394"/>
        <v>0</v>
      </c>
      <c r="BT350" s="239">
        <f t="shared" si="395"/>
        <v>0</v>
      </c>
      <c r="BU350" s="239">
        <f t="shared" si="396"/>
        <v>0</v>
      </c>
      <c r="BV350" s="240">
        <f t="shared" si="386"/>
        <v>0</v>
      </c>
      <c r="BW350" s="34"/>
    </row>
    <row r="351" spans="1:75" ht="15" customHeight="1">
      <c r="C351" s="652" t="s">
        <v>29</v>
      </c>
      <c r="D351" s="653"/>
      <c r="E351" s="666"/>
      <c r="F351" s="666"/>
      <c r="G351" s="666"/>
      <c r="H351" s="666"/>
      <c r="I351" s="666"/>
      <c r="J351" s="666"/>
      <c r="K351" s="666"/>
      <c r="L351" s="666"/>
      <c r="M351" s="895"/>
      <c r="N351" s="851">
        <v>0</v>
      </c>
      <c r="O351" s="871"/>
      <c r="P351" s="851">
        <v>0</v>
      </c>
      <c r="Q351" s="871"/>
      <c r="R351" s="851">
        <v>0</v>
      </c>
      <c r="S351" s="871"/>
      <c r="T351" s="851">
        <v>0</v>
      </c>
      <c r="U351" s="871"/>
      <c r="V351" s="851">
        <v>0</v>
      </c>
      <c r="W351" s="871"/>
      <c r="X351" s="92">
        <f t="shared" si="387"/>
        <v>0</v>
      </c>
      <c r="Y351" s="849">
        <v>0</v>
      </c>
      <c r="Z351" s="850"/>
      <c r="AA351" s="849">
        <v>0</v>
      </c>
      <c r="AB351" s="850"/>
      <c r="AC351" s="849">
        <v>0</v>
      </c>
      <c r="AD351" s="850"/>
      <c r="AE351" s="849">
        <v>0</v>
      </c>
      <c r="AF351" s="850"/>
      <c r="AG351" s="849">
        <v>0</v>
      </c>
      <c r="AH351" s="850"/>
      <c r="AI351" s="212">
        <f t="shared" si="388"/>
        <v>0</v>
      </c>
      <c r="AJ351" s="843">
        <v>0</v>
      </c>
      <c r="AK351" s="844"/>
      <c r="AL351" s="843">
        <v>0</v>
      </c>
      <c r="AM351" s="844"/>
      <c r="AN351" s="843">
        <v>0</v>
      </c>
      <c r="AO351" s="844"/>
      <c r="AP351" s="843">
        <v>0</v>
      </c>
      <c r="AQ351" s="844"/>
      <c r="AR351" s="843">
        <v>0</v>
      </c>
      <c r="AS351" s="844"/>
      <c r="AT351" s="215">
        <f t="shared" si="389"/>
        <v>0</v>
      </c>
      <c r="AU351" s="845">
        <v>0</v>
      </c>
      <c r="AV351" s="846"/>
      <c r="AW351" s="845">
        <v>0</v>
      </c>
      <c r="AX351" s="846"/>
      <c r="AY351" s="845">
        <v>0</v>
      </c>
      <c r="AZ351" s="846"/>
      <c r="BA351" s="845">
        <v>0</v>
      </c>
      <c r="BB351" s="846"/>
      <c r="BC351" s="845">
        <v>0</v>
      </c>
      <c r="BD351" s="846"/>
      <c r="BE351" s="218">
        <f t="shared" si="390"/>
        <v>0</v>
      </c>
      <c r="BF351" s="847">
        <v>0</v>
      </c>
      <c r="BG351" s="848"/>
      <c r="BH351" s="847">
        <v>0</v>
      </c>
      <c r="BI351" s="848"/>
      <c r="BJ351" s="847">
        <v>0</v>
      </c>
      <c r="BK351" s="848"/>
      <c r="BL351" s="847">
        <v>0</v>
      </c>
      <c r="BM351" s="848"/>
      <c r="BN351" s="847">
        <v>0</v>
      </c>
      <c r="BO351" s="848"/>
      <c r="BP351" s="221">
        <f t="shared" si="391"/>
        <v>0</v>
      </c>
      <c r="BQ351" s="239">
        <f t="shared" si="392"/>
        <v>0</v>
      </c>
      <c r="BR351" s="239">
        <f t="shared" si="393"/>
        <v>0</v>
      </c>
      <c r="BS351" s="239">
        <f t="shared" si="394"/>
        <v>0</v>
      </c>
      <c r="BT351" s="239">
        <f t="shared" si="395"/>
        <v>0</v>
      </c>
      <c r="BU351" s="239">
        <f t="shared" si="396"/>
        <v>0</v>
      </c>
      <c r="BV351" s="240">
        <f t="shared" si="386"/>
        <v>0</v>
      </c>
      <c r="BW351" s="34"/>
    </row>
    <row r="352" spans="1:75" ht="15" customHeight="1">
      <c r="C352" s="652" t="s">
        <v>29</v>
      </c>
      <c r="D352" s="653"/>
      <c r="E352" s="666"/>
      <c r="F352" s="666"/>
      <c r="G352" s="666"/>
      <c r="H352" s="666"/>
      <c r="I352" s="666"/>
      <c r="J352" s="666"/>
      <c r="K352" s="666"/>
      <c r="L352" s="666"/>
      <c r="M352" s="895"/>
      <c r="N352" s="851">
        <v>0</v>
      </c>
      <c r="O352" s="871"/>
      <c r="P352" s="851">
        <v>0</v>
      </c>
      <c r="Q352" s="871"/>
      <c r="R352" s="851">
        <v>0</v>
      </c>
      <c r="S352" s="871"/>
      <c r="T352" s="851">
        <v>0</v>
      </c>
      <c r="U352" s="871"/>
      <c r="V352" s="851">
        <v>0</v>
      </c>
      <c r="W352" s="871"/>
      <c r="X352" s="92">
        <f t="shared" si="387"/>
        <v>0</v>
      </c>
      <c r="Y352" s="849">
        <v>0</v>
      </c>
      <c r="Z352" s="850"/>
      <c r="AA352" s="849">
        <v>0</v>
      </c>
      <c r="AB352" s="850"/>
      <c r="AC352" s="849">
        <v>0</v>
      </c>
      <c r="AD352" s="850"/>
      <c r="AE352" s="849">
        <v>0</v>
      </c>
      <c r="AF352" s="850"/>
      <c r="AG352" s="849">
        <v>0</v>
      </c>
      <c r="AH352" s="850"/>
      <c r="AI352" s="212">
        <f t="shared" si="388"/>
        <v>0</v>
      </c>
      <c r="AJ352" s="843">
        <v>0</v>
      </c>
      <c r="AK352" s="844"/>
      <c r="AL352" s="843">
        <v>0</v>
      </c>
      <c r="AM352" s="844"/>
      <c r="AN352" s="843">
        <v>0</v>
      </c>
      <c r="AO352" s="844"/>
      <c r="AP352" s="843">
        <v>0</v>
      </c>
      <c r="AQ352" s="844"/>
      <c r="AR352" s="843">
        <v>0</v>
      </c>
      <c r="AS352" s="844"/>
      <c r="AT352" s="215">
        <f t="shared" si="389"/>
        <v>0</v>
      </c>
      <c r="AU352" s="845">
        <v>0</v>
      </c>
      <c r="AV352" s="846"/>
      <c r="AW352" s="845">
        <v>0</v>
      </c>
      <c r="AX352" s="846"/>
      <c r="AY352" s="845">
        <v>0</v>
      </c>
      <c r="AZ352" s="846"/>
      <c r="BA352" s="845">
        <v>0</v>
      </c>
      <c r="BB352" s="846"/>
      <c r="BC352" s="845">
        <v>0</v>
      </c>
      <c r="BD352" s="846"/>
      <c r="BE352" s="218">
        <f t="shared" si="390"/>
        <v>0</v>
      </c>
      <c r="BF352" s="847">
        <v>0</v>
      </c>
      <c r="BG352" s="848"/>
      <c r="BH352" s="847">
        <v>0</v>
      </c>
      <c r="BI352" s="848"/>
      <c r="BJ352" s="847">
        <v>0</v>
      </c>
      <c r="BK352" s="848"/>
      <c r="BL352" s="847">
        <v>0</v>
      </c>
      <c r="BM352" s="848"/>
      <c r="BN352" s="847">
        <v>0</v>
      </c>
      <c r="BO352" s="848"/>
      <c r="BP352" s="221">
        <f t="shared" si="391"/>
        <v>0</v>
      </c>
      <c r="BQ352" s="239">
        <f t="shared" si="392"/>
        <v>0</v>
      </c>
      <c r="BR352" s="239">
        <f t="shared" si="393"/>
        <v>0</v>
      </c>
      <c r="BS352" s="239">
        <f t="shared" si="394"/>
        <v>0</v>
      </c>
      <c r="BT352" s="239">
        <f t="shared" si="395"/>
        <v>0</v>
      </c>
      <c r="BU352" s="239">
        <f t="shared" si="396"/>
        <v>0</v>
      </c>
      <c r="BV352" s="240">
        <f t="shared" si="386"/>
        <v>0</v>
      </c>
      <c r="BW352" s="34"/>
    </row>
    <row r="353" spans="1:75" ht="15" customHeight="1">
      <c r="C353" s="652" t="s">
        <v>29</v>
      </c>
      <c r="D353" s="653"/>
      <c r="E353" s="666"/>
      <c r="F353" s="666"/>
      <c r="G353" s="666"/>
      <c r="H353" s="666"/>
      <c r="I353" s="666"/>
      <c r="J353" s="666"/>
      <c r="K353" s="666"/>
      <c r="L353" s="666"/>
      <c r="M353" s="895"/>
      <c r="N353" s="851">
        <v>0</v>
      </c>
      <c r="O353" s="871"/>
      <c r="P353" s="851">
        <v>0</v>
      </c>
      <c r="Q353" s="871"/>
      <c r="R353" s="851">
        <v>0</v>
      </c>
      <c r="S353" s="871"/>
      <c r="T353" s="851">
        <v>0</v>
      </c>
      <c r="U353" s="871"/>
      <c r="V353" s="851">
        <v>0</v>
      </c>
      <c r="W353" s="871"/>
      <c r="X353" s="92">
        <f t="shared" si="387"/>
        <v>0</v>
      </c>
      <c r="Y353" s="849">
        <v>0</v>
      </c>
      <c r="Z353" s="850"/>
      <c r="AA353" s="849">
        <v>0</v>
      </c>
      <c r="AB353" s="850"/>
      <c r="AC353" s="849">
        <v>0</v>
      </c>
      <c r="AD353" s="850"/>
      <c r="AE353" s="849">
        <v>0</v>
      </c>
      <c r="AF353" s="850"/>
      <c r="AG353" s="849">
        <v>0</v>
      </c>
      <c r="AH353" s="850"/>
      <c r="AI353" s="212">
        <f t="shared" si="388"/>
        <v>0</v>
      </c>
      <c r="AJ353" s="843">
        <v>0</v>
      </c>
      <c r="AK353" s="844"/>
      <c r="AL353" s="843">
        <v>0</v>
      </c>
      <c r="AM353" s="844"/>
      <c r="AN353" s="843">
        <v>0</v>
      </c>
      <c r="AO353" s="844"/>
      <c r="AP353" s="843">
        <v>0</v>
      </c>
      <c r="AQ353" s="844"/>
      <c r="AR353" s="843">
        <v>0</v>
      </c>
      <c r="AS353" s="844"/>
      <c r="AT353" s="215">
        <f t="shared" si="389"/>
        <v>0</v>
      </c>
      <c r="AU353" s="845">
        <v>0</v>
      </c>
      <c r="AV353" s="846"/>
      <c r="AW353" s="845">
        <v>0</v>
      </c>
      <c r="AX353" s="846"/>
      <c r="AY353" s="845">
        <v>0</v>
      </c>
      <c r="AZ353" s="846"/>
      <c r="BA353" s="845">
        <v>0</v>
      </c>
      <c r="BB353" s="846"/>
      <c r="BC353" s="845">
        <v>0</v>
      </c>
      <c r="BD353" s="846"/>
      <c r="BE353" s="218">
        <f t="shared" si="390"/>
        <v>0</v>
      </c>
      <c r="BF353" s="847">
        <v>0</v>
      </c>
      <c r="BG353" s="848"/>
      <c r="BH353" s="847">
        <v>0</v>
      </c>
      <c r="BI353" s="848"/>
      <c r="BJ353" s="847">
        <v>0</v>
      </c>
      <c r="BK353" s="848"/>
      <c r="BL353" s="847">
        <v>0</v>
      </c>
      <c r="BM353" s="848"/>
      <c r="BN353" s="847">
        <v>0</v>
      </c>
      <c r="BO353" s="848"/>
      <c r="BP353" s="221">
        <f t="shared" si="391"/>
        <v>0</v>
      </c>
      <c r="BQ353" s="239">
        <f t="shared" si="392"/>
        <v>0</v>
      </c>
      <c r="BR353" s="239">
        <f t="shared" si="393"/>
        <v>0</v>
      </c>
      <c r="BS353" s="239">
        <f t="shared" si="394"/>
        <v>0</v>
      </c>
      <c r="BT353" s="239">
        <f t="shared" si="395"/>
        <v>0</v>
      </c>
      <c r="BU353" s="239">
        <f t="shared" si="396"/>
        <v>0</v>
      </c>
      <c r="BV353" s="240">
        <f t="shared" si="386"/>
        <v>0</v>
      </c>
      <c r="BW353" s="34"/>
    </row>
    <row r="354" spans="1:75" ht="15" customHeight="1">
      <c r="C354" s="652" t="s">
        <v>29</v>
      </c>
      <c r="D354" s="653"/>
      <c r="E354" s="666"/>
      <c r="F354" s="666"/>
      <c r="G354" s="666"/>
      <c r="H354" s="666"/>
      <c r="I354" s="666"/>
      <c r="J354" s="666"/>
      <c r="K354" s="666"/>
      <c r="L354" s="666"/>
      <c r="M354" s="895"/>
      <c r="N354" s="851">
        <v>0</v>
      </c>
      <c r="O354" s="871"/>
      <c r="P354" s="851">
        <v>0</v>
      </c>
      <c r="Q354" s="871"/>
      <c r="R354" s="851">
        <v>0</v>
      </c>
      <c r="S354" s="871"/>
      <c r="T354" s="851">
        <v>0</v>
      </c>
      <c r="U354" s="871"/>
      <c r="V354" s="851">
        <v>0</v>
      </c>
      <c r="W354" s="871"/>
      <c r="X354" s="92">
        <f t="shared" si="387"/>
        <v>0</v>
      </c>
      <c r="Y354" s="849">
        <v>0</v>
      </c>
      <c r="Z354" s="850"/>
      <c r="AA354" s="849">
        <v>0</v>
      </c>
      <c r="AB354" s="850"/>
      <c r="AC354" s="849">
        <v>0</v>
      </c>
      <c r="AD354" s="850"/>
      <c r="AE354" s="849">
        <v>0</v>
      </c>
      <c r="AF354" s="850"/>
      <c r="AG354" s="849">
        <v>0</v>
      </c>
      <c r="AH354" s="850"/>
      <c r="AI354" s="212">
        <f t="shared" si="388"/>
        <v>0</v>
      </c>
      <c r="AJ354" s="843">
        <v>0</v>
      </c>
      <c r="AK354" s="844"/>
      <c r="AL354" s="843">
        <v>0</v>
      </c>
      <c r="AM354" s="844"/>
      <c r="AN354" s="843">
        <v>0</v>
      </c>
      <c r="AO354" s="844"/>
      <c r="AP354" s="843">
        <v>0</v>
      </c>
      <c r="AQ354" s="844"/>
      <c r="AR354" s="843">
        <v>0</v>
      </c>
      <c r="AS354" s="844"/>
      <c r="AT354" s="215">
        <f t="shared" si="389"/>
        <v>0</v>
      </c>
      <c r="AU354" s="845">
        <v>0</v>
      </c>
      <c r="AV354" s="846"/>
      <c r="AW354" s="845">
        <v>0</v>
      </c>
      <c r="AX354" s="846"/>
      <c r="AY354" s="845">
        <v>0</v>
      </c>
      <c r="AZ354" s="846"/>
      <c r="BA354" s="845">
        <v>0</v>
      </c>
      <c r="BB354" s="846"/>
      <c r="BC354" s="845">
        <v>0</v>
      </c>
      <c r="BD354" s="846"/>
      <c r="BE354" s="218">
        <f t="shared" si="390"/>
        <v>0</v>
      </c>
      <c r="BF354" s="847">
        <v>0</v>
      </c>
      <c r="BG354" s="848"/>
      <c r="BH354" s="847">
        <v>0</v>
      </c>
      <c r="BI354" s="848"/>
      <c r="BJ354" s="847">
        <v>0</v>
      </c>
      <c r="BK354" s="848"/>
      <c r="BL354" s="847">
        <v>0</v>
      </c>
      <c r="BM354" s="848"/>
      <c r="BN354" s="847">
        <v>0</v>
      </c>
      <c r="BO354" s="848"/>
      <c r="BP354" s="221">
        <f t="shared" si="391"/>
        <v>0</v>
      </c>
      <c r="BQ354" s="239">
        <f t="shared" si="392"/>
        <v>0</v>
      </c>
      <c r="BR354" s="239">
        <f t="shared" si="393"/>
        <v>0</v>
      </c>
      <c r="BS354" s="239">
        <f t="shared" si="394"/>
        <v>0</v>
      </c>
      <c r="BT354" s="239">
        <f t="shared" si="395"/>
        <v>0</v>
      </c>
      <c r="BU354" s="239">
        <f t="shared" si="396"/>
        <v>0</v>
      </c>
      <c r="BV354" s="240">
        <f t="shared" si="386"/>
        <v>0</v>
      </c>
      <c r="BW354" s="34"/>
    </row>
    <row r="355" spans="1:75" ht="15" customHeight="1">
      <c r="C355" s="652" t="s">
        <v>29</v>
      </c>
      <c r="D355" s="653"/>
      <c r="E355" s="666"/>
      <c r="F355" s="666"/>
      <c r="G355" s="666"/>
      <c r="H355" s="666"/>
      <c r="I355" s="666"/>
      <c r="J355" s="666"/>
      <c r="K355" s="666"/>
      <c r="L355" s="666"/>
      <c r="M355" s="895"/>
      <c r="N355" s="851">
        <v>0</v>
      </c>
      <c r="O355" s="871"/>
      <c r="P355" s="851">
        <v>0</v>
      </c>
      <c r="Q355" s="871"/>
      <c r="R355" s="851">
        <v>0</v>
      </c>
      <c r="S355" s="871"/>
      <c r="T355" s="851">
        <v>0</v>
      </c>
      <c r="U355" s="871"/>
      <c r="V355" s="851">
        <v>0</v>
      </c>
      <c r="W355" s="871"/>
      <c r="X355" s="92">
        <f t="shared" si="387"/>
        <v>0</v>
      </c>
      <c r="Y355" s="849">
        <v>0</v>
      </c>
      <c r="Z355" s="850"/>
      <c r="AA355" s="849">
        <v>0</v>
      </c>
      <c r="AB355" s="850"/>
      <c r="AC355" s="849">
        <v>0</v>
      </c>
      <c r="AD355" s="850"/>
      <c r="AE355" s="849">
        <v>0</v>
      </c>
      <c r="AF355" s="850"/>
      <c r="AG355" s="849">
        <v>0</v>
      </c>
      <c r="AH355" s="850"/>
      <c r="AI355" s="212">
        <f t="shared" si="388"/>
        <v>0</v>
      </c>
      <c r="AJ355" s="843">
        <v>0</v>
      </c>
      <c r="AK355" s="844"/>
      <c r="AL355" s="843">
        <v>0</v>
      </c>
      <c r="AM355" s="844"/>
      <c r="AN355" s="843">
        <v>0</v>
      </c>
      <c r="AO355" s="844"/>
      <c r="AP355" s="843">
        <v>0</v>
      </c>
      <c r="AQ355" s="844"/>
      <c r="AR355" s="843">
        <v>0</v>
      </c>
      <c r="AS355" s="844"/>
      <c r="AT355" s="215">
        <f t="shared" si="389"/>
        <v>0</v>
      </c>
      <c r="AU355" s="845">
        <v>0</v>
      </c>
      <c r="AV355" s="846"/>
      <c r="AW355" s="845">
        <v>0</v>
      </c>
      <c r="AX355" s="846"/>
      <c r="AY355" s="845">
        <v>0</v>
      </c>
      <c r="AZ355" s="846"/>
      <c r="BA355" s="845">
        <v>0</v>
      </c>
      <c r="BB355" s="846"/>
      <c r="BC355" s="845">
        <v>0</v>
      </c>
      <c r="BD355" s="846"/>
      <c r="BE355" s="218">
        <f t="shared" si="390"/>
        <v>0</v>
      </c>
      <c r="BF355" s="847">
        <v>0</v>
      </c>
      <c r="BG355" s="848"/>
      <c r="BH355" s="847">
        <v>0</v>
      </c>
      <c r="BI355" s="848"/>
      <c r="BJ355" s="847">
        <v>0</v>
      </c>
      <c r="BK355" s="848"/>
      <c r="BL355" s="847">
        <v>0</v>
      </c>
      <c r="BM355" s="848"/>
      <c r="BN355" s="847">
        <v>0</v>
      </c>
      <c r="BO355" s="848"/>
      <c r="BP355" s="221">
        <f t="shared" si="391"/>
        <v>0</v>
      </c>
      <c r="BQ355" s="239">
        <f t="shared" si="392"/>
        <v>0</v>
      </c>
      <c r="BR355" s="239">
        <f t="shared" si="393"/>
        <v>0</v>
      </c>
      <c r="BS355" s="239">
        <f t="shared" si="394"/>
        <v>0</v>
      </c>
      <c r="BT355" s="239">
        <f t="shared" si="395"/>
        <v>0</v>
      </c>
      <c r="BU355" s="239">
        <f t="shared" si="396"/>
        <v>0</v>
      </c>
      <c r="BV355" s="240">
        <f t="shared" si="386"/>
        <v>0</v>
      </c>
      <c r="BW355" s="34"/>
    </row>
    <row r="356" spans="1:75" ht="15" customHeight="1">
      <c r="C356" s="652" t="s">
        <v>29</v>
      </c>
      <c r="D356" s="653"/>
      <c r="E356" s="666"/>
      <c r="F356" s="666"/>
      <c r="G356" s="666"/>
      <c r="H356" s="666"/>
      <c r="I356" s="666"/>
      <c r="J356" s="666"/>
      <c r="K356" s="666"/>
      <c r="L356" s="666"/>
      <c r="M356" s="895"/>
      <c r="N356" s="851">
        <v>0</v>
      </c>
      <c r="O356" s="871"/>
      <c r="P356" s="851">
        <v>0</v>
      </c>
      <c r="Q356" s="871"/>
      <c r="R356" s="851">
        <v>0</v>
      </c>
      <c r="S356" s="871"/>
      <c r="T356" s="851">
        <v>0</v>
      </c>
      <c r="U356" s="871"/>
      <c r="V356" s="851">
        <v>0</v>
      </c>
      <c r="W356" s="871"/>
      <c r="X356" s="92">
        <f t="shared" si="387"/>
        <v>0</v>
      </c>
      <c r="Y356" s="849">
        <v>0</v>
      </c>
      <c r="Z356" s="850"/>
      <c r="AA356" s="849">
        <v>0</v>
      </c>
      <c r="AB356" s="850"/>
      <c r="AC356" s="849">
        <v>0</v>
      </c>
      <c r="AD356" s="850"/>
      <c r="AE356" s="849">
        <v>0</v>
      </c>
      <c r="AF356" s="850"/>
      <c r="AG356" s="849">
        <v>0</v>
      </c>
      <c r="AH356" s="850"/>
      <c r="AI356" s="212">
        <f t="shared" si="388"/>
        <v>0</v>
      </c>
      <c r="AJ356" s="843">
        <v>0</v>
      </c>
      <c r="AK356" s="844"/>
      <c r="AL356" s="843">
        <v>0</v>
      </c>
      <c r="AM356" s="844"/>
      <c r="AN356" s="843">
        <v>0</v>
      </c>
      <c r="AO356" s="844"/>
      <c r="AP356" s="843">
        <v>0</v>
      </c>
      <c r="AQ356" s="844"/>
      <c r="AR356" s="843">
        <v>0</v>
      </c>
      <c r="AS356" s="844"/>
      <c r="AT356" s="215">
        <f t="shared" si="389"/>
        <v>0</v>
      </c>
      <c r="AU356" s="845">
        <v>0</v>
      </c>
      <c r="AV356" s="846"/>
      <c r="AW356" s="845">
        <v>0</v>
      </c>
      <c r="AX356" s="846"/>
      <c r="AY356" s="845">
        <v>0</v>
      </c>
      <c r="AZ356" s="846"/>
      <c r="BA356" s="845">
        <v>0</v>
      </c>
      <c r="BB356" s="846"/>
      <c r="BC356" s="845">
        <v>0</v>
      </c>
      <c r="BD356" s="846"/>
      <c r="BE356" s="218">
        <f t="shared" si="390"/>
        <v>0</v>
      </c>
      <c r="BF356" s="847">
        <v>0</v>
      </c>
      <c r="BG356" s="848"/>
      <c r="BH356" s="847">
        <v>0</v>
      </c>
      <c r="BI356" s="848"/>
      <c r="BJ356" s="847">
        <v>0</v>
      </c>
      <c r="BK356" s="848"/>
      <c r="BL356" s="847">
        <v>0</v>
      </c>
      <c r="BM356" s="848"/>
      <c r="BN356" s="847">
        <v>0</v>
      </c>
      <c r="BO356" s="848"/>
      <c r="BP356" s="221">
        <f t="shared" si="391"/>
        <v>0</v>
      </c>
      <c r="BQ356" s="239">
        <f t="shared" si="392"/>
        <v>0</v>
      </c>
      <c r="BR356" s="239">
        <f t="shared" si="393"/>
        <v>0</v>
      </c>
      <c r="BS356" s="239">
        <f t="shared" si="394"/>
        <v>0</v>
      </c>
      <c r="BT356" s="239">
        <f t="shared" si="395"/>
        <v>0</v>
      </c>
      <c r="BU356" s="239">
        <f t="shared" si="396"/>
        <v>0</v>
      </c>
      <c r="BV356" s="240">
        <f t="shared" si="386"/>
        <v>0</v>
      </c>
      <c r="BW356" s="34"/>
    </row>
    <row r="357" spans="1:75" ht="15" customHeight="1">
      <c r="C357" s="652" t="s">
        <v>29</v>
      </c>
      <c r="D357" s="653"/>
      <c r="E357" s="666"/>
      <c r="F357" s="666"/>
      <c r="G357" s="666"/>
      <c r="H357" s="666"/>
      <c r="I357" s="666"/>
      <c r="J357" s="666"/>
      <c r="K357" s="666"/>
      <c r="L357" s="666"/>
      <c r="M357" s="895"/>
      <c r="N357" s="851">
        <v>0</v>
      </c>
      <c r="O357" s="871"/>
      <c r="P357" s="851">
        <v>0</v>
      </c>
      <c r="Q357" s="871"/>
      <c r="R357" s="851">
        <v>0</v>
      </c>
      <c r="S357" s="871"/>
      <c r="T357" s="851">
        <v>0</v>
      </c>
      <c r="U357" s="871"/>
      <c r="V357" s="851">
        <v>0</v>
      </c>
      <c r="W357" s="871"/>
      <c r="X357" s="92">
        <f t="shared" si="387"/>
        <v>0</v>
      </c>
      <c r="Y357" s="849">
        <v>0</v>
      </c>
      <c r="Z357" s="850"/>
      <c r="AA357" s="849">
        <v>0</v>
      </c>
      <c r="AB357" s="850"/>
      <c r="AC357" s="849">
        <v>0</v>
      </c>
      <c r="AD357" s="850"/>
      <c r="AE357" s="849">
        <v>0</v>
      </c>
      <c r="AF357" s="850"/>
      <c r="AG357" s="849">
        <v>0</v>
      </c>
      <c r="AH357" s="850"/>
      <c r="AI357" s="212">
        <f t="shared" si="388"/>
        <v>0</v>
      </c>
      <c r="AJ357" s="843">
        <v>0</v>
      </c>
      <c r="AK357" s="844"/>
      <c r="AL357" s="843">
        <v>0</v>
      </c>
      <c r="AM357" s="844"/>
      <c r="AN357" s="843">
        <v>0</v>
      </c>
      <c r="AO357" s="844"/>
      <c r="AP357" s="843">
        <v>0</v>
      </c>
      <c r="AQ357" s="844"/>
      <c r="AR357" s="843">
        <v>0</v>
      </c>
      <c r="AS357" s="844"/>
      <c r="AT357" s="215">
        <f t="shared" si="389"/>
        <v>0</v>
      </c>
      <c r="AU357" s="845">
        <v>0</v>
      </c>
      <c r="AV357" s="846"/>
      <c r="AW357" s="845">
        <v>0</v>
      </c>
      <c r="AX357" s="846"/>
      <c r="AY357" s="845">
        <v>0</v>
      </c>
      <c r="AZ357" s="846"/>
      <c r="BA357" s="845">
        <v>0</v>
      </c>
      <c r="BB357" s="846"/>
      <c r="BC357" s="845">
        <v>0</v>
      </c>
      <c r="BD357" s="846"/>
      <c r="BE357" s="218">
        <f t="shared" si="390"/>
        <v>0</v>
      </c>
      <c r="BF357" s="847">
        <v>0</v>
      </c>
      <c r="BG357" s="848"/>
      <c r="BH357" s="847">
        <v>0</v>
      </c>
      <c r="BI357" s="848"/>
      <c r="BJ357" s="847">
        <v>0</v>
      </c>
      <c r="BK357" s="848"/>
      <c r="BL357" s="847">
        <v>0</v>
      </c>
      <c r="BM357" s="848"/>
      <c r="BN357" s="847">
        <v>0</v>
      </c>
      <c r="BO357" s="848"/>
      <c r="BP357" s="221">
        <f t="shared" si="391"/>
        <v>0</v>
      </c>
      <c r="BQ357" s="239">
        <f t="shared" si="392"/>
        <v>0</v>
      </c>
      <c r="BR357" s="239">
        <f t="shared" si="393"/>
        <v>0</v>
      </c>
      <c r="BS357" s="239">
        <f t="shared" si="394"/>
        <v>0</v>
      </c>
      <c r="BT357" s="239">
        <f t="shared" si="395"/>
        <v>0</v>
      </c>
      <c r="BU357" s="239">
        <f t="shared" si="396"/>
        <v>0</v>
      </c>
      <c r="BV357" s="240">
        <f t="shared" si="386"/>
        <v>0</v>
      </c>
      <c r="BW357" s="34"/>
    </row>
    <row r="358" spans="1:75" ht="15" customHeight="1">
      <c r="C358" s="689" t="s">
        <v>29</v>
      </c>
      <c r="D358" s="666"/>
      <c r="E358" s="666"/>
      <c r="F358" s="666"/>
      <c r="G358" s="666"/>
      <c r="H358" s="666"/>
      <c r="I358" s="666"/>
      <c r="J358" s="666"/>
      <c r="K358" s="666"/>
      <c r="L358" s="666"/>
      <c r="M358" s="895"/>
      <c r="N358" s="851">
        <v>0</v>
      </c>
      <c r="O358" s="871"/>
      <c r="P358" s="851">
        <v>0</v>
      </c>
      <c r="Q358" s="871"/>
      <c r="R358" s="851">
        <v>0</v>
      </c>
      <c r="S358" s="871"/>
      <c r="T358" s="851">
        <v>0</v>
      </c>
      <c r="U358" s="871"/>
      <c r="V358" s="851">
        <v>0</v>
      </c>
      <c r="W358" s="871"/>
      <c r="X358" s="92">
        <f t="shared" si="387"/>
        <v>0</v>
      </c>
      <c r="Y358" s="849">
        <v>0</v>
      </c>
      <c r="Z358" s="850"/>
      <c r="AA358" s="849">
        <v>0</v>
      </c>
      <c r="AB358" s="850"/>
      <c r="AC358" s="849">
        <v>0</v>
      </c>
      <c r="AD358" s="850"/>
      <c r="AE358" s="849">
        <v>0</v>
      </c>
      <c r="AF358" s="850"/>
      <c r="AG358" s="849">
        <v>0</v>
      </c>
      <c r="AH358" s="850"/>
      <c r="AI358" s="212">
        <f t="shared" si="388"/>
        <v>0</v>
      </c>
      <c r="AJ358" s="843">
        <v>0</v>
      </c>
      <c r="AK358" s="844"/>
      <c r="AL358" s="843">
        <v>0</v>
      </c>
      <c r="AM358" s="844"/>
      <c r="AN358" s="843">
        <v>0</v>
      </c>
      <c r="AO358" s="844"/>
      <c r="AP358" s="843">
        <v>0</v>
      </c>
      <c r="AQ358" s="844"/>
      <c r="AR358" s="843">
        <v>0</v>
      </c>
      <c r="AS358" s="844"/>
      <c r="AT358" s="215">
        <f t="shared" si="389"/>
        <v>0</v>
      </c>
      <c r="AU358" s="845">
        <v>0</v>
      </c>
      <c r="AV358" s="846"/>
      <c r="AW358" s="845">
        <v>0</v>
      </c>
      <c r="AX358" s="846"/>
      <c r="AY358" s="845">
        <v>0</v>
      </c>
      <c r="AZ358" s="846"/>
      <c r="BA358" s="845">
        <v>0</v>
      </c>
      <c r="BB358" s="846"/>
      <c r="BC358" s="845">
        <v>0</v>
      </c>
      <c r="BD358" s="846"/>
      <c r="BE358" s="218">
        <f t="shared" si="390"/>
        <v>0</v>
      </c>
      <c r="BF358" s="847">
        <v>0</v>
      </c>
      <c r="BG358" s="848"/>
      <c r="BH358" s="847">
        <v>0</v>
      </c>
      <c r="BI358" s="848"/>
      <c r="BJ358" s="847">
        <v>0</v>
      </c>
      <c r="BK358" s="848"/>
      <c r="BL358" s="847">
        <v>0</v>
      </c>
      <c r="BM358" s="848"/>
      <c r="BN358" s="847">
        <v>0</v>
      </c>
      <c r="BO358" s="848"/>
      <c r="BP358" s="221">
        <f t="shared" si="391"/>
        <v>0</v>
      </c>
      <c r="BQ358" s="239">
        <f t="shared" si="392"/>
        <v>0</v>
      </c>
      <c r="BR358" s="239">
        <f t="shared" si="393"/>
        <v>0</v>
      </c>
      <c r="BS358" s="239">
        <f t="shared" si="394"/>
        <v>0</v>
      </c>
      <c r="BT358" s="239">
        <f t="shared" si="395"/>
        <v>0</v>
      </c>
      <c r="BU358" s="239">
        <f t="shared" si="396"/>
        <v>0</v>
      </c>
      <c r="BV358" s="240">
        <f t="shared" si="386"/>
        <v>0</v>
      </c>
      <c r="BW358" s="34"/>
    </row>
    <row r="359" spans="1:75" ht="15" customHeight="1">
      <c r="C359" s="652" t="s">
        <v>29</v>
      </c>
      <c r="D359" s="653"/>
      <c r="E359" s="666"/>
      <c r="F359" s="666"/>
      <c r="G359" s="666"/>
      <c r="H359" s="666"/>
      <c r="I359" s="666"/>
      <c r="J359" s="666"/>
      <c r="K359" s="666"/>
      <c r="L359" s="666"/>
      <c r="M359" s="895"/>
      <c r="N359" s="851">
        <v>0</v>
      </c>
      <c r="O359" s="871"/>
      <c r="P359" s="851">
        <v>0</v>
      </c>
      <c r="Q359" s="871"/>
      <c r="R359" s="851">
        <v>0</v>
      </c>
      <c r="S359" s="871"/>
      <c r="T359" s="851">
        <v>0</v>
      </c>
      <c r="U359" s="871"/>
      <c r="V359" s="851">
        <v>0</v>
      </c>
      <c r="W359" s="871"/>
      <c r="X359" s="92">
        <f t="shared" si="387"/>
        <v>0</v>
      </c>
      <c r="Y359" s="849">
        <v>0</v>
      </c>
      <c r="Z359" s="850"/>
      <c r="AA359" s="849">
        <v>0</v>
      </c>
      <c r="AB359" s="850"/>
      <c r="AC359" s="849">
        <v>0</v>
      </c>
      <c r="AD359" s="850"/>
      <c r="AE359" s="849">
        <v>0</v>
      </c>
      <c r="AF359" s="850"/>
      <c r="AG359" s="849">
        <v>0</v>
      </c>
      <c r="AH359" s="850"/>
      <c r="AI359" s="212">
        <f t="shared" si="388"/>
        <v>0</v>
      </c>
      <c r="AJ359" s="843">
        <v>0</v>
      </c>
      <c r="AK359" s="844"/>
      <c r="AL359" s="843">
        <v>0</v>
      </c>
      <c r="AM359" s="844"/>
      <c r="AN359" s="843">
        <v>0</v>
      </c>
      <c r="AO359" s="844"/>
      <c r="AP359" s="843">
        <v>0</v>
      </c>
      <c r="AQ359" s="844"/>
      <c r="AR359" s="843">
        <v>0</v>
      </c>
      <c r="AS359" s="844"/>
      <c r="AT359" s="215">
        <f t="shared" si="389"/>
        <v>0</v>
      </c>
      <c r="AU359" s="845">
        <v>0</v>
      </c>
      <c r="AV359" s="846"/>
      <c r="AW359" s="845">
        <v>0</v>
      </c>
      <c r="AX359" s="846"/>
      <c r="AY359" s="845">
        <v>0</v>
      </c>
      <c r="AZ359" s="846"/>
      <c r="BA359" s="845">
        <v>0</v>
      </c>
      <c r="BB359" s="846"/>
      <c r="BC359" s="845">
        <v>0</v>
      </c>
      <c r="BD359" s="846"/>
      <c r="BE359" s="218">
        <f t="shared" si="390"/>
        <v>0</v>
      </c>
      <c r="BF359" s="847">
        <v>0</v>
      </c>
      <c r="BG359" s="848"/>
      <c r="BH359" s="847">
        <v>0</v>
      </c>
      <c r="BI359" s="848"/>
      <c r="BJ359" s="847">
        <v>0</v>
      </c>
      <c r="BK359" s="848"/>
      <c r="BL359" s="847">
        <v>0</v>
      </c>
      <c r="BM359" s="848"/>
      <c r="BN359" s="847">
        <v>0</v>
      </c>
      <c r="BO359" s="848"/>
      <c r="BP359" s="221">
        <f t="shared" si="391"/>
        <v>0</v>
      </c>
      <c r="BQ359" s="239">
        <f t="shared" si="392"/>
        <v>0</v>
      </c>
      <c r="BR359" s="239">
        <f t="shared" si="393"/>
        <v>0</v>
      </c>
      <c r="BS359" s="239">
        <f t="shared" si="394"/>
        <v>0</v>
      </c>
      <c r="BT359" s="239">
        <f t="shared" si="395"/>
        <v>0</v>
      </c>
      <c r="BU359" s="239">
        <f t="shared" si="396"/>
        <v>0</v>
      </c>
      <c r="BV359" s="240">
        <f t="shared" si="386"/>
        <v>0</v>
      </c>
      <c r="BW359" s="34"/>
    </row>
    <row r="360" spans="1:75" ht="15" customHeight="1">
      <c r="C360" s="652" t="s">
        <v>29</v>
      </c>
      <c r="D360" s="653"/>
      <c r="E360" s="666"/>
      <c r="F360" s="666"/>
      <c r="G360" s="666"/>
      <c r="H360" s="666"/>
      <c r="I360" s="666"/>
      <c r="J360" s="666"/>
      <c r="K360" s="666"/>
      <c r="L360" s="666"/>
      <c r="M360" s="895"/>
      <c r="N360" s="851">
        <v>0</v>
      </c>
      <c r="O360" s="871"/>
      <c r="P360" s="851">
        <v>0</v>
      </c>
      <c r="Q360" s="871"/>
      <c r="R360" s="851">
        <v>0</v>
      </c>
      <c r="S360" s="871"/>
      <c r="T360" s="851">
        <v>0</v>
      </c>
      <c r="U360" s="871"/>
      <c r="V360" s="851">
        <v>0</v>
      </c>
      <c r="W360" s="871"/>
      <c r="X360" s="92">
        <f t="shared" si="387"/>
        <v>0</v>
      </c>
      <c r="Y360" s="849">
        <v>0</v>
      </c>
      <c r="Z360" s="850"/>
      <c r="AA360" s="849">
        <v>0</v>
      </c>
      <c r="AB360" s="850"/>
      <c r="AC360" s="849">
        <v>0</v>
      </c>
      <c r="AD360" s="850"/>
      <c r="AE360" s="849">
        <v>0</v>
      </c>
      <c r="AF360" s="850"/>
      <c r="AG360" s="849">
        <v>0</v>
      </c>
      <c r="AH360" s="850"/>
      <c r="AI360" s="212">
        <f t="shared" si="388"/>
        <v>0</v>
      </c>
      <c r="AJ360" s="843">
        <v>0</v>
      </c>
      <c r="AK360" s="844"/>
      <c r="AL360" s="843">
        <v>0</v>
      </c>
      <c r="AM360" s="844"/>
      <c r="AN360" s="843">
        <v>0</v>
      </c>
      <c r="AO360" s="844"/>
      <c r="AP360" s="843">
        <v>0</v>
      </c>
      <c r="AQ360" s="844"/>
      <c r="AR360" s="843">
        <v>0</v>
      </c>
      <c r="AS360" s="844"/>
      <c r="AT360" s="215">
        <f t="shared" si="389"/>
        <v>0</v>
      </c>
      <c r="AU360" s="845">
        <v>0</v>
      </c>
      <c r="AV360" s="846"/>
      <c r="AW360" s="845">
        <v>0</v>
      </c>
      <c r="AX360" s="846"/>
      <c r="AY360" s="845">
        <v>0</v>
      </c>
      <c r="AZ360" s="846"/>
      <c r="BA360" s="845">
        <v>0</v>
      </c>
      <c r="BB360" s="846"/>
      <c r="BC360" s="845">
        <v>0</v>
      </c>
      <c r="BD360" s="846"/>
      <c r="BE360" s="218">
        <f t="shared" si="390"/>
        <v>0</v>
      </c>
      <c r="BF360" s="847">
        <v>0</v>
      </c>
      <c r="BG360" s="848"/>
      <c r="BH360" s="847">
        <v>0</v>
      </c>
      <c r="BI360" s="848"/>
      <c r="BJ360" s="847">
        <v>0</v>
      </c>
      <c r="BK360" s="848"/>
      <c r="BL360" s="847">
        <v>0</v>
      </c>
      <c r="BM360" s="848"/>
      <c r="BN360" s="847">
        <v>0</v>
      </c>
      <c r="BO360" s="848"/>
      <c r="BP360" s="221">
        <f t="shared" si="391"/>
        <v>0</v>
      </c>
      <c r="BQ360" s="239">
        <f t="shared" si="392"/>
        <v>0</v>
      </c>
      <c r="BR360" s="239">
        <f t="shared" si="393"/>
        <v>0</v>
      </c>
      <c r="BS360" s="239">
        <f t="shared" si="394"/>
        <v>0</v>
      </c>
      <c r="BT360" s="239">
        <f t="shared" si="395"/>
        <v>0</v>
      </c>
      <c r="BU360" s="239">
        <f t="shared" si="396"/>
        <v>0</v>
      </c>
      <c r="BV360" s="240">
        <f t="shared" si="386"/>
        <v>0</v>
      </c>
      <c r="BW360" s="34"/>
    </row>
    <row r="361" spans="1:75" ht="15" customHeight="1">
      <c r="A361" s="692" t="s">
        <v>14</v>
      </c>
      <c r="C361" s="652"/>
      <c r="D361" s="666"/>
      <c r="E361" s="727"/>
      <c r="F361" s="727"/>
      <c r="G361" s="727"/>
      <c r="H361" s="727"/>
      <c r="I361" s="727"/>
      <c r="J361" s="892" t="s">
        <v>4</v>
      </c>
      <c r="K361" s="900"/>
      <c r="L361" s="900"/>
      <c r="M361" s="901"/>
      <c r="N361" s="886">
        <f>SUM(N341:N360)</f>
        <v>0</v>
      </c>
      <c r="O361" s="686"/>
      <c r="P361" s="886">
        <f>SUM(P341:P360)</f>
        <v>0</v>
      </c>
      <c r="Q361" s="686"/>
      <c r="R361" s="873">
        <f>SUM(R341:R360)</f>
        <v>0</v>
      </c>
      <c r="S361" s="874"/>
      <c r="T361" s="873">
        <f>SUM(T341:T360)</f>
        <v>0</v>
      </c>
      <c r="U361" s="874"/>
      <c r="V361" s="886">
        <f>SUM(V341:V360)</f>
        <v>0</v>
      </c>
      <c r="W361" s="686"/>
      <c r="X361" s="109">
        <f>SUM(N361:W361)</f>
        <v>0</v>
      </c>
      <c r="Y361" s="886">
        <f>SUM(Y341:Y360)</f>
        <v>0</v>
      </c>
      <c r="Z361" s="891"/>
      <c r="AA361" s="886">
        <f>SUM(AA341:AA360)</f>
        <v>0</v>
      </c>
      <c r="AB361" s="891"/>
      <c r="AC361" s="873">
        <f>SUM(AC341:AC360)</f>
        <v>0</v>
      </c>
      <c r="AD361" s="874"/>
      <c r="AE361" s="873">
        <f>SUM(AE341:AE360)</f>
        <v>0</v>
      </c>
      <c r="AF361" s="874"/>
      <c r="AG361" s="886">
        <f>SUM(AG341:AG360)</f>
        <v>0</v>
      </c>
      <c r="AH361" s="891"/>
      <c r="AI361" s="109">
        <f>SUM(Y361:AH361)</f>
        <v>0</v>
      </c>
      <c r="AJ361" s="886">
        <f>SUM(AJ341:AJ360)</f>
        <v>0</v>
      </c>
      <c r="AK361" s="686"/>
      <c r="AL361" s="886">
        <f>SUM(AL341:AL360)</f>
        <v>0</v>
      </c>
      <c r="AM361" s="686"/>
      <c r="AN361" s="873">
        <f>SUM(AN341:AN360)</f>
        <v>0</v>
      </c>
      <c r="AO361" s="874"/>
      <c r="AP361" s="873">
        <f>SUM(AP341:AP360)</f>
        <v>0</v>
      </c>
      <c r="AQ361" s="874"/>
      <c r="AR361" s="886">
        <f>SUM(AR341:AR360)</f>
        <v>0</v>
      </c>
      <c r="AS361" s="686"/>
      <c r="AT361" s="109">
        <f>SUM(AJ361:AS361)</f>
        <v>0</v>
      </c>
      <c r="AU361" s="886">
        <f>SUM(AU341:AU360)</f>
        <v>0</v>
      </c>
      <c r="AV361" s="686"/>
      <c r="AW361" s="886">
        <f>SUM(AW341:AW360)</f>
        <v>0</v>
      </c>
      <c r="AX361" s="686"/>
      <c r="AY361" s="873">
        <f>SUM(AY341:AY360)</f>
        <v>0</v>
      </c>
      <c r="AZ361" s="874"/>
      <c r="BA361" s="873">
        <f>SUM(BA341:BA360)</f>
        <v>0</v>
      </c>
      <c r="BB361" s="874"/>
      <c r="BC361" s="886">
        <f>SUM(BC341:BC360)</f>
        <v>0</v>
      </c>
      <c r="BD361" s="686"/>
      <c r="BE361" s="109">
        <f>SUM(AU361:BD361)</f>
        <v>0</v>
      </c>
      <c r="BF361" s="886">
        <f>SUM(BF341:BF360)</f>
        <v>0</v>
      </c>
      <c r="BG361" s="686"/>
      <c r="BH361" s="886">
        <f>SUM(BH341:BH360)</f>
        <v>0</v>
      </c>
      <c r="BI361" s="686"/>
      <c r="BJ361" s="873">
        <f>SUM(BJ341:BJ360)</f>
        <v>0</v>
      </c>
      <c r="BK361" s="874"/>
      <c r="BL361" s="873">
        <f>SUM(BL341:BL360)</f>
        <v>0</v>
      </c>
      <c r="BM361" s="874"/>
      <c r="BN361" s="886">
        <f>SUM(BN341:BN360)</f>
        <v>0</v>
      </c>
      <c r="BO361" s="686"/>
      <c r="BP361" s="109">
        <f>SUM(BF361:BO361)</f>
        <v>0</v>
      </c>
      <c r="BQ361" s="139">
        <f>SUM(BQ341:BQ360)</f>
        <v>0</v>
      </c>
      <c r="BR361" s="139">
        <f>SUM(BR341:BR360)</f>
        <v>0</v>
      </c>
      <c r="BS361" s="139">
        <f>SUM(BS341:BS360)</f>
        <v>0</v>
      </c>
      <c r="BT361" s="139">
        <f>SUM(BT341:BT360)</f>
        <v>0</v>
      </c>
      <c r="BU361" s="139">
        <f>SUM(BU341:BU360)</f>
        <v>0</v>
      </c>
      <c r="BV361" s="139">
        <f>SUM(BQ361:BU361)</f>
        <v>0</v>
      </c>
      <c r="BW361" s="34"/>
    </row>
    <row r="362" spans="1:75" s="9" customFormat="1" ht="15" customHeight="1">
      <c r="A362" s="727"/>
      <c r="B362" s="62"/>
      <c r="C362" s="756" t="s">
        <v>254</v>
      </c>
      <c r="D362" s="666"/>
      <c r="E362" s="666"/>
      <c r="F362" s="666"/>
      <c r="G362" s="666"/>
      <c r="H362" s="666"/>
      <c r="I362" s="666"/>
      <c r="J362" s="666"/>
      <c r="K362" s="666"/>
      <c r="L362" s="666"/>
      <c r="M362" s="895"/>
      <c r="N362" s="81"/>
      <c r="O362" s="103"/>
      <c r="P362" s="125"/>
      <c r="Q362" s="103"/>
      <c r="R362" s="125"/>
      <c r="S362" s="103"/>
      <c r="T362" s="125"/>
      <c r="U362" s="103"/>
      <c r="V362" s="125"/>
      <c r="W362" s="103"/>
      <c r="X362" s="99"/>
      <c r="Y362" s="81"/>
      <c r="Z362" s="103"/>
      <c r="AA362" s="125"/>
      <c r="AB362" s="103"/>
      <c r="AC362" s="125"/>
      <c r="AD362" s="103"/>
      <c r="AE362" s="125"/>
      <c r="AF362" s="103"/>
      <c r="AG362" s="125"/>
      <c r="AH362" s="103"/>
      <c r="AI362" s="99"/>
      <c r="AJ362" s="81"/>
      <c r="AK362" s="103"/>
      <c r="AL362" s="125"/>
      <c r="AM362" s="103"/>
      <c r="AN362" s="125"/>
      <c r="AO362" s="103"/>
      <c r="AP362" s="125"/>
      <c r="AQ362" s="103"/>
      <c r="AR362" s="125"/>
      <c r="AS362" s="103"/>
      <c r="AT362" s="99"/>
      <c r="AU362" s="81"/>
      <c r="AV362" s="103"/>
      <c r="AW362" s="125"/>
      <c r="AX362" s="103"/>
      <c r="AY362" s="125"/>
      <c r="AZ362" s="103"/>
      <c r="BA362" s="125"/>
      <c r="BB362" s="103"/>
      <c r="BC362" s="125"/>
      <c r="BD362" s="103"/>
      <c r="BE362" s="99"/>
      <c r="BF362" s="81"/>
      <c r="BG362" s="103"/>
      <c r="BH362" s="125"/>
      <c r="BI362" s="103"/>
      <c r="BJ362" s="125"/>
      <c r="BK362" s="103"/>
      <c r="BL362" s="125"/>
      <c r="BM362" s="103"/>
      <c r="BN362" s="125"/>
      <c r="BO362" s="103"/>
      <c r="BP362" s="99"/>
      <c r="BQ362" s="242"/>
      <c r="BR362" s="242"/>
      <c r="BS362" s="242"/>
      <c r="BT362" s="242"/>
      <c r="BU362" s="242"/>
      <c r="BV362" s="99"/>
      <c r="BW362" s="34"/>
    </row>
    <row r="363" spans="1:75" s="9" customFormat="1" ht="15" customHeight="1">
      <c r="A363" s="62"/>
      <c r="B363" s="62">
        <v>1</v>
      </c>
      <c r="C363" s="703"/>
      <c r="D363" s="653"/>
      <c r="E363" s="666"/>
      <c r="F363" s="666"/>
      <c r="G363" s="666"/>
      <c r="H363" s="666"/>
      <c r="I363" s="666"/>
      <c r="J363" s="666"/>
      <c r="K363" s="666"/>
      <c r="L363" s="666"/>
      <c r="M363" s="895"/>
      <c r="N363" s="851">
        <v>0</v>
      </c>
      <c r="O363" s="871"/>
      <c r="P363" s="851">
        <v>0</v>
      </c>
      <c r="Q363" s="871"/>
      <c r="R363" s="851">
        <v>0</v>
      </c>
      <c r="S363" s="871"/>
      <c r="T363" s="851">
        <v>0</v>
      </c>
      <c r="U363" s="871"/>
      <c r="V363" s="851">
        <v>0</v>
      </c>
      <c r="W363" s="871"/>
      <c r="X363" s="92">
        <f>SUM(N363+P363+R363+T363+V363)</f>
        <v>0</v>
      </c>
      <c r="Y363" s="849">
        <v>0</v>
      </c>
      <c r="Z363" s="850"/>
      <c r="AA363" s="849">
        <v>0</v>
      </c>
      <c r="AB363" s="850"/>
      <c r="AC363" s="849">
        <v>0</v>
      </c>
      <c r="AD363" s="850"/>
      <c r="AE363" s="849">
        <v>0</v>
      </c>
      <c r="AF363" s="850"/>
      <c r="AG363" s="849">
        <v>0</v>
      </c>
      <c r="AH363" s="850"/>
      <c r="AI363" s="212">
        <f>SUM(Y363+AA363+AC363+AE363+AG363)</f>
        <v>0</v>
      </c>
      <c r="AJ363" s="843">
        <v>0</v>
      </c>
      <c r="AK363" s="844"/>
      <c r="AL363" s="843">
        <v>0</v>
      </c>
      <c r="AM363" s="844"/>
      <c r="AN363" s="843">
        <v>0</v>
      </c>
      <c r="AO363" s="844"/>
      <c r="AP363" s="843">
        <v>0</v>
      </c>
      <c r="AQ363" s="844"/>
      <c r="AR363" s="843">
        <v>0</v>
      </c>
      <c r="AS363" s="844"/>
      <c r="AT363" s="215">
        <f>SUM(AJ363+AL363+AN363+AP363+AR363)</f>
        <v>0</v>
      </c>
      <c r="AU363" s="845">
        <v>0</v>
      </c>
      <c r="AV363" s="846"/>
      <c r="AW363" s="845">
        <v>0</v>
      </c>
      <c r="AX363" s="846"/>
      <c r="AY363" s="845">
        <v>0</v>
      </c>
      <c r="AZ363" s="846"/>
      <c r="BA363" s="845">
        <v>0</v>
      </c>
      <c r="BB363" s="846"/>
      <c r="BC363" s="845">
        <v>0</v>
      </c>
      <c r="BD363" s="846"/>
      <c r="BE363" s="218">
        <f>SUM(AU363+AW363+AY363+BA363+BC363)</f>
        <v>0</v>
      </c>
      <c r="BF363" s="847">
        <v>0</v>
      </c>
      <c r="BG363" s="848"/>
      <c r="BH363" s="847">
        <v>0</v>
      </c>
      <c r="BI363" s="848"/>
      <c r="BJ363" s="847">
        <v>0</v>
      </c>
      <c r="BK363" s="848"/>
      <c r="BL363" s="847">
        <v>0</v>
      </c>
      <c r="BM363" s="848"/>
      <c r="BN363" s="847">
        <v>0</v>
      </c>
      <c r="BO363" s="848"/>
      <c r="BP363" s="221">
        <f>SUM(BF363+BH363+BJ363+BL363+BN363)</f>
        <v>0</v>
      </c>
      <c r="BQ363" s="239">
        <f>N363+Y363+AJ363+AU363+BF363</f>
        <v>0</v>
      </c>
      <c r="BR363" s="239">
        <f>P363+AA363+AL363+AW363+BH363</f>
        <v>0</v>
      </c>
      <c r="BS363" s="239">
        <f>R363+AC363+AN363+AY363+BJ363</f>
        <v>0</v>
      </c>
      <c r="BT363" s="239">
        <f>T363+AE363+AP363+BA363+BL363</f>
        <v>0</v>
      </c>
      <c r="BU363" s="239">
        <f>V363+AG363+AR363+BC363+BN363</f>
        <v>0</v>
      </c>
      <c r="BV363" s="240">
        <f t="shared" ref="BV363:BV374" si="397">SUM(BQ363:BU363)</f>
        <v>0</v>
      </c>
      <c r="BW363" s="34"/>
    </row>
    <row r="364" spans="1:75" s="9" customFormat="1" ht="15" customHeight="1">
      <c r="A364" s="62"/>
      <c r="B364" s="62">
        <v>2</v>
      </c>
      <c r="C364" s="703"/>
      <c r="D364" s="653"/>
      <c r="E364" s="666"/>
      <c r="F364" s="666"/>
      <c r="G364" s="666"/>
      <c r="H364" s="666"/>
      <c r="I364" s="666"/>
      <c r="J364" s="666"/>
      <c r="K364" s="666"/>
      <c r="L364" s="666"/>
      <c r="M364" s="895"/>
      <c r="N364" s="851">
        <v>0</v>
      </c>
      <c r="O364" s="871"/>
      <c r="P364" s="851">
        <v>0</v>
      </c>
      <c r="Q364" s="871"/>
      <c r="R364" s="851">
        <v>0</v>
      </c>
      <c r="S364" s="871"/>
      <c r="T364" s="851">
        <v>0</v>
      </c>
      <c r="U364" s="871"/>
      <c r="V364" s="851">
        <v>0</v>
      </c>
      <c r="W364" s="871"/>
      <c r="X364" s="92">
        <f t="shared" ref="X364:X372" si="398">SUM(N364+P364+R364+T364+V364)</f>
        <v>0</v>
      </c>
      <c r="Y364" s="849">
        <v>0</v>
      </c>
      <c r="Z364" s="850"/>
      <c r="AA364" s="849">
        <v>0</v>
      </c>
      <c r="AB364" s="850"/>
      <c r="AC364" s="849">
        <v>0</v>
      </c>
      <c r="AD364" s="850"/>
      <c r="AE364" s="849">
        <v>0</v>
      </c>
      <c r="AF364" s="850"/>
      <c r="AG364" s="849">
        <v>0</v>
      </c>
      <c r="AH364" s="850"/>
      <c r="AI364" s="212">
        <f t="shared" ref="AI364:AI372" si="399">SUM(Y364+AA364+AC364+AE364+AG364)</f>
        <v>0</v>
      </c>
      <c r="AJ364" s="843">
        <v>0</v>
      </c>
      <c r="AK364" s="844"/>
      <c r="AL364" s="843">
        <v>0</v>
      </c>
      <c r="AM364" s="844"/>
      <c r="AN364" s="843">
        <v>0</v>
      </c>
      <c r="AO364" s="844"/>
      <c r="AP364" s="843">
        <v>0</v>
      </c>
      <c r="AQ364" s="844"/>
      <c r="AR364" s="843">
        <v>0</v>
      </c>
      <c r="AS364" s="844"/>
      <c r="AT364" s="215">
        <f t="shared" ref="AT364:AT372" si="400">SUM(AJ364+AL364+AN364+AP364+AR364)</f>
        <v>0</v>
      </c>
      <c r="AU364" s="845">
        <v>0</v>
      </c>
      <c r="AV364" s="846"/>
      <c r="AW364" s="845">
        <v>0</v>
      </c>
      <c r="AX364" s="846"/>
      <c r="AY364" s="845">
        <v>0</v>
      </c>
      <c r="AZ364" s="846"/>
      <c r="BA364" s="845">
        <v>0</v>
      </c>
      <c r="BB364" s="846"/>
      <c r="BC364" s="845">
        <v>0</v>
      </c>
      <c r="BD364" s="846"/>
      <c r="BE364" s="218">
        <f t="shared" ref="BE364:BE372" si="401">SUM(AU364+AW364+AY364+BA364+BC364)</f>
        <v>0</v>
      </c>
      <c r="BF364" s="847">
        <v>0</v>
      </c>
      <c r="BG364" s="848"/>
      <c r="BH364" s="847">
        <v>0</v>
      </c>
      <c r="BI364" s="848"/>
      <c r="BJ364" s="847">
        <v>0</v>
      </c>
      <c r="BK364" s="848"/>
      <c r="BL364" s="847">
        <v>0</v>
      </c>
      <c r="BM364" s="848"/>
      <c r="BN364" s="847">
        <v>0</v>
      </c>
      <c r="BO364" s="848"/>
      <c r="BP364" s="221">
        <f t="shared" ref="BP364:BP372" si="402">SUM(BF364+BH364+BJ364+BL364+BN364)</f>
        <v>0</v>
      </c>
      <c r="BQ364" s="239">
        <f t="shared" ref="BQ364:BQ372" si="403">N364+Y364+AJ364+AU364+BF364</f>
        <v>0</v>
      </c>
      <c r="BR364" s="239">
        <f t="shared" ref="BR364:BR372" si="404">P364+AA364+AL364+AW364+BH364</f>
        <v>0</v>
      </c>
      <c r="BS364" s="239">
        <f t="shared" ref="BS364:BS372" si="405">R364+AC364+AN364+AY364+BJ364</f>
        <v>0</v>
      </c>
      <c r="BT364" s="239">
        <f t="shared" ref="BT364:BT372" si="406">T364+AE364+AP364+BA364+BL364</f>
        <v>0</v>
      </c>
      <c r="BU364" s="239">
        <f t="shared" ref="BU364:BU372" si="407">V364+AG364+AR364+BC364+BN364</f>
        <v>0</v>
      </c>
      <c r="BV364" s="240">
        <f t="shared" si="397"/>
        <v>0</v>
      </c>
      <c r="BW364" s="34"/>
    </row>
    <row r="365" spans="1:75" s="9" customFormat="1" ht="15" customHeight="1">
      <c r="A365" s="62"/>
      <c r="B365" s="62">
        <v>2</v>
      </c>
      <c r="C365" s="703"/>
      <c r="D365" s="653"/>
      <c r="E365" s="666"/>
      <c r="F365" s="666"/>
      <c r="G365" s="666"/>
      <c r="H365" s="666"/>
      <c r="I365" s="666"/>
      <c r="J365" s="666"/>
      <c r="K365" s="666"/>
      <c r="L365" s="666"/>
      <c r="M365" s="895"/>
      <c r="N365" s="851">
        <v>0</v>
      </c>
      <c r="O365" s="871"/>
      <c r="P365" s="851">
        <v>0</v>
      </c>
      <c r="Q365" s="871"/>
      <c r="R365" s="851">
        <v>0</v>
      </c>
      <c r="S365" s="871"/>
      <c r="T365" s="851">
        <v>0</v>
      </c>
      <c r="U365" s="871"/>
      <c r="V365" s="851">
        <v>0</v>
      </c>
      <c r="W365" s="871"/>
      <c r="X365" s="92">
        <f t="shared" si="398"/>
        <v>0</v>
      </c>
      <c r="Y365" s="849">
        <v>0</v>
      </c>
      <c r="Z365" s="850"/>
      <c r="AA365" s="849">
        <v>0</v>
      </c>
      <c r="AB365" s="850"/>
      <c r="AC365" s="849">
        <v>0</v>
      </c>
      <c r="AD365" s="850"/>
      <c r="AE365" s="849">
        <v>0</v>
      </c>
      <c r="AF365" s="850"/>
      <c r="AG365" s="849">
        <v>0</v>
      </c>
      <c r="AH365" s="850"/>
      <c r="AI365" s="212">
        <f t="shared" si="399"/>
        <v>0</v>
      </c>
      <c r="AJ365" s="843">
        <v>0</v>
      </c>
      <c r="AK365" s="844"/>
      <c r="AL365" s="843">
        <v>0</v>
      </c>
      <c r="AM365" s="844"/>
      <c r="AN365" s="843">
        <v>0</v>
      </c>
      <c r="AO365" s="844"/>
      <c r="AP365" s="843">
        <v>0</v>
      </c>
      <c r="AQ365" s="844"/>
      <c r="AR365" s="843">
        <v>0</v>
      </c>
      <c r="AS365" s="844"/>
      <c r="AT365" s="215">
        <f t="shared" si="400"/>
        <v>0</v>
      </c>
      <c r="AU365" s="845">
        <v>0</v>
      </c>
      <c r="AV365" s="846"/>
      <c r="AW365" s="845">
        <v>0</v>
      </c>
      <c r="AX365" s="846"/>
      <c r="AY365" s="845">
        <v>0</v>
      </c>
      <c r="AZ365" s="846"/>
      <c r="BA365" s="845">
        <v>0</v>
      </c>
      <c r="BB365" s="846"/>
      <c r="BC365" s="845">
        <v>0</v>
      </c>
      <c r="BD365" s="846"/>
      <c r="BE365" s="218">
        <f t="shared" si="401"/>
        <v>0</v>
      </c>
      <c r="BF365" s="847">
        <v>0</v>
      </c>
      <c r="BG365" s="848"/>
      <c r="BH365" s="847">
        <v>0</v>
      </c>
      <c r="BI365" s="848"/>
      <c r="BJ365" s="847">
        <v>0</v>
      </c>
      <c r="BK365" s="848"/>
      <c r="BL365" s="847">
        <v>0</v>
      </c>
      <c r="BM365" s="848"/>
      <c r="BN365" s="847">
        <v>0</v>
      </c>
      <c r="BO365" s="848"/>
      <c r="BP365" s="221">
        <f t="shared" si="402"/>
        <v>0</v>
      </c>
      <c r="BQ365" s="239">
        <f t="shared" si="403"/>
        <v>0</v>
      </c>
      <c r="BR365" s="239">
        <f t="shared" si="404"/>
        <v>0</v>
      </c>
      <c r="BS365" s="239">
        <f t="shared" si="405"/>
        <v>0</v>
      </c>
      <c r="BT365" s="239">
        <f t="shared" si="406"/>
        <v>0</v>
      </c>
      <c r="BU365" s="239">
        <f t="shared" si="407"/>
        <v>0</v>
      </c>
      <c r="BV365" s="240">
        <f t="shared" si="397"/>
        <v>0</v>
      </c>
      <c r="BW365" s="34"/>
    </row>
    <row r="366" spans="1:75" s="9" customFormat="1" ht="15" customHeight="1">
      <c r="A366" s="62"/>
      <c r="B366" s="62">
        <v>2</v>
      </c>
      <c r="C366" s="703"/>
      <c r="D366" s="653"/>
      <c r="E366" s="666"/>
      <c r="F366" s="666"/>
      <c r="G366" s="666"/>
      <c r="H366" s="666"/>
      <c r="I366" s="666"/>
      <c r="J366" s="666"/>
      <c r="K366" s="666"/>
      <c r="L366" s="666"/>
      <c r="M366" s="895"/>
      <c r="N366" s="851">
        <v>0</v>
      </c>
      <c r="O366" s="871"/>
      <c r="P366" s="851">
        <v>0</v>
      </c>
      <c r="Q366" s="871"/>
      <c r="R366" s="851">
        <v>0</v>
      </c>
      <c r="S366" s="871"/>
      <c r="T366" s="851">
        <v>0</v>
      </c>
      <c r="U366" s="871"/>
      <c r="V366" s="851">
        <v>0</v>
      </c>
      <c r="W366" s="871"/>
      <c r="X366" s="92">
        <f t="shared" si="398"/>
        <v>0</v>
      </c>
      <c r="Y366" s="849">
        <v>0</v>
      </c>
      <c r="Z366" s="850"/>
      <c r="AA366" s="849">
        <v>0</v>
      </c>
      <c r="AB366" s="850"/>
      <c r="AC366" s="849">
        <v>0</v>
      </c>
      <c r="AD366" s="850"/>
      <c r="AE366" s="849">
        <v>0</v>
      </c>
      <c r="AF366" s="850"/>
      <c r="AG366" s="849">
        <v>0</v>
      </c>
      <c r="AH366" s="850"/>
      <c r="AI366" s="212">
        <f t="shared" si="399"/>
        <v>0</v>
      </c>
      <c r="AJ366" s="843">
        <v>0</v>
      </c>
      <c r="AK366" s="844"/>
      <c r="AL366" s="843">
        <v>0</v>
      </c>
      <c r="AM366" s="844"/>
      <c r="AN366" s="843">
        <v>0</v>
      </c>
      <c r="AO366" s="844"/>
      <c r="AP366" s="843">
        <v>0</v>
      </c>
      <c r="AQ366" s="844"/>
      <c r="AR366" s="843">
        <v>0</v>
      </c>
      <c r="AS366" s="844"/>
      <c r="AT366" s="215">
        <f t="shared" si="400"/>
        <v>0</v>
      </c>
      <c r="AU366" s="845">
        <v>0</v>
      </c>
      <c r="AV366" s="846"/>
      <c r="AW366" s="845">
        <v>0</v>
      </c>
      <c r="AX366" s="846"/>
      <c r="AY366" s="845">
        <v>0</v>
      </c>
      <c r="AZ366" s="846"/>
      <c r="BA366" s="845">
        <v>0</v>
      </c>
      <c r="BB366" s="846"/>
      <c r="BC366" s="845">
        <v>0</v>
      </c>
      <c r="BD366" s="846"/>
      <c r="BE366" s="218">
        <f t="shared" si="401"/>
        <v>0</v>
      </c>
      <c r="BF366" s="847">
        <v>0</v>
      </c>
      <c r="BG366" s="848"/>
      <c r="BH366" s="847">
        <v>0</v>
      </c>
      <c r="BI366" s="848"/>
      <c r="BJ366" s="847">
        <v>0</v>
      </c>
      <c r="BK366" s="848"/>
      <c r="BL366" s="847">
        <v>0</v>
      </c>
      <c r="BM366" s="848"/>
      <c r="BN366" s="847">
        <v>0</v>
      </c>
      <c r="BO366" s="848"/>
      <c r="BP366" s="221">
        <f t="shared" si="402"/>
        <v>0</v>
      </c>
      <c r="BQ366" s="239">
        <f t="shared" si="403"/>
        <v>0</v>
      </c>
      <c r="BR366" s="239">
        <f t="shared" si="404"/>
        <v>0</v>
      </c>
      <c r="BS366" s="239">
        <f t="shared" si="405"/>
        <v>0</v>
      </c>
      <c r="BT366" s="239">
        <f t="shared" si="406"/>
        <v>0</v>
      </c>
      <c r="BU366" s="239">
        <f t="shared" si="407"/>
        <v>0</v>
      </c>
      <c r="BV366" s="240">
        <f t="shared" si="397"/>
        <v>0</v>
      </c>
      <c r="BW366" s="34"/>
    </row>
    <row r="367" spans="1:75" s="9" customFormat="1" ht="15" customHeight="1">
      <c r="A367" s="62"/>
      <c r="B367" s="62">
        <v>2</v>
      </c>
      <c r="C367" s="703"/>
      <c r="D367" s="653"/>
      <c r="E367" s="666"/>
      <c r="F367" s="666"/>
      <c r="G367" s="666"/>
      <c r="H367" s="666"/>
      <c r="I367" s="666"/>
      <c r="J367" s="666"/>
      <c r="K367" s="666"/>
      <c r="L367" s="666"/>
      <c r="M367" s="895"/>
      <c r="N367" s="851">
        <v>0</v>
      </c>
      <c r="O367" s="871"/>
      <c r="P367" s="851">
        <v>0</v>
      </c>
      <c r="Q367" s="871"/>
      <c r="R367" s="851">
        <v>0</v>
      </c>
      <c r="S367" s="871"/>
      <c r="T367" s="851">
        <v>0</v>
      </c>
      <c r="U367" s="871"/>
      <c r="V367" s="851">
        <v>0</v>
      </c>
      <c r="W367" s="871"/>
      <c r="X367" s="92">
        <f t="shared" si="398"/>
        <v>0</v>
      </c>
      <c r="Y367" s="849">
        <v>0</v>
      </c>
      <c r="Z367" s="850"/>
      <c r="AA367" s="849">
        <v>0</v>
      </c>
      <c r="AB367" s="850"/>
      <c r="AC367" s="849">
        <v>0</v>
      </c>
      <c r="AD367" s="850"/>
      <c r="AE367" s="849">
        <v>0</v>
      </c>
      <c r="AF367" s="850"/>
      <c r="AG367" s="849">
        <v>0</v>
      </c>
      <c r="AH367" s="850"/>
      <c r="AI367" s="212">
        <f t="shared" si="399"/>
        <v>0</v>
      </c>
      <c r="AJ367" s="843">
        <v>0</v>
      </c>
      <c r="AK367" s="844"/>
      <c r="AL367" s="843">
        <v>0</v>
      </c>
      <c r="AM367" s="844"/>
      <c r="AN367" s="843">
        <v>0</v>
      </c>
      <c r="AO367" s="844"/>
      <c r="AP367" s="843">
        <v>0</v>
      </c>
      <c r="AQ367" s="844"/>
      <c r="AR367" s="843">
        <v>0</v>
      </c>
      <c r="AS367" s="844"/>
      <c r="AT367" s="215">
        <f t="shared" si="400"/>
        <v>0</v>
      </c>
      <c r="AU367" s="845">
        <v>0</v>
      </c>
      <c r="AV367" s="846"/>
      <c r="AW367" s="845">
        <v>0</v>
      </c>
      <c r="AX367" s="846"/>
      <c r="AY367" s="845">
        <v>0</v>
      </c>
      <c r="AZ367" s="846"/>
      <c r="BA367" s="845">
        <v>0</v>
      </c>
      <c r="BB367" s="846"/>
      <c r="BC367" s="845">
        <v>0</v>
      </c>
      <c r="BD367" s="846"/>
      <c r="BE367" s="218">
        <f t="shared" si="401"/>
        <v>0</v>
      </c>
      <c r="BF367" s="847">
        <v>0</v>
      </c>
      <c r="BG367" s="848"/>
      <c r="BH367" s="847">
        <v>0</v>
      </c>
      <c r="BI367" s="848"/>
      <c r="BJ367" s="847">
        <v>0</v>
      </c>
      <c r="BK367" s="848"/>
      <c r="BL367" s="847">
        <v>0</v>
      </c>
      <c r="BM367" s="848"/>
      <c r="BN367" s="847">
        <v>0</v>
      </c>
      <c r="BO367" s="848"/>
      <c r="BP367" s="221">
        <f t="shared" si="402"/>
        <v>0</v>
      </c>
      <c r="BQ367" s="239">
        <f t="shared" si="403"/>
        <v>0</v>
      </c>
      <c r="BR367" s="239">
        <f t="shared" si="404"/>
        <v>0</v>
      </c>
      <c r="BS367" s="239">
        <f t="shared" si="405"/>
        <v>0</v>
      </c>
      <c r="BT367" s="239">
        <f t="shared" si="406"/>
        <v>0</v>
      </c>
      <c r="BU367" s="239">
        <f t="shared" si="407"/>
        <v>0</v>
      </c>
      <c r="BV367" s="240">
        <f t="shared" si="397"/>
        <v>0</v>
      </c>
      <c r="BW367" s="34"/>
    </row>
    <row r="368" spans="1:75" s="9" customFormat="1" ht="15" customHeight="1">
      <c r="A368" s="62"/>
      <c r="B368" s="62">
        <v>2</v>
      </c>
      <c r="C368" s="703"/>
      <c r="D368" s="653"/>
      <c r="E368" s="666"/>
      <c r="F368" s="666"/>
      <c r="G368" s="666"/>
      <c r="H368" s="666"/>
      <c r="I368" s="666"/>
      <c r="J368" s="666"/>
      <c r="K368" s="666"/>
      <c r="L368" s="666"/>
      <c r="M368" s="895"/>
      <c r="N368" s="851">
        <v>0</v>
      </c>
      <c r="O368" s="871"/>
      <c r="P368" s="851">
        <v>0</v>
      </c>
      <c r="Q368" s="871"/>
      <c r="R368" s="851">
        <v>0</v>
      </c>
      <c r="S368" s="871"/>
      <c r="T368" s="851">
        <v>0</v>
      </c>
      <c r="U368" s="871"/>
      <c r="V368" s="851">
        <v>0</v>
      </c>
      <c r="W368" s="871"/>
      <c r="X368" s="92">
        <f t="shared" si="398"/>
        <v>0</v>
      </c>
      <c r="Y368" s="849">
        <v>0</v>
      </c>
      <c r="Z368" s="850"/>
      <c r="AA368" s="849">
        <v>0</v>
      </c>
      <c r="AB368" s="850"/>
      <c r="AC368" s="849">
        <v>0</v>
      </c>
      <c r="AD368" s="850"/>
      <c r="AE368" s="849">
        <v>0</v>
      </c>
      <c r="AF368" s="850"/>
      <c r="AG368" s="849">
        <v>0</v>
      </c>
      <c r="AH368" s="850"/>
      <c r="AI368" s="212">
        <f t="shared" si="399"/>
        <v>0</v>
      </c>
      <c r="AJ368" s="843">
        <v>0</v>
      </c>
      <c r="AK368" s="844"/>
      <c r="AL368" s="843">
        <v>0</v>
      </c>
      <c r="AM368" s="844"/>
      <c r="AN368" s="843">
        <v>0</v>
      </c>
      <c r="AO368" s="844"/>
      <c r="AP368" s="843">
        <v>0</v>
      </c>
      <c r="AQ368" s="844"/>
      <c r="AR368" s="843">
        <v>0</v>
      </c>
      <c r="AS368" s="844"/>
      <c r="AT368" s="215">
        <f t="shared" si="400"/>
        <v>0</v>
      </c>
      <c r="AU368" s="845">
        <v>0</v>
      </c>
      <c r="AV368" s="846"/>
      <c r="AW368" s="845">
        <v>0</v>
      </c>
      <c r="AX368" s="846"/>
      <c r="AY368" s="845">
        <v>0</v>
      </c>
      <c r="AZ368" s="846"/>
      <c r="BA368" s="845">
        <v>0</v>
      </c>
      <c r="BB368" s="846"/>
      <c r="BC368" s="845">
        <v>0</v>
      </c>
      <c r="BD368" s="846"/>
      <c r="BE368" s="218">
        <f t="shared" si="401"/>
        <v>0</v>
      </c>
      <c r="BF368" s="847">
        <v>0</v>
      </c>
      <c r="BG368" s="848"/>
      <c r="BH368" s="847">
        <v>0</v>
      </c>
      <c r="BI368" s="848"/>
      <c r="BJ368" s="847">
        <v>0</v>
      </c>
      <c r="BK368" s="848"/>
      <c r="BL368" s="847">
        <v>0</v>
      </c>
      <c r="BM368" s="848"/>
      <c r="BN368" s="847">
        <v>0</v>
      </c>
      <c r="BO368" s="848"/>
      <c r="BP368" s="221">
        <f t="shared" si="402"/>
        <v>0</v>
      </c>
      <c r="BQ368" s="239">
        <f t="shared" si="403"/>
        <v>0</v>
      </c>
      <c r="BR368" s="239">
        <f t="shared" si="404"/>
        <v>0</v>
      </c>
      <c r="BS368" s="239">
        <f t="shared" si="405"/>
        <v>0</v>
      </c>
      <c r="BT368" s="239">
        <f t="shared" si="406"/>
        <v>0</v>
      </c>
      <c r="BU368" s="239">
        <f t="shared" si="407"/>
        <v>0</v>
      </c>
      <c r="BV368" s="240">
        <f t="shared" si="397"/>
        <v>0</v>
      </c>
      <c r="BW368" s="34"/>
    </row>
    <row r="369" spans="1:75" s="9" customFormat="1" ht="15" customHeight="1">
      <c r="A369" s="62"/>
      <c r="B369" s="62">
        <v>2</v>
      </c>
      <c r="C369" s="703"/>
      <c r="D369" s="653"/>
      <c r="E369" s="666"/>
      <c r="F369" s="666"/>
      <c r="G369" s="666"/>
      <c r="H369" s="666"/>
      <c r="I369" s="666"/>
      <c r="J369" s="666"/>
      <c r="K369" s="666"/>
      <c r="L369" s="666"/>
      <c r="M369" s="895"/>
      <c r="N369" s="851">
        <v>0</v>
      </c>
      <c r="O369" s="871"/>
      <c r="P369" s="851">
        <v>0</v>
      </c>
      <c r="Q369" s="871"/>
      <c r="R369" s="851">
        <v>0</v>
      </c>
      <c r="S369" s="871"/>
      <c r="T369" s="851">
        <v>0</v>
      </c>
      <c r="U369" s="871"/>
      <c r="V369" s="851">
        <v>0</v>
      </c>
      <c r="W369" s="871"/>
      <c r="X369" s="92">
        <f t="shared" si="398"/>
        <v>0</v>
      </c>
      <c r="Y369" s="849">
        <v>0</v>
      </c>
      <c r="Z369" s="850"/>
      <c r="AA369" s="849">
        <v>0</v>
      </c>
      <c r="AB369" s="850"/>
      <c r="AC369" s="849">
        <v>0</v>
      </c>
      <c r="AD369" s="850"/>
      <c r="AE369" s="849">
        <v>0</v>
      </c>
      <c r="AF369" s="850"/>
      <c r="AG369" s="849">
        <v>0</v>
      </c>
      <c r="AH369" s="850"/>
      <c r="AI369" s="212">
        <f t="shared" si="399"/>
        <v>0</v>
      </c>
      <c r="AJ369" s="843">
        <v>0</v>
      </c>
      <c r="AK369" s="844"/>
      <c r="AL369" s="843">
        <v>0</v>
      </c>
      <c r="AM369" s="844"/>
      <c r="AN369" s="843">
        <v>0</v>
      </c>
      <c r="AO369" s="844"/>
      <c r="AP369" s="843">
        <v>0</v>
      </c>
      <c r="AQ369" s="844"/>
      <c r="AR369" s="843">
        <v>0</v>
      </c>
      <c r="AS369" s="844"/>
      <c r="AT369" s="215">
        <f t="shared" si="400"/>
        <v>0</v>
      </c>
      <c r="AU369" s="845">
        <v>0</v>
      </c>
      <c r="AV369" s="846"/>
      <c r="AW369" s="845">
        <v>0</v>
      </c>
      <c r="AX369" s="846"/>
      <c r="AY369" s="845">
        <v>0</v>
      </c>
      <c r="AZ369" s="846"/>
      <c r="BA369" s="845">
        <v>0</v>
      </c>
      <c r="BB369" s="846"/>
      <c r="BC369" s="845">
        <v>0</v>
      </c>
      <c r="BD369" s="846"/>
      <c r="BE369" s="218">
        <f t="shared" si="401"/>
        <v>0</v>
      </c>
      <c r="BF369" s="847">
        <v>0</v>
      </c>
      <c r="BG369" s="848"/>
      <c r="BH369" s="847">
        <v>0</v>
      </c>
      <c r="BI369" s="848"/>
      <c r="BJ369" s="847">
        <v>0</v>
      </c>
      <c r="BK369" s="848"/>
      <c r="BL369" s="847">
        <v>0</v>
      </c>
      <c r="BM369" s="848"/>
      <c r="BN369" s="847">
        <v>0</v>
      </c>
      <c r="BO369" s="848"/>
      <c r="BP369" s="221">
        <f t="shared" si="402"/>
        <v>0</v>
      </c>
      <c r="BQ369" s="239">
        <f t="shared" si="403"/>
        <v>0</v>
      </c>
      <c r="BR369" s="239">
        <f t="shared" si="404"/>
        <v>0</v>
      </c>
      <c r="BS369" s="239">
        <f t="shared" si="405"/>
        <v>0</v>
      </c>
      <c r="BT369" s="239">
        <f t="shared" si="406"/>
        <v>0</v>
      </c>
      <c r="BU369" s="239">
        <f t="shared" si="407"/>
        <v>0</v>
      </c>
      <c r="BV369" s="240">
        <f t="shared" si="397"/>
        <v>0</v>
      </c>
      <c r="BW369" s="34"/>
    </row>
    <row r="370" spans="1:75" s="9" customFormat="1" ht="15" customHeight="1">
      <c r="A370" s="62"/>
      <c r="B370" s="62">
        <v>2</v>
      </c>
      <c r="C370" s="703"/>
      <c r="D370" s="653"/>
      <c r="E370" s="666"/>
      <c r="F370" s="666"/>
      <c r="G370" s="666"/>
      <c r="H370" s="666"/>
      <c r="I370" s="666"/>
      <c r="J370" s="666"/>
      <c r="K370" s="666"/>
      <c r="L370" s="666"/>
      <c r="M370" s="895"/>
      <c r="N370" s="851">
        <v>0</v>
      </c>
      <c r="O370" s="871"/>
      <c r="P370" s="851">
        <v>0</v>
      </c>
      <c r="Q370" s="871"/>
      <c r="R370" s="851">
        <v>0</v>
      </c>
      <c r="S370" s="871"/>
      <c r="T370" s="851">
        <v>0</v>
      </c>
      <c r="U370" s="871"/>
      <c r="V370" s="851">
        <v>0</v>
      </c>
      <c r="W370" s="871"/>
      <c r="X370" s="92">
        <f t="shared" si="398"/>
        <v>0</v>
      </c>
      <c r="Y370" s="849">
        <v>0</v>
      </c>
      <c r="Z370" s="850"/>
      <c r="AA370" s="849">
        <v>0</v>
      </c>
      <c r="AB370" s="850"/>
      <c r="AC370" s="849">
        <v>0</v>
      </c>
      <c r="AD370" s="850"/>
      <c r="AE370" s="849">
        <v>0</v>
      </c>
      <c r="AF370" s="850"/>
      <c r="AG370" s="849">
        <v>0</v>
      </c>
      <c r="AH370" s="850"/>
      <c r="AI370" s="212">
        <f t="shared" si="399"/>
        <v>0</v>
      </c>
      <c r="AJ370" s="843">
        <v>0</v>
      </c>
      <c r="AK370" s="844"/>
      <c r="AL370" s="843">
        <v>0</v>
      </c>
      <c r="AM370" s="844"/>
      <c r="AN370" s="843">
        <v>0</v>
      </c>
      <c r="AO370" s="844"/>
      <c r="AP370" s="843">
        <v>0</v>
      </c>
      <c r="AQ370" s="844"/>
      <c r="AR370" s="843">
        <v>0</v>
      </c>
      <c r="AS370" s="844"/>
      <c r="AT370" s="215">
        <f t="shared" si="400"/>
        <v>0</v>
      </c>
      <c r="AU370" s="845">
        <v>0</v>
      </c>
      <c r="AV370" s="846"/>
      <c r="AW370" s="845">
        <v>0</v>
      </c>
      <c r="AX370" s="846"/>
      <c r="AY370" s="845">
        <v>0</v>
      </c>
      <c r="AZ370" s="846"/>
      <c r="BA370" s="845">
        <v>0</v>
      </c>
      <c r="BB370" s="846"/>
      <c r="BC370" s="845">
        <v>0</v>
      </c>
      <c r="BD370" s="846"/>
      <c r="BE370" s="218">
        <f t="shared" si="401"/>
        <v>0</v>
      </c>
      <c r="BF370" s="847">
        <v>0</v>
      </c>
      <c r="BG370" s="848"/>
      <c r="BH370" s="847">
        <v>0</v>
      </c>
      <c r="BI370" s="848"/>
      <c r="BJ370" s="847">
        <v>0</v>
      </c>
      <c r="BK370" s="848"/>
      <c r="BL370" s="847">
        <v>0</v>
      </c>
      <c r="BM370" s="848"/>
      <c r="BN370" s="847">
        <v>0</v>
      </c>
      <c r="BO370" s="848"/>
      <c r="BP370" s="221">
        <f t="shared" si="402"/>
        <v>0</v>
      </c>
      <c r="BQ370" s="239">
        <f t="shared" si="403"/>
        <v>0</v>
      </c>
      <c r="BR370" s="239">
        <f t="shared" si="404"/>
        <v>0</v>
      </c>
      <c r="BS370" s="239">
        <f t="shared" si="405"/>
        <v>0</v>
      </c>
      <c r="BT370" s="239">
        <f t="shared" si="406"/>
        <v>0</v>
      </c>
      <c r="BU370" s="239">
        <f t="shared" si="407"/>
        <v>0</v>
      </c>
      <c r="BV370" s="240">
        <f t="shared" si="397"/>
        <v>0</v>
      </c>
      <c r="BW370" s="34"/>
    </row>
    <row r="371" spans="1:75" s="9" customFormat="1" ht="15" customHeight="1">
      <c r="A371" s="62"/>
      <c r="B371" s="62">
        <v>2</v>
      </c>
      <c r="C371" s="703"/>
      <c r="D371" s="653"/>
      <c r="E371" s="666"/>
      <c r="F371" s="666"/>
      <c r="G371" s="666"/>
      <c r="H371" s="666"/>
      <c r="I371" s="666"/>
      <c r="J371" s="666"/>
      <c r="K371" s="666"/>
      <c r="L371" s="666"/>
      <c r="M371" s="895"/>
      <c r="N371" s="851">
        <v>0</v>
      </c>
      <c r="O371" s="871"/>
      <c r="P371" s="851">
        <v>0</v>
      </c>
      <c r="Q371" s="871"/>
      <c r="R371" s="851">
        <v>0</v>
      </c>
      <c r="S371" s="871"/>
      <c r="T371" s="851">
        <v>0</v>
      </c>
      <c r="U371" s="871"/>
      <c r="V371" s="851">
        <v>0</v>
      </c>
      <c r="W371" s="871"/>
      <c r="X371" s="92">
        <f t="shared" si="398"/>
        <v>0</v>
      </c>
      <c r="Y371" s="849">
        <v>0</v>
      </c>
      <c r="Z371" s="850"/>
      <c r="AA371" s="849">
        <v>0</v>
      </c>
      <c r="AB371" s="850"/>
      <c r="AC371" s="849">
        <v>0</v>
      </c>
      <c r="AD371" s="850"/>
      <c r="AE371" s="849">
        <v>0</v>
      </c>
      <c r="AF371" s="850"/>
      <c r="AG371" s="849">
        <v>0</v>
      </c>
      <c r="AH371" s="850"/>
      <c r="AI371" s="212">
        <f t="shared" si="399"/>
        <v>0</v>
      </c>
      <c r="AJ371" s="843">
        <v>0</v>
      </c>
      <c r="AK371" s="844"/>
      <c r="AL371" s="843">
        <v>0</v>
      </c>
      <c r="AM371" s="844"/>
      <c r="AN371" s="843">
        <v>0</v>
      </c>
      <c r="AO371" s="844"/>
      <c r="AP371" s="843">
        <v>0</v>
      </c>
      <c r="AQ371" s="844"/>
      <c r="AR371" s="843">
        <v>0</v>
      </c>
      <c r="AS371" s="844"/>
      <c r="AT371" s="215">
        <f t="shared" si="400"/>
        <v>0</v>
      </c>
      <c r="AU371" s="845">
        <v>0</v>
      </c>
      <c r="AV371" s="846"/>
      <c r="AW371" s="845">
        <v>0</v>
      </c>
      <c r="AX371" s="846"/>
      <c r="AY371" s="845">
        <v>0</v>
      </c>
      <c r="AZ371" s="846"/>
      <c r="BA371" s="845">
        <v>0</v>
      </c>
      <c r="BB371" s="846"/>
      <c r="BC371" s="845">
        <v>0</v>
      </c>
      <c r="BD371" s="846"/>
      <c r="BE371" s="218">
        <f t="shared" si="401"/>
        <v>0</v>
      </c>
      <c r="BF371" s="847">
        <v>0</v>
      </c>
      <c r="BG371" s="848"/>
      <c r="BH371" s="847">
        <v>0</v>
      </c>
      <c r="BI371" s="848"/>
      <c r="BJ371" s="847">
        <v>0</v>
      </c>
      <c r="BK371" s="848"/>
      <c r="BL371" s="847">
        <v>0</v>
      </c>
      <c r="BM371" s="848"/>
      <c r="BN371" s="847">
        <v>0</v>
      </c>
      <c r="BO371" s="848"/>
      <c r="BP371" s="221">
        <f t="shared" si="402"/>
        <v>0</v>
      </c>
      <c r="BQ371" s="239">
        <f t="shared" si="403"/>
        <v>0</v>
      </c>
      <c r="BR371" s="239">
        <f t="shared" si="404"/>
        <v>0</v>
      </c>
      <c r="BS371" s="239">
        <f t="shared" si="405"/>
        <v>0</v>
      </c>
      <c r="BT371" s="239">
        <f t="shared" si="406"/>
        <v>0</v>
      </c>
      <c r="BU371" s="239">
        <f t="shared" si="407"/>
        <v>0</v>
      </c>
      <c r="BV371" s="240">
        <f t="shared" si="397"/>
        <v>0</v>
      </c>
      <c r="BW371" s="34"/>
    </row>
    <row r="372" spans="1:75" s="9" customFormat="1" ht="15" customHeight="1">
      <c r="A372" s="62"/>
      <c r="B372" s="62">
        <v>2</v>
      </c>
      <c r="C372" s="703"/>
      <c r="D372" s="653"/>
      <c r="E372" s="666"/>
      <c r="F372" s="666"/>
      <c r="G372" s="666"/>
      <c r="H372" s="666"/>
      <c r="I372" s="666"/>
      <c r="J372" s="666"/>
      <c r="K372" s="666"/>
      <c r="L372" s="666"/>
      <c r="M372" s="895"/>
      <c r="N372" s="851">
        <v>0</v>
      </c>
      <c r="O372" s="871"/>
      <c r="P372" s="851">
        <v>0</v>
      </c>
      <c r="Q372" s="871"/>
      <c r="R372" s="851">
        <v>0</v>
      </c>
      <c r="S372" s="871"/>
      <c r="T372" s="851">
        <v>0</v>
      </c>
      <c r="U372" s="871"/>
      <c r="V372" s="851">
        <v>0</v>
      </c>
      <c r="W372" s="871"/>
      <c r="X372" s="92">
        <f t="shared" si="398"/>
        <v>0</v>
      </c>
      <c r="Y372" s="849">
        <v>0</v>
      </c>
      <c r="Z372" s="850"/>
      <c r="AA372" s="849">
        <v>0</v>
      </c>
      <c r="AB372" s="850"/>
      <c r="AC372" s="849">
        <v>0</v>
      </c>
      <c r="AD372" s="850"/>
      <c r="AE372" s="849">
        <v>0</v>
      </c>
      <c r="AF372" s="850"/>
      <c r="AG372" s="849">
        <v>0</v>
      </c>
      <c r="AH372" s="850"/>
      <c r="AI372" s="212">
        <f t="shared" si="399"/>
        <v>0</v>
      </c>
      <c r="AJ372" s="843">
        <v>0</v>
      </c>
      <c r="AK372" s="844"/>
      <c r="AL372" s="843">
        <v>0</v>
      </c>
      <c r="AM372" s="844"/>
      <c r="AN372" s="843">
        <v>0</v>
      </c>
      <c r="AO372" s="844"/>
      <c r="AP372" s="843">
        <v>0</v>
      </c>
      <c r="AQ372" s="844"/>
      <c r="AR372" s="843">
        <v>0</v>
      </c>
      <c r="AS372" s="844"/>
      <c r="AT372" s="215">
        <f t="shared" si="400"/>
        <v>0</v>
      </c>
      <c r="AU372" s="845">
        <v>0</v>
      </c>
      <c r="AV372" s="846"/>
      <c r="AW372" s="845">
        <v>0</v>
      </c>
      <c r="AX372" s="846"/>
      <c r="AY372" s="845">
        <v>0</v>
      </c>
      <c r="AZ372" s="846"/>
      <c r="BA372" s="845">
        <v>0</v>
      </c>
      <c r="BB372" s="846"/>
      <c r="BC372" s="845">
        <v>0</v>
      </c>
      <c r="BD372" s="846"/>
      <c r="BE372" s="218">
        <f t="shared" si="401"/>
        <v>0</v>
      </c>
      <c r="BF372" s="847">
        <v>0</v>
      </c>
      <c r="BG372" s="848"/>
      <c r="BH372" s="847">
        <v>0</v>
      </c>
      <c r="BI372" s="848"/>
      <c r="BJ372" s="847">
        <v>0</v>
      </c>
      <c r="BK372" s="848"/>
      <c r="BL372" s="847">
        <v>0</v>
      </c>
      <c r="BM372" s="848"/>
      <c r="BN372" s="847">
        <v>0</v>
      </c>
      <c r="BO372" s="848"/>
      <c r="BP372" s="221">
        <f t="shared" si="402"/>
        <v>0</v>
      </c>
      <c r="BQ372" s="239">
        <f t="shared" si="403"/>
        <v>0</v>
      </c>
      <c r="BR372" s="239">
        <f t="shared" si="404"/>
        <v>0</v>
      </c>
      <c r="BS372" s="239">
        <f t="shared" si="405"/>
        <v>0</v>
      </c>
      <c r="BT372" s="239">
        <f t="shared" si="406"/>
        <v>0</v>
      </c>
      <c r="BU372" s="239">
        <f t="shared" si="407"/>
        <v>0</v>
      </c>
      <c r="BV372" s="240">
        <f t="shared" si="397"/>
        <v>0</v>
      </c>
      <c r="BW372" s="34"/>
    </row>
    <row r="373" spans="1:75" s="9" customFormat="1" ht="15" customHeight="1">
      <c r="A373" s="62"/>
      <c r="B373" s="62"/>
      <c r="C373" s="701"/>
      <c r="D373" s="702"/>
      <c r="E373" s="697"/>
      <c r="F373" s="697"/>
      <c r="G373" s="697"/>
      <c r="H373" s="697"/>
      <c r="I373" s="697"/>
      <c r="J373" s="892" t="s">
        <v>102</v>
      </c>
      <c r="K373" s="893"/>
      <c r="L373" s="893"/>
      <c r="M373" s="894"/>
      <c r="N373" s="886">
        <f>SUM(N363:N372)</f>
        <v>0</v>
      </c>
      <c r="O373" s="686"/>
      <c r="P373" s="886">
        <f>SUM(P363:P372)</f>
        <v>0</v>
      </c>
      <c r="Q373" s="686"/>
      <c r="R373" s="886">
        <f>SUM(R363:R372)</f>
        <v>0</v>
      </c>
      <c r="S373" s="686"/>
      <c r="T373" s="886">
        <f>SUM(T363:T372)</f>
        <v>0</v>
      </c>
      <c r="U373" s="686"/>
      <c r="V373" s="886">
        <f>SUM(V363:V372)</f>
        <v>0</v>
      </c>
      <c r="W373" s="686"/>
      <c r="X373" s="109">
        <f>SUM(N373:W373)</f>
        <v>0</v>
      </c>
      <c r="Y373" s="886">
        <f>SUM(Y363:Y372)</f>
        <v>0</v>
      </c>
      <c r="Z373" s="891"/>
      <c r="AA373" s="886">
        <f>SUM(AA363:AA372)</f>
        <v>0</v>
      </c>
      <c r="AB373" s="891"/>
      <c r="AC373" s="886">
        <f>SUM(AC363:AC372)</f>
        <v>0</v>
      </c>
      <c r="AD373" s="891"/>
      <c r="AE373" s="886">
        <f>SUM(AE363:AE372)</f>
        <v>0</v>
      </c>
      <c r="AF373" s="891"/>
      <c r="AG373" s="886">
        <f>SUM(AG363:AG372)</f>
        <v>0</v>
      </c>
      <c r="AH373" s="891"/>
      <c r="AI373" s="109">
        <f>SUM(Y373:AH373)</f>
        <v>0</v>
      </c>
      <c r="AJ373" s="886">
        <f>SUM(AJ363:AJ372)</f>
        <v>0</v>
      </c>
      <c r="AK373" s="686"/>
      <c r="AL373" s="886">
        <f>SUM(AL363:AL372)</f>
        <v>0</v>
      </c>
      <c r="AM373" s="686"/>
      <c r="AN373" s="886">
        <f>SUM(AN363:AN372)</f>
        <v>0</v>
      </c>
      <c r="AO373" s="686"/>
      <c r="AP373" s="886">
        <f>SUM(AP363:AP372)</f>
        <v>0</v>
      </c>
      <c r="AQ373" s="686"/>
      <c r="AR373" s="886">
        <f>SUM(AR363:AR372)</f>
        <v>0</v>
      </c>
      <c r="AS373" s="686"/>
      <c r="AT373" s="109">
        <f>SUM(AJ373:AS373)</f>
        <v>0</v>
      </c>
      <c r="AU373" s="886">
        <f>SUM(AU363:AU372)</f>
        <v>0</v>
      </c>
      <c r="AV373" s="686"/>
      <c r="AW373" s="886">
        <f>SUM(AW363:AW372)</f>
        <v>0</v>
      </c>
      <c r="AX373" s="686"/>
      <c r="AY373" s="886">
        <f>SUM(AY363:AY372)</f>
        <v>0</v>
      </c>
      <c r="AZ373" s="686"/>
      <c r="BA373" s="886">
        <f>SUM(BA363:BA372)</f>
        <v>0</v>
      </c>
      <c r="BB373" s="686"/>
      <c r="BC373" s="886">
        <f>SUM(BC363:BC372)</f>
        <v>0</v>
      </c>
      <c r="BD373" s="686"/>
      <c r="BE373" s="109">
        <f>SUM(AU373:BD373)</f>
        <v>0</v>
      </c>
      <c r="BF373" s="886">
        <f>SUM(BF363:BF372)</f>
        <v>0</v>
      </c>
      <c r="BG373" s="686"/>
      <c r="BH373" s="886">
        <f>SUM(BH363:BH372)</f>
        <v>0</v>
      </c>
      <c r="BI373" s="686"/>
      <c r="BJ373" s="886">
        <f>SUM(BJ363:BJ372)</f>
        <v>0</v>
      </c>
      <c r="BK373" s="686"/>
      <c r="BL373" s="886">
        <f>SUM(BL363:BL372)</f>
        <v>0</v>
      </c>
      <c r="BM373" s="686"/>
      <c r="BN373" s="886">
        <f>SUM(BN363:BN372)</f>
        <v>0</v>
      </c>
      <c r="BO373" s="686"/>
      <c r="BP373" s="109">
        <f>SUM(BF373:BO373)</f>
        <v>0</v>
      </c>
      <c r="BQ373" s="99">
        <f>SUM(BQ363:BQ372)</f>
        <v>0</v>
      </c>
      <c r="BR373" s="99">
        <f>SUM(BR363:BR372)</f>
        <v>0</v>
      </c>
      <c r="BS373" s="99">
        <f>SUM(BS363:BS372)</f>
        <v>0</v>
      </c>
      <c r="BT373" s="99">
        <f>SUM(BT363:BT372)</f>
        <v>0</v>
      </c>
      <c r="BU373" s="99">
        <f>SUM(BU363:BU372)</f>
        <v>0</v>
      </c>
      <c r="BV373" s="139">
        <f t="shared" si="397"/>
        <v>0</v>
      </c>
      <c r="BW373" s="34"/>
    </row>
    <row r="374" spans="1:75" ht="15" customHeight="1">
      <c r="C374" s="670" t="s">
        <v>30</v>
      </c>
      <c r="D374" s="671"/>
      <c r="E374" s="671"/>
      <c r="F374" s="671"/>
      <c r="G374" s="671"/>
      <c r="H374" s="671"/>
      <c r="I374" s="671"/>
      <c r="J374" s="671"/>
      <c r="K374" s="671"/>
      <c r="L374" s="671"/>
      <c r="M374" s="672"/>
      <c r="N374" s="668">
        <f>SUM(N361+N373)</f>
        <v>0</v>
      </c>
      <c r="O374" s="686"/>
      <c r="P374" s="668">
        <f>SUM(P361+P373)</f>
        <v>0</v>
      </c>
      <c r="Q374" s="686"/>
      <c r="R374" s="668">
        <f>SUM(R361+R373)</f>
        <v>0</v>
      </c>
      <c r="S374" s="686"/>
      <c r="T374" s="668">
        <f>SUM(T361+T373)</f>
        <v>0</v>
      </c>
      <c r="U374" s="686"/>
      <c r="V374" s="668">
        <f>SUM(V361+V373)</f>
        <v>0</v>
      </c>
      <c r="W374" s="686"/>
      <c r="X374" s="120">
        <f>SUM(N374:W374)</f>
        <v>0</v>
      </c>
      <c r="Y374" s="668">
        <f>SUM(Y361+Y373)</f>
        <v>0</v>
      </c>
      <c r="Z374" s="725"/>
      <c r="AA374" s="668">
        <f>SUM(AA361+AA373)</f>
        <v>0</v>
      </c>
      <c r="AB374" s="725"/>
      <c r="AC374" s="668">
        <f>SUM(AC361+AC373)</f>
        <v>0</v>
      </c>
      <c r="AD374" s="725"/>
      <c r="AE374" s="668">
        <f>SUM(AE361+AE373)</f>
        <v>0</v>
      </c>
      <c r="AF374" s="725"/>
      <c r="AG374" s="668">
        <f>SUM(AG361+AG373)</f>
        <v>0</v>
      </c>
      <c r="AH374" s="725"/>
      <c r="AI374" s="120">
        <f>SUM(Y374:AH374)</f>
        <v>0</v>
      </c>
      <c r="AJ374" s="668">
        <f>SUM(AJ361+AJ373)</f>
        <v>0</v>
      </c>
      <c r="AK374" s="686"/>
      <c r="AL374" s="668">
        <f>SUM(AL361+AL373)</f>
        <v>0</v>
      </c>
      <c r="AM374" s="686"/>
      <c r="AN374" s="668">
        <f>SUM(AN361+AN373)</f>
        <v>0</v>
      </c>
      <c r="AO374" s="686"/>
      <c r="AP374" s="668">
        <f>SUM(AP361+AP373)</f>
        <v>0</v>
      </c>
      <c r="AQ374" s="686"/>
      <c r="AR374" s="668">
        <f>SUM(AR361+AR373)</f>
        <v>0</v>
      </c>
      <c r="AS374" s="686"/>
      <c r="AT374" s="120">
        <f>SUM(AJ374:AS374)</f>
        <v>0</v>
      </c>
      <c r="AU374" s="668">
        <f>SUM(AU361+AU373)</f>
        <v>0</v>
      </c>
      <c r="AV374" s="686"/>
      <c r="AW374" s="668">
        <f>SUM(AW361+AW373)</f>
        <v>0</v>
      </c>
      <c r="AX374" s="686"/>
      <c r="AY374" s="668">
        <f>SUM(AY361+AY373)</f>
        <v>0</v>
      </c>
      <c r="AZ374" s="686"/>
      <c r="BA374" s="668">
        <f>SUM(BA361+BA373)</f>
        <v>0</v>
      </c>
      <c r="BB374" s="686"/>
      <c r="BC374" s="668">
        <f>SUM(BC361+BC373)</f>
        <v>0</v>
      </c>
      <c r="BD374" s="686"/>
      <c r="BE374" s="120">
        <f>SUM(AU374:BD374)</f>
        <v>0</v>
      </c>
      <c r="BF374" s="668">
        <f>SUM(BF361+BF373)</f>
        <v>0</v>
      </c>
      <c r="BG374" s="686"/>
      <c r="BH374" s="668">
        <f>SUM(BH361+BH373)</f>
        <v>0</v>
      </c>
      <c r="BI374" s="686"/>
      <c r="BJ374" s="668">
        <f>SUM(BJ361+BJ373)</f>
        <v>0</v>
      </c>
      <c r="BK374" s="686"/>
      <c r="BL374" s="668">
        <f>SUM(BL361+BL373)</f>
        <v>0</v>
      </c>
      <c r="BM374" s="686"/>
      <c r="BN374" s="668">
        <f>SUM(BN361+BN373)</f>
        <v>0</v>
      </c>
      <c r="BO374" s="686"/>
      <c r="BP374" s="120">
        <f>SUM(BF374:BO374)</f>
        <v>0</v>
      </c>
      <c r="BQ374" s="291">
        <f>SUM(BQ361+BQ373)</f>
        <v>0</v>
      </c>
      <c r="BR374" s="291">
        <f>SUM(BR361+BR373)</f>
        <v>0</v>
      </c>
      <c r="BS374" s="291">
        <f>SUM(BS361+BS373)</f>
        <v>0</v>
      </c>
      <c r="BT374" s="291">
        <f>SUM(BT361+BT373)</f>
        <v>0</v>
      </c>
      <c r="BU374" s="291">
        <f>SUM(BU361+BU373)</f>
        <v>0</v>
      </c>
      <c r="BV374" s="291">
        <f t="shared" si="397"/>
        <v>0</v>
      </c>
      <c r="BW374" s="34"/>
    </row>
    <row r="375" spans="1:75" ht="15" customHeight="1">
      <c r="A375" s="62">
        <v>4000</v>
      </c>
      <c r="B375" s="62"/>
      <c r="C375" s="663" t="s">
        <v>261</v>
      </c>
      <c r="D375" s="664"/>
      <c r="E375" s="664"/>
      <c r="F375" s="664"/>
      <c r="G375" s="664"/>
      <c r="H375" s="664"/>
      <c r="I375" s="664"/>
      <c r="J375" s="664"/>
      <c r="K375" s="664"/>
      <c r="L375" s="664"/>
      <c r="M375" s="685"/>
      <c r="N375" s="125"/>
      <c r="O375" s="103"/>
      <c r="P375" s="125"/>
      <c r="Q375" s="103"/>
      <c r="R375" s="125"/>
      <c r="S375" s="103"/>
      <c r="T375" s="125"/>
      <c r="U375" s="103"/>
      <c r="V375" s="125"/>
      <c r="W375" s="103"/>
      <c r="X375" s="99"/>
      <c r="Y375" s="125"/>
      <c r="Z375" s="103"/>
      <c r="AA375" s="125"/>
      <c r="AB375" s="103"/>
      <c r="AC375" s="125"/>
      <c r="AD375" s="103"/>
      <c r="AE375" s="125"/>
      <c r="AF375" s="103"/>
      <c r="AG375" s="125"/>
      <c r="AH375" s="103"/>
      <c r="AI375" s="99"/>
      <c r="AJ375" s="125"/>
      <c r="AK375" s="103"/>
      <c r="AL375" s="125"/>
      <c r="AM375" s="103"/>
      <c r="AN375" s="125"/>
      <c r="AO375" s="103"/>
      <c r="AP375" s="125"/>
      <c r="AQ375" s="103"/>
      <c r="AR375" s="125"/>
      <c r="AS375" s="103"/>
      <c r="AT375" s="99"/>
      <c r="AU375" s="125"/>
      <c r="AV375" s="103"/>
      <c r="AW375" s="125"/>
      <c r="AX375" s="103"/>
      <c r="AY375" s="125"/>
      <c r="AZ375" s="103"/>
      <c r="BA375" s="125"/>
      <c r="BB375" s="103"/>
      <c r="BC375" s="125"/>
      <c r="BD375" s="103"/>
      <c r="BE375" s="99"/>
      <c r="BF375" s="125"/>
      <c r="BG375" s="103"/>
      <c r="BH375" s="125"/>
      <c r="BI375" s="103"/>
      <c r="BJ375" s="125"/>
      <c r="BK375" s="103"/>
      <c r="BL375" s="125"/>
      <c r="BM375" s="103"/>
      <c r="BN375" s="125"/>
      <c r="BO375" s="103"/>
      <c r="BP375" s="99"/>
      <c r="BQ375" s="242"/>
      <c r="BR375" s="242"/>
      <c r="BS375" s="242"/>
      <c r="BT375" s="242"/>
      <c r="BU375" s="242"/>
      <c r="BV375" s="99"/>
      <c r="BW375" s="34"/>
    </row>
    <row r="376" spans="1:75" ht="15" customHeight="1">
      <c r="C376" s="652" t="s">
        <v>302</v>
      </c>
      <c r="D376" s="653"/>
      <c r="E376" s="666"/>
      <c r="F376" s="666"/>
      <c r="G376" s="666"/>
      <c r="H376" s="666"/>
      <c r="I376" s="666"/>
      <c r="J376" s="666"/>
      <c r="K376" s="666"/>
      <c r="L376" s="666"/>
      <c r="M376" s="895"/>
      <c r="N376" s="851">
        <v>0</v>
      </c>
      <c r="O376" s="871"/>
      <c r="P376" s="851">
        <v>0</v>
      </c>
      <c r="Q376" s="871"/>
      <c r="R376" s="851">
        <v>0</v>
      </c>
      <c r="S376" s="871"/>
      <c r="T376" s="851">
        <v>0</v>
      </c>
      <c r="U376" s="871"/>
      <c r="V376" s="851">
        <v>0</v>
      </c>
      <c r="W376" s="871"/>
      <c r="X376" s="92">
        <f>SUM(N376+P376+R376+T376+V376)</f>
        <v>0</v>
      </c>
      <c r="Y376" s="849">
        <v>0</v>
      </c>
      <c r="Z376" s="850"/>
      <c r="AA376" s="849">
        <v>0</v>
      </c>
      <c r="AB376" s="850"/>
      <c r="AC376" s="849">
        <v>0</v>
      </c>
      <c r="AD376" s="850"/>
      <c r="AE376" s="849">
        <v>0</v>
      </c>
      <c r="AF376" s="850"/>
      <c r="AG376" s="849">
        <v>0</v>
      </c>
      <c r="AH376" s="850"/>
      <c r="AI376" s="212">
        <f>SUM(Y376+AA376+AC376+AE376+AG376)</f>
        <v>0</v>
      </c>
      <c r="AJ376" s="843">
        <v>0</v>
      </c>
      <c r="AK376" s="844"/>
      <c r="AL376" s="843">
        <v>0</v>
      </c>
      <c r="AM376" s="844"/>
      <c r="AN376" s="843">
        <v>0</v>
      </c>
      <c r="AO376" s="844"/>
      <c r="AP376" s="843">
        <v>0</v>
      </c>
      <c r="AQ376" s="844"/>
      <c r="AR376" s="843">
        <v>0</v>
      </c>
      <c r="AS376" s="844"/>
      <c r="AT376" s="215">
        <f>SUM(AJ376+AL376+AN376+AP376+AR376)</f>
        <v>0</v>
      </c>
      <c r="AU376" s="845">
        <v>0</v>
      </c>
      <c r="AV376" s="846"/>
      <c r="AW376" s="845">
        <v>0</v>
      </c>
      <c r="AX376" s="846"/>
      <c r="AY376" s="845">
        <v>0</v>
      </c>
      <c r="AZ376" s="846"/>
      <c r="BA376" s="845">
        <v>0</v>
      </c>
      <c r="BB376" s="846"/>
      <c r="BC376" s="845">
        <v>0</v>
      </c>
      <c r="BD376" s="846"/>
      <c r="BE376" s="218">
        <f>SUM(AU376+AW376+AY376+BA376+BC376)</f>
        <v>0</v>
      </c>
      <c r="BF376" s="847">
        <v>0</v>
      </c>
      <c r="BG376" s="848"/>
      <c r="BH376" s="847">
        <v>0</v>
      </c>
      <c r="BI376" s="848"/>
      <c r="BJ376" s="847">
        <v>0</v>
      </c>
      <c r="BK376" s="848"/>
      <c r="BL376" s="847">
        <v>0</v>
      </c>
      <c r="BM376" s="848"/>
      <c r="BN376" s="847">
        <v>0</v>
      </c>
      <c r="BO376" s="848"/>
      <c r="BP376" s="221">
        <f>SUM(BF376+BH376+BJ376+BL376+BN376)</f>
        <v>0</v>
      </c>
      <c r="BQ376" s="239">
        <f>N376+Y376+AJ376+AU376+BF376</f>
        <v>0</v>
      </c>
      <c r="BR376" s="239">
        <f>P376+AA376+AL376+AW376+BH376</f>
        <v>0</v>
      </c>
      <c r="BS376" s="239">
        <f>R376+AC376+AN376+AY376+BJ376</f>
        <v>0</v>
      </c>
      <c r="BT376" s="239">
        <f>T376+AE376+AP376+BA376+BL376</f>
        <v>0</v>
      </c>
      <c r="BU376" s="239">
        <f>V376+AG376+AR376+BC376+BN376</f>
        <v>0</v>
      </c>
      <c r="BV376" s="240">
        <f t="shared" ref="BV376:BV395" si="408">SUM(BQ376:BU376)</f>
        <v>0</v>
      </c>
      <c r="BW376" s="34"/>
    </row>
    <row r="377" spans="1:75" ht="15" customHeight="1">
      <c r="C377" s="652" t="s">
        <v>302</v>
      </c>
      <c r="D377" s="653"/>
      <c r="E377" s="666"/>
      <c r="F377" s="666"/>
      <c r="G377" s="666"/>
      <c r="H377" s="666"/>
      <c r="I377" s="666"/>
      <c r="J377" s="666"/>
      <c r="K377" s="666"/>
      <c r="L377" s="666"/>
      <c r="M377" s="895"/>
      <c r="N377" s="851">
        <v>0</v>
      </c>
      <c r="O377" s="871"/>
      <c r="P377" s="851">
        <v>0</v>
      </c>
      <c r="Q377" s="871"/>
      <c r="R377" s="851">
        <v>0</v>
      </c>
      <c r="S377" s="871"/>
      <c r="T377" s="851">
        <v>0</v>
      </c>
      <c r="U377" s="871"/>
      <c r="V377" s="851">
        <v>0</v>
      </c>
      <c r="W377" s="871"/>
      <c r="X377" s="92">
        <f t="shared" ref="X377:X395" si="409">SUM(N377+P377+R377+T377+V377)</f>
        <v>0</v>
      </c>
      <c r="Y377" s="849">
        <v>0</v>
      </c>
      <c r="Z377" s="850"/>
      <c r="AA377" s="849">
        <v>0</v>
      </c>
      <c r="AB377" s="850"/>
      <c r="AC377" s="849">
        <v>0</v>
      </c>
      <c r="AD377" s="850"/>
      <c r="AE377" s="849">
        <v>0</v>
      </c>
      <c r="AF377" s="850"/>
      <c r="AG377" s="849">
        <v>0</v>
      </c>
      <c r="AH377" s="850"/>
      <c r="AI377" s="212">
        <f t="shared" ref="AI377:AI395" si="410">SUM(Y377+AA377+AC377+AE377+AG377)</f>
        <v>0</v>
      </c>
      <c r="AJ377" s="843">
        <v>0</v>
      </c>
      <c r="AK377" s="844"/>
      <c r="AL377" s="843">
        <v>0</v>
      </c>
      <c r="AM377" s="844"/>
      <c r="AN377" s="843">
        <v>0</v>
      </c>
      <c r="AO377" s="844"/>
      <c r="AP377" s="843">
        <v>0</v>
      </c>
      <c r="AQ377" s="844"/>
      <c r="AR377" s="843">
        <v>0</v>
      </c>
      <c r="AS377" s="844"/>
      <c r="AT377" s="215">
        <f t="shared" ref="AT377:AT395" si="411">SUM(AJ377+AL377+AN377+AP377+AR377)</f>
        <v>0</v>
      </c>
      <c r="AU377" s="845">
        <v>0</v>
      </c>
      <c r="AV377" s="846"/>
      <c r="AW377" s="845">
        <v>0</v>
      </c>
      <c r="AX377" s="846"/>
      <c r="AY377" s="845">
        <v>0</v>
      </c>
      <c r="AZ377" s="846"/>
      <c r="BA377" s="845">
        <v>0</v>
      </c>
      <c r="BB377" s="846"/>
      <c r="BC377" s="845">
        <v>0</v>
      </c>
      <c r="BD377" s="846"/>
      <c r="BE377" s="218">
        <f t="shared" ref="BE377:BE395" si="412">SUM(AU377+AW377+AY377+BA377+BC377)</f>
        <v>0</v>
      </c>
      <c r="BF377" s="847">
        <v>0</v>
      </c>
      <c r="BG377" s="848"/>
      <c r="BH377" s="847">
        <v>0</v>
      </c>
      <c r="BI377" s="848"/>
      <c r="BJ377" s="847">
        <v>0</v>
      </c>
      <c r="BK377" s="848"/>
      <c r="BL377" s="847">
        <v>0</v>
      </c>
      <c r="BM377" s="848"/>
      <c r="BN377" s="847">
        <v>0</v>
      </c>
      <c r="BO377" s="848"/>
      <c r="BP377" s="221">
        <f t="shared" ref="BP377:BP395" si="413">SUM(BF377+BH377+BJ377+BL377+BN377)</f>
        <v>0</v>
      </c>
      <c r="BQ377" s="239">
        <f t="shared" ref="BQ377:BQ395" si="414">N377+Y377+AJ377+AU377+BF377</f>
        <v>0</v>
      </c>
      <c r="BR377" s="239">
        <f t="shared" ref="BR377:BR395" si="415">P377+AA377+AL377+AW377+BH377</f>
        <v>0</v>
      </c>
      <c r="BS377" s="239">
        <f t="shared" ref="BS377:BS395" si="416">R377+AC377+AN377+AY377+BJ377</f>
        <v>0</v>
      </c>
      <c r="BT377" s="239">
        <f t="shared" ref="BT377:BT395" si="417">T377+AE377+AP377+BA377+BL377</f>
        <v>0</v>
      </c>
      <c r="BU377" s="239">
        <f t="shared" ref="BU377:BU395" si="418">V377+AG377+AR377+BC377+BN377</f>
        <v>0</v>
      </c>
      <c r="BV377" s="240">
        <f t="shared" si="408"/>
        <v>0</v>
      </c>
      <c r="BW377" s="34"/>
    </row>
    <row r="378" spans="1:75" ht="15" customHeight="1">
      <c r="C378" s="652" t="s">
        <v>302</v>
      </c>
      <c r="D378" s="653"/>
      <c r="E378" s="666"/>
      <c r="F378" s="666"/>
      <c r="G378" s="666"/>
      <c r="H378" s="666"/>
      <c r="I378" s="666"/>
      <c r="J378" s="666"/>
      <c r="K378" s="666"/>
      <c r="L378" s="666"/>
      <c r="M378" s="895"/>
      <c r="N378" s="851">
        <v>0</v>
      </c>
      <c r="O378" s="871"/>
      <c r="P378" s="851">
        <v>0</v>
      </c>
      <c r="Q378" s="871"/>
      <c r="R378" s="851">
        <v>0</v>
      </c>
      <c r="S378" s="871"/>
      <c r="T378" s="851">
        <v>0</v>
      </c>
      <c r="U378" s="871"/>
      <c r="V378" s="851">
        <v>0</v>
      </c>
      <c r="W378" s="871"/>
      <c r="X378" s="92">
        <f t="shared" si="409"/>
        <v>0</v>
      </c>
      <c r="Y378" s="849">
        <v>0</v>
      </c>
      <c r="Z378" s="850"/>
      <c r="AA378" s="849">
        <v>0</v>
      </c>
      <c r="AB378" s="850"/>
      <c r="AC378" s="849">
        <v>0</v>
      </c>
      <c r="AD378" s="850"/>
      <c r="AE378" s="849">
        <v>0</v>
      </c>
      <c r="AF378" s="850"/>
      <c r="AG378" s="849">
        <v>0</v>
      </c>
      <c r="AH378" s="850"/>
      <c r="AI378" s="212">
        <f t="shared" si="410"/>
        <v>0</v>
      </c>
      <c r="AJ378" s="843">
        <v>0</v>
      </c>
      <c r="AK378" s="844"/>
      <c r="AL378" s="843">
        <v>0</v>
      </c>
      <c r="AM378" s="844"/>
      <c r="AN378" s="843">
        <v>0</v>
      </c>
      <c r="AO378" s="844"/>
      <c r="AP378" s="843">
        <v>0</v>
      </c>
      <c r="AQ378" s="844"/>
      <c r="AR378" s="843">
        <v>0</v>
      </c>
      <c r="AS378" s="844"/>
      <c r="AT378" s="215">
        <f t="shared" si="411"/>
        <v>0</v>
      </c>
      <c r="AU378" s="845">
        <v>0</v>
      </c>
      <c r="AV378" s="846"/>
      <c r="AW378" s="845">
        <v>0</v>
      </c>
      <c r="AX378" s="846"/>
      <c r="AY378" s="845">
        <v>0</v>
      </c>
      <c r="AZ378" s="846"/>
      <c r="BA378" s="845">
        <v>0</v>
      </c>
      <c r="BB378" s="846"/>
      <c r="BC378" s="845">
        <v>0</v>
      </c>
      <c r="BD378" s="846"/>
      <c r="BE378" s="218">
        <f t="shared" si="412"/>
        <v>0</v>
      </c>
      <c r="BF378" s="847">
        <v>0</v>
      </c>
      <c r="BG378" s="848"/>
      <c r="BH378" s="847">
        <v>0</v>
      </c>
      <c r="BI378" s="848"/>
      <c r="BJ378" s="847">
        <v>0</v>
      </c>
      <c r="BK378" s="848"/>
      <c r="BL378" s="847">
        <v>0</v>
      </c>
      <c r="BM378" s="848"/>
      <c r="BN378" s="847">
        <v>0</v>
      </c>
      <c r="BO378" s="848"/>
      <c r="BP378" s="221">
        <f t="shared" si="413"/>
        <v>0</v>
      </c>
      <c r="BQ378" s="239">
        <f t="shared" si="414"/>
        <v>0</v>
      </c>
      <c r="BR378" s="239">
        <f t="shared" si="415"/>
        <v>0</v>
      </c>
      <c r="BS378" s="239">
        <f t="shared" si="416"/>
        <v>0</v>
      </c>
      <c r="BT378" s="239">
        <f t="shared" si="417"/>
        <v>0</v>
      </c>
      <c r="BU378" s="239">
        <f t="shared" si="418"/>
        <v>0</v>
      </c>
      <c r="BV378" s="240">
        <f t="shared" si="408"/>
        <v>0</v>
      </c>
      <c r="BW378" s="34"/>
    </row>
    <row r="379" spans="1:75" ht="15" customHeight="1">
      <c r="C379" s="652" t="s">
        <v>302</v>
      </c>
      <c r="D379" s="653"/>
      <c r="E379" s="666"/>
      <c r="F379" s="666"/>
      <c r="G379" s="666"/>
      <c r="H379" s="666"/>
      <c r="I379" s="666"/>
      <c r="J379" s="666"/>
      <c r="K379" s="666"/>
      <c r="L379" s="666"/>
      <c r="M379" s="895"/>
      <c r="N379" s="851">
        <v>0</v>
      </c>
      <c r="O379" s="871"/>
      <c r="P379" s="851">
        <v>0</v>
      </c>
      <c r="Q379" s="871"/>
      <c r="R379" s="851">
        <v>0</v>
      </c>
      <c r="S379" s="871"/>
      <c r="T379" s="851">
        <v>0</v>
      </c>
      <c r="U379" s="871"/>
      <c r="V379" s="851">
        <v>0</v>
      </c>
      <c r="W379" s="871"/>
      <c r="X379" s="92">
        <f t="shared" si="409"/>
        <v>0</v>
      </c>
      <c r="Y379" s="849">
        <v>0</v>
      </c>
      <c r="Z379" s="850"/>
      <c r="AA379" s="849">
        <v>0</v>
      </c>
      <c r="AB379" s="850"/>
      <c r="AC379" s="849">
        <v>0</v>
      </c>
      <c r="AD379" s="850"/>
      <c r="AE379" s="849">
        <v>0</v>
      </c>
      <c r="AF379" s="850"/>
      <c r="AG379" s="849">
        <v>0</v>
      </c>
      <c r="AH379" s="850"/>
      <c r="AI379" s="212">
        <f t="shared" si="410"/>
        <v>0</v>
      </c>
      <c r="AJ379" s="843">
        <v>0</v>
      </c>
      <c r="AK379" s="844"/>
      <c r="AL379" s="843">
        <v>0</v>
      </c>
      <c r="AM379" s="844"/>
      <c r="AN379" s="843">
        <v>0</v>
      </c>
      <c r="AO379" s="844"/>
      <c r="AP379" s="843">
        <v>0</v>
      </c>
      <c r="AQ379" s="844"/>
      <c r="AR379" s="843">
        <v>0</v>
      </c>
      <c r="AS379" s="844"/>
      <c r="AT379" s="215">
        <f t="shared" si="411"/>
        <v>0</v>
      </c>
      <c r="AU379" s="845">
        <v>0</v>
      </c>
      <c r="AV379" s="846"/>
      <c r="AW379" s="845">
        <v>0</v>
      </c>
      <c r="AX379" s="846"/>
      <c r="AY379" s="845">
        <v>0</v>
      </c>
      <c r="AZ379" s="846"/>
      <c r="BA379" s="845">
        <v>0</v>
      </c>
      <c r="BB379" s="846"/>
      <c r="BC379" s="845">
        <v>0</v>
      </c>
      <c r="BD379" s="846"/>
      <c r="BE379" s="218">
        <f t="shared" si="412"/>
        <v>0</v>
      </c>
      <c r="BF379" s="847">
        <v>0</v>
      </c>
      <c r="BG379" s="848"/>
      <c r="BH379" s="847">
        <v>0</v>
      </c>
      <c r="BI379" s="848"/>
      <c r="BJ379" s="847">
        <v>0</v>
      </c>
      <c r="BK379" s="848"/>
      <c r="BL379" s="847">
        <v>0</v>
      </c>
      <c r="BM379" s="848"/>
      <c r="BN379" s="847">
        <v>0</v>
      </c>
      <c r="BO379" s="848"/>
      <c r="BP379" s="221">
        <f t="shared" si="413"/>
        <v>0</v>
      </c>
      <c r="BQ379" s="239">
        <f t="shared" si="414"/>
        <v>0</v>
      </c>
      <c r="BR379" s="239">
        <f t="shared" si="415"/>
        <v>0</v>
      </c>
      <c r="BS379" s="239">
        <f t="shared" si="416"/>
        <v>0</v>
      </c>
      <c r="BT379" s="239">
        <f t="shared" si="417"/>
        <v>0</v>
      </c>
      <c r="BU379" s="239">
        <f t="shared" si="418"/>
        <v>0</v>
      </c>
      <c r="BV379" s="240">
        <f t="shared" si="408"/>
        <v>0</v>
      </c>
      <c r="BW379" s="34"/>
    </row>
    <row r="380" spans="1:75" ht="15" customHeight="1">
      <c r="C380" s="652" t="s">
        <v>302</v>
      </c>
      <c r="D380" s="653"/>
      <c r="E380" s="666"/>
      <c r="F380" s="666"/>
      <c r="G380" s="666"/>
      <c r="H380" s="666"/>
      <c r="I380" s="666"/>
      <c r="J380" s="666"/>
      <c r="K380" s="666"/>
      <c r="L380" s="666"/>
      <c r="M380" s="895"/>
      <c r="N380" s="851">
        <v>0</v>
      </c>
      <c r="O380" s="871"/>
      <c r="P380" s="851">
        <v>0</v>
      </c>
      <c r="Q380" s="871"/>
      <c r="R380" s="851">
        <v>0</v>
      </c>
      <c r="S380" s="871"/>
      <c r="T380" s="851">
        <v>0</v>
      </c>
      <c r="U380" s="871"/>
      <c r="V380" s="851">
        <v>0</v>
      </c>
      <c r="W380" s="871"/>
      <c r="X380" s="92">
        <f t="shared" si="409"/>
        <v>0</v>
      </c>
      <c r="Y380" s="849">
        <v>0</v>
      </c>
      <c r="Z380" s="850"/>
      <c r="AA380" s="849">
        <v>0</v>
      </c>
      <c r="AB380" s="850"/>
      <c r="AC380" s="849">
        <v>0</v>
      </c>
      <c r="AD380" s="850"/>
      <c r="AE380" s="849">
        <v>0</v>
      </c>
      <c r="AF380" s="850"/>
      <c r="AG380" s="849">
        <v>0</v>
      </c>
      <c r="AH380" s="850"/>
      <c r="AI380" s="212">
        <f t="shared" si="410"/>
        <v>0</v>
      </c>
      <c r="AJ380" s="843">
        <v>0</v>
      </c>
      <c r="AK380" s="844"/>
      <c r="AL380" s="843">
        <v>0</v>
      </c>
      <c r="AM380" s="844"/>
      <c r="AN380" s="843">
        <v>0</v>
      </c>
      <c r="AO380" s="844"/>
      <c r="AP380" s="843">
        <v>0</v>
      </c>
      <c r="AQ380" s="844"/>
      <c r="AR380" s="843">
        <v>0</v>
      </c>
      <c r="AS380" s="844"/>
      <c r="AT380" s="215">
        <f t="shared" si="411"/>
        <v>0</v>
      </c>
      <c r="AU380" s="845">
        <v>0</v>
      </c>
      <c r="AV380" s="846"/>
      <c r="AW380" s="845">
        <v>0</v>
      </c>
      <c r="AX380" s="846"/>
      <c r="AY380" s="845">
        <v>0</v>
      </c>
      <c r="AZ380" s="846"/>
      <c r="BA380" s="845">
        <v>0</v>
      </c>
      <c r="BB380" s="846"/>
      <c r="BC380" s="845">
        <v>0</v>
      </c>
      <c r="BD380" s="846"/>
      <c r="BE380" s="218">
        <f t="shared" si="412"/>
        <v>0</v>
      </c>
      <c r="BF380" s="847">
        <v>0</v>
      </c>
      <c r="BG380" s="848"/>
      <c r="BH380" s="847">
        <v>0</v>
      </c>
      <c r="BI380" s="848"/>
      <c r="BJ380" s="847">
        <v>0</v>
      </c>
      <c r="BK380" s="848"/>
      <c r="BL380" s="847">
        <v>0</v>
      </c>
      <c r="BM380" s="848"/>
      <c r="BN380" s="847">
        <v>0</v>
      </c>
      <c r="BO380" s="848"/>
      <c r="BP380" s="221">
        <f t="shared" si="413"/>
        <v>0</v>
      </c>
      <c r="BQ380" s="239">
        <f t="shared" si="414"/>
        <v>0</v>
      </c>
      <c r="BR380" s="239">
        <f t="shared" si="415"/>
        <v>0</v>
      </c>
      <c r="BS380" s="239">
        <f t="shared" si="416"/>
        <v>0</v>
      </c>
      <c r="BT380" s="239">
        <f t="shared" si="417"/>
        <v>0</v>
      </c>
      <c r="BU380" s="239">
        <f t="shared" si="418"/>
        <v>0</v>
      </c>
      <c r="BV380" s="240">
        <f t="shared" si="408"/>
        <v>0</v>
      </c>
      <c r="BW380" s="34"/>
    </row>
    <row r="381" spans="1:75" ht="15" customHeight="1">
      <c r="C381" s="652" t="s">
        <v>302</v>
      </c>
      <c r="D381" s="653"/>
      <c r="E381" s="666"/>
      <c r="F381" s="666"/>
      <c r="G381" s="666"/>
      <c r="H381" s="666"/>
      <c r="I381" s="666"/>
      <c r="J381" s="666"/>
      <c r="K381" s="666"/>
      <c r="L381" s="666"/>
      <c r="M381" s="895"/>
      <c r="N381" s="851">
        <v>0</v>
      </c>
      <c r="O381" s="871"/>
      <c r="P381" s="851">
        <v>0</v>
      </c>
      <c r="Q381" s="871"/>
      <c r="R381" s="851">
        <v>0</v>
      </c>
      <c r="S381" s="871"/>
      <c r="T381" s="851">
        <v>0</v>
      </c>
      <c r="U381" s="871"/>
      <c r="V381" s="851">
        <v>0</v>
      </c>
      <c r="W381" s="871"/>
      <c r="X381" s="92">
        <f t="shared" si="409"/>
        <v>0</v>
      </c>
      <c r="Y381" s="849">
        <v>0</v>
      </c>
      <c r="Z381" s="850"/>
      <c r="AA381" s="849">
        <v>0</v>
      </c>
      <c r="AB381" s="850"/>
      <c r="AC381" s="849">
        <v>0</v>
      </c>
      <c r="AD381" s="850"/>
      <c r="AE381" s="849">
        <v>0</v>
      </c>
      <c r="AF381" s="850"/>
      <c r="AG381" s="849">
        <v>0</v>
      </c>
      <c r="AH381" s="850"/>
      <c r="AI381" s="212">
        <f t="shared" si="410"/>
        <v>0</v>
      </c>
      <c r="AJ381" s="843">
        <v>0</v>
      </c>
      <c r="AK381" s="844"/>
      <c r="AL381" s="843">
        <v>0</v>
      </c>
      <c r="AM381" s="844"/>
      <c r="AN381" s="843">
        <v>0</v>
      </c>
      <c r="AO381" s="844"/>
      <c r="AP381" s="843">
        <v>0</v>
      </c>
      <c r="AQ381" s="844"/>
      <c r="AR381" s="843">
        <v>0</v>
      </c>
      <c r="AS381" s="844"/>
      <c r="AT381" s="215">
        <f t="shared" si="411"/>
        <v>0</v>
      </c>
      <c r="AU381" s="845">
        <v>0</v>
      </c>
      <c r="AV381" s="846"/>
      <c r="AW381" s="845">
        <v>0</v>
      </c>
      <c r="AX381" s="846"/>
      <c r="AY381" s="845">
        <v>0</v>
      </c>
      <c r="AZ381" s="846"/>
      <c r="BA381" s="845">
        <v>0</v>
      </c>
      <c r="BB381" s="846"/>
      <c r="BC381" s="845">
        <v>0</v>
      </c>
      <c r="BD381" s="846"/>
      <c r="BE381" s="218">
        <f t="shared" si="412"/>
        <v>0</v>
      </c>
      <c r="BF381" s="847">
        <v>0</v>
      </c>
      <c r="BG381" s="848"/>
      <c r="BH381" s="847">
        <v>0</v>
      </c>
      <c r="BI381" s="848"/>
      <c r="BJ381" s="847">
        <v>0</v>
      </c>
      <c r="BK381" s="848"/>
      <c r="BL381" s="847">
        <v>0</v>
      </c>
      <c r="BM381" s="848"/>
      <c r="BN381" s="847">
        <v>0</v>
      </c>
      <c r="BO381" s="848"/>
      <c r="BP381" s="221">
        <f t="shared" si="413"/>
        <v>0</v>
      </c>
      <c r="BQ381" s="239">
        <f t="shared" si="414"/>
        <v>0</v>
      </c>
      <c r="BR381" s="239">
        <f t="shared" si="415"/>
        <v>0</v>
      </c>
      <c r="BS381" s="239">
        <f t="shared" si="416"/>
        <v>0</v>
      </c>
      <c r="BT381" s="239">
        <f t="shared" si="417"/>
        <v>0</v>
      </c>
      <c r="BU381" s="239">
        <f t="shared" si="418"/>
        <v>0</v>
      </c>
      <c r="BV381" s="240">
        <f t="shared" si="408"/>
        <v>0</v>
      </c>
      <c r="BW381" s="34"/>
    </row>
    <row r="382" spans="1:75" ht="15" customHeight="1">
      <c r="C382" s="652" t="s">
        <v>302</v>
      </c>
      <c r="D382" s="653"/>
      <c r="E382" s="666"/>
      <c r="F382" s="666"/>
      <c r="G382" s="666"/>
      <c r="H382" s="666"/>
      <c r="I382" s="666"/>
      <c r="J382" s="666"/>
      <c r="K382" s="666"/>
      <c r="L382" s="666"/>
      <c r="M382" s="895"/>
      <c r="N382" s="851">
        <v>0</v>
      </c>
      <c r="O382" s="871"/>
      <c r="P382" s="851">
        <v>0</v>
      </c>
      <c r="Q382" s="871"/>
      <c r="R382" s="851">
        <v>0</v>
      </c>
      <c r="S382" s="871"/>
      <c r="T382" s="851">
        <v>0</v>
      </c>
      <c r="U382" s="871"/>
      <c r="V382" s="851">
        <v>0</v>
      </c>
      <c r="W382" s="871"/>
      <c r="X382" s="92">
        <f t="shared" si="409"/>
        <v>0</v>
      </c>
      <c r="Y382" s="849">
        <v>0</v>
      </c>
      <c r="Z382" s="850"/>
      <c r="AA382" s="849">
        <v>0</v>
      </c>
      <c r="AB382" s="850"/>
      <c r="AC382" s="849">
        <v>0</v>
      </c>
      <c r="AD382" s="850"/>
      <c r="AE382" s="849">
        <v>0</v>
      </c>
      <c r="AF382" s="850"/>
      <c r="AG382" s="849">
        <v>0</v>
      </c>
      <c r="AH382" s="850"/>
      <c r="AI382" s="212">
        <f t="shared" si="410"/>
        <v>0</v>
      </c>
      <c r="AJ382" s="843">
        <v>0</v>
      </c>
      <c r="AK382" s="844"/>
      <c r="AL382" s="843">
        <v>0</v>
      </c>
      <c r="AM382" s="844"/>
      <c r="AN382" s="843">
        <v>0</v>
      </c>
      <c r="AO382" s="844"/>
      <c r="AP382" s="843">
        <v>0</v>
      </c>
      <c r="AQ382" s="844"/>
      <c r="AR382" s="843">
        <v>0</v>
      </c>
      <c r="AS382" s="844"/>
      <c r="AT382" s="215">
        <f t="shared" si="411"/>
        <v>0</v>
      </c>
      <c r="AU382" s="845">
        <v>0</v>
      </c>
      <c r="AV382" s="846"/>
      <c r="AW382" s="845">
        <v>0</v>
      </c>
      <c r="AX382" s="846"/>
      <c r="AY382" s="845">
        <v>0</v>
      </c>
      <c r="AZ382" s="846"/>
      <c r="BA382" s="845">
        <v>0</v>
      </c>
      <c r="BB382" s="846"/>
      <c r="BC382" s="845">
        <v>0</v>
      </c>
      <c r="BD382" s="846"/>
      <c r="BE382" s="218">
        <f t="shared" si="412"/>
        <v>0</v>
      </c>
      <c r="BF382" s="847">
        <v>0</v>
      </c>
      <c r="BG382" s="848"/>
      <c r="BH382" s="847">
        <v>0</v>
      </c>
      <c r="BI382" s="848"/>
      <c r="BJ382" s="847">
        <v>0</v>
      </c>
      <c r="BK382" s="848"/>
      <c r="BL382" s="847">
        <v>0</v>
      </c>
      <c r="BM382" s="848"/>
      <c r="BN382" s="847">
        <v>0</v>
      </c>
      <c r="BO382" s="848"/>
      <c r="BP382" s="221">
        <f t="shared" si="413"/>
        <v>0</v>
      </c>
      <c r="BQ382" s="239">
        <f t="shared" si="414"/>
        <v>0</v>
      </c>
      <c r="BR382" s="239">
        <f t="shared" si="415"/>
        <v>0</v>
      </c>
      <c r="BS382" s="239">
        <f t="shared" si="416"/>
        <v>0</v>
      </c>
      <c r="BT382" s="239">
        <f t="shared" si="417"/>
        <v>0</v>
      </c>
      <c r="BU382" s="239">
        <f t="shared" si="418"/>
        <v>0</v>
      </c>
      <c r="BV382" s="240">
        <f t="shared" si="408"/>
        <v>0</v>
      </c>
      <c r="BW382" s="34"/>
    </row>
    <row r="383" spans="1:75" ht="15" customHeight="1">
      <c r="C383" s="652" t="s">
        <v>302</v>
      </c>
      <c r="D383" s="653"/>
      <c r="E383" s="666"/>
      <c r="F383" s="666"/>
      <c r="G383" s="666"/>
      <c r="H383" s="666"/>
      <c r="I383" s="666"/>
      <c r="J383" s="666"/>
      <c r="K383" s="666"/>
      <c r="L383" s="666"/>
      <c r="M383" s="895"/>
      <c r="N383" s="851">
        <v>0</v>
      </c>
      <c r="O383" s="871"/>
      <c r="P383" s="851">
        <v>0</v>
      </c>
      <c r="Q383" s="871"/>
      <c r="R383" s="851">
        <v>0</v>
      </c>
      <c r="S383" s="871"/>
      <c r="T383" s="851">
        <v>0</v>
      </c>
      <c r="U383" s="871"/>
      <c r="V383" s="851">
        <v>0</v>
      </c>
      <c r="W383" s="871"/>
      <c r="X383" s="92">
        <f t="shared" si="409"/>
        <v>0</v>
      </c>
      <c r="Y383" s="849">
        <v>0</v>
      </c>
      <c r="Z383" s="850"/>
      <c r="AA383" s="849">
        <v>0</v>
      </c>
      <c r="AB383" s="850"/>
      <c r="AC383" s="849">
        <v>0</v>
      </c>
      <c r="AD383" s="850"/>
      <c r="AE383" s="849">
        <v>0</v>
      </c>
      <c r="AF383" s="850"/>
      <c r="AG383" s="849">
        <v>0</v>
      </c>
      <c r="AH383" s="850"/>
      <c r="AI383" s="212">
        <f t="shared" si="410"/>
        <v>0</v>
      </c>
      <c r="AJ383" s="843">
        <v>0</v>
      </c>
      <c r="AK383" s="844"/>
      <c r="AL383" s="843">
        <v>0</v>
      </c>
      <c r="AM383" s="844"/>
      <c r="AN383" s="843">
        <v>0</v>
      </c>
      <c r="AO383" s="844"/>
      <c r="AP383" s="843">
        <v>0</v>
      </c>
      <c r="AQ383" s="844"/>
      <c r="AR383" s="843">
        <v>0</v>
      </c>
      <c r="AS383" s="844"/>
      <c r="AT383" s="215">
        <f t="shared" si="411"/>
        <v>0</v>
      </c>
      <c r="AU383" s="845">
        <v>0</v>
      </c>
      <c r="AV383" s="846"/>
      <c r="AW383" s="845">
        <v>0</v>
      </c>
      <c r="AX383" s="846"/>
      <c r="AY383" s="845">
        <v>0</v>
      </c>
      <c r="AZ383" s="846"/>
      <c r="BA383" s="845">
        <v>0</v>
      </c>
      <c r="BB383" s="846"/>
      <c r="BC383" s="845">
        <v>0</v>
      </c>
      <c r="BD383" s="846"/>
      <c r="BE383" s="218">
        <f t="shared" si="412"/>
        <v>0</v>
      </c>
      <c r="BF383" s="847">
        <v>0</v>
      </c>
      <c r="BG383" s="848"/>
      <c r="BH383" s="847">
        <v>0</v>
      </c>
      <c r="BI383" s="848"/>
      <c r="BJ383" s="847">
        <v>0</v>
      </c>
      <c r="BK383" s="848"/>
      <c r="BL383" s="847">
        <v>0</v>
      </c>
      <c r="BM383" s="848"/>
      <c r="BN383" s="847">
        <v>0</v>
      </c>
      <c r="BO383" s="848"/>
      <c r="BP383" s="221">
        <f t="shared" si="413"/>
        <v>0</v>
      </c>
      <c r="BQ383" s="239">
        <f t="shared" si="414"/>
        <v>0</v>
      </c>
      <c r="BR383" s="239">
        <f t="shared" si="415"/>
        <v>0</v>
      </c>
      <c r="BS383" s="239">
        <f t="shared" si="416"/>
        <v>0</v>
      </c>
      <c r="BT383" s="239">
        <f t="shared" si="417"/>
        <v>0</v>
      </c>
      <c r="BU383" s="239">
        <f t="shared" si="418"/>
        <v>0</v>
      </c>
      <c r="BV383" s="240">
        <f t="shared" si="408"/>
        <v>0</v>
      </c>
      <c r="BW383" s="34"/>
    </row>
    <row r="384" spans="1:75" ht="15" customHeight="1">
      <c r="C384" s="652" t="s">
        <v>302</v>
      </c>
      <c r="D384" s="653"/>
      <c r="E384" s="666"/>
      <c r="F384" s="666"/>
      <c r="G384" s="666"/>
      <c r="H384" s="666"/>
      <c r="I384" s="666"/>
      <c r="J384" s="666"/>
      <c r="K384" s="666"/>
      <c r="L384" s="666"/>
      <c r="M384" s="895"/>
      <c r="N384" s="851">
        <v>0</v>
      </c>
      <c r="O384" s="871"/>
      <c r="P384" s="851">
        <v>0</v>
      </c>
      <c r="Q384" s="871"/>
      <c r="R384" s="851">
        <v>0</v>
      </c>
      <c r="S384" s="871"/>
      <c r="T384" s="851">
        <v>0</v>
      </c>
      <c r="U384" s="871"/>
      <c r="V384" s="851">
        <v>0</v>
      </c>
      <c r="W384" s="871"/>
      <c r="X384" s="92">
        <f t="shared" si="409"/>
        <v>0</v>
      </c>
      <c r="Y384" s="849">
        <v>0</v>
      </c>
      <c r="Z384" s="850"/>
      <c r="AA384" s="849">
        <v>0</v>
      </c>
      <c r="AB384" s="850"/>
      <c r="AC384" s="849">
        <v>0</v>
      </c>
      <c r="AD384" s="850"/>
      <c r="AE384" s="849">
        <v>0</v>
      </c>
      <c r="AF384" s="850"/>
      <c r="AG384" s="849">
        <v>0</v>
      </c>
      <c r="AH384" s="850"/>
      <c r="AI384" s="212">
        <f t="shared" si="410"/>
        <v>0</v>
      </c>
      <c r="AJ384" s="843">
        <v>0</v>
      </c>
      <c r="AK384" s="844"/>
      <c r="AL384" s="843">
        <v>0</v>
      </c>
      <c r="AM384" s="844"/>
      <c r="AN384" s="843">
        <v>0</v>
      </c>
      <c r="AO384" s="844"/>
      <c r="AP384" s="843">
        <v>0</v>
      </c>
      <c r="AQ384" s="844"/>
      <c r="AR384" s="843">
        <v>0</v>
      </c>
      <c r="AS384" s="844"/>
      <c r="AT384" s="215">
        <f t="shared" si="411"/>
        <v>0</v>
      </c>
      <c r="AU384" s="845">
        <v>0</v>
      </c>
      <c r="AV384" s="846"/>
      <c r="AW384" s="845">
        <v>0</v>
      </c>
      <c r="AX384" s="846"/>
      <c r="AY384" s="845">
        <v>0</v>
      </c>
      <c r="AZ384" s="846"/>
      <c r="BA384" s="845">
        <v>0</v>
      </c>
      <c r="BB384" s="846"/>
      <c r="BC384" s="845">
        <v>0</v>
      </c>
      <c r="BD384" s="846"/>
      <c r="BE384" s="218">
        <f t="shared" si="412"/>
        <v>0</v>
      </c>
      <c r="BF384" s="847">
        <v>0</v>
      </c>
      <c r="BG384" s="848"/>
      <c r="BH384" s="847">
        <v>0</v>
      </c>
      <c r="BI384" s="848"/>
      <c r="BJ384" s="847">
        <v>0</v>
      </c>
      <c r="BK384" s="848"/>
      <c r="BL384" s="847">
        <v>0</v>
      </c>
      <c r="BM384" s="848"/>
      <c r="BN384" s="847">
        <v>0</v>
      </c>
      <c r="BO384" s="848"/>
      <c r="BP384" s="221">
        <f t="shared" si="413"/>
        <v>0</v>
      </c>
      <c r="BQ384" s="239">
        <f t="shared" si="414"/>
        <v>0</v>
      </c>
      <c r="BR384" s="239">
        <f t="shared" si="415"/>
        <v>0</v>
      </c>
      <c r="BS384" s="239">
        <f t="shared" si="416"/>
        <v>0</v>
      </c>
      <c r="BT384" s="239">
        <f t="shared" si="417"/>
        <v>0</v>
      </c>
      <c r="BU384" s="239">
        <f t="shared" si="418"/>
        <v>0</v>
      </c>
      <c r="BV384" s="240">
        <f t="shared" si="408"/>
        <v>0</v>
      </c>
      <c r="BW384" s="34"/>
    </row>
    <row r="385" spans="3:75" ht="15" customHeight="1">
      <c r="C385" s="652" t="s">
        <v>302</v>
      </c>
      <c r="D385" s="653"/>
      <c r="E385" s="666"/>
      <c r="F385" s="666"/>
      <c r="G385" s="666"/>
      <c r="H385" s="666"/>
      <c r="I385" s="666"/>
      <c r="J385" s="666"/>
      <c r="K385" s="666"/>
      <c r="L385" s="666"/>
      <c r="M385" s="895"/>
      <c r="N385" s="851">
        <v>0</v>
      </c>
      <c r="O385" s="871"/>
      <c r="P385" s="851">
        <v>0</v>
      </c>
      <c r="Q385" s="871"/>
      <c r="R385" s="851">
        <v>0</v>
      </c>
      <c r="S385" s="871"/>
      <c r="T385" s="851">
        <v>0</v>
      </c>
      <c r="U385" s="871"/>
      <c r="V385" s="851">
        <v>0</v>
      </c>
      <c r="W385" s="871"/>
      <c r="X385" s="92">
        <f t="shared" si="409"/>
        <v>0</v>
      </c>
      <c r="Y385" s="849">
        <v>0</v>
      </c>
      <c r="Z385" s="850"/>
      <c r="AA385" s="849">
        <v>0</v>
      </c>
      <c r="AB385" s="850"/>
      <c r="AC385" s="849">
        <v>0</v>
      </c>
      <c r="AD385" s="850"/>
      <c r="AE385" s="849">
        <v>0</v>
      </c>
      <c r="AF385" s="850"/>
      <c r="AG385" s="849">
        <v>0</v>
      </c>
      <c r="AH385" s="850"/>
      <c r="AI385" s="212">
        <f t="shared" si="410"/>
        <v>0</v>
      </c>
      <c r="AJ385" s="843">
        <v>0</v>
      </c>
      <c r="AK385" s="844"/>
      <c r="AL385" s="843">
        <v>0</v>
      </c>
      <c r="AM385" s="844"/>
      <c r="AN385" s="843">
        <v>0</v>
      </c>
      <c r="AO385" s="844"/>
      <c r="AP385" s="843">
        <v>0</v>
      </c>
      <c r="AQ385" s="844"/>
      <c r="AR385" s="843">
        <v>0</v>
      </c>
      <c r="AS385" s="844"/>
      <c r="AT385" s="215">
        <f t="shared" si="411"/>
        <v>0</v>
      </c>
      <c r="AU385" s="845">
        <v>0</v>
      </c>
      <c r="AV385" s="846"/>
      <c r="AW385" s="845">
        <v>0</v>
      </c>
      <c r="AX385" s="846"/>
      <c r="AY385" s="845">
        <v>0</v>
      </c>
      <c r="AZ385" s="846"/>
      <c r="BA385" s="845">
        <v>0</v>
      </c>
      <c r="BB385" s="846"/>
      <c r="BC385" s="845">
        <v>0</v>
      </c>
      <c r="BD385" s="846"/>
      <c r="BE385" s="218">
        <f t="shared" si="412"/>
        <v>0</v>
      </c>
      <c r="BF385" s="847">
        <v>0</v>
      </c>
      <c r="BG385" s="848"/>
      <c r="BH385" s="847">
        <v>0</v>
      </c>
      <c r="BI385" s="848"/>
      <c r="BJ385" s="847">
        <v>0</v>
      </c>
      <c r="BK385" s="848"/>
      <c r="BL385" s="847">
        <v>0</v>
      </c>
      <c r="BM385" s="848"/>
      <c r="BN385" s="847">
        <v>0</v>
      </c>
      <c r="BO385" s="848"/>
      <c r="BP385" s="221">
        <f t="shared" si="413"/>
        <v>0</v>
      </c>
      <c r="BQ385" s="239">
        <f t="shared" si="414"/>
        <v>0</v>
      </c>
      <c r="BR385" s="239">
        <f t="shared" si="415"/>
        <v>0</v>
      </c>
      <c r="BS385" s="239">
        <f t="shared" si="416"/>
        <v>0</v>
      </c>
      <c r="BT385" s="239">
        <f t="shared" si="417"/>
        <v>0</v>
      </c>
      <c r="BU385" s="239">
        <f t="shared" si="418"/>
        <v>0</v>
      </c>
      <c r="BV385" s="240">
        <f t="shared" si="408"/>
        <v>0</v>
      </c>
      <c r="BW385" s="34"/>
    </row>
    <row r="386" spans="3:75" ht="15" customHeight="1">
      <c r="C386" s="652" t="s">
        <v>302</v>
      </c>
      <c r="D386" s="653"/>
      <c r="E386" s="666"/>
      <c r="F386" s="666"/>
      <c r="G386" s="666"/>
      <c r="H386" s="666"/>
      <c r="I386" s="666"/>
      <c r="J386" s="666"/>
      <c r="K386" s="666"/>
      <c r="L386" s="666"/>
      <c r="M386" s="895"/>
      <c r="N386" s="851">
        <v>0</v>
      </c>
      <c r="O386" s="871"/>
      <c r="P386" s="851">
        <v>0</v>
      </c>
      <c r="Q386" s="871"/>
      <c r="R386" s="851">
        <v>0</v>
      </c>
      <c r="S386" s="871"/>
      <c r="T386" s="851">
        <v>0</v>
      </c>
      <c r="U386" s="871"/>
      <c r="V386" s="851">
        <v>0</v>
      </c>
      <c r="W386" s="871"/>
      <c r="X386" s="92">
        <f t="shared" si="409"/>
        <v>0</v>
      </c>
      <c r="Y386" s="849">
        <v>0</v>
      </c>
      <c r="Z386" s="850"/>
      <c r="AA386" s="849">
        <v>0</v>
      </c>
      <c r="AB386" s="850"/>
      <c r="AC386" s="849">
        <v>0</v>
      </c>
      <c r="AD386" s="850"/>
      <c r="AE386" s="849">
        <v>0</v>
      </c>
      <c r="AF386" s="850"/>
      <c r="AG386" s="849">
        <v>0</v>
      </c>
      <c r="AH386" s="850"/>
      <c r="AI386" s="212">
        <f t="shared" si="410"/>
        <v>0</v>
      </c>
      <c r="AJ386" s="843">
        <v>0</v>
      </c>
      <c r="AK386" s="844"/>
      <c r="AL386" s="843">
        <v>0</v>
      </c>
      <c r="AM386" s="844"/>
      <c r="AN386" s="843">
        <v>0</v>
      </c>
      <c r="AO386" s="844"/>
      <c r="AP386" s="843">
        <v>0</v>
      </c>
      <c r="AQ386" s="844"/>
      <c r="AR386" s="843">
        <v>0</v>
      </c>
      <c r="AS386" s="844"/>
      <c r="AT386" s="215">
        <f t="shared" si="411"/>
        <v>0</v>
      </c>
      <c r="AU386" s="845">
        <v>0</v>
      </c>
      <c r="AV386" s="846"/>
      <c r="AW386" s="845">
        <v>0</v>
      </c>
      <c r="AX386" s="846"/>
      <c r="AY386" s="845">
        <v>0</v>
      </c>
      <c r="AZ386" s="846"/>
      <c r="BA386" s="845">
        <v>0</v>
      </c>
      <c r="BB386" s="846"/>
      <c r="BC386" s="845">
        <v>0</v>
      </c>
      <c r="BD386" s="846"/>
      <c r="BE386" s="218">
        <f t="shared" si="412"/>
        <v>0</v>
      </c>
      <c r="BF386" s="847">
        <v>0</v>
      </c>
      <c r="BG386" s="848"/>
      <c r="BH386" s="847">
        <v>0</v>
      </c>
      <c r="BI386" s="848"/>
      <c r="BJ386" s="847">
        <v>0</v>
      </c>
      <c r="BK386" s="848"/>
      <c r="BL386" s="847">
        <v>0</v>
      </c>
      <c r="BM386" s="848"/>
      <c r="BN386" s="847">
        <v>0</v>
      </c>
      <c r="BO386" s="848"/>
      <c r="BP386" s="221">
        <f t="shared" si="413"/>
        <v>0</v>
      </c>
      <c r="BQ386" s="239">
        <f t="shared" si="414"/>
        <v>0</v>
      </c>
      <c r="BR386" s="239">
        <f t="shared" si="415"/>
        <v>0</v>
      </c>
      <c r="BS386" s="239">
        <f t="shared" si="416"/>
        <v>0</v>
      </c>
      <c r="BT386" s="239">
        <f t="shared" si="417"/>
        <v>0</v>
      </c>
      <c r="BU386" s="239">
        <f t="shared" si="418"/>
        <v>0</v>
      </c>
      <c r="BV386" s="240">
        <f t="shared" si="408"/>
        <v>0</v>
      </c>
      <c r="BW386" s="34"/>
    </row>
    <row r="387" spans="3:75" ht="15" customHeight="1">
      <c r="C387" s="652" t="s">
        <v>302</v>
      </c>
      <c r="D387" s="653"/>
      <c r="E387" s="666"/>
      <c r="F387" s="666"/>
      <c r="G387" s="666"/>
      <c r="H387" s="666"/>
      <c r="I387" s="666"/>
      <c r="J387" s="666"/>
      <c r="K387" s="666"/>
      <c r="L387" s="666"/>
      <c r="M387" s="895"/>
      <c r="N387" s="851">
        <v>0</v>
      </c>
      <c r="O387" s="871"/>
      <c r="P387" s="851">
        <v>0</v>
      </c>
      <c r="Q387" s="871"/>
      <c r="R387" s="851">
        <v>0</v>
      </c>
      <c r="S387" s="871"/>
      <c r="T387" s="851">
        <v>0</v>
      </c>
      <c r="U387" s="871"/>
      <c r="V387" s="851">
        <v>0</v>
      </c>
      <c r="W387" s="871"/>
      <c r="X387" s="92">
        <f t="shared" si="409"/>
        <v>0</v>
      </c>
      <c r="Y387" s="849">
        <v>0</v>
      </c>
      <c r="Z387" s="850"/>
      <c r="AA387" s="849">
        <v>0</v>
      </c>
      <c r="AB387" s="850"/>
      <c r="AC387" s="849">
        <v>0</v>
      </c>
      <c r="AD387" s="850"/>
      <c r="AE387" s="849">
        <v>0</v>
      </c>
      <c r="AF387" s="850"/>
      <c r="AG387" s="849">
        <v>0</v>
      </c>
      <c r="AH387" s="850"/>
      <c r="AI387" s="212">
        <f t="shared" si="410"/>
        <v>0</v>
      </c>
      <c r="AJ387" s="843">
        <v>0</v>
      </c>
      <c r="AK387" s="844"/>
      <c r="AL387" s="843">
        <v>0</v>
      </c>
      <c r="AM387" s="844"/>
      <c r="AN387" s="843">
        <v>0</v>
      </c>
      <c r="AO387" s="844"/>
      <c r="AP387" s="843">
        <v>0</v>
      </c>
      <c r="AQ387" s="844"/>
      <c r="AR387" s="843">
        <v>0</v>
      </c>
      <c r="AS387" s="844"/>
      <c r="AT387" s="215">
        <f t="shared" si="411"/>
        <v>0</v>
      </c>
      <c r="AU387" s="845">
        <v>0</v>
      </c>
      <c r="AV387" s="846"/>
      <c r="AW387" s="845">
        <v>0</v>
      </c>
      <c r="AX387" s="846"/>
      <c r="AY387" s="845">
        <v>0</v>
      </c>
      <c r="AZ387" s="846"/>
      <c r="BA387" s="845">
        <v>0</v>
      </c>
      <c r="BB387" s="846"/>
      <c r="BC387" s="845">
        <v>0</v>
      </c>
      <c r="BD387" s="846"/>
      <c r="BE387" s="218">
        <f t="shared" si="412"/>
        <v>0</v>
      </c>
      <c r="BF387" s="847">
        <v>0</v>
      </c>
      <c r="BG387" s="848"/>
      <c r="BH387" s="847">
        <v>0</v>
      </c>
      <c r="BI387" s="848"/>
      <c r="BJ387" s="847">
        <v>0</v>
      </c>
      <c r="BK387" s="848"/>
      <c r="BL387" s="847">
        <v>0</v>
      </c>
      <c r="BM387" s="848"/>
      <c r="BN387" s="847">
        <v>0</v>
      </c>
      <c r="BO387" s="848"/>
      <c r="BP387" s="221">
        <f t="shared" si="413"/>
        <v>0</v>
      </c>
      <c r="BQ387" s="239">
        <f t="shared" si="414"/>
        <v>0</v>
      </c>
      <c r="BR387" s="239">
        <f t="shared" si="415"/>
        <v>0</v>
      </c>
      <c r="BS387" s="239">
        <f t="shared" si="416"/>
        <v>0</v>
      </c>
      <c r="BT387" s="239">
        <f t="shared" si="417"/>
        <v>0</v>
      </c>
      <c r="BU387" s="239">
        <f t="shared" si="418"/>
        <v>0</v>
      </c>
      <c r="BV387" s="240">
        <f t="shared" si="408"/>
        <v>0</v>
      </c>
      <c r="BW387" s="34"/>
    </row>
    <row r="388" spans="3:75" ht="15" customHeight="1">
      <c r="C388" s="652" t="s">
        <v>302</v>
      </c>
      <c r="D388" s="653"/>
      <c r="E388" s="666"/>
      <c r="F388" s="666"/>
      <c r="G388" s="666"/>
      <c r="H388" s="666"/>
      <c r="I388" s="666"/>
      <c r="J388" s="666"/>
      <c r="K388" s="666"/>
      <c r="L388" s="666"/>
      <c r="M388" s="895"/>
      <c r="N388" s="851">
        <v>0</v>
      </c>
      <c r="O388" s="871"/>
      <c r="P388" s="851">
        <v>0</v>
      </c>
      <c r="Q388" s="871"/>
      <c r="R388" s="851">
        <v>0</v>
      </c>
      <c r="S388" s="871"/>
      <c r="T388" s="851">
        <v>0</v>
      </c>
      <c r="U388" s="871"/>
      <c r="V388" s="851">
        <v>0</v>
      </c>
      <c r="W388" s="871"/>
      <c r="X388" s="92">
        <f t="shared" si="409"/>
        <v>0</v>
      </c>
      <c r="Y388" s="849">
        <v>0</v>
      </c>
      <c r="Z388" s="850"/>
      <c r="AA388" s="849">
        <v>0</v>
      </c>
      <c r="AB388" s="850"/>
      <c r="AC388" s="849">
        <v>0</v>
      </c>
      <c r="AD388" s="850"/>
      <c r="AE388" s="849">
        <v>0</v>
      </c>
      <c r="AF388" s="850"/>
      <c r="AG388" s="849">
        <v>0</v>
      </c>
      <c r="AH388" s="850"/>
      <c r="AI388" s="212">
        <f t="shared" si="410"/>
        <v>0</v>
      </c>
      <c r="AJ388" s="843">
        <v>0</v>
      </c>
      <c r="AK388" s="844"/>
      <c r="AL388" s="843">
        <v>0</v>
      </c>
      <c r="AM388" s="844"/>
      <c r="AN388" s="843">
        <v>0</v>
      </c>
      <c r="AO388" s="844"/>
      <c r="AP388" s="843">
        <v>0</v>
      </c>
      <c r="AQ388" s="844"/>
      <c r="AR388" s="843">
        <v>0</v>
      </c>
      <c r="AS388" s="844"/>
      <c r="AT388" s="215">
        <f t="shared" si="411"/>
        <v>0</v>
      </c>
      <c r="AU388" s="845">
        <v>0</v>
      </c>
      <c r="AV388" s="846"/>
      <c r="AW388" s="845">
        <v>0</v>
      </c>
      <c r="AX388" s="846"/>
      <c r="AY388" s="845">
        <v>0</v>
      </c>
      <c r="AZ388" s="846"/>
      <c r="BA388" s="845">
        <v>0</v>
      </c>
      <c r="BB388" s="846"/>
      <c r="BC388" s="845">
        <v>0</v>
      </c>
      <c r="BD388" s="846"/>
      <c r="BE388" s="218">
        <f t="shared" si="412"/>
        <v>0</v>
      </c>
      <c r="BF388" s="847">
        <v>0</v>
      </c>
      <c r="BG388" s="848"/>
      <c r="BH388" s="847">
        <v>0</v>
      </c>
      <c r="BI388" s="848"/>
      <c r="BJ388" s="847">
        <v>0</v>
      </c>
      <c r="BK388" s="848"/>
      <c r="BL388" s="847">
        <v>0</v>
      </c>
      <c r="BM388" s="848"/>
      <c r="BN388" s="847">
        <v>0</v>
      </c>
      <c r="BO388" s="848"/>
      <c r="BP388" s="221">
        <f t="shared" si="413"/>
        <v>0</v>
      </c>
      <c r="BQ388" s="239">
        <f t="shared" si="414"/>
        <v>0</v>
      </c>
      <c r="BR388" s="239">
        <f t="shared" si="415"/>
        <v>0</v>
      </c>
      <c r="BS388" s="239">
        <f t="shared" si="416"/>
        <v>0</v>
      </c>
      <c r="BT388" s="239">
        <f t="shared" si="417"/>
        <v>0</v>
      </c>
      <c r="BU388" s="239">
        <f t="shared" si="418"/>
        <v>0</v>
      </c>
      <c r="BV388" s="240">
        <f t="shared" si="408"/>
        <v>0</v>
      </c>
      <c r="BW388" s="34"/>
    </row>
    <row r="389" spans="3:75" ht="15" customHeight="1">
      <c r="C389" s="652" t="s">
        <v>302</v>
      </c>
      <c r="D389" s="653"/>
      <c r="E389" s="666"/>
      <c r="F389" s="666"/>
      <c r="G389" s="666"/>
      <c r="H389" s="666"/>
      <c r="I389" s="666"/>
      <c r="J389" s="666"/>
      <c r="K389" s="666"/>
      <c r="L389" s="666"/>
      <c r="M389" s="895"/>
      <c r="N389" s="851">
        <v>0</v>
      </c>
      <c r="O389" s="871"/>
      <c r="P389" s="851">
        <v>0</v>
      </c>
      <c r="Q389" s="871"/>
      <c r="R389" s="851">
        <v>0</v>
      </c>
      <c r="S389" s="871"/>
      <c r="T389" s="851">
        <v>0</v>
      </c>
      <c r="U389" s="871"/>
      <c r="V389" s="851">
        <v>0</v>
      </c>
      <c r="W389" s="871"/>
      <c r="X389" s="92">
        <f t="shared" si="409"/>
        <v>0</v>
      </c>
      <c r="Y389" s="849">
        <v>0</v>
      </c>
      <c r="Z389" s="850"/>
      <c r="AA389" s="849">
        <v>0</v>
      </c>
      <c r="AB389" s="850"/>
      <c r="AC389" s="849">
        <v>0</v>
      </c>
      <c r="AD389" s="850"/>
      <c r="AE389" s="849">
        <v>0</v>
      </c>
      <c r="AF389" s="850"/>
      <c r="AG389" s="849">
        <v>0</v>
      </c>
      <c r="AH389" s="850"/>
      <c r="AI389" s="212">
        <f t="shared" si="410"/>
        <v>0</v>
      </c>
      <c r="AJ389" s="843">
        <v>0</v>
      </c>
      <c r="AK389" s="844"/>
      <c r="AL389" s="843">
        <v>0</v>
      </c>
      <c r="AM389" s="844"/>
      <c r="AN389" s="843">
        <v>0</v>
      </c>
      <c r="AO389" s="844"/>
      <c r="AP389" s="843">
        <v>0</v>
      </c>
      <c r="AQ389" s="844"/>
      <c r="AR389" s="843">
        <v>0</v>
      </c>
      <c r="AS389" s="844"/>
      <c r="AT389" s="215">
        <f t="shared" si="411"/>
        <v>0</v>
      </c>
      <c r="AU389" s="845">
        <v>0</v>
      </c>
      <c r="AV389" s="846"/>
      <c r="AW389" s="845">
        <v>0</v>
      </c>
      <c r="AX389" s="846"/>
      <c r="AY389" s="845">
        <v>0</v>
      </c>
      <c r="AZ389" s="846"/>
      <c r="BA389" s="845">
        <v>0</v>
      </c>
      <c r="BB389" s="846"/>
      <c r="BC389" s="845">
        <v>0</v>
      </c>
      <c r="BD389" s="846"/>
      <c r="BE389" s="218">
        <f t="shared" si="412"/>
        <v>0</v>
      </c>
      <c r="BF389" s="847">
        <v>0</v>
      </c>
      <c r="BG389" s="848"/>
      <c r="BH389" s="847">
        <v>0</v>
      </c>
      <c r="BI389" s="848"/>
      <c r="BJ389" s="847">
        <v>0</v>
      </c>
      <c r="BK389" s="848"/>
      <c r="BL389" s="847">
        <v>0</v>
      </c>
      <c r="BM389" s="848"/>
      <c r="BN389" s="847">
        <v>0</v>
      </c>
      <c r="BO389" s="848"/>
      <c r="BP389" s="221">
        <f t="shared" si="413"/>
        <v>0</v>
      </c>
      <c r="BQ389" s="239">
        <f t="shared" si="414"/>
        <v>0</v>
      </c>
      <c r="BR389" s="239">
        <f t="shared" si="415"/>
        <v>0</v>
      </c>
      <c r="BS389" s="239">
        <f t="shared" si="416"/>
        <v>0</v>
      </c>
      <c r="BT389" s="239">
        <f t="shared" si="417"/>
        <v>0</v>
      </c>
      <c r="BU389" s="239">
        <f t="shared" si="418"/>
        <v>0</v>
      </c>
      <c r="BV389" s="240">
        <f t="shared" si="408"/>
        <v>0</v>
      </c>
      <c r="BW389" s="34"/>
    </row>
    <row r="390" spans="3:75" ht="15" customHeight="1">
      <c r="C390" s="652" t="s">
        <v>302</v>
      </c>
      <c r="D390" s="653"/>
      <c r="E390" s="666"/>
      <c r="F390" s="666"/>
      <c r="G390" s="666"/>
      <c r="H390" s="666"/>
      <c r="I390" s="666"/>
      <c r="J390" s="666"/>
      <c r="K390" s="666"/>
      <c r="L390" s="666"/>
      <c r="M390" s="895"/>
      <c r="N390" s="851">
        <v>0</v>
      </c>
      <c r="O390" s="871"/>
      <c r="P390" s="851">
        <v>0</v>
      </c>
      <c r="Q390" s="871"/>
      <c r="R390" s="851">
        <v>0</v>
      </c>
      <c r="S390" s="871"/>
      <c r="T390" s="851">
        <v>0</v>
      </c>
      <c r="U390" s="871"/>
      <c r="V390" s="851">
        <v>0</v>
      </c>
      <c r="W390" s="871"/>
      <c r="X390" s="92">
        <f t="shared" si="409"/>
        <v>0</v>
      </c>
      <c r="Y390" s="849">
        <v>0</v>
      </c>
      <c r="Z390" s="850"/>
      <c r="AA390" s="849">
        <v>0</v>
      </c>
      <c r="AB390" s="850"/>
      <c r="AC390" s="849">
        <v>0</v>
      </c>
      <c r="AD390" s="850"/>
      <c r="AE390" s="849">
        <v>0</v>
      </c>
      <c r="AF390" s="850"/>
      <c r="AG390" s="849">
        <v>0</v>
      </c>
      <c r="AH390" s="850"/>
      <c r="AI390" s="212">
        <f t="shared" si="410"/>
        <v>0</v>
      </c>
      <c r="AJ390" s="843">
        <v>0</v>
      </c>
      <c r="AK390" s="844"/>
      <c r="AL390" s="843">
        <v>0</v>
      </c>
      <c r="AM390" s="844"/>
      <c r="AN390" s="843">
        <v>0</v>
      </c>
      <c r="AO390" s="844"/>
      <c r="AP390" s="843">
        <v>0</v>
      </c>
      <c r="AQ390" s="844"/>
      <c r="AR390" s="843">
        <v>0</v>
      </c>
      <c r="AS390" s="844"/>
      <c r="AT390" s="215">
        <f t="shared" si="411"/>
        <v>0</v>
      </c>
      <c r="AU390" s="845">
        <v>0</v>
      </c>
      <c r="AV390" s="846"/>
      <c r="AW390" s="845">
        <v>0</v>
      </c>
      <c r="AX390" s="846"/>
      <c r="AY390" s="845">
        <v>0</v>
      </c>
      <c r="AZ390" s="846"/>
      <c r="BA390" s="845">
        <v>0</v>
      </c>
      <c r="BB390" s="846"/>
      <c r="BC390" s="845">
        <v>0</v>
      </c>
      <c r="BD390" s="846"/>
      <c r="BE390" s="218">
        <f t="shared" si="412"/>
        <v>0</v>
      </c>
      <c r="BF390" s="847">
        <v>0</v>
      </c>
      <c r="BG390" s="848"/>
      <c r="BH390" s="847">
        <v>0</v>
      </c>
      <c r="BI390" s="848"/>
      <c r="BJ390" s="847">
        <v>0</v>
      </c>
      <c r="BK390" s="848"/>
      <c r="BL390" s="847">
        <v>0</v>
      </c>
      <c r="BM390" s="848"/>
      <c r="BN390" s="847">
        <v>0</v>
      </c>
      <c r="BO390" s="848"/>
      <c r="BP390" s="221">
        <f t="shared" si="413"/>
        <v>0</v>
      </c>
      <c r="BQ390" s="239">
        <f t="shared" si="414"/>
        <v>0</v>
      </c>
      <c r="BR390" s="239">
        <f t="shared" si="415"/>
        <v>0</v>
      </c>
      <c r="BS390" s="239">
        <f t="shared" si="416"/>
        <v>0</v>
      </c>
      <c r="BT390" s="239">
        <f t="shared" si="417"/>
        <v>0</v>
      </c>
      <c r="BU390" s="239">
        <f t="shared" si="418"/>
        <v>0</v>
      </c>
      <c r="BV390" s="240">
        <f t="shared" si="408"/>
        <v>0</v>
      </c>
      <c r="BW390" s="34"/>
    </row>
    <row r="391" spans="3:75" ht="15" customHeight="1">
      <c r="C391" s="652" t="s">
        <v>302</v>
      </c>
      <c r="D391" s="653"/>
      <c r="E391" s="666"/>
      <c r="F391" s="666"/>
      <c r="G391" s="666"/>
      <c r="H391" s="666"/>
      <c r="I391" s="666"/>
      <c r="J391" s="666"/>
      <c r="K391" s="666"/>
      <c r="L391" s="666"/>
      <c r="M391" s="895"/>
      <c r="N391" s="851">
        <v>0</v>
      </c>
      <c r="O391" s="871"/>
      <c r="P391" s="851">
        <v>0</v>
      </c>
      <c r="Q391" s="871"/>
      <c r="R391" s="851">
        <v>0</v>
      </c>
      <c r="S391" s="871"/>
      <c r="T391" s="851">
        <v>0</v>
      </c>
      <c r="U391" s="871"/>
      <c r="V391" s="851">
        <v>0</v>
      </c>
      <c r="W391" s="871"/>
      <c r="X391" s="92">
        <f t="shared" si="409"/>
        <v>0</v>
      </c>
      <c r="Y391" s="849">
        <v>0</v>
      </c>
      <c r="Z391" s="850"/>
      <c r="AA391" s="849">
        <v>0</v>
      </c>
      <c r="AB391" s="850"/>
      <c r="AC391" s="849">
        <v>0</v>
      </c>
      <c r="AD391" s="850"/>
      <c r="AE391" s="849">
        <v>0</v>
      </c>
      <c r="AF391" s="850"/>
      <c r="AG391" s="849">
        <v>0</v>
      </c>
      <c r="AH391" s="850"/>
      <c r="AI391" s="212">
        <f t="shared" si="410"/>
        <v>0</v>
      </c>
      <c r="AJ391" s="843">
        <v>0</v>
      </c>
      <c r="AK391" s="844"/>
      <c r="AL391" s="843">
        <v>0</v>
      </c>
      <c r="AM391" s="844"/>
      <c r="AN391" s="843">
        <v>0</v>
      </c>
      <c r="AO391" s="844"/>
      <c r="AP391" s="843">
        <v>0</v>
      </c>
      <c r="AQ391" s="844"/>
      <c r="AR391" s="843">
        <v>0</v>
      </c>
      <c r="AS391" s="844"/>
      <c r="AT391" s="215">
        <f t="shared" si="411"/>
        <v>0</v>
      </c>
      <c r="AU391" s="845">
        <v>0</v>
      </c>
      <c r="AV391" s="846"/>
      <c r="AW391" s="845">
        <v>0</v>
      </c>
      <c r="AX391" s="846"/>
      <c r="AY391" s="845">
        <v>0</v>
      </c>
      <c r="AZ391" s="846"/>
      <c r="BA391" s="845">
        <v>0</v>
      </c>
      <c r="BB391" s="846"/>
      <c r="BC391" s="845">
        <v>0</v>
      </c>
      <c r="BD391" s="846"/>
      <c r="BE391" s="218">
        <f t="shared" si="412"/>
        <v>0</v>
      </c>
      <c r="BF391" s="847">
        <v>0</v>
      </c>
      <c r="BG391" s="848"/>
      <c r="BH391" s="847">
        <v>0</v>
      </c>
      <c r="BI391" s="848"/>
      <c r="BJ391" s="847">
        <v>0</v>
      </c>
      <c r="BK391" s="848"/>
      <c r="BL391" s="847">
        <v>0</v>
      </c>
      <c r="BM391" s="848"/>
      <c r="BN391" s="847">
        <v>0</v>
      </c>
      <c r="BO391" s="848"/>
      <c r="BP391" s="221">
        <f t="shared" si="413"/>
        <v>0</v>
      </c>
      <c r="BQ391" s="239">
        <f t="shared" si="414"/>
        <v>0</v>
      </c>
      <c r="BR391" s="239">
        <f t="shared" si="415"/>
        <v>0</v>
      </c>
      <c r="BS391" s="239">
        <f t="shared" si="416"/>
        <v>0</v>
      </c>
      <c r="BT391" s="239">
        <f t="shared" si="417"/>
        <v>0</v>
      </c>
      <c r="BU391" s="239">
        <f t="shared" si="418"/>
        <v>0</v>
      </c>
      <c r="BV391" s="240">
        <f t="shared" si="408"/>
        <v>0</v>
      </c>
      <c r="BW391" s="34"/>
    </row>
    <row r="392" spans="3:75" ht="15" customHeight="1">
      <c r="C392" s="652" t="s">
        <v>302</v>
      </c>
      <c r="D392" s="653"/>
      <c r="E392" s="666"/>
      <c r="F392" s="666"/>
      <c r="G392" s="666"/>
      <c r="H392" s="666"/>
      <c r="I392" s="666"/>
      <c r="J392" s="666"/>
      <c r="K392" s="666"/>
      <c r="L392" s="666"/>
      <c r="M392" s="895"/>
      <c r="N392" s="851">
        <v>0</v>
      </c>
      <c r="O392" s="871"/>
      <c r="P392" s="851">
        <v>0</v>
      </c>
      <c r="Q392" s="871"/>
      <c r="R392" s="851">
        <v>0</v>
      </c>
      <c r="S392" s="871"/>
      <c r="T392" s="851">
        <v>0</v>
      </c>
      <c r="U392" s="871"/>
      <c r="V392" s="851">
        <v>0</v>
      </c>
      <c r="W392" s="871"/>
      <c r="X392" s="92">
        <f t="shared" si="409"/>
        <v>0</v>
      </c>
      <c r="Y392" s="849">
        <v>0</v>
      </c>
      <c r="Z392" s="850"/>
      <c r="AA392" s="849">
        <v>0</v>
      </c>
      <c r="AB392" s="850"/>
      <c r="AC392" s="849">
        <v>0</v>
      </c>
      <c r="AD392" s="850"/>
      <c r="AE392" s="849">
        <v>0</v>
      </c>
      <c r="AF392" s="850"/>
      <c r="AG392" s="849">
        <v>0</v>
      </c>
      <c r="AH392" s="850"/>
      <c r="AI392" s="212">
        <f t="shared" si="410"/>
        <v>0</v>
      </c>
      <c r="AJ392" s="843">
        <v>0</v>
      </c>
      <c r="AK392" s="844"/>
      <c r="AL392" s="843">
        <v>0</v>
      </c>
      <c r="AM392" s="844"/>
      <c r="AN392" s="843">
        <v>0</v>
      </c>
      <c r="AO392" s="844"/>
      <c r="AP392" s="843">
        <v>0</v>
      </c>
      <c r="AQ392" s="844"/>
      <c r="AR392" s="843">
        <v>0</v>
      </c>
      <c r="AS392" s="844"/>
      <c r="AT392" s="215">
        <f t="shared" si="411"/>
        <v>0</v>
      </c>
      <c r="AU392" s="845">
        <v>0</v>
      </c>
      <c r="AV392" s="846"/>
      <c r="AW392" s="845">
        <v>0</v>
      </c>
      <c r="AX392" s="846"/>
      <c r="AY392" s="845">
        <v>0</v>
      </c>
      <c r="AZ392" s="846"/>
      <c r="BA392" s="845">
        <v>0</v>
      </c>
      <c r="BB392" s="846"/>
      <c r="BC392" s="845">
        <v>0</v>
      </c>
      <c r="BD392" s="846"/>
      <c r="BE392" s="218">
        <f t="shared" si="412"/>
        <v>0</v>
      </c>
      <c r="BF392" s="847">
        <v>0</v>
      </c>
      <c r="BG392" s="848"/>
      <c r="BH392" s="847">
        <v>0</v>
      </c>
      <c r="BI392" s="848"/>
      <c r="BJ392" s="847">
        <v>0</v>
      </c>
      <c r="BK392" s="848"/>
      <c r="BL392" s="847">
        <v>0</v>
      </c>
      <c r="BM392" s="848"/>
      <c r="BN392" s="847">
        <v>0</v>
      </c>
      <c r="BO392" s="848"/>
      <c r="BP392" s="221">
        <f t="shared" si="413"/>
        <v>0</v>
      </c>
      <c r="BQ392" s="239">
        <f t="shared" si="414"/>
        <v>0</v>
      </c>
      <c r="BR392" s="239">
        <f t="shared" si="415"/>
        <v>0</v>
      </c>
      <c r="BS392" s="239">
        <f t="shared" si="416"/>
        <v>0</v>
      </c>
      <c r="BT392" s="239">
        <f t="shared" si="417"/>
        <v>0</v>
      </c>
      <c r="BU392" s="239">
        <f t="shared" si="418"/>
        <v>0</v>
      </c>
      <c r="BV392" s="240">
        <f t="shared" si="408"/>
        <v>0</v>
      </c>
      <c r="BW392" s="34"/>
    </row>
    <row r="393" spans="3:75" ht="15" customHeight="1">
      <c r="C393" s="652" t="s">
        <v>302</v>
      </c>
      <c r="D393" s="653"/>
      <c r="E393" s="666"/>
      <c r="F393" s="666"/>
      <c r="G393" s="666"/>
      <c r="H393" s="666"/>
      <c r="I393" s="666"/>
      <c r="J393" s="666"/>
      <c r="K393" s="666"/>
      <c r="L393" s="666"/>
      <c r="M393" s="895"/>
      <c r="N393" s="851">
        <v>0</v>
      </c>
      <c r="O393" s="871"/>
      <c r="P393" s="851">
        <v>0</v>
      </c>
      <c r="Q393" s="871"/>
      <c r="R393" s="851">
        <v>0</v>
      </c>
      <c r="S393" s="871"/>
      <c r="T393" s="851">
        <v>0</v>
      </c>
      <c r="U393" s="871"/>
      <c r="V393" s="851">
        <v>0</v>
      </c>
      <c r="W393" s="871"/>
      <c r="X393" s="92">
        <f t="shared" si="409"/>
        <v>0</v>
      </c>
      <c r="Y393" s="849">
        <v>0</v>
      </c>
      <c r="Z393" s="850"/>
      <c r="AA393" s="849">
        <v>0</v>
      </c>
      <c r="AB393" s="850"/>
      <c r="AC393" s="849">
        <v>0</v>
      </c>
      <c r="AD393" s="850"/>
      <c r="AE393" s="849">
        <v>0</v>
      </c>
      <c r="AF393" s="850"/>
      <c r="AG393" s="849">
        <v>0</v>
      </c>
      <c r="AH393" s="850"/>
      <c r="AI393" s="212">
        <f t="shared" si="410"/>
        <v>0</v>
      </c>
      <c r="AJ393" s="843">
        <v>0</v>
      </c>
      <c r="AK393" s="844"/>
      <c r="AL393" s="843">
        <v>0</v>
      </c>
      <c r="AM393" s="844"/>
      <c r="AN393" s="843">
        <v>0</v>
      </c>
      <c r="AO393" s="844"/>
      <c r="AP393" s="843">
        <v>0</v>
      </c>
      <c r="AQ393" s="844"/>
      <c r="AR393" s="843">
        <v>0</v>
      </c>
      <c r="AS393" s="844"/>
      <c r="AT393" s="215">
        <f t="shared" si="411"/>
        <v>0</v>
      </c>
      <c r="AU393" s="845">
        <v>0</v>
      </c>
      <c r="AV393" s="846"/>
      <c r="AW393" s="845">
        <v>0</v>
      </c>
      <c r="AX393" s="846"/>
      <c r="AY393" s="845">
        <v>0</v>
      </c>
      <c r="AZ393" s="846"/>
      <c r="BA393" s="845">
        <v>0</v>
      </c>
      <c r="BB393" s="846"/>
      <c r="BC393" s="845">
        <v>0</v>
      </c>
      <c r="BD393" s="846"/>
      <c r="BE393" s="218">
        <f t="shared" si="412"/>
        <v>0</v>
      </c>
      <c r="BF393" s="847">
        <v>0</v>
      </c>
      <c r="BG393" s="848"/>
      <c r="BH393" s="847">
        <v>0</v>
      </c>
      <c r="BI393" s="848"/>
      <c r="BJ393" s="847">
        <v>0</v>
      </c>
      <c r="BK393" s="848"/>
      <c r="BL393" s="847">
        <v>0</v>
      </c>
      <c r="BM393" s="848"/>
      <c r="BN393" s="847">
        <v>0</v>
      </c>
      <c r="BO393" s="848"/>
      <c r="BP393" s="221">
        <f t="shared" si="413"/>
        <v>0</v>
      </c>
      <c r="BQ393" s="239">
        <f t="shared" si="414"/>
        <v>0</v>
      </c>
      <c r="BR393" s="239">
        <f t="shared" si="415"/>
        <v>0</v>
      </c>
      <c r="BS393" s="239">
        <f t="shared" si="416"/>
        <v>0</v>
      </c>
      <c r="BT393" s="239">
        <f t="shared" si="417"/>
        <v>0</v>
      </c>
      <c r="BU393" s="239">
        <f t="shared" si="418"/>
        <v>0</v>
      </c>
      <c r="BV393" s="240">
        <f t="shared" si="408"/>
        <v>0</v>
      </c>
      <c r="BW393" s="34"/>
    </row>
    <row r="394" spans="3:75" ht="15" customHeight="1">
      <c r="C394" s="652" t="s">
        <v>302</v>
      </c>
      <c r="D394" s="653"/>
      <c r="E394" s="666"/>
      <c r="F394" s="666"/>
      <c r="G394" s="666"/>
      <c r="H394" s="666"/>
      <c r="I394" s="666"/>
      <c r="J394" s="666"/>
      <c r="K394" s="666"/>
      <c r="L394" s="666"/>
      <c r="M394" s="895"/>
      <c r="N394" s="851">
        <v>0</v>
      </c>
      <c r="O394" s="871"/>
      <c r="P394" s="851">
        <v>0</v>
      </c>
      <c r="Q394" s="871"/>
      <c r="R394" s="851">
        <v>0</v>
      </c>
      <c r="S394" s="871"/>
      <c r="T394" s="851">
        <v>0</v>
      </c>
      <c r="U394" s="871"/>
      <c r="V394" s="851">
        <v>0</v>
      </c>
      <c r="W394" s="871"/>
      <c r="X394" s="92">
        <f t="shared" si="409"/>
        <v>0</v>
      </c>
      <c r="Y394" s="849">
        <v>0</v>
      </c>
      <c r="Z394" s="850"/>
      <c r="AA394" s="849">
        <v>0</v>
      </c>
      <c r="AB394" s="850"/>
      <c r="AC394" s="849">
        <v>0</v>
      </c>
      <c r="AD394" s="850"/>
      <c r="AE394" s="849">
        <v>0</v>
      </c>
      <c r="AF394" s="850"/>
      <c r="AG394" s="849">
        <v>0</v>
      </c>
      <c r="AH394" s="850"/>
      <c r="AI394" s="212">
        <f t="shared" si="410"/>
        <v>0</v>
      </c>
      <c r="AJ394" s="843">
        <v>0</v>
      </c>
      <c r="AK394" s="844"/>
      <c r="AL394" s="843">
        <v>0</v>
      </c>
      <c r="AM394" s="844"/>
      <c r="AN394" s="843">
        <v>0</v>
      </c>
      <c r="AO394" s="844"/>
      <c r="AP394" s="843">
        <v>0</v>
      </c>
      <c r="AQ394" s="844"/>
      <c r="AR394" s="843">
        <v>0</v>
      </c>
      <c r="AS394" s="844"/>
      <c r="AT394" s="215">
        <f t="shared" si="411"/>
        <v>0</v>
      </c>
      <c r="AU394" s="845">
        <v>0</v>
      </c>
      <c r="AV394" s="846"/>
      <c r="AW394" s="845">
        <v>0</v>
      </c>
      <c r="AX394" s="846"/>
      <c r="AY394" s="845">
        <v>0</v>
      </c>
      <c r="AZ394" s="846"/>
      <c r="BA394" s="845">
        <v>0</v>
      </c>
      <c r="BB394" s="846"/>
      <c r="BC394" s="845">
        <v>0</v>
      </c>
      <c r="BD394" s="846"/>
      <c r="BE394" s="218">
        <f t="shared" si="412"/>
        <v>0</v>
      </c>
      <c r="BF394" s="847">
        <v>0</v>
      </c>
      <c r="BG394" s="848"/>
      <c r="BH394" s="847">
        <v>0</v>
      </c>
      <c r="BI394" s="848"/>
      <c r="BJ394" s="847">
        <v>0</v>
      </c>
      <c r="BK394" s="848"/>
      <c r="BL394" s="847">
        <v>0</v>
      </c>
      <c r="BM394" s="848"/>
      <c r="BN394" s="847">
        <v>0</v>
      </c>
      <c r="BO394" s="848"/>
      <c r="BP394" s="221">
        <f t="shared" si="413"/>
        <v>0</v>
      </c>
      <c r="BQ394" s="239">
        <f t="shared" si="414"/>
        <v>0</v>
      </c>
      <c r="BR394" s="239">
        <f t="shared" si="415"/>
        <v>0</v>
      </c>
      <c r="BS394" s="239">
        <f t="shared" si="416"/>
        <v>0</v>
      </c>
      <c r="BT394" s="239">
        <f t="shared" si="417"/>
        <v>0</v>
      </c>
      <c r="BU394" s="239">
        <f t="shared" si="418"/>
        <v>0</v>
      </c>
      <c r="BV394" s="240">
        <f t="shared" si="408"/>
        <v>0</v>
      </c>
      <c r="BW394" s="34"/>
    </row>
    <row r="395" spans="3:75" ht="15" customHeight="1">
      <c r="C395" s="652" t="s">
        <v>302</v>
      </c>
      <c r="D395" s="653"/>
      <c r="E395" s="666"/>
      <c r="F395" s="666"/>
      <c r="G395" s="666"/>
      <c r="H395" s="666"/>
      <c r="I395" s="666"/>
      <c r="J395" s="666"/>
      <c r="K395" s="666"/>
      <c r="L395" s="666"/>
      <c r="M395" s="895"/>
      <c r="N395" s="851">
        <v>0</v>
      </c>
      <c r="O395" s="871"/>
      <c r="P395" s="851">
        <v>0</v>
      </c>
      <c r="Q395" s="871"/>
      <c r="R395" s="851">
        <v>0</v>
      </c>
      <c r="S395" s="871"/>
      <c r="T395" s="851">
        <v>0</v>
      </c>
      <c r="U395" s="871"/>
      <c r="V395" s="851">
        <v>0</v>
      </c>
      <c r="W395" s="871"/>
      <c r="X395" s="92">
        <f t="shared" si="409"/>
        <v>0</v>
      </c>
      <c r="Y395" s="849">
        <v>0</v>
      </c>
      <c r="Z395" s="850"/>
      <c r="AA395" s="849">
        <v>0</v>
      </c>
      <c r="AB395" s="850"/>
      <c r="AC395" s="849">
        <v>0</v>
      </c>
      <c r="AD395" s="850"/>
      <c r="AE395" s="849">
        <v>0</v>
      </c>
      <c r="AF395" s="850"/>
      <c r="AG395" s="849">
        <v>0</v>
      </c>
      <c r="AH395" s="850"/>
      <c r="AI395" s="212">
        <f t="shared" si="410"/>
        <v>0</v>
      </c>
      <c r="AJ395" s="843">
        <v>0</v>
      </c>
      <c r="AK395" s="844"/>
      <c r="AL395" s="843">
        <v>0</v>
      </c>
      <c r="AM395" s="844"/>
      <c r="AN395" s="843">
        <v>0</v>
      </c>
      <c r="AO395" s="844"/>
      <c r="AP395" s="843">
        <v>0</v>
      </c>
      <c r="AQ395" s="844"/>
      <c r="AR395" s="843">
        <v>0</v>
      </c>
      <c r="AS395" s="844"/>
      <c r="AT395" s="215">
        <f t="shared" si="411"/>
        <v>0</v>
      </c>
      <c r="AU395" s="845">
        <v>0</v>
      </c>
      <c r="AV395" s="846"/>
      <c r="AW395" s="845">
        <v>0</v>
      </c>
      <c r="AX395" s="846"/>
      <c r="AY395" s="845">
        <v>0</v>
      </c>
      <c r="AZ395" s="846"/>
      <c r="BA395" s="845">
        <v>0</v>
      </c>
      <c r="BB395" s="846"/>
      <c r="BC395" s="845">
        <v>0</v>
      </c>
      <c r="BD395" s="846"/>
      <c r="BE395" s="218">
        <f t="shared" si="412"/>
        <v>0</v>
      </c>
      <c r="BF395" s="847">
        <v>0</v>
      </c>
      <c r="BG395" s="848"/>
      <c r="BH395" s="847">
        <v>0</v>
      </c>
      <c r="BI395" s="848"/>
      <c r="BJ395" s="847">
        <v>0</v>
      </c>
      <c r="BK395" s="848"/>
      <c r="BL395" s="847">
        <v>0</v>
      </c>
      <c r="BM395" s="848"/>
      <c r="BN395" s="847">
        <v>0</v>
      </c>
      <c r="BO395" s="848"/>
      <c r="BP395" s="221">
        <f t="shared" si="413"/>
        <v>0</v>
      </c>
      <c r="BQ395" s="239">
        <f t="shared" si="414"/>
        <v>0</v>
      </c>
      <c r="BR395" s="239">
        <f t="shared" si="415"/>
        <v>0</v>
      </c>
      <c r="BS395" s="239">
        <f t="shared" si="416"/>
        <v>0</v>
      </c>
      <c r="BT395" s="239">
        <f t="shared" si="417"/>
        <v>0</v>
      </c>
      <c r="BU395" s="239">
        <f t="shared" si="418"/>
        <v>0</v>
      </c>
      <c r="BV395" s="240">
        <f t="shared" si="408"/>
        <v>0</v>
      </c>
      <c r="BW395" s="34"/>
    </row>
    <row r="396" spans="3:75" ht="16.5" customHeight="1">
      <c r="C396" s="670" t="s">
        <v>262</v>
      </c>
      <c r="D396" s="671"/>
      <c r="E396" s="671"/>
      <c r="F396" s="671"/>
      <c r="G396" s="671"/>
      <c r="H396" s="671"/>
      <c r="I396" s="671"/>
      <c r="J396" s="671"/>
      <c r="K396" s="671"/>
      <c r="L396" s="671"/>
      <c r="M396" s="672"/>
      <c r="N396" s="668">
        <f>SUM(N376:N395)</f>
        <v>0</v>
      </c>
      <c r="O396" s="686"/>
      <c r="P396" s="668">
        <f>SUM(P376:P395)</f>
        <v>0</v>
      </c>
      <c r="Q396" s="686"/>
      <c r="R396" s="668">
        <f>SUM(R376:R395)</f>
        <v>0</v>
      </c>
      <c r="S396" s="686"/>
      <c r="T396" s="668">
        <f>SUM(T376:T395)</f>
        <v>0</v>
      </c>
      <c r="U396" s="686"/>
      <c r="V396" s="668">
        <f>SUM(V376:V395)</f>
        <v>0</v>
      </c>
      <c r="W396" s="686"/>
      <c r="X396" s="120">
        <f>SUM(N396:W396)</f>
        <v>0</v>
      </c>
      <c r="Y396" s="668">
        <f>SUM(Y376:Y395)</f>
        <v>0</v>
      </c>
      <c r="Z396" s="725"/>
      <c r="AA396" s="668">
        <f>SUM(AA376:AA395)</f>
        <v>0</v>
      </c>
      <c r="AB396" s="725"/>
      <c r="AC396" s="668">
        <f>SUM(AC376:AC395)</f>
        <v>0</v>
      </c>
      <c r="AD396" s="725"/>
      <c r="AE396" s="668">
        <f>SUM(AE376:AE395)</f>
        <v>0</v>
      </c>
      <c r="AF396" s="725"/>
      <c r="AG396" s="668">
        <f>SUM(AG376:AG395)</f>
        <v>0</v>
      </c>
      <c r="AH396" s="725"/>
      <c r="AI396" s="120">
        <f>SUM(Y396:AH396)</f>
        <v>0</v>
      </c>
      <c r="AJ396" s="668">
        <f>SUM(AJ376:AJ395)</f>
        <v>0</v>
      </c>
      <c r="AK396" s="686"/>
      <c r="AL396" s="668">
        <f>SUM(AL376:AL395)</f>
        <v>0</v>
      </c>
      <c r="AM396" s="686"/>
      <c r="AN396" s="668">
        <f>SUM(AN376:AN395)</f>
        <v>0</v>
      </c>
      <c r="AO396" s="686"/>
      <c r="AP396" s="668">
        <f>SUM(AP376:AP395)</f>
        <v>0</v>
      </c>
      <c r="AQ396" s="686"/>
      <c r="AR396" s="668">
        <f>SUM(AR376:AR395)</f>
        <v>0</v>
      </c>
      <c r="AS396" s="686"/>
      <c r="AT396" s="120">
        <f>SUM(AJ396:AS396)</f>
        <v>0</v>
      </c>
      <c r="AU396" s="668">
        <f>SUM(AU376:AU395)</f>
        <v>0</v>
      </c>
      <c r="AV396" s="686"/>
      <c r="AW396" s="668">
        <f>SUM(AW376:AW395)</f>
        <v>0</v>
      </c>
      <c r="AX396" s="686"/>
      <c r="AY396" s="668">
        <f>SUM(AY376:AY395)</f>
        <v>0</v>
      </c>
      <c r="AZ396" s="686"/>
      <c r="BA396" s="668">
        <f>SUM(BA376:BA395)</f>
        <v>0</v>
      </c>
      <c r="BB396" s="686"/>
      <c r="BC396" s="668">
        <f>SUM(BC376:BC395)</f>
        <v>0</v>
      </c>
      <c r="BD396" s="686"/>
      <c r="BE396" s="120">
        <f>SUM(AU396:BD396)</f>
        <v>0</v>
      </c>
      <c r="BF396" s="668">
        <f>SUM(BF376:BF395)</f>
        <v>0</v>
      </c>
      <c r="BG396" s="686"/>
      <c r="BH396" s="668">
        <f>SUM(BH376:BH395)</f>
        <v>0</v>
      </c>
      <c r="BI396" s="686"/>
      <c r="BJ396" s="668">
        <f>SUM(BJ376:BJ395)</f>
        <v>0</v>
      </c>
      <c r="BK396" s="686"/>
      <c r="BL396" s="668">
        <f>SUM(BL376:BL395)</f>
        <v>0</v>
      </c>
      <c r="BM396" s="686"/>
      <c r="BN396" s="668">
        <f>SUM(BN376:BN395)</f>
        <v>0</v>
      </c>
      <c r="BO396" s="686"/>
      <c r="BP396" s="120">
        <f>SUM(BF396:BO396)</f>
        <v>0</v>
      </c>
      <c r="BQ396" s="291">
        <f>SUM(BQ376:BQ395)</f>
        <v>0</v>
      </c>
      <c r="BR396" s="291">
        <f>SUM(BR376:BR395)</f>
        <v>0</v>
      </c>
      <c r="BS396" s="291">
        <f>SUM(BS376:BS395)</f>
        <v>0</v>
      </c>
      <c r="BT396" s="291">
        <f>SUM(BT376:BT395)</f>
        <v>0</v>
      </c>
      <c r="BU396" s="291">
        <f>SUM(BU376:BU395)</f>
        <v>0</v>
      </c>
      <c r="BV396" s="291">
        <f>SUM(BQ396:BU396)</f>
        <v>0</v>
      </c>
      <c r="BW396" s="34"/>
    </row>
    <row r="397" spans="3:75" ht="15" customHeight="1">
      <c r="C397" s="922"/>
      <c r="D397" s="923"/>
      <c r="E397" s="923"/>
      <c r="F397" s="923"/>
      <c r="G397" s="923"/>
      <c r="H397" s="923"/>
      <c r="I397" s="923"/>
      <c r="J397" s="923"/>
      <c r="K397" s="923"/>
      <c r="L397" s="923"/>
      <c r="M397" s="669"/>
      <c r="N397" s="879"/>
      <c r="O397" s="880"/>
      <c r="P397" s="879"/>
      <c r="Q397" s="880"/>
      <c r="R397" s="879"/>
      <c r="S397" s="880"/>
      <c r="T397" s="879"/>
      <c r="U397" s="880"/>
      <c r="V397" s="879"/>
      <c r="W397" s="880"/>
      <c r="X397" s="99"/>
      <c r="Y397" s="879"/>
      <c r="Z397" s="880"/>
      <c r="AA397" s="879"/>
      <c r="AB397" s="880"/>
      <c r="AC397" s="879"/>
      <c r="AD397" s="880"/>
      <c r="AE397" s="879"/>
      <c r="AF397" s="880"/>
      <c r="AG397" s="879"/>
      <c r="AH397" s="880"/>
      <c r="AI397" s="99"/>
      <c r="AJ397" s="879"/>
      <c r="AK397" s="880"/>
      <c r="AL397" s="879"/>
      <c r="AM397" s="880"/>
      <c r="AN397" s="879"/>
      <c r="AO397" s="880"/>
      <c r="AP397" s="879"/>
      <c r="AQ397" s="880"/>
      <c r="AR397" s="879"/>
      <c r="AS397" s="880"/>
      <c r="AT397" s="99"/>
      <c r="AU397" s="879"/>
      <c r="AV397" s="880"/>
      <c r="AW397" s="879"/>
      <c r="AX397" s="880"/>
      <c r="AY397" s="879"/>
      <c r="AZ397" s="880"/>
      <c r="BA397" s="879"/>
      <c r="BB397" s="880"/>
      <c r="BC397" s="879"/>
      <c r="BD397" s="880"/>
      <c r="BE397" s="99"/>
      <c r="BF397" s="879"/>
      <c r="BG397" s="880"/>
      <c r="BH397" s="879"/>
      <c r="BI397" s="880"/>
      <c r="BJ397" s="879"/>
      <c r="BK397" s="880"/>
      <c r="BL397" s="879"/>
      <c r="BM397" s="880"/>
      <c r="BN397" s="879"/>
      <c r="BO397" s="880"/>
      <c r="BP397" s="99"/>
      <c r="BQ397" s="113"/>
      <c r="BR397" s="113"/>
      <c r="BS397" s="113"/>
      <c r="BT397" s="113"/>
      <c r="BU397" s="113"/>
      <c r="BV397" s="113"/>
      <c r="BW397" s="34"/>
    </row>
    <row r="398" spans="3:75" ht="15" customHeight="1">
      <c r="C398" s="934" t="s">
        <v>240</v>
      </c>
      <c r="D398" s="923"/>
      <c r="E398" s="923"/>
      <c r="F398" s="923"/>
      <c r="G398" s="923"/>
      <c r="H398" s="923"/>
      <c r="I398" s="923"/>
      <c r="J398" s="923"/>
      <c r="K398" s="923"/>
      <c r="L398" s="923"/>
      <c r="M398" s="669"/>
      <c r="N398" s="883">
        <f>N396+N374+N339+N146</f>
        <v>0</v>
      </c>
      <c r="O398" s="885"/>
      <c r="P398" s="883">
        <f>P396+P374+P339+P146</f>
        <v>0</v>
      </c>
      <c r="Q398" s="885"/>
      <c r="R398" s="883">
        <f>R396+R374+R339+R146</f>
        <v>0</v>
      </c>
      <c r="S398" s="885"/>
      <c r="T398" s="883">
        <f>T396+T374+T339+T146</f>
        <v>0</v>
      </c>
      <c r="U398" s="885"/>
      <c r="V398" s="883">
        <f>V396+V374+V339+V146</f>
        <v>0</v>
      </c>
      <c r="W398" s="885"/>
      <c r="X398" s="135">
        <f>SUM(N398:W398)</f>
        <v>0</v>
      </c>
      <c r="Y398" s="883">
        <f>Y396+Y374+Y339+Y146</f>
        <v>0</v>
      </c>
      <c r="Z398" s="884"/>
      <c r="AA398" s="883">
        <f>AA396+AA374+AA339+AA146</f>
        <v>0</v>
      </c>
      <c r="AB398" s="884"/>
      <c r="AC398" s="883">
        <f>AC396+AC374+AC339+AC146</f>
        <v>0</v>
      </c>
      <c r="AD398" s="884"/>
      <c r="AE398" s="883">
        <f>AE396+AE374+AE339+AE146</f>
        <v>0</v>
      </c>
      <c r="AF398" s="884"/>
      <c r="AG398" s="883">
        <f>AG396+AG374+AG339+AG146</f>
        <v>0</v>
      </c>
      <c r="AH398" s="884"/>
      <c r="AI398" s="135">
        <f>SUM(Y398:AH398)</f>
        <v>0</v>
      </c>
      <c r="AJ398" s="883">
        <f>AJ396+AJ374+AJ339+AJ146</f>
        <v>0</v>
      </c>
      <c r="AK398" s="885"/>
      <c r="AL398" s="883">
        <f>AL396+AL374+AL339+AL146</f>
        <v>0</v>
      </c>
      <c r="AM398" s="885"/>
      <c r="AN398" s="883">
        <f>AN396+AN374+AN339+AN146</f>
        <v>0</v>
      </c>
      <c r="AO398" s="885"/>
      <c r="AP398" s="883">
        <f>AP396+AP374+AP339+AP146</f>
        <v>0</v>
      </c>
      <c r="AQ398" s="885"/>
      <c r="AR398" s="883">
        <f>AR396+AR374+AR339+AR146</f>
        <v>0</v>
      </c>
      <c r="AS398" s="885"/>
      <c r="AT398" s="135">
        <f>SUM(AJ398:AS398)</f>
        <v>0</v>
      </c>
      <c r="AU398" s="883">
        <f>AU396+AU374+AU339+AU146</f>
        <v>0</v>
      </c>
      <c r="AV398" s="885"/>
      <c r="AW398" s="883">
        <f>AW396+AW374+AW339+AW146</f>
        <v>0</v>
      </c>
      <c r="AX398" s="885"/>
      <c r="AY398" s="883">
        <f>AY396+AY374+AY339+AY146</f>
        <v>0</v>
      </c>
      <c r="AZ398" s="885"/>
      <c r="BA398" s="883">
        <f>BA396+BA374+BA339+BA146</f>
        <v>0</v>
      </c>
      <c r="BB398" s="885"/>
      <c r="BC398" s="883">
        <f>BC396+BC374+BC339+BC146</f>
        <v>0</v>
      </c>
      <c r="BD398" s="885"/>
      <c r="BE398" s="135">
        <f>SUM(AU398:BD398)</f>
        <v>0</v>
      </c>
      <c r="BF398" s="883">
        <f>BF396+BF374+BF339+BF146</f>
        <v>0</v>
      </c>
      <c r="BG398" s="885"/>
      <c r="BH398" s="883">
        <f>BH396+BH374+BH339+BH146</f>
        <v>0</v>
      </c>
      <c r="BI398" s="885"/>
      <c r="BJ398" s="883">
        <f>BJ396+BJ374+BJ339+BJ146</f>
        <v>0</v>
      </c>
      <c r="BK398" s="885"/>
      <c r="BL398" s="883">
        <f>BL396+BL374+BL339+BL146</f>
        <v>0</v>
      </c>
      <c r="BM398" s="885"/>
      <c r="BN398" s="883">
        <f>BN396+BN374+BN339+BN146</f>
        <v>0</v>
      </c>
      <c r="BO398" s="885"/>
      <c r="BP398" s="135">
        <f>SUM(BF398:BO398)</f>
        <v>0</v>
      </c>
      <c r="BQ398" s="292">
        <f>N398+Y398+AJ398+AU398+BF398</f>
        <v>0</v>
      </c>
      <c r="BR398" s="292">
        <f>P398+AA398+AL398+AW398+BH398</f>
        <v>0</v>
      </c>
      <c r="BS398" s="292">
        <f>R398+AC398+AN398+AY398+BJ398</f>
        <v>0</v>
      </c>
      <c r="BT398" s="292">
        <f>T398+AE398+AP398+BA398+BL398</f>
        <v>0</v>
      </c>
      <c r="BU398" s="292">
        <f>V398+AG398+AR398+BC398+BN398</f>
        <v>0</v>
      </c>
      <c r="BV398" s="293">
        <f>SUM(BQ398:BU398)</f>
        <v>0</v>
      </c>
      <c r="BW398" s="34"/>
    </row>
    <row r="399" spans="3:75" ht="15" customHeight="1">
      <c r="C399" s="935"/>
      <c r="D399" s="923"/>
      <c r="E399" s="923"/>
      <c r="F399" s="923"/>
      <c r="G399" s="923"/>
      <c r="H399" s="923"/>
      <c r="I399" s="923"/>
      <c r="J399" s="923"/>
      <c r="K399" s="923"/>
      <c r="L399" s="923"/>
      <c r="M399" s="669"/>
      <c r="N399" s="896"/>
      <c r="O399" s="897"/>
      <c r="P399" s="898"/>
      <c r="Q399" s="899"/>
      <c r="R399" s="898"/>
      <c r="S399" s="899"/>
      <c r="T399" s="898"/>
      <c r="U399" s="899"/>
      <c r="V399" s="898"/>
      <c r="W399" s="899"/>
      <c r="X399" s="99"/>
      <c r="Y399" s="879"/>
      <c r="Z399" s="880"/>
      <c r="AA399" s="879"/>
      <c r="AB399" s="880"/>
      <c r="AC399" s="879"/>
      <c r="AD399" s="880"/>
      <c r="AE399" s="879"/>
      <c r="AF399" s="880"/>
      <c r="AG399" s="879"/>
      <c r="AH399" s="880"/>
      <c r="AI399" s="99"/>
      <c r="AJ399" s="879"/>
      <c r="AK399" s="880"/>
      <c r="AL399" s="879"/>
      <c r="AM399" s="880"/>
      <c r="AN399" s="879"/>
      <c r="AO399" s="880"/>
      <c r="AP399" s="879"/>
      <c r="AQ399" s="880"/>
      <c r="AR399" s="879"/>
      <c r="AS399" s="880"/>
      <c r="AT399" s="99"/>
      <c r="AU399" s="879"/>
      <c r="AV399" s="880"/>
      <c r="AW399" s="879"/>
      <c r="AX399" s="880"/>
      <c r="AY399" s="879"/>
      <c r="AZ399" s="880"/>
      <c r="BA399" s="879"/>
      <c r="BB399" s="880"/>
      <c r="BC399" s="879"/>
      <c r="BD399" s="880"/>
      <c r="BE399" s="99"/>
      <c r="BF399" s="879"/>
      <c r="BG399" s="880"/>
      <c r="BH399" s="879"/>
      <c r="BI399" s="880"/>
      <c r="BJ399" s="879"/>
      <c r="BK399" s="880"/>
      <c r="BL399" s="879"/>
      <c r="BM399" s="880"/>
      <c r="BN399" s="879"/>
      <c r="BO399" s="880"/>
      <c r="BP399" s="99"/>
      <c r="BQ399" s="294"/>
      <c r="BR399" s="294"/>
      <c r="BS399" s="294"/>
      <c r="BT399" s="294"/>
      <c r="BU399" s="294"/>
      <c r="BV399" s="113"/>
      <c r="BW399" s="34"/>
    </row>
    <row r="400" spans="3:75" ht="15" customHeight="1">
      <c r="C400" s="852" t="str">
        <f>CONCATENATE("B. ", N8, " Facilities and Administration (F&amp;A)")</f>
        <v>B. INE Facilities and Administration (F&amp;A)</v>
      </c>
      <c r="D400" s="923"/>
      <c r="E400" s="923"/>
      <c r="F400" s="923"/>
      <c r="G400" s="923"/>
      <c r="H400" s="923"/>
      <c r="I400" s="932" t="s">
        <v>134</v>
      </c>
      <c r="J400" s="903"/>
      <c r="K400" s="903"/>
      <c r="L400" s="903"/>
      <c r="M400" s="29">
        <f>VLOOKUP(I400,F_A,2,0)</f>
        <v>0.55000000000000004</v>
      </c>
      <c r="N400" s="883">
        <f>ROUND(N398*$M400,0)</f>
        <v>0</v>
      </c>
      <c r="O400" s="885"/>
      <c r="P400" s="883">
        <f t="shared" ref="P400" si="419">ROUND(P398*$M400,0)</f>
        <v>0</v>
      </c>
      <c r="Q400" s="885"/>
      <c r="R400" s="883">
        <f t="shared" ref="R400" si="420">ROUND(R398*$M400,0)</f>
        <v>0</v>
      </c>
      <c r="S400" s="885"/>
      <c r="T400" s="883">
        <f t="shared" ref="T400" si="421">ROUND(T398*$M400,0)</f>
        <v>0</v>
      </c>
      <c r="U400" s="885"/>
      <c r="V400" s="883">
        <f t="shared" ref="V400" si="422">ROUND(V398*$M400,0)</f>
        <v>0</v>
      </c>
      <c r="W400" s="885"/>
      <c r="X400" s="135">
        <f>SUM(N400:W400)</f>
        <v>0</v>
      </c>
      <c r="Y400" s="855"/>
      <c r="Z400" s="856"/>
      <c r="AA400" s="855"/>
      <c r="AB400" s="856"/>
      <c r="AC400" s="855"/>
      <c r="AD400" s="856"/>
      <c r="AE400" s="855"/>
      <c r="AF400" s="856"/>
      <c r="AG400" s="855"/>
      <c r="AH400" s="856"/>
      <c r="AI400" s="295"/>
      <c r="AJ400" s="855"/>
      <c r="AK400" s="887"/>
      <c r="AL400" s="855"/>
      <c r="AM400" s="887"/>
      <c r="AN400" s="855"/>
      <c r="AO400" s="887"/>
      <c r="AP400" s="855"/>
      <c r="AQ400" s="887"/>
      <c r="AR400" s="855"/>
      <c r="AS400" s="887"/>
      <c r="AT400" s="295"/>
      <c r="AU400" s="855"/>
      <c r="AV400" s="887"/>
      <c r="AW400" s="855"/>
      <c r="AX400" s="887"/>
      <c r="AY400" s="855"/>
      <c r="AZ400" s="887"/>
      <c r="BA400" s="855"/>
      <c r="BB400" s="887"/>
      <c r="BC400" s="855"/>
      <c r="BD400" s="887"/>
      <c r="BE400" s="295"/>
      <c r="BF400" s="855"/>
      <c r="BG400" s="887"/>
      <c r="BH400" s="855"/>
      <c r="BI400" s="887"/>
      <c r="BJ400" s="855"/>
      <c r="BK400" s="887"/>
      <c r="BL400" s="855"/>
      <c r="BM400" s="887"/>
      <c r="BN400" s="855"/>
      <c r="BO400" s="887"/>
      <c r="BP400" s="295"/>
      <c r="BQ400" s="292">
        <f>N400+Y400+AJ400+AU400+BF400</f>
        <v>0</v>
      </c>
      <c r="BR400" s="292">
        <f>P400+AA400+AL400+AW400+BH400</f>
        <v>0</v>
      </c>
      <c r="BS400" s="292">
        <f>R400+AC400+AN400+AY400+BJ400</f>
        <v>0</v>
      </c>
      <c r="BT400" s="292">
        <f>T400+AE400+AP400+BA400+BL400</f>
        <v>0</v>
      </c>
      <c r="BU400" s="292">
        <f>V400+AG400+AR400+BC400+BN400</f>
        <v>0</v>
      </c>
      <c r="BV400" s="292">
        <f>SUM(BQ400:BU400)</f>
        <v>0</v>
      </c>
      <c r="BW400" s="34"/>
    </row>
    <row r="401" spans="1:75" s="188" customFormat="1" ht="15" customHeight="1">
      <c r="A401" s="296"/>
      <c r="B401" s="296"/>
      <c r="C401" s="297"/>
      <c r="D401" s="298"/>
      <c r="E401" s="298"/>
      <c r="F401" s="298"/>
      <c r="G401" s="298"/>
      <c r="H401" s="298"/>
      <c r="I401" s="299"/>
      <c r="J401" s="300"/>
      <c r="K401" s="300"/>
      <c r="L401" s="300"/>
      <c r="M401" s="35"/>
      <c r="N401" s="301"/>
      <c r="O401" s="302"/>
      <c r="P401" s="301"/>
      <c r="Q401" s="302"/>
      <c r="R401" s="301"/>
      <c r="S401" s="302"/>
      <c r="T401" s="301"/>
      <c r="U401" s="302"/>
      <c r="V401" s="301"/>
      <c r="W401" s="302"/>
      <c r="X401" s="303"/>
      <c r="Y401" s="301"/>
      <c r="Z401" s="302"/>
      <c r="AA401" s="301"/>
      <c r="AB401" s="302"/>
      <c r="AC401" s="301"/>
      <c r="AD401" s="302"/>
      <c r="AE401" s="301"/>
      <c r="AF401" s="302"/>
      <c r="AG401" s="301"/>
      <c r="AH401" s="302"/>
      <c r="AI401" s="303"/>
      <c r="AJ401" s="301"/>
      <c r="AK401" s="302"/>
      <c r="AL401" s="301"/>
      <c r="AM401" s="302"/>
      <c r="AN401" s="301"/>
      <c r="AO401" s="302"/>
      <c r="AP401" s="301"/>
      <c r="AQ401" s="302"/>
      <c r="AR401" s="301"/>
      <c r="AS401" s="302"/>
      <c r="AT401" s="303"/>
      <c r="AU401" s="301"/>
      <c r="AV401" s="302"/>
      <c r="AW401" s="301"/>
      <c r="AX401" s="302"/>
      <c r="AY401" s="301"/>
      <c r="AZ401" s="302"/>
      <c r="BA401" s="301"/>
      <c r="BB401" s="302"/>
      <c r="BC401" s="301"/>
      <c r="BD401" s="302"/>
      <c r="BE401" s="303"/>
      <c r="BF401" s="301"/>
      <c r="BG401" s="302"/>
      <c r="BH401" s="301"/>
      <c r="BI401" s="302"/>
      <c r="BJ401" s="301"/>
      <c r="BK401" s="302"/>
      <c r="BL401" s="301"/>
      <c r="BM401" s="302"/>
      <c r="BN401" s="301"/>
      <c r="BO401" s="302"/>
      <c r="BP401" s="303"/>
      <c r="BQ401" s="294"/>
      <c r="BR401" s="294"/>
      <c r="BS401" s="294"/>
      <c r="BT401" s="294"/>
      <c r="BU401" s="294"/>
      <c r="BV401" s="113"/>
      <c r="BW401" s="34"/>
    </row>
    <row r="402" spans="1:75" ht="15" customHeight="1">
      <c r="C402" s="852" t="str">
        <f>CONCATENATE("B. ", Y8, " Facilities and Administration (F&amp;A)")</f>
        <v>B. GI Facilities and Administration (F&amp;A)</v>
      </c>
      <c r="D402" s="923"/>
      <c r="E402" s="923"/>
      <c r="F402" s="923"/>
      <c r="G402" s="923"/>
      <c r="H402" s="923"/>
      <c r="I402" s="932" t="s">
        <v>134</v>
      </c>
      <c r="J402" s="933"/>
      <c r="K402" s="933"/>
      <c r="L402" s="933"/>
      <c r="M402" s="29">
        <f>VLOOKUP(I402,F_A,2,0)</f>
        <v>0.55000000000000004</v>
      </c>
      <c r="N402" s="855"/>
      <c r="O402" s="856"/>
      <c r="P402" s="857"/>
      <c r="Q402" s="858"/>
      <c r="R402" s="857"/>
      <c r="S402" s="858"/>
      <c r="T402" s="857"/>
      <c r="U402" s="858"/>
      <c r="V402" s="857"/>
      <c r="W402" s="858"/>
      <c r="X402" s="295"/>
      <c r="Y402" s="883">
        <f>ROUND(Y398*$M402,0)</f>
        <v>0</v>
      </c>
      <c r="Z402" s="884"/>
      <c r="AA402" s="883">
        <f>ROUND(AA398*$M402,0)</f>
        <v>0</v>
      </c>
      <c r="AB402" s="884"/>
      <c r="AC402" s="883">
        <f>ROUND(AC398*$M402,0)</f>
        <v>0</v>
      </c>
      <c r="AD402" s="884"/>
      <c r="AE402" s="883">
        <f>ROUND(AE398*$M402,0)</f>
        <v>0</v>
      </c>
      <c r="AF402" s="884"/>
      <c r="AG402" s="883">
        <f>ROUND(AG398*$M402,0)</f>
        <v>0</v>
      </c>
      <c r="AH402" s="884"/>
      <c r="AI402" s="304">
        <f>SUM(Y402:AH402)</f>
        <v>0</v>
      </c>
      <c r="AJ402" s="881"/>
      <c r="AK402" s="882"/>
      <c r="AL402" s="881"/>
      <c r="AM402" s="882"/>
      <c r="AN402" s="881"/>
      <c r="AO402" s="882"/>
      <c r="AP402" s="881"/>
      <c r="AQ402" s="882"/>
      <c r="AR402" s="881"/>
      <c r="AS402" s="882"/>
      <c r="AT402" s="295"/>
      <c r="AU402" s="881"/>
      <c r="AV402" s="882"/>
      <c r="AW402" s="881"/>
      <c r="AX402" s="882"/>
      <c r="AY402" s="881"/>
      <c r="AZ402" s="882"/>
      <c r="BA402" s="881"/>
      <c r="BB402" s="882"/>
      <c r="BC402" s="881"/>
      <c r="BD402" s="882"/>
      <c r="BE402" s="295"/>
      <c r="BF402" s="881"/>
      <c r="BG402" s="882"/>
      <c r="BH402" s="881"/>
      <c r="BI402" s="882"/>
      <c r="BJ402" s="881"/>
      <c r="BK402" s="882"/>
      <c r="BL402" s="881"/>
      <c r="BM402" s="882"/>
      <c r="BN402" s="881"/>
      <c r="BO402" s="882"/>
      <c r="BP402" s="295"/>
      <c r="BQ402" s="292">
        <f>N402+Y402+AJ402+AU402+BF402</f>
        <v>0</v>
      </c>
      <c r="BR402" s="292">
        <f>P402+AA402+AL402+AW402+BH402</f>
        <v>0</v>
      </c>
      <c r="BS402" s="292">
        <f>R402+AC402+AN402+AY402+BJ402</f>
        <v>0</v>
      </c>
      <c r="BT402" s="292">
        <f>T402+AE402+AP402+BA402+BL402</f>
        <v>0</v>
      </c>
      <c r="BU402" s="292">
        <f>V402+AG402+AR402+BC402+BN402</f>
        <v>0</v>
      </c>
      <c r="BV402" s="292">
        <f>SUM(BQ402:BU402)</f>
        <v>0</v>
      </c>
      <c r="BW402" s="34"/>
    </row>
    <row r="403" spans="1:75" s="188" customFormat="1" ht="15" customHeight="1">
      <c r="A403" s="296"/>
      <c r="B403" s="296"/>
      <c r="C403" s="297"/>
      <c r="D403" s="298"/>
      <c r="E403" s="298"/>
      <c r="F403" s="298"/>
      <c r="G403" s="298"/>
      <c r="H403" s="298"/>
      <c r="I403" s="299"/>
      <c r="J403" s="300"/>
      <c r="K403" s="300"/>
      <c r="L403" s="300"/>
      <c r="M403" s="35"/>
      <c r="N403" s="301"/>
      <c r="O403" s="302"/>
      <c r="P403" s="306"/>
      <c r="Q403" s="307"/>
      <c r="R403" s="306"/>
      <c r="S403" s="307"/>
      <c r="T403" s="306"/>
      <c r="U403" s="307"/>
      <c r="V403" s="306"/>
      <c r="W403" s="307"/>
      <c r="X403" s="303"/>
      <c r="Y403" s="301"/>
      <c r="Z403" s="302"/>
      <c r="AA403" s="301"/>
      <c r="AB403" s="302"/>
      <c r="AC403" s="301"/>
      <c r="AD403" s="302"/>
      <c r="AE403" s="301"/>
      <c r="AF403" s="302"/>
      <c r="AG403" s="301"/>
      <c r="AH403" s="302"/>
      <c r="AI403" s="303"/>
      <c r="AJ403" s="301"/>
      <c r="AK403" s="302"/>
      <c r="AL403" s="301"/>
      <c r="AM403" s="302"/>
      <c r="AN403" s="301"/>
      <c r="AO403" s="302"/>
      <c r="AP403" s="301"/>
      <c r="AQ403" s="302"/>
      <c r="AR403" s="301"/>
      <c r="AS403" s="302"/>
      <c r="AT403" s="303"/>
      <c r="AU403" s="301"/>
      <c r="AV403" s="302"/>
      <c r="AW403" s="301"/>
      <c r="AX403" s="302"/>
      <c r="AY403" s="301"/>
      <c r="AZ403" s="302"/>
      <c r="BA403" s="301"/>
      <c r="BB403" s="302"/>
      <c r="BC403" s="301"/>
      <c r="BD403" s="302"/>
      <c r="BE403" s="303"/>
      <c r="BF403" s="301"/>
      <c r="BG403" s="302"/>
      <c r="BH403" s="301"/>
      <c r="BI403" s="302"/>
      <c r="BJ403" s="301"/>
      <c r="BK403" s="302"/>
      <c r="BL403" s="301"/>
      <c r="BM403" s="302"/>
      <c r="BN403" s="301"/>
      <c r="BO403" s="302"/>
      <c r="BP403" s="303"/>
      <c r="BQ403" s="294"/>
      <c r="BR403" s="294"/>
      <c r="BS403" s="294"/>
      <c r="BT403" s="294"/>
      <c r="BU403" s="294"/>
      <c r="BV403" s="113"/>
      <c r="BW403" s="34"/>
    </row>
    <row r="404" spans="1:75" ht="15" customHeight="1">
      <c r="C404" s="852" t="str">
        <f>CONCATENATE("B. ", AJ8, " Facilities and Administration (F&amp;A)")</f>
        <v>B. UAS Facilities and Administration (F&amp;A)</v>
      </c>
      <c r="D404" s="923"/>
      <c r="E404" s="923"/>
      <c r="F404" s="923"/>
      <c r="G404" s="923"/>
      <c r="H404" s="923"/>
      <c r="I404" s="932" t="s">
        <v>134</v>
      </c>
      <c r="J404" s="933"/>
      <c r="K404" s="933"/>
      <c r="L404" s="933"/>
      <c r="M404" s="29">
        <f>VLOOKUP(I404,F_A,2,0)</f>
        <v>0.55000000000000004</v>
      </c>
      <c r="N404" s="855"/>
      <c r="O404" s="856"/>
      <c r="P404" s="857"/>
      <c r="Q404" s="858"/>
      <c r="R404" s="857"/>
      <c r="S404" s="858"/>
      <c r="T404" s="857"/>
      <c r="U404" s="858"/>
      <c r="V404" s="857"/>
      <c r="W404" s="858"/>
      <c r="X404" s="295"/>
      <c r="Y404" s="881"/>
      <c r="Z404" s="882"/>
      <c r="AA404" s="881"/>
      <c r="AB404" s="882"/>
      <c r="AC404" s="881"/>
      <c r="AD404" s="882"/>
      <c r="AE404" s="881"/>
      <c r="AF404" s="882"/>
      <c r="AG404" s="881"/>
      <c r="AH404" s="882"/>
      <c r="AI404" s="295"/>
      <c r="AJ404" s="883">
        <f>ROUND(AJ398*$M404,0)</f>
        <v>0</v>
      </c>
      <c r="AK404" s="884"/>
      <c r="AL404" s="883">
        <f>ROUND(AL398*$M404,0)</f>
        <v>0</v>
      </c>
      <c r="AM404" s="884"/>
      <c r="AN404" s="883">
        <f>ROUND(AN398*$M404,0)</f>
        <v>0</v>
      </c>
      <c r="AO404" s="884"/>
      <c r="AP404" s="883">
        <f>ROUND(AP398*$M404,0)</f>
        <v>0</v>
      </c>
      <c r="AQ404" s="884"/>
      <c r="AR404" s="883">
        <f>ROUND(AR398*$M404,0)</f>
        <v>0</v>
      </c>
      <c r="AS404" s="884"/>
      <c r="AT404" s="135">
        <f>SUM(AJ404:AS404)</f>
        <v>0</v>
      </c>
      <c r="AU404" s="881"/>
      <c r="AV404" s="882"/>
      <c r="AW404" s="881"/>
      <c r="AX404" s="882"/>
      <c r="AY404" s="881"/>
      <c r="AZ404" s="882"/>
      <c r="BA404" s="881"/>
      <c r="BB404" s="882"/>
      <c r="BC404" s="881"/>
      <c r="BD404" s="882"/>
      <c r="BE404" s="295"/>
      <c r="BF404" s="881"/>
      <c r="BG404" s="882"/>
      <c r="BH404" s="881"/>
      <c r="BI404" s="882"/>
      <c r="BJ404" s="881"/>
      <c r="BK404" s="882"/>
      <c r="BL404" s="881"/>
      <c r="BM404" s="882"/>
      <c r="BN404" s="881"/>
      <c r="BO404" s="882"/>
      <c r="BP404" s="295"/>
      <c r="BQ404" s="292">
        <f>N404+Y404+AJ404+AU404+BF404</f>
        <v>0</v>
      </c>
      <c r="BR404" s="292">
        <f>P404+AA404+AL404+AW404+BH404</f>
        <v>0</v>
      </c>
      <c r="BS404" s="292">
        <f>R404+AC404+AN404+AY404+BJ404</f>
        <v>0</v>
      </c>
      <c r="BT404" s="292">
        <f>T404+AE404+AP404+BA404+BL404</f>
        <v>0</v>
      </c>
      <c r="BU404" s="292">
        <f>V404+AG404+AR404+BC404+BN404</f>
        <v>0</v>
      </c>
      <c r="BV404" s="292">
        <f>SUM(BQ404:BU404)</f>
        <v>0</v>
      </c>
      <c r="BW404" s="34"/>
    </row>
    <row r="405" spans="1:75" s="188" customFormat="1" ht="15" customHeight="1">
      <c r="A405" s="296"/>
      <c r="B405" s="296"/>
      <c r="C405" s="297"/>
      <c r="D405" s="298"/>
      <c r="E405" s="298"/>
      <c r="F405" s="298"/>
      <c r="G405" s="298"/>
      <c r="H405" s="298"/>
      <c r="I405" s="299"/>
      <c r="J405" s="300"/>
      <c r="K405" s="300"/>
      <c r="L405" s="300"/>
      <c r="M405" s="35"/>
      <c r="N405" s="301"/>
      <c r="O405" s="302"/>
      <c r="P405" s="306"/>
      <c r="Q405" s="307"/>
      <c r="R405" s="306"/>
      <c r="S405" s="307"/>
      <c r="T405" s="306"/>
      <c r="U405" s="307"/>
      <c r="V405" s="306"/>
      <c r="W405" s="307"/>
      <c r="X405" s="303"/>
      <c r="Y405" s="301"/>
      <c r="Z405" s="302"/>
      <c r="AA405" s="301"/>
      <c r="AB405" s="302"/>
      <c r="AC405" s="301"/>
      <c r="AD405" s="302"/>
      <c r="AE405" s="301"/>
      <c r="AF405" s="302"/>
      <c r="AG405" s="301"/>
      <c r="AH405" s="302"/>
      <c r="AI405" s="303"/>
      <c r="AJ405" s="301"/>
      <c r="AK405" s="302"/>
      <c r="AL405" s="301"/>
      <c r="AM405" s="302"/>
      <c r="AN405" s="301"/>
      <c r="AO405" s="302"/>
      <c r="AP405" s="301"/>
      <c r="AQ405" s="302"/>
      <c r="AR405" s="301"/>
      <c r="AS405" s="302"/>
      <c r="AT405" s="303"/>
      <c r="AU405" s="301"/>
      <c r="AV405" s="302"/>
      <c r="AW405" s="301"/>
      <c r="AX405" s="302"/>
      <c r="AY405" s="301"/>
      <c r="AZ405" s="302"/>
      <c r="BA405" s="301"/>
      <c r="BB405" s="302"/>
      <c r="BC405" s="301"/>
      <c r="BD405" s="302"/>
      <c r="BE405" s="303"/>
      <c r="BF405" s="301"/>
      <c r="BG405" s="302"/>
      <c r="BH405" s="301"/>
      <c r="BI405" s="302"/>
      <c r="BJ405" s="301"/>
      <c r="BK405" s="302"/>
      <c r="BL405" s="301"/>
      <c r="BM405" s="302"/>
      <c r="BN405" s="301"/>
      <c r="BO405" s="302"/>
      <c r="BP405" s="303"/>
      <c r="BQ405" s="294"/>
      <c r="BR405" s="294"/>
      <c r="BS405" s="294"/>
      <c r="BT405" s="294"/>
      <c r="BU405" s="294"/>
      <c r="BV405" s="113"/>
      <c r="BW405" s="34"/>
    </row>
    <row r="406" spans="1:75" ht="15" customHeight="1">
      <c r="C406" s="852" t="str">
        <f>CONCATENATE("B. ", AU8, " Facilities and Administration (F&amp;A)")</f>
        <v>B. Dept #4 Facilities and Administration (F&amp;A)</v>
      </c>
      <c r="D406" s="923"/>
      <c r="E406" s="923"/>
      <c r="F406" s="923"/>
      <c r="G406" s="923"/>
      <c r="H406" s="923"/>
      <c r="I406" s="932" t="s">
        <v>134</v>
      </c>
      <c r="J406" s="933"/>
      <c r="K406" s="933"/>
      <c r="L406" s="933"/>
      <c r="M406" s="29">
        <f>VLOOKUP(I406,F_A,2,0)</f>
        <v>0.55000000000000004</v>
      </c>
      <c r="N406" s="855"/>
      <c r="O406" s="856"/>
      <c r="P406" s="857"/>
      <c r="Q406" s="858"/>
      <c r="R406" s="857"/>
      <c r="S406" s="858"/>
      <c r="T406" s="857"/>
      <c r="U406" s="858"/>
      <c r="V406" s="857"/>
      <c r="W406" s="858"/>
      <c r="X406" s="295"/>
      <c r="Y406" s="881"/>
      <c r="Z406" s="882"/>
      <c r="AA406" s="881"/>
      <c r="AB406" s="882"/>
      <c r="AC406" s="881"/>
      <c r="AD406" s="882"/>
      <c r="AE406" s="881"/>
      <c r="AF406" s="882"/>
      <c r="AG406" s="881"/>
      <c r="AH406" s="882"/>
      <c r="AI406" s="295"/>
      <c r="AJ406" s="881"/>
      <c r="AK406" s="882"/>
      <c r="AL406" s="888"/>
      <c r="AM406" s="889"/>
      <c r="AN406" s="888"/>
      <c r="AO406" s="889"/>
      <c r="AP406" s="888"/>
      <c r="AQ406" s="889"/>
      <c r="AR406" s="888"/>
      <c r="AS406" s="889"/>
      <c r="AT406" s="295"/>
      <c r="AU406" s="883">
        <f>ROUND(AU398*$M406,0)</f>
        <v>0</v>
      </c>
      <c r="AV406" s="884"/>
      <c r="AW406" s="883">
        <f>ROUND(AW398*$M406,0)</f>
        <v>0</v>
      </c>
      <c r="AX406" s="884"/>
      <c r="AY406" s="883">
        <f>ROUND(AY398*$M406,0)</f>
        <v>0</v>
      </c>
      <c r="AZ406" s="884"/>
      <c r="BA406" s="883">
        <f>ROUND(BA398*$M406,0)</f>
        <v>0</v>
      </c>
      <c r="BB406" s="884"/>
      <c r="BC406" s="883">
        <f>ROUND(BC398*$M406,0)</f>
        <v>0</v>
      </c>
      <c r="BD406" s="884"/>
      <c r="BE406" s="135">
        <f>SUM(AU406:BD406)</f>
        <v>0</v>
      </c>
      <c r="BF406" s="881"/>
      <c r="BG406" s="882"/>
      <c r="BH406" s="881"/>
      <c r="BI406" s="882"/>
      <c r="BJ406" s="881"/>
      <c r="BK406" s="882"/>
      <c r="BL406" s="881"/>
      <c r="BM406" s="882"/>
      <c r="BN406" s="881"/>
      <c r="BO406" s="882"/>
      <c r="BP406" s="295"/>
      <c r="BQ406" s="292">
        <f>N406+Y406+AJ406+AU406+BF406</f>
        <v>0</v>
      </c>
      <c r="BR406" s="292">
        <f>P406+AA406+AL406+AW406+BH406</f>
        <v>0</v>
      </c>
      <c r="BS406" s="292">
        <f>R406+AC406+AN406+AY406+BJ406</f>
        <v>0</v>
      </c>
      <c r="BT406" s="292">
        <f>T406+AE406+AP406+BA406+BL406</f>
        <v>0</v>
      </c>
      <c r="BU406" s="292">
        <f>V406+AG406+AR406+BC406+BN406</f>
        <v>0</v>
      </c>
      <c r="BV406" s="292">
        <f>SUM(BQ406:BU406)</f>
        <v>0</v>
      </c>
      <c r="BW406" s="34"/>
    </row>
    <row r="407" spans="1:75" s="320" customFormat="1" ht="15" customHeight="1">
      <c r="A407" s="308"/>
      <c r="B407" s="308"/>
      <c r="C407" s="309"/>
      <c r="D407" s="310"/>
      <c r="E407" s="310"/>
      <c r="F407" s="310"/>
      <c r="G407" s="310"/>
      <c r="H407" s="310"/>
      <c r="I407" s="311"/>
      <c r="J407" s="312"/>
      <c r="K407" s="312"/>
      <c r="L407" s="312"/>
      <c r="M407" s="37"/>
      <c r="N407" s="313"/>
      <c r="O407" s="314"/>
      <c r="P407" s="315"/>
      <c r="Q407" s="316"/>
      <c r="R407" s="315"/>
      <c r="S407" s="316"/>
      <c r="T407" s="315"/>
      <c r="U407" s="316"/>
      <c r="V407" s="315"/>
      <c r="W407" s="316"/>
      <c r="X407" s="317"/>
      <c r="Y407" s="313"/>
      <c r="Z407" s="314"/>
      <c r="AA407" s="313"/>
      <c r="AB407" s="314"/>
      <c r="AC407" s="313"/>
      <c r="AD407" s="314"/>
      <c r="AE407" s="313"/>
      <c r="AF407" s="314"/>
      <c r="AG407" s="313"/>
      <c r="AH407" s="314"/>
      <c r="AI407" s="317"/>
      <c r="AJ407" s="313"/>
      <c r="AK407" s="314"/>
      <c r="AL407" s="315"/>
      <c r="AM407" s="316"/>
      <c r="AN407" s="315"/>
      <c r="AO407" s="316"/>
      <c r="AP407" s="315"/>
      <c r="AQ407" s="316"/>
      <c r="AR407" s="315"/>
      <c r="AS407" s="316"/>
      <c r="AT407" s="317"/>
      <c r="AU407" s="313"/>
      <c r="AV407" s="314"/>
      <c r="AW407" s="313"/>
      <c r="AX407" s="314"/>
      <c r="AY407" s="313"/>
      <c r="AZ407" s="314"/>
      <c r="BA407" s="313"/>
      <c r="BB407" s="314"/>
      <c r="BC407" s="313"/>
      <c r="BD407" s="314"/>
      <c r="BE407" s="317"/>
      <c r="BF407" s="313"/>
      <c r="BG407" s="314"/>
      <c r="BH407" s="313"/>
      <c r="BI407" s="314"/>
      <c r="BJ407" s="313"/>
      <c r="BK407" s="314"/>
      <c r="BL407" s="313"/>
      <c r="BM407" s="314"/>
      <c r="BN407" s="313"/>
      <c r="BO407" s="314"/>
      <c r="BP407" s="317"/>
      <c r="BQ407" s="318"/>
      <c r="BR407" s="318"/>
      <c r="BS407" s="318"/>
      <c r="BT407" s="318"/>
      <c r="BU407" s="318"/>
      <c r="BV407" s="319"/>
      <c r="BW407" s="34"/>
    </row>
    <row r="408" spans="1:75" ht="15" customHeight="1">
      <c r="C408" s="852" t="str">
        <f>CONCATENATE("B. ", BF8, " Facilities and Administration (F&amp;A)")</f>
        <v>B. Dept #5 Facilities and Administration (F&amp;A)</v>
      </c>
      <c r="D408" s="923"/>
      <c r="E408" s="923"/>
      <c r="F408" s="923"/>
      <c r="G408" s="923"/>
      <c r="H408" s="923"/>
      <c r="I408" s="932" t="s">
        <v>134</v>
      </c>
      <c r="J408" s="933"/>
      <c r="K408" s="933"/>
      <c r="L408" s="933"/>
      <c r="M408" s="29">
        <f>VLOOKUP(I408,F_A,2,0)</f>
        <v>0.55000000000000004</v>
      </c>
      <c r="N408" s="855"/>
      <c r="O408" s="856"/>
      <c r="P408" s="857"/>
      <c r="Q408" s="858"/>
      <c r="R408" s="857"/>
      <c r="S408" s="858"/>
      <c r="T408" s="857"/>
      <c r="U408" s="858"/>
      <c r="V408" s="857"/>
      <c r="W408" s="858"/>
      <c r="X408" s="295"/>
      <c r="Y408" s="881"/>
      <c r="Z408" s="882"/>
      <c r="AA408" s="881"/>
      <c r="AB408" s="882"/>
      <c r="AC408" s="881"/>
      <c r="AD408" s="882"/>
      <c r="AE408" s="881"/>
      <c r="AF408" s="882"/>
      <c r="AG408" s="881"/>
      <c r="AH408" s="882"/>
      <c r="AI408" s="295"/>
      <c r="AJ408" s="881"/>
      <c r="AK408" s="882"/>
      <c r="AL408" s="888"/>
      <c r="AM408" s="889"/>
      <c r="AN408" s="888"/>
      <c r="AO408" s="889"/>
      <c r="AP408" s="888"/>
      <c r="AQ408" s="889"/>
      <c r="AR408" s="888"/>
      <c r="AS408" s="889"/>
      <c r="AT408" s="295"/>
      <c r="AU408" s="881"/>
      <c r="AV408" s="882"/>
      <c r="AW408" s="881"/>
      <c r="AX408" s="882"/>
      <c r="AY408" s="881"/>
      <c r="AZ408" s="882"/>
      <c r="BA408" s="881"/>
      <c r="BB408" s="882"/>
      <c r="BC408" s="881"/>
      <c r="BD408" s="882"/>
      <c r="BE408" s="295"/>
      <c r="BF408" s="883">
        <f>ROUND(BF398*$M408,0)</f>
        <v>0</v>
      </c>
      <c r="BG408" s="884"/>
      <c r="BH408" s="883">
        <f>ROUND(BH398*$M408,0)</f>
        <v>0</v>
      </c>
      <c r="BI408" s="884"/>
      <c r="BJ408" s="883">
        <f>ROUND(BJ398*$M408,0)</f>
        <v>0</v>
      </c>
      <c r="BK408" s="884"/>
      <c r="BL408" s="883">
        <f>ROUND(BL398*$M408,0)</f>
        <v>0</v>
      </c>
      <c r="BM408" s="884"/>
      <c r="BN408" s="883">
        <f>ROUND(BN398*$M408,0)</f>
        <v>0</v>
      </c>
      <c r="BO408" s="884"/>
      <c r="BP408" s="135">
        <f>SUM(BF408:BO408)</f>
        <v>0</v>
      </c>
      <c r="BQ408" s="292">
        <f>N408+Y408+AJ408+AU408+BF408</f>
        <v>0</v>
      </c>
      <c r="BR408" s="292">
        <f>P408+AA408+AL408+AW408+BH408</f>
        <v>0</v>
      </c>
      <c r="BS408" s="292">
        <f>R408+AC408+AN408+AY408+BJ408</f>
        <v>0</v>
      </c>
      <c r="BT408" s="292">
        <f>T408+AE408+AP408+BA408+BL408</f>
        <v>0</v>
      </c>
      <c r="BU408" s="292">
        <f>V408+AG408+AR408+BC408+BN408</f>
        <v>0</v>
      </c>
      <c r="BV408" s="292">
        <f>SUM(BQ408:BU408)</f>
        <v>0</v>
      </c>
      <c r="BW408" s="34"/>
    </row>
    <row r="409" spans="1:75" s="320" customFormat="1" ht="15" customHeight="1">
      <c r="A409" s="308"/>
      <c r="B409" s="308"/>
      <c r="C409" s="309"/>
      <c r="D409" s="310"/>
      <c r="E409" s="310"/>
      <c r="F409" s="310"/>
      <c r="G409" s="310"/>
      <c r="H409" s="310"/>
      <c r="I409" s="311"/>
      <c r="J409" s="312"/>
      <c r="K409" s="312"/>
      <c r="L409" s="312"/>
      <c r="M409" s="37"/>
      <c r="N409" s="313"/>
      <c r="O409" s="314"/>
      <c r="P409" s="315"/>
      <c r="Q409" s="316"/>
      <c r="R409" s="315"/>
      <c r="S409" s="316"/>
      <c r="T409" s="315"/>
      <c r="U409" s="316"/>
      <c r="V409" s="315"/>
      <c r="W409" s="316"/>
      <c r="X409" s="317"/>
      <c r="Y409" s="313"/>
      <c r="Z409" s="314"/>
      <c r="AA409" s="313"/>
      <c r="AB409" s="314"/>
      <c r="AC409" s="313"/>
      <c r="AD409" s="314"/>
      <c r="AE409" s="313"/>
      <c r="AF409" s="314"/>
      <c r="AG409" s="313"/>
      <c r="AH409" s="314"/>
      <c r="AI409" s="317"/>
      <c r="AJ409" s="313"/>
      <c r="AK409" s="314"/>
      <c r="AL409" s="315"/>
      <c r="AM409" s="316"/>
      <c r="AN409" s="315"/>
      <c r="AO409" s="316"/>
      <c r="AP409" s="315"/>
      <c r="AQ409" s="316"/>
      <c r="AR409" s="315"/>
      <c r="AS409" s="316"/>
      <c r="AT409" s="317"/>
      <c r="AU409" s="313"/>
      <c r="AV409" s="314"/>
      <c r="AW409" s="313"/>
      <c r="AX409" s="314"/>
      <c r="AY409" s="313"/>
      <c r="AZ409" s="314"/>
      <c r="BA409" s="313"/>
      <c r="BB409" s="314"/>
      <c r="BC409" s="313"/>
      <c r="BD409" s="314"/>
      <c r="BE409" s="317"/>
      <c r="BF409" s="313"/>
      <c r="BG409" s="314"/>
      <c r="BH409" s="313"/>
      <c r="BI409" s="314"/>
      <c r="BJ409" s="313"/>
      <c r="BK409" s="314"/>
      <c r="BL409" s="313"/>
      <c r="BM409" s="314"/>
      <c r="BN409" s="313"/>
      <c r="BO409" s="314"/>
      <c r="BP409" s="317"/>
      <c r="BQ409" s="318"/>
      <c r="BR409" s="318"/>
      <c r="BS409" s="318"/>
      <c r="BT409" s="318"/>
      <c r="BU409" s="318"/>
      <c r="BV409" s="318"/>
      <c r="BW409" s="34"/>
    </row>
    <row r="410" spans="1:75" s="320" customFormat="1" ht="15" customHeight="1">
      <c r="A410" s="308"/>
      <c r="B410" s="308"/>
      <c r="C410" s="309"/>
      <c r="D410" s="310"/>
      <c r="E410" s="310"/>
      <c r="F410" s="310"/>
      <c r="G410" s="310"/>
      <c r="H410" s="310"/>
      <c r="I410" s="311"/>
      <c r="J410" s="312"/>
      <c r="K410" s="312"/>
      <c r="L410" s="312"/>
      <c r="M410" s="37"/>
      <c r="N410" s="313"/>
      <c r="O410" s="314"/>
      <c r="P410" s="313"/>
      <c r="Q410" s="314"/>
      <c r="R410" s="313"/>
      <c r="S410" s="314"/>
      <c r="T410" s="313"/>
      <c r="U410" s="314"/>
      <c r="V410" s="313"/>
      <c r="W410" s="314"/>
      <c r="X410" s="317"/>
      <c r="Y410" s="313"/>
      <c r="Z410" s="314"/>
      <c r="AA410" s="313"/>
      <c r="AB410" s="314"/>
      <c r="AC410" s="313"/>
      <c r="AD410" s="314"/>
      <c r="AE410" s="313"/>
      <c r="AF410" s="314"/>
      <c r="AG410" s="313"/>
      <c r="AH410" s="314"/>
      <c r="AI410" s="317"/>
      <c r="AJ410" s="313"/>
      <c r="AK410" s="314"/>
      <c r="AL410" s="313"/>
      <c r="AM410" s="314"/>
      <c r="AN410" s="313"/>
      <c r="AO410" s="314"/>
      <c r="AP410" s="313"/>
      <c r="AQ410" s="314"/>
      <c r="AR410" s="313"/>
      <c r="AS410" s="314"/>
      <c r="AT410" s="317"/>
      <c r="AU410" s="313"/>
      <c r="AV410" s="314"/>
      <c r="AW410" s="313"/>
      <c r="AX410" s="314"/>
      <c r="AY410" s="313"/>
      <c r="AZ410" s="314"/>
      <c r="BA410" s="313"/>
      <c r="BB410" s="314"/>
      <c r="BC410" s="313"/>
      <c r="BD410" s="314"/>
      <c r="BE410" s="317"/>
      <c r="BF410" s="313"/>
      <c r="BG410" s="314"/>
      <c r="BH410" s="313"/>
      <c r="BI410" s="314"/>
      <c r="BJ410" s="313"/>
      <c r="BK410" s="314"/>
      <c r="BL410" s="313"/>
      <c r="BM410" s="314"/>
      <c r="BN410" s="313"/>
      <c r="BO410" s="314"/>
      <c r="BP410" s="317"/>
      <c r="BQ410" s="318"/>
      <c r="BR410" s="318"/>
      <c r="BS410" s="318"/>
      <c r="BT410" s="318"/>
      <c r="BU410" s="318"/>
      <c r="BV410" s="319"/>
      <c r="BW410" s="34"/>
    </row>
    <row r="411" spans="1:75" s="9" customFormat="1" ht="15" customHeight="1">
      <c r="A411" s="62"/>
      <c r="B411" s="62"/>
      <c r="C411" s="852" t="s">
        <v>327</v>
      </c>
      <c r="D411" s="853"/>
      <c r="E411" s="853"/>
      <c r="F411" s="853"/>
      <c r="G411" s="853"/>
      <c r="H411" s="321"/>
      <c r="I411" s="322"/>
      <c r="J411" s="323"/>
      <c r="K411" s="323"/>
      <c r="L411" s="323"/>
      <c r="M411" s="29"/>
      <c r="N411" s="883">
        <f>SUM(N400+N402+N404+N406+N408)</f>
        <v>0</v>
      </c>
      <c r="O411" s="884"/>
      <c r="P411" s="883">
        <f>SUM(P400+P402+P404+P406+P408)</f>
        <v>0</v>
      </c>
      <c r="Q411" s="884"/>
      <c r="R411" s="883">
        <f>SUM(R400+R402+R404+R406+R408)</f>
        <v>0</v>
      </c>
      <c r="S411" s="884"/>
      <c r="T411" s="883">
        <f>SUM(T400+T402+T404+T406+T408)</f>
        <v>0</v>
      </c>
      <c r="U411" s="884"/>
      <c r="V411" s="883">
        <f>SUM(V400+V402+V404+V406+V408)</f>
        <v>0</v>
      </c>
      <c r="W411" s="884"/>
      <c r="X411" s="304">
        <f>SUM(N411:W411)</f>
        <v>0</v>
      </c>
      <c r="Y411" s="883">
        <f>SUM(Y400+Y402+Y404+Y406+Y408)</f>
        <v>0</v>
      </c>
      <c r="Z411" s="884"/>
      <c r="AA411" s="883">
        <f>SUM(AA400+AA402+AA404+AA406+AA408)</f>
        <v>0</v>
      </c>
      <c r="AB411" s="884"/>
      <c r="AC411" s="883">
        <f>SUM(AC400+AC402+AC404+AC406+AC408)</f>
        <v>0</v>
      </c>
      <c r="AD411" s="884"/>
      <c r="AE411" s="883">
        <f>SUM(AE400+AE402+AE404+AE406+AE408)</f>
        <v>0</v>
      </c>
      <c r="AF411" s="884"/>
      <c r="AG411" s="883">
        <f>SUM(AG400+AG402+AG404+AG406+AG408)</f>
        <v>0</v>
      </c>
      <c r="AH411" s="884"/>
      <c r="AI411" s="304">
        <f>SUM(Y411:AH411)</f>
        <v>0</v>
      </c>
      <c r="AJ411" s="883">
        <f>SUM(AJ400+AJ402+AJ404+AJ406+AJ408)</f>
        <v>0</v>
      </c>
      <c r="AK411" s="884"/>
      <c r="AL411" s="883">
        <f>SUM(AL400+AL402+AL404+AL406+AL408)</f>
        <v>0</v>
      </c>
      <c r="AM411" s="884"/>
      <c r="AN411" s="883">
        <f>SUM(AN400+AN402+AN404+AN406+AN408)</f>
        <v>0</v>
      </c>
      <c r="AO411" s="884"/>
      <c r="AP411" s="883">
        <f>SUM(AP400+AP402+AP404+AP406+AP408)</f>
        <v>0</v>
      </c>
      <c r="AQ411" s="884"/>
      <c r="AR411" s="883">
        <f>SUM(AR400+AR402+AR404+AR406+AR408)</f>
        <v>0</v>
      </c>
      <c r="AS411" s="884"/>
      <c r="AT411" s="304">
        <f>SUM(AJ411:AS411)</f>
        <v>0</v>
      </c>
      <c r="AU411" s="883">
        <f>SUM(AU400+AU402+AU404+AU406+AU408)</f>
        <v>0</v>
      </c>
      <c r="AV411" s="884"/>
      <c r="AW411" s="883">
        <f>SUM(AW400+AW402+AW404+AW406+AW408)</f>
        <v>0</v>
      </c>
      <c r="AX411" s="884"/>
      <c r="AY411" s="883">
        <f>SUM(AY400+AY402+AY404+AY406+AY408)</f>
        <v>0</v>
      </c>
      <c r="AZ411" s="884"/>
      <c r="BA411" s="883">
        <f>SUM(BA400+BA402+BA404+BA406+BA408)</f>
        <v>0</v>
      </c>
      <c r="BB411" s="884"/>
      <c r="BC411" s="883">
        <f>SUM(BC400+BC402+BC404+BC406+BC408)</f>
        <v>0</v>
      </c>
      <c r="BD411" s="884"/>
      <c r="BE411" s="304">
        <f>SUM(AU411:BD411)</f>
        <v>0</v>
      </c>
      <c r="BF411" s="883">
        <f>SUM(BF400+BG402+BG404+BG406+BF408)</f>
        <v>0</v>
      </c>
      <c r="BG411" s="884"/>
      <c r="BH411" s="883">
        <f>SUM(BH400+BI402+BI404+BI406+BH408)</f>
        <v>0</v>
      </c>
      <c r="BI411" s="884"/>
      <c r="BJ411" s="883">
        <f>SUM(BJ400+BK402+BK404+BK406+BJ408)</f>
        <v>0</v>
      </c>
      <c r="BK411" s="884"/>
      <c r="BL411" s="883">
        <f>SUM(BL400+BM402+BM404+BM406+BL408)</f>
        <v>0</v>
      </c>
      <c r="BM411" s="884"/>
      <c r="BN411" s="883">
        <f>SUM(BN400+BO402+BO404+BO406+BN408)</f>
        <v>0</v>
      </c>
      <c r="BO411" s="884"/>
      <c r="BP411" s="304">
        <f>SUM(BF411:BO411)</f>
        <v>0</v>
      </c>
      <c r="BQ411" s="292">
        <f>N411+Y411+AJ411+AU411+BF411</f>
        <v>0</v>
      </c>
      <c r="BR411" s="292">
        <f>P411+AA411+AL411+AW411+BH411</f>
        <v>0</v>
      </c>
      <c r="BS411" s="292">
        <f>R411+AC411+AN411+AY411+BJ411</f>
        <v>0</v>
      </c>
      <c r="BT411" s="292">
        <f>T411+AE411+AP411+BA411+BL411</f>
        <v>0</v>
      </c>
      <c r="BU411" s="292">
        <f>V411+AG411+AR411+BC411+BN411</f>
        <v>0</v>
      </c>
      <c r="BV411" s="293">
        <f>SUM(BQ411:BU411)</f>
        <v>0</v>
      </c>
      <c r="BW411" s="34"/>
    </row>
    <row r="412" spans="1:75" ht="17.25" customHeight="1">
      <c r="C412" s="766" t="s">
        <v>100</v>
      </c>
      <c r="D412" s="653"/>
      <c r="E412" s="653"/>
      <c r="F412" s="653"/>
      <c r="G412" s="653"/>
      <c r="H412" s="653"/>
      <c r="I412" s="653"/>
      <c r="J412" s="666"/>
      <c r="M412" s="30"/>
      <c r="N412" s="61"/>
      <c r="O412" s="98"/>
      <c r="P412" s="142"/>
      <c r="Q412" s="324"/>
      <c r="R412" s="61"/>
      <c r="S412" s="98"/>
      <c r="T412" s="142"/>
      <c r="U412" s="98"/>
      <c r="V412" s="142"/>
      <c r="W412" s="98"/>
      <c r="X412" s="99"/>
      <c r="Y412" s="61"/>
      <c r="Z412" s="98"/>
      <c r="AA412" s="142"/>
      <c r="AB412" s="324"/>
      <c r="AC412" s="61"/>
      <c r="AD412" s="98"/>
      <c r="AE412" s="142"/>
      <c r="AF412" s="98"/>
      <c r="AG412" s="142"/>
      <c r="AH412" s="98"/>
      <c r="AI412" s="99"/>
      <c r="AJ412" s="61"/>
      <c r="AK412" s="98"/>
      <c r="AL412" s="142"/>
      <c r="AM412" s="324"/>
      <c r="AN412" s="61"/>
      <c r="AO412" s="98"/>
      <c r="AP412" s="142"/>
      <c r="AQ412" s="98"/>
      <c r="AR412" s="142"/>
      <c r="AS412" s="98"/>
      <c r="AT412" s="99"/>
      <c r="AU412" s="61"/>
      <c r="AV412" s="98"/>
      <c r="AW412" s="142"/>
      <c r="AX412" s="324"/>
      <c r="AY412" s="61"/>
      <c r="AZ412" s="98"/>
      <c r="BA412" s="142"/>
      <c r="BB412" s="98"/>
      <c r="BC412" s="142"/>
      <c r="BD412" s="98"/>
      <c r="BE412" s="99"/>
      <c r="BF412" s="61"/>
      <c r="BG412" s="98"/>
      <c r="BH412" s="142"/>
      <c r="BI412" s="324"/>
      <c r="BJ412" s="61"/>
      <c r="BK412" s="98"/>
      <c r="BL412" s="142"/>
      <c r="BM412" s="98"/>
      <c r="BN412" s="142"/>
      <c r="BO412" s="98"/>
      <c r="BP412" s="99"/>
      <c r="BQ412" s="206"/>
      <c r="BR412" s="206"/>
      <c r="BS412" s="206"/>
      <c r="BT412" s="206"/>
      <c r="BU412" s="206"/>
      <c r="BV412" s="206"/>
      <c r="BW412" s="34"/>
    </row>
    <row r="413" spans="1:75" ht="31.5">
      <c r="A413" s="62">
        <v>1000</v>
      </c>
      <c r="C413" s="58" t="s">
        <v>143</v>
      </c>
      <c r="D413" s="63" t="s">
        <v>101</v>
      </c>
      <c r="E413" s="696"/>
      <c r="F413" s="666"/>
      <c r="G413" s="666"/>
      <c r="H413" s="666"/>
      <c r="I413" s="666"/>
      <c r="J413" s="666"/>
      <c r="K413" s="33" t="s">
        <v>147</v>
      </c>
      <c r="L413" s="33" t="s">
        <v>140</v>
      </c>
      <c r="M413" s="31" t="s">
        <v>317</v>
      </c>
      <c r="N413" s="325" t="s">
        <v>148</v>
      </c>
      <c r="O413" s="98"/>
      <c r="P413" s="142" t="s">
        <v>148</v>
      </c>
      <c r="Q413" s="326"/>
      <c r="R413" s="142" t="s">
        <v>148</v>
      </c>
      <c r="S413" s="98"/>
      <c r="T413" s="142" t="s">
        <v>148</v>
      </c>
      <c r="U413" s="98"/>
      <c r="V413" s="142" t="s">
        <v>148</v>
      </c>
      <c r="W413" s="98"/>
      <c r="X413" s="99"/>
      <c r="Y413" s="325" t="s">
        <v>148</v>
      </c>
      <c r="Z413" s="98"/>
      <c r="AA413" s="142" t="s">
        <v>148</v>
      </c>
      <c r="AB413" s="326"/>
      <c r="AC413" s="142" t="s">
        <v>148</v>
      </c>
      <c r="AD413" s="98"/>
      <c r="AE413" s="142" t="s">
        <v>148</v>
      </c>
      <c r="AF413" s="98"/>
      <c r="AG413" s="142" t="s">
        <v>148</v>
      </c>
      <c r="AH413" s="98"/>
      <c r="AI413" s="99"/>
      <c r="AJ413" s="325" t="s">
        <v>148</v>
      </c>
      <c r="AK413" s="98"/>
      <c r="AL413" s="142" t="s">
        <v>148</v>
      </c>
      <c r="AM413" s="326"/>
      <c r="AN413" s="142" t="s">
        <v>148</v>
      </c>
      <c r="AO413" s="98"/>
      <c r="AP413" s="142" t="s">
        <v>148</v>
      </c>
      <c r="AQ413" s="98"/>
      <c r="AR413" s="142" t="s">
        <v>148</v>
      </c>
      <c r="AS413" s="98"/>
      <c r="AT413" s="99"/>
      <c r="AU413" s="325" t="s">
        <v>148</v>
      </c>
      <c r="AV413" s="98"/>
      <c r="AW413" s="142" t="s">
        <v>148</v>
      </c>
      <c r="AX413" s="326"/>
      <c r="AY413" s="142" t="s">
        <v>148</v>
      </c>
      <c r="AZ413" s="98"/>
      <c r="BA413" s="142" t="s">
        <v>148</v>
      </c>
      <c r="BB413" s="98"/>
      <c r="BC413" s="142" t="s">
        <v>148</v>
      </c>
      <c r="BD413" s="98"/>
      <c r="BE413" s="99"/>
      <c r="BF413" s="325" t="s">
        <v>148</v>
      </c>
      <c r="BG413" s="98"/>
      <c r="BH413" s="142" t="s">
        <v>148</v>
      </c>
      <c r="BI413" s="326"/>
      <c r="BJ413" s="142" t="s">
        <v>148</v>
      </c>
      <c r="BK413" s="98"/>
      <c r="BL413" s="142" t="s">
        <v>148</v>
      </c>
      <c r="BM413" s="98"/>
      <c r="BN413" s="142" t="s">
        <v>148</v>
      </c>
      <c r="BO413" s="98"/>
      <c r="BP413" s="99"/>
      <c r="BQ413" s="153"/>
      <c r="BR413" s="153"/>
      <c r="BS413" s="153"/>
      <c r="BT413" s="153"/>
      <c r="BU413" s="153"/>
      <c r="BV413" s="206"/>
      <c r="BW413" s="34"/>
    </row>
    <row r="414" spans="1:75" ht="15" customHeight="1">
      <c r="C414" s="144">
        <f t="shared" ref="C414:C419" si="423">N414+P414+R414+T414+V414+Y414+AA414+AC414+AE414+AG414+AJ414+AL414+AN414+AP414+AR414+AU414+AW414+AY414+BA414+BC414+BF414+BH414+BJ414+BL414+BN414</f>
        <v>0</v>
      </c>
      <c r="D414" s="16"/>
      <c r="E414" s="653" t="s">
        <v>300</v>
      </c>
      <c r="F414" s="653"/>
      <c r="G414" s="653"/>
      <c r="H414" s="653"/>
      <c r="I414" s="653"/>
      <c r="J414" s="653"/>
      <c r="K414" s="145">
        <v>0</v>
      </c>
      <c r="L414" s="146">
        <f t="shared" ref="L414:L419" si="424">VLOOKUP(E414,Leave_Benefits,2,0)</f>
        <v>0</v>
      </c>
      <c r="M414" s="32">
        <f t="shared" ref="M414:M419" si="425">VLOOKUP(E414,Leave_Benefits,4,0)</f>
        <v>0</v>
      </c>
      <c r="N414" s="207">
        <v>0</v>
      </c>
      <c r="O414" s="208">
        <f>ROUND($K414*(1+$L414)*(N414)*$M414,0)</f>
        <v>0</v>
      </c>
      <c r="P414" s="207">
        <v>0</v>
      </c>
      <c r="Q414" s="208">
        <f>ROUND($K414*(1+$L414)*(P414)*($M414^2),0)</f>
        <v>0</v>
      </c>
      <c r="R414" s="207">
        <v>0</v>
      </c>
      <c r="S414" s="208">
        <f>ROUND($K414*(1+$L414)*(R414)*($M414^3),0)</f>
        <v>0</v>
      </c>
      <c r="T414" s="207">
        <v>0</v>
      </c>
      <c r="U414" s="208">
        <f>ROUND($K414*(1+$L414)*(T414)*($M414^4),0)</f>
        <v>0</v>
      </c>
      <c r="V414" s="207">
        <v>0</v>
      </c>
      <c r="W414" s="208">
        <f>ROUND($K414*(1+$L414)*(V414)*($M414^5),0)</f>
        <v>0</v>
      </c>
      <c r="X414" s="209">
        <f>O414+Q414+S414+U414+W414</f>
        <v>0</v>
      </c>
      <c r="Y414" s="210">
        <v>0</v>
      </c>
      <c r="Z414" s="211">
        <f>ROUND($K414*(1+$L414)*(Y414)*$M414,0)</f>
        <v>0</v>
      </c>
      <c r="AA414" s="210">
        <v>0</v>
      </c>
      <c r="AB414" s="211">
        <f>ROUND($K414*(1+$L414)*(AA414)*($M414^2),0)</f>
        <v>0</v>
      </c>
      <c r="AC414" s="210">
        <v>0</v>
      </c>
      <c r="AD414" s="211">
        <f>ROUND($K414*(1+$L414)*(AC414)*($M414^3),0)</f>
        <v>0</v>
      </c>
      <c r="AE414" s="210">
        <v>0</v>
      </c>
      <c r="AF414" s="211">
        <f>ROUND($K414*(1+$L414)*(AE414)*($M414^4),0)</f>
        <v>0</v>
      </c>
      <c r="AG414" s="210">
        <v>0</v>
      </c>
      <c r="AH414" s="211">
        <f>ROUND($K414*(1+$L414)*(AG414)*($M414^5),0)</f>
        <v>0</v>
      </c>
      <c r="AI414" s="212">
        <f>Z414+AB414+AD414+AF414+AH414</f>
        <v>0</v>
      </c>
      <c r="AJ414" s="213">
        <v>0</v>
      </c>
      <c r="AK414" s="214">
        <f>ROUND($K414*(1+$L414)*(AJ414)*$M414,0)</f>
        <v>0</v>
      </c>
      <c r="AL414" s="213">
        <v>0</v>
      </c>
      <c r="AM414" s="214">
        <f>ROUND($K414*(1+$L414)*(AL414)*($M414^2),0)</f>
        <v>0</v>
      </c>
      <c r="AN414" s="213">
        <v>0</v>
      </c>
      <c r="AO414" s="214">
        <f>ROUND($K414*(1+$L414)*(AN414)*($M414^3),0)</f>
        <v>0</v>
      </c>
      <c r="AP414" s="213">
        <v>0</v>
      </c>
      <c r="AQ414" s="214">
        <f>ROUND($K414*(1+$L414)*(AP414)*($M414^4),0)</f>
        <v>0</v>
      </c>
      <c r="AR414" s="213">
        <v>0</v>
      </c>
      <c r="AS414" s="214">
        <f>ROUND($K414*(1+$L414)*(AR414)*($M414^5),0)</f>
        <v>0</v>
      </c>
      <c r="AT414" s="215">
        <f>AK414+AM414+AO414+AQ414+AS414</f>
        <v>0</v>
      </c>
      <c r="AU414" s="216">
        <v>0</v>
      </c>
      <c r="AV414" s="217">
        <f>ROUND($K414*(1+$L414)*(AU414)*$M414,0)</f>
        <v>0</v>
      </c>
      <c r="AW414" s="216">
        <v>0</v>
      </c>
      <c r="AX414" s="217">
        <f>ROUND($K414*(1+$L414)*(AW414)*($M414^2),0)</f>
        <v>0</v>
      </c>
      <c r="AY414" s="216">
        <v>0</v>
      </c>
      <c r="AZ414" s="217">
        <f>ROUND($K414*(1+$L414)*(AY414)*($M414^3),0)</f>
        <v>0</v>
      </c>
      <c r="BA414" s="216">
        <v>0</v>
      </c>
      <c r="BB414" s="217">
        <f>ROUND($K414*(1+$L414)*(BA414)*($M414^4),0)</f>
        <v>0</v>
      </c>
      <c r="BC414" s="216">
        <v>0</v>
      </c>
      <c r="BD414" s="217">
        <f>ROUND($K414*(1+$L414)*(BC414)*($M414^5),0)</f>
        <v>0</v>
      </c>
      <c r="BE414" s="218">
        <f>AV414+AX414+AZ414+BB414+BD414</f>
        <v>0</v>
      </c>
      <c r="BF414" s="219">
        <v>0</v>
      </c>
      <c r="BG414" s="220">
        <f>ROUND($K414*(1+$L414)*(BF414)*$M414,0)</f>
        <v>0</v>
      </c>
      <c r="BH414" s="219">
        <v>0</v>
      </c>
      <c r="BI414" s="220">
        <f>ROUND($K414*(1+$L414)*(BH414)*($M414^2),0)</f>
        <v>0</v>
      </c>
      <c r="BJ414" s="219">
        <v>0</v>
      </c>
      <c r="BK414" s="220">
        <f>ROUND($K414*(1+$L414)*(BJ414)*($M414^3),0)</f>
        <v>0</v>
      </c>
      <c r="BL414" s="219">
        <v>0</v>
      </c>
      <c r="BM414" s="220">
        <f>ROUND($K414*(1+$L414)*(BL414)*($M414^4),0)</f>
        <v>0</v>
      </c>
      <c r="BN414" s="219">
        <v>0</v>
      </c>
      <c r="BO414" s="220">
        <f>ROUND($K414*(1+$L414)*(BN414)*($M414^5),0)</f>
        <v>0</v>
      </c>
      <c r="BP414" s="413">
        <f>BG414+BI414+BK414+BM414+BO414</f>
        <v>0</v>
      </c>
      <c r="BQ414" s="239">
        <f t="shared" ref="BQ414:BQ419" si="426">O414+Z414+AK414+AV414+BG414</f>
        <v>0</v>
      </c>
      <c r="BR414" s="239">
        <f t="shared" ref="BR414:BR419" si="427">Q414+AB414+AM414+AX414+BI414</f>
        <v>0</v>
      </c>
      <c r="BS414" s="239">
        <f t="shared" ref="BS414:BS419" si="428">S414+AD414+AO414+AZ414+BK414</f>
        <v>0</v>
      </c>
      <c r="BT414" s="239">
        <f t="shared" ref="BT414:BT419" si="429">U414+AF414+AQ414+BB414+BM414</f>
        <v>0</v>
      </c>
      <c r="BU414" s="239">
        <f t="shared" ref="BU414:BU419" si="430">W414+AH414+AS414+BD414+BO414</f>
        <v>0</v>
      </c>
      <c r="BV414" s="244">
        <f t="shared" ref="BV414:BV420" si="431">SUM(BQ414:BU414)</f>
        <v>0</v>
      </c>
      <c r="BW414" s="34"/>
    </row>
    <row r="415" spans="1:75" ht="15" customHeight="1">
      <c r="C415" s="144">
        <f t="shared" si="423"/>
        <v>0</v>
      </c>
      <c r="D415" s="16"/>
      <c r="E415" s="653" t="s">
        <v>300</v>
      </c>
      <c r="F415" s="653"/>
      <c r="G415" s="653"/>
      <c r="H415" s="653"/>
      <c r="I415" s="653"/>
      <c r="J415" s="653"/>
      <c r="K415" s="145">
        <v>0</v>
      </c>
      <c r="L415" s="146">
        <f t="shared" si="424"/>
        <v>0</v>
      </c>
      <c r="M415" s="32">
        <f t="shared" si="425"/>
        <v>0</v>
      </c>
      <c r="N415" s="207">
        <v>0</v>
      </c>
      <c r="O415" s="208">
        <f t="shared" ref="O415:O419" si="432">ROUND($K415*(1+$L415)*(N415)*$M415,0)</f>
        <v>0</v>
      </c>
      <c r="P415" s="207">
        <v>0</v>
      </c>
      <c r="Q415" s="208">
        <f t="shared" ref="Q415:Q419" si="433">ROUND($K415*(1+$L415)*(P415)*($M415^2),0)</f>
        <v>0</v>
      </c>
      <c r="R415" s="207">
        <v>0</v>
      </c>
      <c r="S415" s="208">
        <f t="shared" ref="S415:S419" si="434">ROUND($K415*(1+$L415)*(R415)*($M415^3),0)</f>
        <v>0</v>
      </c>
      <c r="T415" s="207">
        <v>0</v>
      </c>
      <c r="U415" s="208">
        <f t="shared" ref="U415:U419" si="435">ROUND($K415*(1+$L415)*(T415)*($M415^4),0)</f>
        <v>0</v>
      </c>
      <c r="V415" s="207">
        <v>0</v>
      </c>
      <c r="W415" s="208">
        <f t="shared" ref="W415:W419" si="436">ROUND($K415*(1+$L415)*(V415)*($M415^5),0)</f>
        <v>0</v>
      </c>
      <c r="X415" s="209">
        <f t="shared" ref="X415:X419" si="437">O415+Q415+S415+U415+W415</f>
        <v>0</v>
      </c>
      <c r="Y415" s="210">
        <v>0</v>
      </c>
      <c r="Z415" s="211">
        <f t="shared" ref="Z415:Z419" si="438">ROUND($K415*(1+$L415)*(Y415)*$M415,0)</f>
        <v>0</v>
      </c>
      <c r="AA415" s="210">
        <v>0</v>
      </c>
      <c r="AB415" s="211">
        <f t="shared" ref="AB415:AB419" si="439">ROUND($K415*(1+$L415)*(AA415)*($M415^2),0)</f>
        <v>0</v>
      </c>
      <c r="AC415" s="210">
        <v>0</v>
      </c>
      <c r="AD415" s="211">
        <f t="shared" ref="AD415:AD419" si="440">ROUND($K415*(1+$L415)*(AC415)*($M415^3),0)</f>
        <v>0</v>
      </c>
      <c r="AE415" s="210">
        <v>0</v>
      </c>
      <c r="AF415" s="211">
        <f t="shared" ref="AF415:AF419" si="441">ROUND($K415*(1+$L415)*(AE415)*($M415^4),0)</f>
        <v>0</v>
      </c>
      <c r="AG415" s="210">
        <v>0</v>
      </c>
      <c r="AH415" s="211">
        <f t="shared" ref="AH415:AH419" si="442">ROUND($K415*(1+$L415)*(AG415)*($M415^5),0)</f>
        <v>0</v>
      </c>
      <c r="AI415" s="212">
        <f t="shared" ref="AI415:AI419" si="443">Z415+AB415+AD415+AF415+AH415</f>
        <v>0</v>
      </c>
      <c r="AJ415" s="213">
        <v>0</v>
      </c>
      <c r="AK415" s="214">
        <f t="shared" ref="AK415:AK419" si="444">ROUND($K415*(1+$L415)*(AJ415)*$M415,0)</f>
        <v>0</v>
      </c>
      <c r="AL415" s="213">
        <v>0</v>
      </c>
      <c r="AM415" s="214">
        <f t="shared" ref="AM415:AM419" si="445">ROUND($K415*(1+$L415)*(AL415)*($M415^2),0)</f>
        <v>0</v>
      </c>
      <c r="AN415" s="213">
        <v>0</v>
      </c>
      <c r="AO415" s="214">
        <f t="shared" ref="AO415:AO419" si="446">ROUND($K415*(1+$L415)*(AN415)*($M415^3),0)</f>
        <v>0</v>
      </c>
      <c r="AP415" s="213">
        <v>0</v>
      </c>
      <c r="AQ415" s="214">
        <f t="shared" ref="AQ415:AQ419" si="447">ROUND($K415*(1+$L415)*(AP415)*($M415^4),0)</f>
        <v>0</v>
      </c>
      <c r="AR415" s="213">
        <v>0</v>
      </c>
      <c r="AS415" s="214">
        <f t="shared" ref="AS415:AS419" si="448">ROUND($K415*(1+$L415)*(AR415)*($M415^5),0)</f>
        <v>0</v>
      </c>
      <c r="AT415" s="215">
        <f t="shared" ref="AT415:AT419" si="449">AK415+AM415+AO415+AQ415+AS415</f>
        <v>0</v>
      </c>
      <c r="AU415" s="216">
        <v>0</v>
      </c>
      <c r="AV415" s="217">
        <f t="shared" ref="AV415:AV419" si="450">ROUND($K415*(1+$L415)*(AU415)*$M415,0)</f>
        <v>0</v>
      </c>
      <c r="AW415" s="216">
        <v>0</v>
      </c>
      <c r="AX415" s="217">
        <f t="shared" ref="AX415:AX419" si="451">ROUND($K415*(1+$L415)*(AW415)*($M415^2),0)</f>
        <v>0</v>
      </c>
      <c r="AY415" s="216">
        <v>0</v>
      </c>
      <c r="AZ415" s="217">
        <f t="shared" ref="AZ415:AZ419" si="452">ROUND($K415*(1+$L415)*(AY415)*($M415^3),0)</f>
        <v>0</v>
      </c>
      <c r="BA415" s="216">
        <v>0</v>
      </c>
      <c r="BB415" s="217">
        <f t="shared" ref="BB415:BB419" si="453">ROUND($K415*(1+$L415)*(BA415)*($M415^4),0)</f>
        <v>0</v>
      </c>
      <c r="BC415" s="216">
        <v>0</v>
      </c>
      <c r="BD415" s="217">
        <f t="shared" ref="BD415:BD419" si="454">ROUND($K415*(1+$L415)*(BC415)*($M415^5),0)</f>
        <v>0</v>
      </c>
      <c r="BE415" s="218">
        <f t="shared" ref="BE415:BE419" si="455">AV415+AX415+AZ415+BB415+BD415</f>
        <v>0</v>
      </c>
      <c r="BF415" s="219">
        <v>0</v>
      </c>
      <c r="BG415" s="220">
        <f t="shared" ref="BG415:BG419" si="456">ROUND($K415*(1+$L415)*(BF415)*$M415,0)</f>
        <v>0</v>
      </c>
      <c r="BH415" s="219">
        <v>0</v>
      </c>
      <c r="BI415" s="220">
        <f t="shared" ref="BI415:BI419" si="457">ROUND($K415*(1+$L415)*(BH415)*($M415^2),0)</f>
        <v>0</v>
      </c>
      <c r="BJ415" s="219">
        <v>0</v>
      </c>
      <c r="BK415" s="220">
        <f t="shared" ref="BK415:BK419" si="458">ROUND($K415*(1+$L415)*(BJ415)*($M415^3),0)</f>
        <v>0</v>
      </c>
      <c r="BL415" s="219">
        <v>0</v>
      </c>
      <c r="BM415" s="220">
        <f t="shared" ref="BM415:BM419" si="459">ROUND($K415*(1+$L415)*(BL415)*($M415^4),0)</f>
        <v>0</v>
      </c>
      <c r="BN415" s="219">
        <v>0</v>
      </c>
      <c r="BO415" s="220">
        <f t="shared" ref="BO415:BO419" si="460">ROUND($K415*(1+$L415)*(BN415)*($M415^5),0)</f>
        <v>0</v>
      </c>
      <c r="BP415" s="413">
        <f t="shared" ref="BP415:BP419" si="461">BG415+BI415+BK415+BM415+BO415</f>
        <v>0</v>
      </c>
      <c r="BQ415" s="239">
        <f t="shared" si="426"/>
        <v>0</v>
      </c>
      <c r="BR415" s="239">
        <f t="shared" si="427"/>
        <v>0</v>
      </c>
      <c r="BS415" s="239">
        <f t="shared" si="428"/>
        <v>0</v>
      </c>
      <c r="BT415" s="239">
        <f t="shared" si="429"/>
        <v>0</v>
      </c>
      <c r="BU415" s="239">
        <f t="shared" si="430"/>
        <v>0</v>
      </c>
      <c r="BV415" s="244">
        <f t="shared" si="431"/>
        <v>0</v>
      </c>
      <c r="BW415" s="34"/>
    </row>
    <row r="416" spans="1:75" ht="15" customHeight="1">
      <c r="C416" s="144">
        <f t="shared" si="423"/>
        <v>0</v>
      </c>
      <c r="D416" s="16"/>
      <c r="E416" s="653" t="s">
        <v>300</v>
      </c>
      <c r="F416" s="653"/>
      <c r="G416" s="653"/>
      <c r="H416" s="653"/>
      <c r="I416" s="653"/>
      <c r="J416" s="653"/>
      <c r="K416" s="145">
        <v>0</v>
      </c>
      <c r="L416" s="146">
        <f t="shared" si="424"/>
        <v>0</v>
      </c>
      <c r="M416" s="32">
        <f t="shared" si="425"/>
        <v>0</v>
      </c>
      <c r="N416" s="207">
        <v>0</v>
      </c>
      <c r="O416" s="208">
        <f t="shared" si="432"/>
        <v>0</v>
      </c>
      <c r="P416" s="207">
        <v>0</v>
      </c>
      <c r="Q416" s="208">
        <f t="shared" si="433"/>
        <v>0</v>
      </c>
      <c r="R416" s="207">
        <v>0</v>
      </c>
      <c r="S416" s="208">
        <f t="shared" si="434"/>
        <v>0</v>
      </c>
      <c r="T416" s="207">
        <v>0</v>
      </c>
      <c r="U416" s="208">
        <f t="shared" si="435"/>
        <v>0</v>
      </c>
      <c r="V416" s="207">
        <v>0</v>
      </c>
      <c r="W416" s="208">
        <f t="shared" si="436"/>
        <v>0</v>
      </c>
      <c r="X416" s="209">
        <f t="shared" si="437"/>
        <v>0</v>
      </c>
      <c r="Y416" s="210">
        <v>0</v>
      </c>
      <c r="Z416" s="211">
        <f t="shared" si="438"/>
        <v>0</v>
      </c>
      <c r="AA416" s="210">
        <v>0</v>
      </c>
      <c r="AB416" s="211">
        <f t="shared" si="439"/>
        <v>0</v>
      </c>
      <c r="AC416" s="210">
        <v>0</v>
      </c>
      <c r="AD416" s="211">
        <f t="shared" si="440"/>
        <v>0</v>
      </c>
      <c r="AE416" s="210">
        <v>0</v>
      </c>
      <c r="AF416" s="211">
        <f t="shared" si="441"/>
        <v>0</v>
      </c>
      <c r="AG416" s="210">
        <v>0</v>
      </c>
      <c r="AH416" s="211">
        <f t="shared" si="442"/>
        <v>0</v>
      </c>
      <c r="AI416" s="212">
        <f t="shared" si="443"/>
        <v>0</v>
      </c>
      <c r="AJ416" s="213">
        <v>0</v>
      </c>
      <c r="AK416" s="214">
        <f t="shared" si="444"/>
        <v>0</v>
      </c>
      <c r="AL416" s="213">
        <v>0</v>
      </c>
      <c r="AM416" s="214">
        <f t="shared" si="445"/>
        <v>0</v>
      </c>
      <c r="AN416" s="213">
        <v>0</v>
      </c>
      <c r="AO416" s="214">
        <f t="shared" si="446"/>
        <v>0</v>
      </c>
      <c r="AP416" s="213">
        <v>0</v>
      </c>
      <c r="AQ416" s="214">
        <f t="shared" si="447"/>
        <v>0</v>
      </c>
      <c r="AR416" s="213">
        <v>0</v>
      </c>
      <c r="AS416" s="214">
        <f t="shared" si="448"/>
        <v>0</v>
      </c>
      <c r="AT416" s="215">
        <f t="shared" si="449"/>
        <v>0</v>
      </c>
      <c r="AU416" s="216">
        <v>0</v>
      </c>
      <c r="AV416" s="217">
        <f t="shared" si="450"/>
        <v>0</v>
      </c>
      <c r="AW416" s="216">
        <v>0</v>
      </c>
      <c r="AX416" s="217">
        <f t="shared" si="451"/>
        <v>0</v>
      </c>
      <c r="AY416" s="216">
        <v>0</v>
      </c>
      <c r="AZ416" s="217">
        <f t="shared" si="452"/>
        <v>0</v>
      </c>
      <c r="BA416" s="216">
        <v>0</v>
      </c>
      <c r="BB416" s="217">
        <f t="shared" si="453"/>
        <v>0</v>
      </c>
      <c r="BC416" s="216">
        <v>0</v>
      </c>
      <c r="BD416" s="217">
        <f t="shared" si="454"/>
        <v>0</v>
      </c>
      <c r="BE416" s="218">
        <f t="shared" si="455"/>
        <v>0</v>
      </c>
      <c r="BF416" s="219">
        <v>0</v>
      </c>
      <c r="BG416" s="220">
        <f t="shared" si="456"/>
        <v>0</v>
      </c>
      <c r="BH416" s="219">
        <v>0</v>
      </c>
      <c r="BI416" s="220">
        <f t="shared" si="457"/>
        <v>0</v>
      </c>
      <c r="BJ416" s="219">
        <v>0</v>
      </c>
      <c r="BK416" s="220">
        <f t="shared" si="458"/>
        <v>0</v>
      </c>
      <c r="BL416" s="219">
        <v>0</v>
      </c>
      <c r="BM416" s="220">
        <f t="shared" si="459"/>
        <v>0</v>
      </c>
      <c r="BN416" s="219">
        <v>0</v>
      </c>
      <c r="BO416" s="220">
        <f t="shared" si="460"/>
        <v>0</v>
      </c>
      <c r="BP416" s="413">
        <f t="shared" si="461"/>
        <v>0</v>
      </c>
      <c r="BQ416" s="239">
        <f t="shared" si="426"/>
        <v>0</v>
      </c>
      <c r="BR416" s="239">
        <f t="shared" si="427"/>
        <v>0</v>
      </c>
      <c r="BS416" s="239">
        <f t="shared" si="428"/>
        <v>0</v>
      </c>
      <c r="BT416" s="239">
        <f t="shared" si="429"/>
        <v>0</v>
      </c>
      <c r="BU416" s="239">
        <f t="shared" si="430"/>
        <v>0</v>
      </c>
      <c r="BV416" s="244">
        <f t="shared" si="431"/>
        <v>0</v>
      </c>
      <c r="BW416" s="34"/>
    </row>
    <row r="417" spans="1:75" ht="15" customHeight="1">
      <c r="C417" s="144">
        <f t="shared" si="423"/>
        <v>0</v>
      </c>
      <c r="D417" s="16"/>
      <c r="E417" s="653" t="s">
        <v>300</v>
      </c>
      <c r="F417" s="653"/>
      <c r="G417" s="653"/>
      <c r="H417" s="653"/>
      <c r="I417" s="653"/>
      <c r="J417" s="653"/>
      <c r="K417" s="145">
        <v>0</v>
      </c>
      <c r="L417" s="146">
        <f t="shared" si="424"/>
        <v>0</v>
      </c>
      <c r="M417" s="32">
        <f t="shared" si="425"/>
        <v>0</v>
      </c>
      <c r="N417" s="207">
        <v>0</v>
      </c>
      <c r="O417" s="208">
        <f t="shared" si="432"/>
        <v>0</v>
      </c>
      <c r="P417" s="207">
        <v>0</v>
      </c>
      <c r="Q417" s="208">
        <f t="shared" si="433"/>
        <v>0</v>
      </c>
      <c r="R417" s="207">
        <v>0</v>
      </c>
      <c r="S417" s="208">
        <f t="shared" si="434"/>
        <v>0</v>
      </c>
      <c r="T417" s="207">
        <v>0</v>
      </c>
      <c r="U417" s="208">
        <f t="shared" si="435"/>
        <v>0</v>
      </c>
      <c r="V417" s="207">
        <v>0</v>
      </c>
      <c r="W417" s="208">
        <f t="shared" si="436"/>
        <v>0</v>
      </c>
      <c r="X417" s="209">
        <f t="shared" si="437"/>
        <v>0</v>
      </c>
      <c r="Y417" s="210">
        <v>0</v>
      </c>
      <c r="Z417" s="211">
        <f t="shared" si="438"/>
        <v>0</v>
      </c>
      <c r="AA417" s="210">
        <v>0</v>
      </c>
      <c r="AB417" s="211">
        <f t="shared" si="439"/>
        <v>0</v>
      </c>
      <c r="AC417" s="210">
        <v>0</v>
      </c>
      <c r="AD417" s="211">
        <f t="shared" si="440"/>
        <v>0</v>
      </c>
      <c r="AE417" s="210">
        <v>0</v>
      </c>
      <c r="AF417" s="211">
        <f t="shared" si="441"/>
        <v>0</v>
      </c>
      <c r="AG417" s="210">
        <v>0</v>
      </c>
      <c r="AH417" s="211">
        <f t="shared" si="442"/>
        <v>0</v>
      </c>
      <c r="AI417" s="212">
        <f t="shared" si="443"/>
        <v>0</v>
      </c>
      <c r="AJ417" s="213">
        <v>0</v>
      </c>
      <c r="AK417" s="214">
        <f t="shared" si="444"/>
        <v>0</v>
      </c>
      <c r="AL417" s="213">
        <v>0</v>
      </c>
      <c r="AM417" s="214">
        <f t="shared" si="445"/>
        <v>0</v>
      </c>
      <c r="AN417" s="213">
        <v>0</v>
      </c>
      <c r="AO417" s="214">
        <f t="shared" si="446"/>
        <v>0</v>
      </c>
      <c r="AP417" s="213">
        <v>0</v>
      </c>
      <c r="AQ417" s="214">
        <f t="shared" si="447"/>
        <v>0</v>
      </c>
      <c r="AR417" s="213">
        <v>0</v>
      </c>
      <c r="AS417" s="214">
        <f t="shared" si="448"/>
        <v>0</v>
      </c>
      <c r="AT417" s="215">
        <f t="shared" si="449"/>
        <v>0</v>
      </c>
      <c r="AU417" s="216">
        <v>0</v>
      </c>
      <c r="AV417" s="217">
        <f t="shared" si="450"/>
        <v>0</v>
      </c>
      <c r="AW417" s="216">
        <v>0</v>
      </c>
      <c r="AX417" s="217">
        <f t="shared" si="451"/>
        <v>0</v>
      </c>
      <c r="AY417" s="216">
        <v>0</v>
      </c>
      <c r="AZ417" s="217">
        <f t="shared" si="452"/>
        <v>0</v>
      </c>
      <c r="BA417" s="216">
        <v>0</v>
      </c>
      <c r="BB417" s="217">
        <f t="shared" si="453"/>
        <v>0</v>
      </c>
      <c r="BC417" s="216">
        <v>0</v>
      </c>
      <c r="BD417" s="217">
        <f t="shared" si="454"/>
        <v>0</v>
      </c>
      <c r="BE417" s="218">
        <f t="shared" si="455"/>
        <v>0</v>
      </c>
      <c r="BF417" s="219">
        <v>0</v>
      </c>
      <c r="BG417" s="220">
        <f t="shared" si="456"/>
        <v>0</v>
      </c>
      <c r="BH417" s="219">
        <v>0</v>
      </c>
      <c r="BI417" s="220">
        <f t="shared" si="457"/>
        <v>0</v>
      </c>
      <c r="BJ417" s="219">
        <v>0</v>
      </c>
      <c r="BK417" s="220">
        <f t="shared" si="458"/>
        <v>0</v>
      </c>
      <c r="BL417" s="219">
        <v>0</v>
      </c>
      <c r="BM417" s="220">
        <f t="shared" si="459"/>
        <v>0</v>
      </c>
      <c r="BN417" s="219">
        <v>0</v>
      </c>
      <c r="BO417" s="220">
        <f t="shared" si="460"/>
        <v>0</v>
      </c>
      <c r="BP417" s="413">
        <f t="shared" si="461"/>
        <v>0</v>
      </c>
      <c r="BQ417" s="239">
        <f t="shared" si="426"/>
        <v>0</v>
      </c>
      <c r="BR417" s="239">
        <f t="shared" si="427"/>
        <v>0</v>
      </c>
      <c r="BS417" s="239">
        <f t="shared" si="428"/>
        <v>0</v>
      </c>
      <c r="BT417" s="239">
        <f t="shared" si="429"/>
        <v>0</v>
      </c>
      <c r="BU417" s="239">
        <f t="shared" si="430"/>
        <v>0</v>
      </c>
      <c r="BV417" s="244">
        <f t="shared" si="431"/>
        <v>0</v>
      </c>
      <c r="BW417" s="34"/>
    </row>
    <row r="418" spans="1:75" ht="15" customHeight="1">
      <c r="C418" s="144">
        <f t="shared" si="423"/>
        <v>0</v>
      </c>
      <c r="D418" s="16"/>
      <c r="E418" s="653" t="s">
        <v>300</v>
      </c>
      <c r="F418" s="653"/>
      <c r="G418" s="653"/>
      <c r="H418" s="653"/>
      <c r="I418" s="653"/>
      <c r="J418" s="653"/>
      <c r="K418" s="145">
        <v>0</v>
      </c>
      <c r="L418" s="146">
        <f t="shared" si="424"/>
        <v>0</v>
      </c>
      <c r="M418" s="32">
        <f t="shared" si="425"/>
        <v>0</v>
      </c>
      <c r="N418" s="207">
        <v>0</v>
      </c>
      <c r="O418" s="208">
        <f t="shared" si="432"/>
        <v>0</v>
      </c>
      <c r="P418" s="207">
        <v>0</v>
      </c>
      <c r="Q418" s="208">
        <f t="shared" si="433"/>
        <v>0</v>
      </c>
      <c r="R418" s="207">
        <v>0</v>
      </c>
      <c r="S418" s="208">
        <f t="shared" si="434"/>
        <v>0</v>
      </c>
      <c r="T418" s="207">
        <v>0</v>
      </c>
      <c r="U418" s="208">
        <f t="shared" si="435"/>
        <v>0</v>
      </c>
      <c r="V418" s="207">
        <v>0</v>
      </c>
      <c r="W418" s="208">
        <f t="shared" si="436"/>
        <v>0</v>
      </c>
      <c r="X418" s="209">
        <f t="shared" si="437"/>
        <v>0</v>
      </c>
      <c r="Y418" s="210">
        <v>0</v>
      </c>
      <c r="Z418" s="211">
        <f t="shared" si="438"/>
        <v>0</v>
      </c>
      <c r="AA418" s="210">
        <v>0</v>
      </c>
      <c r="AB418" s="211">
        <f t="shared" si="439"/>
        <v>0</v>
      </c>
      <c r="AC418" s="210">
        <v>0</v>
      </c>
      <c r="AD418" s="211">
        <f t="shared" si="440"/>
        <v>0</v>
      </c>
      <c r="AE418" s="210">
        <v>0</v>
      </c>
      <c r="AF418" s="211">
        <f t="shared" si="441"/>
        <v>0</v>
      </c>
      <c r="AG418" s="210">
        <v>0</v>
      </c>
      <c r="AH418" s="211">
        <f t="shared" si="442"/>
        <v>0</v>
      </c>
      <c r="AI418" s="212">
        <f t="shared" si="443"/>
        <v>0</v>
      </c>
      <c r="AJ418" s="213">
        <v>0</v>
      </c>
      <c r="AK418" s="214">
        <f t="shared" si="444"/>
        <v>0</v>
      </c>
      <c r="AL418" s="213">
        <v>0</v>
      </c>
      <c r="AM418" s="214">
        <f t="shared" si="445"/>
        <v>0</v>
      </c>
      <c r="AN418" s="213">
        <v>0</v>
      </c>
      <c r="AO418" s="214">
        <f t="shared" si="446"/>
        <v>0</v>
      </c>
      <c r="AP418" s="213">
        <v>0</v>
      </c>
      <c r="AQ418" s="214">
        <f t="shared" si="447"/>
        <v>0</v>
      </c>
      <c r="AR418" s="213">
        <v>0</v>
      </c>
      <c r="AS418" s="214">
        <f t="shared" si="448"/>
        <v>0</v>
      </c>
      <c r="AT418" s="215">
        <f t="shared" si="449"/>
        <v>0</v>
      </c>
      <c r="AU418" s="216">
        <v>0</v>
      </c>
      <c r="AV418" s="217">
        <f t="shared" si="450"/>
        <v>0</v>
      </c>
      <c r="AW418" s="216">
        <v>0</v>
      </c>
      <c r="AX418" s="217">
        <f t="shared" si="451"/>
        <v>0</v>
      </c>
      <c r="AY418" s="216">
        <v>0</v>
      </c>
      <c r="AZ418" s="217">
        <f t="shared" si="452"/>
        <v>0</v>
      </c>
      <c r="BA418" s="216">
        <v>0</v>
      </c>
      <c r="BB418" s="217">
        <f t="shared" si="453"/>
        <v>0</v>
      </c>
      <c r="BC418" s="216">
        <v>0</v>
      </c>
      <c r="BD418" s="217">
        <f t="shared" si="454"/>
        <v>0</v>
      </c>
      <c r="BE418" s="218">
        <f t="shared" si="455"/>
        <v>0</v>
      </c>
      <c r="BF418" s="219">
        <v>0</v>
      </c>
      <c r="BG418" s="220">
        <f t="shared" si="456"/>
        <v>0</v>
      </c>
      <c r="BH418" s="219">
        <v>0</v>
      </c>
      <c r="BI418" s="220">
        <f t="shared" si="457"/>
        <v>0</v>
      </c>
      <c r="BJ418" s="219">
        <v>0</v>
      </c>
      <c r="BK418" s="220">
        <f t="shared" si="458"/>
        <v>0</v>
      </c>
      <c r="BL418" s="219">
        <v>0</v>
      </c>
      <c r="BM418" s="220">
        <f t="shared" si="459"/>
        <v>0</v>
      </c>
      <c r="BN418" s="219">
        <v>0</v>
      </c>
      <c r="BO418" s="220">
        <f t="shared" si="460"/>
        <v>0</v>
      </c>
      <c r="BP418" s="413">
        <f t="shared" si="461"/>
        <v>0</v>
      </c>
      <c r="BQ418" s="239">
        <f t="shared" si="426"/>
        <v>0</v>
      </c>
      <c r="BR418" s="239">
        <f t="shared" si="427"/>
        <v>0</v>
      </c>
      <c r="BS418" s="239">
        <f t="shared" si="428"/>
        <v>0</v>
      </c>
      <c r="BT418" s="239">
        <f t="shared" si="429"/>
        <v>0</v>
      </c>
      <c r="BU418" s="239">
        <f t="shared" si="430"/>
        <v>0</v>
      </c>
      <c r="BV418" s="244">
        <f t="shared" si="431"/>
        <v>0</v>
      </c>
      <c r="BW418" s="34"/>
    </row>
    <row r="419" spans="1:75" ht="15" customHeight="1">
      <c r="C419" s="144">
        <f t="shared" si="423"/>
        <v>0</v>
      </c>
      <c r="D419" s="16"/>
      <c r="E419" s="653" t="s">
        <v>300</v>
      </c>
      <c r="F419" s="653"/>
      <c r="G419" s="653"/>
      <c r="H419" s="653"/>
      <c r="I419" s="653"/>
      <c r="J419" s="653"/>
      <c r="K419" s="145">
        <v>0</v>
      </c>
      <c r="L419" s="146">
        <f t="shared" si="424"/>
        <v>0</v>
      </c>
      <c r="M419" s="32">
        <f t="shared" si="425"/>
        <v>0</v>
      </c>
      <c r="N419" s="207">
        <v>0</v>
      </c>
      <c r="O419" s="208">
        <f t="shared" si="432"/>
        <v>0</v>
      </c>
      <c r="P419" s="207">
        <v>0</v>
      </c>
      <c r="Q419" s="208">
        <f t="shared" si="433"/>
        <v>0</v>
      </c>
      <c r="R419" s="207">
        <v>0</v>
      </c>
      <c r="S419" s="208">
        <f t="shared" si="434"/>
        <v>0</v>
      </c>
      <c r="T419" s="207">
        <v>0</v>
      </c>
      <c r="U419" s="208">
        <f t="shared" si="435"/>
        <v>0</v>
      </c>
      <c r="V419" s="207">
        <v>0</v>
      </c>
      <c r="W419" s="208">
        <f t="shared" si="436"/>
        <v>0</v>
      </c>
      <c r="X419" s="209">
        <f t="shared" si="437"/>
        <v>0</v>
      </c>
      <c r="Y419" s="210">
        <v>0</v>
      </c>
      <c r="Z419" s="211">
        <f t="shared" si="438"/>
        <v>0</v>
      </c>
      <c r="AA419" s="210">
        <v>0</v>
      </c>
      <c r="AB419" s="211">
        <f t="shared" si="439"/>
        <v>0</v>
      </c>
      <c r="AC419" s="210">
        <v>0</v>
      </c>
      <c r="AD419" s="211">
        <f t="shared" si="440"/>
        <v>0</v>
      </c>
      <c r="AE419" s="210">
        <v>0</v>
      </c>
      <c r="AF419" s="211">
        <f t="shared" si="441"/>
        <v>0</v>
      </c>
      <c r="AG419" s="210">
        <v>0</v>
      </c>
      <c r="AH419" s="211">
        <f t="shared" si="442"/>
        <v>0</v>
      </c>
      <c r="AI419" s="212">
        <f t="shared" si="443"/>
        <v>0</v>
      </c>
      <c r="AJ419" s="213">
        <v>0</v>
      </c>
      <c r="AK419" s="214">
        <f t="shared" si="444"/>
        <v>0</v>
      </c>
      <c r="AL419" s="213">
        <v>0</v>
      </c>
      <c r="AM419" s="214">
        <f t="shared" si="445"/>
        <v>0</v>
      </c>
      <c r="AN419" s="213">
        <v>0</v>
      </c>
      <c r="AO419" s="214">
        <f t="shared" si="446"/>
        <v>0</v>
      </c>
      <c r="AP419" s="213">
        <v>0</v>
      </c>
      <c r="AQ419" s="214">
        <f t="shared" si="447"/>
        <v>0</v>
      </c>
      <c r="AR419" s="213">
        <v>0</v>
      </c>
      <c r="AS419" s="214">
        <f t="shared" si="448"/>
        <v>0</v>
      </c>
      <c r="AT419" s="215">
        <f t="shared" si="449"/>
        <v>0</v>
      </c>
      <c r="AU419" s="216">
        <v>0</v>
      </c>
      <c r="AV419" s="217">
        <f t="shared" si="450"/>
        <v>0</v>
      </c>
      <c r="AW419" s="216">
        <v>0</v>
      </c>
      <c r="AX419" s="217">
        <f t="shared" si="451"/>
        <v>0</v>
      </c>
      <c r="AY419" s="216">
        <v>0</v>
      </c>
      <c r="AZ419" s="217">
        <f t="shared" si="452"/>
        <v>0</v>
      </c>
      <c r="BA419" s="216">
        <v>0</v>
      </c>
      <c r="BB419" s="217">
        <f t="shared" si="453"/>
        <v>0</v>
      </c>
      <c r="BC419" s="216">
        <v>0</v>
      </c>
      <c r="BD419" s="217">
        <f t="shared" si="454"/>
        <v>0</v>
      </c>
      <c r="BE419" s="218">
        <f t="shared" si="455"/>
        <v>0</v>
      </c>
      <c r="BF419" s="219">
        <v>0</v>
      </c>
      <c r="BG419" s="220">
        <f t="shared" si="456"/>
        <v>0</v>
      </c>
      <c r="BH419" s="219">
        <v>0</v>
      </c>
      <c r="BI419" s="220">
        <f t="shared" si="457"/>
        <v>0</v>
      </c>
      <c r="BJ419" s="219">
        <v>0</v>
      </c>
      <c r="BK419" s="220">
        <f t="shared" si="458"/>
        <v>0</v>
      </c>
      <c r="BL419" s="219">
        <v>0</v>
      </c>
      <c r="BM419" s="220">
        <f t="shared" si="459"/>
        <v>0</v>
      </c>
      <c r="BN419" s="219">
        <v>0</v>
      </c>
      <c r="BO419" s="220">
        <f t="shared" si="460"/>
        <v>0</v>
      </c>
      <c r="BP419" s="413">
        <f t="shared" si="461"/>
        <v>0</v>
      </c>
      <c r="BQ419" s="239">
        <f t="shared" si="426"/>
        <v>0</v>
      </c>
      <c r="BR419" s="239">
        <f t="shared" si="427"/>
        <v>0</v>
      </c>
      <c r="BS419" s="239">
        <f t="shared" si="428"/>
        <v>0</v>
      </c>
      <c r="BT419" s="239">
        <f t="shared" si="429"/>
        <v>0</v>
      </c>
      <c r="BU419" s="239">
        <f t="shared" si="430"/>
        <v>0</v>
      </c>
      <c r="BV419" s="244">
        <f t="shared" si="431"/>
        <v>0</v>
      </c>
      <c r="BW419" s="34"/>
    </row>
    <row r="420" spans="1:75" ht="15" customHeight="1">
      <c r="C420" s="706"/>
      <c r="D420" s="696"/>
      <c r="E420" s="696"/>
      <c r="F420" s="696"/>
      <c r="G420" s="696"/>
      <c r="H420" s="696"/>
      <c r="I420" s="696"/>
      <c r="J420" s="892" t="s">
        <v>103</v>
      </c>
      <c r="K420" s="893"/>
      <c r="L420" s="893"/>
      <c r="M420" s="894"/>
      <c r="N420" s="873">
        <f>SUM(O414:O419)</f>
        <v>0</v>
      </c>
      <c r="O420" s="874"/>
      <c r="P420" s="873">
        <f>SUM(Q414:Q419)</f>
        <v>0</v>
      </c>
      <c r="Q420" s="874"/>
      <c r="R420" s="873">
        <f>SUM(S414:S419)</f>
        <v>0</v>
      </c>
      <c r="S420" s="874"/>
      <c r="T420" s="873">
        <f>SUM(U414:U419)</f>
        <v>0</v>
      </c>
      <c r="U420" s="874"/>
      <c r="V420" s="873">
        <f>SUM(W414:W419)</f>
        <v>0</v>
      </c>
      <c r="W420" s="874"/>
      <c r="X420" s="109">
        <f>SUM(N420:W420)</f>
        <v>0</v>
      </c>
      <c r="Y420" s="873">
        <f>SUM(Z414:Z419)</f>
        <v>0</v>
      </c>
      <c r="Z420" s="874"/>
      <c r="AA420" s="873">
        <f>SUM(AB414:AB419)</f>
        <v>0</v>
      </c>
      <c r="AB420" s="874"/>
      <c r="AC420" s="873">
        <f>SUM(AD414:AD419)</f>
        <v>0</v>
      </c>
      <c r="AD420" s="874"/>
      <c r="AE420" s="873">
        <f>SUM(AF414:AF419)</f>
        <v>0</v>
      </c>
      <c r="AF420" s="874"/>
      <c r="AG420" s="873">
        <f>SUM(AH414:AH419)</f>
        <v>0</v>
      </c>
      <c r="AH420" s="874"/>
      <c r="AI420" s="109">
        <f>SUM(Y420:AH420)</f>
        <v>0</v>
      </c>
      <c r="AJ420" s="873">
        <f>SUM(AK414:AK419)</f>
        <v>0</v>
      </c>
      <c r="AK420" s="874"/>
      <c r="AL420" s="873">
        <f>SUM(AM414:AM419)</f>
        <v>0</v>
      </c>
      <c r="AM420" s="874"/>
      <c r="AN420" s="873">
        <f>SUM(AO414:AO419)</f>
        <v>0</v>
      </c>
      <c r="AO420" s="874"/>
      <c r="AP420" s="873">
        <f>SUM(AQ414:AQ419)</f>
        <v>0</v>
      </c>
      <c r="AQ420" s="874"/>
      <c r="AR420" s="873">
        <f>SUM(AS414:AS419)</f>
        <v>0</v>
      </c>
      <c r="AS420" s="874"/>
      <c r="AT420" s="109">
        <f>SUM(AJ420:AS420)</f>
        <v>0</v>
      </c>
      <c r="AU420" s="873">
        <f>SUM(AV414:AV419)</f>
        <v>0</v>
      </c>
      <c r="AV420" s="874"/>
      <c r="AW420" s="873">
        <f>SUM(AX414:AX419)</f>
        <v>0</v>
      </c>
      <c r="AX420" s="874"/>
      <c r="AY420" s="873">
        <f>SUM(AZ414:AZ419)</f>
        <v>0</v>
      </c>
      <c r="AZ420" s="874"/>
      <c r="BA420" s="873">
        <f>SUM(BB414:BB419)</f>
        <v>0</v>
      </c>
      <c r="BB420" s="874"/>
      <c r="BC420" s="873">
        <f>SUM(BD414:BD419)</f>
        <v>0</v>
      </c>
      <c r="BD420" s="874"/>
      <c r="BE420" s="109">
        <f>SUM(AU420:BD420)</f>
        <v>0</v>
      </c>
      <c r="BF420" s="873">
        <f>SUM(BG414:BG419)</f>
        <v>0</v>
      </c>
      <c r="BG420" s="874"/>
      <c r="BH420" s="873">
        <f>SUM(BI414:BI419)</f>
        <v>0</v>
      </c>
      <c r="BI420" s="874"/>
      <c r="BJ420" s="873">
        <f>SUM(BK414:BK419)</f>
        <v>0</v>
      </c>
      <c r="BK420" s="874"/>
      <c r="BL420" s="873">
        <f>SUM(BM414:BM419)</f>
        <v>0</v>
      </c>
      <c r="BM420" s="874"/>
      <c r="BN420" s="873">
        <f>SUM(BO414:BO419)</f>
        <v>0</v>
      </c>
      <c r="BO420" s="874"/>
      <c r="BP420" s="109">
        <f>SUM(BF420:BO420)</f>
        <v>0</v>
      </c>
      <c r="BQ420" s="109">
        <f>SUM(BQ414:BQ419)</f>
        <v>0</v>
      </c>
      <c r="BR420" s="109">
        <f>SUM(BR414:BR419)</f>
        <v>0</v>
      </c>
      <c r="BS420" s="109">
        <f>SUM(BS414:BS419)</f>
        <v>0</v>
      </c>
      <c r="BT420" s="109">
        <f>SUM(BT414:BT419)</f>
        <v>0</v>
      </c>
      <c r="BU420" s="109">
        <f>SUM(BU414:BU419)</f>
        <v>0</v>
      </c>
      <c r="BV420" s="109">
        <f t="shared" si="431"/>
        <v>0</v>
      </c>
      <c r="BW420" s="34"/>
    </row>
    <row r="421" spans="1:75" ht="30.95" customHeight="1">
      <c r="A421" s="62">
        <v>1900</v>
      </c>
      <c r="C421" s="759"/>
      <c r="D421" s="653"/>
      <c r="E421" s="653"/>
      <c r="F421" s="653"/>
      <c r="G421" s="653"/>
      <c r="H421" s="653"/>
      <c r="I421" s="653"/>
      <c r="J421" s="653"/>
      <c r="K421" s="653"/>
      <c r="L421" s="15" t="s">
        <v>104</v>
      </c>
      <c r="M421" s="30"/>
      <c r="N421" s="148"/>
      <c r="O421" s="98"/>
      <c r="P421" s="149"/>
      <c r="Q421" s="98"/>
      <c r="R421" s="149"/>
      <c r="S421" s="98"/>
      <c r="T421" s="149"/>
      <c r="U421" s="98"/>
      <c r="V421" s="149"/>
      <c r="W421" s="98"/>
      <c r="X421" s="99"/>
      <c r="Y421" s="148"/>
      <c r="Z421" s="98"/>
      <c r="AA421" s="149"/>
      <c r="AB421" s="98"/>
      <c r="AC421" s="149"/>
      <c r="AD421" s="98"/>
      <c r="AE421" s="149"/>
      <c r="AF421" s="98"/>
      <c r="AG421" s="149"/>
      <c r="AH421" s="98"/>
      <c r="AI421" s="99"/>
      <c r="AJ421" s="148"/>
      <c r="AK421" s="98"/>
      <c r="AL421" s="149"/>
      <c r="AM421" s="98"/>
      <c r="AN421" s="149"/>
      <c r="AO421" s="98"/>
      <c r="AP421" s="149"/>
      <c r="AQ421" s="98"/>
      <c r="AR421" s="149"/>
      <c r="AS421" s="98"/>
      <c r="AT421" s="99"/>
      <c r="AU421" s="148"/>
      <c r="AV421" s="98"/>
      <c r="AW421" s="149"/>
      <c r="AX421" s="98"/>
      <c r="AY421" s="149"/>
      <c r="AZ421" s="98"/>
      <c r="BA421" s="149"/>
      <c r="BB421" s="98"/>
      <c r="BC421" s="149"/>
      <c r="BD421" s="98"/>
      <c r="BE421" s="99"/>
      <c r="BF421" s="148"/>
      <c r="BG421" s="98"/>
      <c r="BH421" s="149"/>
      <c r="BI421" s="98"/>
      <c r="BJ421" s="149"/>
      <c r="BK421" s="98"/>
      <c r="BL421" s="149"/>
      <c r="BM421" s="98"/>
      <c r="BN421" s="149"/>
      <c r="BO421" s="98"/>
      <c r="BP421" s="99"/>
      <c r="BQ421" s="153"/>
      <c r="BR421" s="153"/>
      <c r="BS421" s="153"/>
      <c r="BT421" s="153"/>
      <c r="BU421" s="153"/>
      <c r="BV421" s="206"/>
      <c r="BW421" s="34"/>
    </row>
    <row r="422" spans="1:75" ht="15" customHeight="1">
      <c r="C422" s="759">
        <f t="shared" ref="C422:C427" si="462">D414</f>
        <v>0</v>
      </c>
      <c r="D422" s="653"/>
      <c r="E422" s="653"/>
      <c r="F422" s="653"/>
      <c r="G422" s="653"/>
      <c r="H422" s="653"/>
      <c r="I422" s="653"/>
      <c r="J422" s="653"/>
      <c r="K422" s="653"/>
      <c r="L422" s="146">
        <f t="shared" ref="L422:L427" si="463">VLOOKUP(E414,Leave_Benefits,3,0)</f>
        <v>0</v>
      </c>
      <c r="M422" s="30"/>
      <c r="N422" s="851">
        <f t="shared" ref="N422:N427" si="464">ROUND(O414*$L422,0)</f>
        <v>0</v>
      </c>
      <c r="O422" s="890"/>
      <c r="P422" s="851">
        <f t="shared" ref="P422:P427" si="465">ROUND(Q414*$L422,0)</f>
        <v>0</v>
      </c>
      <c r="Q422" s="890"/>
      <c r="R422" s="851">
        <f t="shared" ref="R422:R427" si="466">ROUND(S414*$L422,0)</f>
        <v>0</v>
      </c>
      <c r="S422" s="890"/>
      <c r="T422" s="851">
        <f t="shared" ref="T422:T427" si="467">ROUND(U414*$L422,0)</f>
        <v>0</v>
      </c>
      <c r="U422" s="890"/>
      <c r="V422" s="851">
        <f t="shared" ref="V422:V427" si="468">ROUND(W414*$L422,0)</f>
        <v>0</v>
      </c>
      <c r="W422" s="890"/>
      <c r="X422" s="92">
        <f>N422+P422+R422+T422+V422</f>
        <v>0</v>
      </c>
      <c r="Y422" s="849">
        <f t="shared" ref="Y422:Y427" si="469">ROUND(Z414*$L422,0)</f>
        <v>0</v>
      </c>
      <c r="Z422" s="850"/>
      <c r="AA422" s="849">
        <f t="shared" ref="AA422:AA427" si="470">ROUND(AB414*$L422,0)</f>
        <v>0</v>
      </c>
      <c r="AB422" s="850"/>
      <c r="AC422" s="849">
        <f t="shared" ref="AC422:AC427" si="471">ROUND(AD414*$L422,0)</f>
        <v>0</v>
      </c>
      <c r="AD422" s="850"/>
      <c r="AE422" s="849">
        <f t="shared" ref="AE422:AE427" si="472">ROUND(AF414*$L422,0)</f>
        <v>0</v>
      </c>
      <c r="AF422" s="850"/>
      <c r="AG422" s="849">
        <f t="shared" ref="AG422:AG427" si="473">ROUND(AH414*$L422,0)</f>
        <v>0</v>
      </c>
      <c r="AH422" s="850"/>
      <c r="AI422" s="212">
        <f>Y422+AA422+AC422+AE422+AG422</f>
        <v>0</v>
      </c>
      <c r="AJ422" s="843">
        <f t="shared" ref="AJ422:AJ427" si="474">ROUND(AK414*$L422,0)</f>
        <v>0</v>
      </c>
      <c r="AK422" s="844"/>
      <c r="AL422" s="843">
        <f t="shared" ref="AL422:AL427" si="475">ROUND(AM414*$L422,0)</f>
        <v>0</v>
      </c>
      <c r="AM422" s="844"/>
      <c r="AN422" s="843">
        <f t="shared" ref="AN422:AN427" si="476">ROUND(AO414*$L422,0)</f>
        <v>0</v>
      </c>
      <c r="AO422" s="844"/>
      <c r="AP422" s="843">
        <f t="shared" ref="AP422:AP427" si="477">ROUND(AQ414*$L422,0)</f>
        <v>0</v>
      </c>
      <c r="AQ422" s="844"/>
      <c r="AR422" s="843">
        <f t="shared" ref="AR422:AR427" si="478">ROUND(AS414*$L422,0)</f>
        <v>0</v>
      </c>
      <c r="AS422" s="844"/>
      <c r="AT422" s="215">
        <f>AJ422+AL422+AN422+AP422+AR422</f>
        <v>0</v>
      </c>
      <c r="AU422" s="845">
        <f t="shared" ref="AU422:AU427" si="479">ROUND(AV414*$L422,0)</f>
        <v>0</v>
      </c>
      <c r="AV422" s="846"/>
      <c r="AW422" s="845">
        <f t="shared" ref="AW422:AW427" si="480">ROUND(AX414*$L422,0)</f>
        <v>0</v>
      </c>
      <c r="AX422" s="846"/>
      <c r="AY422" s="845">
        <f t="shared" ref="AY422:AY427" si="481">ROUND(AZ414*$L422,0)</f>
        <v>0</v>
      </c>
      <c r="AZ422" s="846"/>
      <c r="BA422" s="845">
        <f t="shared" ref="BA422:BA427" si="482">ROUND(BB414*$L422,0)</f>
        <v>0</v>
      </c>
      <c r="BB422" s="846"/>
      <c r="BC422" s="845">
        <f t="shared" ref="BC422:BC427" si="483">ROUND(BD414*$L422,0)</f>
        <v>0</v>
      </c>
      <c r="BD422" s="846"/>
      <c r="BE422" s="218">
        <f>AU422+AW422+AY422+BA422+BC422</f>
        <v>0</v>
      </c>
      <c r="BF422" s="847">
        <f t="shared" ref="BF422:BF427" si="484">ROUND(BG414*$L422,0)</f>
        <v>0</v>
      </c>
      <c r="BG422" s="848"/>
      <c r="BH422" s="847">
        <f t="shared" ref="BH422:BH427" si="485">ROUND(BI414*$L422,0)</f>
        <v>0</v>
      </c>
      <c r="BI422" s="848"/>
      <c r="BJ422" s="847">
        <f t="shared" ref="BJ422:BJ427" si="486">ROUND(BK414*$L422,0)</f>
        <v>0</v>
      </c>
      <c r="BK422" s="848"/>
      <c r="BL422" s="847">
        <f t="shared" ref="BL422:BL427" si="487">ROUND(BM414*$L422,0)</f>
        <v>0</v>
      </c>
      <c r="BM422" s="848"/>
      <c r="BN422" s="847">
        <f t="shared" ref="BN422:BN427" si="488">ROUND(BO414*$L422,0)</f>
        <v>0</v>
      </c>
      <c r="BO422" s="848"/>
      <c r="BP422" s="221">
        <f>BF422+BH422+BJ422+BL422+BN422</f>
        <v>0</v>
      </c>
      <c r="BQ422" s="256">
        <f t="shared" ref="BQ422:BQ427" si="489">N422+Y422+AJ422+AU422+BF422</f>
        <v>0</v>
      </c>
      <c r="BR422" s="256">
        <f t="shared" ref="BR422:BR427" si="490">P422+AA422+AL422+AW422+BH422</f>
        <v>0</v>
      </c>
      <c r="BS422" s="256">
        <f t="shared" ref="BS422:BS427" si="491">R422+AC422+AN422+AY422+BJ422</f>
        <v>0</v>
      </c>
      <c r="BT422" s="256">
        <f t="shared" ref="BT422:BT427" si="492">T422+AE422+AP422+BA422+BL422</f>
        <v>0</v>
      </c>
      <c r="BU422" s="256">
        <f t="shared" ref="BU422:BU427" si="493">V422+AG422+AR422+BC422+BN422</f>
        <v>0</v>
      </c>
      <c r="BV422" s="244">
        <f t="shared" ref="BV422:BV429" si="494">SUM(BQ422:BU422)</f>
        <v>0</v>
      </c>
      <c r="BW422" s="34"/>
    </row>
    <row r="423" spans="1:75" ht="15" customHeight="1">
      <c r="C423" s="759">
        <f t="shared" si="462"/>
        <v>0</v>
      </c>
      <c r="D423" s="653"/>
      <c r="E423" s="653"/>
      <c r="F423" s="653"/>
      <c r="G423" s="653"/>
      <c r="H423" s="653"/>
      <c r="I423" s="653"/>
      <c r="J423" s="653"/>
      <c r="K423" s="653"/>
      <c r="L423" s="146">
        <f t="shared" si="463"/>
        <v>0</v>
      </c>
      <c r="M423" s="30"/>
      <c r="N423" s="851">
        <f t="shared" si="464"/>
        <v>0</v>
      </c>
      <c r="O423" s="890"/>
      <c r="P423" s="851">
        <f t="shared" si="465"/>
        <v>0</v>
      </c>
      <c r="Q423" s="890"/>
      <c r="R423" s="851">
        <f t="shared" si="466"/>
        <v>0</v>
      </c>
      <c r="S423" s="890"/>
      <c r="T423" s="851">
        <f t="shared" si="467"/>
        <v>0</v>
      </c>
      <c r="U423" s="890"/>
      <c r="V423" s="851">
        <f t="shared" si="468"/>
        <v>0</v>
      </c>
      <c r="W423" s="890"/>
      <c r="X423" s="92">
        <f t="shared" ref="X423:X427" si="495">N423+P423+R423+T423+V423</f>
        <v>0</v>
      </c>
      <c r="Y423" s="849">
        <f t="shared" si="469"/>
        <v>0</v>
      </c>
      <c r="Z423" s="850"/>
      <c r="AA423" s="849">
        <f t="shared" si="470"/>
        <v>0</v>
      </c>
      <c r="AB423" s="850"/>
      <c r="AC423" s="849">
        <f t="shared" si="471"/>
        <v>0</v>
      </c>
      <c r="AD423" s="850"/>
      <c r="AE423" s="849">
        <f t="shared" si="472"/>
        <v>0</v>
      </c>
      <c r="AF423" s="850"/>
      <c r="AG423" s="849">
        <f t="shared" si="473"/>
        <v>0</v>
      </c>
      <c r="AH423" s="850"/>
      <c r="AI423" s="212">
        <f t="shared" ref="AI423:AI427" si="496">Y423+AA423+AC423+AE423+AG423</f>
        <v>0</v>
      </c>
      <c r="AJ423" s="843">
        <f t="shared" si="474"/>
        <v>0</v>
      </c>
      <c r="AK423" s="844"/>
      <c r="AL423" s="843">
        <f t="shared" si="475"/>
        <v>0</v>
      </c>
      <c r="AM423" s="844"/>
      <c r="AN423" s="843">
        <f t="shared" si="476"/>
        <v>0</v>
      </c>
      <c r="AO423" s="844"/>
      <c r="AP423" s="843">
        <f t="shared" si="477"/>
        <v>0</v>
      </c>
      <c r="AQ423" s="844"/>
      <c r="AR423" s="843">
        <f t="shared" si="478"/>
        <v>0</v>
      </c>
      <c r="AS423" s="844"/>
      <c r="AT423" s="215">
        <f t="shared" ref="AT423:AT427" si="497">AJ423+AL423+AN423+AP423+AR423</f>
        <v>0</v>
      </c>
      <c r="AU423" s="845">
        <f t="shared" si="479"/>
        <v>0</v>
      </c>
      <c r="AV423" s="846"/>
      <c r="AW423" s="845">
        <f t="shared" si="480"/>
        <v>0</v>
      </c>
      <c r="AX423" s="846"/>
      <c r="AY423" s="845">
        <f t="shared" si="481"/>
        <v>0</v>
      </c>
      <c r="AZ423" s="846"/>
      <c r="BA423" s="845">
        <f t="shared" si="482"/>
        <v>0</v>
      </c>
      <c r="BB423" s="846"/>
      <c r="BC423" s="845">
        <f t="shared" si="483"/>
        <v>0</v>
      </c>
      <c r="BD423" s="846"/>
      <c r="BE423" s="218">
        <f t="shared" ref="BE423:BE427" si="498">AU423+AW423+AY423+BA423+BC423</f>
        <v>0</v>
      </c>
      <c r="BF423" s="847">
        <f t="shared" si="484"/>
        <v>0</v>
      </c>
      <c r="BG423" s="848"/>
      <c r="BH423" s="847">
        <f t="shared" si="485"/>
        <v>0</v>
      </c>
      <c r="BI423" s="848"/>
      <c r="BJ423" s="847">
        <f t="shared" si="486"/>
        <v>0</v>
      </c>
      <c r="BK423" s="848"/>
      <c r="BL423" s="847">
        <f t="shared" si="487"/>
        <v>0</v>
      </c>
      <c r="BM423" s="848"/>
      <c r="BN423" s="847">
        <f t="shared" si="488"/>
        <v>0</v>
      </c>
      <c r="BO423" s="848"/>
      <c r="BP423" s="221">
        <f t="shared" ref="BP423:BP427" si="499">BF423+BH423+BJ423+BL423+BN423</f>
        <v>0</v>
      </c>
      <c r="BQ423" s="256">
        <f t="shared" si="489"/>
        <v>0</v>
      </c>
      <c r="BR423" s="256">
        <f t="shared" si="490"/>
        <v>0</v>
      </c>
      <c r="BS423" s="256">
        <f t="shared" si="491"/>
        <v>0</v>
      </c>
      <c r="BT423" s="256">
        <f t="shared" si="492"/>
        <v>0</v>
      </c>
      <c r="BU423" s="256">
        <f t="shared" si="493"/>
        <v>0</v>
      </c>
      <c r="BV423" s="244">
        <f t="shared" si="494"/>
        <v>0</v>
      </c>
      <c r="BW423" s="34"/>
    </row>
    <row r="424" spans="1:75" ht="15" customHeight="1">
      <c r="C424" s="759">
        <f t="shared" si="462"/>
        <v>0</v>
      </c>
      <c r="D424" s="653"/>
      <c r="E424" s="653"/>
      <c r="F424" s="653"/>
      <c r="G424" s="653"/>
      <c r="H424" s="653"/>
      <c r="I424" s="653"/>
      <c r="J424" s="653"/>
      <c r="K424" s="653"/>
      <c r="L424" s="146">
        <f t="shared" si="463"/>
        <v>0</v>
      </c>
      <c r="M424" s="30"/>
      <c r="N424" s="851">
        <f t="shared" si="464"/>
        <v>0</v>
      </c>
      <c r="O424" s="890"/>
      <c r="P424" s="851">
        <f t="shared" si="465"/>
        <v>0</v>
      </c>
      <c r="Q424" s="890"/>
      <c r="R424" s="851">
        <f t="shared" si="466"/>
        <v>0</v>
      </c>
      <c r="S424" s="890"/>
      <c r="T424" s="851">
        <f t="shared" si="467"/>
        <v>0</v>
      </c>
      <c r="U424" s="890"/>
      <c r="V424" s="851">
        <f t="shared" si="468"/>
        <v>0</v>
      </c>
      <c r="W424" s="890"/>
      <c r="X424" s="92">
        <f t="shared" si="495"/>
        <v>0</v>
      </c>
      <c r="Y424" s="849">
        <f t="shared" si="469"/>
        <v>0</v>
      </c>
      <c r="Z424" s="850"/>
      <c r="AA424" s="849">
        <f t="shared" si="470"/>
        <v>0</v>
      </c>
      <c r="AB424" s="850"/>
      <c r="AC424" s="849">
        <f t="shared" si="471"/>
        <v>0</v>
      </c>
      <c r="AD424" s="850"/>
      <c r="AE424" s="849">
        <f t="shared" si="472"/>
        <v>0</v>
      </c>
      <c r="AF424" s="850"/>
      <c r="AG424" s="849">
        <f t="shared" si="473"/>
        <v>0</v>
      </c>
      <c r="AH424" s="850"/>
      <c r="AI424" s="212">
        <f t="shared" si="496"/>
        <v>0</v>
      </c>
      <c r="AJ424" s="843">
        <f t="shared" si="474"/>
        <v>0</v>
      </c>
      <c r="AK424" s="844"/>
      <c r="AL424" s="843">
        <f t="shared" si="475"/>
        <v>0</v>
      </c>
      <c r="AM424" s="844"/>
      <c r="AN424" s="843">
        <f t="shared" si="476"/>
        <v>0</v>
      </c>
      <c r="AO424" s="844"/>
      <c r="AP424" s="843">
        <f t="shared" si="477"/>
        <v>0</v>
      </c>
      <c r="AQ424" s="844"/>
      <c r="AR424" s="843">
        <f t="shared" si="478"/>
        <v>0</v>
      </c>
      <c r="AS424" s="844"/>
      <c r="AT424" s="215">
        <f t="shared" si="497"/>
        <v>0</v>
      </c>
      <c r="AU424" s="845">
        <f t="shared" si="479"/>
        <v>0</v>
      </c>
      <c r="AV424" s="846"/>
      <c r="AW424" s="845">
        <f t="shared" si="480"/>
        <v>0</v>
      </c>
      <c r="AX424" s="846"/>
      <c r="AY424" s="845">
        <f t="shared" si="481"/>
        <v>0</v>
      </c>
      <c r="AZ424" s="846"/>
      <c r="BA424" s="845">
        <f t="shared" si="482"/>
        <v>0</v>
      </c>
      <c r="BB424" s="846"/>
      <c r="BC424" s="845">
        <f t="shared" si="483"/>
        <v>0</v>
      </c>
      <c r="BD424" s="846"/>
      <c r="BE424" s="218">
        <f t="shared" si="498"/>
        <v>0</v>
      </c>
      <c r="BF424" s="847">
        <f t="shared" si="484"/>
        <v>0</v>
      </c>
      <c r="BG424" s="848"/>
      <c r="BH424" s="847">
        <f t="shared" si="485"/>
        <v>0</v>
      </c>
      <c r="BI424" s="848"/>
      <c r="BJ424" s="847">
        <f t="shared" si="486"/>
        <v>0</v>
      </c>
      <c r="BK424" s="848"/>
      <c r="BL424" s="847">
        <f t="shared" si="487"/>
        <v>0</v>
      </c>
      <c r="BM424" s="848"/>
      <c r="BN424" s="847">
        <f t="shared" si="488"/>
        <v>0</v>
      </c>
      <c r="BO424" s="848"/>
      <c r="BP424" s="221">
        <f t="shared" si="499"/>
        <v>0</v>
      </c>
      <c r="BQ424" s="256">
        <f t="shared" si="489"/>
        <v>0</v>
      </c>
      <c r="BR424" s="256">
        <f t="shared" si="490"/>
        <v>0</v>
      </c>
      <c r="BS424" s="256">
        <f t="shared" si="491"/>
        <v>0</v>
      </c>
      <c r="BT424" s="256">
        <f t="shared" si="492"/>
        <v>0</v>
      </c>
      <c r="BU424" s="256">
        <f t="shared" si="493"/>
        <v>0</v>
      </c>
      <c r="BV424" s="244">
        <f t="shared" si="494"/>
        <v>0</v>
      </c>
      <c r="BW424" s="34"/>
    </row>
    <row r="425" spans="1:75" ht="15" customHeight="1">
      <c r="C425" s="759">
        <f t="shared" si="462"/>
        <v>0</v>
      </c>
      <c r="D425" s="653"/>
      <c r="E425" s="653"/>
      <c r="F425" s="653"/>
      <c r="G425" s="653"/>
      <c r="H425" s="653"/>
      <c r="I425" s="653"/>
      <c r="J425" s="653"/>
      <c r="K425" s="653"/>
      <c r="L425" s="146">
        <f t="shared" si="463"/>
        <v>0</v>
      </c>
      <c r="M425" s="30"/>
      <c r="N425" s="851">
        <f t="shared" si="464"/>
        <v>0</v>
      </c>
      <c r="O425" s="890"/>
      <c r="P425" s="851">
        <f t="shared" si="465"/>
        <v>0</v>
      </c>
      <c r="Q425" s="890"/>
      <c r="R425" s="851">
        <f t="shared" si="466"/>
        <v>0</v>
      </c>
      <c r="S425" s="890"/>
      <c r="T425" s="851">
        <f t="shared" si="467"/>
        <v>0</v>
      </c>
      <c r="U425" s="890"/>
      <c r="V425" s="851">
        <f t="shared" si="468"/>
        <v>0</v>
      </c>
      <c r="W425" s="890"/>
      <c r="X425" s="92">
        <f t="shared" si="495"/>
        <v>0</v>
      </c>
      <c r="Y425" s="849">
        <f t="shared" si="469"/>
        <v>0</v>
      </c>
      <c r="Z425" s="850"/>
      <c r="AA425" s="849">
        <f t="shared" si="470"/>
        <v>0</v>
      </c>
      <c r="AB425" s="850"/>
      <c r="AC425" s="849">
        <f t="shared" si="471"/>
        <v>0</v>
      </c>
      <c r="AD425" s="850"/>
      <c r="AE425" s="849">
        <f t="shared" si="472"/>
        <v>0</v>
      </c>
      <c r="AF425" s="850"/>
      <c r="AG425" s="849">
        <f t="shared" si="473"/>
        <v>0</v>
      </c>
      <c r="AH425" s="850"/>
      <c r="AI425" s="212">
        <f t="shared" si="496"/>
        <v>0</v>
      </c>
      <c r="AJ425" s="843">
        <f t="shared" si="474"/>
        <v>0</v>
      </c>
      <c r="AK425" s="844"/>
      <c r="AL425" s="843">
        <f t="shared" si="475"/>
        <v>0</v>
      </c>
      <c r="AM425" s="844"/>
      <c r="AN425" s="843">
        <f t="shared" si="476"/>
        <v>0</v>
      </c>
      <c r="AO425" s="844"/>
      <c r="AP425" s="843">
        <f t="shared" si="477"/>
        <v>0</v>
      </c>
      <c r="AQ425" s="844"/>
      <c r="AR425" s="843">
        <f t="shared" si="478"/>
        <v>0</v>
      </c>
      <c r="AS425" s="844"/>
      <c r="AT425" s="215">
        <f t="shared" si="497"/>
        <v>0</v>
      </c>
      <c r="AU425" s="845">
        <f t="shared" si="479"/>
        <v>0</v>
      </c>
      <c r="AV425" s="846"/>
      <c r="AW425" s="845">
        <f t="shared" si="480"/>
        <v>0</v>
      </c>
      <c r="AX425" s="846"/>
      <c r="AY425" s="845">
        <f t="shared" si="481"/>
        <v>0</v>
      </c>
      <c r="AZ425" s="846"/>
      <c r="BA425" s="845">
        <f t="shared" si="482"/>
        <v>0</v>
      </c>
      <c r="BB425" s="846"/>
      <c r="BC425" s="845">
        <f t="shared" si="483"/>
        <v>0</v>
      </c>
      <c r="BD425" s="846"/>
      <c r="BE425" s="218">
        <f t="shared" si="498"/>
        <v>0</v>
      </c>
      <c r="BF425" s="847">
        <f t="shared" si="484"/>
        <v>0</v>
      </c>
      <c r="BG425" s="848"/>
      <c r="BH425" s="847">
        <f t="shared" si="485"/>
        <v>0</v>
      </c>
      <c r="BI425" s="848"/>
      <c r="BJ425" s="847">
        <f t="shared" si="486"/>
        <v>0</v>
      </c>
      <c r="BK425" s="848"/>
      <c r="BL425" s="847">
        <f t="shared" si="487"/>
        <v>0</v>
      </c>
      <c r="BM425" s="848"/>
      <c r="BN425" s="847">
        <f t="shared" si="488"/>
        <v>0</v>
      </c>
      <c r="BO425" s="848"/>
      <c r="BP425" s="221">
        <f t="shared" si="499"/>
        <v>0</v>
      </c>
      <c r="BQ425" s="256">
        <f t="shared" si="489"/>
        <v>0</v>
      </c>
      <c r="BR425" s="256">
        <f t="shared" si="490"/>
        <v>0</v>
      </c>
      <c r="BS425" s="256">
        <f t="shared" si="491"/>
        <v>0</v>
      </c>
      <c r="BT425" s="256">
        <f t="shared" si="492"/>
        <v>0</v>
      </c>
      <c r="BU425" s="256">
        <f t="shared" si="493"/>
        <v>0</v>
      </c>
      <c r="BV425" s="244">
        <f t="shared" si="494"/>
        <v>0</v>
      </c>
      <c r="BW425" s="34"/>
    </row>
    <row r="426" spans="1:75" ht="15" customHeight="1">
      <c r="C426" s="759">
        <f t="shared" si="462"/>
        <v>0</v>
      </c>
      <c r="D426" s="653"/>
      <c r="E426" s="653"/>
      <c r="F426" s="653"/>
      <c r="G426" s="653"/>
      <c r="H426" s="653"/>
      <c r="I426" s="653"/>
      <c r="J426" s="653"/>
      <c r="K426" s="653"/>
      <c r="L426" s="146">
        <f t="shared" si="463"/>
        <v>0</v>
      </c>
      <c r="M426" s="30"/>
      <c r="N426" s="851">
        <f t="shared" si="464"/>
        <v>0</v>
      </c>
      <c r="O426" s="890"/>
      <c r="P426" s="851">
        <f t="shared" si="465"/>
        <v>0</v>
      </c>
      <c r="Q426" s="890"/>
      <c r="R426" s="851">
        <f t="shared" si="466"/>
        <v>0</v>
      </c>
      <c r="S426" s="890"/>
      <c r="T426" s="851">
        <f t="shared" si="467"/>
        <v>0</v>
      </c>
      <c r="U426" s="890"/>
      <c r="V426" s="851">
        <f t="shared" si="468"/>
        <v>0</v>
      </c>
      <c r="W426" s="890"/>
      <c r="X426" s="92">
        <f t="shared" si="495"/>
        <v>0</v>
      </c>
      <c r="Y426" s="849">
        <f t="shared" si="469"/>
        <v>0</v>
      </c>
      <c r="Z426" s="850"/>
      <c r="AA426" s="849">
        <f t="shared" si="470"/>
        <v>0</v>
      </c>
      <c r="AB426" s="850"/>
      <c r="AC426" s="849">
        <f t="shared" si="471"/>
        <v>0</v>
      </c>
      <c r="AD426" s="850"/>
      <c r="AE426" s="849">
        <f t="shared" si="472"/>
        <v>0</v>
      </c>
      <c r="AF426" s="850"/>
      <c r="AG426" s="849">
        <f t="shared" si="473"/>
        <v>0</v>
      </c>
      <c r="AH426" s="850"/>
      <c r="AI426" s="212">
        <f t="shared" si="496"/>
        <v>0</v>
      </c>
      <c r="AJ426" s="843">
        <f t="shared" si="474"/>
        <v>0</v>
      </c>
      <c r="AK426" s="844"/>
      <c r="AL426" s="843">
        <f t="shared" si="475"/>
        <v>0</v>
      </c>
      <c r="AM426" s="844"/>
      <c r="AN426" s="843">
        <f t="shared" si="476"/>
        <v>0</v>
      </c>
      <c r="AO426" s="844"/>
      <c r="AP426" s="843">
        <f t="shared" si="477"/>
        <v>0</v>
      </c>
      <c r="AQ426" s="844"/>
      <c r="AR426" s="843">
        <f t="shared" si="478"/>
        <v>0</v>
      </c>
      <c r="AS426" s="844"/>
      <c r="AT426" s="215">
        <f t="shared" si="497"/>
        <v>0</v>
      </c>
      <c r="AU426" s="845">
        <f t="shared" si="479"/>
        <v>0</v>
      </c>
      <c r="AV426" s="846"/>
      <c r="AW426" s="845">
        <f t="shared" si="480"/>
        <v>0</v>
      </c>
      <c r="AX426" s="846"/>
      <c r="AY426" s="845">
        <f t="shared" si="481"/>
        <v>0</v>
      </c>
      <c r="AZ426" s="846"/>
      <c r="BA426" s="845">
        <f t="shared" si="482"/>
        <v>0</v>
      </c>
      <c r="BB426" s="846"/>
      <c r="BC426" s="845">
        <f t="shared" si="483"/>
        <v>0</v>
      </c>
      <c r="BD426" s="846"/>
      <c r="BE426" s="218">
        <f t="shared" si="498"/>
        <v>0</v>
      </c>
      <c r="BF426" s="847">
        <f t="shared" si="484"/>
        <v>0</v>
      </c>
      <c r="BG426" s="848"/>
      <c r="BH426" s="847">
        <f t="shared" si="485"/>
        <v>0</v>
      </c>
      <c r="BI426" s="848"/>
      <c r="BJ426" s="847">
        <f t="shared" si="486"/>
        <v>0</v>
      </c>
      <c r="BK426" s="848"/>
      <c r="BL426" s="847">
        <f t="shared" si="487"/>
        <v>0</v>
      </c>
      <c r="BM426" s="848"/>
      <c r="BN426" s="847">
        <f t="shared" si="488"/>
        <v>0</v>
      </c>
      <c r="BO426" s="848"/>
      <c r="BP426" s="221">
        <f t="shared" si="499"/>
        <v>0</v>
      </c>
      <c r="BQ426" s="256">
        <f t="shared" si="489"/>
        <v>0</v>
      </c>
      <c r="BR426" s="256">
        <f t="shared" si="490"/>
        <v>0</v>
      </c>
      <c r="BS426" s="256">
        <f t="shared" si="491"/>
        <v>0</v>
      </c>
      <c r="BT426" s="256">
        <f t="shared" si="492"/>
        <v>0</v>
      </c>
      <c r="BU426" s="256">
        <f t="shared" si="493"/>
        <v>0</v>
      </c>
      <c r="BV426" s="244">
        <f t="shared" si="494"/>
        <v>0</v>
      </c>
      <c r="BW426" s="34"/>
    </row>
    <row r="427" spans="1:75" ht="15" customHeight="1">
      <c r="C427" s="759">
        <f t="shared" si="462"/>
        <v>0</v>
      </c>
      <c r="D427" s="653"/>
      <c r="E427" s="653"/>
      <c r="F427" s="653"/>
      <c r="G427" s="653"/>
      <c r="H427" s="653"/>
      <c r="I427" s="653"/>
      <c r="J427" s="653"/>
      <c r="K427" s="653"/>
      <c r="L427" s="146">
        <f t="shared" si="463"/>
        <v>0</v>
      </c>
      <c r="M427" s="30"/>
      <c r="N427" s="851">
        <f t="shared" si="464"/>
        <v>0</v>
      </c>
      <c r="O427" s="890"/>
      <c r="P427" s="851">
        <f t="shared" si="465"/>
        <v>0</v>
      </c>
      <c r="Q427" s="890"/>
      <c r="R427" s="851">
        <f t="shared" si="466"/>
        <v>0</v>
      </c>
      <c r="S427" s="890"/>
      <c r="T427" s="851">
        <f t="shared" si="467"/>
        <v>0</v>
      </c>
      <c r="U427" s="890"/>
      <c r="V427" s="851">
        <f t="shared" si="468"/>
        <v>0</v>
      </c>
      <c r="W427" s="890"/>
      <c r="X427" s="92">
        <f t="shared" si="495"/>
        <v>0</v>
      </c>
      <c r="Y427" s="849">
        <f t="shared" si="469"/>
        <v>0</v>
      </c>
      <c r="Z427" s="850"/>
      <c r="AA427" s="849">
        <f t="shared" si="470"/>
        <v>0</v>
      </c>
      <c r="AB427" s="850"/>
      <c r="AC427" s="849">
        <f t="shared" si="471"/>
        <v>0</v>
      </c>
      <c r="AD427" s="850"/>
      <c r="AE427" s="849">
        <f t="shared" si="472"/>
        <v>0</v>
      </c>
      <c r="AF427" s="850"/>
      <c r="AG427" s="849">
        <f t="shared" si="473"/>
        <v>0</v>
      </c>
      <c r="AH427" s="850"/>
      <c r="AI427" s="212">
        <f t="shared" si="496"/>
        <v>0</v>
      </c>
      <c r="AJ427" s="843">
        <f t="shared" si="474"/>
        <v>0</v>
      </c>
      <c r="AK427" s="844"/>
      <c r="AL427" s="843">
        <f t="shared" si="475"/>
        <v>0</v>
      </c>
      <c r="AM427" s="844"/>
      <c r="AN427" s="843">
        <f t="shared" si="476"/>
        <v>0</v>
      </c>
      <c r="AO427" s="844"/>
      <c r="AP427" s="843">
        <f t="shared" si="477"/>
        <v>0</v>
      </c>
      <c r="AQ427" s="844"/>
      <c r="AR427" s="843">
        <f t="shared" si="478"/>
        <v>0</v>
      </c>
      <c r="AS427" s="844"/>
      <c r="AT427" s="215">
        <f t="shared" si="497"/>
        <v>0</v>
      </c>
      <c r="AU427" s="845">
        <f t="shared" si="479"/>
        <v>0</v>
      </c>
      <c r="AV427" s="846"/>
      <c r="AW427" s="845">
        <f t="shared" si="480"/>
        <v>0</v>
      </c>
      <c r="AX427" s="846"/>
      <c r="AY427" s="845">
        <f t="shared" si="481"/>
        <v>0</v>
      </c>
      <c r="AZ427" s="846"/>
      <c r="BA427" s="845">
        <f t="shared" si="482"/>
        <v>0</v>
      </c>
      <c r="BB427" s="846"/>
      <c r="BC427" s="845">
        <f t="shared" si="483"/>
        <v>0</v>
      </c>
      <c r="BD427" s="846"/>
      <c r="BE427" s="218">
        <f t="shared" si="498"/>
        <v>0</v>
      </c>
      <c r="BF427" s="847">
        <f t="shared" si="484"/>
        <v>0</v>
      </c>
      <c r="BG427" s="848"/>
      <c r="BH427" s="847">
        <f t="shared" si="485"/>
        <v>0</v>
      </c>
      <c r="BI427" s="848"/>
      <c r="BJ427" s="847">
        <f t="shared" si="486"/>
        <v>0</v>
      </c>
      <c r="BK427" s="848"/>
      <c r="BL427" s="847">
        <f t="shared" si="487"/>
        <v>0</v>
      </c>
      <c r="BM427" s="848"/>
      <c r="BN427" s="847">
        <f t="shared" si="488"/>
        <v>0</v>
      </c>
      <c r="BO427" s="848"/>
      <c r="BP427" s="221">
        <f t="shared" si="499"/>
        <v>0</v>
      </c>
      <c r="BQ427" s="256">
        <f t="shared" si="489"/>
        <v>0</v>
      </c>
      <c r="BR427" s="256">
        <f t="shared" si="490"/>
        <v>0</v>
      </c>
      <c r="BS427" s="256">
        <f t="shared" si="491"/>
        <v>0</v>
      </c>
      <c r="BT427" s="256">
        <f t="shared" si="492"/>
        <v>0</v>
      </c>
      <c r="BU427" s="256">
        <f t="shared" si="493"/>
        <v>0</v>
      </c>
      <c r="BV427" s="244">
        <f t="shared" si="494"/>
        <v>0</v>
      </c>
      <c r="BW427" s="34"/>
    </row>
    <row r="428" spans="1:75" ht="15" customHeight="1">
      <c r="C428" s="707"/>
      <c r="D428" s="708"/>
      <c r="E428" s="708"/>
      <c r="F428" s="708"/>
      <c r="G428" s="708"/>
      <c r="H428" s="708"/>
      <c r="I428" s="708"/>
      <c r="J428" s="892" t="s">
        <v>105</v>
      </c>
      <c r="K428" s="893"/>
      <c r="L428" s="893"/>
      <c r="M428" s="894"/>
      <c r="N428" s="886">
        <f>SUM(N422:N427)</f>
        <v>0</v>
      </c>
      <c r="O428" s="686"/>
      <c r="P428" s="886">
        <f>SUM(P422:P427)</f>
        <v>0</v>
      </c>
      <c r="Q428" s="686"/>
      <c r="R428" s="886">
        <f>SUM(R422:R427)</f>
        <v>0</v>
      </c>
      <c r="S428" s="686"/>
      <c r="T428" s="886">
        <f>SUM(T422:T427)</f>
        <v>0</v>
      </c>
      <c r="U428" s="686"/>
      <c r="V428" s="886">
        <f>SUM(V422:V427)</f>
        <v>0</v>
      </c>
      <c r="W428" s="686"/>
      <c r="X428" s="109">
        <f>SUM(N428:W428)</f>
        <v>0</v>
      </c>
      <c r="Y428" s="886">
        <f>SUM(Y422:Y427)</f>
        <v>0</v>
      </c>
      <c r="Z428" s="891"/>
      <c r="AA428" s="886">
        <f>SUM(AA422:AA427)</f>
        <v>0</v>
      </c>
      <c r="AB428" s="891"/>
      <c r="AC428" s="886">
        <f>SUM(AC422:AC427)</f>
        <v>0</v>
      </c>
      <c r="AD428" s="891"/>
      <c r="AE428" s="886">
        <f>SUM(AE422:AE427)</f>
        <v>0</v>
      </c>
      <c r="AF428" s="891"/>
      <c r="AG428" s="886">
        <f>SUM(AG422:AG427)</f>
        <v>0</v>
      </c>
      <c r="AH428" s="891"/>
      <c r="AI428" s="109">
        <f>SUM(Y428:AH428)</f>
        <v>0</v>
      </c>
      <c r="AJ428" s="886">
        <f>SUM(AJ422:AJ427)</f>
        <v>0</v>
      </c>
      <c r="AK428" s="686"/>
      <c r="AL428" s="886">
        <f>SUM(AL422:AL427)</f>
        <v>0</v>
      </c>
      <c r="AM428" s="686"/>
      <c r="AN428" s="886">
        <f>SUM(AN422:AN427)</f>
        <v>0</v>
      </c>
      <c r="AO428" s="686"/>
      <c r="AP428" s="886">
        <f>SUM(AP422:AP427)</f>
        <v>0</v>
      </c>
      <c r="AQ428" s="686"/>
      <c r="AR428" s="886">
        <f>SUM(AR422:AR427)</f>
        <v>0</v>
      </c>
      <c r="AS428" s="686"/>
      <c r="AT428" s="109">
        <f>SUM(AJ428:AS428)</f>
        <v>0</v>
      </c>
      <c r="AU428" s="886">
        <f>SUM(AU422:AU427)</f>
        <v>0</v>
      </c>
      <c r="AV428" s="686"/>
      <c r="AW428" s="886">
        <f>SUM(AW422:AW427)</f>
        <v>0</v>
      </c>
      <c r="AX428" s="686"/>
      <c r="AY428" s="886">
        <f>SUM(AY422:AY427)</f>
        <v>0</v>
      </c>
      <c r="AZ428" s="686"/>
      <c r="BA428" s="886">
        <f>SUM(BA422:BA427)</f>
        <v>0</v>
      </c>
      <c r="BB428" s="686"/>
      <c r="BC428" s="886">
        <f>SUM(BC422:BC427)</f>
        <v>0</v>
      </c>
      <c r="BD428" s="686"/>
      <c r="BE428" s="109">
        <f>SUM(AU428:BD428)</f>
        <v>0</v>
      </c>
      <c r="BF428" s="886">
        <f>SUM(BF422:BF427)</f>
        <v>0</v>
      </c>
      <c r="BG428" s="686"/>
      <c r="BH428" s="886">
        <f>SUM(BH422:BH427)</f>
        <v>0</v>
      </c>
      <c r="BI428" s="686"/>
      <c r="BJ428" s="886">
        <f>SUM(BJ422:BJ427)</f>
        <v>0</v>
      </c>
      <c r="BK428" s="686"/>
      <c r="BL428" s="886">
        <f>SUM(BL422:BL427)</f>
        <v>0</v>
      </c>
      <c r="BM428" s="686"/>
      <c r="BN428" s="886">
        <f>SUM(BN422:BN427)</f>
        <v>0</v>
      </c>
      <c r="BO428" s="686"/>
      <c r="BP428" s="109">
        <f>SUM(BF428:BO428)</f>
        <v>0</v>
      </c>
      <c r="BQ428" s="109">
        <f>SUM(BQ422:BQ427)</f>
        <v>0</v>
      </c>
      <c r="BR428" s="109">
        <f>SUM(BR422:BR427)</f>
        <v>0</v>
      </c>
      <c r="BS428" s="109">
        <f>SUM(BS422:BS427)</f>
        <v>0</v>
      </c>
      <c r="BT428" s="109">
        <f>SUM(BT422:BT427)</f>
        <v>0</v>
      </c>
      <c r="BU428" s="109">
        <f>SUM(BU422:BU427)</f>
        <v>0</v>
      </c>
      <c r="BV428" s="109">
        <f t="shared" si="494"/>
        <v>0</v>
      </c>
      <c r="BW428" s="34"/>
    </row>
    <row r="429" spans="1:75" ht="15" customHeight="1">
      <c r="C429" s="670" t="s">
        <v>322</v>
      </c>
      <c r="D429" s="671"/>
      <c r="E429" s="671"/>
      <c r="F429" s="671"/>
      <c r="G429" s="671"/>
      <c r="H429" s="671"/>
      <c r="I429" s="671"/>
      <c r="J429" s="671"/>
      <c r="K429" s="671"/>
      <c r="L429" s="671"/>
      <c r="M429" s="672"/>
      <c r="N429" s="668">
        <f>SUM(N420+N428)</f>
        <v>0</v>
      </c>
      <c r="O429" s="686"/>
      <c r="P429" s="668">
        <f>SUM(P420+P428)</f>
        <v>0</v>
      </c>
      <c r="Q429" s="686"/>
      <c r="R429" s="668">
        <f>SUM(R420+R428)</f>
        <v>0</v>
      </c>
      <c r="S429" s="686"/>
      <c r="T429" s="668">
        <f>SUM(T420+T428)</f>
        <v>0</v>
      </c>
      <c r="U429" s="686"/>
      <c r="V429" s="668">
        <f>SUM(V420+V428)</f>
        <v>0</v>
      </c>
      <c r="W429" s="686"/>
      <c r="X429" s="120">
        <f>SUM(N429:W429)</f>
        <v>0</v>
      </c>
      <c r="Y429" s="668">
        <f>SUM(Y420+Y428)</f>
        <v>0</v>
      </c>
      <c r="Z429" s="725"/>
      <c r="AA429" s="668">
        <f>SUM(AA420+AA428)</f>
        <v>0</v>
      </c>
      <c r="AB429" s="725"/>
      <c r="AC429" s="668">
        <f>SUM(AC420+AC428)</f>
        <v>0</v>
      </c>
      <c r="AD429" s="725"/>
      <c r="AE429" s="668">
        <f>SUM(AE420+AE428)</f>
        <v>0</v>
      </c>
      <c r="AF429" s="725"/>
      <c r="AG429" s="668">
        <f>SUM(AG420+AG428)</f>
        <v>0</v>
      </c>
      <c r="AH429" s="725"/>
      <c r="AI429" s="120">
        <f>SUM(Y429:AH429)</f>
        <v>0</v>
      </c>
      <c r="AJ429" s="668">
        <f>SUM(AJ420+AJ428)</f>
        <v>0</v>
      </c>
      <c r="AK429" s="686"/>
      <c r="AL429" s="668">
        <f>SUM(AL420+AL428)</f>
        <v>0</v>
      </c>
      <c r="AM429" s="686"/>
      <c r="AN429" s="668">
        <f>SUM(AN420+AN428)</f>
        <v>0</v>
      </c>
      <c r="AO429" s="686"/>
      <c r="AP429" s="668">
        <f>SUM(AP420+AP428)</f>
        <v>0</v>
      </c>
      <c r="AQ429" s="686"/>
      <c r="AR429" s="668">
        <f>SUM(AR420+AR428)</f>
        <v>0</v>
      </c>
      <c r="AS429" s="686"/>
      <c r="AT429" s="120">
        <f>SUM(AJ429:AS429)</f>
        <v>0</v>
      </c>
      <c r="AU429" s="668">
        <f>SUM(AU420+AU428)</f>
        <v>0</v>
      </c>
      <c r="AV429" s="686"/>
      <c r="AW429" s="668">
        <f>SUM(AW420+AW428)</f>
        <v>0</v>
      </c>
      <c r="AX429" s="686"/>
      <c r="AY429" s="668">
        <f>SUM(AY420+AY428)</f>
        <v>0</v>
      </c>
      <c r="AZ429" s="686"/>
      <c r="BA429" s="668">
        <f>SUM(BA420+BA428)</f>
        <v>0</v>
      </c>
      <c r="BB429" s="686"/>
      <c r="BC429" s="668">
        <f>SUM(BC420+BC428)</f>
        <v>0</v>
      </c>
      <c r="BD429" s="686"/>
      <c r="BE429" s="120">
        <f>SUM(AU429:BD429)</f>
        <v>0</v>
      </c>
      <c r="BF429" s="668">
        <f>SUM(BF420+BF428)</f>
        <v>0</v>
      </c>
      <c r="BG429" s="686"/>
      <c r="BH429" s="668">
        <f>SUM(BH420+BH428)</f>
        <v>0</v>
      </c>
      <c r="BI429" s="686"/>
      <c r="BJ429" s="668">
        <f>SUM(BJ420+BJ428)</f>
        <v>0</v>
      </c>
      <c r="BK429" s="686"/>
      <c r="BL429" s="668">
        <f>SUM(BL420+BL428)</f>
        <v>0</v>
      </c>
      <c r="BM429" s="686"/>
      <c r="BN429" s="668">
        <f>SUM(BN420+BN428)</f>
        <v>0</v>
      </c>
      <c r="BO429" s="686"/>
      <c r="BP429" s="120">
        <f>SUM(BF429:BO429)</f>
        <v>0</v>
      </c>
      <c r="BQ429" s="120">
        <f>SUM(BQ420+BQ428)</f>
        <v>0</v>
      </c>
      <c r="BR429" s="120">
        <f>SUM(BR420+BR428)</f>
        <v>0</v>
      </c>
      <c r="BS429" s="120">
        <f>SUM(BS420+BS428)</f>
        <v>0</v>
      </c>
      <c r="BT429" s="120">
        <f>SUM(BT420+BT428)</f>
        <v>0</v>
      </c>
      <c r="BU429" s="120">
        <f>SUM(BU420+BU428)</f>
        <v>0</v>
      </c>
      <c r="BV429" s="120">
        <f t="shared" si="494"/>
        <v>0</v>
      </c>
      <c r="BW429" s="34"/>
    </row>
    <row r="430" spans="1:75" ht="15" customHeight="1">
      <c r="A430" s="62">
        <v>3014</v>
      </c>
      <c r="B430" s="62"/>
      <c r="C430" s="663" t="s">
        <v>375</v>
      </c>
      <c r="D430" s="664"/>
      <c r="E430" s="664"/>
      <c r="F430" s="664"/>
      <c r="G430" s="664"/>
      <c r="H430" s="664"/>
      <c r="I430" s="664"/>
      <c r="J430" s="664"/>
      <c r="K430" s="664"/>
      <c r="L430" s="664"/>
      <c r="M430" s="685"/>
      <c r="N430" s="125"/>
      <c r="O430" s="152"/>
      <c r="P430" s="61"/>
      <c r="Q430" s="152"/>
      <c r="R430" s="61"/>
      <c r="S430" s="152"/>
      <c r="T430" s="61"/>
      <c r="U430" s="152"/>
      <c r="V430" s="61"/>
      <c r="W430" s="152"/>
      <c r="X430" s="153"/>
      <c r="Y430" s="125"/>
      <c r="Z430" s="152"/>
      <c r="AA430" s="61"/>
      <c r="AB430" s="152"/>
      <c r="AC430" s="61"/>
      <c r="AD430" s="152"/>
      <c r="AE430" s="61"/>
      <c r="AF430" s="152"/>
      <c r="AG430" s="61"/>
      <c r="AH430" s="152"/>
      <c r="AI430" s="153"/>
      <c r="AJ430" s="125"/>
      <c r="AK430" s="152"/>
      <c r="AL430" s="61"/>
      <c r="AM430" s="152"/>
      <c r="AN430" s="61"/>
      <c r="AO430" s="152"/>
      <c r="AP430" s="61"/>
      <c r="AQ430" s="152"/>
      <c r="AR430" s="61"/>
      <c r="AS430" s="152"/>
      <c r="AT430" s="153"/>
      <c r="AU430" s="125"/>
      <c r="AV430" s="152"/>
      <c r="AW430" s="61"/>
      <c r="AX430" s="152"/>
      <c r="AY430" s="61"/>
      <c r="AZ430" s="152"/>
      <c r="BA430" s="61"/>
      <c r="BB430" s="152"/>
      <c r="BC430" s="61"/>
      <c r="BD430" s="152"/>
      <c r="BE430" s="153"/>
      <c r="BF430" s="125"/>
      <c r="BG430" s="152"/>
      <c r="BH430" s="61"/>
      <c r="BI430" s="152"/>
      <c r="BJ430" s="61"/>
      <c r="BK430" s="152"/>
      <c r="BL430" s="61"/>
      <c r="BM430" s="152"/>
      <c r="BN430" s="61"/>
      <c r="BO430" s="152"/>
      <c r="BP430" s="153"/>
      <c r="BQ430" s="290"/>
      <c r="BR430" s="290"/>
      <c r="BS430" s="290"/>
      <c r="BT430" s="290"/>
      <c r="BU430" s="290"/>
      <c r="BV430" s="245"/>
      <c r="BW430" s="34"/>
    </row>
    <row r="431" spans="1:75" ht="15" customHeight="1">
      <c r="C431" s="703" t="s">
        <v>391</v>
      </c>
      <c r="D431" s="662"/>
      <c r="E431" s="662"/>
      <c r="F431" s="662"/>
      <c r="G431" s="662"/>
      <c r="H431" s="662"/>
      <c r="I431" s="662"/>
      <c r="J431" s="662"/>
      <c r="K431" s="662"/>
      <c r="L431" s="662"/>
      <c r="M431" s="762"/>
      <c r="N431" s="851">
        <v>0</v>
      </c>
      <c r="O431" s="654"/>
      <c r="P431" s="851">
        <v>0</v>
      </c>
      <c r="Q431" s="654"/>
      <c r="R431" s="851">
        <v>0</v>
      </c>
      <c r="S431" s="654"/>
      <c r="T431" s="851">
        <v>0</v>
      </c>
      <c r="U431" s="654"/>
      <c r="V431" s="851">
        <v>0</v>
      </c>
      <c r="W431" s="654"/>
      <c r="X431" s="92">
        <f>SUM(N431+P431+R431+T431+V431)</f>
        <v>0</v>
      </c>
      <c r="Y431" s="849">
        <v>0</v>
      </c>
      <c r="Z431" s="850"/>
      <c r="AA431" s="849">
        <v>0</v>
      </c>
      <c r="AB431" s="850"/>
      <c r="AC431" s="849">
        <v>0</v>
      </c>
      <c r="AD431" s="850"/>
      <c r="AE431" s="849">
        <v>0</v>
      </c>
      <c r="AF431" s="850"/>
      <c r="AG431" s="849">
        <v>0</v>
      </c>
      <c r="AH431" s="850"/>
      <c r="AI431" s="212">
        <f>SUM(Y431+AA431+AC431+AE431+AG431)</f>
        <v>0</v>
      </c>
      <c r="AJ431" s="843">
        <v>0</v>
      </c>
      <c r="AK431" s="844"/>
      <c r="AL431" s="843">
        <v>0</v>
      </c>
      <c r="AM431" s="844"/>
      <c r="AN431" s="843">
        <v>0</v>
      </c>
      <c r="AO431" s="844"/>
      <c r="AP431" s="843">
        <v>0</v>
      </c>
      <c r="AQ431" s="844"/>
      <c r="AR431" s="843">
        <v>0</v>
      </c>
      <c r="AS431" s="844"/>
      <c r="AT431" s="215">
        <f>SUM(AJ431+AL431+AN431+AP431+AR431)</f>
        <v>0</v>
      </c>
      <c r="AU431" s="845">
        <v>0</v>
      </c>
      <c r="AV431" s="846"/>
      <c r="AW431" s="845">
        <v>0</v>
      </c>
      <c r="AX431" s="846"/>
      <c r="AY431" s="845">
        <v>0</v>
      </c>
      <c r="AZ431" s="846"/>
      <c r="BA431" s="845">
        <v>0</v>
      </c>
      <c r="BB431" s="846"/>
      <c r="BC431" s="845">
        <v>0</v>
      </c>
      <c r="BD431" s="846"/>
      <c r="BE431" s="218">
        <f>SUM(AU431+AW431+AY431+BA431+BC431)</f>
        <v>0</v>
      </c>
      <c r="BF431" s="847">
        <v>0</v>
      </c>
      <c r="BG431" s="848"/>
      <c r="BH431" s="847">
        <v>0</v>
      </c>
      <c r="BI431" s="848"/>
      <c r="BJ431" s="847">
        <v>0</v>
      </c>
      <c r="BK431" s="848"/>
      <c r="BL431" s="847">
        <v>0</v>
      </c>
      <c r="BM431" s="848"/>
      <c r="BN431" s="847">
        <v>0</v>
      </c>
      <c r="BO431" s="848"/>
      <c r="BP431" s="221">
        <f>SUM(BF431+BH431+BJ431+BL431+BN431)</f>
        <v>0</v>
      </c>
      <c r="BQ431" s="239">
        <f t="shared" ref="BQ431:BQ440" si="500">N431+Y431+AJ431+AU431+BF431</f>
        <v>0</v>
      </c>
      <c r="BR431" s="239">
        <f t="shared" ref="BR431:BR440" si="501">P431+AA431+AL431+AW431+BH431</f>
        <v>0</v>
      </c>
      <c r="BS431" s="239">
        <f t="shared" ref="BS431:BS440" si="502">R431+AC431+AN431+AY431+BJ431</f>
        <v>0</v>
      </c>
      <c r="BT431" s="239">
        <f t="shared" ref="BT431:BT440" si="503">T431+AE431+AP431+BA431+BL431</f>
        <v>0</v>
      </c>
      <c r="BU431" s="239">
        <f t="shared" ref="BU431:BU440" si="504">V431+AG431+AR431+BC431+BN431</f>
        <v>0</v>
      </c>
      <c r="BV431" s="240">
        <f t="shared" ref="BV431:BV441" si="505">SUM(BQ431:BU431)</f>
        <v>0</v>
      </c>
      <c r="BW431" s="34"/>
    </row>
    <row r="432" spans="1:75" ht="15" customHeight="1">
      <c r="C432" s="703" t="s">
        <v>391</v>
      </c>
      <c r="D432" s="662"/>
      <c r="E432" s="662"/>
      <c r="F432" s="662"/>
      <c r="G432" s="662"/>
      <c r="H432" s="662"/>
      <c r="I432" s="662"/>
      <c r="J432" s="662"/>
      <c r="K432" s="662"/>
      <c r="L432" s="662"/>
      <c r="M432" s="762"/>
      <c r="N432" s="851">
        <v>0</v>
      </c>
      <c r="O432" s="654"/>
      <c r="P432" s="851">
        <v>0</v>
      </c>
      <c r="Q432" s="654"/>
      <c r="R432" s="851">
        <v>0</v>
      </c>
      <c r="S432" s="654"/>
      <c r="T432" s="851">
        <v>0</v>
      </c>
      <c r="U432" s="654"/>
      <c r="V432" s="851">
        <v>0</v>
      </c>
      <c r="W432" s="654"/>
      <c r="X432" s="92">
        <f t="shared" ref="X432:X440" si="506">SUM(N432+P432+R432+T432+V432)</f>
        <v>0</v>
      </c>
      <c r="Y432" s="849">
        <v>0</v>
      </c>
      <c r="Z432" s="850"/>
      <c r="AA432" s="849">
        <v>0</v>
      </c>
      <c r="AB432" s="850"/>
      <c r="AC432" s="849">
        <v>0</v>
      </c>
      <c r="AD432" s="850"/>
      <c r="AE432" s="849">
        <v>0</v>
      </c>
      <c r="AF432" s="850"/>
      <c r="AG432" s="849">
        <v>0</v>
      </c>
      <c r="AH432" s="850"/>
      <c r="AI432" s="212">
        <f t="shared" ref="AI432:AI440" si="507">SUM(Y432+AA432+AC432+AE432+AG432)</f>
        <v>0</v>
      </c>
      <c r="AJ432" s="843">
        <v>0</v>
      </c>
      <c r="AK432" s="844"/>
      <c r="AL432" s="843">
        <v>0</v>
      </c>
      <c r="AM432" s="844"/>
      <c r="AN432" s="843">
        <v>0</v>
      </c>
      <c r="AO432" s="844"/>
      <c r="AP432" s="843">
        <v>0</v>
      </c>
      <c r="AQ432" s="844"/>
      <c r="AR432" s="843">
        <v>0</v>
      </c>
      <c r="AS432" s="844"/>
      <c r="AT432" s="215">
        <f t="shared" ref="AT432:AT440" si="508">SUM(AJ432+AL432+AN432+AP432+AR432)</f>
        <v>0</v>
      </c>
      <c r="AU432" s="845">
        <v>0</v>
      </c>
      <c r="AV432" s="846"/>
      <c r="AW432" s="845">
        <v>0</v>
      </c>
      <c r="AX432" s="846"/>
      <c r="AY432" s="845">
        <v>0</v>
      </c>
      <c r="AZ432" s="846"/>
      <c r="BA432" s="845">
        <v>0</v>
      </c>
      <c r="BB432" s="846"/>
      <c r="BC432" s="845">
        <v>0</v>
      </c>
      <c r="BD432" s="846"/>
      <c r="BE432" s="218">
        <f t="shared" ref="BE432:BE440" si="509">SUM(AU432+AW432+AY432+BA432+BC432)</f>
        <v>0</v>
      </c>
      <c r="BF432" s="847">
        <v>0</v>
      </c>
      <c r="BG432" s="848"/>
      <c r="BH432" s="847">
        <v>0</v>
      </c>
      <c r="BI432" s="848"/>
      <c r="BJ432" s="847">
        <v>0</v>
      </c>
      <c r="BK432" s="848"/>
      <c r="BL432" s="847">
        <v>0</v>
      </c>
      <c r="BM432" s="848"/>
      <c r="BN432" s="847">
        <v>0</v>
      </c>
      <c r="BO432" s="848"/>
      <c r="BP432" s="221">
        <f t="shared" ref="BP432:BP440" si="510">SUM(BF432+BH432+BJ432+BL432+BN432)</f>
        <v>0</v>
      </c>
      <c r="BQ432" s="239">
        <f t="shared" si="500"/>
        <v>0</v>
      </c>
      <c r="BR432" s="239">
        <f t="shared" si="501"/>
        <v>0</v>
      </c>
      <c r="BS432" s="239">
        <f t="shared" si="502"/>
        <v>0</v>
      </c>
      <c r="BT432" s="239">
        <f t="shared" si="503"/>
        <v>0</v>
      </c>
      <c r="BU432" s="239">
        <f t="shared" si="504"/>
        <v>0</v>
      </c>
      <c r="BV432" s="240">
        <f t="shared" si="505"/>
        <v>0</v>
      </c>
      <c r="BW432" s="34"/>
    </row>
    <row r="433" spans="1:75" ht="15" customHeight="1">
      <c r="C433" s="703" t="s">
        <v>391</v>
      </c>
      <c r="D433" s="662"/>
      <c r="E433" s="662"/>
      <c r="F433" s="662"/>
      <c r="G433" s="662"/>
      <c r="H433" s="662"/>
      <c r="I433" s="662"/>
      <c r="J433" s="662"/>
      <c r="K433" s="662"/>
      <c r="L433" s="662"/>
      <c r="M433" s="762"/>
      <c r="N433" s="851">
        <v>0</v>
      </c>
      <c r="O433" s="654"/>
      <c r="P433" s="851">
        <v>0</v>
      </c>
      <c r="Q433" s="654"/>
      <c r="R433" s="851">
        <v>0</v>
      </c>
      <c r="S433" s="654"/>
      <c r="T433" s="851">
        <v>0</v>
      </c>
      <c r="U433" s="654"/>
      <c r="V433" s="851">
        <v>0</v>
      </c>
      <c r="W433" s="654"/>
      <c r="X433" s="92">
        <f t="shared" si="506"/>
        <v>0</v>
      </c>
      <c r="Y433" s="849">
        <v>0</v>
      </c>
      <c r="Z433" s="850"/>
      <c r="AA433" s="849">
        <v>0</v>
      </c>
      <c r="AB433" s="850"/>
      <c r="AC433" s="849">
        <v>0</v>
      </c>
      <c r="AD433" s="850"/>
      <c r="AE433" s="849">
        <v>0</v>
      </c>
      <c r="AF433" s="850"/>
      <c r="AG433" s="849">
        <v>0</v>
      </c>
      <c r="AH433" s="850"/>
      <c r="AI433" s="212">
        <f t="shared" si="507"/>
        <v>0</v>
      </c>
      <c r="AJ433" s="843">
        <v>0</v>
      </c>
      <c r="AK433" s="844"/>
      <c r="AL433" s="843">
        <v>0</v>
      </c>
      <c r="AM433" s="844"/>
      <c r="AN433" s="843">
        <v>0</v>
      </c>
      <c r="AO433" s="844"/>
      <c r="AP433" s="843">
        <v>0</v>
      </c>
      <c r="AQ433" s="844"/>
      <c r="AR433" s="843">
        <v>0</v>
      </c>
      <c r="AS433" s="844"/>
      <c r="AT433" s="215">
        <f t="shared" si="508"/>
        <v>0</v>
      </c>
      <c r="AU433" s="845">
        <v>0</v>
      </c>
      <c r="AV433" s="846"/>
      <c r="AW433" s="845">
        <v>0</v>
      </c>
      <c r="AX433" s="846"/>
      <c r="AY433" s="845">
        <v>0</v>
      </c>
      <c r="AZ433" s="846"/>
      <c r="BA433" s="845">
        <v>0</v>
      </c>
      <c r="BB433" s="846"/>
      <c r="BC433" s="845">
        <v>0</v>
      </c>
      <c r="BD433" s="846"/>
      <c r="BE433" s="218">
        <f t="shared" si="509"/>
        <v>0</v>
      </c>
      <c r="BF433" s="847">
        <v>0</v>
      </c>
      <c r="BG433" s="848"/>
      <c r="BH433" s="847">
        <v>0</v>
      </c>
      <c r="BI433" s="848"/>
      <c r="BJ433" s="847">
        <v>0</v>
      </c>
      <c r="BK433" s="848"/>
      <c r="BL433" s="847">
        <v>0</v>
      </c>
      <c r="BM433" s="848"/>
      <c r="BN433" s="847">
        <v>0</v>
      </c>
      <c r="BO433" s="848"/>
      <c r="BP433" s="221">
        <f t="shared" si="510"/>
        <v>0</v>
      </c>
      <c r="BQ433" s="239">
        <f t="shared" si="500"/>
        <v>0</v>
      </c>
      <c r="BR433" s="239">
        <f t="shared" si="501"/>
        <v>0</v>
      </c>
      <c r="BS433" s="239">
        <f t="shared" si="502"/>
        <v>0</v>
      </c>
      <c r="BT433" s="239">
        <f t="shared" si="503"/>
        <v>0</v>
      </c>
      <c r="BU433" s="239">
        <f t="shared" si="504"/>
        <v>0</v>
      </c>
      <c r="BV433" s="240">
        <f t="shared" si="505"/>
        <v>0</v>
      </c>
      <c r="BW433" s="34"/>
    </row>
    <row r="434" spans="1:75" ht="15" customHeight="1">
      <c r="C434" s="703" t="s">
        <v>391</v>
      </c>
      <c r="D434" s="662"/>
      <c r="E434" s="662"/>
      <c r="F434" s="662"/>
      <c r="G434" s="662"/>
      <c r="H434" s="662"/>
      <c r="I434" s="662"/>
      <c r="J434" s="662"/>
      <c r="K434" s="662"/>
      <c r="L434" s="662"/>
      <c r="M434" s="762"/>
      <c r="N434" s="851">
        <v>0</v>
      </c>
      <c r="O434" s="654"/>
      <c r="P434" s="851">
        <v>0</v>
      </c>
      <c r="Q434" s="654"/>
      <c r="R434" s="851">
        <v>0</v>
      </c>
      <c r="S434" s="654"/>
      <c r="T434" s="851">
        <v>0</v>
      </c>
      <c r="U434" s="654"/>
      <c r="V434" s="851">
        <v>0</v>
      </c>
      <c r="W434" s="654"/>
      <c r="X434" s="92">
        <f t="shared" si="506"/>
        <v>0</v>
      </c>
      <c r="Y434" s="849">
        <v>0</v>
      </c>
      <c r="Z434" s="850"/>
      <c r="AA434" s="849">
        <v>0</v>
      </c>
      <c r="AB434" s="850"/>
      <c r="AC434" s="849">
        <v>0</v>
      </c>
      <c r="AD434" s="850"/>
      <c r="AE434" s="849">
        <v>0</v>
      </c>
      <c r="AF434" s="850"/>
      <c r="AG434" s="849">
        <v>0</v>
      </c>
      <c r="AH434" s="850"/>
      <c r="AI434" s="212">
        <f t="shared" si="507"/>
        <v>0</v>
      </c>
      <c r="AJ434" s="843">
        <v>0</v>
      </c>
      <c r="AK434" s="844"/>
      <c r="AL434" s="843">
        <v>0</v>
      </c>
      <c r="AM434" s="844"/>
      <c r="AN434" s="843">
        <v>0</v>
      </c>
      <c r="AO434" s="844"/>
      <c r="AP434" s="843">
        <v>0</v>
      </c>
      <c r="AQ434" s="844"/>
      <c r="AR434" s="843">
        <v>0</v>
      </c>
      <c r="AS434" s="844"/>
      <c r="AT434" s="215">
        <f t="shared" si="508"/>
        <v>0</v>
      </c>
      <c r="AU434" s="845">
        <v>0</v>
      </c>
      <c r="AV434" s="846"/>
      <c r="AW434" s="845">
        <v>0</v>
      </c>
      <c r="AX434" s="846"/>
      <c r="AY434" s="845">
        <v>0</v>
      </c>
      <c r="AZ434" s="846"/>
      <c r="BA434" s="845">
        <v>0</v>
      </c>
      <c r="BB434" s="846"/>
      <c r="BC434" s="845">
        <v>0</v>
      </c>
      <c r="BD434" s="846"/>
      <c r="BE434" s="218">
        <f t="shared" si="509"/>
        <v>0</v>
      </c>
      <c r="BF434" s="847">
        <v>0</v>
      </c>
      <c r="BG434" s="848"/>
      <c r="BH434" s="847">
        <v>0</v>
      </c>
      <c r="BI434" s="848"/>
      <c r="BJ434" s="847">
        <v>0</v>
      </c>
      <c r="BK434" s="848"/>
      <c r="BL434" s="847">
        <v>0</v>
      </c>
      <c r="BM434" s="848"/>
      <c r="BN434" s="847">
        <v>0</v>
      </c>
      <c r="BO434" s="848"/>
      <c r="BP434" s="221">
        <f t="shared" si="510"/>
        <v>0</v>
      </c>
      <c r="BQ434" s="239">
        <f t="shared" si="500"/>
        <v>0</v>
      </c>
      <c r="BR434" s="239">
        <f t="shared" si="501"/>
        <v>0</v>
      </c>
      <c r="BS434" s="239">
        <f t="shared" si="502"/>
        <v>0</v>
      </c>
      <c r="BT434" s="239">
        <f t="shared" si="503"/>
        <v>0</v>
      </c>
      <c r="BU434" s="239">
        <f t="shared" si="504"/>
        <v>0</v>
      </c>
      <c r="BV434" s="240">
        <f t="shared" si="505"/>
        <v>0</v>
      </c>
      <c r="BW434" s="34"/>
    </row>
    <row r="435" spans="1:75" ht="15" customHeight="1">
      <c r="C435" s="703" t="s">
        <v>391</v>
      </c>
      <c r="D435" s="662"/>
      <c r="E435" s="662"/>
      <c r="F435" s="662"/>
      <c r="G435" s="662"/>
      <c r="H435" s="662"/>
      <c r="I435" s="662"/>
      <c r="J435" s="662"/>
      <c r="K435" s="662"/>
      <c r="L435" s="662"/>
      <c r="M435" s="762"/>
      <c r="N435" s="851">
        <v>0</v>
      </c>
      <c r="O435" s="654"/>
      <c r="P435" s="851">
        <v>0</v>
      </c>
      <c r="Q435" s="654"/>
      <c r="R435" s="851">
        <v>0</v>
      </c>
      <c r="S435" s="654"/>
      <c r="T435" s="851">
        <v>0</v>
      </c>
      <c r="U435" s="654"/>
      <c r="V435" s="851">
        <v>0</v>
      </c>
      <c r="W435" s="654"/>
      <c r="X435" s="92">
        <f t="shared" si="506"/>
        <v>0</v>
      </c>
      <c r="Y435" s="849">
        <v>0</v>
      </c>
      <c r="Z435" s="850"/>
      <c r="AA435" s="849">
        <v>0</v>
      </c>
      <c r="AB435" s="850"/>
      <c r="AC435" s="849">
        <v>0</v>
      </c>
      <c r="AD435" s="850"/>
      <c r="AE435" s="849">
        <v>0</v>
      </c>
      <c r="AF435" s="850"/>
      <c r="AG435" s="849">
        <v>0</v>
      </c>
      <c r="AH435" s="850"/>
      <c r="AI435" s="212">
        <f t="shared" si="507"/>
        <v>0</v>
      </c>
      <c r="AJ435" s="843">
        <v>0</v>
      </c>
      <c r="AK435" s="844"/>
      <c r="AL435" s="843">
        <v>0</v>
      </c>
      <c r="AM435" s="844"/>
      <c r="AN435" s="843">
        <v>0</v>
      </c>
      <c r="AO435" s="844"/>
      <c r="AP435" s="843">
        <v>0</v>
      </c>
      <c r="AQ435" s="844"/>
      <c r="AR435" s="843">
        <v>0</v>
      </c>
      <c r="AS435" s="844"/>
      <c r="AT435" s="215">
        <f t="shared" si="508"/>
        <v>0</v>
      </c>
      <c r="AU435" s="845">
        <v>0</v>
      </c>
      <c r="AV435" s="846"/>
      <c r="AW435" s="845">
        <v>0</v>
      </c>
      <c r="AX435" s="846"/>
      <c r="AY435" s="845">
        <v>0</v>
      </c>
      <c r="AZ435" s="846"/>
      <c r="BA435" s="845">
        <v>0</v>
      </c>
      <c r="BB435" s="846"/>
      <c r="BC435" s="845">
        <v>0</v>
      </c>
      <c r="BD435" s="846"/>
      <c r="BE435" s="218">
        <f t="shared" si="509"/>
        <v>0</v>
      </c>
      <c r="BF435" s="847">
        <v>0</v>
      </c>
      <c r="BG435" s="848"/>
      <c r="BH435" s="847">
        <v>0</v>
      </c>
      <c r="BI435" s="848"/>
      <c r="BJ435" s="847">
        <v>0</v>
      </c>
      <c r="BK435" s="848"/>
      <c r="BL435" s="847">
        <v>0</v>
      </c>
      <c r="BM435" s="848"/>
      <c r="BN435" s="847">
        <v>0</v>
      </c>
      <c r="BO435" s="848"/>
      <c r="BP435" s="221">
        <f t="shared" si="510"/>
        <v>0</v>
      </c>
      <c r="BQ435" s="239">
        <f t="shared" si="500"/>
        <v>0</v>
      </c>
      <c r="BR435" s="239">
        <f t="shared" si="501"/>
        <v>0</v>
      </c>
      <c r="BS435" s="239">
        <f t="shared" si="502"/>
        <v>0</v>
      </c>
      <c r="BT435" s="239">
        <f t="shared" si="503"/>
        <v>0</v>
      </c>
      <c r="BU435" s="239">
        <f t="shared" si="504"/>
        <v>0</v>
      </c>
      <c r="BV435" s="240">
        <f t="shared" si="505"/>
        <v>0</v>
      </c>
      <c r="BW435" s="34"/>
    </row>
    <row r="436" spans="1:75" ht="15" customHeight="1">
      <c r="C436" s="703" t="s">
        <v>391</v>
      </c>
      <c r="D436" s="662"/>
      <c r="E436" s="662"/>
      <c r="F436" s="662"/>
      <c r="G436" s="662"/>
      <c r="H436" s="662"/>
      <c r="I436" s="662"/>
      <c r="J436" s="662"/>
      <c r="K436" s="662"/>
      <c r="L436" s="662"/>
      <c r="M436" s="762"/>
      <c r="N436" s="851">
        <v>0</v>
      </c>
      <c r="O436" s="654"/>
      <c r="P436" s="851">
        <v>0</v>
      </c>
      <c r="Q436" s="654"/>
      <c r="R436" s="851">
        <v>0</v>
      </c>
      <c r="S436" s="654"/>
      <c r="T436" s="851">
        <v>0</v>
      </c>
      <c r="U436" s="654"/>
      <c r="V436" s="851">
        <v>0</v>
      </c>
      <c r="W436" s="654"/>
      <c r="X436" s="92">
        <f t="shared" si="506"/>
        <v>0</v>
      </c>
      <c r="Y436" s="849">
        <v>0</v>
      </c>
      <c r="Z436" s="850"/>
      <c r="AA436" s="849">
        <v>0</v>
      </c>
      <c r="AB436" s="850"/>
      <c r="AC436" s="849">
        <v>0</v>
      </c>
      <c r="AD436" s="850"/>
      <c r="AE436" s="849">
        <v>0</v>
      </c>
      <c r="AF436" s="850"/>
      <c r="AG436" s="849">
        <v>0</v>
      </c>
      <c r="AH436" s="850"/>
      <c r="AI436" s="212">
        <f t="shared" si="507"/>
        <v>0</v>
      </c>
      <c r="AJ436" s="843">
        <v>0</v>
      </c>
      <c r="AK436" s="844"/>
      <c r="AL436" s="843">
        <v>0</v>
      </c>
      <c r="AM436" s="844"/>
      <c r="AN436" s="843">
        <v>0</v>
      </c>
      <c r="AO436" s="844"/>
      <c r="AP436" s="843">
        <v>0</v>
      </c>
      <c r="AQ436" s="844"/>
      <c r="AR436" s="843">
        <v>0</v>
      </c>
      <c r="AS436" s="844"/>
      <c r="AT436" s="215">
        <f t="shared" si="508"/>
        <v>0</v>
      </c>
      <c r="AU436" s="845">
        <v>0</v>
      </c>
      <c r="AV436" s="846"/>
      <c r="AW436" s="845">
        <v>0</v>
      </c>
      <c r="AX436" s="846"/>
      <c r="AY436" s="845">
        <v>0</v>
      </c>
      <c r="AZ436" s="846"/>
      <c r="BA436" s="845">
        <v>0</v>
      </c>
      <c r="BB436" s="846"/>
      <c r="BC436" s="845">
        <v>0</v>
      </c>
      <c r="BD436" s="846"/>
      <c r="BE436" s="218">
        <f t="shared" si="509"/>
        <v>0</v>
      </c>
      <c r="BF436" s="847">
        <v>0</v>
      </c>
      <c r="BG436" s="848"/>
      <c r="BH436" s="847">
        <v>0</v>
      </c>
      <c r="BI436" s="848"/>
      <c r="BJ436" s="847">
        <v>0</v>
      </c>
      <c r="BK436" s="848"/>
      <c r="BL436" s="847">
        <v>0</v>
      </c>
      <c r="BM436" s="848"/>
      <c r="BN436" s="847">
        <v>0</v>
      </c>
      <c r="BO436" s="848"/>
      <c r="BP436" s="221">
        <f t="shared" si="510"/>
        <v>0</v>
      </c>
      <c r="BQ436" s="239">
        <f t="shared" si="500"/>
        <v>0</v>
      </c>
      <c r="BR436" s="239">
        <f t="shared" si="501"/>
        <v>0</v>
      </c>
      <c r="BS436" s="239">
        <f t="shared" si="502"/>
        <v>0</v>
      </c>
      <c r="BT436" s="239">
        <f t="shared" si="503"/>
        <v>0</v>
      </c>
      <c r="BU436" s="239">
        <f t="shared" si="504"/>
        <v>0</v>
      </c>
      <c r="BV436" s="240">
        <f t="shared" si="505"/>
        <v>0</v>
      </c>
      <c r="BW436" s="34"/>
    </row>
    <row r="437" spans="1:75" ht="15" customHeight="1">
      <c r="C437" s="703" t="s">
        <v>391</v>
      </c>
      <c r="D437" s="662"/>
      <c r="E437" s="662"/>
      <c r="F437" s="662"/>
      <c r="G437" s="662"/>
      <c r="H437" s="662"/>
      <c r="I437" s="662"/>
      <c r="J437" s="662"/>
      <c r="K437" s="662"/>
      <c r="L437" s="662"/>
      <c r="M437" s="762"/>
      <c r="N437" s="851">
        <v>0</v>
      </c>
      <c r="O437" s="654"/>
      <c r="P437" s="851">
        <v>0</v>
      </c>
      <c r="Q437" s="654"/>
      <c r="R437" s="851">
        <v>0</v>
      </c>
      <c r="S437" s="654"/>
      <c r="T437" s="851">
        <v>0</v>
      </c>
      <c r="U437" s="654"/>
      <c r="V437" s="851">
        <v>0</v>
      </c>
      <c r="W437" s="654"/>
      <c r="X437" s="92">
        <f t="shared" si="506"/>
        <v>0</v>
      </c>
      <c r="Y437" s="849">
        <v>0</v>
      </c>
      <c r="Z437" s="850"/>
      <c r="AA437" s="849">
        <v>0</v>
      </c>
      <c r="AB437" s="850"/>
      <c r="AC437" s="849">
        <v>0</v>
      </c>
      <c r="AD437" s="850"/>
      <c r="AE437" s="849">
        <v>0</v>
      </c>
      <c r="AF437" s="850"/>
      <c r="AG437" s="849">
        <v>0</v>
      </c>
      <c r="AH437" s="850"/>
      <c r="AI437" s="212">
        <f t="shared" si="507"/>
        <v>0</v>
      </c>
      <c r="AJ437" s="843">
        <v>0</v>
      </c>
      <c r="AK437" s="844"/>
      <c r="AL437" s="843">
        <v>0</v>
      </c>
      <c r="AM437" s="844"/>
      <c r="AN437" s="843">
        <v>0</v>
      </c>
      <c r="AO437" s="844"/>
      <c r="AP437" s="843">
        <v>0</v>
      </c>
      <c r="AQ437" s="844"/>
      <c r="AR437" s="843">
        <v>0</v>
      </c>
      <c r="AS437" s="844"/>
      <c r="AT437" s="215">
        <f t="shared" si="508"/>
        <v>0</v>
      </c>
      <c r="AU437" s="845">
        <v>0</v>
      </c>
      <c r="AV437" s="846"/>
      <c r="AW437" s="845">
        <v>0</v>
      </c>
      <c r="AX437" s="846"/>
      <c r="AY437" s="845">
        <v>0</v>
      </c>
      <c r="AZ437" s="846"/>
      <c r="BA437" s="845">
        <v>0</v>
      </c>
      <c r="BB437" s="846"/>
      <c r="BC437" s="845">
        <v>0</v>
      </c>
      <c r="BD437" s="846"/>
      <c r="BE437" s="218">
        <f t="shared" si="509"/>
        <v>0</v>
      </c>
      <c r="BF437" s="847">
        <v>0</v>
      </c>
      <c r="BG437" s="848"/>
      <c r="BH437" s="847">
        <v>0</v>
      </c>
      <c r="BI437" s="848"/>
      <c r="BJ437" s="847">
        <v>0</v>
      </c>
      <c r="BK437" s="848"/>
      <c r="BL437" s="847">
        <v>0</v>
      </c>
      <c r="BM437" s="848"/>
      <c r="BN437" s="847">
        <v>0</v>
      </c>
      <c r="BO437" s="848"/>
      <c r="BP437" s="221">
        <f t="shared" si="510"/>
        <v>0</v>
      </c>
      <c r="BQ437" s="239">
        <f t="shared" si="500"/>
        <v>0</v>
      </c>
      <c r="BR437" s="239">
        <f t="shared" si="501"/>
        <v>0</v>
      </c>
      <c r="BS437" s="239">
        <f t="shared" si="502"/>
        <v>0</v>
      </c>
      <c r="BT437" s="239">
        <f t="shared" si="503"/>
        <v>0</v>
      </c>
      <c r="BU437" s="239">
        <f t="shared" si="504"/>
        <v>0</v>
      </c>
      <c r="BV437" s="240">
        <f t="shared" si="505"/>
        <v>0</v>
      </c>
      <c r="BW437" s="34"/>
    </row>
    <row r="438" spans="1:75" ht="15" customHeight="1">
      <c r="C438" s="703" t="s">
        <v>391</v>
      </c>
      <c r="D438" s="662"/>
      <c r="E438" s="662"/>
      <c r="F438" s="662"/>
      <c r="G438" s="662"/>
      <c r="H438" s="662"/>
      <c r="I438" s="662"/>
      <c r="J438" s="662"/>
      <c r="K438" s="662"/>
      <c r="L438" s="662"/>
      <c r="M438" s="762"/>
      <c r="N438" s="851">
        <v>0</v>
      </c>
      <c r="O438" s="654"/>
      <c r="P438" s="851">
        <v>0</v>
      </c>
      <c r="Q438" s="654"/>
      <c r="R438" s="851">
        <v>0</v>
      </c>
      <c r="S438" s="654"/>
      <c r="T438" s="851">
        <v>0</v>
      </c>
      <c r="U438" s="654"/>
      <c r="V438" s="851">
        <v>0</v>
      </c>
      <c r="W438" s="654"/>
      <c r="X438" s="92">
        <f t="shared" si="506"/>
        <v>0</v>
      </c>
      <c r="Y438" s="849">
        <v>0</v>
      </c>
      <c r="Z438" s="850"/>
      <c r="AA438" s="849">
        <v>0</v>
      </c>
      <c r="AB438" s="850"/>
      <c r="AC438" s="849">
        <v>0</v>
      </c>
      <c r="AD438" s="850"/>
      <c r="AE438" s="849">
        <v>0</v>
      </c>
      <c r="AF438" s="850"/>
      <c r="AG438" s="849">
        <v>0</v>
      </c>
      <c r="AH438" s="850"/>
      <c r="AI438" s="212">
        <f t="shared" si="507"/>
        <v>0</v>
      </c>
      <c r="AJ438" s="843">
        <v>0</v>
      </c>
      <c r="AK438" s="844"/>
      <c r="AL438" s="843">
        <v>0</v>
      </c>
      <c r="AM438" s="844"/>
      <c r="AN438" s="843">
        <v>0</v>
      </c>
      <c r="AO438" s="844"/>
      <c r="AP438" s="843">
        <v>0</v>
      </c>
      <c r="AQ438" s="844"/>
      <c r="AR438" s="843">
        <v>0</v>
      </c>
      <c r="AS438" s="844"/>
      <c r="AT438" s="215">
        <f t="shared" si="508"/>
        <v>0</v>
      </c>
      <c r="AU438" s="845">
        <v>0</v>
      </c>
      <c r="AV438" s="846"/>
      <c r="AW438" s="845">
        <v>0</v>
      </c>
      <c r="AX438" s="846"/>
      <c r="AY438" s="845">
        <v>0</v>
      </c>
      <c r="AZ438" s="846"/>
      <c r="BA438" s="845">
        <v>0</v>
      </c>
      <c r="BB438" s="846"/>
      <c r="BC438" s="845">
        <v>0</v>
      </c>
      <c r="BD438" s="846"/>
      <c r="BE438" s="218">
        <f t="shared" si="509"/>
        <v>0</v>
      </c>
      <c r="BF438" s="847">
        <v>0</v>
      </c>
      <c r="BG438" s="848"/>
      <c r="BH438" s="847">
        <v>0</v>
      </c>
      <c r="BI438" s="848"/>
      <c r="BJ438" s="847">
        <v>0</v>
      </c>
      <c r="BK438" s="848"/>
      <c r="BL438" s="847">
        <v>0</v>
      </c>
      <c r="BM438" s="848"/>
      <c r="BN438" s="847">
        <v>0</v>
      </c>
      <c r="BO438" s="848"/>
      <c r="BP438" s="221">
        <f t="shared" si="510"/>
        <v>0</v>
      </c>
      <c r="BQ438" s="239">
        <f t="shared" si="500"/>
        <v>0</v>
      </c>
      <c r="BR438" s="239">
        <f t="shared" si="501"/>
        <v>0</v>
      </c>
      <c r="BS438" s="239">
        <f t="shared" si="502"/>
        <v>0</v>
      </c>
      <c r="BT438" s="239">
        <f t="shared" si="503"/>
        <v>0</v>
      </c>
      <c r="BU438" s="239">
        <f t="shared" si="504"/>
        <v>0</v>
      </c>
      <c r="BV438" s="240">
        <f t="shared" si="505"/>
        <v>0</v>
      </c>
      <c r="BW438" s="34"/>
    </row>
    <row r="439" spans="1:75" ht="15" customHeight="1">
      <c r="C439" s="703" t="s">
        <v>391</v>
      </c>
      <c r="D439" s="662"/>
      <c r="E439" s="662"/>
      <c r="F439" s="662"/>
      <c r="G439" s="662"/>
      <c r="H439" s="662"/>
      <c r="I439" s="662"/>
      <c r="J439" s="662"/>
      <c r="K439" s="662"/>
      <c r="L439" s="662"/>
      <c r="M439" s="762"/>
      <c r="N439" s="851">
        <v>0</v>
      </c>
      <c r="O439" s="654"/>
      <c r="P439" s="851">
        <v>0</v>
      </c>
      <c r="Q439" s="654"/>
      <c r="R439" s="851">
        <v>0</v>
      </c>
      <c r="S439" s="654"/>
      <c r="T439" s="851">
        <v>0</v>
      </c>
      <c r="U439" s="654"/>
      <c r="V439" s="851">
        <v>0</v>
      </c>
      <c r="W439" s="654"/>
      <c r="X439" s="92">
        <f t="shared" si="506"/>
        <v>0</v>
      </c>
      <c r="Y439" s="849">
        <v>0</v>
      </c>
      <c r="Z439" s="850"/>
      <c r="AA439" s="849">
        <v>0</v>
      </c>
      <c r="AB439" s="850"/>
      <c r="AC439" s="849">
        <v>0</v>
      </c>
      <c r="AD439" s="850"/>
      <c r="AE439" s="849">
        <v>0</v>
      </c>
      <c r="AF439" s="850"/>
      <c r="AG439" s="849">
        <v>0</v>
      </c>
      <c r="AH439" s="850"/>
      <c r="AI439" s="212">
        <f t="shared" si="507"/>
        <v>0</v>
      </c>
      <c r="AJ439" s="843">
        <v>0</v>
      </c>
      <c r="AK439" s="844"/>
      <c r="AL439" s="843">
        <v>0</v>
      </c>
      <c r="AM439" s="844"/>
      <c r="AN439" s="843">
        <v>0</v>
      </c>
      <c r="AO439" s="844"/>
      <c r="AP439" s="843">
        <v>0</v>
      </c>
      <c r="AQ439" s="844"/>
      <c r="AR439" s="843">
        <v>0</v>
      </c>
      <c r="AS439" s="844"/>
      <c r="AT439" s="215">
        <f t="shared" si="508"/>
        <v>0</v>
      </c>
      <c r="AU439" s="845">
        <v>0</v>
      </c>
      <c r="AV439" s="846"/>
      <c r="AW439" s="845">
        <v>0</v>
      </c>
      <c r="AX439" s="846"/>
      <c r="AY439" s="845">
        <v>0</v>
      </c>
      <c r="AZ439" s="846"/>
      <c r="BA439" s="845">
        <v>0</v>
      </c>
      <c r="BB439" s="846"/>
      <c r="BC439" s="845">
        <v>0</v>
      </c>
      <c r="BD439" s="846"/>
      <c r="BE439" s="218">
        <f t="shared" si="509"/>
        <v>0</v>
      </c>
      <c r="BF439" s="847">
        <v>0</v>
      </c>
      <c r="BG439" s="848"/>
      <c r="BH439" s="847">
        <v>0</v>
      </c>
      <c r="BI439" s="848"/>
      <c r="BJ439" s="847">
        <v>0</v>
      </c>
      <c r="BK439" s="848"/>
      <c r="BL439" s="847">
        <v>0</v>
      </c>
      <c r="BM439" s="848"/>
      <c r="BN439" s="847">
        <v>0</v>
      </c>
      <c r="BO439" s="848"/>
      <c r="BP439" s="221">
        <f t="shared" si="510"/>
        <v>0</v>
      </c>
      <c r="BQ439" s="239">
        <f t="shared" si="500"/>
        <v>0</v>
      </c>
      <c r="BR439" s="239">
        <f t="shared" si="501"/>
        <v>0</v>
      </c>
      <c r="BS439" s="239">
        <f t="shared" si="502"/>
        <v>0</v>
      </c>
      <c r="BT439" s="239">
        <f t="shared" si="503"/>
        <v>0</v>
      </c>
      <c r="BU439" s="239">
        <f t="shared" si="504"/>
        <v>0</v>
      </c>
      <c r="BV439" s="240">
        <f t="shared" si="505"/>
        <v>0</v>
      </c>
      <c r="BW439" s="34"/>
    </row>
    <row r="440" spans="1:75" ht="15" customHeight="1">
      <c r="C440" s="703" t="s">
        <v>391</v>
      </c>
      <c r="D440" s="662"/>
      <c r="E440" s="662"/>
      <c r="F440" s="662"/>
      <c r="G440" s="662"/>
      <c r="H440" s="662"/>
      <c r="I440" s="662"/>
      <c r="J440" s="662"/>
      <c r="K440" s="662"/>
      <c r="L440" s="662"/>
      <c r="M440" s="762"/>
      <c r="N440" s="851">
        <v>0</v>
      </c>
      <c r="O440" s="654"/>
      <c r="P440" s="851">
        <v>0</v>
      </c>
      <c r="Q440" s="654"/>
      <c r="R440" s="851">
        <v>0</v>
      </c>
      <c r="S440" s="654"/>
      <c r="T440" s="851">
        <v>0</v>
      </c>
      <c r="U440" s="654"/>
      <c r="V440" s="851">
        <v>0</v>
      </c>
      <c r="W440" s="654"/>
      <c r="X440" s="92">
        <f t="shared" si="506"/>
        <v>0</v>
      </c>
      <c r="Y440" s="849">
        <v>0</v>
      </c>
      <c r="Z440" s="850"/>
      <c r="AA440" s="849">
        <v>0</v>
      </c>
      <c r="AB440" s="850"/>
      <c r="AC440" s="849">
        <v>0</v>
      </c>
      <c r="AD440" s="850"/>
      <c r="AE440" s="849">
        <v>0</v>
      </c>
      <c r="AF440" s="850"/>
      <c r="AG440" s="849">
        <v>0</v>
      </c>
      <c r="AH440" s="850"/>
      <c r="AI440" s="212">
        <f t="shared" si="507"/>
        <v>0</v>
      </c>
      <c r="AJ440" s="843">
        <v>0</v>
      </c>
      <c r="AK440" s="844"/>
      <c r="AL440" s="843">
        <v>0</v>
      </c>
      <c r="AM440" s="844"/>
      <c r="AN440" s="843">
        <v>0</v>
      </c>
      <c r="AO440" s="844"/>
      <c r="AP440" s="843">
        <v>0</v>
      </c>
      <c r="AQ440" s="844"/>
      <c r="AR440" s="843">
        <v>0</v>
      </c>
      <c r="AS440" s="844"/>
      <c r="AT440" s="215">
        <f t="shared" si="508"/>
        <v>0</v>
      </c>
      <c r="AU440" s="845">
        <v>0</v>
      </c>
      <c r="AV440" s="846"/>
      <c r="AW440" s="845">
        <v>0</v>
      </c>
      <c r="AX440" s="846"/>
      <c r="AY440" s="845">
        <v>0</v>
      </c>
      <c r="AZ440" s="846"/>
      <c r="BA440" s="845">
        <v>0</v>
      </c>
      <c r="BB440" s="846"/>
      <c r="BC440" s="845">
        <v>0</v>
      </c>
      <c r="BD440" s="846"/>
      <c r="BE440" s="218">
        <f t="shared" si="509"/>
        <v>0</v>
      </c>
      <c r="BF440" s="847">
        <v>0</v>
      </c>
      <c r="BG440" s="848"/>
      <c r="BH440" s="847">
        <v>0</v>
      </c>
      <c r="BI440" s="848"/>
      <c r="BJ440" s="847">
        <v>0</v>
      </c>
      <c r="BK440" s="848"/>
      <c r="BL440" s="847">
        <v>0</v>
      </c>
      <c r="BM440" s="848"/>
      <c r="BN440" s="847">
        <v>0</v>
      </c>
      <c r="BO440" s="848"/>
      <c r="BP440" s="221">
        <f t="shared" si="510"/>
        <v>0</v>
      </c>
      <c r="BQ440" s="239">
        <f t="shared" si="500"/>
        <v>0</v>
      </c>
      <c r="BR440" s="239">
        <f t="shared" si="501"/>
        <v>0</v>
      </c>
      <c r="BS440" s="239">
        <f t="shared" si="502"/>
        <v>0</v>
      </c>
      <c r="BT440" s="239">
        <f t="shared" si="503"/>
        <v>0</v>
      </c>
      <c r="BU440" s="239">
        <f t="shared" si="504"/>
        <v>0</v>
      </c>
      <c r="BV440" s="240">
        <f t="shared" si="505"/>
        <v>0</v>
      </c>
      <c r="BW440" s="34"/>
    </row>
    <row r="441" spans="1:75" ht="15" customHeight="1">
      <c r="C441" s="670" t="s">
        <v>266</v>
      </c>
      <c r="D441" s="671"/>
      <c r="E441" s="671"/>
      <c r="F441" s="671"/>
      <c r="G441" s="671"/>
      <c r="H441" s="671"/>
      <c r="I441" s="671"/>
      <c r="J441" s="671"/>
      <c r="K441" s="671"/>
      <c r="L441" s="671"/>
      <c r="M441" s="672"/>
      <c r="N441" s="668">
        <f>SUM(N431:N440)</f>
        <v>0</v>
      </c>
      <c r="O441" s="686"/>
      <c r="P441" s="668">
        <f>SUM(P431:P440)</f>
        <v>0</v>
      </c>
      <c r="Q441" s="686"/>
      <c r="R441" s="668">
        <f>SUM(R431:R440)</f>
        <v>0</v>
      </c>
      <c r="S441" s="686"/>
      <c r="T441" s="668">
        <f>SUM(T431:T440)</f>
        <v>0</v>
      </c>
      <c r="U441" s="686"/>
      <c r="V441" s="668">
        <f>SUM(V431:V440)</f>
        <v>0</v>
      </c>
      <c r="W441" s="686"/>
      <c r="X441" s="120">
        <f>SUM(N441:W441)</f>
        <v>0</v>
      </c>
      <c r="Y441" s="668">
        <f>SUM(Y431:Y440)</f>
        <v>0</v>
      </c>
      <c r="Z441" s="725"/>
      <c r="AA441" s="668">
        <f>SUM(AA431:AA440)</f>
        <v>0</v>
      </c>
      <c r="AB441" s="725"/>
      <c r="AC441" s="668">
        <f>SUM(AC431:AC440)</f>
        <v>0</v>
      </c>
      <c r="AD441" s="725"/>
      <c r="AE441" s="668">
        <f>SUM(AE431:AE440)</f>
        <v>0</v>
      </c>
      <c r="AF441" s="725"/>
      <c r="AG441" s="668">
        <f>SUM(AG431:AG440)</f>
        <v>0</v>
      </c>
      <c r="AH441" s="725"/>
      <c r="AI441" s="120">
        <f>SUM(Y441:AH441)</f>
        <v>0</v>
      </c>
      <c r="AJ441" s="668">
        <f>SUM(AJ431:AJ440)</f>
        <v>0</v>
      </c>
      <c r="AK441" s="686"/>
      <c r="AL441" s="668">
        <f>SUM(AL431:AL440)</f>
        <v>0</v>
      </c>
      <c r="AM441" s="686"/>
      <c r="AN441" s="668">
        <f>SUM(AN431:AN440)</f>
        <v>0</v>
      </c>
      <c r="AO441" s="686"/>
      <c r="AP441" s="668">
        <f>SUM(AP431:AP440)</f>
        <v>0</v>
      </c>
      <c r="AQ441" s="686"/>
      <c r="AR441" s="668">
        <f>SUM(AR431:AR440)</f>
        <v>0</v>
      </c>
      <c r="AS441" s="686"/>
      <c r="AT441" s="120">
        <f>SUM(AJ441:AS441)</f>
        <v>0</v>
      </c>
      <c r="AU441" s="668">
        <f>SUM(AU431:AU440)</f>
        <v>0</v>
      </c>
      <c r="AV441" s="686"/>
      <c r="AW441" s="668">
        <f>SUM(AW431:AW440)</f>
        <v>0</v>
      </c>
      <c r="AX441" s="686"/>
      <c r="AY441" s="668">
        <f>SUM(AY431:AY440)</f>
        <v>0</v>
      </c>
      <c r="AZ441" s="686"/>
      <c r="BA441" s="668">
        <f>SUM(BA431:BA440)</f>
        <v>0</v>
      </c>
      <c r="BB441" s="686"/>
      <c r="BC441" s="668">
        <f>SUM(BC431:BC440)</f>
        <v>0</v>
      </c>
      <c r="BD441" s="686"/>
      <c r="BE441" s="120">
        <f>SUM(AU441:BD441)</f>
        <v>0</v>
      </c>
      <c r="BF441" s="668">
        <f>SUM(BF431:BF440)</f>
        <v>0</v>
      </c>
      <c r="BG441" s="686"/>
      <c r="BH441" s="668">
        <f>SUM(BH431:BH440)</f>
        <v>0</v>
      </c>
      <c r="BI441" s="686"/>
      <c r="BJ441" s="668">
        <f>SUM(BJ431:BJ440)</f>
        <v>0</v>
      </c>
      <c r="BK441" s="686"/>
      <c r="BL441" s="668">
        <f>SUM(BL431:BL440)</f>
        <v>0</v>
      </c>
      <c r="BM441" s="686"/>
      <c r="BN441" s="668">
        <f>SUM(BN431:BN440)</f>
        <v>0</v>
      </c>
      <c r="BO441" s="686"/>
      <c r="BP441" s="120">
        <f>SUM(BF441:BO441)</f>
        <v>0</v>
      </c>
      <c r="BQ441" s="291">
        <f>SUM(BQ431:BQ440)</f>
        <v>0</v>
      </c>
      <c r="BR441" s="291">
        <f>SUM(BR431:BR440)</f>
        <v>0</v>
      </c>
      <c r="BS441" s="291">
        <f>SUM(BS431:BS440)</f>
        <v>0</v>
      </c>
      <c r="BT441" s="291">
        <f>SUM(BT431:BT440)</f>
        <v>0</v>
      </c>
      <c r="BU441" s="291">
        <f>SUM(BU431:BU440)</f>
        <v>0</v>
      </c>
      <c r="BV441" s="291">
        <f t="shared" si="505"/>
        <v>0</v>
      </c>
      <c r="BW441" s="34"/>
    </row>
    <row r="442" spans="1:75" ht="15" customHeight="1">
      <c r="A442" s="62" t="s">
        <v>384</v>
      </c>
      <c r="B442" s="62"/>
      <c r="C442" s="663" t="s">
        <v>385</v>
      </c>
      <c r="D442" s="664"/>
      <c r="E442" s="664"/>
      <c r="F442" s="664"/>
      <c r="G442" s="664"/>
      <c r="H442" s="664"/>
      <c r="I442" s="664"/>
      <c r="J442" s="664"/>
      <c r="K442" s="664"/>
      <c r="L442" s="664"/>
      <c r="M442" s="685"/>
      <c r="N442" s="125"/>
      <c r="O442" s="152"/>
      <c r="P442" s="61"/>
      <c r="Q442" s="152"/>
      <c r="R442" s="61"/>
      <c r="S442" s="152"/>
      <c r="T442" s="61"/>
      <c r="U442" s="152"/>
      <c r="V442" s="61"/>
      <c r="W442" s="152"/>
      <c r="X442" s="153"/>
      <c r="Y442" s="125"/>
      <c r="Z442" s="152"/>
      <c r="AA442" s="61"/>
      <c r="AB442" s="152"/>
      <c r="AC442" s="61"/>
      <c r="AD442" s="152"/>
      <c r="AE442" s="61"/>
      <c r="AF442" s="152"/>
      <c r="AG442" s="61"/>
      <c r="AH442" s="152"/>
      <c r="AI442" s="153"/>
      <c r="AJ442" s="125"/>
      <c r="AK442" s="152"/>
      <c r="AL442" s="61"/>
      <c r="AM442" s="152"/>
      <c r="AN442" s="61"/>
      <c r="AO442" s="152"/>
      <c r="AP442" s="61"/>
      <c r="AQ442" s="152"/>
      <c r="AR442" s="61"/>
      <c r="AS442" s="152"/>
      <c r="AT442" s="153"/>
      <c r="AU442" s="125"/>
      <c r="AV442" s="152"/>
      <c r="AW442" s="61"/>
      <c r="AX442" s="152"/>
      <c r="AY442" s="61"/>
      <c r="AZ442" s="152"/>
      <c r="BA442" s="61"/>
      <c r="BB442" s="152"/>
      <c r="BC442" s="61"/>
      <c r="BD442" s="152"/>
      <c r="BE442" s="153"/>
      <c r="BF442" s="125"/>
      <c r="BG442" s="152"/>
      <c r="BH442" s="61"/>
      <c r="BI442" s="152"/>
      <c r="BJ442" s="61"/>
      <c r="BK442" s="152"/>
      <c r="BL442" s="61"/>
      <c r="BM442" s="152"/>
      <c r="BN442" s="61"/>
      <c r="BO442" s="152"/>
      <c r="BP442" s="153"/>
      <c r="BQ442" s="290"/>
      <c r="BR442" s="290"/>
      <c r="BS442" s="290"/>
      <c r="BT442" s="290"/>
      <c r="BU442" s="290"/>
      <c r="BV442" s="245"/>
      <c r="BW442" s="34"/>
    </row>
    <row r="443" spans="1:75" ht="15" customHeight="1">
      <c r="C443" s="703" t="s">
        <v>387</v>
      </c>
      <c r="D443" s="662"/>
      <c r="E443" s="662"/>
      <c r="F443" s="662"/>
      <c r="G443" s="662"/>
      <c r="H443" s="662"/>
      <c r="I443" s="662"/>
      <c r="J443" s="662"/>
      <c r="K443" s="662"/>
      <c r="L443" s="662"/>
      <c r="M443" s="762"/>
      <c r="N443" s="851">
        <v>0</v>
      </c>
      <c r="O443" s="654"/>
      <c r="P443" s="851">
        <v>0</v>
      </c>
      <c r="Q443" s="654"/>
      <c r="R443" s="851">
        <v>0</v>
      </c>
      <c r="S443" s="654"/>
      <c r="T443" s="851">
        <v>0</v>
      </c>
      <c r="U443" s="654"/>
      <c r="V443" s="851">
        <v>0</v>
      </c>
      <c r="W443" s="654"/>
      <c r="X443" s="92">
        <f>SUM(N443+P443+R443+T443+V443)</f>
        <v>0</v>
      </c>
      <c r="Y443" s="849">
        <v>0</v>
      </c>
      <c r="Z443" s="850"/>
      <c r="AA443" s="849">
        <v>0</v>
      </c>
      <c r="AB443" s="850"/>
      <c r="AC443" s="849">
        <v>0</v>
      </c>
      <c r="AD443" s="850"/>
      <c r="AE443" s="849">
        <v>0</v>
      </c>
      <c r="AF443" s="850"/>
      <c r="AG443" s="849">
        <v>0</v>
      </c>
      <c r="AH443" s="850"/>
      <c r="AI443" s="212">
        <f>SUM(Y443+AA443+AC443+AE443+AG443)</f>
        <v>0</v>
      </c>
      <c r="AJ443" s="843">
        <v>0</v>
      </c>
      <c r="AK443" s="844"/>
      <c r="AL443" s="843">
        <v>0</v>
      </c>
      <c r="AM443" s="844"/>
      <c r="AN443" s="843">
        <v>0</v>
      </c>
      <c r="AO443" s="844"/>
      <c r="AP443" s="843">
        <v>0</v>
      </c>
      <c r="AQ443" s="844"/>
      <c r="AR443" s="843">
        <v>0</v>
      </c>
      <c r="AS443" s="844"/>
      <c r="AT443" s="215">
        <f>SUM(AJ443+AL443+AN443+AP443+AR443)</f>
        <v>0</v>
      </c>
      <c r="AU443" s="845">
        <v>0</v>
      </c>
      <c r="AV443" s="846"/>
      <c r="AW443" s="845">
        <v>0</v>
      </c>
      <c r="AX443" s="846"/>
      <c r="AY443" s="845">
        <v>0</v>
      </c>
      <c r="AZ443" s="846"/>
      <c r="BA443" s="845">
        <v>0</v>
      </c>
      <c r="BB443" s="846"/>
      <c r="BC443" s="845">
        <v>0</v>
      </c>
      <c r="BD443" s="846"/>
      <c r="BE443" s="218">
        <f>SUM(AU443+AW443+AY443+BA443+BC443)</f>
        <v>0</v>
      </c>
      <c r="BF443" s="847">
        <v>0</v>
      </c>
      <c r="BG443" s="848"/>
      <c r="BH443" s="847">
        <v>0</v>
      </c>
      <c r="BI443" s="848"/>
      <c r="BJ443" s="847">
        <v>0</v>
      </c>
      <c r="BK443" s="848"/>
      <c r="BL443" s="847">
        <v>0</v>
      </c>
      <c r="BM443" s="848"/>
      <c r="BN443" s="847">
        <v>0</v>
      </c>
      <c r="BO443" s="848"/>
      <c r="BP443" s="221">
        <f>SUM(BF443+BH443+BJ443+BL443+BN443)</f>
        <v>0</v>
      </c>
      <c r="BQ443" s="239">
        <f t="shared" ref="BQ443:BQ452" si="511">N443+Y443+AJ443+AU443+BF443</f>
        <v>0</v>
      </c>
      <c r="BR443" s="239">
        <f t="shared" ref="BR443:BR452" si="512">P443+AA443+AL443+AW443+BH443</f>
        <v>0</v>
      </c>
      <c r="BS443" s="239">
        <f t="shared" ref="BS443:BS452" si="513">R443+AC443+AN443+AY443+BJ443</f>
        <v>0</v>
      </c>
      <c r="BT443" s="239">
        <f t="shared" ref="BT443:BT452" si="514">T443+AE443+AP443+BA443+BL443</f>
        <v>0</v>
      </c>
      <c r="BU443" s="239">
        <f t="shared" ref="BU443:BU452" si="515">V443+AG443+AR443+BC443+BN443</f>
        <v>0</v>
      </c>
      <c r="BV443" s="240">
        <f t="shared" ref="BV443:BV453" si="516">SUM(BQ443:BU443)</f>
        <v>0</v>
      </c>
      <c r="BW443" s="34"/>
    </row>
    <row r="444" spans="1:75" ht="15" customHeight="1">
      <c r="C444" s="703" t="s">
        <v>387</v>
      </c>
      <c r="D444" s="662"/>
      <c r="E444" s="662"/>
      <c r="F444" s="662"/>
      <c r="G444" s="662"/>
      <c r="H444" s="662"/>
      <c r="I444" s="662"/>
      <c r="J444" s="662"/>
      <c r="K444" s="662"/>
      <c r="L444" s="662"/>
      <c r="M444" s="762"/>
      <c r="N444" s="851">
        <v>0</v>
      </c>
      <c r="O444" s="654"/>
      <c r="P444" s="851">
        <v>0</v>
      </c>
      <c r="Q444" s="654"/>
      <c r="R444" s="851">
        <v>0</v>
      </c>
      <c r="S444" s="654"/>
      <c r="T444" s="851">
        <v>0</v>
      </c>
      <c r="U444" s="654"/>
      <c r="V444" s="851">
        <v>0</v>
      </c>
      <c r="W444" s="654"/>
      <c r="X444" s="92">
        <f t="shared" ref="X444:X452" si="517">SUM(N444+P444+R444+T444+V444)</f>
        <v>0</v>
      </c>
      <c r="Y444" s="849">
        <v>0</v>
      </c>
      <c r="Z444" s="850"/>
      <c r="AA444" s="849">
        <v>0</v>
      </c>
      <c r="AB444" s="850"/>
      <c r="AC444" s="849">
        <v>0</v>
      </c>
      <c r="AD444" s="850"/>
      <c r="AE444" s="849">
        <v>0</v>
      </c>
      <c r="AF444" s="850"/>
      <c r="AG444" s="849">
        <v>0</v>
      </c>
      <c r="AH444" s="850"/>
      <c r="AI444" s="212">
        <f t="shared" ref="AI444:AI452" si="518">SUM(Y444+AA444+AC444+AE444+AG444)</f>
        <v>0</v>
      </c>
      <c r="AJ444" s="843">
        <v>0</v>
      </c>
      <c r="AK444" s="844"/>
      <c r="AL444" s="843">
        <v>0</v>
      </c>
      <c r="AM444" s="844"/>
      <c r="AN444" s="843">
        <v>0</v>
      </c>
      <c r="AO444" s="844"/>
      <c r="AP444" s="843">
        <v>0</v>
      </c>
      <c r="AQ444" s="844"/>
      <c r="AR444" s="843">
        <v>0</v>
      </c>
      <c r="AS444" s="844"/>
      <c r="AT444" s="215">
        <f t="shared" ref="AT444:AT452" si="519">SUM(AJ444+AL444+AN444+AP444+AR444)</f>
        <v>0</v>
      </c>
      <c r="AU444" s="845">
        <v>0</v>
      </c>
      <c r="AV444" s="846"/>
      <c r="AW444" s="845">
        <v>0</v>
      </c>
      <c r="AX444" s="846"/>
      <c r="AY444" s="845">
        <v>0</v>
      </c>
      <c r="AZ444" s="846"/>
      <c r="BA444" s="845">
        <v>0</v>
      </c>
      <c r="BB444" s="846"/>
      <c r="BC444" s="845">
        <v>0</v>
      </c>
      <c r="BD444" s="846"/>
      <c r="BE444" s="218">
        <f t="shared" ref="BE444:BE452" si="520">SUM(AU444+AW444+AY444+BA444+BC444)</f>
        <v>0</v>
      </c>
      <c r="BF444" s="847">
        <v>0</v>
      </c>
      <c r="BG444" s="848"/>
      <c r="BH444" s="847">
        <v>0</v>
      </c>
      <c r="BI444" s="848"/>
      <c r="BJ444" s="847">
        <v>0</v>
      </c>
      <c r="BK444" s="848"/>
      <c r="BL444" s="847">
        <v>0</v>
      </c>
      <c r="BM444" s="848"/>
      <c r="BN444" s="847">
        <v>0</v>
      </c>
      <c r="BO444" s="848"/>
      <c r="BP444" s="221">
        <f t="shared" ref="BP444:BP452" si="521">SUM(BF444+BH444+BJ444+BL444+BN444)</f>
        <v>0</v>
      </c>
      <c r="BQ444" s="239">
        <f t="shared" si="511"/>
        <v>0</v>
      </c>
      <c r="BR444" s="239">
        <f t="shared" si="512"/>
        <v>0</v>
      </c>
      <c r="BS444" s="239">
        <f t="shared" si="513"/>
        <v>0</v>
      </c>
      <c r="BT444" s="239">
        <f t="shared" si="514"/>
        <v>0</v>
      </c>
      <c r="BU444" s="239">
        <f t="shared" si="515"/>
        <v>0</v>
      </c>
      <c r="BV444" s="240">
        <f t="shared" si="516"/>
        <v>0</v>
      </c>
      <c r="BW444" s="34"/>
    </row>
    <row r="445" spans="1:75" ht="15" customHeight="1">
      <c r="C445" s="703" t="s">
        <v>387</v>
      </c>
      <c r="D445" s="662"/>
      <c r="E445" s="662"/>
      <c r="F445" s="662"/>
      <c r="G445" s="662"/>
      <c r="H445" s="662"/>
      <c r="I445" s="662"/>
      <c r="J445" s="662"/>
      <c r="K445" s="662"/>
      <c r="L445" s="662"/>
      <c r="M445" s="762"/>
      <c r="N445" s="851">
        <v>0</v>
      </c>
      <c r="O445" s="654"/>
      <c r="P445" s="851">
        <v>0</v>
      </c>
      <c r="Q445" s="654"/>
      <c r="R445" s="851">
        <v>0</v>
      </c>
      <c r="S445" s="654"/>
      <c r="T445" s="851">
        <v>0</v>
      </c>
      <c r="U445" s="654"/>
      <c r="V445" s="851">
        <v>0</v>
      </c>
      <c r="W445" s="654"/>
      <c r="X445" s="92">
        <f t="shared" si="517"/>
        <v>0</v>
      </c>
      <c r="Y445" s="849">
        <v>0</v>
      </c>
      <c r="Z445" s="850"/>
      <c r="AA445" s="849">
        <v>0</v>
      </c>
      <c r="AB445" s="850"/>
      <c r="AC445" s="849">
        <v>0</v>
      </c>
      <c r="AD445" s="850"/>
      <c r="AE445" s="849">
        <v>0</v>
      </c>
      <c r="AF445" s="850"/>
      <c r="AG445" s="849">
        <v>0</v>
      </c>
      <c r="AH445" s="850"/>
      <c r="AI445" s="212">
        <f t="shared" si="518"/>
        <v>0</v>
      </c>
      <c r="AJ445" s="843">
        <v>0</v>
      </c>
      <c r="AK445" s="844"/>
      <c r="AL445" s="843">
        <v>0</v>
      </c>
      <c r="AM445" s="844"/>
      <c r="AN445" s="843">
        <v>0</v>
      </c>
      <c r="AO445" s="844"/>
      <c r="AP445" s="843">
        <v>0</v>
      </c>
      <c r="AQ445" s="844"/>
      <c r="AR445" s="843">
        <v>0</v>
      </c>
      <c r="AS445" s="844"/>
      <c r="AT445" s="215">
        <f t="shared" si="519"/>
        <v>0</v>
      </c>
      <c r="AU445" s="845">
        <v>0</v>
      </c>
      <c r="AV445" s="846"/>
      <c r="AW445" s="845">
        <v>0</v>
      </c>
      <c r="AX445" s="846"/>
      <c r="AY445" s="845">
        <v>0</v>
      </c>
      <c r="AZ445" s="846"/>
      <c r="BA445" s="845">
        <v>0</v>
      </c>
      <c r="BB445" s="846"/>
      <c r="BC445" s="845">
        <v>0</v>
      </c>
      <c r="BD445" s="846"/>
      <c r="BE445" s="218">
        <f t="shared" si="520"/>
        <v>0</v>
      </c>
      <c r="BF445" s="847">
        <v>0</v>
      </c>
      <c r="BG445" s="848"/>
      <c r="BH445" s="847">
        <v>0</v>
      </c>
      <c r="BI445" s="848"/>
      <c r="BJ445" s="847">
        <v>0</v>
      </c>
      <c r="BK445" s="848"/>
      <c r="BL445" s="847">
        <v>0</v>
      </c>
      <c r="BM445" s="848"/>
      <c r="BN445" s="847">
        <v>0</v>
      </c>
      <c r="BO445" s="848"/>
      <c r="BP445" s="221">
        <f t="shared" si="521"/>
        <v>0</v>
      </c>
      <c r="BQ445" s="239">
        <f t="shared" si="511"/>
        <v>0</v>
      </c>
      <c r="BR445" s="239">
        <f t="shared" si="512"/>
        <v>0</v>
      </c>
      <c r="BS445" s="239">
        <f t="shared" si="513"/>
        <v>0</v>
      </c>
      <c r="BT445" s="239">
        <f t="shared" si="514"/>
        <v>0</v>
      </c>
      <c r="BU445" s="239">
        <f t="shared" si="515"/>
        <v>0</v>
      </c>
      <c r="BV445" s="240">
        <f t="shared" si="516"/>
        <v>0</v>
      </c>
      <c r="BW445" s="34"/>
    </row>
    <row r="446" spans="1:75" ht="15" customHeight="1">
      <c r="C446" s="703" t="s">
        <v>387</v>
      </c>
      <c r="D446" s="662"/>
      <c r="E446" s="662"/>
      <c r="F446" s="662"/>
      <c r="G446" s="662"/>
      <c r="H446" s="662"/>
      <c r="I446" s="662"/>
      <c r="J446" s="662"/>
      <c r="K446" s="662"/>
      <c r="L446" s="662"/>
      <c r="M446" s="762"/>
      <c r="N446" s="851">
        <v>0</v>
      </c>
      <c r="O446" s="654"/>
      <c r="P446" s="851">
        <v>0</v>
      </c>
      <c r="Q446" s="654"/>
      <c r="R446" s="851">
        <v>0</v>
      </c>
      <c r="S446" s="654"/>
      <c r="T446" s="851">
        <v>0</v>
      </c>
      <c r="U446" s="654"/>
      <c r="V446" s="851">
        <v>0</v>
      </c>
      <c r="W446" s="654"/>
      <c r="X446" s="92">
        <f t="shared" si="517"/>
        <v>0</v>
      </c>
      <c r="Y446" s="849">
        <v>0</v>
      </c>
      <c r="Z446" s="850"/>
      <c r="AA446" s="849">
        <v>0</v>
      </c>
      <c r="AB446" s="850"/>
      <c r="AC446" s="849">
        <v>0</v>
      </c>
      <c r="AD446" s="850"/>
      <c r="AE446" s="849">
        <v>0</v>
      </c>
      <c r="AF446" s="850"/>
      <c r="AG446" s="849">
        <v>0</v>
      </c>
      <c r="AH446" s="850"/>
      <c r="AI446" s="212">
        <f t="shared" si="518"/>
        <v>0</v>
      </c>
      <c r="AJ446" s="843">
        <v>0</v>
      </c>
      <c r="AK446" s="844"/>
      <c r="AL446" s="843">
        <v>0</v>
      </c>
      <c r="AM446" s="844"/>
      <c r="AN446" s="843">
        <v>0</v>
      </c>
      <c r="AO446" s="844"/>
      <c r="AP446" s="843">
        <v>0</v>
      </c>
      <c r="AQ446" s="844"/>
      <c r="AR446" s="843">
        <v>0</v>
      </c>
      <c r="AS446" s="844"/>
      <c r="AT446" s="215">
        <f t="shared" si="519"/>
        <v>0</v>
      </c>
      <c r="AU446" s="845">
        <v>0</v>
      </c>
      <c r="AV446" s="846"/>
      <c r="AW446" s="845">
        <v>0</v>
      </c>
      <c r="AX446" s="846"/>
      <c r="AY446" s="845">
        <v>0</v>
      </c>
      <c r="AZ446" s="846"/>
      <c r="BA446" s="845">
        <v>0</v>
      </c>
      <c r="BB446" s="846"/>
      <c r="BC446" s="845">
        <v>0</v>
      </c>
      <c r="BD446" s="846"/>
      <c r="BE446" s="218">
        <f t="shared" si="520"/>
        <v>0</v>
      </c>
      <c r="BF446" s="847">
        <v>0</v>
      </c>
      <c r="BG446" s="848"/>
      <c r="BH446" s="847">
        <v>0</v>
      </c>
      <c r="BI446" s="848"/>
      <c r="BJ446" s="847">
        <v>0</v>
      </c>
      <c r="BK446" s="848"/>
      <c r="BL446" s="847">
        <v>0</v>
      </c>
      <c r="BM446" s="848"/>
      <c r="BN446" s="847">
        <v>0</v>
      </c>
      <c r="BO446" s="848"/>
      <c r="BP446" s="221">
        <f t="shared" si="521"/>
        <v>0</v>
      </c>
      <c r="BQ446" s="239">
        <f t="shared" si="511"/>
        <v>0</v>
      </c>
      <c r="BR446" s="239">
        <f t="shared" si="512"/>
        <v>0</v>
      </c>
      <c r="BS446" s="239">
        <f t="shared" si="513"/>
        <v>0</v>
      </c>
      <c r="BT446" s="239">
        <f t="shared" si="514"/>
        <v>0</v>
      </c>
      <c r="BU446" s="239">
        <f t="shared" si="515"/>
        <v>0</v>
      </c>
      <c r="BV446" s="240">
        <f t="shared" si="516"/>
        <v>0</v>
      </c>
      <c r="BW446" s="34"/>
    </row>
    <row r="447" spans="1:75" ht="15" customHeight="1">
      <c r="C447" s="703" t="s">
        <v>387</v>
      </c>
      <c r="D447" s="662"/>
      <c r="E447" s="662"/>
      <c r="F447" s="662"/>
      <c r="G447" s="662"/>
      <c r="H447" s="662"/>
      <c r="I447" s="662"/>
      <c r="J447" s="662"/>
      <c r="K447" s="662"/>
      <c r="L447" s="662"/>
      <c r="M447" s="762"/>
      <c r="N447" s="851">
        <v>0</v>
      </c>
      <c r="O447" s="654"/>
      <c r="P447" s="851">
        <v>0</v>
      </c>
      <c r="Q447" s="654"/>
      <c r="R447" s="851">
        <v>0</v>
      </c>
      <c r="S447" s="654"/>
      <c r="T447" s="851">
        <v>0</v>
      </c>
      <c r="U447" s="654"/>
      <c r="V447" s="851">
        <v>0</v>
      </c>
      <c r="W447" s="654"/>
      <c r="X447" s="92">
        <f t="shared" si="517"/>
        <v>0</v>
      </c>
      <c r="Y447" s="849">
        <v>0</v>
      </c>
      <c r="Z447" s="850"/>
      <c r="AA447" s="849">
        <v>0</v>
      </c>
      <c r="AB447" s="850"/>
      <c r="AC447" s="849">
        <v>0</v>
      </c>
      <c r="AD447" s="850"/>
      <c r="AE447" s="849">
        <v>0</v>
      </c>
      <c r="AF447" s="850"/>
      <c r="AG447" s="849">
        <v>0</v>
      </c>
      <c r="AH447" s="850"/>
      <c r="AI447" s="212">
        <f t="shared" si="518"/>
        <v>0</v>
      </c>
      <c r="AJ447" s="843">
        <v>0</v>
      </c>
      <c r="AK447" s="844"/>
      <c r="AL447" s="843">
        <v>0</v>
      </c>
      <c r="AM447" s="844"/>
      <c r="AN447" s="843">
        <v>0</v>
      </c>
      <c r="AO447" s="844"/>
      <c r="AP447" s="843">
        <v>0</v>
      </c>
      <c r="AQ447" s="844"/>
      <c r="AR447" s="843">
        <v>0</v>
      </c>
      <c r="AS447" s="844"/>
      <c r="AT447" s="215">
        <f t="shared" si="519"/>
        <v>0</v>
      </c>
      <c r="AU447" s="845">
        <v>0</v>
      </c>
      <c r="AV447" s="846"/>
      <c r="AW447" s="845">
        <v>0</v>
      </c>
      <c r="AX447" s="846"/>
      <c r="AY447" s="845">
        <v>0</v>
      </c>
      <c r="AZ447" s="846"/>
      <c r="BA447" s="845">
        <v>0</v>
      </c>
      <c r="BB447" s="846"/>
      <c r="BC447" s="845">
        <v>0</v>
      </c>
      <c r="BD447" s="846"/>
      <c r="BE447" s="218">
        <f t="shared" si="520"/>
        <v>0</v>
      </c>
      <c r="BF447" s="847">
        <v>0</v>
      </c>
      <c r="BG447" s="848"/>
      <c r="BH447" s="847">
        <v>0</v>
      </c>
      <c r="BI447" s="848"/>
      <c r="BJ447" s="847">
        <v>0</v>
      </c>
      <c r="BK447" s="848"/>
      <c r="BL447" s="847">
        <v>0</v>
      </c>
      <c r="BM447" s="848"/>
      <c r="BN447" s="847">
        <v>0</v>
      </c>
      <c r="BO447" s="848"/>
      <c r="BP447" s="221">
        <f t="shared" si="521"/>
        <v>0</v>
      </c>
      <c r="BQ447" s="239">
        <f t="shared" si="511"/>
        <v>0</v>
      </c>
      <c r="BR447" s="239">
        <f t="shared" si="512"/>
        <v>0</v>
      </c>
      <c r="BS447" s="239">
        <f t="shared" si="513"/>
        <v>0</v>
      </c>
      <c r="BT447" s="239">
        <f t="shared" si="514"/>
        <v>0</v>
      </c>
      <c r="BU447" s="239">
        <f t="shared" si="515"/>
        <v>0</v>
      </c>
      <c r="BV447" s="240">
        <f t="shared" si="516"/>
        <v>0</v>
      </c>
      <c r="BW447" s="34"/>
    </row>
    <row r="448" spans="1:75" ht="15" customHeight="1">
      <c r="C448" s="703" t="s">
        <v>387</v>
      </c>
      <c r="D448" s="662"/>
      <c r="E448" s="662"/>
      <c r="F448" s="662"/>
      <c r="G448" s="662"/>
      <c r="H448" s="662"/>
      <c r="I448" s="662"/>
      <c r="J448" s="662"/>
      <c r="K448" s="662"/>
      <c r="L448" s="662"/>
      <c r="M448" s="762"/>
      <c r="N448" s="851">
        <v>0</v>
      </c>
      <c r="O448" s="654"/>
      <c r="P448" s="851">
        <v>0</v>
      </c>
      <c r="Q448" s="654"/>
      <c r="R448" s="851">
        <v>0</v>
      </c>
      <c r="S448" s="654"/>
      <c r="T448" s="851">
        <v>0</v>
      </c>
      <c r="U448" s="654"/>
      <c r="V448" s="851">
        <v>0</v>
      </c>
      <c r="W448" s="654"/>
      <c r="X448" s="92">
        <f t="shared" si="517"/>
        <v>0</v>
      </c>
      <c r="Y448" s="849">
        <v>0</v>
      </c>
      <c r="Z448" s="850"/>
      <c r="AA448" s="849">
        <v>0</v>
      </c>
      <c r="AB448" s="850"/>
      <c r="AC448" s="849">
        <v>0</v>
      </c>
      <c r="AD448" s="850"/>
      <c r="AE448" s="849">
        <v>0</v>
      </c>
      <c r="AF448" s="850"/>
      <c r="AG448" s="849">
        <v>0</v>
      </c>
      <c r="AH448" s="850"/>
      <c r="AI448" s="212">
        <f t="shared" si="518"/>
        <v>0</v>
      </c>
      <c r="AJ448" s="843">
        <v>0</v>
      </c>
      <c r="AK448" s="844"/>
      <c r="AL448" s="843">
        <v>0</v>
      </c>
      <c r="AM448" s="844"/>
      <c r="AN448" s="843">
        <v>0</v>
      </c>
      <c r="AO448" s="844"/>
      <c r="AP448" s="843">
        <v>0</v>
      </c>
      <c r="AQ448" s="844"/>
      <c r="AR448" s="843">
        <v>0</v>
      </c>
      <c r="AS448" s="844"/>
      <c r="AT448" s="215">
        <f t="shared" si="519"/>
        <v>0</v>
      </c>
      <c r="AU448" s="845">
        <v>0</v>
      </c>
      <c r="AV448" s="846"/>
      <c r="AW448" s="845">
        <v>0</v>
      </c>
      <c r="AX448" s="846"/>
      <c r="AY448" s="845">
        <v>0</v>
      </c>
      <c r="AZ448" s="846"/>
      <c r="BA448" s="845">
        <v>0</v>
      </c>
      <c r="BB448" s="846"/>
      <c r="BC448" s="845">
        <v>0</v>
      </c>
      <c r="BD448" s="846"/>
      <c r="BE448" s="218">
        <f t="shared" si="520"/>
        <v>0</v>
      </c>
      <c r="BF448" s="847">
        <v>0</v>
      </c>
      <c r="BG448" s="848"/>
      <c r="BH448" s="847">
        <v>0</v>
      </c>
      <c r="BI448" s="848"/>
      <c r="BJ448" s="847">
        <v>0</v>
      </c>
      <c r="BK448" s="848"/>
      <c r="BL448" s="847">
        <v>0</v>
      </c>
      <c r="BM448" s="848"/>
      <c r="BN448" s="847">
        <v>0</v>
      </c>
      <c r="BO448" s="848"/>
      <c r="BP448" s="221">
        <f t="shared" si="521"/>
        <v>0</v>
      </c>
      <c r="BQ448" s="239">
        <f t="shared" si="511"/>
        <v>0</v>
      </c>
      <c r="BR448" s="239">
        <f t="shared" si="512"/>
        <v>0</v>
      </c>
      <c r="BS448" s="239">
        <f t="shared" si="513"/>
        <v>0</v>
      </c>
      <c r="BT448" s="239">
        <f t="shared" si="514"/>
        <v>0</v>
      </c>
      <c r="BU448" s="239">
        <f t="shared" si="515"/>
        <v>0</v>
      </c>
      <c r="BV448" s="240">
        <f t="shared" si="516"/>
        <v>0</v>
      </c>
      <c r="BW448" s="34"/>
    </row>
    <row r="449" spans="1:75" ht="15" customHeight="1">
      <c r="C449" s="703" t="s">
        <v>387</v>
      </c>
      <c r="D449" s="662"/>
      <c r="E449" s="662"/>
      <c r="F449" s="662"/>
      <c r="G449" s="662"/>
      <c r="H449" s="662"/>
      <c r="I449" s="662"/>
      <c r="J449" s="662"/>
      <c r="K449" s="662"/>
      <c r="L449" s="662"/>
      <c r="M449" s="762"/>
      <c r="N449" s="851">
        <v>0</v>
      </c>
      <c r="O449" s="654"/>
      <c r="P449" s="851">
        <v>0</v>
      </c>
      <c r="Q449" s="654"/>
      <c r="R449" s="851">
        <v>0</v>
      </c>
      <c r="S449" s="654"/>
      <c r="T449" s="851">
        <v>0</v>
      </c>
      <c r="U449" s="654"/>
      <c r="V449" s="851">
        <v>0</v>
      </c>
      <c r="W449" s="654"/>
      <c r="X449" s="92">
        <f t="shared" si="517"/>
        <v>0</v>
      </c>
      <c r="Y449" s="849">
        <v>0</v>
      </c>
      <c r="Z449" s="850"/>
      <c r="AA449" s="849">
        <v>0</v>
      </c>
      <c r="AB449" s="850"/>
      <c r="AC449" s="849">
        <v>0</v>
      </c>
      <c r="AD449" s="850"/>
      <c r="AE449" s="849">
        <v>0</v>
      </c>
      <c r="AF449" s="850"/>
      <c r="AG449" s="849">
        <v>0</v>
      </c>
      <c r="AH449" s="850"/>
      <c r="AI449" s="212">
        <f t="shared" si="518"/>
        <v>0</v>
      </c>
      <c r="AJ449" s="843">
        <v>0</v>
      </c>
      <c r="AK449" s="844"/>
      <c r="AL449" s="843">
        <v>0</v>
      </c>
      <c r="AM449" s="844"/>
      <c r="AN449" s="843">
        <v>0</v>
      </c>
      <c r="AO449" s="844"/>
      <c r="AP449" s="843">
        <v>0</v>
      </c>
      <c r="AQ449" s="844"/>
      <c r="AR449" s="843">
        <v>0</v>
      </c>
      <c r="AS449" s="844"/>
      <c r="AT449" s="215">
        <f t="shared" si="519"/>
        <v>0</v>
      </c>
      <c r="AU449" s="845">
        <v>0</v>
      </c>
      <c r="AV449" s="846"/>
      <c r="AW449" s="845">
        <v>0</v>
      </c>
      <c r="AX449" s="846"/>
      <c r="AY449" s="845">
        <v>0</v>
      </c>
      <c r="AZ449" s="846"/>
      <c r="BA449" s="845">
        <v>0</v>
      </c>
      <c r="BB449" s="846"/>
      <c r="BC449" s="845">
        <v>0</v>
      </c>
      <c r="BD449" s="846"/>
      <c r="BE449" s="218">
        <f t="shared" si="520"/>
        <v>0</v>
      </c>
      <c r="BF449" s="847">
        <v>0</v>
      </c>
      <c r="BG449" s="848"/>
      <c r="BH449" s="847">
        <v>0</v>
      </c>
      <c r="BI449" s="848"/>
      <c r="BJ449" s="847">
        <v>0</v>
      </c>
      <c r="BK449" s="848"/>
      <c r="BL449" s="847">
        <v>0</v>
      </c>
      <c r="BM449" s="848"/>
      <c r="BN449" s="847">
        <v>0</v>
      </c>
      <c r="BO449" s="848"/>
      <c r="BP449" s="221">
        <f t="shared" si="521"/>
        <v>0</v>
      </c>
      <c r="BQ449" s="239">
        <f t="shared" si="511"/>
        <v>0</v>
      </c>
      <c r="BR449" s="239">
        <f t="shared" si="512"/>
        <v>0</v>
      </c>
      <c r="BS449" s="239">
        <f t="shared" si="513"/>
        <v>0</v>
      </c>
      <c r="BT449" s="239">
        <f t="shared" si="514"/>
        <v>0</v>
      </c>
      <c r="BU449" s="239">
        <f t="shared" si="515"/>
        <v>0</v>
      </c>
      <c r="BV449" s="240">
        <f t="shared" si="516"/>
        <v>0</v>
      </c>
      <c r="BW449" s="34"/>
    </row>
    <row r="450" spans="1:75" ht="15" customHeight="1">
      <c r="C450" s="703" t="s">
        <v>387</v>
      </c>
      <c r="D450" s="662"/>
      <c r="E450" s="662"/>
      <c r="F450" s="662"/>
      <c r="G450" s="662"/>
      <c r="H450" s="662"/>
      <c r="I450" s="662"/>
      <c r="J450" s="662"/>
      <c r="K450" s="662"/>
      <c r="L450" s="662"/>
      <c r="M450" s="762"/>
      <c r="N450" s="851">
        <v>0</v>
      </c>
      <c r="O450" s="654"/>
      <c r="P450" s="851">
        <v>0</v>
      </c>
      <c r="Q450" s="654"/>
      <c r="R450" s="851">
        <v>0</v>
      </c>
      <c r="S450" s="654"/>
      <c r="T450" s="851">
        <v>0</v>
      </c>
      <c r="U450" s="654"/>
      <c r="V450" s="851">
        <v>0</v>
      </c>
      <c r="W450" s="654"/>
      <c r="X450" s="92">
        <f t="shared" si="517"/>
        <v>0</v>
      </c>
      <c r="Y450" s="849">
        <v>0</v>
      </c>
      <c r="Z450" s="850"/>
      <c r="AA450" s="849">
        <v>0</v>
      </c>
      <c r="AB450" s="850"/>
      <c r="AC450" s="849">
        <v>0</v>
      </c>
      <c r="AD450" s="850"/>
      <c r="AE450" s="849">
        <v>0</v>
      </c>
      <c r="AF450" s="850"/>
      <c r="AG450" s="849">
        <v>0</v>
      </c>
      <c r="AH450" s="850"/>
      <c r="AI450" s="212">
        <f t="shared" si="518"/>
        <v>0</v>
      </c>
      <c r="AJ450" s="843">
        <v>0</v>
      </c>
      <c r="AK450" s="844"/>
      <c r="AL450" s="843">
        <v>0</v>
      </c>
      <c r="AM450" s="844"/>
      <c r="AN450" s="843">
        <v>0</v>
      </c>
      <c r="AO450" s="844"/>
      <c r="AP450" s="843">
        <v>0</v>
      </c>
      <c r="AQ450" s="844"/>
      <c r="AR450" s="843">
        <v>0</v>
      </c>
      <c r="AS450" s="844"/>
      <c r="AT450" s="215">
        <f t="shared" si="519"/>
        <v>0</v>
      </c>
      <c r="AU450" s="845">
        <v>0</v>
      </c>
      <c r="AV450" s="846"/>
      <c r="AW450" s="845">
        <v>0</v>
      </c>
      <c r="AX450" s="846"/>
      <c r="AY450" s="845">
        <v>0</v>
      </c>
      <c r="AZ450" s="846"/>
      <c r="BA450" s="845">
        <v>0</v>
      </c>
      <c r="BB450" s="846"/>
      <c r="BC450" s="845">
        <v>0</v>
      </c>
      <c r="BD450" s="846"/>
      <c r="BE450" s="218">
        <f t="shared" si="520"/>
        <v>0</v>
      </c>
      <c r="BF450" s="847">
        <v>0</v>
      </c>
      <c r="BG450" s="848"/>
      <c r="BH450" s="847">
        <v>0</v>
      </c>
      <c r="BI450" s="848"/>
      <c r="BJ450" s="847">
        <v>0</v>
      </c>
      <c r="BK450" s="848"/>
      <c r="BL450" s="847">
        <v>0</v>
      </c>
      <c r="BM450" s="848"/>
      <c r="BN450" s="847">
        <v>0</v>
      </c>
      <c r="BO450" s="848"/>
      <c r="BP450" s="221">
        <f t="shared" si="521"/>
        <v>0</v>
      </c>
      <c r="BQ450" s="239">
        <f t="shared" si="511"/>
        <v>0</v>
      </c>
      <c r="BR450" s="239">
        <f t="shared" si="512"/>
        <v>0</v>
      </c>
      <c r="BS450" s="239">
        <f t="shared" si="513"/>
        <v>0</v>
      </c>
      <c r="BT450" s="239">
        <f t="shared" si="514"/>
        <v>0</v>
      </c>
      <c r="BU450" s="239">
        <f t="shared" si="515"/>
        <v>0</v>
      </c>
      <c r="BV450" s="240">
        <f t="shared" si="516"/>
        <v>0</v>
      </c>
      <c r="BW450" s="34"/>
    </row>
    <row r="451" spans="1:75" ht="15" customHeight="1">
      <c r="C451" s="703" t="s">
        <v>387</v>
      </c>
      <c r="D451" s="662"/>
      <c r="E451" s="662"/>
      <c r="F451" s="662"/>
      <c r="G451" s="662"/>
      <c r="H451" s="662"/>
      <c r="I451" s="662"/>
      <c r="J451" s="662"/>
      <c r="K451" s="662"/>
      <c r="L451" s="662"/>
      <c r="M451" s="762"/>
      <c r="N451" s="851">
        <v>0</v>
      </c>
      <c r="O451" s="654"/>
      <c r="P451" s="851">
        <v>0</v>
      </c>
      <c r="Q451" s="654"/>
      <c r="R451" s="851">
        <v>0</v>
      </c>
      <c r="S451" s="654"/>
      <c r="T451" s="851">
        <v>0</v>
      </c>
      <c r="U451" s="654"/>
      <c r="V451" s="851">
        <v>0</v>
      </c>
      <c r="W451" s="654"/>
      <c r="X451" s="92">
        <f t="shared" si="517"/>
        <v>0</v>
      </c>
      <c r="Y451" s="849">
        <v>0</v>
      </c>
      <c r="Z451" s="850"/>
      <c r="AA451" s="849">
        <v>0</v>
      </c>
      <c r="AB451" s="850"/>
      <c r="AC451" s="849">
        <v>0</v>
      </c>
      <c r="AD451" s="850"/>
      <c r="AE451" s="849">
        <v>0</v>
      </c>
      <c r="AF451" s="850"/>
      <c r="AG451" s="849">
        <v>0</v>
      </c>
      <c r="AH451" s="850"/>
      <c r="AI451" s="212">
        <f t="shared" si="518"/>
        <v>0</v>
      </c>
      <c r="AJ451" s="843">
        <v>0</v>
      </c>
      <c r="AK451" s="844"/>
      <c r="AL451" s="843">
        <v>0</v>
      </c>
      <c r="AM451" s="844"/>
      <c r="AN451" s="843">
        <v>0</v>
      </c>
      <c r="AO451" s="844"/>
      <c r="AP451" s="843">
        <v>0</v>
      </c>
      <c r="AQ451" s="844"/>
      <c r="AR451" s="843">
        <v>0</v>
      </c>
      <c r="AS451" s="844"/>
      <c r="AT451" s="215">
        <f t="shared" si="519"/>
        <v>0</v>
      </c>
      <c r="AU451" s="845">
        <v>0</v>
      </c>
      <c r="AV451" s="846"/>
      <c r="AW451" s="845">
        <v>0</v>
      </c>
      <c r="AX451" s="846"/>
      <c r="AY451" s="845">
        <v>0</v>
      </c>
      <c r="AZ451" s="846"/>
      <c r="BA451" s="845">
        <v>0</v>
      </c>
      <c r="BB451" s="846"/>
      <c r="BC451" s="845">
        <v>0</v>
      </c>
      <c r="BD451" s="846"/>
      <c r="BE451" s="218">
        <f t="shared" si="520"/>
        <v>0</v>
      </c>
      <c r="BF451" s="847">
        <v>0</v>
      </c>
      <c r="BG451" s="848"/>
      <c r="BH451" s="847">
        <v>0</v>
      </c>
      <c r="BI451" s="848"/>
      <c r="BJ451" s="847">
        <v>0</v>
      </c>
      <c r="BK451" s="848"/>
      <c r="BL451" s="847">
        <v>0</v>
      </c>
      <c r="BM451" s="848"/>
      <c r="BN451" s="847">
        <v>0</v>
      </c>
      <c r="BO451" s="848"/>
      <c r="BP451" s="221">
        <f t="shared" si="521"/>
        <v>0</v>
      </c>
      <c r="BQ451" s="239">
        <f t="shared" si="511"/>
        <v>0</v>
      </c>
      <c r="BR451" s="239">
        <f t="shared" si="512"/>
        <v>0</v>
      </c>
      <c r="BS451" s="239">
        <f t="shared" si="513"/>
        <v>0</v>
      </c>
      <c r="BT451" s="239">
        <f t="shared" si="514"/>
        <v>0</v>
      </c>
      <c r="BU451" s="239">
        <f t="shared" si="515"/>
        <v>0</v>
      </c>
      <c r="BV451" s="240">
        <f t="shared" si="516"/>
        <v>0</v>
      </c>
      <c r="BW451" s="34"/>
    </row>
    <row r="452" spans="1:75" ht="15" customHeight="1">
      <c r="C452" s="703" t="s">
        <v>387</v>
      </c>
      <c r="D452" s="662"/>
      <c r="E452" s="662"/>
      <c r="F452" s="662"/>
      <c r="G452" s="662"/>
      <c r="H452" s="662"/>
      <c r="I452" s="662"/>
      <c r="J452" s="662"/>
      <c r="K452" s="662"/>
      <c r="L452" s="662"/>
      <c r="M452" s="762"/>
      <c r="N452" s="851">
        <v>0</v>
      </c>
      <c r="O452" s="654"/>
      <c r="P452" s="851">
        <v>0</v>
      </c>
      <c r="Q452" s="654"/>
      <c r="R452" s="851">
        <v>0</v>
      </c>
      <c r="S452" s="654"/>
      <c r="T452" s="851">
        <v>0</v>
      </c>
      <c r="U452" s="654"/>
      <c r="V452" s="851">
        <v>0</v>
      </c>
      <c r="W452" s="654"/>
      <c r="X452" s="92">
        <f t="shared" si="517"/>
        <v>0</v>
      </c>
      <c r="Y452" s="849">
        <v>0</v>
      </c>
      <c r="Z452" s="850"/>
      <c r="AA452" s="849">
        <v>0</v>
      </c>
      <c r="AB452" s="850"/>
      <c r="AC452" s="849">
        <v>0</v>
      </c>
      <c r="AD452" s="850"/>
      <c r="AE452" s="849">
        <v>0</v>
      </c>
      <c r="AF452" s="850"/>
      <c r="AG452" s="849">
        <v>0</v>
      </c>
      <c r="AH452" s="850"/>
      <c r="AI452" s="212">
        <f t="shared" si="518"/>
        <v>0</v>
      </c>
      <c r="AJ452" s="843">
        <v>0</v>
      </c>
      <c r="AK452" s="844"/>
      <c r="AL452" s="843">
        <v>0</v>
      </c>
      <c r="AM452" s="844"/>
      <c r="AN452" s="843">
        <v>0</v>
      </c>
      <c r="AO452" s="844"/>
      <c r="AP452" s="843">
        <v>0</v>
      </c>
      <c r="AQ452" s="844"/>
      <c r="AR452" s="843">
        <v>0</v>
      </c>
      <c r="AS452" s="844"/>
      <c r="AT452" s="215">
        <f t="shared" si="519"/>
        <v>0</v>
      </c>
      <c r="AU452" s="845">
        <v>0</v>
      </c>
      <c r="AV452" s="846"/>
      <c r="AW452" s="845">
        <v>0</v>
      </c>
      <c r="AX452" s="846"/>
      <c r="AY452" s="845">
        <v>0</v>
      </c>
      <c r="AZ452" s="846"/>
      <c r="BA452" s="845">
        <v>0</v>
      </c>
      <c r="BB452" s="846"/>
      <c r="BC452" s="845">
        <v>0</v>
      </c>
      <c r="BD452" s="846"/>
      <c r="BE452" s="218">
        <f t="shared" si="520"/>
        <v>0</v>
      </c>
      <c r="BF452" s="847">
        <v>0</v>
      </c>
      <c r="BG452" s="848"/>
      <c r="BH452" s="847">
        <v>0</v>
      </c>
      <c r="BI452" s="848"/>
      <c r="BJ452" s="847">
        <v>0</v>
      </c>
      <c r="BK452" s="848"/>
      <c r="BL452" s="847">
        <v>0</v>
      </c>
      <c r="BM452" s="848"/>
      <c r="BN452" s="847">
        <v>0</v>
      </c>
      <c r="BO452" s="848"/>
      <c r="BP452" s="221">
        <f t="shared" si="521"/>
        <v>0</v>
      </c>
      <c r="BQ452" s="239">
        <f t="shared" si="511"/>
        <v>0</v>
      </c>
      <c r="BR452" s="239">
        <f t="shared" si="512"/>
        <v>0</v>
      </c>
      <c r="BS452" s="239">
        <f t="shared" si="513"/>
        <v>0</v>
      </c>
      <c r="BT452" s="239">
        <f t="shared" si="514"/>
        <v>0</v>
      </c>
      <c r="BU452" s="239">
        <f t="shared" si="515"/>
        <v>0</v>
      </c>
      <c r="BV452" s="240">
        <f t="shared" si="516"/>
        <v>0</v>
      </c>
      <c r="BW452" s="34"/>
    </row>
    <row r="453" spans="1:75" ht="15" customHeight="1">
      <c r="C453" s="670" t="s">
        <v>386</v>
      </c>
      <c r="D453" s="671"/>
      <c r="E453" s="671"/>
      <c r="F453" s="671"/>
      <c r="G453" s="671"/>
      <c r="H453" s="671"/>
      <c r="I453" s="671"/>
      <c r="J453" s="671"/>
      <c r="K453" s="671"/>
      <c r="L453" s="671"/>
      <c r="M453" s="672"/>
      <c r="N453" s="668">
        <f>SUM(N443:N452)</f>
        <v>0</v>
      </c>
      <c r="O453" s="686"/>
      <c r="P453" s="668">
        <f>SUM(P443:P452)</f>
        <v>0</v>
      </c>
      <c r="Q453" s="686"/>
      <c r="R453" s="668">
        <f>SUM(R443:R452)</f>
        <v>0</v>
      </c>
      <c r="S453" s="686"/>
      <c r="T453" s="668">
        <f>SUM(T443:T452)</f>
        <v>0</v>
      </c>
      <c r="U453" s="686"/>
      <c r="V453" s="668">
        <f>SUM(V443:V452)</f>
        <v>0</v>
      </c>
      <c r="W453" s="686"/>
      <c r="X453" s="120">
        <f>SUM(N453:W453)</f>
        <v>0</v>
      </c>
      <c r="Y453" s="668">
        <f>SUM(Y443:Y452)</f>
        <v>0</v>
      </c>
      <c r="Z453" s="725"/>
      <c r="AA453" s="668">
        <f>SUM(AA443:AA452)</f>
        <v>0</v>
      </c>
      <c r="AB453" s="725"/>
      <c r="AC453" s="668">
        <f>SUM(AC443:AC452)</f>
        <v>0</v>
      </c>
      <c r="AD453" s="725"/>
      <c r="AE453" s="668">
        <f>SUM(AE443:AE452)</f>
        <v>0</v>
      </c>
      <c r="AF453" s="725"/>
      <c r="AG453" s="668">
        <f>SUM(AG443:AG452)</f>
        <v>0</v>
      </c>
      <c r="AH453" s="725"/>
      <c r="AI453" s="120">
        <f>SUM(Y453:AH453)</f>
        <v>0</v>
      </c>
      <c r="AJ453" s="668">
        <f>SUM(AJ443:AJ452)</f>
        <v>0</v>
      </c>
      <c r="AK453" s="686"/>
      <c r="AL453" s="668">
        <f>SUM(AL443:AL452)</f>
        <v>0</v>
      </c>
      <c r="AM453" s="686"/>
      <c r="AN453" s="668">
        <f>SUM(AN443:AN452)</f>
        <v>0</v>
      </c>
      <c r="AO453" s="686"/>
      <c r="AP453" s="668">
        <f>SUM(AP443:AP452)</f>
        <v>0</v>
      </c>
      <c r="AQ453" s="686"/>
      <c r="AR453" s="668">
        <f>SUM(AR443:AR452)</f>
        <v>0</v>
      </c>
      <c r="AS453" s="686"/>
      <c r="AT453" s="120">
        <f>SUM(AJ453:AS453)</f>
        <v>0</v>
      </c>
      <c r="AU453" s="668">
        <f>SUM(AU443:AU452)</f>
        <v>0</v>
      </c>
      <c r="AV453" s="686"/>
      <c r="AW453" s="668">
        <f>SUM(AW443:AW452)</f>
        <v>0</v>
      </c>
      <c r="AX453" s="686"/>
      <c r="AY453" s="668">
        <f>SUM(AY443:AY452)</f>
        <v>0</v>
      </c>
      <c r="AZ453" s="686"/>
      <c r="BA453" s="668">
        <f>SUM(BA443:BA452)</f>
        <v>0</v>
      </c>
      <c r="BB453" s="686"/>
      <c r="BC453" s="668">
        <f>SUM(BC443:BC452)</f>
        <v>0</v>
      </c>
      <c r="BD453" s="686"/>
      <c r="BE453" s="120">
        <f>SUM(AU453:BD453)</f>
        <v>0</v>
      </c>
      <c r="BF453" s="668">
        <f>SUM(BF443:BF452)</f>
        <v>0</v>
      </c>
      <c r="BG453" s="686"/>
      <c r="BH453" s="668">
        <f>SUM(BH443:BH452)</f>
        <v>0</v>
      </c>
      <c r="BI453" s="686"/>
      <c r="BJ453" s="668">
        <f>SUM(BJ443:BJ452)</f>
        <v>0</v>
      </c>
      <c r="BK453" s="686"/>
      <c r="BL453" s="668">
        <f>SUM(BL443:BL452)</f>
        <v>0</v>
      </c>
      <c r="BM453" s="686"/>
      <c r="BN453" s="668">
        <f>SUM(BN443:BN452)</f>
        <v>0</v>
      </c>
      <c r="BO453" s="686"/>
      <c r="BP453" s="120">
        <f>SUM(BF453:BO453)</f>
        <v>0</v>
      </c>
      <c r="BQ453" s="291">
        <f>SUM(BQ443:BQ452)</f>
        <v>0</v>
      </c>
      <c r="BR453" s="291">
        <f>SUM(BR443:BR452)</f>
        <v>0</v>
      </c>
      <c r="BS453" s="291">
        <f>SUM(BS443:BS452)</f>
        <v>0</v>
      </c>
      <c r="BT453" s="291">
        <f>SUM(BT443:BT452)</f>
        <v>0</v>
      </c>
      <c r="BU453" s="291">
        <f>SUM(BU443:BU452)</f>
        <v>0</v>
      </c>
      <c r="BV453" s="291">
        <f t="shared" si="516"/>
        <v>0</v>
      </c>
      <c r="BW453" s="34"/>
    </row>
    <row r="454" spans="1:75" ht="30.95" customHeight="1">
      <c r="A454" s="62" t="s">
        <v>16</v>
      </c>
      <c r="B454" s="62"/>
      <c r="C454" s="663" t="s">
        <v>269</v>
      </c>
      <c r="D454" s="664"/>
      <c r="E454" s="664"/>
      <c r="F454" s="664"/>
      <c r="G454" s="664"/>
      <c r="H454" s="664"/>
      <c r="I454" s="664"/>
      <c r="J454" s="664"/>
      <c r="K454" s="664"/>
      <c r="L454" s="664"/>
      <c r="M454" s="685"/>
      <c r="N454" s="125"/>
      <c r="O454" s="152"/>
      <c r="P454" s="61"/>
      <c r="Q454" s="152"/>
      <c r="R454" s="61"/>
      <c r="S454" s="152"/>
      <c r="T454" s="61"/>
      <c r="U454" s="152"/>
      <c r="V454" s="61"/>
      <c r="W454" s="152"/>
      <c r="X454" s="153"/>
      <c r="Y454" s="125"/>
      <c r="Z454" s="152"/>
      <c r="AA454" s="61"/>
      <c r="AB454" s="152"/>
      <c r="AC454" s="61"/>
      <c r="AD454" s="152"/>
      <c r="AE454" s="61"/>
      <c r="AF454" s="152"/>
      <c r="AG454" s="61"/>
      <c r="AH454" s="152"/>
      <c r="AI454" s="153"/>
      <c r="AJ454" s="125"/>
      <c r="AK454" s="152"/>
      <c r="AL454" s="61"/>
      <c r="AM454" s="152"/>
      <c r="AN454" s="61"/>
      <c r="AO454" s="152"/>
      <c r="AP454" s="61"/>
      <c r="AQ454" s="152"/>
      <c r="AR454" s="61"/>
      <c r="AS454" s="152"/>
      <c r="AT454" s="153"/>
      <c r="AU454" s="125"/>
      <c r="AV454" s="152"/>
      <c r="AW454" s="61"/>
      <c r="AX454" s="152"/>
      <c r="AY454" s="61"/>
      <c r="AZ454" s="152"/>
      <c r="BA454" s="61"/>
      <c r="BB454" s="152"/>
      <c r="BC454" s="61"/>
      <c r="BD454" s="152"/>
      <c r="BE454" s="153"/>
      <c r="BF454" s="125"/>
      <c r="BG454" s="152"/>
      <c r="BH454" s="61"/>
      <c r="BI454" s="152"/>
      <c r="BJ454" s="61"/>
      <c r="BK454" s="152"/>
      <c r="BL454" s="61"/>
      <c r="BM454" s="152"/>
      <c r="BN454" s="61"/>
      <c r="BO454" s="152"/>
      <c r="BP454" s="153"/>
      <c r="BQ454" s="242"/>
      <c r="BR454" s="242"/>
      <c r="BS454" s="242"/>
      <c r="BT454" s="242"/>
      <c r="BU454" s="242"/>
      <c r="BV454" s="99"/>
      <c r="BW454" s="34"/>
    </row>
    <row r="455" spans="1:75" ht="15" customHeight="1">
      <c r="C455" s="61" t="s">
        <v>152</v>
      </c>
      <c r="D455" s="653">
        <f t="shared" ref="D455:D464" si="522">E363</f>
        <v>0</v>
      </c>
      <c r="E455" s="653"/>
      <c r="F455" s="653"/>
      <c r="G455" s="653"/>
      <c r="H455" s="653"/>
      <c r="I455" s="653"/>
      <c r="J455" s="653"/>
      <c r="K455" s="653"/>
      <c r="L455" s="653"/>
      <c r="M455" s="654"/>
      <c r="N455" s="851">
        <v>0</v>
      </c>
      <c r="O455" s="654"/>
      <c r="P455" s="851">
        <v>0</v>
      </c>
      <c r="Q455" s="654"/>
      <c r="R455" s="851">
        <v>0</v>
      </c>
      <c r="S455" s="654"/>
      <c r="T455" s="851">
        <v>0</v>
      </c>
      <c r="U455" s="654"/>
      <c r="V455" s="851">
        <v>0</v>
      </c>
      <c r="W455" s="654"/>
      <c r="X455" s="92">
        <f>SUM(N455+P455+R455+T455+V455)</f>
        <v>0</v>
      </c>
      <c r="Y455" s="849">
        <v>0</v>
      </c>
      <c r="Z455" s="850"/>
      <c r="AA455" s="849">
        <v>0</v>
      </c>
      <c r="AB455" s="850"/>
      <c r="AC455" s="849">
        <v>0</v>
      </c>
      <c r="AD455" s="850"/>
      <c r="AE455" s="849">
        <v>0</v>
      </c>
      <c r="AF455" s="850"/>
      <c r="AG455" s="849">
        <v>0</v>
      </c>
      <c r="AH455" s="850"/>
      <c r="AI455" s="212">
        <f>SUM(Y455+AA455+AC455+AE455+AG455)</f>
        <v>0</v>
      </c>
      <c r="AJ455" s="843">
        <v>0</v>
      </c>
      <c r="AK455" s="844"/>
      <c r="AL455" s="843">
        <v>0</v>
      </c>
      <c r="AM455" s="844"/>
      <c r="AN455" s="843">
        <v>0</v>
      </c>
      <c r="AO455" s="844"/>
      <c r="AP455" s="843">
        <v>0</v>
      </c>
      <c r="AQ455" s="844"/>
      <c r="AR455" s="843">
        <v>0</v>
      </c>
      <c r="AS455" s="844"/>
      <c r="AT455" s="215">
        <f>SUM(AJ455+AL455+AN455+AP455+AR455)</f>
        <v>0</v>
      </c>
      <c r="AU455" s="845">
        <v>0</v>
      </c>
      <c r="AV455" s="846"/>
      <c r="AW455" s="845">
        <v>0</v>
      </c>
      <c r="AX455" s="846"/>
      <c r="AY455" s="845">
        <v>0</v>
      </c>
      <c r="AZ455" s="846"/>
      <c r="BA455" s="845">
        <v>0</v>
      </c>
      <c r="BB455" s="846"/>
      <c r="BC455" s="845">
        <v>0</v>
      </c>
      <c r="BD455" s="846"/>
      <c r="BE455" s="218">
        <f>SUM(AU455+AW455+AY455+BA455+BC455)</f>
        <v>0</v>
      </c>
      <c r="BF455" s="847">
        <v>0</v>
      </c>
      <c r="BG455" s="848"/>
      <c r="BH455" s="847">
        <v>0</v>
      </c>
      <c r="BI455" s="848"/>
      <c r="BJ455" s="847">
        <v>0</v>
      </c>
      <c r="BK455" s="848"/>
      <c r="BL455" s="847">
        <v>0</v>
      </c>
      <c r="BM455" s="848"/>
      <c r="BN455" s="847">
        <v>0</v>
      </c>
      <c r="BO455" s="848"/>
      <c r="BP455" s="221">
        <f>SUM(BF455+BH455+BJ455+BL455+BN455)</f>
        <v>0</v>
      </c>
      <c r="BQ455" s="239">
        <f t="shared" ref="BQ455:BQ464" si="523">N455+Y455+AJ455+AU455+BF455</f>
        <v>0</v>
      </c>
      <c r="BR455" s="239">
        <f t="shared" ref="BR455:BR464" si="524">P455+AA455+AL455+AW455+BH455</f>
        <v>0</v>
      </c>
      <c r="BS455" s="239">
        <f t="shared" ref="BS455:BS464" si="525">R455+AC455+AN455+AY455+BJ455</f>
        <v>0</v>
      </c>
      <c r="BT455" s="239">
        <f t="shared" ref="BT455:BT464" si="526">T455+AE455+AP455+BA455+BL455</f>
        <v>0</v>
      </c>
      <c r="BU455" s="239">
        <f t="shared" ref="BU455:BU464" si="527">V455+AG455+AR455+BC455+BN455</f>
        <v>0</v>
      </c>
      <c r="BV455" s="240">
        <f t="shared" ref="BV455:BV465" si="528">SUM(BQ455:BU455)</f>
        <v>0</v>
      </c>
      <c r="BW455" s="34"/>
    </row>
    <row r="456" spans="1:75" ht="15" customHeight="1">
      <c r="C456" s="61" t="s">
        <v>153</v>
      </c>
      <c r="D456" s="653">
        <f t="shared" si="522"/>
        <v>0</v>
      </c>
      <c r="E456" s="653"/>
      <c r="F456" s="653"/>
      <c r="G456" s="653"/>
      <c r="H456" s="653"/>
      <c r="I456" s="653"/>
      <c r="J456" s="653"/>
      <c r="K456" s="653"/>
      <c r="L456" s="653"/>
      <c r="M456" s="654"/>
      <c r="N456" s="851">
        <v>0</v>
      </c>
      <c r="O456" s="654"/>
      <c r="P456" s="851">
        <v>0</v>
      </c>
      <c r="Q456" s="654"/>
      <c r="R456" s="851">
        <v>0</v>
      </c>
      <c r="S456" s="654"/>
      <c r="T456" s="851">
        <v>0</v>
      </c>
      <c r="U456" s="654"/>
      <c r="V456" s="851">
        <v>0</v>
      </c>
      <c r="W456" s="654"/>
      <c r="X456" s="92">
        <f t="shared" ref="X456:X464" si="529">SUM(N456+P456+R456+T456+V456)</f>
        <v>0</v>
      </c>
      <c r="Y456" s="849">
        <v>0</v>
      </c>
      <c r="Z456" s="850"/>
      <c r="AA456" s="849">
        <v>0</v>
      </c>
      <c r="AB456" s="850"/>
      <c r="AC456" s="849">
        <v>0</v>
      </c>
      <c r="AD456" s="850"/>
      <c r="AE456" s="849">
        <v>0</v>
      </c>
      <c r="AF456" s="850"/>
      <c r="AG456" s="849">
        <v>0</v>
      </c>
      <c r="AH456" s="850"/>
      <c r="AI456" s="212">
        <f t="shared" ref="AI456:AI464" si="530">SUM(Y456+AA456+AC456+AE456+AG456)</f>
        <v>0</v>
      </c>
      <c r="AJ456" s="843">
        <v>0</v>
      </c>
      <c r="AK456" s="844"/>
      <c r="AL456" s="843">
        <v>0</v>
      </c>
      <c r="AM456" s="844"/>
      <c r="AN456" s="843">
        <v>0</v>
      </c>
      <c r="AO456" s="844"/>
      <c r="AP456" s="843">
        <v>0</v>
      </c>
      <c r="AQ456" s="844"/>
      <c r="AR456" s="843">
        <v>0</v>
      </c>
      <c r="AS456" s="844"/>
      <c r="AT456" s="215">
        <f t="shared" ref="AT456:AT464" si="531">SUM(AJ456+AL456+AN456+AP456+AR456)</f>
        <v>0</v>
      </c>
      <c r="AU456" s="845">
        <v>0</v>
      </c>
      <c r="AV456" s="846"/>
      <c r="AW456" s="845">
        <v>0</v>
      </c>
      <c r="AX456" s="846"/>
      <c r="AY456" s="845">
        <v>0</v>
      </c>
      <c r="AZ456" s="846"/>
      <c r="BA456" s="845">
        <v>0</v>
      </c>
      <c r="BB456" s="846"/>
      <c r="BC456" s="845">
        <v>0</v>
      </c>
      <c r="BD456" s="846"/>
      <c r="BE456" s="218">
        <f t="shared" ref="BE456:BE464" si="532">SUM(AU456+AW456+AY456+BA456+BC456)</f>
        <v>0</v>
      </c>
      <c r="BF456" s="847">
        <v>0</v>
      </c>
      <c r="BG456" s="848"/>
      <c r="BH456" s="847">
        <v>0</v>
      </c>
      <c r="BI456" s="848"/>
      <c r="BJ456" s="847">
        <v>0</v>
      </c>
      <c r="BK456" s="848"/>
      <c r="BL456" s="847">
        <v>0</v>
      </c>
      <c r="BM456" s="848"/>
      <c r="BN456" s="847">
        <v>0</v>
      </c>
      <c r="BO456" s="848"/>
      <c r="BP456" s="221">
        <f t="shared" ref="BP456:BP464" si="533">SUM(BF456+BH456+BJ456+BL456+BN456)</f>
        <v>0</v>
      </c>
      <c r="BQ456" s="239">
        <f t="shared" si="523"/>
        <v>0</v>
      </c>
      <c r="BR456" s="239">
        <f t="shared" si="524"/>
        <v>0</v>
      </c>
      <c r="BS456" s="239">
        <f t="shared" si="525"/>
        <v>0</v>
      </c>
      <c r="BT456" s="239">
        <f t="shared" si="526"/>
        <v>0</v>
      </c>
      <c r="BU456" s="239">
        <f t="shared" si="527"/>
        <v>0</v>
      </c>
      <c r="BV456" s="240">
        <f t="shared" si="528"/>
        <v>0</v>
      </c>
      <c r="BW456" s="34"/>
    </row>
    <row r="457" spans="1:75" ht="15" customHeight="1">
      <c r="C457" s="58" t="s">
        <v>154</v>
      </c>
      <c r="D457" s="653">
        <f t="shared" si="522"/>
        <v>0</v>
      </c>
      <c r="E457" s="653"/>
      <c r="F457" s="653"/>
      <c r="G457" s="653"/>
      <c r="H457" s="653"/>
      <c r="I457" s="653"/>
      <c r="J457" s="653"/>
      <c r="K457" s="653"/>
      <c r="L457" s="653"/>
      <c r="M457" s="654"/>
      <c r="N457" s="851">
        <v>0</v>
      </c>
      <c r="O457" s="654"/>
      <c r="P457" s="851">
        <v>0</v>
      </c>
      <c r="Q457" s="654"/>
      <c r="R457" s="851">
        <v>0</v>
      </c>
      <c r="S457" s="654"/>
      <c r="T457" s="851">
        <v>0</v>
      </c>
      <c r="U457" s="654"/>
      <c r="V457" s="851">
        <v>0</v>
      </c>
      <c r="W457" s="654"/>
      <c r="X457" s="92">
        <f t="shared" si="529"/>
        <v>0</v>
      </c>
      <c r="Y457" s="849">
        <v>0</v>
      </c>
      <c r="Z457" s="850"/>
      <c r="AA457" s="849">
        <v>0</v>
      </c>
      <c r="AB457" s="850"/>
      <c r="AC457" s="849">
        <v>0</v>
      </c>
      <c r="AD457" s="850"/>
      <c r="AE457" s="849">
        <v>0</v>
      </c>
      <c r="AF457" s="850"/>
      <c r="AG457" s="849">
        <v>0</v>
      </c>
      <c r="AH457" s="850"/>
      <c r="AI457" s="212">
        <f t="shared" si="530"/>
        <v>0</v>
      </c>
      <c r="AJ457" s="843">
        <v>0</v>
      </c>
      <c r="AK457" s="844"/>
      <c r="AL457" s="843">
        <v>0</v>
      </c>
      <c r="AM457" s="844"/>
      <c r="AN457" s="843">
        <v>0</v>
      </c>
      <c r="AO457" s="844"/>
      <c r="AP457" s="843">
        <v>0</v>
      </c>
      <c r="AQ457" s="844"/>
      <c r="AR457" s="843">
        <v>0</v>
      </c>
      <c r="AS457" s="844"/>
      <c r="AT457" s="215">
        <f t="shared" si="531"/>
        <v>0</v>
      </c>
      <c r="AU457" s="845">
        <v>0</v>
      </c>
      <c r="AV457" s="846"/>
      <c r="AW457" s="845">
        <v>0</v>
      </c>
      <c r="AX457" s="846"/>
      <c r="AY457" s="845">
        <v>0</v>
      </c>
      <c r="AZ457" s="846"/>
      <c r="BA457" s="845">
        <v>0</v>
      </c>
      <c r="BB457" s="846"/>
      <c r="BC457" s="845">
        <v>0</v>
      </c>
      <c r="BD457" s="846"/>
      <c r="BE457" s="218">
        <f t="shared" si="532"/>
        <v>0</v>
      </c>
      <c r="BF457" s="847">
        <v>0</v>
      </c>
      <c r="BG457" s="848"/>
      <c r="BH457" s="847">
        <v>0</v>
      </c>
      <c r="BI457" s="848"/>
      <c r="BJ457" s="847">
        <v>0</v>
      </c>
      <c r="BK457" s="848"/>
      <c r="BL457" s="847">
        <v>0</v>
      </c>
      <c r="BM457" s="848"/>
      <c r="BN457" s="847">
        <v>0</v>
      </c>
      <c r="BO457" s="848"/>
      <c r="BP457" s="221">
        <f t="shared" si="533"/>
        <v>0</v>
      </c>
      <c r="BQ457" s="239">
        <f t="shared" si="523"/>
        <v>0</v>
      </c>
      <c r="BR457" s="239">
        <f t="shared" si="524"/>
        <v>0</v>
      </c>
      <c r="BS457" s="239">
        <f t="shared" si="525"/>
        <v>0</v>
      </c>
      <c r="BT457" s="239">
        <f t="shared" si="526"/>
        <v>0</v>
      </c>
      <c r="BU457" s="239">
        <f t="shared" si="527"/>
        <v>0</v>
      </c>
      <c r="BV457" s="240">
        <f t="shared" si="528"/>
        <v>0</v>
      </c>
      <c r="BW457" s="34"/>
    </row>
    <row r="458" spans="1:75" ht="15" customHeight="1">
      <c r="C458" s="61" t="s">
        <v>170</v>
      </c>
      <c r="D458" s="653">
        <f t="shared" si="522"/>
        <v>0</v>
      </c>
      <c r="E458" s="653"/>
      <c r="F458" s="653"/>
      <c r="G458" s="653"/>
      <c r="H458" s="653"/>
      <c r="I458" s="653"/>
      <c r="J458" s="653"/>
      <c r="K458" s="653"/>
      <c r="L458" s="653"/>
      <c r="M458" s="654"/>
      <c r="N458" s="851">
        <v>0</v>
      </c>
      <c r="O458" s="654"/>
      <c r="P458" s="851">
        <v>0</v>
      </c>
      <c r="Q458" s="654"/>
      <c r="R458" s="851">
        <v>0</v>
      </c>
      <c r="S458" s="654"/>
      <c r="T458" s="851">
        <v>0</v>
      </c>
      <c r="U458" s="654"/>
      <c r="V458" s="851">
        <v>0</v>
      </c>
      <c r="W458" s="654"/>
      <c r="X458" s="92">
        <f t="shared" si="529"/>
        <v>0</v>
      </c>
      <c r="Y458" s="849">
        <v>0</v>
      </c>
      <c r="Z458" s="850"/>
      <c r="AA458" s="849">
        <v>0</v>
      </c>
      <c r="AB458" s="850"/>
      <c r="AC458" s="849">
        <v>0</v>
      </c>
      <c r="AD458" s="850"/>
      <c r="AE458" s="849">
        <v>0</v>
      </c>
      <c r="AF458" s="850"/>
      <c r="AG458" s="849">
        <v>0</v>
      </c>
      <c r="AH458" s="850"/>
      <c r="AI458" s="212">
        <f t="shared" si="530"/>
        <v>0</v>
      </c>
      <c r="AJ458" s="843">
        <v>0</v>
      </c>
      <c r="AK458" s="844"/>
      <c r="AL458" s="843">
        <v>0</v>
      </c>
      <c r="AM458" s="844"/>
      <c r="AN458" s="843">
        <v>0</v>
      </c>
      <c r="AO458" s="844"/>
      <c r="AP458" s="843">
        <v>0</v>
      </c>
      <c r="AQ458" s="844"/>
      <c r="AR458" s="843">
        <v>0</v>
      </c>
      <c r="AS458" s="844"/>
      <c r="AT458" s="215">
        <f t="shared" si="531"/>
        <v>0</v>
      </c>
      <c r="AU458" s="845">
        <v>0</v>
      </c>
      <c r="AV458" s="846"/>
      <c r="AW458" s="845">
        <v>0</v>
      </c>
      <c r="AX458" s="846"/>
      <c r="AY458" s="845">
        <v>0</v>
      </c>
      <c r="AZ458" s="846"/>
      <c r="BA458" s="845">
        <v>0</v>
      </c>
      <c r="BB458" s="846"/>
      <c r="BC458" s="845">
        <v>0</v>
      </c>
      <c r="BD458" s="846"/>
      <c r="BE458" s="218">
        <f t="shared" si="532"/>
        <v>0</v>
      </c>
      <c r="BF458" s="847">
        <v>0</v>
      </c>
      <c r="BG458" s="848"/>
      <c r="BH458" s="847">
        <v>0</v>
      </c>
      <c r="BI458" s="848"/>
      <c r="BJ458" s="847">
        <v>0</v>
      </c>
      <c r="BK458" s="848"/>
      <c r="BL458" s="847">
        <v>0</v>
      </c>
      <c r="BM458" s="848"/>
      <c r="BN458" s="847">
        <v>0</v>
      </c>
      <c r="BO458" s="848"/>
      <c r="BP458" s="221">
        <f t="shared" si="533"/>
        <v>0</v>
      </c>
      <c r="BQ458" s="239">
        <f t="shared" si="523"/>
        <v>0</v>
      </c>
      <c r="BR458" s="239">
        <f t="shared" si="524"/>
        <v>0</v>
      </c>
      <c r="BS458" s="239">
        <f t="shared" si="525"/>
        <v>0</v>
      </c>
      <c r="BT458" s="239">
        <f t="shared" si="526"/>
        <v>0</v>
      </c>
      <c r="BU458" s="239">
        <f t="shared" si="527"/>
        <v>0</v>
      </c>
      <c r="BV458" s="240">
        <f t="shared" si="528"/>
        <v>0</v>
      </c>
      <c r="BW458" s="34"/>
    </row>
    <row r="459" spans="1:75" ht="15" customHeight="1">
      <c r="C459" s="61" t="s">
        <v>330</v>
      </c>
      <c r="D459" s="653">
        <f t="shared" si="522"/>
        <v>0</v>
      </c>
      <c r="E459" s="653"/>
      <c r="F459" s="653"/>
      <c r="G459" s="653"/>
      <c r="H459" s="653"/>
      <c r="I459" s="653"/>
      <c r="J459" s="653"/>
      <c r="K459" s="653"/>
      <c r="L459" s="653"/>
      <c r="M459" s="654"/>
      <c r="N459" s="851">
        <v>0</v>
      </c>
      <c r="O459" s="654"/>
      <c r="P459" s="851">
        <v>0</v>
      </c>
      <c r="Q459" s="654"/>
      <c r="R459" s="851">
        <v>0</v>
      </c>
      <c r="S459" s="654"/>
      <c r="T459" s="851">
        <v>0</v>
      </c>
      <c r="U459" s="654"/>
      <c r="V459" s="851">
        <v>0</v>
      </c>
      <c r="W459" s="654"/>
      <c r="X459" s="92">
        <f t="shared" si="529"/>
        <v>0</v>
      </c>
      <c r="Y459" s="849">
        <v>0</v>
      </c>
      <c r="Z459" s="850"/>
      <c r="AA459" s="849">
        <v>0</v>
      </c>
      <c r="AB459" s="850"/>
      <c r="AC459" s="849">
        <v>0</v>
      </c>
      <c r="AD459" s="850"/>
      <c r="AE459" s="849">
        <v>0</v>
      </c>
      <c r="AF459" s="850"/>
      <c r="AG459" s="849">
        <v>0</v>
      </c>
      <c r="AH459" s="850"/>
      <c r="AI459" s="212">
        <f t="shared" si="530"/>
        <v>0</v>
      </c>
      <c r="AJ459" s="843">
        <v>0</v>
      </c>
      <c r="AK459" s="844"/>
      <c r="AL459" s="843">
        <v>0</v>
      </c>
      <c r="AM459" s="844"/>
      <c r="AN459" s="843">
        <v>0</v>
      </c>
      <c r="AO459" s="844"/>
      <c r="AP459" s="843">
        <v>0</v>
      </c>
      <c r="AQ459" s="844"/>
      <c r="AR459" s="843">
        <v>0</v>
      </c>
      <c r="AS459" s="844"/>
      <c r="AT459" s="215">
        <f t="shared" si="531"/>
        <v>0</v>
      </c>
      <c r="AU459" s="845">
        <v>0</v>
      </c>
      <c r="AV459" s="846"/>
      <c r="AW459" s="845">
        <v>0</v>
      </c>
      <c r="AX459" s="846"/>
      <c r="AY459" s="845">
        <v>0</v>
      </c>
      <c r="AZ459" s="846"/>
      <c r="BA459" s="845">
        <v>0</v>
      </c>
      <c r="BB459" s="846"/>
      <c r="BC459" s="845">
        <v>0</v>
      </c>
      <c r="BD459" s="846"/>
      <c r="BE459" s="218">
        <f t="shared" si="532"/>
        <v>0</v>
      </c>
      <c r="BF459" s="847">
        <v>0</v>
      </c>
      <c r="BG459" s="848"/>
      <c r="BH459" s="847">
        <v>0</v>
      </c>
      <c r="BI459" s="848"/>
      <c r="BJ459" s="847">
        <v>0</v>
      </c>
      <c r="BK459" s="848"/>
      <c r="BL459" s="847">
        <v>0</v>
      </c>
      <c r="BM459" s="848"/>
      <c r="BN459" s="847">
        <v>0</v>
      </c>
      <c r="BO459" s="848"/>
      <c r="BP459" s="221">
        <f t="shared" si="533"/>
        <v>0</v>
      </c>
      <c r="BQ459" s="239">
        <f t="shared" si="523"/>
        <v>0</v>
      </c>
      <c r="BR459" s="239">
        <f t="shared" si="524"/>
        <v>0</v>
      </c>
      <c r="BS459" s="239">
        <f t="shared" si="525"/>
        <v>0</v>
      </c>
      <c r="BT459" s="239">
        <f t="shared" si="526"/>
        <v>0</v>
      </c>
      <c r="BU459" s="239">
        <f t="shared" si="527"/>
        <v>0</v>
      </c>
      <c r="BV459" s="240">
        <f t="shared" si="528"/>
        <v>0</v>
      </c>
      <c r="BW459" s="34"/>
    </row>
    <row r="460" spans="1:75" ht="15" customHeight="1">
      <c r="C460" s="58" t="s">
        <v>331</v>
      </c>
      <c r="D460" s="653">
        <f t="shared" si="522"/>
        <v>0</v>
      </c>
      <c r="E460" s="653"/>
      <c r="F460" s="653"/>
      <c r="G460" s="653"/>
      <c r="H460" s="653"/>
      <c r="I460" s="653"/>
      <c r="J460" s="653"/>
      <c r="K460" s="653"/>
      <c r="L460" s="653"/>
      <c r="M460" s="654"/>
      <c r="N460" s="851">
        <v>0</v>
      </c>
      <c r="O460" s="654"/>
      <c r="P460" s="851">
        <v>0</v>
      </c>
      <c r="Q460" s="654"/>
      <c r="R460" s="851">
        <v>0</v>
      </c>
      <c r="S460" s="654"/>
      <c r="T460" s="851">
        <v>0</v>
      </c>
      <c r="U460" s="654"/>
      <c r="V460" s="851">
        <v>0</v>
      </c>
      <c r="W460" s="654"/>
      <c r="X460" s="92">
        <f t="shared" si="529"/>
        <v>0</v>
      </c>
      <c r="Y460" s="849">
        <v>0</v>
      </c>
      <c r="Z460" s="850"/>
      <c r="AA460" s="849">
        <v>0</v>
      </c>
      <c r="AB460" s="850"/>
      <c r="AC460" s="849">
        <v>0</v>
      </c>
      <c r="AD460" s="850"/>
      <c r="AE460" s="849">
        <v>0</v>
      </c>
      <c r="AF460" s="850"/>
      <c r="AG460" s="849">
        <v>0</v>
      </c>
      <c r="AH460" s="850"/>
      <c r="AI460" s="212">
        <f t="shared" si="530"/>
        <v>0</v>
      </c>
      <c r="AJ460" s="843">
        <v>0</v>
      </c>
      <c r="AK460" s="844"/>
      <c r="AL460" s="843">
        <v>0</v>
      </c>
      <c r="AM460" s="844"/>
      <c r="AN460" s="843">
        <v>0</v>
      </c>
      <c r="AO460" s="844"/>
      <c r="AP460" s="843">
        <v>0</v>
      </c>
      <c r="AQ460" s="844"/>
      <c r="AR460" s="843">
        <v>0</v>
      </c>
      <c r="AS460" s="844"/>
      <c r="AT460" s="215">
        <f t="shared" si="531"/>
        <v>0</v>
      </c>
      <c r="AU460" s="845">
        <v>0</v>
      </c>
      <c r="AV460" s="846"/>
      <c r="AW460" s="845">
        <v>0</v>
      </c>
      <c r="AX460" s="846"/>
      <c r="AY460" s="845">
        <v>0</v>
      </c>
      <c r="AZ460" s="846"/>
      <c r="BA460" s="845">
        <v>0</v>
      </c>
      <c r="BB460" s="846"/>
      <c r="BC460" s="845">
        <v>0</v>
      </c>
      <c r="BD460" s="846"/>
      <c r="BE460" s="218">
        <f t="shared" si="532"/>
        <v>0</v>
      </c>
      <c r="BF460" s="847">
        <v>0</v>
      </c>
      <c r="BG460" s="848"/>
      <c r="BH460" s="847">
        <v>0</v>
      </c>
      <c r="BI460" s="848"/>
      <c r="BJ460" s="847">
        <v>0</v>
      </c>
      <c r="BK460" s="848"/>
      <c r="BL460" s="847">
        <v>0</v>
      </c>
      <c r="BM460" s="848"/>
      <c r="BN460" s="847">
        <v>0</v>
      </c>
      <c r="BO460" s="848"/>
      <c r="BP460" s="221">
        <f t="shared" si="533"/>
        <v>0</v>
      </c>
      <c r="BQ460" s="239">
        <f t="shared" si="523"/>
        <v>0</v>
      </c>
      <c r="BR460" s="239">
        <f t="shared" si="524"/>
        <v>0</v>
      </c>
      <c r="BS460" s="239">
        <f t="shared" si="525"/>
        <v>0</v>
      </c>
      <c r="BT460" s="239">
        <f t="shared" si="526"/>
        <v>0</v>
      </c>
      <c r="BU460" s="239">
        <f t="shared" si="527"/>
        <v>0</v>
      </c>
      <c r="BV460" s="240">
        <f t="shared" si="528"/>
        <v>0</v>
      </c>
      <c r="BW460" s="34"/>
    </row>
    <row r="461" spans="1:75" ht="15" customHeight="1">
      <c r="C461" s="61" t="s">
        <v>332</v>
      </c>
      <c r="D461" s="653">
        <f t="shared" si="522"/>
        <v>0</v>
      </c>
      <c r="E461" s="653"/>
      <c r="F461" s="653"/>
      <c r="G461" s="653"/>
      <c r="H461" s="653"/>
      <c r="I461" s="653"/>
      <c r="J461" s="653"/>
      <c r="K461" s="653"/>
      <c r="L461" s="653"/>
      <c r="M461" s="654"/>
      <c r="N461" s="851">
        <v>0</v>
      </c>
      <c r="O461" s="654"/>
      <c r="P461" s="851">
        <v>0</v>
      </c>
      <c r="Q461" s="654"/>
      <c r="R461" s="851">
        <v>0</v>
      </c>
      <c r="S461" s="654"/>
      <c r="T461" s="851">
        <v>0</v>
      </c>
      <c r="U461" s="654"/>
      <c r="V461" s="851">
        <v>0</v>
      </c>
      <c r="W461" s="654"/>
      <c r="X461" s="92">
        <f t="shared" si="529"/>
        <v>0</v>
      </c>
      <c r="Y461" s="849">
        <v>0</v>
      </c>
      <c r="Z461" s="850"/>
      <c r="AA461" s="849">
        <v>0</v>
      </c>
      <c r="AB461" s="850"/>
      <c r="AC461" s="849">
        <v>0</v>
      </c>
      <c r="AD461" s="850"/>
      <c r="AE461" s="849">
        <v>0</v>
      </c>
      <c r="AF461" s="850"/>
      <c r="AG461" s="849">
        <v>0</v>
      </c>
      <c r="AH461" s="850"/>
      <c r="AI461" s="212">
        <f t="shared" si="530"/>
        <v>0</v>
      </c>
      <c r="AJ461" s="843">
        <v>0</v>
      </c>
      <c r="AK461" s="844"/>
      <c r="AL461" s="843">
        <v>0</v>
      </c>
      <c r="AM461" s="844"/>
      <c r="AN461" s="843">
        <v>0</v>
      </c>
      <c r="AO461" s="844"/>
      <c r="AP461" s="843">
        <v>0</v>
      </c>
      <c r="AQ461" s="844"/>
      <c r="AR461" s="843">
        <v>0</v>
      </c>
      <c r="AS461" s="844"/>
      <c r="AT461" s="215">
        <f t="shared" si="531"/>
        <v>0</v>
      </c>
      <c r="AU461" s="845">
        <v>0</v>
      </c>
      <c r="AV461" s="846"/>
      <c r="AW461" s="845">
        <v>0</v>
      </c>
      <c r="AX461" s="846"/>
      <c r="AY461" s="845">
        <v>0</v>
      </c>
      <c r="AZ461" s="846"/>
      <c r="BA461" s="845">
        <v>0</v>
      </c>
      <c r="BB461" s="846"/>
      <c r="BC461" s="845">
        <v>0</v>
      </c>
      <c r="BD461" s="846"/>
      <c r="BE461" s="218">
        <f t="shared" si="532"/>
        <v>0</v>
      </c>
      <c r="BF461" s="847">
        <v>0</v>
      </c>
      <c r="BG461" s="848"/>
      <c r="BH461" s="847">
        <v>0</v>
      </c>
      <c r="BI461" s="848"/>
      <c r="BJ461" s="847">
        <v>0</v>
      </c>
      <c r="BK461" s="848"/>
      <c r="BL461" s="847">
        <v>0</v>
      </c>
      <c r="BM461" s="848"/>
      <c r="BN461" s="847">
        <v>0</v>
      </c>
      <c r="BO461" s="848"/>
      <c r="BP461" s="221">
        <f t="shared" si="533"/>
        <v>0</v>
      </c>
      <c r="BQ461" s="239">
        <f t="shared" si="523"/>
        <v>0</v>
      </c>
      <c r="BR461" s="239">
        <f t="shared" si="524"/>
        <v>0</v>
      </c>
      <c r="BS461" s="239">
        <f t="shared" si="525"/>
        <v>0</v>
      </c>
      <c r="BT461" s="239">
        <f t="shared" si="526"/>
        <v>0</v>
      </c>
      <c r="BU461" s="239">
        <f t="shared" si="527"/>
        <v>0</v>
      </c>
      <c r="BV461" s="240">
        <f t="shared" si="528"/>
        <v>0</v>
      </c>
      <c r="BW461" s="34"/>
    </row>
    <row r="462" spans="1:75" ht="15" customHeight="1">
      <c r="C462" s="61" t="s">
        <v>333</v>
      </c>
      <c r="D462" s="653">
        <f t="shared" si="522"/>
        <v>0</v>
      </c>
      <c r="E462" s="653"/>
      <c r="F462" s="653"/>
      <c r="G462" s="653"/>
      <c r="H462" s="653"/>
      <c r="I462" s="653"/>
      <c r="J462" s="653"/>
      <c r="K462" s="653"/>
      <c r="L462" s="653"/>
      <c r="M462" s="654"/>
      <c r="N462" s="851">
        <v>0</v>
      </c>
      <c r="O462" s="654"/>
      <c r="P462" s="851">
        <v>0</v>
      </c>
      <c r="Q462" s="654"/>
      <c r="R462" s="851">
        <v>0</v>
      </c>
      <c r="S462" s="654"/>
      <c r="T462" s="851">
        <v>0</v>
      </c>
      <c r="U462" s="654"/>
      <c r="V462" s="851">
        <v>0</v>
      </c>
      <c r="W462" s="654"/>
      <c r="X462" s="92">
        <f t="shared" si="529"/>
        <v>0</v>
      </c>
      <c r="Y462" s="849">
        <v>0</v>
      </c>
      <c r="Z462" s="850"/>
      <c r="AA462" s="849">
        <v>0</v>
      </c>
      <c r="AB462" s="850"/>
      <c r="AC462" s="849">
        <v>0</v>
      </c>
      <c r="AD462" s="850"/>
      <c r="AE462" s="849">
        <v>0</v>
      </c>
      <c r="AF462" s="850"/>
      <c r="AG462" s="849">
        <v>0</v>
      </c>
      <c r="AH462" s="850"/>
      <c r="AI462" s="212">
        <f t="shared" si="530"/>
        <v>0</v>
      </c>
      <c r="AJ462" s="843">
        <v>0</v>
      </c>
      <c r="AK462" s="844"/>
      <c r="AL462" s="843">
        <v>0</v>
      </c>
      <c r="AM462" s="844"/>
      <c r="AN462" s="843">
        <v>0</v>
      </c>
      <c r="AO462" s="844"/>
      <c r="AP462" s="843">
        <v>0</v>
      </c>
      <c r="AQ462" s="844"/>
      <c r="AR462" s="843">
        <v>0</v>
      </c>
      <c r="AS462" s="844"/>
      <c r="AT462" s="215">
        <f t="shared" si="531"/>
        <v>0</v>
      </c>
      <c r="AU462" s="845">
        <v>0</v>
      </c>
      <c r="AV462" s="846"/>
      <c r="AW462" s="845">
        <v>0</v>
      </c>
      <c r="AX462" s="846"/>
      <c r="AY462" s="845">
        <v>0</v>
      </c>
      <c r="AZ462" s="846"/>
      <c r="BA462" s="845">
        <v>0</v>
      </c>
      <c r="BB462" s="846"/>
      <c r="BC462" s="845">
        <v>0</v>
      </c>
      <c r="BD462" s="846"/>
      <c r="BE462" s="218">
        <f t="shared" si="532"/>
        <v>0</v>
      </c>
      <c r="BF462" s="847">
        <v>0</v>
      </c>
      <c r="BG462" s="848"/>
      <c r="BH462" s="847">
        <v>0</v>
      </c>
      <c r="BI462" s="848"/>
      <c r="BJ462" s="847">
        <v>0</v>
      </c>
      <c r="BK462" s="848"/>
      <c r="BL462" s="847">
        <v>0</v>
      </c>
      <c r="BM462" s="848"/>
      <c r="BN462" s="847">
        <v>0</v>
      </c>
      <c r="BO462" s="848"/>
      <c r="BP462" s="221">
        <f t="shared" si="533"/>
        <v>0</v>
      </c>
      <c r="BQ462" s="239">
        <f t="shared" si="523"/>
        <v>0</v>
      </c>
      <c r="BR462" s="239">
        <f t="shared" si="524"/>
        <v>0</v>
      </c>
      <c r="BS462" s="239">
        <f t="shared" si="525"/>
        <v>0</v>
      </c>
      <c r="BT462" s="239">
        <f t="shared" si="526"/>
        <v>0</v>
      </c>
      <c r="BU462" s="239">
        <f t="shared" si="527"/>
        <v>0</v>
      </c>
      <c r="BV462" s="240">
        <f t="shared" si="528"/>
        <v>0</v>
      </c>
      <c r="BW462" s="34"/>
    </row>
    <row r="463" spans="1:75" ht="15" customHeight="1">
      <c r="C463" s="58" t="s">
        <v>334</v>
      </c>
      <c r="D463" s="653">
        <f t="shared" si="522"/>
        <v>0</v>
      </c>
      <c r="E463" s="653"/>
      <c r="F463" s="653"/>
      <c r="G463" s="653"/>
      <c r="H463" s="653"/>
      <c r="I463" s="653"/>
      <c r="J463" s="653"/>
      <c r="K463" s="653"/>
      <c r="L463" s="653"/>
      <c r="M463" s="654"/>
      <c r="N463" s="851">
        <v>0</v>
      </c>
      <c r="O463" s="654"/>
      <c r="P463" s="851">
        <v>0</v>
      </c>
      <c r="Q463" s="654"/>
      <c r="R463" s="851">
        <v>0</v>
      </c>
      <c r="S463" s="654"/>
      <c r="T463" s="851">
        <v>0</v>
      </c>
      <c r="U463" s="654"/>
      <c r="V463" s="851">
        <v>0</v>
      </c>
      <c r="W463" s="654"/>
      <c r="X463" s="92">
        <f t="shared" si="529"/>
        <v>0</v>
      </c>
      <c r="Y463" s="849">
        <v>0</v>
      </c>
      <c r="Z463" s="850"/>
      <c r="AA463" s="849">
        <v>0</v>
      </c>
      <c r="AB463" s="850"/>
      <c r="AC463" s="849">
        <v>0</v>
      </c>
      <c r="AD463" s="850"/>
      <c r="AE463" s="849">
        <v>0</v>
      </c>
      <c r="AF463" s="850"/>
      <c r="AG463" s="849">
        <v>0</v>
      </c>
      <c r="AH463" s="850"/>
      <c r="AI463" s="212">
        <f t="shared" si="530"/>
        <v>0</v>
      </c>
      <c r="AJ463" s="843">
        <v>0</v>
      </c>
      <c r="AK463" s="844"/>
      <c r="AL463" s="843">
        <v>0</v>
      </c>
      <c r="AM463" s="844"/>
      <c r="AN463" s="843">
        <v>0</v>
      </c>
      <c r="AO463" s="844"/>
      <c r="AP463" s="843">
        <v>0</v>
      </c>
      <c r="AQ463" s="844"/>
      <c r="AR463" s="843">
        <v>0</v>
      </c>
      <c r="AS463" s="844"/>
      <c r="AT463" s="215">
        <f t="shared" si="531"/>
        <v>0</v>
      </c>
      <c r="AU463" s="845">
        <v>0</v>
      </c>
      <c r="AV463" s="846"/>
      <c r="AW463" s="845">
        <v>0</v>
      </c>
      <c r="AX463" s="846"/>
      <c r="AY463" s="845">
        <v>0</v>
      </c>
      <c r="AZ463" s="846"/>
      <c r="BA463" s="845">
        <v>0</v>
      </c>
      <c r="BB463" s="846"/>
      <c r="BC463" s="845">
        <v>0</v>
      </c>
      <c r="BD463" s="846"/>
      <c r="BE463" s="218">
        <f t="shared" si="532"/>
        <v>0</v>
      </c>
      <c r="BF463" s="847">
        <v>0</v>
      </c>
      <c r="BG463" s="848"/>
      <c r="BH463" s="847">
        <v>0</v>
      </c>
      <c r="BI463" s="848"/>
      <c r="BJ463" s="847">
        <v>0</v>
      </c>
      <c r="BK463" s="848"/>
      <c r="BL463" s="847">
        <v>0</v>
      </c>
      <c r="BM463" s="848"/>
      <c r="BN463" s="847">
        <v>0</v>
      </c>
      <c r="BO463" s="848"/>
      <c r="BP463" s="221">
        <f t="shared" si="533"/>
        <v>0</v>
      </c>
      <c r="BQ463" s="239">
        <f t="shared" si="523"/>
        <v>0</v>
      </c>
      <c r="BR463" s="239">
        <f t="shared" si="524"/>
        <v>0</v>
      </c>
      <c r="BS463" s="239">
        <f t="shared" si="525"/>
        <v>0</v>
      </c>
      <c r="BT463" s="239">
        <f t="shared" si="526"/>
        <v>0</v>
      </c>
      <c r="BU463" s="239">
        <f t="shared" si="527"/>
        <v>0</v>
      </c>
      <c r="BV463" s="240">
        <f t="shared" si="528"/>
        <v>0</v>
      </c>
      <c r="BW463" s="34"/>
    </row>
    <row r="464" spans="1:75" ht="15" customHeight="1">
      <c r="C464" s="61" t="s">
        <v>335</v>
      </c>
      <c r="D464" s="653">
        <f t="shared" si="522"/>
        <v>0</v>
      </c>
      <c r="E464" s="653"/>
      <c r="F464" s="653"/>
      <c r="G464" s="653"/>
      <c r="H464" s="653"/>
      <c r="I464" s="653"/>
      <c r="J464" s="653"/>
      <c r="K464" s="653"/>
      <c r="L464" s="653"/>
      <c r="M464" s="654"/>
      <c r="N464" s="851">
        <v>0</v>
      </c>
      <c r="O464" s="654"/>
      <c r="P464" s="851">
        <v>0</v>
      </c>
      <c r="Q464" s="654"/>
      <c r="R464" s="851">
        <v>0</v>
      </c>
      <c r="S464" s="654"/>
      <c r="T464" s="851">
        <v>0</v>
      </c>
      <c r="U464" s="654"/>
      <c r="V464" s="851">
        <v>0</v>
      </c>
      <c r="W464" s="654"/>
      <c r="X464" s="92">
        <f t="shared" si="529"/>
        <v>0</v>
      </c>
      <c r="Y464" s="849">
        <v>0</v>
      </c>
      <c r="Z464" s="850"/>
      <c r="AA464" s="849">
        <v>0</v>
      </c>
      <c r="AB464" s="850"/>
      <c r="AC464" s="849">
        <v>0</v>
      </c>
      <c r="AD464" s="850"/>
      <c r="AE464" s="849">
        <v>0</v>
      </c>
      <c r="AF464" s="850"/>
      <c r="AG464" s="849">
        <v>0</v>
      </c>
      <c r="AH464" s="850"/>
      <c r="AI464" s="212">
        <f t="shared" si="530"/>
        <v>0</v>
      </c>
      <c r="AJ464" s="843">
        <v>0</v>
      </c>
      <c r="AK464" s="844"/>
      <c r="AL464" s="843">
        <v>0</v>
      </c>
      <c r="AM464" s="844"/>
      <c r="AN464" s="843">
        <v>0</v>
      </c>
      <c r="AO464" s="844"/>
      <c r="AP464" s="843">
        <v>0</v>
      </c>
      <c r="AQ464" s="844"/>
      <c r="AR464" s="843">
        <v>0</v>
      </c>
      <c r="AS464" s="844"/>
      <c r="AT464" s="215">
        <f t="shared" si="531"/>
        <v>0</v>
      </c>
      <c r="AU464" s="845">
        <v>0</v>
      </c>
      <c r="AV464" s="846"/>
      <c r="AW464" s="845">
        <v>0</v>
      </c>
      <c r="AX464" s="846"/>
      <c r="AY464" s="845">
        <v>0</v>
      </c>
      <c r="AZ464" s="846"/>
      <c r="BA464" s="845">
        <v>0</v>
      </c>
      <c r="BB464" s="846"/>
      <c r="BC464" s="845">
        <v>0</v>
      </c>
      <c r="BD464" s="846"/>
      <c r="BE464" s="218">
        <f t="shared" si="532"/>
        <v>0</v>
      </c>
      <c r="BF464" s="847">
        <v>0</v>
      </c>
      <c r="BG464" s="848"/>
      <c r="BH464" s="847">
        <v>0</v>
      </c>
      <c r="BI464" s="848"/>
      <c r="BJ464" s="847">
        <v>0</v>
      </c>
      <c r="BK464" s="848"/>
      <c r="BL464" s="847">
        <v>0</v>
      </c>
      <c r="BM464" s="848"/>
      <c r="BN464" s="847">
        <v>0</v>
      </c>
      <c r="BO464" s="848"/>
      <c r="BP464" s="221">
        <f t="shared" si="533"/>
        <v>0</v>
      </c>
      <c r="BQ464" s="239">
        <f t="shared" si="523"/>
        <v>0</v>
      </c>
      <c r="BR464" s="239">
        <f t="shared" si="524"/>
        <v>0</v>
      </c>
      <c r="BS464" s="239">
        <f t="shared" si="525"/>
        <v>0</v>
      </c>
      <c r="BT464" s="239">
        <f t="shared" si="526"/>
        <v>0</v>
      </c>
      <c r="BU464" s="239">
        <f t="shared" si="527"/>
        <v>0</v>
      </c>
      <c r="BV464" s="240">
        <f t="shared" si="528"/>
        <v>0</v>
      </c>
      <c r="BW464" s="34"/>
    </row>
    <row r="465" spans="1:75" ht="15" customHeight="1">
      <c r="C465" s="670" t="s">
        <v>265</v>
      </c>
      <c r="D465" s="671"/>
      <c r="E465" s="671"/>
      <c r="F465" s="671"/>
      <c r="G465" s="671"/>
      <c r="H465" s="671"/>
      <c r="I465" s="671"/>
      <c r="J465" s="671"/>
      <c r="K465" s="671"/>
      <c r="L465" s="671"/>
      <c r="M465" s="672"/>
      <c r="N465" s="668">
        <f>SUM(N455:N464)</f>
        <v>0</v>
      </c>
      <c r="O465" s="686"/>
      <c r="P465" s="668">
        <f>SUM(P455:P464)</f>
        <v>0</v>
      </c>
      <c r="Q465" s="686"/>
      <c r="R465" s="668">
        <f>SUM(R455:R464)</f>
        <v>0</v>
      </c>
      <c r="S465" s="686"/>
      <c r="T465" s="668">
        <f>SUM(T455:T464)</f>
        <v>0</v>
      </c>
      <c r="U465" s="686"/>
      <c r="V465" s="668">
        <f>SUM(V455:V464)</f>
        <v>0</v>
      </c>
      <c r="W465" s="686"/>
      <c r="X465" s="120">
        <f>SUM(N465:W465)</f>
        <v>0</v>
      </c>
      <c r="Y465" s="668">
        <f>SUM(Y455:Y464)</f>
        <v>0</v>
      </c>
      <c r="Z465" s="725"/>
      <c r="AA465" s="668">
        <f>SUM(AA455:AA464)</f>
        <v>0</v>
      </c>
      <c r="AB465" s="725"/>
      <c r="AC465" s="668">
        <f>SUM(AC455:AC464)</f>
        <v>0</v>
      </c>
      <c r="AD465" s="725"/>
      <c r="AE465" s="668">
        <f>SUM(AE455:AE464)</f>
        <v>0</v>
      </c>
      <c r="AF465" s="725"/>
      <c r="AG465" s="668">
        <f>SUM(AG455:AG464)</f>
        <v>0</v>
      </c>
      <c r="AH465" s="725"/>
      <c r="AI465" s="120">
        <f>SUM(Y465:AH465)</f>
        <v>0</v>
      </c>
      <c r="AJ465" s="668">
        <f>SUM(AJ455:AJ464)</f>
        <v>0</v>
      </c>
      <c r="AK465" s="686"/>
      <c r="AL465" s="668">
        <f>SUM(AL455:AL464)</f>
        <v>0</v>
      </c>
      <c r="AM465" s="686"/>
      <c r="AN465" s="668">
        <f>SUM(AN455:AN464)</f>
        <v>0</v>
      </c>
      <c r="AO465" s="686"/>
      <c r="AP465" s="668">
        <f>SUM(AP455:AP464)</f>
        <v>0</v>
      </c>
      <c r="AQ465" s="686"/>
      <c r="AR465" s="668">
        <f>SUM(AR455:AR464)</f>
        <v>0</v>
      </c>
      <c r="AS465" s="686"/>
      <c r="AT465" s="120">
        <f>SUM(AJ465:AS465)</f>
        <v>0</v>
      </c>
      <c r="AU465" s="668">
        <f>SUM(AU455:AU464)</f>
        <v>0</v>
      </c>
      <c r="AV465" s="686"/>
      <c r="AW465" s="668">
        <f>SUM(AW455:AW464)</f>
        <v>0</v>
      </c>
      <c r="AX465" s="686"/>
      <c r="AY465" s="668">
        <f>SUM(AY455:AY464)</f>
        <v>0</v>
      </c>
      <c r="AZ465" s="686"/>
      <c r="BA465" s="668">
        <f>SUM(BA455:BA464)</f>
        <v>0</v>
      </c>
      <c r="BB465" s="686"/>
      <c r="BC465" s="668">
        <f>SUM(BC455:BC464)</f>
        <v>0</v>
      </c>
      <c r="BD465" s="686"/>
      <c r="BE465" s="120">
        <f>SUM(AU465:BD465)</f>
        <v>0</v>
      </c>
      <c r="BF465" s="668">
        <f>SUM(BF455:BF464)</f>
        <v>0</v>
      </c>
      <c r="BG465" s="686"/>
      <c r="BH465" s="668">
        <f>SUM(BH455:BH464)</f>
        <v>0</v>
      </c>
      <c r="BI465" s="686"/>
      <c r="BJ465" s="668">
        <f>SUM(BJ455:BJ464)</f>
        <v>0</v>
      </c>
      <c r="BK465" s="686"/>
      <c r="BL465" s="668">
        <f>SUM(BL455:BL464)</f>
        <v>0</v>
      </c>
      <c r="BM465" s="686"/>
      <c r="BN465" s="668">
        <f>SUM(BN455:BN464)</f>
        <v>0</v>
      </c>
      <c r="BO465" s="686"/>
      <c r="BP465" s="120">
        <f>SUM(BF465:BO465)</f>
        <v>0</v>
      </c>
      <c r="BQ465" s="291">
        <f>SUM(BQ455:BQ464)</f>
        <v>0</v>
      </c>
      <c r="BR465" s="291">
        <f>SUM(BR455:BR464)</f>
        <v>0</v>
      </c>
      <c r="BS465" s="291">
        <f>SUM(BS455:BS464)</f>
        <v>0</v>
      </c>
      <c r="BT465" s="291">
        <f>SUM(BT455:BT464)</f>
        <v>0</v>
      </c>
      <c r="BU465" s="291">
        <f>SUM(BU455:BU464)</f>
        <v>0</v>
      </c>
      <c r="BV465" s="291">
        <f t="shared" si="528"/>
        <v>0</v>
      </c>
      <c r="BW465" s="34"/>
    </row>
    <row r="466" spans="1:75" s="9" customFormat="1" ht="15" customHeight="1">
      <c r="A466" s="62">
        <v>5000</v>
      </c>
      <c r="B466" s="62"/>
      <c r="C466" s="94" t="s">
        <v>270</v>
      </c>
      <c r="D466" s="656"/>
      <c r="E466" s="664"/>
      <c r="F466" s="664"/>
      <c r="G466" s="664"/>
      <c r="H466" s="664"/>
      <c r="I466" s="664"/>
      <c r="J466" s="664"/>
      <c r="K466" s="664"/>
      <c r="L466" s="664"/>
      <c r="M466" s="685"/>
      <c r="N466" s="125"/>
      <c r="O466" s="103"/>
      <c r="P466" s="125"/>
      <c r="Q466" s="103"/>
      <c r="R466" s="125"/>
      <c r="S466" s="103"/>
      <c r="T466" s="125"/>
      <c r="U466" s="103"/>
      <c r="V466" s="125"/>
      <c r="W466" s="103"/>
      <c r="X466" s="99"/>
      <c r="Y466" s="125"/>
      <c r="Z466" s="103"/>
      <c r="AA466" s="125"/>
      <c r="AB466" s="103"/>
      <c r="AC466" s="125"/>
      <c r="AD466" s="103"/>
      <c r="AE466" s="125"/>
      <c r="AF466" s="103"/>
      <c r="AG466" s="125"/>
      <c r="AH466" s="103"/>
      <c r="AI466" s="99"/>
      <c r="AJ466" s="125"/>
      <c r="AK466" s="103"/>
      <c r="AL466" s="125"/>
      <c r="AM466" s="103"/>
      <c r="AN466" s="125"/>
      <c r="AO466" s="103"/>
      <c r="AP466" s="125"/>
      <c r="AQ466" s="103"/>
      <c r="AR466" s="125"/>
      <c r="AS466" s="103"/>
      <c r="AT466" s="99"/>
      <c r="AU466" s="125"/>
      <c r="AV466" s="103"/>
      <c r="AW466" s="125"/>
      <c r="AX466" s="103"/>
      <c r="AY466" s="125"/>
      <c r="AZ466" s="103"/>
      <c r="BA466" s="125"/>
      <c r="BB466" s="103"/>
      <c r="BC466" s="125"/>
      <c r="BD466" s="103"/>
      <c r="BE466" s="99"/>
      <c r="BF466" s="125"/>
      <c r="BG466" s="103"/>
      <c r="BH466" s="125"/>
      <c r="BI466" s="103"/>
      <c r="BJ466" s="125"/>
      <c r="BK466" s="103"/>
      <c r="BL466" s="125"/>
      <c r="BM466" s="103"/>
      <c r="BN466" s="125"/>
      <c r="BO466" s="103"/>
      <c r="BP466" s="99"/>
      <c r="BQ466" s="242"/>
      <c r="BR466" s="242"/>
      <c r="BS466" s="242"/>
      <c r="BT466" s="242"/>
      <c r="BU466" s="242"/>
      <c r="BV466" s="99"/>
      <c r="BW466" s="34"/>
    </row>
    <row r="467" spans="1:75" s="9" customFormat="1" ht="15" customHeight="1">
      <c r="A467" s="62"/>
      <c r="B467" s="62"/>
      <c r="C467" s="703"/>
      <c r="D467" s="653"/>
      <c r="E467" s="653"/>
      <c r="F467" s="653"/>
      <c r="G467" s="653"/>
      <c r="H467" s="653"/>
      <c r="I467" s="653"/>
      <c r="J467" s="653"/>
      <c r="K467" s="653"/>
      <c r="L467" s="653"/>
      <c r="M467" s="654"/>
      <c r="N467" s="851">
        <v>0</v>
      </c>
      <c r="O467" s="654"/>
      <c r="P467" s="851">
        <v>0</v>
      </c>
      <c r="Q467" s="654"/>
      <c r="R467" s="851">
        <v>0</v>
      </c>
      <c r="S467" s="654"/>
      <c r="T467" s="851">
        <v>0</v>
      </c>
      <c r="U467" s="654"/>
      <c r="V467" s="851">
        <v>0</v>
      </c>
      <c r="W467" s="654"/>
      <c r="X467" s="92">
        <f>SUM(N467+P467+R467+T467+V467)</f>
        <v>0</v>
      </c>
      <c r="Y467" s="849">
        <v>0</v>
      </c>
      <c r="Z467" s="850"/>
      <c r="AA467" s="849">
        <v>0</v>
      </c>
      <c r="AB467" s="850"/>
      <c r="AC467" s="849">
        <v>0</v>
      </c>
      <c r="AD467" s="850"/>
      <c r="AE467" s="849">
        <v>0</v>
      </c>
      <c r="AF467" s="850"/>
      <c r="AG467" s="849">
        <v>0</v>
      </c>
      <c r="AH467" s="850"/>
      <c r="AI467" s="212">
        <f>SUM(Y467+AA467+AC467+AE467+AG467)</f>
        <v>0</v>
      </c>
      <c r="AJ467" s="843">
        <v>0</v>
      </c>
      <c r="AK467" s="844"/>
      <c r="AL467" s="843">
        <v>0</v>
      </c>
      <c r="AM467" s="844"/>
      <c r="AN467" s="843">
        <v>0</v>
      </c>
      <c r="AO467" s="844"/>
      <c r="AP467" s="843">
        <v>0</v>
      </c>
      <c r="AQ467" s="844"/>
      <c r="AR467" s="843">
        <v>0</v>
      </c>
      <c r="AS467" s="844"/>
      <c r="AT467" s="215">
        <f>SUM(AJ467+AL467+AN467+AP467+AR467)</f>
        <v>0</v>
      </c>
      <c r="AU467" s="845">
        <v>0</v>
      </c>
      <c r="AV467" s="846"/>
      <c r="AW467" s="845">
        <v>0</v>
      </c>
      <c r="AX467" s="846"/>
      <c r="AY467" s="845">
        <v>0</v>
      </c>
      <c r="AZ467" s="846"/>
      <c r="BA467" s="845">
        <v>0</v>
      </c>
      <c r="BB467" s="846"/>
      <c r="BC467" s="845">
        <v>0</v>
      </c>
      <c r="BD467" s="846"/>
      <c r="BE467" s="218">
        <f>SUM(AU467+AW467+AY467+BA467+BC467)</f>
        <v>0</v>
      </c>
      <c r="BF467" s="847">
        <v>0</v>
      </c>
      <c r="BG467" s="848"/>
      <c r="BH467" s="847">
        <v>0</v>
      </c>
      <c r="BI467" s="848"/>
      <c r="BJ467" s="847">
        <v>0</v>
      </c>
      <c r="BK467" s="848"/>
      <c r="BL467" s="847">
        <v>0</v>
      </c>
      <c r="BM467" s="848"/>
      <c r="BN467" s="847">
        <v>0</v>
      </c>
      <c r="BO467" s="848"/>
      <c r="BP467" s="221">
        <f>SUM(BF467+BH467+BJ467+BL467+BN467)</f>
        <v>0</v>
      </c>
      <c r="BQ467" s="239">
        <f t="shared" ref="BQ467:BQ476" si="534">N467+Y467+AJ467+AU467+BF467</f>
        <v>0</v>
      </c>
      <c r="BR467" s="239">
        <f t="shared" ref="BR467:BR476" si="535">P467+AA467+AL467+AW467+BH467</f>
        <v>0</v>
      </c>
      <c r="BS467" s="239">
        <f t="shared" ref="BS467:BS476" si="536">R467+AC467+AN467+AY467+BJ467</f>
        <v>0</v>
      </c>
      <c r="BT467" s="239">
        <f t="shared" ref="BT467:BT476" si="537">T467+AE467+AP467+BA467+BL467</f>
        <v>0</v>
      </c>
      <c r="BU467" s="239">
        <f t="shared" ref="BU467:BU476" si="538">V467+AG467+AR467+BC467+BN467</f>
        <v>0</v>
      </c>
      <c r="BV467" s="240">
        <f t="shared" ref="BV467:BV477" si="539">SUM(BQ467:BU467)</f>
        <v>0</v>
      </c>
      <c r="BW467" s="34"/>
    </row>
    <row r="468" spans="1:75" s="9" customFormat="1" ht="15" customHeight="1">
      <c r="A468" s="62"/>
      <c r="B468" s="62"/>
      <c r="C468" s="703"/>
      <c r="D468" s="653"/>
      <c r="E468" s="653"/>
      <c r="F468" s="653"/>
      <c r="G468" s="653"/>
      <c r="H468" s="653"/>
      <c r="I468" s="653"/>
      <c r="J468" s="653"/>
      <c r="K468" s="653"/>
      <c r="L468" s="653"/>
      <c r="M468" s="654"/>
      <c r="N468" s="851">
        <v>0</v>
      </c>
      <c r="O468" s="654"/>
      <c r="P468" s="851">
        <v>0</v>
      </c>
      <c r="Q468" s="654"/>
      <c r="R468" s="851">
        <v>0</v>
      </c>
      <c r="S468" s="654"/>
      <c r="T468" s="851">
        <v>0</v>
      </c>
      <c r="U468" s="654"/>
      <c r="V468" s="851">
        <v>0</v>
      </c>
      <c r="W468" s="654"/>
      <c r="X468" s="92">
        <f t="shared" ref="X468:X476" si="540">SUM(N468+P468+R468+T468+V468)</f>
        <v>0</v>
      </c>
      <c r="Y468" s="849">
        <v>0</v>
      </c>
      <c r="Z468" s="850"/>
      <c r="AA468" s="849">
        <v>0</v>
      </c>
      <c r="AB468" s="850"/>
      <c r="AC468" s="849">
        <v>0</v>
      </c>
      <c r="AD468" s="850"/>
      <c r="AE468" s="849">
        <v>0</v>
      </c>
      <c r="AF468" s="850"/>
      <c r="AG468" s="849">
        <v>0</v>
      </c>
      <c r="AH468" s="850"/>
      <c r="AI468" s="212">
        <f t="shared" ref="AI468:AI476" si="541">SUM(Y468+AA468+AC468+AE468+AG468)</f>
        <v>0</v>
      </c>
      <c r="AJ468" s="843">
        <v>0</v>
      </c>
      <c r="AK468" s="844"/>
      <c r="AL468" s="843">
        <v>0</v>
      </c>
      <c r="AM468" s="844"/>
      <c r="AN468" s="843">
        <v>0</v>
      </c>
      <c r="AO468" s="844"/>
      <c r="AP468" s="843">
        <v>0</v>
      </c>
      <c r="AQ468" s="844"/>
      <c r="AR468" s="843">
        <v>0</v>
      </c>
      <c r="AS468" s="844"/>
      <c r="AT468" s="215">
        <f t="shared" ref="AT468:AT476" si="542">SUM(AJ468+AL468+AN468+AP468+AR468)</f>
        <v>0</v>
      </c>
      <c r="AU468" s="845">
        <v>0</v>
      </c>
      <c r="AV468" s="846"/>
      <c r="AW468" s="845">
        <v>0</v>
      </c>
      <c r="AX468" s="846"/>
      <c r="AY468" s="845">
        <v>0</v>
      </c>
      <c r="AZ468" s="846"/>
      <c r="BA468" s="845">
        <v>0</v>
      </c>
      <c r="BB468" s="846"/>
      <c r="BC468" s="845">
        <v>0</v>
      </c>
      <c r="BD468" s="846"/>
      <c r="BE468" s="218">
        <f t="shared" ref="BE468:BE476" si="543">SUM(AU468+AW468+AY468+BA468+BC468)</f>
        <v>0</v>
      </c>
      <c r="BF468" s="847">
        <v>0</v>
      </c>
      <c r="BG468" s="848"/>
      <c r="BH468" s="847">
        <v>0</v>
      </c>
      <c r="BI468" s="848"/>
      <c r="BJ468" s="847">
        <v>0</v>
      </c>
      <c r="BK468" s="848"/>
      <c r="BL468" s="847">
        <v>0</v>
      </c>
      <c r="BM468" s="848"/>
      <c r="BN468" s="847">
        <v>0</v>
      </c>
      <c r="BO468" s="848"/>
      <c r="BP468" s="221">
        <f t="shared" ref="BP468:BP476" si="544">SUM(BF468+BH468+BJ468+BL468+BN468)</f>
        <v>0</v>
      </c>
      <c r="BQ468" s="239">
        <f t="shared" si="534"/>
        <v>0</v>
      </c>
      <c r="BR468" s="239">
        <f t="shared" si="535"/>
        <v>0</v>
      </c>
      <c r="BS468" s="239">
        <f t="shared" si="536"/>
        <v>0</v>
      </c>
      <c r="BT468" s="239">
        <f t="shared" si="537"/>
        <v>0</v>
      </c>
      <c r="BU468" s="239">
        <f t="shared" si="538"/>
        <v>0</v>
      </c>
      <c r="BV468" s="240">
        <f t="shared" si="539"/>
        <v>0</v>
      </c>
      <c r="BW468" s="34"/>
    </row>
    <row r="469" spans="1:75" s="9" customFormat="1" ht="15" customHeight="1">
      <c r="A469" s="62"/>
      <c r="B469" s="62"/>
      <c r="C469" s="703"/>
      <c r="D469" s="653"/>
      <c r="E469" s="653"/>
      <c r="F469" s="653"/>
      <c r="G469" s="653"/>
      <c r="H469" s="653"/>
      <c r="I469" s="653"/>
      <c r="J469" s="653"/>
      <c r="K469" s="653"/>
      <c r="L469" s="653"/>
      <c r="M469" s="654"/>
      <c r="N469" s="851">
        <v>0</v>
      </c>
      <c r="O469" s="654"/>
      <c r="P469" s="851">
        <v>0</v>
      </c>
      <c r="Q469" s="654"/>
      <c r="R469" s="851">
        <v>0</v>
      </c>
      <c r="S469" s="654"/>
      <c r="T469" s="851">
        <v>0</v>
      </c>
      <c r="U469" s="654"/>
      <c r="V469" s="851">
        <v>0</v>
      </c>
      <c r="W469" s="654"/>
      <c r="X469" s="92">
        <f t="shared" si="540"/>
        <v>0</v>
      </c>
      <c r="Y469" s="849">
        <v>0</v>
      </c>
      <c r="Z469" s="850"/>
      <c r="AA469" s="849">
        <v>0</v>
      </c>
      <c r="AB469" s="850"/>
      <c r="AC469" s="849">
        <v>0</v>
      </c>
      <c r="AD469" s="850"/>
      <c r="AE469" s="849">
        <v>0</v>
      </c>
      <c r="AF469" s="850"/>
      <c r="AG469" s="849">
        <v>0</v>
      </c>
      <c r="AH469" s="850"/>
      <c r="AI469" s="212">
        <f t="shared" si="541"/>
        <v>0</v>
      </c>
      <c r="AJ469" s="843">
        <v>0</v>
      </c>
      <c r="AK469" s="844"/>
      <c r="AL469" s="843">
        <v>0</v>
      </c>
      <c r="AM469" s="844"/>
      <c r="AN469" s="843">
        <v>0</v>
      </c>
      <c r="AO469" s="844"/>
      <c r="AP469" s="843">
        <v>0</v>
      </c>
      <c r="AQ469" s="844"/>
      <c r="AR469" s="843">
        <v>0</v>
      </c>
      <c r="AS469" s="844"/>
      <c r="AT469" s="215">
        <f t="shared" si="542"/>
        <v>0</v>
      </c>
      <c r="AU469" s="845">
        <v>0</v>
      </c>
      <c r="AV469" s="846"/>
      <c r="AW469" s="845">
        <v>0</v>
      </c>
      <c r="AX469" s="846"/>
      <c r="AY469" s="845">
        <v>0</v>
      </c>
      <c r="AZ469" s="846"/>
      <c r="BA469" s="845">
        <v>0</v>
      </c>
      <c r="BB469" s="846"/>
      <c r="BC469" s="845">
        <v>0</v>
      </c>
      <c r="BD469" s="846"/>
      <c r="BE469" s="218">
        <f t="shared" si="543"/>
        <v>0</v>
      </c>
      <c r="BF469" s="847">
        <v>0</v>
      </c>
      <c r="BG469" s="848"/>
      <c r="BH469" s="847">
        <v>0</v>
      </c>
      <c r="BI469" s="848"/>
      <c r="BJ469" s="847">
        <v>0</v>
      </c>
      <c r="BK469" s="848"/>
      <c r="BL469" s="847">
        <v>0</v>
      </c>
      <c r="BM469" s="848"/>
      <c r="BN469" s="847">
        <v>0</v>
      </c>
      <c r="BO469" s="848"/>
      <c r="BP469" s="221">
        <f t="shared" si="544"/>
        <v>0</v>
      </c>
      <c r="BQ469" s="239">
        <f t="shared" si="534"/>
        <v>0</v>
      </c>
      <c r="BR469" s="239">
        <f t="shared" si="535"/>
        <v>0</v>
      </c>
      <c r="BS469" s="239">
        <f t="shared" si="536"/>
        <v>0</v>
      </c>
      <c r="BT469" s="239">
        <f t="shared" si="537"/>
        <v>0</v>
      </c>
      <c r="BU469" s="239">
        <f t="shared" si="538"/>
        <v>0</v>
      </c>
      <c r="BV469" s="240">
        <f t="shared" si="539"/>
        <v>0</v>
      </c>
      <c r="BW469" s="34"/>
    </row>
    <row r="470" spans="1:75" s="9" customFormat="1" ht="15" customHeight="1">
      <c r="A470" s="62"/>
      <c r="B470" s="62"/>
      <c r="C470" s="652"/>
      <c r="D470" s="653"/>
      <c r="E470" s="653"/>
      <c r="F470" s="653"/>
      <c r="G470" s="653"/>
      <c r="H470" s="653"/>
      <c r="I470" s="653"/>
      <c r="J470" s="653"/>
      <c r="K470" s="653"/>
      <c r="L470" s="653"/>
      <c r="M470" s="654"/>
      <c r="N470" s="851">
        <v>0</v>
      </c>
      <c r="O470" s="654"/>
      <c r="P470" s="851">
        <v>0</v>
      </c>
      <c r="Q470" s="654"/>
      <c r="R470" s="851">
        <v>0</v>
      </c>
      <c r="S470" s="654"/>
      <c r="T470" s="851">
        <v>0</v>
      </c>
      <c r="U470" s="654"/>
      <c r="V470" s="851">
        <v>0</v>
      </c>
      <c r="W470" s="654"/>
      <c r="X470" s="92">
        <f t="shared" si="540"/>
        <v>0</v>
      </c>
      <c r="Y470" s="849">
        <v>0</v>
      </c>
      <c r="Z470" s="850"/>
      <c r="AA470" s="849">
        <v>0</v>
      </c>
      <c r="AB470" s="850"/>
      <c r="AC470" s="849">
        <v>0</v>
      </c>
      <c r="AD470" s="850"/>
      <c r="AE470" s="849">
        <v>0</v>
      </c>
      <c r="AF470" s="850"/>
      <c r="AG470" s="849">
        <v>0</v>
      </c>
      <c r="AH470" s="850"/>
      <c r="AI470" s="212">
        <f t="shared" si="541"/>
        <v>0</v>
      </c>
      <c r="AJ470" s="843">
        <v>0</v>
      </c>
      <c r="AK470" s="844"/>
      <c r="AL470" s="843">
        <v>0</v>
      </c>
      <c r="AM470" s="844"/>
      <c r="AN470" s="843">
        <v>0</v>
      </c>
      <c r="AO470" s="844"/>
      <c r="AP470" s="843">
        <v>0</v>
      </c>
      <c r="AQ470" s="844"/>
      <c r="AR470" s="843">
        <v>0</v>
      </c>
      <c r="AS470" s="844"/>
      <c r="AT470" s="215">
        <f t="shared" si="542"/>
        <v>0</v>
      </c>
      <c r="AU470" s="845">
        <v>0</v>
      </c>
      <c r="AV470" s="846"/>
      <c r="AW470" s="845">
        <v>0</v>
      </c>
      <c r="AX470" s="846"/>
      <c r="AY470" s="845">
        <v>0</v>
      </c>
      <c r="AZ470" s="846"/>
      <c r="BA470" s="845">
        <v>0</v>
      </c>
      <c r="BB470" s="846"/>
      <c r="BC470" s="845">
        <v>0</v>
      </c>
      <c r="BD470" s="846"/>
      <c r="BE470" s="218">
        <f t="shared" si="543"/>
        <v>0</v>
      </c>
      <c r="BF470" s="847">
        <v>0</v>
      </c>
      <c r="BG470" s="848"/>
      <c r="BH470" s="847">
        <v>0</v>
      </c>
      <c r="BI470" s="848"/>
      <c r="BJ470" s="847">
        <v>0</v>
      </c>
      <c r="BK470" s="848"/>
      <c r="BL470" s="847">
        <v>0</v>
      </c>
      <c r="BM470" s="848"/>
      <c r="BN470" s="847">
        <v>0</v>
      </c>
      <c r="BO470" s="848"/>
      <c r="BP470" s="221">
        <f t="shared" si="544"/>
        <v>0</v>
      </c>
      <c r="BQ470" s="239">
        <f t="shared" si="534"/>
        <v>0</v>
      </c>
      <c r="BR470" s="239">
        <f t="shared" si="535"/>
        <v>0</v>
      </c>
      <c r="BS470" s="239">
        <f t="shared" si="536"/>
        <v>0</v>
      </c>
      <c r="BT470" s="239">
        <f t="shared" si="537"/>
        <v>0</v>
      </c>
      <c r="BU470" s="239">
        <f t="shared" si="538"/>
        <v>0</v>
      </c>
      <c r="BV470" s="240">
        <f t="shared" si="539"/>
        <v>0</v>
      </c>
      <c r="BW470" s="34"/>
    </row>
    <row r="471" spans="1:75" s="9" customFormat="1" ht="15" customHeight="1">
      <c r="A471" s="62"/>
      <c r="B471" s="62"/>
      <c r="C471" s="703"/>
      <c r="D471" s="653"/>
      <c r="E471" s="653"/>
      <c r="F471" s="653"/>
      <c r="G471" s="653"/>
      <c r="H471" s="653"/>
      <c r="I471" s="653"/>
      <c r="J471" s="653"/>
      <c r="K471" s="653"/>
      <c r="L471" s="653"/>
      <c r="M471" s="654"/>
      <c r="N471" s="851">
        <v>0</v>
      </c>
      <c r="O471" s="654"/>
      <c r="P471" s="851">
        <v>0</v>
      </c>
      <c r="Q471" s="654"/>
      <c r="R471" s="851">
        <v>0</v>
      </c>
      <c r="S471" s="654"/>
      <c r="T471" s="851">
        <v>0</v>
      </c>
      <c r="U471" s="654"/>
      <c r="V471" s="851">
        <v>0</v>
      </c>
      <c r="W471" s="654"/>
      <c r="X471" s="92">
        <f t="shared" si="540"/>
        <v>0</v>
      </c>
      <c r="Y471" s="849">
        <v>0</v>
      </c>
      <c r="Z471" s="850"/>
      <c r="AA471" s="849">
        <v>0</v>
      </c>
      <c r="AB471" s="850"/>
      <c r="AC471" s="849">
        <v>0</v>
      </c>
      <c r="AD471" s="850"/>
      <c r="AE471" s="849">
        <v>0</v>
      </c>
      <c r="AF471" s="850"/>
      <c r="AG471" s="849">
        <v>0</v>
      </c>
      <c r="AH471" s="850"/>
      <c r="AI471" s="212">
        <f t="shared" si="541"/>
        <v>0</v>
      </c>
      <c r="AJ471" s="843">
        <v>0</v>
      </c>
      <c r="AK471" s="844"/>
      <c r="AL471" s="843">
        <v>0</v>
      </c>
      <c r="AM471" s="844"/>
      <c r="AN471" s="843">
        <v>0</v>
      </c>
      <c r="AO471" s="844"/>
      <c r="AP471" s="843">
        <v>0</v>
      </c>
      <c r="AQ471" s="844"/>
      <c r="AR471" s="843">
        <v>0</v>
      </c>
      <c r="AS471" s="844"/>
      <c r="AT471" s="215">
        <f t="shared" si="542"/>
        <v>0</v>
      </c>
      <c r="AU471" s="845">
        <v>0</v>
      </c>
      <c r="AV471" s="846"/>
      <c r="AW471" s="845">
        <v>0</v>
      </c>
      <c r="AX471" s="846"/>
      <c r="AY471" s="845">
        <v>0</v>
      </c>
      <c r="AZ471" s="846"/>
      <c r="BA471" s="845">
        <v>0</v>
      </c>
      <c r="BB471" s="846"/>
      <c r="BC471" s="845">
        <v>0</v>
      </c>
      <c r="BD471" s="846"/>
      <c r="BE471" s="218">
        <f t="shared" si="543"/>
        <v>0</v>
      </c>
      <c r="BF471" s="847">
        <v>0</v>
      </c>
      <c r="BG471" s="848"/>
      <c r="BH471" s="847">
        <v>0</v>
      </c>
      <c r="BI471" s="848"/>
      <c r="BJ471" s="847">
        <v>0</v>
      </c>
      <c r="BK471" s="848"/>
      <c r="BL471" s="847">
        <v>0</v>
      </c>
      <c r="BM471" s="848"/>
      <c r="BN471" s="847">
        <v>0</v>
      </c>
      <c r="BO471" s="848"/>
      <c r="BP471" s="221">
        <f t="shared" si="544"/>
        <v>0</v>
      </c>
      <c r="BQ471" s="239">
        <f t="shared" si="534"/>
        <v>0</v>
      </c>
      <c r="BR471" s="239">
        <f t="shared" si="535"/>
        <v>0</v>
      </c>
      <c r="BS471" s="239">
        <f t="shared" si="536"/>
        <v>0</v>
      </c>
      <c r="BT471" s="239">
        <f t="shared" si="537"/>
        <v>0</v>
      </c>
      <c r="BU471" s="239">
        <f t="shared" si="538"/>
        <v>0</v>
      </c>
      <c r="BV471" s="240">
        <f t="shared" si="539"/>
        <v>0</v>
      </c>
      <c r="BW471" s="34"/>
    </row>
    <row r="472" spans="1:75" s="9" customFormat="1" ht="15" customHeight="1">
      <c r="A472" s="62"/>
      <c r="B472" s="62"/>
      <c r="C472" s="703"/>
      <c r="D472" s="653"/>
      <c r="E472" s="653"/>
      <c r="F472" s="653"/>
      <c r="G472" s="653"/>
      <c r="H472" s="653"/>
      <c r="I472" s="653"/>
      <c r="J472" s="653"/>
      <c r="K472" s="653"/>
      <c r="L472" s="653"/>
      <c r="M472" s="654"/>
      <c r="N472" s="851">
        <v>0</v>
      </c>
      <c r="O472" s="654"/>
      <c r="P472" s="851">
        <v>0</v>
      </c>
      <c r="Q472" s="654"/>
      <c r="R472" s="851">
        <v>0</v>
      </c>
      <c r="S472" s="654"/>
      <c r="T472" s="851">
        <v>0</v>
      </c>
      <c r="U472" s="654"/>
      <c r="V472" s="851">
        <v>0</v>
      </c>
      <c r="W472" s="654"/>
      <c r="X472" s="92">
        <f t="shared" si="540"/>
        <v>0</v>
      </c>
      <c r="Y472" s="849">
        <v>0</v>
      </c>
      <c r="Z472" s="850"/>
      <c r="AA472" s="849">
        <v>0</v>
      </c>
      <c r="AB472" s="850"/>
      <c r="AC472" s="849">
        <v>0</v>
      </c>
      <c r="AD472" s="850"/>
      <c r="AE472" s="849">
        <v>0</v>
      </c>
      <c r="AF472" s="850"/>
      <c r="AG472" s="849">
        <v>0</v>
      </c>
      <c r="AH472" s="850"/>
      <c r="AI472" s="212">
        <f t="shared" si="541"/>
        <v>0</v>
      </c>
      <c r="AJ472" s="843">
        <v>0</v>
      </c>
      <c r="AK472" s="844"/>
      <c r="AL472" s="843">
        <v>0</v>
      </c>
      <c r="AM472" s="844"/>
      <c r="AN472" s="843">
        <v>0</v>
      </c>
      <c r="AO472" s="844"/>
      <c r="AP472" s="843">
        <v>0</v>
      </c>
      <c r="AQ472" s="844"/>
      <c r="AR472" s="843">
        <v>0</v>
      </c>
      <c r="AS472" s="844"/>
      <c r="AT472" s="215">
        <f t="shared" si="542"/>
        <v>0</v>
      </c>
      <c r="AU472" s="845">
        <v>0</v>
      </c>
      <c r="AV472" s="846"/>
      <c r="AW472" s="845">
        <v>0</v>
      </c>
      <c r="AX472" s="846"/>
      <c r="AY472" s="845">
        <v>0</v>
      </c>
      <c r="AZ472" s="846"/>
      <c r="BA472" s="845">
        <v>0</v>
      </c>
      <c r="BB472" s="846"/>
      <c r="BC472" s="845">
        <v>0</v>
      </c>
      <c r="BD472" s="846"/>
      <c r="BE472" s="218">
        <f t="shared" si="543"/>
        <v>0</v>
      </c>
      <c r="BF472" s="847">
        <v>0</v>
      </c>
      <c r="BG472" s="848"/>
      <c r="BH472" s="847">
        <v>0</v>
      </c>
      <c r="BI472" s="848"/>
      <c r="BJ472" s="847">
        <v>0</v>
      </c>
      <c r="BK472" s="848"/>
      <c r="BL472" s="847">
        <v>0</v>
      </c>
      <c r="BM472" s="848"/>
      <c r="BN472" s="847">
        <v>0</v>
      </c>
      <c r="BO472" s="848"/>
      <c r="BP472" s="221">
        <f t="shared" si="544"/>
        <v>0</v>
      </c>
      <c r="BQ472" s="239">
        <f t="shared" si="534"/>
        <v>0</v>
      </c>
      <c r="BR472" s="239">
        <f t="shared" si="535"/>
        <v>0</v>
      </c>
      <c r="BS472" s="239">
        <f t="shared" si="536"/>
        <v>0</v>
      </c>
      <c r="BT472" s="239">
        <f t="shared" si="537"/>
        <v>0</v>
      </c>
      <c r="BU472" s="239">
        <f t="shared" si="538"/>
        <v>0</v>
      </c>
      <c r="BV472" s="240">
        <f t="shared" si="539"/>
        <v>0</v>
      </c>
      <c r="BW472" s="34"/>
    </row>
    <row r="473" spans="1:75" s="9" customFormat="1" ht="15" customHeight="1">
      <c r="A473" s="62"/>
      <c r="B473" s="62"/>
      <c r="C473" s="703"/>
      <c r="D473" s="653"/>
      <c r="E473" s="653"/>
      <c r="F473" s="653"/>
      <c r="G473" s="653"/>
      <c r="H473" s="653"/>
      <c r="I473" s="653"/>
      <c r="J473" s="653"/>
      <c r="K473" s="653"/>
      <c r="L473" s="653"/>
      <c r="M473" s="654"/>
      <c r="N473" s="851">
        <v>0</v>
      </c>
      <c r="O473" s="654"/>
      <c r="P473" s="851">
        <v>0</v>
      </c>
      <c r="Q473" s="654"/>
      <c r="R473" s="851">
        <v>0</v>
      </c>
      <c r="S473" s="654"/>
      <c r="T473" s="851">
        <v>0</v>
      </c>
      <c r="U473" s="654"/>
      <c r="V473" s="851">
        <v>0</v>
      </c>
      <c r="W473" s="654"/>
      <c r="X473" s="92">
        <f t="shared" si="540"/>
        <v>0</v>
      </c>
      <c r="Y473" s="849">
        <v>0</v>
      </c>
      <c r="Z473" s="850"/>
      <c r="AA473" s="849">
        <v>0</v>
      </c>
      <c r="AB473" s="850"/>
      <c r="AC473" s="849">
        <v>0</v>
      </c>
      <c r="AD473" s="850"/>
      <c r="AE473" s="849">
        <v>0</v>
      </c>
      <c r="AF473" s="850"/>
      <c r="AG473" s="849">
        <v>0</v>
      </c>
      <c r="AH473" s="850"/>
      <c r="AI473" s="212">
        <f t="shared" si="541"/>
        <v>0</v>
      </c>
      <c r="AJ473" s="843">
        <v>0</v>
      </c>
      <c r="AK473" s="844"/>
      <c r="AL473" s="843">
        <v>0</v>
      </c>
      <c r="AM473" s="844"/>
      <c r="AN473" s="843">
        <v>0</v>
      </c>
      <c r="AO473" s="844"/>
      <c r="AP473" s="843">
        <v>0</v>
      </c>
      <c r="AQ473" s="844"/>
      <c r="AR473" s="843">
        <v>0</v>
      </c>
      <c r="AS473" s="844"/>
      <c r="AT473" s="215">
        <f t="shared" si="542"/>
        <v>0</v>
      </c>
      <c r="AU473" s="845">
        <v>0</v>
      </c>
      <c r="AV473" s="846"/>
      <c r="AW473" s="845">
        <v>0</v>
      </c>
      <c r="AX473" s="846"/>
      <c r="AY473" s="845">
        <v>0</v>
      </c>
      <c r="AZ473" s="846"/>
      <c r="BA473" s="845">
        <v>0</v>
      </c>
      <c r="BB473" s="846"/>
      <c r="BC473" s="845">
        <v>0</v>
      </c>
      <c r="BD473" s="846"/>
      <c r="BE473" s="218">
        <f t="shared" si="543"/>
        <v>0</v>
      </c>
      <c r="BF473" s="847">
        <v>0</v>
      </c>
      <c r="BG473" s="848"/>
      <c r="BH473" s="847">
        <v>0</v>
      </c>
      <c r="BI473" s="848"/>
      <c r="BJ473" s="847">
        <v>0</v>
      </c>
      <c r="BK473" s="848"/>
      <c r="BL473" s="847">
        <v>0</v>
      </c>
      <c r="BM473" s="848"/>
      <c r="BN473" s="847">
        <v>0</v>
      </c>
      <c r="BO473" s="848"/>
      <c r="BP473" s="221">
        <f t="shared" si="544"/>
        <v>0</v>
      </c>
      <c r="BQ473" s="239">
        <f t="shared" si="534"/>
        <v>0</v>
      </c>
      <c r="BR473" s="239">
        <f t="shared" si="535"/>
        <v>0</v>
      </c>
      <c r="BS473" s="239">
        <f t="shared" si="536"/>
        <v>0</v>
      </c>
      <c r="BT473" s="239">
        <f t="shared" si="537"/>
        <v>0</v>
      </c>
      <c r="BU473" s="239">
        <f t="shared" si="538"/>
        <v>0</v>
      </c>
      <c r="BV473" s="240">
        <f t="shared" si="539"/>
        <v>0</v>
      </c>
      <c r="BW473" s="34"/>
    </row>
    <row r="474" spans="1:75" s="9" customFormat="1" ht="15" customHeight="1">
      <c r="A474" s="62"/>
      <c r="B474" s="62"/>
      <c r="C474" s="652"/>
      <c r="D474" s="653"/>
      <c r="E474" s="653"/>
      <c r="F474" s="653"/>
      <c r="G474" s="653"/>
      <c r="H474" s="653"/>
      <c r="I474" s="653"/>
      <c r="J474" s="653"/>
      <c r="K474" s="653"/>
      <c r="L474" s="653"/>
      <c r="M474" s="654"/>
      <c r="N474" s="851">
        <v>0</v>
      </c>
      <c r="O474" s="654"/>
      <c r="P474" s="851">
        <v>0</v>
      </c>
      <c r="Q474" s="654"/>
      <c r="R474" s="851">
        <v>0</v>
      </c>
      <c r="S474" s="654"/>
      <c r="T474" s="851">
        <v>0</v>
      </c>
      <c r="U474" s="654"/>
      <c r="V474" s="851">
        <v>0</v>
      </c>
      <c r="W474" s="654"/>
      <c r="X474" s="92">
        <f t="shared" si="540"/>
        <v>0</v>
      </c>
      <c r="Y474" s="849">
        <v>0</v>
      </c>
      <c r="Z474" s="850"/>
      <c r="AA474" s="849">
        <v>0</v>
      </c>
      <c r="AB474" s="850"/>
      <c r="AC474" s="849">
        <v>0</v>
      </c>
      <c r="AD474" s="850"/>
      <c r="AE474" s="849">
        <v>0</v>
      </c>
      <c r="AF474" s="850"/>
      <c r="AG474" s="849">
        <v>0</v>
      </c>
      <c r="AH474" s="850"/>
      <c r="AI474" s="212">
        <f t="shared" si="541"/>
        <v>0</v>
      </c>
      <c r="AJ474" s="843">
        <v>0</v>
      </c>
      <c r="AK474" s="844"/>
      <c r="AL474" s="843">
        <v>0</v>
      </c>
      <c r="AM474" s="844"/>
      <c r="AN474" s="843">
        <v>0</v>
      </c>
      <c r="AO474" s="844"/>
      <c r="AP474" s="843">
        <v>0</v>
      </c>
      <c r="AQ474" s="844"/>
      <c r="AR474" s="843">
        <v>0</v>
      </c>
      <c r="AS474" s="844"/>
      <c r="AT474" s="215">
        <f t="shared" si="542"/>
        <v>0</v>
      </c>
      <c r="AU474" s="845">
        <v>0</v>
      </c>
      <c r="AV474" s="846"/>
      <c r="AW474" s="845">
        <v>0</v>
      </c>
      <c r="AX474" s="846"/>
      <c r="AY474" s="845">
        <v>0</v>
      </c>
      <c r="AZ474" s="846"/>
      <c r="BA474" s="845">
        <v>0</v>
      </c>
      <c r="BB474" s="846"/>
      <c r="BC474" s="845">
        <v>0</v>
      </c>
      <c r="BD474" s="846"/>
      <c r="BE474" s="218">
        <f t="shared" si="543"/>
        <v>0</v>
      </c>
      <c r="BF474" s="847">
        <v>0</v>
      </c>
      <c r="BG474" s="848"/>
      <c r="BH474" s="847">
        <v>0</v>
      </c>
      <c r="BI474" s="848"/>
      <c r="BJ474" s="847">
        <v>0</v>
      </c>
      <c r="BK474" s="848"/>
      <c r="BL474" s="847">
        <v>0</v>
      </c>
      <c r="BM474" s="848"/>
      <c r="BN474" s="847">
        <v>0</v>
      </c>
      <c r="BO474" s="848"/>
      <c r="BP474" s="221">
        <f t="shared" si="544"/>
        <v>0</v>
      </c>
      <c r="BQ474" s="239">
        <f t="shared" si="534"/>
        <v>0</v>
      </c>
      <c r="BR474" s="239">
        <f t="shared" si="535"/>
        <v>0</v>
      </c>
      <c r="BS474" s="239">
        <f t="shared" si="536"/>
        <v>0</v>
      </c>
      <c r="BT474" s="239">
        <f t="shared" si="537"/>
        <v>0</v>
      </c>
      <c r="BU474" s="239">
        <f t="shared" si="538"/>
        <v>0</v>
      </c>
      <c r="BV474" s="240">
        <f t="shared" si="539"/>
        <v>0</v>
      </c>
      <c r="BW474" s="34"/>
    </row>
    <row r="475" spans="1:75" s="9" customFormat="1" ht="15" customHeight="1">
      <c r="A475" s="62"/>
      <c r="B475" s="62"/>
      <c r="C475" s="703"/>
      <c r="D475" s="653"/>
      <c r="E475" s="653"/>
      <c r="F475" s="653"/>
      <c r="G475" s="653"/>
      <c r="H475" s="653"/>
      <c r="I475" s="653"/>
      <c r="J475" s="653"/>
      <c r="K475" s="653"/>
      <c r="L475" s="653"/>
      <c r="M475" s="654"/>
      <c r="N475" s="851">
        <v>0</v>
      </c>
      <c r="O475" s="654"/>
      <c r="P475" s="851">
        <v>0</v>
      </c>
      <c r="Q475" s="654"/>
      <c r="R475" s="851">
        <v>0</v>
      </c>
      <c r="S475" s="654"/>
      <c r="T475" s="851">
        <v>0</v>
      </c>
      <c r="U475" s="654"/>
      <c r="V475" s="851">
        <v>0</v>
      </c>
      <c r="W475" s="654"/>
      <c r="X475" s="92">
        <f t="shared" si="540"/>
        <v>0</v>
      </c>
      <c r="Y475" s="849">
        <v>0</v>
      </c>
      <c r="Z475" s="850"/>
      <c r="AA475" s="849">
        <v>0</v>
      </c>
      <c r="AB475" s="850"/>
      <c r="AC475" s="849">
        <v>0</v>
      </c>
      <c r="AD475" s="850"/>
      <c r="AE475" s="849">
        <v>0</v>
      </c>
      <c r="AF475" s="850"/>
      <c r="AG475" s="849">
        <v>0</v>
      </c>
      <c r="AH475" s="850"/>
      <c r="AI475" s="212">
        <f t="shared" si="541"/>
        <v>0</v>
      </c>
      <c r="AJ475" s="843">
        <v>0</v>
      </c>
      <c r="AK475" s="844"/>
      <c r="AL475" s="843">
        <v>0</v>
      </c>
      <c r="AM475" s="844"/>
      <c r="AN475" s="843">
        <v>0</v>
      </c>
      <c r="AO475" s="844"/>
      <c r="AP475" s="843">
        <v>0</v>
      </c>
      <c r="AQ475" s="844"/>
      <c r="AR475" s="843">
        <v>0</v>
      </c>
      <c r="AS475" s="844"/>
      <c r="AT475" s="215">
        <f t="shared" si="542"/>
        <v>0</v>
      </c>
      <c r="AU475" s="845">
        <v>0</v>
      </c>
      <c r="AV475" s="846"/>
      <c r="AW475" s="845">
        <v>0</v>
      </c>
      <c r="AX475" s="846"/>
      <c r="AY475" s="845">
        <v>0</v>
      </c>
      <c r="AZ475" s="846"/>
      <c r="BA475" s="845">
        <v>0</v>
      </c>
      <c r="BB475" s="846"/>
      <c r="BC475" s="845">
        <v>0</v>
      </c>
      <c r="BD475" s="846"/>
      <c r="BE475" s="218">
        <f t="shared" si="543"/>
        <v>0</v>
      </c>
      <c r="BF475" s="847">
        <v>0</v>
      </c>
      <c r="BG475" s="848"/>
      <c r="BH475" s="847">
        <v>0</v>
      </c>
      <c r="BI475" s="848"/>
      <c r="BJ475" s="847">
        <v>0</v>
      </c>
      <c r="BK475" s="848"/>
      <c r="BL475" s="847">
        <v>0</v>
      </c>
      <c r="BM475" s="848"/>
      <c r="BN475" s="847">
        <v>0</v>
      </c>
      <c r="BO475" s="848"/>
      <c r="BP475" s="221">
        <f t="shared" si="544"/>
        <v>0</v>
      </c>
      <c r="BQ475" s="239">
        <f t="shared" si="534"/>
        <v>0</v>
      </c>
      <c r="BR475" s="239">
        <f t="shared" si="535"/>
        <v>0</v>
      </c>
      <c r="BS475" s="239">
        <f t="shared" si="536"/>
        <v>0</v>
      </c>
      <c r="BT475" s="239">
        <f t="shared" si="537"/>
        <v>0</v>
      </c>
      <c r="BU475" s="239">
        <f t="shared" si="538"/>
        <v>0</v>
      </c>
      <c r="BV475" s="240">
        <f t="shared" si="539"/>
        <v>0</v>
      </c>
      <c r="BW475" s="34"/>
    </row>
    <row r="476" spans="1:75" s="9" customFormat="1" ht="15" customHeight="1">
      <c r="A476" s="62"/>
      <c r="B476" s="62"/>
      <c r="C476" s="703"/>
      <c r="D476" s="653"/>
      <c r="E476" s="653"/>
      <c r="F476" s="653"/>
      <c r="G476" s="653"/>
      <c r="H476" s="653"/>
      <c r="I476" s="653"/>
      <c r="J476" s="653"/>
      <c r="K476" s="653"/>
      <c r="L476" s="653"/>
      <c r="M476" s="654"/>
      <c r="N476" s="851">
        <v>0</v>
      </c>
      <c r="O476" s="654"/>
      <c r="P476" s="851">
        <v>0</v>
      </c>
      <c r="Q476" s="654"/>
      <c r="R476" s="851">
        <v>0</v>
      </c>
      <c r="S476" s="654"/>
      <c r="T476" s="851">
        <v>0</v>
      </c>
      <c r="U476" s="654"/>
      <c r="V476" s="851">
        <v>0</v>
      </c>
      <c r="W476" s="654"/>
      <c r="X476" s="92">
        <f t="shared" si="540"/>
        <v>0</v>
      </c>
      <c r="Y476" s="849">
        <v>0</v>
      </c>
      <c r="Z476" s="850"/>
      <c r="AA476" s="849">
        <v>0</v>
      </c>
      <c r="AB476" s="850"/>
      <c r="AC476" s="849">
        <v>0</v>
      </c>
      <c r="AD476" s="850"/>
      <c r="AE476" s="849">
        <v>0</v>
      </c>
      <c r="AF476" s="850"/>
      <c r="AG476" s="849">
        <v>0</v>
      </c>
      <c r="AH476" s="850"/>
      <c r="AI476" s="212">
        <f t="shared" si="541"/>
        <v>0</v>
      </c>
      <c r="AJ476" s="843">
        <v>0</v>
      </c>
      <c r="AK476" s="844"/>
      <c r="AL476" s="843">
        <v>0</v>
      </c>
      <c r="AM476" s="844"/>
      <c r="AN476" s="843">
        <v>0</v>
      </c>
      <c r="AO476" s="844"/>
      <c r="AP476" s="843">
        <v>0</v>
      </c>
      <c r="AQ476" s="844"/>
      <c r="AR476" s="843">
        <v>0</v>
      </c>
      <c r="AS476" s="844"/>
      <c r="AT476" s="215">
        <f t="shared" si="542"/>
        <v>0</v>
      </c>
      <c r="AU476" s="845">
        <v>0</v>
      </c>
      <c r="AV476" s="846"/>
      <c r="AW476" s="845">
        <v>0</v>
      </c>
      <c r="AX476" s="846"/>
      <c r="AY476" s="845">
        <v>0</v>
      </c>
      <c r="AZ476" s="846"/>
      <c r="BA476" s="845">
        <v>0</v>
      </c>
      <c r="BB476" s="846"/>
      <c r="BC476" s="845">
        <v>0</v>
      </c>
      <c r="BD476" s="846"/>
      <c r="BE476" s="218">
        <f t="shared" si="543"/>
        <v>0</v>
      </c>
      <c r="BF476" s="847">
        <v>0</v>
      </c>
      <c r="BG476" s="848"/>
      <c r="BH476" s="847">
        <v>0</v>
      </c>
      <c r="BI476" s="848"/>
      <c r="BJ476" s="847">
        <v>0</v>
      </c>
      <c r="BK476" s="848"/>
      <c r="BL476" s="847">
        <v>0</v>
      </c>
      <c r="BM476" s="848"/>
      <c r="BN476" s="847">
        <v>0</v>
      </c>
      <c r="BO476" s="848"/>
      <c r="BP476" s="221">
        <f t="shared" si="544"/>
        <v>0</v>
      </c>
      <c r="BQ476" s="239">
        <f t="shared" si="534"/>
        <v>0</v>
      </c>
      <c r="BR476" s="239">
        <f t="shared" si="535"/>
        <v>0</v>
      </c>
      <c r="BS476" s="239">
        <f t="shared" si="536"/>
        <v>0</v>
      </c>
      <c r="BT476" s="239">
        <f t="shared" si="537"/>
        <v>0</v>
      </c>
      <c r="BU476" s="239">
        <f t="shared" si="538"/>
        <v>0</v>
      </c>
      <c r="BV476" s="240">
        <f t="shared" si="539"/>
        <v>0</v>
      </c>
      <c r="BW476" s="34"/>
    </row>
    <row r="477" spans="1:75" s="9" customFormat="1" ht="15" customHeight="1">
      <c r="A477" s="62"/>
      <c r="B477" s="62"/>
      <c r="C477" s="670" t="s">
        <v>263</v>
      </c>
      <c r="D477" s="671"/>
      <c r="E477" s="671"/>
      <c r="F477" s="671"/>
      <c r="G477" s="671"/>
      <c r="H477" s="671"/>
      <c r="I477" s="671"/>
      <c r="J477" s="671"/>
      <c r="K477" s="671"/>
      <c r="L477" s="671"/>
      <c r="M477" s="672"/>
      <c r="N477" s="668">
        <f>SUM(N467:N476)</f>
        <v>0</v>
      </c>
      <c r="O477" s="686"/>
      <c r="P477" s="668">
        <f>SUM(P467:P476)</f>
        <v>0</v>
      </c>
      <c r="Q477" s="686"/>
      <c r="R477" s="668">
        <f>SUM(R467:R476)</f>
        <v>0</v>
      </c>
      <c r="S477" s="686"/>
      <c r="T477" s="668">
        <f>SUM(T467:T476)</f>
        <v>0</v>
      </c>
      <c r="U477" s="686"/>
      <c r="V477" s="668">
        <f>SUM(V467:V476)</f>
        <v>0</v>
      </c>
      <c r="W477" s="686"/>
      <c r="X477" s="120">
        <f>SUM(N477:W477)</f>
        <v>0</v>
      </c>
      <c r="Y477" s="668">
        <f>SUM(Y467:Y476)</f>
        <v>0</v>
      </c>
      <c r="Z477" s="725"/>
      <c r="AA477" s="668">
        <f>SUM(AA467:AA476)</f>
        <v>0</v>
      </c>
      <c r="AB477" s="725"/>
      <c r="AC477" s="668">
        <f>SUM(AC467:AC476)</f>
        <v>0</v>
      </c>
      <c r="AD477" s="725"/>
      <c r="AE477" s="668">
        <f>SUM(AE467:AE476)</f>
        <v>0</v>
      </c>
      <c r="AF477" s="725"/>
      <c r="AG477" s="668">
        <f>SUM(AG467:AG476)</f>
        <v>0</v>
      </c>
      <c r="AH477" s="725"/>
      <c r="AI477" s="120">
        <f>SUM(Y477:AH477)</f>
        <v>0</v>
      </c>
      <c r="AJ477" s="668">
        <f>SUM(AJ467:AJ476)</f>
        <v>0</v>
      </c>
      <c r="AK477" s="686"/>
      <c r="AL477" s="668">
        <f>SUM(AL467:AL476)</f>
        <v>0</v>
      </c>
      <c r="AM477" s="686"/>
      <c r="AN477" s="668">
        <f>SUM(AN467:AN476)</f>
        <v>0</v>
      </c>
      <c r="AO477" s="686"/>
      <c r="AP477" s="668">
        <f>SUM(AP467:AP476)</f>
        <v>0</v>
      </c>
      <c r="AQ477" s="686"/>
      <c r="AR477" s="668">
        <f>SUM(AR467:AR476)</f>
        <v>0</v>
      </c>
      <c r="AS477" s="686"/>
      <c r="AT477" s="120">
        <f>SUM(AJ477:AS477)</f>
        <v>0</v>
      </c>
      <c r="AU477" s="668">
        <f>SUM(AU467:AU476)</f>
        <v>0</v>
      </c>
      <c r="AV477" s="686"/>
      <c r="AW477" s="668">
        <f>SUM(AW467:AW476)</f>
        <v>0</v>
      </c>
      <c r="AX477" s="686"/>
      <c r="AY477" s="668">
        <f>SUM(AY467:AY476)</f>
        <v>0</v>
      </c>
      <c r="AZ477" s="686"/>
      <c r="BA477" s="668">
        <f>SUM(BA467:BA476)</f>
        <v>0</v>
      </c>
      <c r="BB477" s="686"/>
      <c r="BC477" s="668">
        <f>SUM(BC467:BC476)</f>
        <v>0</v>
      </c>
      <c r="BD477" s="686"/>
      <c r="BE477" s="120">
        <f>SUM(AU477:BD477)</f>
        <v>0</v>
      </c>
      <c r="BF477" s="668">
        <f>SUM(BF467:BF476)</f>
        <v>0</v>
      </c>
      <c r="BG477" s="686"/>
      <c r="BH477" s="668">
        <f>SUM(BH467:BH476)</f>
        <v>0</v>
      </c>
      <c r="BI477" s="686"/>
      <c r="BJ477" s="668">
        <f>SUM(BJ467:BJ476)</f>
        <v>0</v>
      </c>
      <c r="BK477" s="686"/>
      <c r="BL477" s="668">
        <f>SUM(BL467:BL476)</f>
        <v>0</v>
      </c>
      <c r="BM477" s="686"/>
      <c r="BN477" s="668">
        <f>SUM(BN467:BN476)</f>
        <v>0</v>
      </c>
      <c r="BO477" s="686"/>
      <c r="BP477" s="120">
        <f>SUM(BF477:BO477)</f>
        <v>0</v>
      </c>
      <c r="BQ477" s="291">
        <f>SUM(BQ467:BQ476)</f>
        <v>0</v>
      </c>
      <c r="BR477" s="291">
        <f>SUM(BR467:BR476)</f>
        <v>0</v>
      </c>
      <c r="BS477" s="291">
        <f>SUM(BS467:BS476)</f>
        <v>0</v>
      </c>
      <c r="BT477" s="291">
        <f>SUM(BT467:BT476)</f>
        <v>0</v>
      </c>
      <c r="BU477" s="291">
        <f>SUM(BU467:BU476)</f>
        <v>0</v>
      </c>
      <c r="BV477" s="291">
        <f t="shared" si="539"/>
        <v>0</v>
      </c>
      <c r="BW477" s="34"/>
    </row>
    <row r="478" spans="1:75" ht="15" customHeight="1">
      <c r="A478" s="62">
        <v>6000</v>
      </c>
      <c r="B478" s="62"/>
      <c r="C478" s="663" t="s">
        <v>271</v>
      </c>
      <c r="D478" s="664"/>
      <c r="E478" s="927"/>
      <c r="F478" s="927"/>
      <c r="G478" s="927"/>
      <c r="H478" s="927"/>
      <c r="I478" s="927"/>
      <c r="J478" s="927"/>
      <c r="K478" s="927"/>
      <c r="L478" s="927"/>
      <c r="M478" s="928"/>
      <c r="N478" s="130"/>
      <c r="O478" s="123"/>
      <c r="P478" s="130"/>
      <c r="Q478" s="123"/>
      <c r="R478" s="130"/>
      <c r="S478" s="123"/>
      <c r="T478" s="130"/>
      <c r="U478" s="123"/>
      <c r="V478" s="130"/>
      <c r="W478" s="123"/>
      <c r="X478" s="98"/>
      <c r="Y478" s="130"/>
      <c r="Z478" s="123"/>
      <c r="AA478" s="130"/>
      <c r="AB478" s="123"/>
      <c r="AC478" s="130"/>
      <c r="AD478" s="123"/>
      <c r="AE478" s="130"/>
      <c r="AF478" s="123"/>
      <c r="AG478" s="130"/>
      <c r="AH478" s="123"/>
      <c r="AI478" s="98"/>
      <c r="AJ478" s="130"/>
      <c r="AK478" s="123"/>
      <c r="AL478" s="130"/>
      <c r="AM478" s="123"/>
      <c r="AN478" s="130"/>
      <c r="AO478" s="123"/>
      <c r="AP478" s="130"/>
      <c r="AQ478" s="123"/>
      <c r="AR478" s="130"/>
      <c r="AS478" s="123"/>
      <c r="AT478" s="98"/>
      <c r="AU478" s="130"/>
      <c r="AV478" s="123"/>
      <c r="AW478" s="130"/>
      <c r="AX478" s="123"/>
      <c r="AY478" s="130"/>
      <c r="AZ478" s="123"/>
      <c r="BA478" s="130"/>
      <c r="BB478" s="123"/>
      <c r="BC478" s="130"/>
      <c r="BD478" s="123"/>
      <c r="BE478" s="98"/>
      <c r="BF478" s="130"/>
      <c r="BG478" s="123"/>
      <c r="BH478" s="130"/>
      <c r="BI478" s="123"/>
      <c r="BJ478" s="130"/>
      <c r="BK478" s="123"/>
      <c r="BL478" s="130"/>
      <c r="BM478" s="123"/>
      <c r="BN478" s="130"/>
      <c r="BO478" s="123"/>
      <c r="BP478" s="98"/>
      <c r="BQ478" s="242"/>
      <c r="BR478" s="242"/>
      <c r="BS478" s="242"/>
      <c r="BT478" s="242"/>
      <c r="BU478" s="242"/>
      <c r="BV478" s="99"/>
      <c r="BW478" s="34"/>
    </row>
    <row r="479" spans="1:75" s="9" customFormat="1" ht="32.25" customHeight="1">
      <c r="A479" s="62"/>
      <c r="B479" s="62"/>
      <c r="C479" s="766" t="str">
        <f>'Tuition and Fees'!A1</f>
        <v>2024-2025 Graduate Tuition</v>
      </c>
      <c r="D479" s="739"/>
      <c r="E479" s="767" t="s">
        <v>408</v>
      </c>
      <c r="F479" s="767"/>
      <c r="G479" s="767"/>
      <c r="H479" s="767" t="s">
        <v>409</v>
      </c>
      <c r="I479" s="767"/>
      <c r="J479" s="767"/>
      <c r="K479" s="62" t="s">
        <v>7</v>
      </c>
      <c r="L479" s="62" t="s">
        <v>136</v>
      </c>
      <c r="M479" s="39" t="s">
        <v>317</v>
      </c>
      <c r="N479" s="179"/>
      <c r="O479" s="97"/>
      <c r="P479" s="179"/>
      <c r="Q479" s="97"/>
      <c r="R479" s="179"/>
      <c r="S479" s="97"/>
      <c r="T479" s="179"/>
      <c r="U479" s="97"/>
      <c r="V479" s="179"/>
      <c r="W479" s="97"/>
      <c r="X479" s="98"/>
      <c r="Y479" s="179"/>
      <c r="Z479" s="97"/>
      <c r="AA479" s="179"/>
      <c r="AB479" s="97"/>
      <c r="AC479" s="179"/>
      <c r="AD479" s="97"/>
      <c r="AE479" s="179"/>
      <c r="AF479" s="97"/>
      <c r="AG479" s="179"/>
      <c r="AH479" s="97"/>
      <c r="AI479" s="98"/>
      <c r="AJ479" s="179"/>
      <c r="AK479" s="97"/>
      <c r="AL479" s="179"/>
      <c r="AM479" s="97"/>
      <c r="AN479" s="179"/>
      <c r="AO479" s="97"/>
      <c r="AP479" s="179"/>
      <c r="AQ479" s="97"/>
      <c r="AR479" s="179"/>
      <c r="AS479" s="97"/>
      <c r="AT479" s="98"/>
      <c r="AU479" s="179"/>
      <c r="AV479" s="97"/>
      <c r="AW479" s="179"/>
      <c r="AX479" s="97"/>
      <c r="AY479" s="179"/>
      <c r="AZ479" s="97"/>
      <c r="BA479" s="179"/>
      <c r="BB479" s="97"/>
      <c r="BC479" s="179"/>
      <c r="BD479" s="97"/>
      <c r="BE479" s="98"/>
      <c r="BF479" s="179"/>
      <c r="BG479" s="97"/>
      <c r="BH479" s="179"/>
      <c r="BI479" s="97"/>
      <c r="BJ479" s="179"/>
      <c r="BK479" s="97"/>
      <c r="BL479" s="179"/>
      <c r="BM479" s="97"/>
      <c r="BN479" s="179"/>
      <c r="BO479" s="97"/>
      <c r="BP479" s="98"/>
      <c r="BQ479" s="242"/>
      <c r="BR479" s="242"/>
      <c r="BS479" s="242"/>
      <c r="BT479" s="242"/>
      <c r="BU479" s="242"/>
      <c r="BV479" s="99"/>
      <c r="BW479" s="34"/>
    </row>
    <row r="480" spans="1:75" s="9" customFormat="1" ht="15" customHeight="1">
      <c r="A480" s="62"/>
      <c r="B480" s="62"/>
      <c r="C480" s="703" t="s">
        <v>487</v>
      </c>
      <c r="D480" s="662"/>
      <c r="E480" s="776">
        <f>'Tuition and Fees'!C4</f>
        <v>647</v>
      </c>
      <c r="F480" s="776"/>
      <c r="G480" s="776"/>
      <c r="H480" s="776"/>
      <c r="I480" s="709"/>
      <c r="J480" s="709"/>
      <c r="K480" s="33">
        <v>18</v>
      </c>
      <c r="L480" s="45">
        <f>E480*K480</f>
        <v>11646</v>
      </c>
      <c r="M480" s="157">
        <v>1.1000000000000001</v>
      </c>
      <c r="N480" s="158">
        <v>0</v>
      </c>
      <c r="O480" s="327">
        <f>ROUND($L480*N480*$M480,0)</f>
        <v>0</v>
      </c>
      <c r="P480" s="159">
        <v>0</v>
      </c>
      <c r="Q480" s="327">
        <f>ROUND($L480*P480*$M480^2,0)</f>
        <v>0</v>
      </c>
      <c r="R480" s="159">
        <v>0</v>
      </c>
      <c r="S480" s="327">
        <f>ROUND($L480*R480*$M480^3,0)</f>
        <v>0</v>
      </c>
      <c r="T480" s="159">
        <v>0</v>
      </c>
      <c r="U480" s="327">
        <f>ROUND($L480*T480*$M480^4,0)</f>
        <v>0</v>
      </c>
      <c r="V480" s="159">
        <v>0</v>
      </c>
      <c r="W480" s="327">
        <f>ROUND($L480*V480*$M480^5,0)</f>
        <v>0</v>
      </c>
      <c r="X480" s="160">
        <f>O480+Q480+S480+U480+W480</f>
        <v>0</v>
      </c>
      <c r="Y480" s="328">
        <v>0</v>
      </c>
      <c r="Z480" s="329">
        <f>ROUND($L480*Y480*$M480,0)</f>
        <v>0</v>
      </c>
      <c r="AA480" s="330">
        <v>0</v>
      </c>
      <c r="AB480" s="329">
        <f>ROUND($L480*AA480*$M480^2,0)</f>
        <v>0</v>
      </c>
      <c r="AC480" s="330">
        <v>0</v>
      </c>
      <c r="AD480" s="329">
        <f>ROUND($L480*AC480*$M480^3,0)</f>
        <v>0</v>
      </c>
      <c r="AE480" s="330">
        <v>0</v>
      </c>
      <c r="AF480" s="329">
        <f>ROUND($L480*AE480*$M480^4,0)</f>
        <v>0</v>
      </c>
      <c r="AG480" s="330">
        <v>0</v>
      </c>
      <c r="AH480" s="329">
        <f>ROUND($L480*AG480*$M480^5,0)</f>
        <v>0</v>
      </c>
      <c r="AI480" s="331">
        <f>Z480+AB480+AD480+AF480+AH480</f>
        <v>0</v>
      </c>
      <c r="AJ480" s="332">
        <v>0</v>
      </c>
      <c r="AK480" s="333">
        <f>ROUND($L480*AJ480*$M480,0)</f>
        <v>0</v>
      </c>
      <c r="AL480" s="334">
        <v>0</v>
      </c>
      <c r="AM480" s="333">
        <f>ROUND($L480*AL480*$M480^2,0)</f>
        <v>0</v>
      </c>
      <c r="AN480" s="334">
        <v>0</v>
      </c>
      <c r="AO480" s="333">
        <f>ROUND($L480*AN480*$M480^3,0)</f>
        <v>0</v>
      </c>
      <c r="AP480" s="334">
        <v>0</v>
      </c>
      <c r="AQ480" s="333">
        <f>ROUND($L480*AP480*$M480^4,0)</f>
        <v>0</v>
      </c>
      <c r="AR480" s="334">
        <v>0</v>
      </c>
      <c r="AS480" s="333">
        <f>ROUND($L480*AR480*$M480^5,0)</f>
        <v>0</v>
      </c>
      <c r="AT480" s="335">
        <f>AK480+AM480+AO480+AQ480+AS480</f>
        <v>0</v>
      </c>
      <c r="AU480" s="336">
        <v>0</v>
      </c>
      <c r="AV480" s="337">
        <f>ROUND($L480*AU480*$M480,0)</f>
        <v>0</v>
      </c>
      <c r="AW480" s="338">
        <v>0</v>
      </c>
      <c r="AX480" s="337">
        <f>ROUND($L480*AW480*$M480^2,0)</f>
        <v>0</v>
      </c>
      <c r="AY480" s="338">
        <v>0</v>
      </c>
      <c r="AZ480" s="337">
        <f>ROUND($L480*AY480*$M480^3,0)</f>
        <v>0</v>
      </c>
      <c r="BA480" s="338">
        <v>0</v>
      </c>
      <c r="BB480" s="337">
        <f>ROUND($L480*BA480*$M480^4,0)</f>
        <v>0</v>
      </c>
      <c r="BC480" s="338">
        <v>0</v>
      </c>
      <c r="BD480" s="337">
        <f>ROUND($L480*BC480*$M480^5,0)</f>
        <v>0</v>
      </c>
      <c r="BE480" s="339">
        <f>AV480+AX480+AZ480+BB480+BD480</f>
        <v>0</v>
      </c>
      <c r="BF480" s="340">
        <v>0</v>
      </c>
      <c r="BG480" s="341">
        <f>ROUND($L480*BF480*$M480,0)</f>
        <v>0</v>
      </c>
      <c r="BH480" s="342">
        <v>0</v>
      </c>
      <c r="BI480" s="341">
        <f>ROUND($L480*BH480*$M480^2,0)</f>
        <v>0</v>
      </c>
      <c r="BJ480" s="342">
        <v>0</v>
      </c>
      <c r="BK480" s="341">
        <f>ROUND($L480*BJ480*$M480^3,0)</f>
        <v>0</v>
      </c>
      <c r="BL480" s="342">
        <v>0</v>
      </c>
      <c r="BM480" s="341">
        <f>ROUND($L480*BL480*$M480^4,0)</f>
        <v>0</v>
      </c>
      <c r="BN480" s="342">
        <v>0</v>
      </c>
      <c r="BO480" s="341">
        <f>ROUND($L480*BN480*$M480^5,0)</f>
        <v>0</v>
      </c>
      <c r="BP480" s="343">
        <f>BG480+BI480+BK480+BM480+BO480</f>
        <v>0</v>
      </c>
      <c r="BQ480" s="239">
        <f>O480+Z480+AK480+AV480+BG480</f>
        <v>0</v>
      </c>
      <c r="BR480" s="239">
        <f>Q480+AB480+AM480+AX480+BI480</f>
        <v>0</v>
      </c>
      <c r="BS480" s="239">
        <f>S480+AD480+AO480+AZ480+BK480</f>
        <v>0</v>
      </c>
      <c r="BT480" s="239">
        <f>U480+AF480+AQ480+BB480+BM480</f>
        <v>0</v>
      </c>
      <c r="BU480" s="239">
        <f>W480+AH480+AS480+BD480+BO480</f>
        <v>0</v>
      </c>
      <c r="BV480" s="240">
        <f t="shared" ref="BV480:BV484" si="545">SUM(BQ480:BU480)</f>
        <v>0</v>
      </c>
      <c r="BW480" s="34"/>
    </row>
    <row r="481" spans="1:75" s="9" customFormat="1" ht="15" customHeight="1">
      <c r="A481" s="62"/>
      <c r="B481" s="62"/>
      <c r="C481" s="703" t="s">
        <v>488</v>
      </c>
      <c r="D481" s="662"/>
      <c r="E481" s="709">
        <f>'Tuition and Fees'!D4</f>
        <v>1213</v>
      </c>
      <c r="F481" s="709"/>
      <c r="G481" s="709"/>
      <c r="H481" s="709"/>
      <c r="I481" s="709"/>
      <c r="J481" s="709"/>
      <c r="K481" s="33">
        <v>18</v>
      </c>
      <c r="L481" s="45">
        <f>E481*K481</f>
        <v>21834</v>
      </c>
      <c r="M481" s="157">
        <v>1.1000000000000001</v>
      </c>
      <c r="N481" s="158">
        <v>0</v>
      </c>
      <c r="O481" s="327">
        <f t="shared" ref="O481:O482" si="546">ROUND($L481*N481*$M481,0)</f>
        <v>0</v>
      </c>
      <c r="P481" s="159">
        <v>0</v>
      </c>
      <c r="Q481" s="327">
        <f t="shared" ref="Q481:Q482" si="547">ROUND($L481*P481*$M481^2,0)</f>
        <v>0</v>
      </c>
      <c r="R481" s="159">
        <v>0</v>
      </c>
      <c r="S481" s="327">
        <f t="shared" ref="S481:S482" si="548">ROUND($L481*R481*$M481^3,0)</f>
        <v>0</v>
      </c>
      <c r="T481" s="159">
        <v>0</v>
      </c>
      <c r="U481" s="327">
        <f t="shared" ref="U481:U482" si="549">ROUND($L481*T481*$M481^4,0)</f>
        <v>0</v>
      </c>
      <c r="V481" s="159">
        <v>0</v>
      </c>
      <c r="W481" s="327">
        <f t="shared" ref="W481:W482" si="550">ROUND($L481*V481*$M481^5,0)</f>
        <v>0</v>
      </c>
      <c r="X481" s="160">
        <f>O481+Q481+S481+U481+W481</f>
        <v>0</v>
      </c>
      <c r="Y481" s="328">
        <v>0</v>
      </c>
      <c r="Z481" s="329">
        <f t="shared" ref="Z481:Z482" si="551">ROUND($L481*Y481*$M481,0)</f>
        <v>0</v>
      </c>
      <c r="AA481" s="330">
        <v>0</v>
      </c>
      <c r="AB481" s="329">
        <f t="shared" ref="AB481:AB482" si="552">ROUND($L481*AA481*$M481^2,0)</f>
        <v>0</v>
      </c>
      <c r="AC481" s="330">
        <v>0</v>
      </c>
      <c r="AD481" s="329">
        <f t="shared" ref="AD481:AD482" si="553">ROUND($L481*AC481*$M481^3,0)</f>
        <v>0</v>
      </c>
      <c r="AE481" s="330">
        <v>0</v>
      </c>
      <c r="AF481" s="329">
        <f t="shared" ref="AF481:AF482" si="554">ROUND($L481*AE481*$M481^4,0)</f>
        <v>0</v>
      </c>
      <c r="AG481" s="330">
        <v>0</v>
      </c>
      <c r="AH481" s="329">
        <f t="shared" ref="AH481:AH482" si="555">ROUND($L481*AG481*$M481^5,0)</f>
        <v>0</v>
      </c>
      <c r="AI481" s="331">
        <f>Z481+AB481+AD481+AF481+AH481</f>
        <v>0</v>
      </c>
      <c r="AJ481" s="332">
        <v>0</v>
      </c>
      <c r="AK481" s="333">
        <f t="shared" ref="AK481:AK482" si="556">ROUND($L481*AJ481*$M481,0)</f>
        <v>0</v>
      </c>
      <c r="AL481" s="334">
        <v>0</v>
      </c>
      <c r="AM481" s="333">
        <f t="shared" ref="AM481:AM482" si="557">ROUND($L481*AL481*$M481^2,0)</f>
        <v>0</v>
      </c>
      <c r="AN481" s="334">
        <v>0</v>
      </c>
      <c r="AO481" s="333">
        <f t="shared" ref="AO481:AO482" si="558">ROUND($L481*AN481*$M481^3,0)</f>
        <v>0</v>
      </c>
      <c r="AP481" s="334">
        <v>0</v>
      </c>
      <c r="AQ481" s="333">
        <f t="shared" ref="AQ481:AQ482" si="559">ROUND($L481*AP481*$M481^4,0)</f>
        <v>0</v>
      </c>
      <c r="AR481" s="334">
        <v>0</v>
      </c>
      <c r="AS481" s="333">
        <f t="shared" ref="AS481:AS482" si="560">ROUND($L481*AR481*$M481^5,0)</f>
        <v>0</v>
      </c>
      <c r="AT481" s="335">
        <f>AK481+AM481+AO481+AQ481+AS481</f>
        <v>0</v>
      </c>
      <c r="AU481" s="336">
        <v>0</v>
      </c>
      <c r="AV481" s="337">
        <f t="shared" ref="AV481:AV482" si="561">ROUND($L481*AU481*$M481,0)</f>
        <v>0</v>
      </c>
      <c r="AW481" s="338">
        <v>0</v>
      </c>
      <c r="AX481" s="337">
        <f t="shared" ref="AX481:AX482" si="562">ROUND($L481*AW481*$M481^2,0)</f>
        <v>0</v>
      </c>
      <c r="AY481" s="338">
        <v>0</v>
      </c>
      <c r="AZ481" s="337">
        <f t="shared" ref="AZ481:AZ482" si="563">ROUND($L481*AY481*$M481^3,0)</f>
        <v>0</v>
      </c>
      <c r="BA481" s="338">
        <v>0</v>
      </c>
      <c r="BB481" s="337">
        <f t="shared" ref="BB481:BB482" si="564">ROUND($L481*BA481*$M481^4,0)</f>
        <v>0</v>
      </c>
      <c r="BC481" s="338">
        <v>0</v>
      </c>
      <c r="BD481" s="337">
        <f t="shared" ref="BD481:BD482" si="565">ROUND($L481*BC481*$M481^5,0)</f>
        <v>0</v>
      </c>
      <c r="BE481" s="339">
        <f>AV481+AX481+AZ481+BB481+BD481</f>
        <v>0</v>
      </c>
      <c r="BF481" s="340">
        <v>0</v>
      </c>
      <c r="BG481" s="341">
        <f t="shared" ref="BG481:BG482" si="566">ROUND($L481*BF481*$M481,0)</f>
        <v>0</v>
      </c>
      <c r="BH481" s="342">
        <v>0</v>
      </c>
      <c r="BI481" s="341">
        <f t="shared" ref="BI481:BI482" si="567">ROUND($L481*BH481*$M481^2,0)</f>
        <v>0</v>
      </c>
      <c r="BJ481" s="342">
        <v>0</v>
      </c>
      <c r="BK481" s="341">
        <f t="shared" ref="BK481:BK482" si="568">ROUND($L481*BJ481*$M481^3,0)</f>
        <v>0</v>
      </c>
      <c r="BL481" s="342">
        <v>0</v>
      </c>
      <c r="BM481" s="341">
        <f t="shared" ref="BM481:BM482" si="569">ROUND($L481*BL481*$M481^4,0)</f>
        <v>0</v>
      </c>
      <c r="BN481" s="342">
        <v>0</v>
      </c>
      <c r="BO481" s="341">
        <f t="shared" ref="BO481:BO482" si="570">ROUND($L481*BN481*$M481^5,0)</f>
        <v>0</v>
      </c>
      <c r="BP481" s="343">
        <f>BG481+BI481+BK481+BM481+BO481</f>
        <v>0</v>
      </c>
      <c r="BQ481" s="239">
        <f>O481+Z481+AK481+AV481+BG481</f>
        <v>0</v>
      </c>
      <c r="BR481" s="239">
        <f>Q481+AB481+AM481+AX481+BI481</f>
        <v>0</v>
      </c>
      <c r="BS481" s="239">
        <f>S481+AD481+AO481+AZ481+BK481</f>
        <v>0</v>
      </c>
      <c r="BT481" s="239">
        <f>U481+AF481+AQ481+BB481+BM481</f>
        <v>0</v>
      </c>
      <c r="BU481" s="239">
        <f>W481+AH481+AS481+BD481+BO481</f>
        <v>0</v>
      </c>
      <c r="BV481" s="240">
        <f t="shared" si="545"/>
        <v>0</v>
      </c>
      <c r="BW481" s="34"/>
    </row>
    <row r="482" spans="1:75" s="9" customFormat="1" ht="15" customHeight="1">
      <c r="A482" s="62"/>
      <c r="B482" s="62"/>
      <c r="C482" s="703" t="s">
        <v>624</v>
      </c>
      <c r="D482" s="662"/>
      <c r="E482" s="709"/>
      <c r="F482" s="709"/>
      <c r="G482" s="709"/>
      <c r="H482" s="709">
        <f>'Tuition and Fees'!D11</f>
        <v>675</v>
      </c>
      <c r="I482" s="709"/>
      <c r="J482" s="709"/>
      <c r="K482" s="33"/>
      <c r="L482" s="45">
        <f>H482*2</f>
        <v>1350</v>
      </c>
      <c r="M482" s="157">
        <v>1.1000000000000001</v>
      </c>
      <c r="N482" s="158">
        <v>0</v>
      </c>
      <c r="O482" s="327">
        <f t="shared" si="546"/>
        <v>0</v>
      </c>
      <c r="P482" s="159">
        <v>0</v>
      </c>
      <c r="Q482" s="327">
        <f t="shared" si="547"/>
        <v>0</v>
      </c>
      <c r="R482" s="159">
        <v>0</v>
      </c>
      <c r="S482" s="327">
        <f t="shared" si="548"/>
        <v>0</v>
      </c>
      <c r="T482" s="159">
        <v>0</v>
      </c>
      <c r="U482" s="327">
        <f t="shared" si="549"/>
        <v>0</v>
      </c>
      <c r="V482" s="159">
        <v>0</v>
      </c>
      <c r="W482" s="327">
        <f t="shared" si="550"/>
        <v>0</v>
      </c>
      <c r="X482" s="160">
        <f>O482+Q482+S482+U482+W482</f>
        <v>0</v>
      </c>
      <c r="Y482" s="328">
        <v>0</v>
      </c>
      <c r="Z482" s="329">
        <f t="shared" si="551"/>
        <v>0</v>
      </c>
      <c r="AA482" s="330">
        <v>0</v>
      </c>
      <c r="AB482" s="329">
        <f t="shared" si="552"/>
        <v>0</v>
      </c>
      <c r="AC482" s="330">
        <v>0</v>
      </c>
      <c r="AD482" s="329">
        <f t="shared" si="553"/>
        <v>0</v>
      </c>
      <c r="AE482" s="330">
        <v>0</v>
      </c>
      <c r="AF482" s="329">
        <f t="shared" si="554"/>
        <v>0</v>
      </c>
      <c r="AG482" s="330">
        <v>0</v>
      </c>
      <c r="AH482" s="329">
        <f t="shared" si="555"/>
        <v>0</v>
      </c>
      <c r="AI482" s="331">
        <f>Z482+AB482+AD482+AF482+AH482</f>
        <v>0</v>
      </c>
      <c r="AJ482" s="332">
        <v>0</v>
      </c>
      <c r="AK482" s="333">
        <f t="shared" si="556"/>
        <v>0</v>
      </c>
      <c r="AL482" s="334">
        <v>0</v>
      </c>
      <c r="AM482" s="333">
        <f t="shared" si="557"/>
        <v>0</v>
      </c>
      <c r="AN482" s="334">
        <v>0</v>
      </c>
      <c r="AO482" s="333">
        <f t="shared" si="558"/>
        <v>0</v>
      </c>
      <c r="AP482" s="334">
        <v>0</v>
      </c>
      <c r="AQ482" s="333">
        <f t="shared" si="559"/>
        <v>0</v>
      </c>
      <c r="AR482" s="334">
        <v>0</v>
      </c>
      <c r="AS482" s="333">
        <f t="shared" si="560"/>
        <v>0</v>
      </c>
      <c r="AT482" s="335">
        <f>AK482+AM482+AO482+AQ482+AS482</f>
        <v>0</v>
      </c>
      <c r="AU482" s="336">
        <v>0</v>
      </c>
      <c r="AV482" s="337">
        <f t="shared" si="561"/>
        <v>0</v>
      </c>
      <c r="AW482" s="338">
        <v>0</v>
      </c>
      <c r="AX482" s="337">
        <f t="shared" si="562"/>
        <v>0</v>
      </c>
      <c r="AY482" s="338">
        <v>0</v>
      </c>
      <c r="AZ482" s="337">
        <f t="shared" si="563"/>
        <v>0</v>
      </c>
      <c r="BA482" s="338">
        <v>0</v>
      </c>
      <c r="BB482" s="337">
        <f t="shared" si="564"/>
        <v>0</v>
      </c>
      <c r="BC482" s="338">
        <v>0</v>
      </c>
      <c r="BD482" s="337">
        <f t="shared" si="565"/>
        <v>0</v>
      </c>
      <c r="BE482" s="339">
        <f>AV482+AX482+AZ482+BB482+BD482</f>
        <v>0</v>
      </c>
      <c r="BF482" s="340">
        <v>0</v>
      </c>
      <c r="BG482" s="341">
        <f t="shared" si="566"/>
        <v>0</v>
      </c>
      <c r="BH482" s="342">
        <v>0</v>
      </c>
      <c r="BI482" s="341">
        <f t="shared" si="567"/>
        <v>0</v>
      </c>
      <c r="BJ482" s="342">
        <v>0</v>
      </c>
      <c r="BK482" s="341">
        <f t="shared" si="568"/>
        <v>0</v>
      </c>
      <c r="BL482" s="342">
        <v>0</v>
      </c>
      <c r="BM482" s="341">
        <f t="shared" si="569"/>
        <v>0</v>
      </c>
      <c r="BN482" s="342">
        <v>0</v>
      </c>
      <c r="BO482" s="341">
        <f t="shared" si="570"/>
        <v>0</v>
      </c>
      <c r="BP482" s="343">
        <f>BG482+BI482+BK482+BM482+BO482</f>
        <v>0</v>
      </c>
      <c r="BQ482" s="239">
        <f>O482+Z482+AK482+AV482+BG482</f>
        <v>0</v>
      </c>
      <c r="BR482" s="239">
        <f>Q482+AB482+AM482+AX482+BI482</f>
        <v>0</v>
      </c>
      <c r="BS482" s="239">
        <f>S482+AD482+AO482+AZ482+BK482</f>
        <v>0</v>
      </c>
      <c r="BT482" s="239">
        <f>U482+AF482+AQ482+BB482+BM482</f>
        <v>0</v>
      </c>
      <c r="BU482" s="239">
        <f>W482+AH482+AS482+BD482+BO482</f>
        <v>0</v>
      </c>
      <c r="BV482" s="240">
        <f t="shared" si="545"/>
        <v>0</v>
      </c>
      <c r="BW482" s="34"/>
    </row>
    <row r="483" spans="1:75" s="9" customFormat="1" ht="15" customHeight="1">
      <c r="A483" s="62"/>
      <c r="B483" s="62"/>
      <c r="C483" s="764" t="s">
        <v>89</v>
      </c>
      <c r="D483" s="765"/>
      <c r="E483" s="763"/>
      <c r="F483" s="763"/>
      <c r="G483" s="763"/>
      <c r="H483" s="763"/>
      <c r="I483" s="763"/>
      <c r="J483" s="763"/>
      <c r="K483" s="59"/>
      <c r="L483" s="59"/>
      <c r="M483" s="60"/>
      <c r="N483" s="180"/>
      <c r="O483" s="363">
        <v>0</v>
      </c>
      <c r="P483" s="161"/>
      <c r="Q483" s="363">
        <v>0</v>
      </c>
      <c r="R483" s="161"/>
      <c r="S483" s="363">
        <v>0</v>
      </c>
      <c r="T483" s="161"/>
      <c r="U483" s="363">
        <v>0</v>
      </c>
      <c r="V483" s="161"/>
      <c r="W483" s="363">
        <v>0</v>
      </c>
      <c r="X483" s="160">
        <f>O483+Q483+S483+U483+W483</f>
        <v>0</v>
      </c>
      <c r="Y483" s="364"/>
      <c r="Z483" s="365">
        <v>0</v>
      </c>
      <c r="AA483" s="366"/>
      <c r="AB483" s="365">
        <v>0</v>
      </c>
      <c r="AC483" s="366"/>
      <c r="AD483" s="365">
        <v>0</v>
      </c>
      <c r="AE483" s="366"/>
      <c r="AF483" s="365">
        <v>0</v>
      </c>
      <c r="AG483" s="366"/>
      <c r="AH483" s="365">
        <v>0</v>
      </c>
      <c r="AI483" s="331">
        <f>Z483+AB483+AD483+AF483+AH483</f>
        <v>0</v>
      </c>
      <c r="AJ483" s="367"/>
      <c r="AK483" s="368">
        <v>0</v>
      </c>
      <c r="AL483" s="369"/>
      <c r="AM483" s="368">
        <v>0</v>
      </c>
      <c r="AN483" s="369"/>
      <c r="AO483" s="368">
        <v>0</v>
      </c>
      <c r="AP483" s="369"/>
      <c r="AQ483" s="368">
        <v>0</v>
      </c>
      <c r="AR483" s="369"/>
      <c r="AS483" s="368">
        <v>0</v>
      </c>
      <c r="AT483" s="335">
        <f>AK483+AM483+AO483+AQ483+AS483</f>
        <v>0</v>
      </c>
      <c r="AU483" s="370"/>
      <c r="AV483" s="371">
        <v>0</v>
      </c>
      <c r="AW483" s="372"/>
      <c r="AX483" s="371">
        <v>0</v>
      </c>
      <c r="AY483" s="372"/>
      <c r="AZ483" s="371">
        <v>0</v>
      </c>
      <c r="BA483" s="372"/>
      <c r="BB483" s="371">
        <v>0</v>
      </c>
      <c r="BC483" s="372"/>
      <c r="BD483" s="371">
        <v>0</v>
      </c>
      <c r="BE483" s="339">
        <f>AV483+AX483+AZ483+BB483+BD483</f>
        <v>0</v>
      </c>
      <c r="BF483" s="373"/>
      <c r="BG483" s="374">
        <v>0</v>
      </c>
      <c r="BH483" s="375"/>
      <c r="BI483" s="374">
        <v>0</v>
      </c>
      <c r="BJ483" s="375"/>
      <c r="BK483" s="374">
        <v>0</v>
      </c>
      <c r="BL483" s="375"/>
      <c r="BM483" s="374">
        <v>0</v>
      </c>
      <c r="BN483" s="375"/>
      <c r="BO483" s="374">
        <v>0</v>
      </c>
      <c r="BP483" s="343">
        <f>BG483+BI483+BK483+BM483+BO483</f>
        <v>0</v>
      </c>
      <c r="BQ483" s="239">
        <f>O483+Z483+AK483+AV483+BG483</f>
        <v>0</v>
      </c>
      <c r="BR483" s="239">
        <f>Q483+AB483+AM483+AX483+BI483</f>
        <v>0</v>
      </c>
      <c r="BS483" s="239">
        <f>S483+AD483+AO483+AZ483+BK483</f>
        <v>0</v>
      </c>
      <c r="BT483" s="239">
        <f>U483+AF483+AQ483+BB483+BM483</f>
        <v>0</v>
      </c>
      <c r="BU483" s="239">
        <f>W483+AH483+AS483+BD483+BO483</f>
        <v>0</v>
      </c>
      <c r="BV483" s="240">
        <f t="shared" si="545"/>
        <v>0</v>
      </c>
      <c r="BW483" s="34"/>
    </row>
    <row r="484" spans="1:75" ht="15" customHeight="1">
      <c r="C484" s="716" t="s">
        <v>264</v>
      </c>
      <c r="D484" s="717"/>
      <c r="E484" s="717"/>
      <c r="F484" s="717"/>
      <c r="G484" s="717"/>
      <c r="H484" s="717"/>
      <c r="I484" s="717"/>
      <c r="J484" s="717"/>
      <c r="K484" s="717"/>
      <c r="L484" s="717"/>
      <c r="M484" s="718"/>
      <c r="N484" s="668">
        <f>SUM(O480:O483)</f>
        <v>0</v>
      </c>
      <c r="O484" s="686"/>
      <c r="P484" s="668">
        <f>SUM(Q480:Q483)</f>
        <v>0</v>
      </c>
      <c r="Q484" s="686"/>
      <c r="R484" s="668">
        <f>SUM(S480:S483)</f>
        <v>0</v>
      </c>
      <c r="S484" s="686"/>
      <c r="T484" s="668">
        <f>SUM(U480:U483)</f>
        <v>0</v>
      </c>
      <c r="U484" s="686"/>
      <c r="V484" s="668">
        <f>SUM(W480:W483)</f>
        <v>0</v>
      </c>
      <c r="W484" s="686"/>
      <c r="X484" s="120">
        <f>SUM(N484:W484)</f>
        <v>0</v>
      </c>
      <c r="Y484" s="668">
        <f>SUM(Z480:Z483)</f>
        <v>0</v>
      </c>
      <c r="Z484" s="725"/>
      <c r="AA484" s="668">
        <f>SUM(AB480:AB483)</f>
        <v>0</v>
      </c>
      <c r="AB484" s="725"/>
      <c r="AC484" s="668">
        <f>SUM(AD480:AD483)</f>
        <v>0</v>
      </c>
      <c r="AD484" s="725"/>
      <c r="AE484" s="668">
        <f>SUM(AF480:AF483)</f>
        <v>0</v>
      </c>
      <c r="AF484" s="725"/>
      <c r="AG484" s="668">
        <f>SUM(AH480:AH483)</f>
        <v>0</v>
      </c>
      <c r="AH484" s="725"/>
      <c r="AI484" s="120">
        <f>SUM(Y484:AH484)</f>
        <v>0</v>
      </c>
      <c r="AJ484" s="668">
        <f>SUM(AK480:AK483)</f>
        <v>0</v>
      </c>
      <c r="AK484" s="686"/>
      <c r="AL484" s="668">
        <f>SUM(AM480:AM483)</f>
        <v>0</v>
      </c>
      <c r="AM484" s="686"/>
      <c r="AN484" s="668">
        <f>SUM(AO480:AO483)</f>
        <v>0</v>
      </c>
      <c r="AO484" s="686"/>
      <c r="AP484" s="668">
        <f>SUM(AQ480:AQ483)</f>
        <v>0</v>
      </c>
      <c r="AQ484" s="686"/>
      <c r="AR484" s="668">
        <f>SUM(AS480:AS483)</f>
        <v>0</v>
      </c>
      <c r="AS484" s="686"/>
      <c r="AT484" s="120">
        <f>SUM(AJ484:AS484)</f>
        <v>0</v>
      </c>
      <c r="AU484" s="668">
        <f>SUM(AV480:AV483)</f>
        <v>0</v>
      </c>
      <c r="AV484" s="686"/>
      <c r="AW484" s="668">
        <f>SUM(AX480:AX483)</f>
        <v>0</v>
      </c>
      <c r="AX484" s="686"/>
      <c r="AY484" s="668">
        <f>SUM(AZ480:AZ483)</f>
        <v>0</v>
      </c>
      <c r="AZ484" s="686"/>
      <c r="BA484" s="668">
        <f>SUM(BB480:BB483)</f>
        <v>0</v>
      </c>
      <c r="BB484" s="686"/>
      <c r="BC484" s="668">
        <f>SUM(BD480:BD483)</f>
        <v>0</v>
      </c>
      <c r="BD484" s="686"/>
      <c r="BE484" s="120">
        <f>SUM(AU484:BD484)</f>
        <v>0</v>
      </c>
      <c r="BF484" s="668">
        <f>SUM(BG480:BG483)</f>
        <v>0</v>
      </c>
      <c r="BG484" s="686"/>
      <c r="BH484" s="668">
        <f>SUM(BI480:BI483)</f>
        <v>0</v>
      </c>
      <c r="BI484" s="686"/>
      <c r="BJ484" s="668">
        <f>SUM(BK480:BK483)</f>
        <v>0</v>
      </c>
      <c r="BK484" s="686"/>
      <c r="BL484" s="668">
        <f>SUM(BM480:BM483)</f>
        <v>0</v>
      </c>
      <c r="BM484" s="686"/>
      <c r="BN484" s="668">
        <f>SUM(BO480:BO483)</f>
        <v>0</v>
      </c>
      <c r="BO484" s="686"/>
      <c r="BP484" s="120">
        <f>SUM(BF484:BO484)</f>
        <v>0</v>
      </c>
      <c r="BQ484" s="291">
        <f>SUM(BQ480:BQ483)</f>
        <v>0</v>
      </c>
      <c r="BR484" s="291">
        <f>SUM(BR480:BR483)</f>
        <v>0</v>
      </c>
      <c r="BS484" s="291">
        <f>SUM(BS480:BS483)</f>
        <v>0</v>
      </c>
      <c r="BT484" s="291">
        <f>SUM(BT480:BT483)</f>
        <v>0</v>
      </c>
      <c r="BU484" s="291">
        <f>SUM(BU480:BU483)</f>
        <v>0</v>
      </c>
      <c r="BV484" s="291">
        <f t="shared" si="545"/>
        <v>0</v>
      </c>
      <c r="BW484" s="34"/>
    </row>
    <row r="485" spans="1:75" s="9" customFormat="1" ht="15" customHeight="1">
      <c r="A485" s="62">
        <v>3010</v>
      </c>
      <c r="B485" s="62"/>
      <c r="C485" s="704" t="s">
        <v>377</v>
      </c>
      <c r="D485" s="705"/>
      <c r="E485" s="705"/>
      <c r="F485" s="705"/>
      <c r="G485" s="705"/>
      <c r="H485" s="705"/>
      <c r="I485" s="705"/>
      <c r="J485" s="705"/>
      <c r="K485" s="705"/>
      <c r="L485" s="705"/>
      <c r="M485" s="775"/>
      <c r="N485" s="125"/>
      <c r="O485" s="103"/>
      <c r="P485" s="125"/>
      <c r="Q485" s="103"/>
      <c r="R485" s="125"/>
      <c r="S485" s="103"/>
      <c r="T485" s="125"/>
      <c r="U485" s="103"/>
      <c r="V485" s="125"/>
      <c r="W485" s="103"/>
      <c r="X485" s="99"/>
      <c r="Y485" s="125"/>
      <c r="Z485" s="103"/>
      <c r="AA485" s="125"/>
      <c r="AB485" s="103"/>
      <c r="AC485" s="125"/>
      <c r="AD485" s="103"/>
      <c r="AE485" s="125"/>
      <c r="AF485" s="103"/>
      <c r="AG485" s="125"/>
      <c r="AH485" s="103"/>
      <c r="AI485" s="99"/>
      <c r="AJ485" s="125"/>
      <c r="AK485" s="103"/>
      <c r="AL485" s="125"/>
      <c r="AM485" s="103"/>
      <c r="AN485" s="125"/>
      <c r="AO485" s="103"/>
      <c r="AP485" s="125"/>
      <c r="AQ485" s="103"/>
      <c r="AR485" s="125"/>
      <c r="AS485" s="103"/>
      <c r="AT485" s="99"/>
      <c r="AU485" s="125"/>
      <c r="AV485" s="103"/>
      <c r="AW485" s="125"/>
      <c r="AX485" s="103"/>
      <c r="AY485" s="125"/>
      <c r="AZ485" s="103"/>
      <c r="BA485" s="125"/>
      <c r="BB485" s="103"/>
      <c r="BC485" s="125"/>
      <c r="BD485" s="103"/>
      <c r="BE485" s="99"/>
      <c r="BF485" s="125"/>
      <c r="BG485" s="103"/>
      <c r="BH485" s="125"/>
      <c r="BI485" s="103"/>
      <c r="BJ485" s="125"/>
      <c r="BK485" s="103"/>
      <c r="BL485" s="125"/>
      <c r="BM485" s="103"/>
      <c r="BN485" s="125"/>
      <c r="BO485" s="103"/>
      <c r="BP485" s="99"/>
      <c r="BQ485" s="242"/>
      <c r="BR485" s="242"/>
      <c r="BS485" s="242"/>
      <c r="BT485" s="242"/>
      <c r="BU485" s="242"/>
      <c r="BV485" s="99"/>
      <c r="BW485" s="34"/>
    </row>
    <row r="486" spans="1:75" s="9" customFormat="1" ht="15" customHeight="1">
      <c r="A486" s="62"/>
      <c r="B486" s="62"/>
      <c r="C486" s="703"/>
      <c r="D486" s="653"/>
      <c r="E486" s="653"/>
      <c r="F486" s="653"/>
      <c r="G486" s="653"/>
      <c r="H486" s="653"/>
      <c r="I486" s="653"/>
      <c r="J486" s="653"/>
      <c r="K486" s="653"/>
      <c r="L486" s="653"/>
      <c r="M486" s="654"/>
      <c r="N486" s="851">
        <v>0</v>
      </c>
      <c r="O486" s="654"/>
      <c r="P486" s="851">
        <v>0</v>
      </c>
      <c r="Q486" s="654"/>
      <c r="R486" s="851">
        <v>0</v>
      </c>
      <c r="S486" s="654"/>
      <c r="T486" s="851">
        <v>0</v>
      </c>
      <c r="U486" s="654"/>
      <c r="V486" s="851">
        <v>0</v>
      </c>
      <c r="W486" s="654"/>
      <c r="X486" s="92">
        <f>SUM(N486+P486+R486+T486+V486)</f>
        <v>0</v>
      </c>
      <c r="Y486" s="849">
        <v>0</v>
      </c>
      <c r="Z486" s="850"/>
      <c r="AA486" s="849">
        <v>0</v>
      </c>
      <c r="AB486" s="850"/>
      <c r="AC486" s="849">
        <v>0</v>
      </c>
      <c r="AD486" s="850"/>
      <c r="AE486" s="849">
        <v>0</v>
      </c>
      <c r="AF486" s="850"/>
      <c r="AG486" s="849">
        <v>0</v>
      </c>
      <c r="AH486" s="850"/>
      <c r="AI486" s="212">
        <f>SUM(Y486+AA486+AC486+AE486+AG486)</f>
        <v>0</v>
      </c>
      <c r="AJ486" s="843">
        <v>0</v>
      </c>
      <c r="AK486" s="844"/>
      <c r="AL486" s="843">
        <v>0</v>
      </c>
      <c r="AM486" s="844"/>
      <c r="AN486" s="843">
        <v>0</v>
      </c>
      <c r="AO486" s="844"/>
      <c r="AP486" s="843">
        <v>0</v>
      </c>
      <c r="AQ486" s="844"/>
      <c r="AR486" s="843">
        <v>0</v>
      </c>
      <c r="AS486" s="844"/>
      <c r="AT486" s="215">
        <f>SUM(AJ486+AL486+AN486+AP486+AR486)</f>
        <v>0</v>
      </c>
      <c r="AU486" s="845">
        <v>0</v>
      </c>
      <c r="AV486" s="846"/>
      <c r="AW486" s="845">
        <v>0</v>
      </c>
      <c r="AX486" s="846"/>
      <c r="AY486" s="845">
        <v>0</v>
      </c>
      <c r="AZ486" s="846"/>
      <c r="BA486" s="845">
        <v>0</v>
      </c>
      <c r="BB486" s="846"/>
      <c r="BC486" s="845">
        <v>0</v>
      </c>
      <c r="BD486" s="846"/>
      <c r="BE486" s="218">
        <f>SUM(AU486+AW486+AY486+BA486+BC486)</f>
        <v>0</v>
      </c>
      <c r="BF486" s="847">
        <v>0</v>
      </c>
      <c r="BG486" s="848"/>
      <c r="BH486" s="847">
        <v>0</v>
      </c>
      <c r="BI486" s="848"/>
      <c r="BJ486" s="847">
        <v>0</v>
      </c>
      <c r="BK486" s="848"/>
      <c r="BL486" s="847">
        <v>0</v>
      </c>
      <c r="BM486" s="848"/>
      <c r="BN486" s="847">
        <v>0</v>
      </c>
      <c r="BO486" s="848"/>
      <c r="BP486" s="221">
        <f>SUM(BF486+BH486+BJ486+BL486+BN486)</f>
        <v>0</v>
      </c>
      <c r="BQ486" s="239">
        <f>N486+Y486+AJ486+AU486+BF486</f>
        <v>0</v>
      </c>
      <c r="BR486" s="239">
        <f>P486+AA486+AL486+AW486+BH486</f>
        <v>0</v>
      </c>
      <c r="BS486" s="239">
        <f>R486+AC486+AN486+AY486+BJ486</f>
        <v>0</v>
      </c>
      <c r="BT486" s="239">
        <f>T486+AE486+AP486+BA486+BL486</f>
        <v>0</v>
      </c>
      <c r="BU486" s="239">
        <f>V486+AG486+AR486+BC486+BN486</f>
        <v>0</v>
      </c>
      <c r="BV486" s="240">
        <f>SUM(BQ486:BU486)</f>
        <v>0</v>
      </c>
      <c r="BW486" s="34"/>
    </row>
    <row r="487" spans="1:75" s="9" customFormat="1" ht="15" customHeight="1">
      <c r="A487" s="62"/>
      <c r="B487" s="62"/>
      <c r="C487" s="703"/>
      <c r="D487" s="653"/>
      <c r="E487" s="653"/>
      <c r="F487" s="653"/>
      <c r="G487" s="653"/>
      <c r="H487" s="653"/>
      <c r="I487" s="653"/>
      <c r="J487" s="653"/>
      <c r="K487" s="653"/>
      <c r="L487" s="653"/>
      <c r="M487" s="654"/>
      <c r="N487" s="851">
        <v>0</v>
      </c>
      <c r="O487" s="654"/>
      <c r="P487" s="851">
        <v>0</v>
      </c>
      <c r="Q487" s="654"/>
      <c r="R487" s="851">
        <v>0</v>
      </c>
      <c r="S487" s="654"/>
      <c r="T487" s="851">
        <v>0</v>
      </c>
      <c r="U487" s="654"/>
      <c r="V487" s="851">
        <v>0</v>
      </c>
      <c r="W487" s="654"/>
      <c r="X487" s="92">
        <f>SUM(N487+P487+R487+T487+V487)</f>
        <v>0</v>
      </c>
      <c r="Y487" s="849">
        <v>0</v>
      </c>
      <c r="Z487" s="850"/>
      <c r="AA487" s="849">
        <v>0</v>
      </c>
      <c r="AB487" s="850"/>
      <c r="AC487" s="849">
        <v>0</v>
      </c>
      <c r="AD487" s="850"/>
      <c r="AE487" s="849">
        <v>0</v>
      </c>
      <c r="AF487" s="850"/>
      <c r="AG487" s="849">
        <v>0</v>
      </c>
      <c r="AH487" s="850"/>
      <c r="AI487" s="212">
        <f>SUM(Y487+AA487+AC487+AE487+AG487)</f>
        <v>0</v>
      </c>
      <c r="AJ487" s="843">
        <v>0</v>
      </c>
      <c r="AK487" s="844"/>
      <c r="AL487" s="843">
        <v>0</v>
      </c>
      <c r="AM487" s="844"/>
      <c r="AN487" s="843">
        <v>0</v>
      </c>
      <c r="AO487" s="844"/>
      <c r="AP487" s="843">
        <v>0</v>
      </c>
      <c r="AQ487" s="844"/>
      <c r="AR487" s="843">
        <v>0</v>
      </c>
      <c r="AS487" s="844"/>
      <c r="AT487" s="215">
        <f>SUM(AJ487+AL487+AN487+AP487+AR487)</f>
        <v>0</v>
      </c>
      <c r="AU487" s="845">
        <v>0</v>
      </c>
      <c r="AV487" s="846"/>
      <c r="AW487" s="845">
        <v>0</v>
      </c>
      <c r="AX487" s="846"/>
      <c r="AY487" s="845">
        <v>0</v>
      </c>
      <c r="AZ487" s="846"/>
      <c r="BA487" s="845">
        <v>0</v>
      </c>
      <c r="BB487" s="846"/>
      <c r="BC487" s="845">
        <v>0</v>
      </c>
      <c r="BD487" s="846"/>
      <c r="BE487" s="218">
        <f>SUM(AU487+AW487+AY487+BA487+BC487)</f>
        <v>0</v>
      </c>
      <c r="BF487" s="847">
        <v>0</v>
      </c>
      <c r="BG487" s="848"/>
      <c r="BH487" s="847">
        <v>0</v>
      </c>
      <c r="BI487" s="848"/>
      <c r="BJ487" s="847">
        <v>0</v>
      </c>
      <c r="BK487" s="848"/>
      <c r="BL487" s="847">
        <v>0</v>
      </c>
      <c r="BM487" s="848"/>
      <c r="BN487" s="847">
        <v>0</v>
      </c>
      <c r="BO487" s="848"/>
      <c r="BP487" s="221">
        <f>SUM(BF487+BH487+BJ487+BL487+BN487)</f>
        <v>0</v>
      </c>
      <c r="BQ487" s="239">
        <f>N487+Y487+AJ487+AU487+BF487</f>
        <v>0</v>
      </c>
      <c r="BR487" s="239">
        <f>P487+AA487+AL487+AW487+BH487</f>
        <v>0</v>
      </c>
      <c r="BS487" s="239">
        <f>R487+AC487+AN487+AY487+BJ487</f>
        <v>0</v>
      </c>
      <c r="BT487" s="239">
        <f>T487+AE487+AP487+BA487+BL487</f>
        <v>0</v>
      </c>
      <c r="BU487" s="239">
        <f>V487+AG487+AR487+BC487+BN487</f>
        <v>0</v>
      </c>
      <c r="BV487" s="240">
        <f>SUM(BQ487:BU487)</f>
        <v>0</v>
      </c>
      <c r="BW487" s="34"/>
    </row>
    <row r="488" spans="1:75" s="9" customFormat="1" ht="15" customHeight="1">
      <c r="A488" s="62"/>
      <c r="B488" s="62"/>
      <c r="C488" s="703"/>
      <c r="D488" s="653"/>
      <c r="E488" s="653"/>
      <c r="F488" s="653"/>
      <c r="G488" s="653"/>
      <c r="H488" s="653"/>
      <c r="I488" s="653"/>
      <c r="J488" s="653"/>
      <c r="K488" s="653"/>
      <c r="L488" s="653"/>
      <c r="M488" s="654"/>
      <c r="N488" s="851">
        <v>0</v>
      </c>
      <c r="O488" s="654"/>
      <c r="P488" s="851">
        <v>0</v>
      </c>
      <c r="Q488" s="654"/>
      <c r="R488" s="851">
        <v>0</v>
      </c>
      <c r="S488" s="654"/>
      <c r="T488" s="851">
        <v>0</v>
      </c>
      <c r="U488" s="654"/>
      <c r="V488" s="851">
        <v>0</v>
      </c>
      <c r="W488" s="654"/>
      <c r="X488" s="92">
        <f>SUM(N488+P488+R488+T488+V488)</f>
        <v>0</v>
      </c>
      <c r="Y488" s="849">
        <v>0</v>
      </c>
      <c r="Z488" s="850"/>
      <c r="AA488" s="849">
        <v>0</v>
      </c>
      <c r="AB488" s="850"/>
      <c r="AC488" s="849">
        <v>0</v>
      </c>
      <c r="AD488" s="850"/>
      <c r="AE488" s="849">
        <v>0</v>
      </c>
      <c r="AF488" s="850"/>
      <c r="AG488" s="849">
        <v>0</v>
      </c>
      <c r="AH488" s="850"/>
      <c r="AI488" s="212">
        <f>SUM(Y488+AA488+AC488+AE488+AG488)</f>
        <v>0</v>
      </c>
      <c r="AJ488" s="843">
        <v>0</v>
      </c>
      <c r="AK488" s="844"/>
      <c r="AL488" s="843">
        <v>0</v>
      </c>
      <c r="AM488" s="844"/>
      <c r="AN488" s="843">
        <v>0</v>
      </c>
      <c r="AO488" s="844"/>
      <c r="AP488" s="843">
        <v>0</v>
      </c>
      <c r="AQ488" s="844"/>
      <c r="AR488" s="843">
        <v>0</v>
      </c>
      <c r="AS488" s="844"/>
      <c r="AT488" s="215">
        <f>SUM(AJ488+AL488+AN488+AP488+AR488)</f>
        <v>0</v>
      </c>
      <c r="AU488" s="845">
        <v>0</v>
      </c>
      <c r="AV488" s="846"/>
      <c r="AW488" s="845">
        <v>0</v>
      </c>
      <c r="AX488" s="846"/>
      <c r="AY488" s="845">
        <v>0</v>
      </c>
      <c r="AZ488" s="846"/>
      <c r="BA488" s="845">
        <v>0</v>
      </c>
      <c r="BB488" s="846"/>
      <c r="BC488" s="845">
        <v>0</v>
      </c>
      <c r="BD488" s="846"/>
      <c r="BE488" s="218">
        <f>SUM(AU488+AW488+AY488+BA488+BC488)</f>
        <v>0</v>
      </c>
      <c r="BF488" s="847">
        <v>0</v>
      </c>
      <c r="BG488" s="848"/>
      <c r="BH488" s="847">
        <v>0</v>
      </c>
      <c r="BI488" s="848"/>
      <c r="BJ488" s="847">
        <v>0</v>
      </c>
      <c r="BK488" s="848"/>
      <c r="BL488" s="847">
        <v>0</v>
      </c>
      <c r="BM488" s="848"/>
      <c r="BN488" s="847">
        <v>0</v>
      </c>
      <c r="BO488" s="848"/>
      <c r="BP488" s="221">
        <f>SUM(BF488+BH488+BJ488+BL488+BN488)</f>
        <v>0</v>
      </c>
      <c r="BQ488" s="239">
        <f>N488+Y488+AJ488+AU488+BF488</f>
        <v>0</v>
      </c>
      <c r="BR488" s="239">
        <f>P488+AA488+AL488+AW488+BH488</f>
        <v>0</v>
      </c>
      <c r="BS488" s="239">
        <f>R488+AC488+AN488+AY488+BJ488</f>
        <v>0</v>
      </c>
      <c r="BT488" s="239">
        <f>T488+AE488+AP488+BA488+BL488</f>
        <v>0</v>
      </c>
      <c r="BU488" s="239">
        <f>V488+AG488+AR488+BC488+BN488</f>
        <v>0</v>
      </c>
      <c r="BV488" s="240">
        <f>SUM(BQ488:BU488)</f>
        <v>0</v>
      </c>
      <c r="BW488" s="34"/>
    </row>
    <row r="489" spans="1:75" s="9" customFormat="1" ht="15" customHeight="1">
      <c r="A489" s="62"/>
      <c r="B489" s="62"/>
      <c r="C489" s="652"/>
      <c r="D489" s="653"/>
      <c r="E489" s="653"/>
      <c r="F489" s="653"/>
      <c r="G489" s="653"/>
      <c r="H489" s="653"/>
      <c r="I489" s="653"/>
      <c r="J489" s="653"/>
      <c r="K489" s="653"/>
      <c r="L489" s="653"/>
      <c r="M489" s="654"/>
      <c r="N489" s="851">
        <v>0</v>
      </c>
      <c r="O489" s="654"/>
      <c r="P489" s="851">
        <v>0</v>
      </c>
      <c r="Q489" s="654"/>
      <c r="R489" s="851">
        <v>0</v>
      </c>
      <c r="S489" s="654"/>
      <c r="T489" s="851">
        <v>0</v>
      </c>
      <c r="U489" s="654"/>
      <c r="V489" s="851">
        <v>0</v>
      </c>
      <c r="W489" s="654"/>
      <c r="X489" s="92">
        <f>SUM(N489+P489+R489+T489+V489)</f>
        <v>0</v>
      </c>
      <c r="Y489" s="924">
        <v>0</v>
      </c>
      <c r="Z489" s="925"/>
      <c r="AA489" s="924">
        <v>0</v>
      </c>
      <c r="AB489" s="925"/>
      <c r="AC489" s="924">
        <v>0</v>
      </c>
      <c r="AD489" s="925"/>
      <c r="AE489" s="924">
        <v>0</v>
      </c>
      <c r="AF489" s="925"/>
      <c r="AG489" s="924">
        <v>0</v>
      </c>
      <c r="AH489" s="925"/>
      <c r="AI489" s="212">
        <f>SUM(Y489+AA489+AC489+AE489+AG489)</f>
        <v>0</v>
      </c>
      <c r="AJ489" s="843">
        <v>0</v>
      </c>
      <c r="AK489" s="844"/>
      <c r="AL489" s="843">
        <v>0</v>
      </c>
      <c r="AM489" s="844"/>
      <c r="AN489" s="843">
        <v>0</v>
      </c>
      <c r="AO489" s="844"/>
      <c r="AP489" s="843">
        <v>0</v>
      </c>
      <c r="AQ489" s="844"/>
      <c r="AR489" s="843">
        <v>0</v>
      </c>
      <c r="AS489" s="844"/>
      <c r="AT489" s="215">
        <f>SUM(AJ489+AL489+AN489+AP489+AR489)</f>
        <v>0</v>
      </c>
      <c r="AU489" s="845">
        <v>0</v>
      </c>
      <c r="AV489" s="846"/>
      <c r="AW489" s="845">
        <v>0</v>
      </c>
      <c r="AX489" s="846"/>
      <c r="AY489" s="845">
        <v>0</v>
      </c>
      <c r="AZ489" s="846"/>
      <c r="BA489" s="845">
        <v>0</v>
      </c>
      <c r="BB489" s="846"/>
      <c r="BC489" s="845">
        <v>0</v>
      </c>
      <c r="BD489" s="846"/>
      <c r="BE489" s="218">
        <f>SUM(AU489+AW489+AY489+BA489+BC489)</f>
        <v>0</v>
      </c>
      <c r="BF489" s="847">
        <v>0</v>
      </c>
      <c r="BG489" s="848"/>
      <c r="BH489" s="847">
        <v>0</v>
      </c>
      <c r="BI489" s="848"/>
      <c r="BJ489" s="847">
        <v>0</v>
      </c>
      <c r="BK489" s="848"/>
      <c r="BL489" s="847">
        <v>0</v>
      </c>
      <c r="BM489" s="848"/>
      <c r="BN489" s="847">
        <v>0</v>
      </c>
      <c r="BO489" s="848"/>
      <c r="BP489" s="221">
        <f>SUM(BF489+BH489+BJ489+BL489+BN489)</f>
        <v>0</v>
      </c>
      <c r="BQ489" s="239">
        <f>N489+Y489+AJ489+AU489+BF489</f>
        <v>0</v>
      </c>
      <c r="BR489" s="239">
        <f>P489+AA489+AL489+AW489+BH489</f>
        <v>0</v>
      </c>
      <c r="BS489" s="239">
        <f>R489+AC489+AN489+AY489+BJ489</f>
        <v>0</v>
      </c>
      <c r="BT489" s="239">
        <f>T489+AE489+AP489+BA489+BL489</f>
        <v>0</v>
      </c>
      <c r="BU489" s="239">
        <f>V489+AG489+AR489+BC489+BN489</f>
        <v>0</v>
      </c>
      <c r="BV489" s="240">
        <f>SUM(BQ489:BU489)</f>
        <v>0</v>
      </c>
      <c r="BW489" s="34"/>
    </row>
    <row r="490" spans="1:75" s="9" customFormat="1" ht="15" customHeight="1">
      <c r="A490" s="62"/>
      <c r="B490" s="62"/>
      <c r="C490" s="670" t="str">
        <f>CONCATENATE("TOTAL ", C485)</f>
        <v>TOTAL SIKULIAQ SHIP USE / HAARP FACILITY USE [Delete unneeded facility and this red text]</v>
      </c>
      <c r="D490" s="671"/>
      <c r="E490" s="671"/>
      <c r="F490" s="671"/>
      <c r="G490" s="671"/>
      <c r="H490" s="671"/>
      <c r="I490" s="671"/>
      <c r="J490" s="671"/>
      <c r="K490" s="671"/>
      <c r="L490" s="671"/>
      <c r="M490" s="672"/>
      <c r="N490" s="668">
        <f>SUM(N486:O489)</f>
        <v>0</v>
      </c>
      <c r="O490" s="686"/>
      <c r="P490" s="668">
        <f>SUM(P486:Q489)</f>
        <v>0</v>
      </c>
      <c r="Q490" s="686"/>
      <c r="R490" s="668">
        <f>SUM(R486:S489)</f>
        <v>0</v>
      </c>
      <c r="S490" s="686"/>
      <c r="T490" s="668">
        <f>SUM(T486:U489)</f>
        <v>0</v>
      </c>
      <c r="U490" s="686"/>
      <c r="V490" s="668">
        <f>SUM(V486:W489)</f>
        <v>0</v>
      </c>
      <c r="W490" s="686"/>
      <c r="X490" s="120">
        <f>SUM(N490:W490)</f>
        <v>0</v>
      </c>
      <c r="Y490" s="668">
        <f>SUM(Y486:Z489)</f>
        <v>0</v>
      </c>
      <c r="Z490" s="725"/>
      <c r="AA490" s="668">
        <f>SUM(AA486:AB489)</f>
        <v>0</v>
      </c>
      <c r="AB490" s="725"/>
      <c r="AC490" s="668">
        <f>SUM(AC486:AD489)</f>
        <v>0</v>
      </c>
      <c r="AD490" s="725"/>
      <c r="AE490" s="668">
        <f>SUM(AE486:AF489)</f>
        <v>0</v>
      </c>
      <c r="AF490" s="725"/>
      <c r="AG490" s="668">
        <f>SUM(AG486:AH489)</f>
        <v>0</v>
      </c>
      <c r="AH490" s="725"/>
      <c r="AI490" s="120">
        <f>SUM(Y490:AH490)</f>
        <v>0</v>
      </c>
      <c r="AJ490" s="668">
        <f>SUM(AJ486:AK489)</f>
        <v>0</v>
      </c>
      <c r="AK490" s="686"/>
      <c r="AL490" s="668">
        <f>SUM(AL486:AM489)</f>
        <v>0</v>
      </c>
      <c r="AM490" s="686"/>
      <c r="AN490" s="668">
        <f>SUM(AN486:AO489)</f>
        <v>0</v>
      </c>
      <c r="AO490" s="686"/>
      <c r="AP490" s="668">
        <f>SUM(AP486:AQ489)</f>
        <v>0</v>
      </c>
      <c r="AQ490" s="686"/>
      <c r="AR490" s="668">
        <f>SUM(AR486:AS489)</f>
        <v>0</v>
      </c>
      <c r="AS490" s="686"/>
      <c r="AT490" s="120">
        <f>SUM(AJ490:AS490)</f>
        <v>0</v>
      </c>
      <c r="AU490" s="668">
        <f>SUM(AU486:AV489)</f>
        <v>0</v>
      </c>
      <c r="AV490" s="686"/>
      <c r="AW490" s="668">
        <f>SUM(AW486:AX489)</f>
        <v>0</v>
      </c>
      <c r="AX490" s="686"/>
      <c r="AY490" s="668">
        <f>SUM(AY486:AZ489)</f>
        <v>0</v>
      </c>
      <c r="AZ490" s="686"/>
      <c r="BA490" s="668">
        <f>SUM(BA486:BB489)</f>
        <v>0</v>
      </c>
      <c r="BB490" s="686"/>
      <c r="BC490" s="668">
        <f>SUM(BC486:BD489)</f>
        <v>0</v>
      </c>
      <c r="BD490" s="686"/>
      <c r="BE490" s="120">
        <f>SUM(AU490:BD490)</f>
        <v>0</v>
      </c>
      <c r="BF490" s="668">
        <f>SUM(BF486:BG489)</f>
        <v>0</v>
      </c>
      <c r="BG490" s="686"/>
      <c r="BH490" s="668">
        <f>SUM(BH486:BI489)</f>
        <v>0</v>
      </c>
      <c r="BI490" s="686"/>
      <c r="BJ490" s="668">
        <f>SUM(BJ486:BK489)</f>
        <v>0</v>
      </c>
      <c r="BK490" s="686"/>
      <c r="BL490" s="668">
        <f>SUM(BL486:BM489)</f>
        <v>0</v>
      </c>
      <c r="BM490" s="686"/>
      <c r="BN490" s="668">
        <f>SUM(BN486:BO489)</f>
        <v>0</v>
      </c>
      <c r="BO490" s="686"/>
      <c r="BP490" s="120">
        <f>SUM(BF490:BO490)</f>
        <v>0</v>
      </c>
      <c r="BQ490" s="291">
        <f>SUM(BQ486:BQ489)</f>
        <v>0</v>
      </c>
      <c r="BR490" s="291">
        <f>SUM(BR486:BR489)</f>
        <v>0</v>
      </c>
      <c r="BS490" s="291">
        <f>SUM(BS486:BS489)</f>
        <v>0</v>
      </c>
      <c r="BT490" s="291">
        <f>SUM(BT486:BT489)</f>
        <v>0</v>
      </c>
      <c r="BU490" s="291">
        <f>SUM(BU486:BU489)</f>
        <v>0</v>
      </c>
      <c r="BV490" s="291">
        <f>SUM(BQ490:BU490)</f>
        <v>0</v>
      </c>
      <c r="BW490" s="34"/>
    </row>
    <row r="491" spans="1:75" s="9" customFormat="1" ht="15" customHeight="1">
      <c r="A491" s="62"/>
      <c r="B491" s="62"/>
      <c r="C491" s="713"/>
      <c r="D491" s="714"/>
      <c r="E491" s="714"/>
      <c r="F491" s="714"/>
      <c r="G491" s="714"/>
      <c r="H491" s="714"/>
      <c r="I491" s="714"/>
      <c r="J491" s="714"/>
      <c r="K491" s="714"/>
      <c r="L491" s="714"/>
      <c r="M491" s="715"/>
      <c r="N491" s="164"/>
      <c r="O491" s="405"/>
      <c r="P491" s="164"/>
      <c r="Q491" s="405"/>
      <c r="R491" s="164"/>
      <c r="S491" s="405"/>
      <c r="T491" s="164"/>
      <c r="U491" s="405"/>
      <c r="V491" s="164"/>
      <c r="W491" s="405"/>
      <c r="X491" s="109"/>
      <c r="Y491" s="164"/>
      <c r="Z491" s="405"/>
      <c r="AA491" s="164"/>
      <c r="AB491" s="405"/>
      <c r="AC491" s="164"/>
      <c r="AD491" s="405"/>
      <c r="AE491" s="164"/>
      <c r="AF491" s="405"/>
      <c r="AG491" s="164"/>
      <c r="AH491" s="405"/>
      <c r="AI491" s="109"/>
      <c r="AJ491" s="164"/>
      <c r="AK491" s="405"/>
      <c r="AL491" s="164"/>
      <c r="AM491" s="405"/>
      <c r="AN491" s="164"/>
      <c r="AO491" s="405"/>
      <c r="AP491" s="164"/>
      <c r="AQ491" s="405"/>
      <c r="AR491" s="164"/>
      <c r="AS491" s="405"/>
      <c r="AT491" s="109"/>
      <c r="AU491" s="164"/>
      <c r="AV491" s="405"/>
      <c r="AW491" s="164"/>
      <c r="AX491" s="405"/>
      <c r="AY491" s="164"/>
      <c r="AZ491" s="405"/>
      <c r="BA491" s="164"/>
      <c r="BB491" s="405"/>
      <c r="BC491" s="164"/>
      <c r="BD491" s="405"/>
      <c r="BE491" s="109"/>
      <c r="BF491" s="164"/>
      <c r="BG491" s="405"/>
      <c r="BH491" s="164"/>
      <c r="BI491" s="405"/>
      <c r="BJ491" s="164"/>
      <c r="BK491" s="405"/>
      <c r="BL491" s="164"/>
      <c r="BM491" s="405"/>
      <c r="BN491" s="164"/>
      <c r="BO491" s="405"/>
      <c r="BP491" s="109"/>
      <c r="BQ491" s="139"/>
      <c r="BR491" s="139"/>
      <c r="BS491" s="139"/>
      <c r="BT491" s="139"/>
      <c r="BU491" s="139"/>
      <c r="BV491" s="407"/>
      <c r="BW491" s="34"/>
    </row>
    <row r="492" spans="1:75" ht="15.75" customHeight="1">
      <c r="C492" s="852" t="s">
        <v>95</v>
      </c>
      <c r="D492" s="853"/>
      <c r="E492" s="853"/>
      <c r="F492" s="853"/>
      <c r="G492" s="853"/>
      <c r="H492" s="853"/>
      <c r="I492" s="853"/>
      <c r="J492" s="853"/>
      <c r="K492" s="853"/>
      <c r="L492" s="853"/>
      <c r="M492" s="854"/>
      <c r="N492" s="905">
        <f>SUM(N429,N441,N465,N477,N484,N490,N453)</f>
        <v>0</v>
      </c>
      <c r="O492" s="686"/>
      <c r="P492" s="905">
        <f>SUM(P429,P441,P465,P477,P484,P490,P453)</f>
        <v>0</v>
      </c>
      <c r="Q492" s="686"/>
      <c r="R492" s="905">
        <f>SUM(R429,R441,R465,R477,R484,R490,R453)</f>
        <v>0</v>
      </c>
      <c r="S492" s="686"/>
      <c r="T492" s="905">
        <f>SUM(T429,T441,T465,T477,T484,T490,T453)</f>
        <v>0</v>
      </c>
      <c r="U492" s="686"/>
      <c r="V492" s="905">
        <f>SUM(V429,V441,V465,V477,V484,V490,V453)</f>
        <v>0</v>
      </c>
      <c r="W492" s="686"/>
      <c r="X492" s="135">
        <f>SUM(N492:W492)</f>
        <v>0</v>
      </c>
      <c r="Y492" s="905">
        <f>SUM(Y429,Y441,Y465,Y477,Y484,Y490,Y453)</f>
        <v>0</v>
      </c>
      <c r="Z492" s="926"/>
      <c r="AA492" s="905">
        <f>SUM(AA429,AA441,AA465,AA477,AA484,AA490,AA453)</f>
        <v>0</v>
      </c>
      <c r="AB492" s="926"/>
      <c r="AC492" s="905">
        <f>SUM(AC429,AC441,AC465,AC477,AC484,AC490,AC453)</f>
        <v>0</v>
      </c>
      <c r="AD492" s="926"/>
      <c r="AE492" s="905">
        <f>SUM(AE429,AE441,AE465,AE477,AE484,AE490,AE453)</f>
        <v>0</v>
      </c>
      <c r="AF492" s="926"/>
      <c r="AG492" s="905">
        <f>SUM(AG429,AG441,AG465,AG477,AG484,AG490,AG453)</f>
        <v>0</v>
      </c>
      <c r="AH492" s="926"/>
      <c r="AI492" s="135">
        <f>SUM(Y492:AH492)</f>
        <v>0</v>
      </c>
      <c r="AJ492" s="905">
        <f>SUM(AJ429,AJ441,AJ465,AJ477,AJ484,AJ490,AJ453)</f>
        <v>0</v>
      </c>
      <c r="AK492" s="686"/>
      <c r="AL492" s="905">
        <f>SUM(AL429,AL441,AL465,AL477,AL484,AL490,AL453)</f>
        <v>0</v>
      </c>
      <c r="AM492" s="686"/>
      <c r="AN492" s="905">
        <f>SUM(AN429,AN441,AN465,AN477,AN484,AN490,AN453)</f>
        <v>0</v>
      </c>
      <c r="AO492" s="686"/>
      <c r="AP492" s="905">
        <f>SUM(AP429,AP441,AP465,AP477,AP484,AP490,AP453)</f>
        <v>0</v>
      </c>
      <c r="AQ492" s="686"/>
      <c r="AR492" s="905">
        <f>SUM(AR429,AR441,AR465,AR477,AR484,AR490,AR453)</f>
        <v>0</v>
      </c>
      <c r="AS492" s="686"/>
      <c r="AT492" s="135">
        <f>SUM(AJ492:AS492)</f>
        <v>0</v>
      </c>
      <c r="AU492" s="905">
        <f>SUM(AU429,AU441,AU465,AU477,AU484,AU490,AU453)</f>
        <v>0</v>
      </c>
      <c r="AV492" s="686"/>
      <c r="AW492" s="905">
        <f>SUM(AW429,AW441,AW465,AW477,AW484,AW490,AW453)</f>
        <v>0</v>
      </c>
      <c r="AX492" s="686"/>
      <c r="AY492" s="905">
        <f>SUM(AY429,AY441,AY465,AY477,AY484,AY490,AY453)</f>
        <v>0</v>
      </c>
      <c r="AZ492" s="686"/>
      <c r="BA492" s="905">
        <f>SUM(BA429,BA441,BA465,BA477,BA484,BA490,BA453)</f>
        <v>0</v>
      </c>
      <c r="BB492" s="686"/>
      <c r="BC492" s="905">
        <f>SUM(BC429,BC441,BC465,BC477,BC484,BC490,BC453)</f>
        <v>0</v>
      </c>
      <c r="BD492" s="686"/>
      <c r="BE492" s="135">
        <f>SUM(AU492:BD492)</f>
        <v>0</v>
      </c>
      <c r="BF492" s="905">
        <f>SUM(BF429,BF441,BF465,BF477,BF484,BF490,BF453)</f>
        <v>0</v>
      </c>
      <c r="BG492" s="686"/>
      <c r="BH492" s="905">
        <f>SUM(BH429,BH441,BH465,BH477,BH484,BH490,BH453)</f>
        <v>0</v>
      </c>
      <c r="BI492" s="686"/>
      <c r="BJ492" s="905">
        <f>SUM(BJ429,BJ441,BJ465,BJ477,BJ484,BJ490,BJ453)</f>
        <v>0</v>
      </c>
      <c r="BK492" s="686"/>
      <c r="BL492" s="905">
        <f>SUM(BL429,BL441,BL465,BL477,BL484,BL490,BL453)</f>
        <v>0</v>
      </c>
      <c r="BM492" s="686"/>
      <c r="BN492" s="905">
        <f>SUM(BN429,BN441,BN465,BN477,BN484,BN490,BN453)</f>
        <v>0</v>
      </c>
      <c r="BO492" s="686"/>
      <c r="BP492" s="135">
        <f>SUM(BF492:BO492)</f>
        <v>0</v>
      </c>
      <c r="BQ492" s="292">
        <f>N492+Y492+AJ492+AU492+BF492</f>
        <v>0</v>
      </c>
      <c r="BR492" s="292">
        <f>P492+AA492+AL492+AW492+BH492</f>
        <v>0</v>
      </c>
      <c r="BS492" s="292">
        <f>R492+AC492+AN492+AY492+BJ492</f>
        <v>0</v>
      </c>
      <c r="BT492" s="292">
        <f>T492+AE492+AP492+BA492+BL492</f>
        <v>0</v>
      </c>
      <c r="BU492" s="292">
        <f>V492+AG492+AR492+BC492+BN492</f>
        <v>0</v>
      </c>
      <c r="BV492" s="390">
        <f>SUM(BQ492:BU492)</f>
        <v>0</v>
      </c>
      <c r="BW492" s="34"/>
    </row>
    <row r="493" spans="1:75" ht="15" customHeight="1">
      <c r="C493" s="922"/>
      <c r="D493" s="923"/>
      <c r="E493" s="923"/>
      <c r="F493" s="923"/>
      <c r="G493" s="923"/>
      <c r="H493" s="923"/>
      <c r="I493" s="923"/>
      <c r="J493" s="923"/>
      <c r="K493" s="923"/>
      <c r="L493" s="923"/>
      <c r="M493" s="669"/>
      <c r="N493" s="125"/>
      <c r="O493" s="103"/>
      <c r="P493" s="125"/>
      <c r="Q493" s="103"/>
      <c r="R493" s="125"/>
      <c r="S493" s="103"/>
      <c r="T493" s="125"/>
      <c r="U493" s="103"/>
      <c r="V493" s="125"/>
      <c r="W493" s="103"/>
      <c r="X493" s="99"/>
      <c r="Y493" s="125"/>
      <c r="Z493" s="103"/>
      <c r="AA493" s="125"/>
      <c r="AB493" s="103"/>
      <c r="AC493" s="125"/>
      <c r="AD493" s="103"/>
      <c r="AE493" s="125"/>
      <c r="AF493" s="103"/>
      <c r="AG493" s="125"/>
      <c r="AH493" s="103"/>
      <c r="AI493" s="99"/>
      <c r="AJ493" s="125"/>
      <c r="AK493" s="103"/>
      <c r="AL493" s="125"/>
      <c r="AM493" s="103"/>
      <c r="AN493" s="125"/>
      <c r="AO493" s="103"/>
      <c r="AP493" s="125"/>
      <c r="AQ493" s="103"/>
      <c r="AR493" s="125"/>
      <c r="AS493" s="103"/>
      <c r="AT493" s="99"/>
      <c r="AU493" s="125"/>
      <c r="AV493" s="103"/>
      <c r="AW493" s="125"/>
      <c r="AX493" s="103"/>
      <c r="AY493" s="125"/>
      <c r="AZ493" s="103"/>
      <c r="BA493" s="125"/>
      <c r="BB493" s="103"/>
      <c r="BC493" s="125"/>
      <c r="BD493" s="103"/>
      <c r="BE493" s="99"/>
      <c r="BF493" s="125"/>
      <c r="BG493" s="103"/>
      <c r="BH493" s="125"/>
      <c r="BI493" s="103"/>
      <c r="BJ493" s="125"/>
      <c r="BK493" s="103"/>
      <c r="BL493" s="125"/>
      <c r="BM493" s="103"/>
      <c r="BN493" s="125"/>
      <c r="BO493" s="103"/>
      <c r="BP493" s="99"/>
      <c r="BQ493" s="139"/>
      <c r="BR493" s="139"/>
      <c r="BS493" s="139"/>
      <c r="BT493" s="139"/>
      <c r="BU493" s="139"/>
      <c r="BV493" s="99"/>
      <c r="BW493" s="34"/>
    </row>
    <row r="494" spans="1:75" ht="15" customHeight="1">
      <c r="C494" s="852" t="s">
        <v>96</v>
      </c>
      <c r="D494" s="853"/>
      <c r="E494" s="853"/>
      <c r="F494" s="853"/>
      <c r="G494" s="853"/>
      <c r="H494" s="853"/>
      <c r="I494" s="853"/>
      <c r="J494" s="853"/>
      <c r="K494" s="853"/>
      <c r="L494" s="853"/>
      <c r="M494" s="854"/>
      <c r="N494" s="883">
        <f>N398+N492</f>
        <v>0</v>
      </c>
      <c r="O494" s="885"/>
      <c r="P494" s="883">
        <f>P398+P492</f>
        <v>0</v>
      </c>
      <c r="Q494" s="885"/>
      <c r="R494" s="883">
        <f>R398+R492</f>
        <v>0</v>
      </c>
      <c r="S494" s="885"/>
      <c r="T494" s="883">
        <f>T398+T492</f>
        <v>0</v>
      </c>
      <c r="U494" s="885"/>
      <c r="V494" s="883">
        <f>V398+V492</f>
        <v>0</v>
      </c>
      <c r="W494" s="885"/>
      <c r="X494" s="135">
        <f>SUM(N494:W494)</f>
        <v>0</v>
      </c>
      <c r="Y494" s="883">
        <f>Y398+Y492</f>
        <v>0</v>
      </c>
      <c r="Z494" s="884"/>
      <c r="AA494" s="883">
        <f>AA398+AA492</f>
        <v>0</v>
      </c>
      <c r="AB494" s="884"/>
      <c r="AC494" s="883">
        <f>AC398+AC492</f>
        <v>0</v>
      </c>
      <c r="AD494" s="884"/>
      <c r="AE494" s="883">
        <f>AE398+AE492</f>
        <v>0</v>
      </c>
      <c r="AF494" s="884"/>
      <c r="AG494" s="883">
        <f>AG398+AG492</f>
        <v>0</v>
      </c>
      <c r="AH494" s="884"/>
      <c r="AI494" s="135">
        <f>SUM(Y494:AH494)</f>
        <v>0</v>
      </c>
      <c r="AJ494" s="883">
        <f>AJ398+AJ492</f>
        <v>0</v>
      </c>
      <c r="AK494" s="885"/>
      <c r="AL494" s="883">
        <f>AL398+AL492</f>
        <v>0</v>
      </c>
      <c r="AM494" s="885"/>
      <c r="AN494" s="883">
        <f>AN398+AN492</f>
        <v>0</v>
      </c>
      <c r="AO494" s="885"/>
      <c r="AP494" s="883">
        <f>AP398+AP492</f>
        <v>0</v>
      </c>
      <c r="AQ494" s="885"/>
      <c r="AR494" s="883">
        <f>AR398+AR492</f>
        <v>0</v>
      </c>
      <c r="AS494" s="885"/>
      <c r="AT494" s="135">
        <f>SUM(AJ494:AS494)</f>
        <v>0</v>
      </c>
      <c r="AU494" s="883">
        <f>AU398+AU492</f>
        <v>0</v>
      </c>
      <c r="AV494" s="885"/>
      <c r="AW494" s="883">
        <f>AW398+AW492</f>
        <v>0</v>
      </c>
      <c r="AX494" s="885"/>
      <c r="AY494" s="883">
        <f>AY398+AY492</f>
        <v>0</v>
      </c>
      <c r="AZ494" s="885"/>
      <c r="BA494" s="883">
        <f>BA398+BA492</f>
        <v>0</v>
      </c>
      <c r="BB494" s="885"/>
      <c r="BC494" s="883">
        <f>BC398+BC492</f>
        <v>0</v>
      </c>
      <c r="BD494" s="885"/>
      <c r="BE494" s="135">
        <f>SUM(AU494:BD494)</f>
        <v>0</v>
      </c>
      <c r="BF494" s="883">
        <f>BF398+BF492</f>
        <v>0</v>
      </c>
      <c r="BG494" s="885"/>
      <c r="BH494" s="883">
        <f>BH398+BH492</f>
        <v>0</v>
      </c>
      <c r="BI494" s="885"/>
      <c r="BJ494" s="883">
        <f>BJ398+BJ492</f>
        <v>0</v>
      </c>
      <c r="BK494" s="885"/>
      <c r="BL494" s="883">
        <f>BL398+BL492</f>
        <v>0</v>
      </c>
      <c r="BM494" s="885"/>
      <c r="BN494" s="883">
        <f>BN398+BN492</f>
        <v>0</v>
      </c>
      <c r="BO494" s="885"/>
      <c r="BP494" s="135">
        <f>SUM(BF494:BO494)</f>
        <v>0</v>
      </c>
      <c r="BQ494" s="292">
        <f>N494+Y494+AJ494+AU494+BF494</f>
        <v>0</v>
      </c>
      <c r="BR494" s="292">
        <f>P494+AA494+AL494+AW494+BH494</f>
        <v>0</v>
      </c>
      <c r="BS494" s="292">
        <f>R494+AC494+AN494+AY494+BJ494</f>
        <v>0</v>
      </c>
      <c r="BT494" s="292">
        <f>T494+AE494+AP494+BA494+BL494</f>
        <v>0</v>
      </c>
      <c r="BU494" s="292">
        <f>V494+AG494+AR494+BC494+BN494</f>
        <v>0</v>
      </c>
      <c r="BV494" s="293">
        <f>SUM(BQ494:BU494)</f>
        <v>0</v>
      </c>
      <c r="BW494" s="34"/>
    </row>
    <row r="495" spans="1:75" ht="15" customHeight="1">
      <c r="C495" s="922"/>
      <c r="D495" s="923"/>
      <c r="E495" s="923"/>
      <c r="F495" s="923"/>
      <c r="G495" s="923"/>
      <c r="H495" s="923"/>
      <c r="I495" s="923"/>
      <c r="J495" s="923"/>
      <c r="K495" s="923"/>
      <c r="L495" s="923"/>
      <c r="M495" s="669"/>
      <c r="N495" s="246"/>
      <c r="O495" s="391"/>
      <c r="P495" s="246"/>
      <c r="Q495" s="391"/>
      <c r="R495" s="246"/>
      <c r="S495" s="391"/>
      <c r="T495" s="246"/>
      <c r="U495" s="391"/>
      <c r="V495" s="246"/>
      <c r="W495" s="391"/>
      <c r="X495" s="99"/>
      <c r="Y495" s="246"/>
      <c r="Z495" s="391"/>
      <c r="AA495" s="246"/>
      <c r="AB495" s="391"/>
      <c r="AC495" s="246"/>
      <c r="AD495" s="391"/>
      <c r="AE495" s="246"/>
      <c r="AF495" s="391"/>
      <c r="AG495" s="246"/>
      <c r="AH495" s="391"/>
      <c r="AI495" s="99"/>
      <c r="AJ495" s="246"/>
      <c r="AK495" s="391"/>
      <c r="AL495" s="246"/>
      <c r="AM495" s="391"/>
      <c r="AN495" s="246"/>
      <c r="AO495" s="391"/>
      <c r="AP495" s="246"/>
      <c r="AQ495" s="391"/>
      <c r="AR495" s="246"/>
      <c r="AS495" s="391"/>
      <c r="AT495" s="99"/>
      <c r="AU495" s="246"/>
      <c r="AV495" s="391"/>
      <c r="AW495" s="246"/>
      <c r="AX495" s="391"/>
      <c r="AY495" s="246"/>
      <c r="AZ495" s="391"/>
      <c r="BA495" s="246"/>
      <c r="BB495" s="391"/>
      <c r="BC495" s="246"/>
      <c r="BD495" s="391"/>
      <c r="BE495" s="99"/>
      <c r="BF495" s="246"/>
      <c r="BG495" s="391"/>
      <c r="BH495" s="246"/>
      <c r="BI495" s="391"/>
      <c r="BJ495" s="246"/>
      <c r="BK495" s="391"/>
      <c r="BL495" s="246"/>
      <c r="BM495" s="391"/>
      <c r="BN495" s="246"/>
      <c r="BO495" s="391"/>
      <c r="BP495" s="99"/>
      <c r="BQ495" s="139"/>
      <c r="BR495" s="139"/>
      <c r="BS495" s="139"/>
      <c r="BT495" s="139"/>
      <c r="BU495" s="139"/>
      <c r="BV495" s="99"/>
      <c r="BW495" s="34"/>
    </row>
    <row r="496" spans="1:75" ht="15" customHeight="1">
      <c r="C496" s="852" t="s">
        <v>97</v>
      </c>
      <c r="D496" s="853"/>
      <c r="E496" s="853"/>
      <c r="F496" s="853"/>
      <c r="G496" s="853"/>
      <c r="H496" s="853"/>
      <c r="I496" s="853"/>
      <c r="J496" s="853"/>
      <c r="K496" s="853"/>
      <c r="L496" s="853"/>
      <c r="M496" s="854"/>
      <c r="N496" s="883">
        <f>N411+N494</f>
        <v>0</v>
      </c>
      <c r="O496" s="885"/>
      <c r="P496" s="883">
        <f>P411+P494</f>
        <v>0</v>
      </c>
      <c r="Q496" s="885"/>
      <c r="R496" s="883">
        <f>R411+R494</f>
        <v>0</v>
      </c>
      <c r="S496" s="885"/>
      <c r="T496" s="883">
        <f>T411+T494</f>
        <v>0</v>
      </c>
      <c r="U496" s="885"/>
      <c r="V496" s="883">
        <f>V411+V494</f>
        <v>0</v>
      </c>
      <c r="W496" s="885"/>
      <c r="X496" s="135">
        <f>SUM(N496:W496)</f>
        <v>0</v>
      </c>
      <c r="Y496" s="883">
        <f>Y411+Y494</f>
        <v>0</v>
      </c>
      <c r="Z496" s="884"/>
      <c r="AA496" s="883">
        <f>AA411+AA494</f>
        <v>0</v>
      </c>
      <c r="AB496" s="884"/>
      <c r="AC496" s="883">
        <f>AC411+AC494</f>
        <v>0</v>
      </c>
      <c r="AD496" s="884"/>
      <c r="AE496" s="883">
        <f>AE411+AE494</f>
        <v>0</v>
      </c>
      <c r="AF496" s="884"/>
      <c r="AG496" s="883">
        <f>AG411+AG494</f>
        <v>0</v>
      </c>
      <c r="AH496" s="884"/>
      <c r="AI496" s="135">
        <f>SUM(Y496:AH496)</f>
        <v>0</v>
      </c>
      <c r="AJ496" s="883">
        <f>AJ411+AJ494</f>
        <v>0</v>
      </c>
      <c r="AK496" s="885"/>
      <c r="AL496" s="883">
        <f>AL411+AL494</f>
        <v>0</v>
      </c>
      <c r="AM496" s="885"/>
      <c r="AN496" s="883">
        <f>AN411+AN494</f>
        <v>0</v>
      </c>
      <c r="AO496" s="885"/>
      <c r="AP496" s="883">
        <f>AP411+AP494</f>
        <v>0</v>
      </c>
      <c r="AQ496" s="885"/>
      <c r="AR496" s="883">
        <f>AR411+AR494</f>
        <v>0</v>
      </c>
      <c r="AS496" s="885"/>
      <c r="AT496" s="135">
        <f>SUM(AJ496:AS496)</f>
        <v>0</v>
      </c>
      <c r="AU496" s="883">
        <f>AU411+AU494</f>
        <v>0</v>
      </c>
      <c r="AV496" s="885"/>
      <c r="AW496" s="883">
        <f>AW411+AW494</f>
        <v>0</v>
      </c>
      <c r="AX496" s="885"/>
      <c r="AY496" s="883">
        <f>AY411+AY494</f>
        <v>0</v>
      </c>
      <c r="AZ496" s="885"/>
      <c r="BA496" s="883">
        <f>BA411+BA494</f>
        <v>0</v>
      </c>
      <c r="BB496" s="885"/>
      <c r="BC496" s="883">
        <f>BC411+BC494</f>
        <v>0</v>
      </c>
      <c r="BD496" s="885"/>
      <c r="BE496" s="135">
        <f>SUM(AU496:BD496)</f>
        <v>0</v>
      </c>
      <c r="BF496" s="883">
        <f>BF411+BF494</f>
        <v>0</v>
      </c>
      <c r="BG496" s="885"/>
      <c r="BH496" s="883">
        <f>BH411+BH494</f>
        <v>0</v>
      </c>
      <c r="BI496" s="885"/>
      <c r="BJ496" s="883">
        <f>BJ411+BJ494</f>
        <v>0</v>
      </c>
      <c r="BK496" s="885"/>
      <c r="BL496" s="883">
        <f>BL411+BL494</f>
        <v>0</v>
      </c>
      <c r="BM496" s="885"/>
      <c r="BN496" s="883">
        <f>BN411+BN494</f>
        <v>0</v>
      </c>
      <c r="BO496" s="885"/>
      <c r="BP496" s="135">
        <f>SUM(BF496:BO496)</f>
        <v>0</v>
      </c>
      <c r="BQ496" s="292">
        <f>N496+Y496+AJ496+AU496+BF496</f>
        <v>0</v>
      </c>
      <c r="BR496" s="292">
        <f>P496+AA496+AL496+AW496+BH496</f>
        <v>0</v>
      </c>
      <c r="BS496" s="292">
        <f>R496+AC496+AN496+AY496+BJ496</f>
        <v>0</v>
      </c>
      <c r="BT496" s="292">
        <f>T496+AE496+AP496+BA496+BL496</f>
        <v>0</v>
      </c>
      <c r="BU496" s="292">
        <f>V496+AG496+AR496+BC496+BN496</f>
        <v>0</v>
      </c>
      <c r="BV496" s="293">
        <f>SUM(BQ496:BU496)</f>
        <v>0</v>
      </c>
      <c r="BW496" s="34"/>
    </row>
    <row r="497" spans="3:67" ht="17.100000000000001" customHeight="1">
      <c r="N497" s="34"/>
      <c r="O497" s="34"/>
      <c r="Q497" s="34"/>
      <c r="S497" s="34"/>
      <c r="U497" s="34"/>
      <c r="W497" s="34"/>
      <c r="Y497" s="34"/>
      <c r="Z497" s="34"/>
      <c r="AB497" s="34"/>
      <c r="AD497" s="34"/>
      <c r="AF497" s="34"/>
      <c r="AH497" s="34"/>
      <c r="AJ497" s="34"/>
      <c r="AK497" s="34"/>
      <c r="AM497" s="34"/>
      <c r="AO497" s="34"/>
      <c r="AQ497" s="34"/>
      <c r="AS497" s="34"/>
      <c r="AU497" s="34"/>
      <c r="AV497" s="34"/>
      <c r="AX497" s="34"/>
      <c r="AZ497" s="34"/>
      <c r="BB497" s="34"/>
      <c r="BD497" s="34"/>
      <c r="BF497" s="34"/>
      <c r="BG497" s="34"/>
      <c r="BI497" s="34"/>
      <c r="BK497" s="34"/>
      <c r="BM497" s="34"/>
      <c r="BO497" s="34"/>
    </row>
    <row r="498" spans="3:67" ht="17.100000000000001" customHeight="1">
      <c r="C498" s="412" t="str">
        <f>MTDC!C265</f>
        <v>IBUD Version 08.026.21</v>
      </c>
      <c r="D498" s="9"/>
      <c r="E498" s="9"/>
      <c r="F498" s="9"/>
      <c r="G498" s="9"/>
      <c r="H498" s="9"/>
      <c r="I498" s="9"/>
      <c r="J498" s="9"/>
      <c r="K498" s="9"/>
      <c r="L498" s="9"/>
      <c r="N498" s="34"/>
      <c r="O498" s="34"/>
      <c r="Q498" s="34"/>
      <c r="S498" s="188"/>
      <c r="U498" s="34"/>
      <c r="W498" s="34"/>
      <c r="Y498" s="34"/>
      <c r="Z498" s="34"/>
      <c r="AB498" s="34"/>
      <c r="AD498" s="188"/>
      <c r="AF498" s="34"/>
      <c r="AH498" s="34"/>
      <c r="AJ498" s="34"/>
      <c r="AK498" s="34"/>
      <c r="AM498" s="34"/>
      <c r="AO498" s="188"/>
      <c r="AQ498" s="34"/>
      <c r="AS498" s="34"/>
      <c r="AU498" s="34"/>
      <c r="AV498" s="34"/>
      <c r="AX498" s="34"/>
      <c r="AZ498" s="188"/>
      <c r="BB498" s="34"/>
      <c r="BD498" s="34"/>
      <c r="BF498" s="34"/>
      <c r="BG498" s="34"/>
      <c r="BI498" s="34"/>
      <c r="BK498" s="188"/>
      <c r="BM498" s="34"/>
      <c r="BO498" s="34"/>
    </row>
    <row r="499" spans="3:67" ht="17.100000000000001" customHeight="1">
      <c r="C499" s="9"/>
      <c r="D499" s="9"/>
      <c r="E499" s="9"/>
      <c r="F499" s="9"/>
      <c r="G499" s="9"/>
      <c r="H499" s="9"/>
      <c r="I499" s="9"/>
      <c r="J499" s="9"/>
      <c r="K499" s="9"/>
      <c r="L499" s="9"/>
      <c r="N499" s="34"/>
      <c r="O499" s="34"/>
      <c r="Q499" s="34"/>
      <c r="S499" s="34"/>
      <c r="U499" s="34"/>
      <c r="W499" s="34"/>
      <c r="Y499" s="34"/>
      <c r="Z499" s="34"/>
      <c r="AB499" s="34"/>
      <c r="AD499" s="34"/>
      <c r="AF499" s="34"/>
      <c r="AH499" s="34"/>
      <c r="AJ499" s="34"/>
      <c r="AK499" s="34"/>
      <c r="AM499" s="34"/>
      <c r="AO499" s="34"/>
      <c r="AQ499" s="34"/>
      <c r="AS499" s="34"/>
      <c r="AU499" s="34"/>
      <c r="AV499" s="34"/>
      <c r="AX499" s="34"/>
      <c r="AZ499" s="34"/>
      <c r="BB499" s="34"/>
      <c r="BD499" s="34"/>
      <c r="BF499" s="34"/>
      <c r="BG499" s="34"/>
      <c r="BI499" s="34"/>
      <c r="BK499" s="34"/>
      <c r="BM499" s="34"/>
      <c r="BO499" s="34"/>
    </row>
    <row r="500" spans="3:67" ht="17.100000000000001" customHeight="1">
      <c r="C500" s="9"/>
      <c r="D500" s="9"/>
      <c r="E500" s="9"/>
      <c r="F500" s="9"/>
      <c r="G500" s="9"/>
      <c r="H500" s="9"/>
      <c r="I500" s="9"/>
      <c r="J500" s="9"/>
      <c r="K500" s="9"/>
      <c r="L500" s="9"/>
      <c r="N500" s="34"/>
      <c r="O500" s="34"/>
      <c r="Q500" s="34"/>
      <c r="S500" s="34"/>
      <c r="U500" s="34"/>
      <c r="W500" s="34"/>
      <c r="Y500" s="34"/>
      <c r="Z500" s="34"/>
      <c r="AB500" s="34"/>
      <c r="AD500" s="34"/>
      <c r="AF500" s="34"/>
      <c r="AH500" s="34"/>
      <c r="AJ500" s="34"/>
      <c r="AK500" s="34"/>
      <c r="AM500" s="34"/>
      <c r="AO500" s="34"/>
      <c r="AQ500" s="34"/>
      <c r="AS500" s="34"/>
      <c r="AU500" s="34"/>
      <c r="AV500" s="34"/>
      <c r="AX500" s="34"/>
      <c r="AZ500" s="34"/>
      <c r="BB500" s="34"/>
      <c r="BD500" s="34"/>
      <c r="BF500" s="34"/>
      <c r="BG500" s="34"/>
      <c r="BI500" s="34"/>
      <c r="BK500" s="34"/>
      <c r="BM500" s="34"/>
      <c r="BO500" s="34"/>
    </row>
    <row r="501" spans="3:67" ht="17.100000000000001" customHeight="1">
      <c r="C501" s="9"/>
      <c r="D501" s="9"/>
      <c r="E501" s="9"/>
      <c r="F501" s="9"/>
      <c r="G501" s="9"/>
      <c r="H501" s="9"/>
      <c r="I501" s="9"/>
      <c r="J501" s="9"/>
      <c r="K501" s="9"/>
      <c r="L501" s="9"/>
      <c r="N501" s="34"/>
      <c r="O501" s="34"/>
      <c r="Q501" s="34"/>
      <c r="S501" s="34"/>
      <c r="U501" s="34"/>
      <c r="W501" s="34"/>
      <c r="Y501" s="34"/>
      <c r="Z501" s="34"/>
      <c r="AB501" s="34"/>
      <c r="AD501" s="34"/>
      <c r="AF501" s="34"/>
      <c r="AH501" s="34"/>
      <c r="AJ501" s="34"/>
      <c r="AK501" s="34"/>
      <c r="AM501" s="34"/>
      <c r="AO501" s="34"/>
      <c r="AQ501" s="34"/>
      <c r="AS501" s="34"/>
      <c r="AU501" s="34"/>
      <c r="AV501" s="34"/>
      <c r="AX501" s="34"/>
      <c r="AZ501" s="34"/>
      <c r="BB501" s="34"/>
      <c r="BD501" s="34"/>
      <c r="BF501" s="34"/>
      <c r="BG501" s="34"/>
      <c r="BI501" s="34"/>
      <c r="BK501" s="34"/>
      <c r="BM501" s="34"/>
      <c r="BO501" s="34"/>
    </row>
    <row r="502" spans="3:67" ht="17.100000000000001" customHeight="1">
      <c r="C502" s="9"/>
      <c r="D502" s="9"/>
      <c r="E502" s="9"/>
      <c r="F502" s="9"/>
      <c r="G502" s="9"/>
      <c r="H502" s="9"/>
      <c r="I502" s="9"/>
      <c r="J502" s="9"/>
      <c r="K502" s="9"/>
      <c r="L502" s="9"/>
      <c r="N502" s="34"/>
      <c r="O502" s="34"/>
      <c r="Q502" s="34"/>
      <c r="S502" s="34"/>
      <c r="U502" s="34"/>
      <c r="W502" s="34"/>
      <c r="Y502" s="34"/>
      <c r="Z502" s="34"/>
      <c r="AB502" s="34"/>
      <c r="AD502" s="34"/>
      <c r="AF502" s="34"/>
      <c r="AH502" s="34"/>
      <c r="AJ502" s="34"/>
      <c r="AK502" s="34"/>
      <c r="AM502" s="34"/>
      <c r="AO502" s="34"/>
      <c r="AQ502" s="34"/>
      <c r="AS502" s="34"/>
      <c r="AU502" s="34"/>
      <c r="AV502" s="34"/>
      <c r="AX502" s="34"/>
      <c r="AZ502" s="34"/>
      <c r="BB502" s="34"/>
      <c r="BD502" s="34"/>
      <c r="BF502" s="34"/>
      <c r="BG502" s="34"/>
      <c r="BI502" s="34"/>
      <c r="BK502" s="34"/>
      <c r="BM502" s="34"/>
      <c r="BO502" s="34"/>
    </row>
    <row r="503" spans="3:67" ht="17.100000000000001" customHeight="1">
      <c r="C503" s="9"/>
      <c r="D503" s="9"/>
      <c r="E503" s="9"/>
      <c r="F503" s="9"/>
      <c r="G503" s="9"/>
      <c r="H503" s="9"/>
      <c r="I503" s="9"/>
      <c r="J503" s="9"/>
      <c r="K503" s="9"/>
      <c r="L503" s="9"/>
      <c r="N503" s="34"/>
      <c r="O503" s="34"/>
      <c r="Q503" s="34"/>
      <c r="S503" s="34"/>
      <c r="U503" s="34"/>
      <c r="W503" s="34"/>
      <c r="Y503" s="34"/>
      <c r="Z503" s="34"/>
      <c r="AB503" s="34"/>
      <c r="AD503" s="34"/>
      <c r="AF503" s="34"/>
      <c r="AH503" s="34"/>
      <c r="AJ503" s="34"/>
      <c r="AK503" s="34"/>
      <c r="AM503" s="34"/>
      <c r="AO503" s="34"/>
      <c r="AQ503" s="34"/>
      <c r="AS503" s="34"/>
      <c r="AU503" s="34"/>
      <c r="AV503" s="34"/>
      <c r="AX503" s="34"/>
      <c r="AZ503" s="34"/>
      <c r="BB503" s="34"/>
      <c r="BD503" s="34"/>
      <c r="BF503" s="34"/>
      <c r="BG503" s="34"/>
      <c r="BI503" s="34"/>
      <c r="BK503" s="34"/>
      <c r="BM503" s="34"/>
      <c r="BO503" s="34"/>
    </row>
    <row r="505" spans="3:67" ht="17.100000000000001" customHeight="1">
      <c r="C505" s="16" t="s">
        <v>90</v>
      </c>
      <c r="D505" s="16"/>
      <c r="E505" s="16"/>
      <c r="F505" s="16"/>
      <c r="G505" s="16"/>
      <c r="H505" s="16"/>
      <c r="I505" s="16"/>
      <c r="J505" s="16"/>
      <c r="K505" s="16"/>
      <c r="L505" s="16"/>
      <c r="M505" s="189"/>
      <c r="N505" s="189"/>
      <c r="O505" s="189"/>
      <c r="P505" s="189"/>
      <c r="Q505" s="189"/>
      <c r="R505" s="189"/>
      <c r="S505" s="189"/>
      <c r="U505" s="189"/>
      <c r="W505" s="189"/>
      <c r="Y505" s="189"/>
      <c r="Z505" s="189"/>
      <c r="AA505" s="189"/>
      <c r="AB505" s="189"/>
      <c r="AC505" s="189"/>
      <c r="AD505" s="189"/>
      <c r="AF505" s="189"/>
      <c r="AH505" s="189"/>
      <c r="AJ505" s="189"/>
      <c r="AK505" s="189"/>
      <c r="AL505" s="189"/>
      <c r="AM505" s="189"/>
      <c r="AN505" s="189"/>
      <c r="AO505" s="189"/>
      <c r="AQ505" s="189"/>
      <c r="AS505" s="189"/>
      <c r="AU505" s="189"/>
      <c r="AV505" s="189"/>
      <c r="AW505" s="189"/>
      <c r="AX505" s="189"/>
      <c r="AY505" s="189"/>
      <c r="AZ505" s="189"/>
      <c r="BB505" s="189"/>
      <c r="BD505" s="189"/>
      <c r="BF505" s="189"/>
      <c r="BG505" s="189"/>
      <c r="BH505" s="189"/>
      <c r="BI505" s="189"/>
      <c r="BJ505" s="189"/>
      <c r="BK505" s="189"/>
      <c r="BM505" s="189"/>
      <c r="BO505" s="189"/>
    </row>
    <row r="506" spans="3:67" ht="17.100000000000001" customHeight="1">
      <c r="C506" s="34" t="s">
        <v>90</v>
      </c>
      <c r="M506" s="189" t="s">
        <v>90</v>
      </c>
      <c r="N506" s="189" t="s">
        <v>90</v>
      </c>
      <c r="O506" s="189"/>
      <c r="P506" s="189" t="s">
        <v>90</v>
      </c>
      <c r="Q506" s="189"/>
      <c r="R506" s="189" t="s">
        <v>90</v>
      </c>
      <c r="S506" s="189"/>
      <c r="U506" s="189"/>
      <c r="W506" s="189"/>
      <c r="Y506" s="189" t="s">
        <v>90</v>
      </c>
      <c r="Z506" s="189"/>
      <c r="AA506" s="189" t="s">
        <v>90</v>
      </c>
      <c r="AB506" s="189"/>
      <c r="AC506" s="189" t="s">
        <v>90</v>
      </c>
      <c r="AD506" s="189"/>
      <c r="AF506" s="189"/>
      <c r="AH506" s="189"/>
      <c r="AJ506" s="189" t="s">
        <v>90</v>
      </c>
      <c r="AK506" s="189"/>
      <c r="AL506" s="189" t="s">
        <v>90</v>
      </c>
      <c r="AM506" s="189"/>
      <c r="AN506" s="189" t="s">
        <v>90</v>
      </c>
      <c r="AO506" s="189"/>
      <c r="AQ506" s="189"/>
      <c r="AS506" s="189"/>
      <c r="AU506" s="189" t="s">
        <v>90</v>
      </c>
      <c r="AV506" s="189"/>
      <c r="AW506" s="189" t="s">
        <v>90</v>
      </c>
      <c r="AX506" s="189"/>
      <c r="AY506" s="189" t="s">
        <v>90</v>
      </c>
      <c r="AZ506" s="189"/>
      <c r="BB506" s="189"/>
      <c r="BD506" s="189"/>
      <c r="BF506" s="189" t="s">
        <v>90</v>
      </c>
      <c r="BG506" s="189"/>
      <c r="BH506" s="189" t="s">
        <v>90</v>
      </c>
      <c r="BI506" s="189"/>
      <c r="BJ506" s="189" t="s">
        <v>90</v>
      </c>
      <c r="BK506" s="189"/>
      <c r="BM506" s="189"/>
      <c r="BO506" s="189"/>
    </row>
    <row r="507" spans="3:67" ht="17.100000000000001" customHeight="1">
      <c r="C507" s="34" t="s">
        <v>90</v>
      </c>
      <c r="M507" s="189" t="s">
        <v>90</v>
      </c>
      <c r="N507" s="189" t="s">
        <v>90</v>
      </c>
      <c r="O507" s="189"/>
      <c r="P507" s="189" t="s">
        <v>90</v>
      </c>
      <c r="Q507" s="189"/>
      <c r="R507" s="189" t="s">
        <v>90</v>
      </c>
      <c r="S507" s="189"/>
      <c r="U507" s="189"/>
      <c r="W507" s="189"/>
      <c r="Y507" s="189" t="s">
        <v>90</v>
      </c>
      <c r="Z507" s="189"/>
      <c r="AA507" s="189" t="s">
        <v>90</v>
      </c>
      <c r="AB507" s="189"/>
      <c r="AC507" s="189" t="s">
        <v>90</v>
      </c>
      <c r="AD507" s="189"/>
      <c r="AF507" s="189"/>
      <c r="AH507" s="189"/>
      <c r="AJ507" s="189" t="s">
        <v>90</v>
      </c>
      <c r="AK507" s="189"/>
      <c r="AL507" s="189" t="s">
        <v>90</v>
      </c>
      <c r="AM507" s="189"/>
      <c r="AN507" s="189" t="s">
        <v>90</v>
      </c>
      <c r="AO507" s="189"/>
      <c r="AQ507" s="189"/>
      <c r="AS507" s="189"/>
      <c r="AU507" s="189" t="s">
        <v>90</v>
      </c>
      <c r="AV507" s="189"/>
      <c r="AW507" s="189" t="s">
        <v>90</v>
      </c>
      <c r="AX507" s="189"/>
      <c r="AY507" s="189" t="s">
        <v>90</v>
      </c>
      <c r="AZ507" s="189"/>
      <c r="BB507" s="189"/>
      <c r="BD507" s="189"/>
      <c r="BF507" s="189" t="s">
        <v>90</v>
      </c>
      <c r="BG507" s="189"/>
      <c r="BH507" s="189" t="s">
        <v>90</v>
      </c>
      <c r="BI507" s="189"/>
      <c r="BJ507" s="189" t="s">
        <v>90</v>
      </c>
      <c r="BK507" s="189"/>
      <c r="BM507" s="189"/>
      <c r="BO507" s="189"/>
    </row>
    <row r="508" spans="3:67" ht="17.100000000000001" customHeight="1">
      <c r="C508" s="34" t="s">
        <v>90</v>
      </c>
      <c r="M508" s="189"/>
      <c r="N508" s="189"/>
      <c r="O508" s="189"/>
      <c r="P508" s="189"/>
      <c r="Q508" s="189"/>
      <c r="R508" s="189" t="s">
        <v>90</v>
      </c>
      <c r="S508" s="189"/>
      <c r="U508" s="189"/>
      <c r="W508" s="189"/>
      <c r="Y508" s="189"/>
      <c r="Z508" s="189"/>
      <c r="AA508" s="189"/>
      <c r="AB508" s="189"/>
      <c r="AC508" s="189" t="s">
        <v>90</v>
      </c>
      <c r="AD508" s="189"/>
      <c r="AF508" s="189"/>
      <c r="AH508" s="189"/>
      <c r="AJ508" s="189"/>
      <c r="AK508" s="189"/>
      <c r="AL508" s="189"/>
      <c r="AM508" s="189"/>
      <c r="AN508" s="189" t="s">
        <v>90</v>
      </c>
      <c r="AO508" s="189"/>
      <c r="AQ508" s="189"/>
      <c r="AS508" s="189"/>
      <c r="AU508" s="189"/>
      <c r="AV508" s="189"/>
      <c r="AW508" s="189"/>
      <c r="AX508" s="189"/>
      <c r="AY508" s="189" t="s">
        <v>90</v>
      </c>
      <c r="AZ508" s="189"/>
      <c r="BB508" s="189"/>
      <c r="BD508" s="189"/>
      <c r="BF508" s="189"/>
      <c r="BG508" s="189"/>
      <c r="BH508" s="189"/>
      <c r="BI508" s="189"/>
      <c r="BJ508" s="189" t="s">
        <v>90</v>
      </c>
      <c r="BK508" s="189"/>
      <c r="BM508" s="189"/>
      <c r="BO508" s="189"/>
    </row>
    <row r="509" spans="3:67" ht="17.100000000000001" customHeight="1">
      <c r="M509" s="189" t="s">
        <v>90</v>
      </c>
      <c r="N509" s="189" t="s">
        <v>90</v>
      </c>
      <c r="O509" s="189"/>
      <c r="P509" s="189" t="s">
        <v>90</v>
      </c>
      <c r="Q509" s="189"/>
      <c r="R509" s="189" t="s">
        <v>90</v>
      </c>
      <c r="S509" s="189"/>
      <c r="U509" s="189"/>
      <c r="W509" s="189"/>
      <c r="Y509" s="189" t="s">
        <v>90</v>
      </c>
      <c r="Z509" s="189"/>
      <c r="AA509" s="189" t="s">
        <v>90</v>
      </c>
      <c r="AB509" s="189"/>
      <c r="AC509" s="189" t="s">
        <v>90</v>
      </c>
      <c r="AD509" s="189"/>
      <c r="AF509" s="189"/>
      <c r="AH509" s="189"/>
      <c r="AJ509" s="189" t="s">
        <v>90</v>
      </c>
      <c r="AK509" s="189"/>
      <c r="AL509" s="189" t="s">
        <v>90</v>
      </c>
      <c r="AM509" s="189"/>
      <c r="AN509" s="189" t="s">
        <v>90</v>
      </c>
      <c r="AO509" s="189"/>
      <c r="AQ509" s="189"/>
      <c r="AS509" s="189"/>
      <c r="AU509" s="189" t="s">
        <v>90</v>
      </c>
      <c r="AV509" s="189"/>
      <c r="AW509" s="189" t="s">
        <v>90</v>
      </c>
      <c r="AX509" s="189"/>
      <c r="AY509" s="189" t="s">
        <v>90</v>
      </c>
      <c r="AZ509" s="189"/>
      <c r="BB509" s="189"/>
      <c r="BD509" s="189"/>
      <c r="BF509" s="189" t="s">
        <v>90</v>
      </c>
      <c r="BG509" s="189"/>
      <c r="BH509" s="189" t="s">
        <v>90</v>
      </c>
      <c r="BI509" s="189"/>
      <c r="BJ509" s="189" t="s">
        <v>90</v>
      </c>
      <c r="BK509" s="189"/>
      <c r="BM509" s="189"/>
      <c r="BO509" s="189"/>
    </row>
  </sheetData>
  <mergeCells count="8257">
    <mergeCell ref="BC488:BD488"/>
    <mergeCell ref="BC487:BD487"/>
    <mergeCell ref="AR488:AS488"/>
    <mergeCell ref="AG488:AH488"/>
    <mergeCell ref="AL486:AM486"/>
    <mergeCell ref="AN486:AO486"/>
    <mergeCell ref="AP486:AQ486"/>
    <mergeCell ref="AU489:AV489"/>
    <mergeCell ref="C299:D299"/>
    <mergeCell ref="D271:D274"/>
    <mergeCell ref="D275:D278"/>
    <mergeCell ref="D279:D282"/>
    <mergeCell ref="J286:J289"/>
    <mergeCell ref="J275:J278"/>
    <mergeCell ref="J279:J282"/>
    <mergeCell ref="J301:J304"/>
    <mergeCell ref="J305:J308"/>
    <mergeCell ref="J309:J312"/>
    <mergeCell ref="J313:J316"/>
    <mergeCell ref="J317:J320"/>
    <mergeCell ref="J283:M283"/>
    <mergeCell ref="J298:M298"/>
    <mergeCell ref="J321:M321"/>
    <mergeCell ref="AR489:AS489"/>
    <mergeCell ref="AA489:AB489"/>
    <mergeCell ref="D294:D297"/>
    <mergeCell ref="D301:D304"/>
    <mergeCell ref="D305:D308"/>
    <mergeCell ref="C341:D341"/>
    <mergeCell ref="AR355:AS355"/>
    <mergeCell ref="AJ474:AK474"/>
    <mergeCell ref="J294:J297"/>
    <mergeCell ref="D1:X1"/>
    <mergeCell ref="C486:M486"/>
    <mergeCell ref="N486:O486"/>
    <mergeCell ref="P486:Q486"/>
    <mergeCell ref="R486:S486"/>
    <mergeCell ref="T486:U486"/>
    <mergeCell ref="V486:W486"/>
    <mergeCell ref="Y486:Z486"/>
    <mergeCell ref="AA486:AB486"/>
    <mergeCell ref="AC486:AD486"/>
    <mergeCell ref="AE486:AF486"/>
    <mergeCell ref="AG486:AH486"/>
    <mergeCell ref="D229:D232"/>
    <mergeCell ref="D233:D236"/>
    <mergeCell ref="D237:D240"/>
    <mergeCell ref="D241:D244"/>
    <mergeCell ref="J187:J190"/>
    <mergeCell ref="C223:D223"/>
    <mergeCell ref="E86:J86"/>
    <mergeCell ref="E87:J87"/>
    <mergeCell ref="E88:J88"/>
    <mergeCell ref="N276:O276"/>
    <mergeCell ref="P276:Q276"/>
    <mergeCell ref="E89:J89"/>
    <mergeCell ref="E90:J90"/>
    <mergeCell ref="E46:J46"/>
    <mergeCell ref="E47:J47"/>
    <mergeCell ref="E48:J48"/>
    <mergeCell ref="E49:J49"/>
    <mergeCell ref="E50:J50"/>
    <mergeCell ref="N278:O278"/>
    <mergeCell ref="E101:J101"/>
    <mergeCell ref="AJ490:AK490"/>
    <mergeCell ref="AL490:AM490"/>
    <mergeCell ref="D165:D168"/>
    <mergeCell ref="D172:D175"/>
    <mergeCell ref="D176:D179"/>
    <mergeCell ref="D180:D183"/>
    <mergeCell ref="D187:D190"/>
    <mergeCell ref="D191:D194"/>
    <mergeCell ref="D195:D198"/>
    <mergeCell ref="J248:J251"/>
    <mergeCell ref="J252:J255"/>
    <mergeCell ref="J256:J259"/>
    <mergeCell ref="D286:D289"/>
    <mergeCell ref="D290:D293"/>
    <mergeCell ref="D309:D312"/>
    <mergeCell ref="D313:D316"/>
    <mergeCell ref="D317:D320"/>
    <mergeCell ref="D324:D327"/>
    <mergeCell ref="D328:D331"/>
    <mergeCell ref="J263:J266"/>
    <mergeCell ref="AC489:AD489"/>
    <mergeCell ref="T487:U487"/>
    <mergeCell ref="AG487:AH487"/>
    <mergeCell ref="AJ486:AK486"/>
    <mergeCell ref="C261:D261"/>
    <mergeCell ref="Y265:Z265"/>
    <mergeCell ref="N264:O264"/>
    <mergeCell ref="P264:Q264"/>
    <mergeCell ref="Y264:Z264"/>
    <mergeCell ref="J260:M260"/>
    <mergeCell ref="AG489:AH489"/>
    <mergeCell ref="E53:J53"/>
    <mergeCell ref="E54:J54"/>
    <mergeCell ref="E55:J55"/>
    <mergeCell ref="E60:J60"/>
    <mergeCell ref="J153:J156"/>
    <mergeCell ref="J157:J160"/>
    <mergeCell ref="E144:I144"/>
    <mergeCell ref="D199:D202"/>
    <mergeCell ref="D203:D206"/>
    <mergeCell ref="D210:D213"/>
    <mergeCell ref="D214:D217"/>
    <mergeCell ref="D218:D221"/>
    <mergeCell ref="J176:J179"/>
    <mergeCell ref="D225:D228"/>
    <mergeCell ref="E61:J61"/>
    <mergeCell ref="E62:J62"/>
    <mergeCell ref="E100:J100"/>
    <mergeCell ref="E102:J102"/>
    <mergeCell ref="J210:J213"/>
    <mergeCell ref="J214:J217"/>
    <mergeCell ref="J218:J221"/>
    <mergeCell ref="D149:D152"/>
    <mergeCell ref="D153:D156"/>
    <mergeCell ref="D157:D160"/>
    <mergeCell ref="C147:D147"/>
    <mergeCell ref="J180:J183"/>
    <mergeCell ref="C185:D185"/>
    <mergeCell ref="E133:J133"/>
    <mergeCell ref="E84:J84"/>
    <mergeCell ref="E85:J85"/>
    <mergeCell ref="D135:K135"/>
    <mergeCell ref="E75:J75"/>
    <mergeCell ref="J328:J331"/>
    <mergeCell ref="J169:M169"/>
    <mergeCell ref="J191:J194"/>
    <mergeCell ref="J195:J198"/>
    <mergeCell ref="J199:J202"/>
    <mergeCell ref="J203:J206"/>
    <mergeCell ref="Y150:Z150"/>
    <mergeCell ref="N154:O154"/>
    <mergeCell ref="N162:O162"/>
    <mergeCell ref="N161:O161"/>
    <mergeCell ref="P161:Q161"/>
    <mergeCell ref="P153:Q153"/>
    <mergeCell ref="Y153:Z153"/>
    <mergeCell ref="V152:W152"/>
    <mergeCell ref="T153:U153"/>
    <mergeCell ref="J267:J270"/>
    <mergeCell ref="J271:J274"/>
    <mergeCell ref="J225:J228"/>
    <mergeCell ref="N153:O153"/>
    <mergeCell ref="J165:J168"/>
    <mergeCell ref="V266:W266"/>
    <mergeCell ref="Y266:Z266"/>
    <mergeCell ref="T256:U256"/>
    <mergeCell ref="Y259:Z259"/>
    <mergeCell ref="P257:Q257"/>
    <mergeCell ref="V257:W257"/>
    <mergeCell ref="Y257:Z257"/>
    <mergeCell ref="R250:S250"/>
    <mergeCell ref="T259:U259"/>
    <mergeCell ref="P267:Q267"/>
    <mergeCell ref="R267:S267"/>
    <mergeCell ref="P260:Q260"/>
    <mergeCell ref="E73:I73"/>
    <mergeCell ref="E91:I91"/>
    <mergeCell ref="E170:I170"/>
    <mergeCell ref="E185:I185"/>
    <mergeCell ref="E208:I208"/>
    <mergeCell ref="E132:J132"/>
    <mergeCell ref="E131:J131"/>
    <mergeCell ref="E122:J122"/>
    <mergeCell ref="J161:J164"/>
    <mergeCell ref="D136:K136"/>
    <mergeCell ref="J207:M207"/>
    <mergeCell ref="N273:O273"/>
    <mergeCell ref="J172:J175"/>
    <mergeCell ref="E223:I223"/>
    <mergeCell ref="D161:D164"/>
    <mergeCell ref="D248:D251"/>
    <mergeCell ref="D252:D255"/>
    <mergeCell ref="D256:D259"/>
    <mergeCell ref="D263:D266"/>
    <mergeCell ref="D267:D270"/>
    <mergeCell ref="J229:J232"/>
    <mergeCell ref="J233:J236"/>
    <mergeCell ref="J245:M245"/>
    <mergeCell ref="J237:J240"/>
    <mergeCell ref="J241:J244"/>
    <mergeCell ref="J184:M184"/>
    <mergeCell ref="N257:O257"/>
    <mergeCell ref="E261:I261"/>
    <mergeCell ref="N272:O272"/>
    <mergeCell ref="N176:O176"/>
    <mergeCell ref="J222:M222"/>
    <mergeCell ref="N260:O260"/>
    <mergeCell ref="P265:Q265"/>
    <mergeCell ref="R265:S265"/>
    <mergeCell ref="T265:U265"/>
    <mergeCell ref="V265:W265"/>
    <mergeCell ref="N184:O184"/>
    <mergeCell ref="N266:O266"/>
    <mergeCell ref="P266:Q266"/>
    <mergeCell ref="Y254:Z254"/>
    <mergeCell ref="Y260:Z260"/>
    <mergeCell ref="T257:U257"/>
    <mergeCell ref="N263:O263"/>
    <mergeCell ref="P263:Q263"/>
    <mergeCell ref="R263:S263"/>
    <mergeCell ref="N259:O259"/>
    <mergeCell ref="R260:S260"/>
    <mergeCell ref="T248:U248"/>
    <mergeCell ref="V248:W248"/>
    <mergeCell ref="N252:O252"/>
    <mergeCell ref="P252:Q252"/>
    <mergeCell ref="P241:Q241"/>
    <mergeCell ref="R241:S241"/>
    <mergeCell ref="T241:U241"/>
    <mergeCell ref="V256:W256"/>
    <mergeCell ref="R256:S256"/>
    <mergeCell ref="V258:W258"/>
    <mergeCell ref="N256:O256"/>
    <mergeCell ref="N253:O253"/>
    <mergeCell ref="P253:Q253"/>
    <mergeCell ref="N244:O244"/>
    <mergeCell ref="P244:Q244"/>
    <mergeCell ref="AR496:AS496"/>
    <mergeCell ref="AJ488:AK488"/>
    <mergeCell ref="AL488:AM488"/>
    <mergeCell ref="AN488:AO488"/>
    <mergeCell ref="AP488:AQ488"/>
    <mergeCell ref="AR486:AS486"/>
    <mergeCell ref="AN472:AO472"/>
    <mergeCell ref="AP472:AQ472"/>
    <mergeCell ref="AR472:AS472"/>
    <mergeCell ref="AJ471:AK471"/>
    <mergeCell ref="AL471:AM471"/>
    <mergeCell ref="AJ472:AK472"/>
    <mergeCell ref="AL472:AM472"/>
    <mergeCell ref="AR471:AS471"/>
    <mergeCell ref="AJ496:AK496"/>
    <mergeCell ref="AL496:AM496"/>
    <mergeCell ref="AN496:AO496"/>
    <mergeCell ref="AP496:AQ496"/>
    <mergeCell ref="AJ477:AK477"/>
    <mergeCell ref="AL477:AM477"/>
    <mergeCell ref="AN477:AO477"/>
    <mergeCell ref="AP477:AQ477"/>
    <mergeCell ref="AJ484:AK484"/>
    <mergeCell ref="AL484:AM484"/>
    <mergeCell ref="AN484:AO484"/>
    <mergeCell ref="AP484:AQ484"/>
    <mergeCell ref="AJ494:AK494"/>
    <mergeCell ref="AL494:AM494"/>
    <mergeCell ref="AN494:AO494"/>
    <mergeCell ref="AP494:AQ494"/>
    <mergeCell ref="AN490:AO490"/>
    <mergeCell ref="AN471:AO471"/>
    <mergeCell ref="AR494:AS494"/>
    <mergeCell ref="AN347:AO347"/>
    <mergeCell ref="AP347:AQ347"/>
    <mergeCell ref="AR470:AS470"/>
    <mergeCell ref="AP471:AQ471"/>
    <mergeCell ref="AP441:AQ441"/>
    <mergeCell ref="AJ402:AK402"/>
    <mergeCell ref="AN426:AO426"/>
    <mergeCell ref="AP426:AQ426"/>
    <mergeCell ref="AR426:AS426"/>
    <mergeCell ref="AP376:AQ376"/>
    <mergeCell ref="AJ374:AK374"/>
    <mergeCell ref="AL374:AM374"/>
    <mergeCell ref="AP453:AQ453"/>
    <mergeCell ref="AP461:AQ461"/>
    <mergeCell ref="AJ460:AK460"/>
    <mergeCell ref="AL470:AM470"/>
    <mergeCell ref="AN470:AO470"/>
    <mergeCell ref="AP470:AQ470"/>
    <mergeCell ref="AL460:AM460"/>
    <mergeCell ref="AJ456:AK456"/>
    <mergeCell ref="AL456:AM456"/>
    <mergeCell ref="AJ468:AK468"/>
    <mergeCell ref="AL468:AM468"/>
    <mergeCell ref="AL455:AM455"/>
    <mergeCell ref="AL457:AM457"/>
    <mergeCell ref="AL352:AM352"/>
    <mergeCell ref="AJ350:AK350"/>
    <mergeCell ref="AL350:AM350"/>
    <mergeCell ref="AJ352:AK352"/>
    <mergeCell ref="AR490:AS490"/>
    <mergeCell ref="AN455:AO455"/>
    <mergeCell ref="E284:I284"/>
    <mergeCell ref="E299:I299"/>
    <mergeCell ref="E322:I322"/>
    <mergeCell ref="N281:O281"/>
    <mergeCell ref="P281:Q281"/>
    <mergeCell ref="R281:S281"/>
    <mergeCell ref="T281:U281"/>
    <mergeCell ref="V281:W281"/>
    <mergeCell ref="Y281:Z281"/>
    <mergeCell ref="AA281:AB281"/>
    <mergeCell ref="AJ381:AK381"/>
    <mergeCell ref="AJ383:AK383"/>
    <mergeCell ref="AN381:AO381"/>
    <mergeCell ref="AN388:AO388"/>
    <mergeCell ref="AN387:AO387"/>
    <mergeCell ref="AG264:AH264"/>
    <mergeCell ref="AJ264:AK264"/>
    <mergeCell ref="N267:O267"/>
    <mergeCell ref="R270:S270"/>
    <mergeCell ref="AC271:AD271"/>
    <mergeCell ref="AC270:AD270"/>
    <mergeCell ref="AA272:AB272"/>
    <mergeCell ref="AE277:AF277"/>
    <mergeCell ref="AG277:AH277"/>
    <mergeCell ref="AJ277:AK277"/>
    <mergeCell ref="AL277:AM277"/>
    <mergeCell ref="AL279:AM279"/>
    <mergeCell ref="AJ368:AK368"/>
    <mergeCell ref="AL368:AM368"/>
    <mergeCell ref="AN355:AO355"/>
    <mergeCell ref="AA341:AB341"/>
    <mergeCell ref="AE275:AF275"/>
    <mergeCell ref="AJ492:AK492"/>
    <mergeCell ref="AL492:AM492"/>
    <mergeCell ref="AN492:AO492"/>
    <mergeCell ref="AP492:AQ492"/>
    <mergeCell ref="AJ489:AK489"/>
    <mergeCell ref="AL489:AM489"/>
    <mergeCell ref="AN489:AO489"/>
    <mergeCell ref="AP489:AQ489"/>
    <mergeCell ref="AP475:AQ475"/>
    <mergeCell ref="AN342:AO342"/>
    <mergeCell ref="AN346:AO346"/>
    <mergeCell ref="AN266:AO266"/>
    <mergeCell ref="AA263:AB263"/>
    <mergeCell ref="AC263:AD263"/>
    <mergeCell ref="AE263:AF263"/>
    <mergeCell ref="AG263:AH263"/>
    <mergeCell ref="AC265:AD265"/>
    <mergeCell ref="AE265:AF265"/>
    <mergeCell ref="AG265:AH265"/>
    <mergeCell ref="AJ265:AK265"/>
    <mergeCell ref="AE264:AF264"/>
    <mergeCell ref="AL349:AM349"/>
    <mergeCell ref="AL459:AM459"/>
    <mergeCell ref="AE490:AF490"/>
    <mergeCell ref="AJ305:AK305"/>
    <mergeCell ref="AJ363:AK363"/>
    <mergeCell ref="AJ367:AK367"/>
    <mergeCell ref="AJ370:AK370"/>
    <mergeCell ref="AJ355:AK355"/>
    <mergeCell ref="AJ353:AK353"/>
    <mergeCell ref="AJ487:AK487"/>
    <mergeCell ref="AL487:AM487"/>
    <mergeCell ref="AR455:AS455"/>
    <mergeCell ref="AJ455:AK455"/>
    <mergeCell ref="AN457:AO457"/>
    <mergeCell ref="AR439:AS439"/>
    <mergeCell ref="AJ449:AK449"/>
    <mergeCell ref="AJ431:AK431"/>
    <mergeCell ref="AP406:AQ406"/>
    <mergeCell ref="AR427:AS427"/>
    <mergeCell ref="AN404:AO404"/>
    <mergeCell ref="AN462:AO462"/>
    <mergeCell ref="AP424:AQ424"/>
    <mergeCell ref="AR424:AS424"/>
    <mergeCell ref="AL422:AM422"/>
    <mergeCell ref="AN422:AO422"/>
    <mergeCell ref="AN461:AO461"/>
    <mergeCell ref="AL462:AM462"/>
    <mergeCell ref="AR411:AS411"/>
    <mergeCell ref="AJ427:AK427"/>
    <mergeCell ref="AN424:AO424"/>
    <mergeCell ref="AR437:AS437"/>
    <mergeCell ref="AR448:AS448"/>
    <mergeCell ref="AJ420:AK420"/>
    <mergeCell ref="AJ404:AK404"/>
    <mergeCell ref="AL441:AM441"/>
    <mergeCell ref="AL447:AM447"/>
    <mergeCell ref="AR461:AS461"/>
    <mergeCell ref="AN460:AO460"/>
    <mergeCell ref="AP460:AQ460"/>
    <mergeCell ref="AR460:AS460"/>
    <mergeCell ref="AN429:AO429"/>
    <mergeCell ref="AJ438:AK438"/>
    <mergeCell ref="AJ445:AK445"/>
    <mergeCell ref="AR492:AS492"/>
    <mergeCell ref="AP490:AQ490"/>
    <mergeCell ref="AR290:AS290"/>
    <mergeCell ref="AL282:AM282"/>
    <mergeCell ref="AR315:AS315"/>
    <mergeCell ref="AP317:AQ317"/>
    <mergeCell ref="AR317:AS317"/>
    <mergeCell ref="AL316:AM316"/>
    <mergeCell ref="AN316:AO316"/>
    <mergeCell ref="AP316:AQ316"/>
    <mergeCell ref="AR316:AS316"/>
    <mergeCell ref="AU316:AV316"/>
    <mergeCell ref="AL305:AM305"/>
    <mergeCell ref="AR374:AS374"/>
    <mergeCell ref="AR380:AS380"/>
    <mergeCell ref="AL359:AM359"/>
    <mergeCell ref="AN359:AO359"/>
    <mergeCell ref="AP359:AQ359"/>
    <mergeCell ref="AR359:AS359"/>
    <mergeCell ref="AL363:AM363"/>
    <mergeCell ref="AL376:AM376"/>
    <mergeCell ref="AN376:AO376"/>
    <mergeCell ref="AL355:AM355"/>
    <mergeCell ref="AP349:AQ349"/>
    <mergeCell ref="AL353:AM353"/>
    <mergeCell ref="AN353:AO353"/>
    <mergeCell ref="AN456:AO456"/>
    <mergeCell ref="AP363:AQ363"/>
    <mergeCell ref="AL467:AM467"/>
    <mergeCell ref="AN487:AO487"/>
    <mergeCell ref="AP487:AQ487"/>
    <mergeCell ref="AR487:AS487"/>
    <mergeCell ref="AL301:AM301"/>
    <mergeCell ref="AJ292:AK292"/>
    <mergeCell ref="AL292:AM292"/>
    <mergeCell ref="AP337:AQ337"/>
    <mergeCell ref="AR337:AS337"/>
    <mergeCell ref="AW339:AX339"/>
    <mergeCell ref="BA326:BB326"/>
    <mergeCell ref="AL337:AM337"/>
    <mergeCell ref="AN337:AO337"/>
    <mergeCell ref="AR293:AS293"/>
    <mergeCell ref="AP290:AQ290"/>
    <mergeCell ref="AP294:AQ294"/>
    <mergeCell ref="AP293:AQ293"/>
    <mergeCell ref="AL289:AM289"/>
    <mergeCell ref="AU344:AV344"/>
    <mergeCell ref="AW345:AX345"/>
    <mergeCell ref="AN341:AO341"/>
    <mergeCell ref="AL293:AM293"/>
    <mergeCell ref="AL304:AM304"/>
    <mergeCell ref="AP313:AQ313"/>
    <mergeCell ref="AR313:AS313"/>
    <mergeCell ref="AU313:AV313"/>
    <mergeCell ref="AJ342:AK342"/>
    <mergeCell ref="AJ341:AK341"/>
    <mergeCell ref="AW321:AX321"/>
    <mergeCell ref="AW326:AX326"/>
    <mergeCell ref="AR336:AS336"/>
    <mergeCell ref="AU336:AV336"/>
    <mergeCell ref="AJ339:AK339"/>
    <mergeCell ref="AJ301:AK301"/>
    <mergeCell ref="AR301:AS301"/>
    <mergeCell ref="AY345:AZ345"/>
    <mergeCell ref="BA345:BB345"/>
    <mergeCell ref="AY342:AZ342"/>
    <mergeCell ref="AY290:AZ290"/>
    <mergeCell ref="BA290:BB290"/>
    <mergeCell ref="BN255:BO255"/>
    <mergeCell ref="BC277:BD277"/>
    <mergeCell ref="BF271:BG271"/>
    <mergeCell ref="BH271:BI271"/>
    <mergeCell ref="BC268:BD268"/>
    <mergeCell ref="BF263:BG263"/>
    <mergeCell ref="BH263:BI263"/>
    <mergeCell ref="BN266:BO266"/>
    <mergeCell ref="BN270:BO270"/>
    <mergeCell ref="BC264:BD264"/>
    <mergeCell ref="BF260:BG260"/>
    <mergeCell ref="BH260:BI260"/>
    <mergeCell ref="BJ260:BK260"/>
    <mergeCell ref="BC270:BD270"/>
    <mergeCell ref="BN339:BO339"/>
    <mergeCell ref="BF277:BG277"/>
    <mergeCell ref="BA278:BB278"/>
    <mergeCell ref="BA280:BB280"/>
    <mergeCell ref="BA333:BB333"/>
    <mergeCell ref="AY343:AZ343"/>
    <mergeCell ref="BH302:BI302"/>
    <mergeCell ref="BJ302:BK302"/>
    <mergeCell ref="BL292:BM292"/>
    <mergeCell ref="BH277:BI277"/>
    <mergeCell ref="BJ277:BK277"/>
    <mergeCell ref="BL277:BM277"/>
    <mergeCell ref="BH280:BI280"/>
    <mergeCell ref="BC169:BD169"/>
    <mergeCell ref="BC172:BD172"/>
    <mergeCell ref="Y172:Z172"/>
    <mergeCell ref="BA145:BB145"/>
    <mergeCell ref="AC153:AD153"/>
    <mergeCell ref="AE153:AF153"/>
    <mergeCell ref="AG153:AH153"/>
    <mergeCell ref="BA74:BB74"/>
    <mergeCell ref="AY145:AZ145"/>
    <mergeCell ref="AJ8:AT8"/>
    <mergeCell ref="AA172:AB172"/>
    <mergeCell ref="AN145:AO145"/>
    <mergeCell ref="AP145:AQ145"/>
    <mergeCell ref="BA146:BB146"/>
    <mergeCell ref="BA149:BB149"/>
    <mergeCell ref="AG9:AH9"/>
    <mergeCell ref="AG10:AH10"/>
    <mergeCell ref="AJ9:AK9"/>
    <mergeCell ref="AN144:AO144"/>
    <mergeCell ref="AE73:AF73"/>
    <mergeCell ref="AC73:AD73"/>
    <mergeCell ref="AW150:AX150"/>
    <mergeCell ref="AY150:AZ150"/>
    <mergeCell ref="AP163:AQ163"/>
    <mergeCell ref="AR163:AS163"/>
    <mergeCell ref="AC161:AD161"/>
    <mergeCell ref="Y152:Z152"/>
    <mergeCell ref="AC146:AD146"/>
    <mergeCell ref="AC145:AD145"/>
    <mergeCell ref="AE145:AF145"/>
    <mergeCell ref="AE146:AF146"/>
    <mergeCell ref="AA145:AB145"/>
    <mergeCell ref="E15:J15"/>
    <mergeCell ref="AJ10:AK10"/>
    <mergeCell ref="AN28:AO28"/>
    <mergeCell ref="E112:J112"/>
    <mergeCell ref="E106:J106"/>
    <mergeCell ref="E107:J107"/>
    <mergeCell ref="J91:M91"/>
    <mergeCell ref="T74:U74"/>
    <mergeCell ref="V74:W74"/>
    <mergeCell ref="Y74:Z74"/>
    <mergeCell ref="P74:Q74"/>
    <mergeCell ref="E113:J113"/>
    <mergeCell ref="E127:J127"/>
    <mergeCell ref="E128:J128"/>
    <mergeCell ref="E129:J129"/>
    <mergeCell ref="V146:W146"/>
    <mergeCell ref="N146:O146"/>
    <mergeCell ref="P146:Q146"/>
    <mergeCell ref="E120:J120"/>
    <mergeCell ref="E52:J52"/>
    <mergeCell ref="E108:J108"/>
    <mergeCell ref="E109:J109"/>
    <mergeCell ref="E110:J110"/>
    <mergeCell ref="E58:J58"/>
    <mergeCell ref="V145:W145"/>
    <mergeCell ref="R146:S146"/>
    <mergeCell ref="T146:U146"/>
    <mergeCell ref="P145:Q145"/>
    <mergeCell ref="E97:J97"/>
    <mergeCell ref="E98:J98"/>
    <mergeCell ref="E99:J99"/>
    <mergeCell ref="E130:J130"/>
    <mergeCell ref="E2:I2"/>
    <mergeCell ref="E3:I3"/>
    <mergeCell ref="E4:I4"/>
    <mergeCell ref="E7:I7"/>
    <mergeCell ref="E8:I8"/>
    <mergeCell ref="E5:I5"/>
    <mergeCell ref="E10:I10"/>
    <mergeCell ref="E11:J11"/>
    <mergeCell ref="E12:J12"/>
    <mergeCell ref="E13:J13"/>
    <mergeCell ref="E6:I6"/>
    <mergeCell ref="E38:J38"/>
    <mergeCell ref="E39:J39"/>
    <mergeCell ref="E59:J59"/>
    <mergeCell ref="E71:J71"/>
    <mergeCell ref="E29:M29"/>
    <mergeCell ref="E9:I9"/>
    <mergeCell ref="E34:J34"/>
    <mergeCell ref="E36:J36"/>
    <mergeCell ref="E37:J37"/>
    <mergeCell ref="E28:I28"/>
    <mergeCell ref="E69:J69"/>
    <mergeCell ref="E70:J70"/>
    <mergeCell ref="E35:J35"/>
    <mergeCell ref="E40:J40"/>
    <mergeCell ref="E41:J41"/>
    <mergeCell ref="E65:J65"/>
    <mergeCell ref="E51:J51"/>
    <mergeCell ref="E21:J21"/>
    <mergeCell ref="E22:J22"/>
    <mergeCell ref="E14:J14"/>
    <mergeCell ref="E16:J16"/>
    <mergeCell ref="E117:J117"/>
    <mergeCell ref="J144:M144"/>
    <mergeCell ref="AA91:AB91"/>
    <mergeCell ref="Y91:Z91"/>
    <mergeCell ref="N91:O91"/>
    <mergeCell ref="D137:K137"/>
    <mergeCell ref="E114:J114"/>
    <mergeCell ref="D138:K138"/>
    <mergeCell ref="D143:K143"/>
    <mergeCell ref="D139:K139"/>
    <mergeCell ref="D140:K140"/>
    <mergeCell ref="D141:K141"/>
    <mergeCell ref="E126:J126"/>
    <mergeCell ref="E123:J123"/>
    <mergeCell ref="E124:J124"/>
    <mergeCell ref="E125:J125"/>
    <mergeCell ref="E121:J121"/>
    <mergeCell ref="E103:J103"/>
    <mergeCell ref="E104:J104"/>
    <mergeCell ref="E105:J105"/>
    <mergeCell ref="E115:J115"/>
    <mergeCell ref="E111:J111"/>
    <mergeCell ref="E94:J94"/>
    <mergeCell ref="P73:Q73"/>
    <mergeCell ref="N73:O73"/>
    <mergeCell ref="AL28:AM28"/>
    <mergeCell ref="N28:O28"/>
    <mergeCell ref="P91:Q91"/>
    <mergeCell ref="E42:J42"/>
    <mergeCell ref="E68:J68"/>
    <mergeCell ref="E43:J43"/>
    <mergeCell ref="E44:J44"/>
    <mergeCell ref="E45:J45"/>
    <mergeCell ref="Y28:Z28"/>
    <mergeCell ref="AA28:AB28"/>
    <mergeCell ref="E66:J66"/>
    <mergeCell ref="E67:J67"/>
    <mergeCell ref="E64:J64"/>
    <mergeCell ref="E72:J72"/>
    <mergeCell ref="AA73:AB73"/>
    <mergeCell ref="J73:M73"/>
    <mergeCell ref="AG73:AH73"/>
    <mergeCell ref="AC91:AD91"/>
    <mergeCell ref="AJ28:AK28"/>
    <mergeCell ref="AG28:AH28"/>
    <mergeCell ref="V91:W91"/>
    <mergeCell ref="T91:U91"/>
    <mergeCell ref="R91:S91"/>
    <mergeCell ref="E56:J56"/>
    <mergeCell ref="E57:J57"/>
    <mergeCell ref="E63:J63"/>
    <mergeCell ref="E82:J82"/>
    <mergeCell ref="E83:J83"/>
    <mergeCell ref="E80:J80"/>
    <mergeCell ref="E81:J81"/>
    <mergeCell ref="E17:J17"/>
    <mergeCell ref="E18:J18"/>
    <mergeCell ref="E19:J19"/>
    <mergeCell ref="V73:W73"/>
    <mergeCell ref="E30:J30"/>
    <mergeCell ref="E31:J31"/>
    <mergeCell ref="C74:M74"/>
    <mergeCell ref="J28:M28"/>
    <mergeCell ref="E32:J32"/>
    <mergeCell ref="E33:J33"/>
    <mergeCell ref="J149:J152"/>
    <mergeCell ref="Y149:Z149"/>
    <mergeCell ref="AA149:AB149"/>
    <mergeCell ref="C146:M146"/>
    <mergeCell ref="E116:J116"/>
    <mergeCell ref="E95:J95"/>
    <mergeCell ref="E96:J96"/>
    <mergeCell ref="E23:J23"/>
    <mergeCell ref="E24:J24"/>
    <mergeCell ref="E25:J25"/>
    <mergeCell ref="E26:J26"/>
    <mergeCell ref="E27:J27"/>
    <mergeCell ref="E77:J77"/>
    <mergeCell ref="E78:J78"/>
    <mergeCell ref="E79:J79"/>
    <mergeCell ref="E76:J76"/>
    <mergeCell ref="E92:J92"/>
    <mergeCell ref="E93:J93"/>
    <mergeCell ref="E20:J20"/>
    <mergeCell ref="T73:U73"/>
    <mergeCell ref="N152:O152"/>
    <mergeCell ref="P152:Q152"/>
    <mergeCell ref="E246:I246"/>
    <mergeCell ref="P249:Q249"/>
    <mergeCell ref="R249:S249"/>
    <mergeCell ref="T249:U249"/>
    <mergeCell ref="E118:J118"/>
    <mergeCell ref="E119:J119"/>
    <mergeCell ref="V234:W234"/>
    <mergeCell ref="Y234:Z234"/>
    <mergeCell ref="T152:U152"/>
    <mergeCell ref="V156:W156"/>
    <mergeCell ref="N249:O249"/>
    <mergeCell ref="AA243:AB243"/>
    <mergeCell ref="P149:Q149"/>
    <mergeCell ref="Y160:Z160"/>
    <mergeCell ref="AA160:AB160"/>
    <mergeCell ref="Y161:Z161"/>
    <mergeCell ref="N158:O158"/>
    <mergeCell ref="N157:O157"/>
    <mergeCell ref="N155:O155"/>
    <mergeCell ref="N179:O179"/>
    <mergeCell ref="Y156:Z156"/>
    <mergeCell ref="N156:O156"/>
    <mergeCell ref="N160:O160"/>
    <mergeCell ref="N159:O159"/>
    <mergeCell ref="P172:Q172"/>
    <mergeCell ref="V245:W245"/>
    <mergeCell ref="E147:I147"/>
    <mergeCell ref="C145:M145"/>
    <mergeCell ref="T145:U145"/>
    <mergeCell ref="Y146:Z146"/>
    <mergeCell ref="AA146:AB146"/>
    <mergeCell ref="N245:O245"/>
    <mergeCell ref="P251:Q251"/>
    <mergeCell ref="V237:W237"/>
    <mergeCell ref="N236:O236"/>
    <mergeCell ref="P236:Q236"/>
    <mergeCell ref="R236:S236"/>
    <mergeCell ref="T236:U236"/>
    <mergeCell ref="V236:W236"/>
    <mergeCell ref="P250:Q250"/>
    <mergeCell ref="P248:Q248"/>
    <mergeCell ref="R248:S248"/>
    <mergeCell ref="N251:O251"/>
    <mergeCell ref="P259:Q259"/>
    <mergeCell ref="R259:S259"/>
    <mergeCell ref="R174:S174"/>
    <mergeCell ref="P256:Q256"/>
    <mergeCell ref="R252:S252"/>
    <mergeCell ref="T252:U252"/>
    <mergeCell ref="P255:Q255"/>
    <mergeCell ref="R255:S255"/>
    <mergeCell ref="T255:U255"/>
    <mergeCell ref="V255:W255"/>
    <mergeCell ref="N255:O255"/>
    <mergeCell ref="P243:Q243"/>
    <mergeCell ref="N241:O241"/>
    <mergeCell ref="N240:O240"/>
    <mergeCell ref="P240:Q240"/>
    <mergeCell ref="N230:O230"/>
    <mergeCell ref="P230:Q230"/>
    <mergeCell ref="R230:S230"/>
    <mergeCell ref="T231:U231"/>
    <mergeCell ref="N248:O248"/>
    <mergeCell ref="N250:O250"/>
    <mergeCell ref="R152:S152"/>
    <mergeCell ref="T160:U160"/>
    <mergeCell ref="V160:W160"/>
    <mergeCell ref="T161:U161"/>
    <mergeCell ref="V161:W161"/>
    <mergeCell ref="R158:S158"/>
    <mergeCell ref="T158:U158"/>
    <mergeCell ref="V158:W158"/>
    <mergeCell ref="Y158:Z158"/>
    <mergeCell ref="R153:S153"/>
    <mergeCell ref="AA258:AB258"/>
    <mergeCell ref="Y258:Z258"/>
    <mergeCell ref="Y253:Z253"/>
    <mergeCell ref="AY74:AZ74"/>
    <mergeCell ref="AU150:AV150"/>
    <mergeCell ref="AW149:AX149"/>
    <mergeCell ref="AY149:AZ149"/>
    <mergeCell ref="AW74:AX74"/>
    <mergeCell ref="T258:U258"/>
    <mergeCell ref="Y151:Z151"/>
    <mergeCell ref="AA151:AB151"/>
    <mergeCell ref="AC151:AD151"/>
    <mergeCell ref="Y245:Z245"/>
    <mergeCell ref="AA245:AB245"/>
    <mergeCell ref="Y250:Z250"/>
    <mergeCell ref="AA159:AB159"/>
    <mergeCell ref="AA157:AB157"/>
    <mergeCell ref="AC154:AD154"/>
    <mergeCell ref="AA153:AB153"/>
    <mergeCell ref="AA154:AB154"/>
    <mergeCell ref="AA161:AB161"/>
    <mergeCell ref="V159:W159"/>
    <mergeCell ref="Y145:Z145"/>
    <mergeCell ref="T253:U253"/>
    <mergeCell ref="P184:Q184"/>
    <mergeCell ref="R184:S184"/>
    <mergeCell ref="P160:Q160"/>
    <mergeCell ref="AC245:AD245"/>
    <mergeCell ref="AU149:AV149"/>
    <mergeCell ref="AY146:AZ146"/>
    <mergeCell ref="AL184:AM184"/>
    <mergeCell ref="AN74:AO74"/>
    <mergeCell ref="AP74:AQ74"/>
    <mergeCell ref="AP146:AQ146"/>
    <mergeCell ref="AJ144:AK144"/>
    <mergeCell ref="AG154:AH154"/>
    <mergeCell ref="AE158:AF158"/>
    <mergeCell ref="AC152:AD152"/>
    <mergeCell ref="AE152:AF152"/>
    <mergeCell ref="AE149:AF149"/>
    <mergeCell ref="AG149:AH149"/>
    <mergeCell ref="AG156:AH156"/>
    <mergeCell ref="AC159:AD159"/>
    <mergeCell ref="AE159:AF159"/>
    <mergeCell ref="AG159:AH159"/>
    <mergeCell ref="AJ74:AK74"/>
    <mergeCell ref="AL74:AM74"/>
    <mergeCell ref="AG150:AH150"/>
    <mergeCell ref="AC160:AD160"/>
    <mergeCell ref="AC150:AD150"/>
    <mergeCell ref="AJ146:AK146"/>
    <mergeCell ref="AL146:AM146"/>
    <mergeCell ref="AN146:AO146"/>
    <mergeCell ref="AL91:AM91"/>
    <mergeCell ref="AJ91:AK91"/>
    <mergeCell ref="T251:U251"/>
    <mergeCell ref="AE144:AF144"/>
    <mergeCell ref="AC144:AD144"/>
    <mergeCell ref="AA144:AB144"/>
    <mergeCell ref="P156:Q156"/>
    <mergeCell ref="P176:Q176"/>
    <mergeCell ref="P245:Q245"/>
    <mergeCell ref="R245:S245"/>
    <mergeCell ref="T245:U245"/>
    <mergeCell ref="V153:W153"/>
    <mergeCell ref="R156:S156"/>
    <mergeCell ref="T156:U156"/>
    <mergeCell ref="AE243:AF243"/>
    <mergeCell ref="AE155:AF155"/>
    <mergeCell ref="AE150:AF150"/>
    <mergeCell ref="AE154:AF154"/>
    <mergeCell ref="T250:U250"/>
    <mergeCell ref="V250:W250"/>
    <mergeCell ref="T234:U234"/>
    <mergeCell ref="AE156:AF156"/>
    <mergeCell ref="AE157:AF157"/>
    <mergeCell ref="P169:Q169"/>
    <mergeCell ref="V249:W249"/>
    <mergeCell ref="T150:U150"/>
    <mergeCell ref="P159:Q159"/>
    <mergeCell ref="R159:S159"/>
    <mergeCell ref="AG157:AH157"/>
    <mergeCell ref="AG158:AH158"/>
    <mergeCell ref="AE151:AF151"/>
    <mergeCell ref="AG151:AH151"/>
    <mergeCell ref="AJ151:AK151"/>
    <mergeCell ref="AE281:AF281"/>
    <mergeCell ref="AG281:AH281"/>
    <mergeCell ref="AC280:AD280"/>
    <mergeCell ref="AJ294:AK294"/>
    <mergeCell ref="AJ149:AK149"/>
    <mergeCell ref="AL149:AM149"/>
    <mergeCell ref="AN149:AO149"/>
    <mergeCell ref="R161:S161"/>
    <mergeCell ref="AJ260:AK260"/>
    <mergeCell ref="AJ184:AK184"/>
    <mergeCell ref="AJ259:AK259"/>
    <mergeCell ref="AJ177:AK177"/>
    <mergeCell ref="AE258:AF258"/>
    <mergeCell ref="AC257:AD257"/>
    <mergeCell ref="AE257:AF257"/>
    <mergeCell ref="AN265:AO265"/>
    <mergeCell ref="AA260:AB260"/>
    <mergeCell ref="Y263:Z263"/>
    <mergeCell ref="AC264:AD264"/>
    <mergeCell ref="AC157:AD157"/>
    <mergeCell ref="R160:S160"/>
    <mergeCell ref="AG160:AH160"/>
    <mergeCell ref="AE161:AF161"/>
    <mergeCell ref="AG161:AH161"/>
    <mergeCell ref="V260:W260"/>
    <mergeCell ref="R257:S257"/>
    <mergeCell ref="AC259:AD259"/>
    <mergeCell ref="R157:S157"/>
    <mergeCell ref="R155:S155"/>
    <mergeCell ref="T155:U155"/>
    <mergeCell ref="AA177:AB177"/>
    <mergeCell ref="V254:W254"/>
    <mergeCell ref="J324:J327"/>
    <mergeCell ref="AW283:AX283"/>
    <mergeCell ref="AY278:AZ278"/>
    <mergeCell ref="Y339:Z339"/>
    <mergeCell ref="AE290:AF290"/>
    <mergeCell ref="AL341:AM341"/>
    <mergeCell ref="AP339:AQ339"/>
    <mergeCell ref="AY333:AZ333"/>
    <mergeCell ref="AU337:AV337"/>
    <mergeCell ref="AL295:AM295"/>
    <mergeCell ref="AE272:AF272"/>
    <mergeCell ref="AL272:AM272"/>
    <mergeCell ref="AU272:AV272"/>
    <mergeCell ref="E341:M341"/>
    <mergeCell ref="N341:O341"/>
    <mergeCell ref="AW277:AX277"/>
    <mergeCell ref="AY277:AZ277"/>
    <mergeCell ref="T341:U341"/>
    <mergeCell ref="AG341:AH341"/>
    <mergeCell ref="R341:S341"/>
    <mergeCell ref="N339:O339"/>
    <mergeCell ref="AC341:AD341"/>
    <mergeCell ref="AE341:AF341"/>
    <mergeCell ref="P341:Q341"/>
    <mergeCell ref="AP288:AQ288"/>
    <mergeCell ref="P288:Q288"/>
    <mergeCell ref="P291:Q291"/>
    <mergeCell ref="AC339:AD339"/>
    <mergeCell ref="AL296:AM296"/>
    <mergeCell ref="AN296:AO296"/>
    <mergeCell ref="AL297:AM297"/>
    <mergeCell ref="AN297:AO297"/>
    <mergeCell ref="AP286:AQ286"/>
    <mergeCell ref="AC272:AD272"/>
    <mergeCell ref="AP277:AQ277"/>
    <mergeCell ref="AL290:AM290"/>
    <mergeCell ref="AN290:AO290"/>
    <mergeCell ref="AA269:AB269"/>
    <mergeCell ref="AC269:AD269"/>
    <mergeCell ref="AE269:AF269"/>
    <mergeCell ref="R286:S286"/>
    <mergeCell ref="T286:U286"/>
    <mergeCell ref="R278:S278"/>
    <mergeCell ref="T278:U278"/>
    <mergeCell ref="V278:W278"/>
    <mergeCell ref="AE288:AF288"/>
    <mergeCell ref="AG288:AH288"/>
    <mergeCell ref="R288:S288"/>
    <mergeCell ref="AG283:AH283"/>
    <mergeCell ref="AJ283:AK283"/>
    <mergeCell ref="AL283:AM283"/>
    <mergeCell ref="AN283:AO283"/>
    <mergeCell ref="AN286:AO286"/>
    <mergeCell ref="AE280:AF280"/>
    <mergeCell ref="AG280:AH280"/>
    <mergeCell ref="AJ273:AK273"/>
    <mergeCell ref="AC277:AD277"/>
    <mergeCell ref="AG271:AH271"/>
    <mergeCell ref="AN274:AO274"/>
    <mergeCell ref="AC276:AD276"/>
    <mergeCell ref="T275:U275"/>
    <mergeCell ref="Y278:Z278"/>
    <mergeCell ref="AA278:AB278"/>
    <mergeCell ref="AN276:AO276"/>
    <mergeCell ref="Y272:Z272"/>
    <mergeCell ref="R276:S276"/>
    <mergeCell ref="AN279:AO279"/>
    <mergeCell ref="AN280:AO280"/>
    <mergeCell ref="AU287:AV287"/>
    <mergeCell ref="AW287:AX287"/>
    <mergeCell ref="AU281:AV281"/>
    <mergeCell ref="P280:Q280"/>
    <mergeCell ref="R280:S280"/>
    <mergeCell ref="AR281:AS281"/>
    <mergeCell ref="AC281:AD281"/>
    <mergeCell ref="AL294:AM294"/>
    <mergeCell ref="AN294:AO294"/>
    <mergeCell ref="AN288:AO288"/>
    <mergeCell ref="AC292:AD292"/>
    <mergeCell ref="AG292:AH292"/>
    <mergeCell ref="AW280:AX280"/>
    <mergeCell ref="AR287:AS287"/>
    <mergeCell ref="AC288:AD288"/>
    <mergeCell ref="R287:S287"/>
    <mergeCell ref="T287:U287"/>
    <mergeCell ref="V287:W287"/>
    <mergeCell ref="P289:Q289"/>
    <mergeCell ref="AC289:AD289"/>
    <mergeCell ref="AA290:AB290"/>
    <mergeCell ref="AC290:AD290"/>
    <mergeCell ref="AN289:AO289"/>
    <mergeCell ref="AP282:AQ282"/>
    <mergeCell ref="AE293:AF293"/>
    <mergeCell ref="AN292:AO292"/>
    <mergeCell ref="AR289:AS289"/>
    <mergeCell ref="AP281:AQ281"/>
    <mergeCell ref="AR286:AS286"/>
    <mergeCell ref="AW288:AX288"/>
    <mergeCell ref="AN282:AO282"/>
    <mergeCell ref="AC283:AD283"/>
    <mergeCell ref="AP343:AQ343"/>
    <mergeCell ref="AE296:AF296"/>
    <mergeCell ref="AG296:AH296"/>
    <mergeCell ref="AG295:AH295"/>
    <mergeCell ref="AJ295:AK295"/>
    <mergeCell ref="AP296:AQ296"/>
    <mergeCell ref="T339:U339"/>
    <mergeCell ref="V291:W291"/>
    <mergeCell ref="AP287:AQ287"/>
    <mergeCell ref="T280:U280"/>
    <mergeCell ref="N297:O297"/>
    <mergeCell ref="AJ343:AK343"/>
    <mergeCell ref="AL343:AM343"/>
    <mergeCell ref="AE286:AF286"/>
    <mergeCell ref="AG286:AH286"/>
    <mergeCell ref="AL286:AM286"/>
    <mergeCell ref="AL281:AM281"/>
    <mergeCell ref="N288:O288"/>
    <mergeCell ref="N286:O286"/>
    <mergeCell ref="P286:Q286"/>
    <mergeCell ref="V286:W286"/>
    <mergeCell ref="Y286:Z286"/>
    <mergeCell ref="AG290:AH290"/>
    <mergeCell ref="AG282:AH282"/>
    <mergeCell ref="AJ304:AK304"/>
    <mergeCell ref="N296:O296"/>
    <mergeCell ref="N292:O292"/>
    <mergeCell ref="N303:O303"/>
    <mergeCell ref="AE283:AF283"/>
    <mergeCell ref="AE305:AF305"/>
    <mergeCell ref="R339:S339"/>
    <mergeCell ref="AG305:AH305"/>
    <mergeCell ref="C352:D352"/>
    <mergeCell ref="AA373:AB373"/>
    <mergeCell ref="C348:D348"/>
    <mergeCell ref="E348:M348"/>
    <mergeCell ref="N348:O348"/>
    <mergeCell ref="P348:Q348"/>
    <mergeCell ref="R348:S348"/>
    <mergeCell ref="T348:U348"/>
    <mergeCell ref="V348:W348"/>
    <mergeCell ref="AA348:AB348"/>
    <mergeCell ref="AC348:AD348"/>
    <mergeCell ref="AE348:AF348"/>
    <mergeCell ref="AG348:AH348"/>
    <mergeCell ref="AC349:AD349"/>
    <mergeCell ref="AE349:AF349"/>
    <mergeCell ref="V347:W347"/>
    <mergeCell ref="AG346:AH346"/>
    <mergeCell ref="V373:W373"/>
    <mergeCell ref="C350:D350"/>
    <mergeCell ref="E350:M350"/>
    <mergeCell ref="N350:O350"/>
    <mergeCell ref="P350:Q350"/>
    <mergeCell ref="R350:S350"/>
    <mergeCell ref="T350:U350"/>
    <mergeCell ref="C349:D349"/>
    <mergeCell ref="E349:M349"/>
    <mergeCell ref="E353:M353"/>
    <mergeCell ref="N353:O353"/>
    <mergeCell ref="E381:M381"/>
    <mergeCell ref="P381:Q381"/>
    <mergeCell ref="N381:O381"/>
    <mergeCell ref="E385:M385"/>
    <mergeCell ref="C382:D382"/>
    <mergeCell ref="N380:O380"/>
    <mergeCell ref="A361:A362"/>
    <mergeCell ref="C361:D361"/>
    <mergeCell ref="E361:I361"/>
    <mergeCell ref="R361:S361"/>
    <mergeCell ref="T361:U361"/>
    <mergeCell ref="C374:M374"/>
    <mergeCell ref="R364:S364"/>
    <mergeCell ref="R363:S363"/>
    <mergeCell ref="C369:D369"/>
    <mergeCell ref="E369:M369"/>
    <mergeCell ref="R369:S369"/>
    <mergeCell ref="T369:U369"/>
    <mergeCell ref="P369:Q369"/>
    <mergeCell ref="N368:O368"/>
    <mergeCell ref="C367:D367"/>
    <mergeCell ref="E367:M367"/>
    <mergeCell ref="C371:D371"/>
    <mergeCell ref="E371:M371"/>
    <mergeCell ref="R377:S377"/>
    <mergeCell ref="P366:Q366"/>
    <mergeCell ref="R366:S366"/>
    <mergeCell ref="N365:O365"/>
    <mergeCell ref="C375:D375"/>
    <mergeCell ref="C376:D376"/>
    <mergeCell ref="E376:M376"/>
    <mergeCell ref="N376:O376"/>
    <mergeCell ref="N388:O388"/>
    <mergeCell ref="N395:O395"/>
    <mergeCell ref="P393:Q393"/>
    <mergeCell ref="C383:D383"/>
    <mergeCell ref="R395:S395"/>
    <mergeCell ref="T395:U395"/>
    <mergeCell ref="C388:D388"/>
    <mergeCell ref="C391:D391"/>
    <mergeCell ref="T386:U386"/>
    <mergeCell ref="C392:D392"/>
    <mergeCell ref="E392:M392"/>
    <mergeCell ref="N392:O392"/>
    <mergeCell ref="R385:S385"/>
    <mergeCell ref="C396:M396"/>
    <mergeCell ref="P383:Q383"/>
    <mergeCell ref="R383:S383"/>
    <mergeCell ref="T383:U383"/>
    <mergeCell ref="C385:D385"/>
    <mergeCell ref="E389:M389"/>
    <mergeCell ref="N389:O389"/>
    <mergeCell ref="C384:D384"/>
    <mergeCell ref="E384:M384"/>
    <mergeCell ref="N384:O384"/>
    <mergeCell ref="C390:D390"/>
    <mergeCell ref="P390:Q390"/>
    <mergeCell ref="C389:D389"/>
    <mergeCell ref="R389:S389"/>
    <mergeCell ref="T389:U389"/>
    <mergeCell ref="P388:Q388"/>
    <mergeCell ref="P389:Q389"/>
    <mergeCell ref="N383:O383"/>
    <mergeCell ref="T390:U390"/>
    <mergeCell ref="C398:M398"/>
    <mergeCell ref="R392:S392"/>
    <mergeCell ref="T400:U400"/>
    <mergeCell ref="V392:W392"/>
    <mergeCell ref="Y392:Z392"/>
    <mergeCell ref="C387:D387"/>
    <mergeCell ref="C399:M399"/>
    <mergeCell ref="R399:S399"/>
    <mergeCell ref="N391:O391"/>
    <mergeCell ref="P391:Q391"/>
    <mergeCell ref="C394:D394"/>
    <mergeCell ref="E394:M394"/>
    <mergeCell ref="N394:O394"/>
    <mergeCell ref="P394:Q394"/>
    <mergeCell ref="R394:S394"/>
    <mergeCell ref="C393:D393"/>
    <mergeCell ref="E393:M393"/>
    <mergeCell ref="E387:M387"/>
    <mergeCell ref="N387:O387"/>
    <mergeCell ref="I400:L400"/>
    <mergeCell ref="N400:O400"/>
    <mergeCell ref="P400:Q400"/>
    <mergeCell ref="R400:S400"/>
    <mergeCell ref="N396:O396"/>
    <mergeCell ref="E391:M391"/>
    <mergeCell ref="C395:D395"/>
    <mergeCell ref="E395:M395"/>
    <mergeCell ref="E390:M390"/>
    <mergeCell ref="T392:U392"/>
    <mergeCell ref="P392:Q392"/>
    <mergeCell ref="V389:W389"/>
    <mergeCell ref="E388:M388"/>
    <mergeCell ref="C397:M397"/>
    <mergeCell ref="T388:U388"/>
    <mergeCell ref="V388:W388"/>
    <mergeCell ref="V390:W390"/>
    <mergeCell ref="P395:Q395"/>
    <mergeCell ref="AA428:AB428"/>
    <mergeCell ref="V428:W428"/>
    <mergeCell ref="Y425:Z425"/>
    <mergeCell ref="AA427:AB427"/>
    <mergeCell ref="V429:W429"/>
    <mergeCell ref="C411:G411"/>
    <mergeCell ref="T411:U411"/>
    <mergeCell ref="R411:S411"/>
    <mergeCell ref="N423:O423"/>
    <mergeCell ref="P423:Q423"/>
    <mergeCell ref="AA425:AB425"/>
    <mergeCell ref="Y422:Z422"/>
    <mergeCell ref="Y423:Z423"/>
    <mergeCell ref="AA423:AB423"/>
    <mergeCell ref="C412:J412"/>
    <mergeCell ref="P426:Q426"/>
    <mergeCell ref="E417:J417"/>
    <mergeCell ref="Y420:Z420"/>
    <mergeCell ref="P422:Q422"/>
    <mergeCell ref="J428:M428"/>
    <mergeCell ref="Y406:Z406"/>
    <mergeCell ref="C404:H404"/>
    <mergeCell ref="I404:L404"/>
    <mergeCell ref="C408:H408"/>
    <mergeCell ref="I408:L408"/>
    <mergeCell ref="AA420:AB420"/>
    <mergeCell ref="Y429:Z429"/>
    <mergeCell ref="Y428:Z428"/>
    <mergeCell ref="V431:W431"/>
    <mergeCell ref="Y431:Z431"/>
    <mergeCell ref="Y432:Z432"/>
    <mergeCell ref="T429:U429"/>
    <mergeCell ref="I402:L402"/>
    <mergeCell ref="AC400:AD400"/>
    <mergeCell ref="R406:S406"/>
    <mergeCell ref="R408:S408"/>
    <mergeCell ref="V402:W402"/>
    <mergeCell ref="T404:U404"/>
    <mergeCell ref="T406:U406"/>
    <mergeCell ref="T408:U408"/>
    <mergeCell ref="R404:S404"/>
    <mergeCell ref="AA400:AB400"/>
    <mergeCell ref="AA402:AB402"/>
    <mergeCell ref="AC402:AD402"/>
    <mergeCell ref="C423:K423"/>
    <mergeCell ref="C426:K426"/>
    <mergeCell ref="N426:O426"/>
    <mergeCell ref="C402:H402"/>
    <mergeCell ref="Y408:Z408"/>
    <mergeCell ref="C400:H400"/>
    <mergeCell ref="C406:H406"/>
    <mergeCell ref="I406:L406"/>
    <mergeCell ref="AA422:AB422"/>
    <mergeCell ref="Y424:Z424"/>
    <mergeCell ref="AA424:AB424"/>
    <mergeCell ref="Y404:Z404"/>
    <mergeCell ref="T428:U428"/>
    <mergeCell ref="C424:K424"/>
    <mergeCell ref="N424:O424"/>
    <mergeCell ref="P424:Q424"/>
    <mergeCell ref="C427:K427"/>
    <mergeCell ref="N427:O427"/>
    <mergeCell ref="C425:K425"/>
    <mergeCell ref="E418:J418"/>
    <mergeCell ref="E419:J419"/>
    <mergeCell ref="N420:O420"/>
    <mergeCell ref="V420:W420"/>
    <mergeCell ref="T420:U420"/>
    <mergeCell ref="R420:S420"/>
    <mergeCell ref="P420:Q420"/>
    <mergeCell ref="T423:U423"/>
    <mergeCell ref="E415:J415"/>
    <mergeCell ref="E416:J416"/>
    <mergeCell ref="R422:S422"/>
    <mergeCell ref="R423:S423"/>
    <mergeCell ref="C421:K421"/>
    <mergeCell ref="C420:I420"/>
    <mergeCell ref="R425:S425"/>
    <mergeCell ref="T425:U425"/>
    <mergeCell ref="V425:W425"/>
    <mergeCell ref="T422:U422"/>
    <mergeCell ref="V422:W422"/>
    <mergeCell ref="R427:S427"/>
    <mergeCell ref="T427:U427"/>
    <mergeCell ref="V427:W427"/>
    <mergeCell ref="R424:S424"/>
    <mergeCell ref="T424:U424"/>
    <mergeCell ref="V424:W424"/>
    <mergeCell ref="V423:W423"/>
    <mergeCell ref="N425:O425"/>
    <mergeCell ref="P425:Q425"/>
    <mergeCell ref="D457:M457"/>
    <mergeCell ref="E438:M438"/>
    <mergeCell ref="C439:D439"/>
    <mergeCell ref="E447:M447"/>
    <mergeCell ref="C449:D449"/>
    <mergeCell ref="E449:M449"/>
    <mergeCell ref="C444:D444"/>
    <mergeCell ref="E444:M444"/>
    <mergeCell ref="N444:O444"/>
    <mergeCell ref="P444:Q444"/>
    <mergeCell ref="R444:S444"/>
    <mergeCell ref="C429:M429"/>
    <mergeCell ref="P433:Q433"/>
    <mergeCell ref="R434:S434"/>
    <mergeCell ref="C430:M430"/>
    <mergeCell ref="D456:M456"/>
    <mergeCell ref="P456:Q456"/>
    <mergeCell ref="R456:S456"/>
    <mergeCell ref="R446:S446"/>
    <mergeCell ref="P455:Q455"/>
    <mergeCell ref="R455:S455"/>
    <mergeCell ref="P427:Q427"/>
    <mergeCell ref="C428:I428"/>
    <mergeCell ref="P428:Q428"/>
    <mergeCell ref="R428:S428"/>
    <mergeCell ref="N428:O428"/>
    <mergeCell ref="R426:S426"/>
    <mergeCell ref="R433:S433"/>
    <mergeCell ref="P436:Q436"/>
    <mergeCell ref="N441:O441"/>
    <mergeCell ref="T433:U433"/>
    <mergeCell ref="E439:M439"/>
    <mergeCell ref="C440:D440"/>
    <mergeCell ref="E440:M440"/>
    <mergeCell ref="N431:O431"/>
    <mergeCell ref="N438:O438"/>
    <mergeCell ref="P438:Q438"/>
    <mergeCell ref="R438:S438"/>
    <mergeCell ref="T438:U438"/>
    <mergeCell ref="C435:D435"/>
    <mergeCell ref="E435:M435"/>
    <mergeCell ref="C436:D436"/>
    <mergeCell ref="E436:M436"/>
    <mergeCell ref="P431:Q431"/>
    <mergeCell ref="T431:U431"/>
    <mergeCell ref="R432:S432"/>
    <mergeCell ref="T432:U432"/>
    <mergeCell ref="T434:U434"/>
    <mergeCell ref="N429:O429"/>
    <mergeCell ref="P429:Q429"/>
    <mergeCell ref="R431:S431"/>
    <mergeCell ref="R429:S429"/>
    <mergeCell ref="P435:Q435"/>
    <mergeCell ref="N435:O435"/>
    <mergeCell ref="Y441:Z441"/>
    <mergeCell ref="C446:D446"/>
    <mergeCell ref="E446:M446"/>
    <mergeCell ref="R447:S447"/>
    <mergeCell ref="C443:D443"/>
    <mergeCell ref="E443:M443"/>
    <mergeCell ref="N443:O443"/>
    <mergeCell ref="P443:Q443"/>
    <mergeCell ref="R443:S443"/>
    <mergeCell ref="C451:D451"/>
    <mergeCell ref="P439:Q439"/>
    <mergeCell ref="R439:S439"/>
    <mergeCell ref="C441:M441"/>
    <mergeCell ref="T437:U437"/>
    <mergeCell ref="N446:O446"/>
    <mergeCell ref="P446:Q446"/>
    <mergeCell ref="C447:D447"/>
    <mergeCell ref="R436:S436"/>
    <mergeCell ref="T436:U436"/>
    <mergeCell ref="N437:O437"/>
    <mergeCell ref="P437:Q437"/>
    <mergeCell ref="R437:S437"/>
    <mergeCell ref="Y438:Z438"/>
    <mergeCell ref="T447:U447"/>
    <mergeCell ref="C442:M442"/>
    <mergeCell ref="N447:O447"/>
    <mergeCell ref="P447:Q447"/>
    <mergeCell ref="P453:Q453"/>
    <mergeCell ref="R453:S453"/>
    <mergeCell ref="T453:U453"/>
    <mergeCell ref="N452:O452"/>
    <mergeCell ref="P452:Q452"/>
    <mergeCell ref="R452:S452"/>
    <mergeCell ref="T452:U452"/>
    <mergeCell ref="C437:D437"/>
    <mergeCell ref="E437:M437"/>
    <mergeCell ref="C438:D438"/>
    <mergeCell ref="C454:M454"/>
    <mergeCell ref="D455:M455"/>
    <mergeCell ref="E451:M451"/>
    <mergeCell ref="N451:O451"/>
    <mergeCell ref="P451:Q451"/>
    <mergeCell ref="R451:S451"/>
    <mergeCell ref="T451:U451"/>
    <mergeCell ref="C453:M453"/>
    <mergeCell ref="N453:O453"/>
    <mergeCell ref="E452:M452"/>
    <mergeCell ref="N450:O450"/>
    <mergeCell ref="N432:O432"/>
    <mergeCell ref="P432:Q432"/>
    <mergeCell ref="V441:W441"/>
    <mergeCell ref="R460:S460"/>
    <mergeCell ref="T460:U460"/>
    <mergeCell ref="N433:O433"/>
    <mergeCell ref="N456:O456"/>
    <mergeCell ref="P459:Q459"/>
    <mergeCell ref="N434:O434"/>
    <mergeCell ref="T446:U446"/>
    <mergeCell ref="C445:D445"/>
    <mergeCell ref="P445:Q445"/>
    <mergeCell ref="R445:S445"/>
    <mergeCell ref="T445:U445"/>
    <mergeCell ref="N439:O439"/>
    <mergeCell ref="T439:U439"/>
    <mergeCell ref="V436:W436"/>
    <mergeCell ref="V434:W434"/>
    <mergeCell ref="V437:W437"/>
    <mergeCell ref="R435:S435"/>
    <mergeCell ref="T435:U435"/>
    <mergeCell ref="T440:U440"/>
    <mergeCell ref="Y439:Z439"/>
    <mergeCell ref="Y447:Z447"/>
    <mergeCell ref="R458:S458"/>
    <mergeCell ref="T458:U458"/>
    <mergeCell ref="N458:O458"/>
    <mergeCell ref="N459:O459"/>
    <mergeCell ref="AC457:AD457"/>
    <mergeCell ref="Y458:Z458"/>
    <mergeCell ref="P458:Q458"/>
    <mergeCell ref="P460:Q460"/>
    <mergeCell ref="Y440:Z440"/>
    <mergeCell ref="V439:W439"/>
    <mergeCell ref="T443:U443"/>
    <mergeCell ref="V443:W443"/>
    <mergeCell ref="T441:U441"/>
    <mergeCell ref="Y460:Z460"/>
    <mergeCell ref="N460:O460"/>
    <mergeCell ref="T457:U457"/>
    <mergeCell ref="P441:Q441"/>
    <mergeCell ref="AA459:AB459"/>
    <mergeCell ref="R457:S457"/>
    <mergeCell ref="R459:S459"/>
    <mergeCell ref="T459:U459"/>
    <mergeCell ref="R441:S441"/>
    <mergeCell ref="T455:U455"/>
    <mergeCell ref="Y443:Z443"/>
    <mergeCell ref="N455:O455"/>
    <mergeCell ref="N496:O496"/>
    <mergeCell ref="P496:Q496"/>
    <mergeCell ref="R496:S496"/>
    <mergeCell ref="T496:U496"/>
    <mergeCell ref="Y492:Z492"/>
    <mergeCell ref="T477:U477"/>
    <mergeCell ref="V477:W477"/>
    <mergeCell ref="AA477:AB477"/>
    <mergeCell ref="Y477:Z477"/>
    <mergeCell ref="N492:O492"/>
    <mergeCell ref="P492:Q492"/>
    <mergeCell ref="N490:O490"/>
    <mergeCell ref="P490:Q490"/>
    <mergeCell ref="R490:S490"/>
    <mergeCell ref="T490:U490"/>
    <mergeCell ref="V490:W490"/>
    <mergeCell ref="Y490:Z490"/>
    <mergeCell ref="AA488:AB488"/>
    <mergeCell ref="Y489:Z489"/>
    <mergeCell ref="T489:U489"/>
    <mergeCell ref="V489:W489"/>
    <mergeCell ref="N487:O487"/>
    <mergeCell ref="P487:Q487"/>
    <mergeCell ref="V488:W488"/>
    <mergeCell ref="Y488:Z488"/>
    <mergeCell ref="P489:Q489"/>
    <mergeCell ref="R489:S489"/>
    <mergeCell ref="N489:O489"/>
    <mergeCell ref="N462:O462"/>
    <mergeCell ref="P467:Q467"/>
    <mergeCell ref="T468:U468"/>
    <mergeCell ref="N467:O467"/>
    <mergeCell ref="N457:O457"/>
    <mergeCell ref="P457:Q457"/>
    <mergeCell ref="AC471:AD471"/>
    <mergeCell ref="P469:Q469"/>
    <mergeCell ref="R469:S469"/>
    <mergeCell ref="AC459:AD459"/>
    <mergeCell ref="AC438:AD438"/>
    <mergeCell ref="T470:U470"/>
    <mergeCell ref="T461:U461"/>
    <mergeCell ref="V469:W469"/>
    <mergeCell ref="Y469:Z469"/>
    <mergeCell ref="AA469:AB469"/>
    <mergeCell ref="AC469:AD469"/>
    <mergeCell ref="V457:W457"/>
    <mergeCell ref="Y457:Z457"/>
    <mergeCell ref="Y465:Z465"/>
    <mergeCell ref="T467:U467"/>
    <mergeCell ref="R463:S463"/>
    <mergeCell ref="T463:U463"/>
    <mergeCell ref="V458:W458"/>
    <mergeCell ref="T456:U456"/>
    <mergeCell ref="V456:W456"/>
    <mergeCell ref="Y456:Z456"/>
    <mergeCell ref="R470:S470"/>
    <mergeCell ref="V438:W438"/>
    <mergeCell ref="AA441:AB441"/>
    <mergeCell ref="AC441:AD441"/>
    <mergeCell ref="Y455:Z455"/>
    <mergeCell ref="BQ8:BV8"/>
    <mergeCell ref="AT9:AT10"/>
    <mergeCell ref="BE9:BE10"/>
    <mergeCell ref="AE496:AF496"/>
    <mergeCell ref="AG496:AH496"/>
    <mergeCell ref="AC494:AD494"/>
    <mergeCell ref="AE494:AF494"/>
    <mergeCell ref="AG494:AH494"/>
    <mergeCell ref="AC496:AD496"/>
    <mergeCell ref="AE492:AF492"/>
    <mergeCell ref="AA494:AB494"/>
    <mergeCell ref="AA492:AB492"/>
    <mergeCell ref="V496:W496"/>
    <mergeCell ref="Y496:Z496"/>
    <mergeCell ref="AA496:AB496"/>
    <mergeCell ref="AA460:AB460"/>
    <mergeCell ref="V460:W460"/>
    <mergeCell ref="AA458:AB458"/>
    <mergeCell ref="AC458:AD458"/>
    <mergeCell ref="AE457:AF457"/>
    <mergeCell ref="V459:W459"/>
    <mergeCell ref="Y459:Z459"/>
    <mergeCell ref="V440:W440"/>
    <mergeCell ref="Y436:Z436"/>
    <mergeCell ref="AA455:AB455"/>
    <mergeCell ref="AC455:AD455"/>
    <mergeCell ref="V455:W455"/>
    <mergeCell ref="V468:W468"/>
    <mergeCell ref="V433:W433"/>
    <mergeCell ref="Y433:Z433"/>
    <mergeCell ref="V432:W432"/>
    <mergeCell ref="V435:W435"/>
    <mergeCell ref="AG492:AH492"/>
    <mergeCell ref="AE487:AF487"/>
    <mergeCell ref="AA490:AB490"/>
    <mergeCell ref="AC490:AD490"/>
    <mergeCell ref="R487:S487"/>
    <mergeCell ref="C490:M490"/>
    <mergeCell ref="AC477:AD477"/>
    <mergeCell ref="AA471:AB471"/>
    <mergeCell ref="V471:W471"/>
    <mergeCell ref="V487:W487"/>
    <mergeCell ref="Y487:Z487"/>
    <mergeCell ref="AA487:AB487"/>
    <mergeCell ref="AC487:AD487"/>
    <mergeCell ref="AG484:AH484"/>
    <mergeCell ref="E481:G481"/>
    <mergeCell ref="E482:G482"/>
    <mergeCell ref="H480:J480"/>
    <mergeCell ref="H481:J481"/>
    <mergeCell ref="H482:J482"/>
    <mergeCell ref="H483:J483"/>
    <mergeCell ref="P477:Q477"/>
    <mergeCell ref="R477:S477"/>
    <mergeCell ref="E478:M478"/>
    <mergeCell ref="N477:O477"/>
    <mergeCell ref="AE477:AF477"/>
    <mergeCell ref="AG477:AH477"/>
    <mergeCell ref="C479:D479"/>
    <mergeCell ref="C480:D480"/>
    <mergeCell ref="C481:D481"/>
    <mergeCell ref="C482:D482"/>
    <mergeCell ref="R472:S472"/>
    <mergeCell ref="AG490:AH490"/>
    <mergeCell ref="AL280:AM280"/>
    <mergeCell ref="AR263:AS263"/>
    <mergeCell ref="AN259:AO259"/>
    <mergeCell ref="AP259:AQ259"/>
    <mergeCell ref="AU263:AV263"/>
    <mergeCell ref="AE273:AF273"/>
    <mergeCell ref="AR253:AS253"/>
    <mergeCell ref="AP257:AQ257"/>
    <mergeCell ref="AR255:AS255"/>
    <mergeCell ref="AR260:AS260"/>
    <mergeCell ref="AP260:AQ260"/>
    <mergeCell ref="AR254:AS254"/>
    <mergeCell ref="AN270:AO270"/>
    <mergeCell ref="AJ275:AK275"/>
    <mergeCell ref="AP265:AQ265"/>
    <mergeCell ref="AP266:AQ266"/>
    <mergeCell ref="AG276:AH276"/>
    <mergeCell ref="AJ276:AK276"/>
    <mergeCell ref="AU257:AV257"/>
    <mergeCell ref="AU253:AV253"/>
    <mergeCell ref="AU266:AV266"/>
    <mergeCell ref="AG270:AH270"/>
    <mergeCell ref="AG272:AH272"/>
    <mergeCell ref="AJ272:AK272"/>
    <mergeCell ref="AN272:AO272"/>
    <mergeCell ref="AU277:AV277"/>
    <mergeCell ref="AU278:AV278"/>
    <mergeCell ref="AG255:AH255"/>
    <mergeCell ref="AN267:AO267"/>
    <mergeCell ref="AP267:AQ267"/>
    <mergeCell ref="AR279:AS279"/>
    <mergeCell ref="AU279:AV279"/>
    <mergeCell ref="E479:G479"/>
    <mergeCell ref="R492:S492"/>
    <mergeCell ref="T492:U492"/>
    <mergeCell ref="V492:W492"/>
    <mergeCell ref="N469:O469"/>
    <mergeCell ref="H479:J479"/>
    <mergeCell ref="E480:G480"/>
    <mergeCell ref="E483:G483"/>
    <mergeCell ref="AC484:AD484"/>
    <mergeCell ref="AE484:AF484"/>
    <mergeCell ref="AE489:AF489"/>
    <mergeCell ref="AC492:AD492"/>
    <mergeCell ref="AA484:AB484"/>
    <mergeCell ref="N484:O484"/>
    <mergeCell ref="P484:Q484"/>
    <mergeCell ref="R484:S484"/>
    <mergeCell ref="T484:U484"/>
    <mergeCell ref="V484:W484"/>
    <mergeCell ref="Y484:Z484"/>
    <mergeCell ref="N488:O488"/>
    <mergeCell ref="P488:Q488"/>
    <mergeCell ref="R488:S488"/>
    <mergeCell ref="T488:U488"/>
    <mergeCell ref="AC488:AD488"/>
    <mergeCell ref="AE488:AF488"/>
    <mergeCell ref="C489:M489"/>
    <mergeCell ref="Y474:Z474"/>
    <mergeCell ref="AA474:AB474"/>
    <mergeCell ref="AC474:AD474"/>
    <mergeCell ref="AE474:AF474"/>
    <mergeCell ref="V474:W474"/>
    <mergeCell ref="AC473:AD473"/>
    <mergeCell ref="C495:M495"/>
    <mergeCell ref="T494:U494"/>
    <mergeCell ref="V494:W494"/>
    <mergeCell ref="Y494:Z494"/>
    <mergeCell ref="C493:M493"/>
    <mergeCell ref="N494:O494"/>
    <mergeCell ref="P494:Q494"/>
    <mergeCell ref="R494:S494"/>
    <mergeCell ref="C492:M492"/>
    <mergeCell ref="C494:M494"/>
    <mergeCell ref="C485:M485"/>
    <mergeCell ref="C488:M488"/>
    <mergeCell ref="D464:M464"/>
    <mergeCell ref="N464:O464"/>
    <mergeCell ref="N471:O471"/>
    <mergeCell ref="P471:Q471"/>
    <mergeCell ref="R471:S471"/>
    <mergeCell ref="T471:U471"/>
    <mergeCell ref="D466:M466"/>
    <mergeCell ref="C467:M467"/>
    <mergeCell ref="C487:M487"/>
    <mergeCell ref="C483:D483"/>
    <mergeCell ref="N468:O468"/>
    <mergeCell ref="P468:Q468"/>
    <mergeCell ref="R468:S468"/>
    <mergeCell ref="C475:M475"/>
    <mergeCell ref="N475:O475"/>
    <mergeCell ref="P476:Q476"/>
    <mergeCell ref="N472:O472"/>
    <mergeCell ref="P472:Q472"/>
    <mergeCell ref="T474:U474"/>
    <mergeCell ref="N465:O465"/>
    <mergeCell ref="AU8:BE8"/>
    <mergeCell ref="AE465:AF465"/>
    <mergeCell ref="AG465:AH465"/>
    <mergeCell ref="AE441:AF441"/>
    <mergeCell ref="AG441:AH441"/>
    <mergeCell ref="AG428:AH428"/>
    <mergeCell ref="AE396:AF396"/>
    <mergeCell ref="AG396:AH396"/>
    <mergeCell ref="AG169:AH169"/>
    <mergeCell ref="AG172:AH172"/>
    <mergeCell ref="AG146:AH146"/>
    <mergeCell ref="AG433:AH433"/>
    <mergeCell ref="AE422:AF422"/>
    <mergeCell ref="AG422:AH422"/>
    <mergeCell ref="AL9:AM9"/>
    <mergeCell ref="AL10:AM10"/>
    <mergeCell ref="AE363:AF363"/>
    <mergeCell ref="AG363:AH363"/>
    <mergeCell ref="AE455:AF455"/>
    <mergeCell ref="AG455:AH455"/>
    <mergeCell ref="BC259:BD259"/>
    <mergeCell ref="AL260:AM260"/>
    <mergeCell ref="AN260:AO260"/>
    <mergeCell ref="AE304:AF304"/>
    <mergeCell ref="AJ150:AK150"/>
    <mergeCell ref="AL150:AM150"/>
    <mergeCell ref="AN150:AO150"/>
    <mergeCell ref="AG369:AH369"/>
    <mergeCell ref="AL276:AM276"/>
    <mergeCell ref="AJ290:AK290"/>
    <mergeCell ref="AJ271:AK271"/>
    <mergeCell ref="AJ280:AK280"/>
    <mergeCell ref="AC282:AD282"/>
    <mergeCell ref="AE282:AF282"/>
    <mergeCell ref="AC297:AD297"/>
    <mergeCell ref="AE297:AF297"/>
    <mergeCell ref="AC273:AD273"/>
    <mergeCell ref="AL273:AM273"/>
    <mergeCell ref="AN273:AO273"/>
    <mergeCell ref="AG273:AH273"/>
    <mergeCell ref="P273:Q273"/>
    <mergeCell ref="Y280:Z280"/>
    <mergeCell ref="AA280:AB280"/>
    <mergeCell ref="AJ279:AK279"/>
    <mergeCell ref="Y274:Z274"/>
    <mergeCell ref="AN277:AO277"/>
    <mergeCell ref="T279:U279"/>
    <mergeCell ref="V279:W279"/>
    <mergeCell ref="AE276:AF276"/>
    <mergeCell ref="AC279:AD279"/>
    <mergeCell ref="AJ282:AK282"/>
    <mergeCell ref="AL274:AM274"/>
    <mergeCell ref="AE295:AF295"/>
    <mergeCell ref="AE292:AF292"/>
    <mergeCell ref="P292:Q292"/>
    <mergeCell ref="AG297:AH297"/>
    <mergeCell ref="AJ281:AK281"/>
    <mergeCell ref="AN281:AO281"/>
    <mergeCell ref="P277:Q277"/>
    <mergeCell ref="R277:S277"/>
    <mergeCell ref="AE279:AF279"/>
    <mergeCell ref="AG279:AH279"/>
    <mergeCell ref="AJ288:AK288"/>
    <mergeCell ref="AG289:AH289"/>
    <mergeCell ref="T304:U304"/>
    <mergeCell ref="AA347:AB347"/>
    <mergeCell ref="AA366:AB366"/>
    <mergeCell ref="AE360:AF360"/>
    <mergeCell ref="AG360:AH360"/>
    <mergeCell ref="Y347:Z347"/>
    <mergeCell ref="AJ366:AK366"/>
    <mergeCell ref="AE302:AF302"/>
    <mergeCell ref="AG302:AH302"/>
    <mergeCell ref="AJ296:AK296"/>
    <mergeCell ref="AE294:AF294"/>
    <mergeCell ref="AG294:AH294"/>
    <mergeCell ref="AG293:AH293"/>
    <mergeCell ref="AJ293:AK293"/>
    <mergeCell ref="T347:U347"/>
    <mergeCell ref="AJ347:AK347"/>
    <mergeCell ref="AG304:AH304"/>
    <mergeCell ref="AJ302:AK302"/>
    <mergeCell ref="AC293:AD293"/>
    <mergeCell ref="AC294:AD294"/>
    <mergeCell ref="Y313:Z313"/>
    <mergeCell ref="AE301:AF301"/>
    <mergeCell ref="AA345:AB345"/>
    <mergeCell ref="Y319:Z319"/>
    <mergeCell ref="AP291:AQ291"/>
    <mergeCell ref="AL339:AM339"/>
    <mergeCell ref="AP280:AQ280"/>
    <mergeCell ref="BA283:BB283"/>
    <mergeCell ref="BA337:BB337"/>
    <mergeCell ref="BC294:BD294"/>
    <mergeCell ref="AU372:AV372"/>
    <mergeCell ref="AR372:AS372"/>
    <mergeCell ref="AP351:AQ351"/>
    <mergeCell ref="AC368:AD368"/>
    <mergeCell ref="AG381:AH381"/>
    <mergeCell ref="AC422:AD422"/>
    <mergeCell ref="AC423:AD423"/>
    <mergeCell ref="AN351:AO351"/>
    <mergeCell ref="AN349:AO349"/>
    <mergeCell ref="AG371:AH371"/>
    <mergeCell ref="AC373:AD373"/>
    <mergeCell ref="AC404:AD404"/>
    <mergeCell ref="AC406:AD406"/>
    <mergeCell ref="AL365:AM365"/>
    <mergeCell ref="AC357:AD357"/>
    <mergeCell ref="AE357:AF357"/>
    <mergeCell ref="AG357:AH357"/>
    <mergeCell ref="AN369:AO369"/>
    <mergeCell ref="AG370:AH370"/>
    <mergeCell ref="AG374:AH374"/>
    <mergeCell ref="AG376:AH376"/>
    <mergeCell ref="AG361:AH361"/>
    <mergeCell ref="AJ423:AK423"/>
    <mergeCell ref="AE423:AF423"/>
    <mergeCell ref="AE402:AF402"/>
    <mergeCell ref="AG402:AH402"/>
    <mergeCell ref="AR484:AS484"/>
    <mergeCell ref="AR477:AS477"/>
    <mergeCell ref="AJ457:AK457"/>
    <mergeCell ref="AJ344:AK344"/>
    <mergeCell ref="AJ434:AK434"/>
    <mergeCell ref="AJ345:AK345"/>
    <mergeCell ref="AY452:AZ452"/>
    <mergeCell ref="BA374:BB374"/>
    <mergeCell ref="AU471:AV471"/>
    <mergeCell ref="BA376:BB376"/>
    <mergeCell ref="AW489:AX489"/>
    <mergeCell ref="BA486:BB486"/>
    <mergeCell ref="BC477:BD477"/>
    <mergeCell ref="AP345:AQ345"/>
    <mergeCell ref="AU370:AV370"/>
    <mergeCell ref="AR344:AS344"/>
    <mergeCell ref="AY361:AZ361"/>
    <mergeCell ref="BA361:BB361"/>
    <mergeCell ref="BC372:BD372"/>
    <mergeCell ref="AN363:AO363"/>
    <mergeCell ref="AJ361:AK361"/>
    <mergeCell ref="AN348:AO348"/>
    <mergeCell ref="AP348:AQ348"/>
    <mergeCell ref="AJ349:AK349"/>
    <mergeCell ref="AP346:AQ346"/>
    <mergeCell ref="AP404:AQ404"/>
    <mergeCell ref="AP434:AQ434"/>
    <mergeCell ref="AN441:AO441"/>
    <mergeCell ref="AL458:AM458"/>
    <mergeCell ref="AP390:AQ390"/>
    <mergeCell ref="AL465:AM465"/>
    <mergeCell ref="AP456:AQ456"/>
    <mergeCell ref="AP321:AQ321"/>
    <mergeCell ref="AR321:AS321"/>
    <mergeCell ref="AU321:AV321"/>
    <mergeCell ref="AL361:AM361"/>
    <mergeCell ref="AL427:AM427"/>
    <mergeCell ref="AL425:AM425"/>
    <mergeCell ref="AN425:AO425"/>
    <mergeCell ref="AL411:AM411"/>
    <mergeCell ref="AN411:AO411"/>
    <mergeCell ref="AL423:AM423"/>
    <mergeCell ref="AN423:AO423"/>
    <mergeCell ref="AN408:AO408"/>
    <mergeCell ref="AW341:AX341"/>
    <mergeCell ref="AW360:AX360"/>
    <mergeCell ref="AN370:AO370"/>
    <mergeCell ref="AP370:AQ370"/>
    <mergeCell ref="AP341:AQ341"/>
    <mergeCell ref="AR371:AS371"/>
    <mergeCell ref="AR346:AS346"/>
    <mergeCell ref="AR347:AS347"/>
    <mergeCell ref="AP344:AQ344"/>
    <mergeCell ref="AL342:AM342"/>
    <mergeCell ref="AL345:AM345"/>
    <mergeCell ref="AN343:AO343"/>
    <mergeCell ref="AN386:AO386"/>
    <mergeCell ref="AN350:AO350"/>
    <mergeCell ref="AW336:AX336"/>
    <mergeCell ref="BC490:BD490"/>
    <mergeCell ref="AU490:AV490"/>
    <mergeCell ref="BC486:BD486"/>
    <mergeCell ref="AY304:AZ304"/>
    <mergeCell ref="AY472:AZ472"/>
    <mergeCell ref="BA472:BB472"/>
    <mergeCell ref="BA461:BB461"/>
    <mergeCell ref="AU467:AV467"/>
    <mergeCell ref="AY471:AZ471"/>
    <mergeCell ref="BA471:BB471"/>
    <mergeCell ref="AY374:AZ374"/>
    <mergeCell ref="BA467:BB467"/>
    <mergeCell ref="AU465:AV465"/>
    <mergeCell ref="AW465:AX465"/>
    <mergeCell ref="AY465:AZ465"/>
    <mergeCell ref="BA465:BB465"/>
    <mergeCell ref="AY441:AZ441"/>
    <mergeCell ref="BA441:BB441"/>
    <mergeCell ref="BA388:BB388"/>
    <mergeCell ref="AY382:AZ382"/>
    <mergeCell ref="BA382:BB382"/>
    <mergeCell ref="AY387:AZ387"/>
    <mergeCell ref="BA387:BB387"/>
    <mergeCell ref="AU436:AV436"/>
    <mergeCell ref="AY436:AZ436"/>
    <mergeCell ref="AY383:AZ383"/>
    <mergeCell ref="AW361:AX361"/>
    <mergeCell ref="AW372:AX372"/>
    <mergeCell ref="AW380:AX380"/>
    <mergeCell ref="AY398:AZ398"/>
    <mergeCell ref="BA392:BB392"/>
    <mergeCell ref="AU381:AV381"/>
    <mergeCell ref="BC489:BD489"/>
    <mergeCell ref="AU488:AV488"/>
    <mergeCell ref="AG471:AH471"/>
    <mergeCell ref="BC494:BD494"/>
    <mergeCell ref="AW492:AX492"/>
    <mergeCell ref="AY473:AZ473"/>
    <mergeCell ref="BC473:BD473"/>
    <mergeCell ref="AY492:AZ492"/>
    <mergeCell ref="BA492:BB492"/>
    <mergeCell ref="AU484:AV484"/>
    <mergeCell ref="AU486:AV486"/>
    <mergeCell ref="AW486:AX486"/>
    <mergeCell ref="AU474:AV474"/>
    <mergeCell ref="AU473:AV473"/>
    <mergeCell ref="AU468:AV468"/>
    <mergeCell ref="AY389:AZ389"/>
    <mergeCell ref="BA389:BB389"/>
    <mergeCell ref="AU460:AV460"/>
    <mergeCell ref="AW463:AX463"/>
    <mergeCell ref="AY463:AZ463"/>
    <mergeCell ref="BA463:BB463"/>
    <mergeCell ref="AW455:AX455"/>
    <mergeCell ref="AW423:AX423"/>
    <mergeCell ref="AW436:AX436"/>
    <mergeCell ref="AU455:AV455"/>
    <mergeCell ref="BC434:BD434"/>
    <mergeCell ref="AW476:AX476"/>
    <mergeCell ref="AW490:AX490"/>
    <mergeCell ref="AY490:AZ490"/>
    <mergeCell ref="AW487:AX487"/>
    <mergeCell ref="AU476:AV476"/>
    <mergeCell ref="AY475:AZ475"/>
    <mergeCell ref="AY474:AZ474"/>
    <mergeCell ref="AW474:AX474"/>
    <mergeCell ref="AY469:AZ469"/>
    <mergeCell ref="AY428:AZ428"/>
    <mergeCell ref="AY464:AZ464"/>
    <mergeCell ref="AY467:AZ467"/>
    <mergeCell ref="AU441:AV441"/>
    <mergeCell ref="AW441:AX441"/>
    <mergeCell ref="AY445:AZ445"/>
    <mergeCell ref="BA445:BB445"/>
    <mergeCell ref="BC455:BD455"/>
    <mergeCell ref="AC428:AD428"/>
    <mergeCell ref="AC431:AD431"/>
    <mergeCell ref="AJ458:AK458"/>
    <mergeCell ref="AC436:AD436"/>
    <mergeCell ref="AG462:AH462"/>
    <mergeCell ref="AA440:AB440"/>
    <mergeCell ref="AC440:AD440"/>
    <mergeCell ref="AA443:AB443"/>
    <mergeCell ref="AC443:AD443"/>
    <mergeCell ref="AE443:AF443"/>
    <mergeCell ref="AA456:AB456"/>
    <mergeCell ref="AJ441:AK441"/>
    <mergeCell ref="AG432:AH432"/>
    <mergeCell ref="AJ432:AK432"/>
    <mergeCell ref="AU472:AV472"/>
    <mergeCell ref="BC460:BD460"/>
    <mergeCell ref="AR456:AS456"/>
    <mergeCell ref="AL434:AM434"/>
    <mergeCell ref="AE470:AF470"/>
    <mergeCell ref="AA457:AB457"/>
    <mergeCell ref="AN431:AO431"/>
    <mergeCell ref="AU496:AV496"/>
    <mergeCell ref="AW496:AX496"/>
    <mergeCell ref="AY496:AZ496"/>
    <mergeCell ref="BA496:BB496"/>
    <mergeCell ref="AU494:AV494"/>
    <mergeCell ref="AW494:AX494"/>
    <mergeCell ref="AY494:AZ494"/>
    <mergeCell ref="BA494:BB494"/>
    <mergeCell ref="AW484:AX484"/>
    <mergeCell ref="AY484:AZ484"/>
    <mergeCell ref="BA484:BB484"/>
    <mergeCell ref="AU477:AV477"/>
    <mergeCell ref="AW477:AX477"/>
    <mergeCell ref="AY477:AZ477"/>
    <mergeCell ref="BA477:BB477"/>
    <mergeCell ref="BA490:BB490"/>
    <mergeCell ref="BA489:BB489"/>
    <mergeCell ref="AY487:AZ487"/>
    <mergeCell ref="BA487:BB487"/>
    <mergeCell ref="AY489:AZ489"/>
    <mergeCell ref="AY486:AZ486"/>
    <mergeCell ref="AW488:AX488"/>
    <mergeCell ref="AY488:AZ488"/>
    <mergeCell ref="AU487:AV487"/>
    <mergeCell ref="AU492:AV492"/>
    <mergeCell ref="BA488:BB488"/>
    <mergeCell ref="AW449:AX449"/>
    <mergeCell ref="AW453:AX453"/>
    <mergeCell ref="AW374:AX374"/>
    <mergeCell ref="V345:W345"/>
    <mergeCell ref="Y345:Z345"/>
    <mergeCell ref="AC376:AD376"/>
    <mergeCell ref="AG373:AH373"/>
    <mergeCell ref="AE386:AF386"/>
    <mergeCell ref="AA434:AB434"/>
    <mergeCell ref="AG456:AH456"/>
    <mergeCell ref="AU383:AV383"/>
    <mergeCell ref="AU388:AV388"/>
    <mergeCell ref="AU398:AV398"/>
    <mergeCell ref="AW456:AX456"/>
    <mergeCell ref="AC456:AD456"/>
    <mergeCell ref="AE456:AF456"/>
    <mergeCell ref="AC369:AD369"/>
    <mergeCell ref="AC371:AD371"/>
    <mergeCell ref="AE371:AF371"/>
    <mergeCell ref="AE438:AF438"/>
    <mergeCell ref="AR345:AS345"/>
    <mergeCell ref="AR354:AS354"/>
    <mergeCell ref="AR361:AS361"/>
    <mergeCell ref="AE369:AF369"/>
    <mergeCell ref="AC370:AD370"/>
    <mergeCell ref="AA429:AB429"/>
    <mergeCell ref="AW393:AX393"/>
    <mergeCell ref="AW395:AX395"/>
    <mergeCell ref="AE355:AF355"/>
    <mergeCell ref="AG383:AH383"/>
    <mergeCell ref="AG382:AH382"/>
    <mergeCell ref="AW389:AX389"/>
    <mergeCell ref="AC268:AD268"/>
    <mergeCell ref="AE268:AF268"/>
    <mergeCell ref="AG268:AH268"/>
    <mergeCell ref="AJ268:AK268"/>
    <mergeCell ref="AL268:AM268"/>
    <mergeCell ref="AN268:AO268"/>
    <mergeCell ref="AP268:AQ268"/>
    <mergeCell ref="AU268:AV268"/>
    <mergeCell ref="AW268:AX268"/>
    <mergeCell ref="AU146:AV146"/>
    <mergeCell ref="AW146:AX146"/>
    <mergeCell ref="AA169:AB169"/>
    <mergeCell ref="T154:U154"/>
    <mergeCell ref="V154:W154"/>
    <mergeCell ref="Y154:Z154"/>
    <mergeCell ref="AU244:AV244"/>
    <mergeCell ref="AL244:AM244"/>
    <mergeCell ref="AN244:AO244"/>
    <mergeCell ref="AP244:AQ244"/>
    <mergeCell ref="AJ267:AK267"/>
    <mergeCell ref="AL267:AM267"/>
    <mergeCell ref="Y255:Z255"/>
    <mergeCell ref="AA254:AB254"/>
    <mergeCell ref="AE177:AF177"/>
    <mergeCell ref="AG177:AH177"/>
    <mergeCell ref="AC158:AD158"/>
    <mergeCell ref="T159:U159"/>
    <mergeCell ref="V149:W149"/>
    <mergeCell ref="T149:U149"/>
    <mergeCell ref="AP149:AQ149"/>
    <mergeCell ref="AU236:AV236"/>
    <mergeCell ref="V251:W251"/>
    <mergeCell ref="AU301:AV301"/>
    <mergeCell ref="AC305:AD305"/>
    <mergeCell ref="AC301:AD301"/>
    <mergeCell ref="AN315:AO315"/>
    <mergeCell ref="AP315:AQ315"/>
    <mergeCell ref="AE310:AF310"/>
    <mergeCell ref="AG310:AH310"/>
    <mergeCell ref="AJ310:AK310"/>
    <mergeCell ref="AL310:AM310"/>
    <mergeCell ref="AJ315:AK315"/>
    <mergeCell ref="AL315:AM315"/>
    <mergeCell ref="AL318:AM318"/>
    <mergeCell ref="AP319:AQ319"/>
    <mergeCell ref="AN305:AO305"/>
    <mergeCell ref="AU6:AV6"/>
    <mergeCell ref="AW6:AX6"/>
    <mergeCell ref="AU91:AV91"/>
    <mergeCell ref="AP91:AQ91"/>
    <mergeCell ref="AN91:AO91"/>
    <mergeCell ref="AL145:AM145"/>
    <mergeCell ref="AR309:AS309"/>
    <mergeCell ref="AP314:AQ314"/>
    <mergeCell ref="AW279:AX279"/>
    <mergeCell ref="AW281:AX281"/>
    <mergeCell ref="AU275:AV275"/>
    <mergeCell ref="AL288:AM288"/>
    <mergeCell ref="AR280:AS280"/>
    <mergeCell ref="AU280:AV280"/>
    <mergeCell ref="AJ286:AK286"/>
    <mergeCell ref="AJ289:AK289"/>
    <mergeCell ref="AJ287:AK287"/>
    <mergeCell ref="AC6:AD6"/>
    <mergeCell ref="N149:O149"/>
    <mergeCell ref="N150:O150"/>
    <mergeCell ref="P154:Q154"/>
    <mergeCell ref="R154:S154"/>
    <mergeCell ref="R150:S150"/>
    <mergeCell ref="P158:Q158"/>
    <mergeCell ref="P150:Q150"/>
    <mergeCell ref="AA152:AB152"/>
    <mergeCell ref="AU74:AV74"/>
    <mergeCell ref="N268:O268"/>
    <mergeCell ref="AL271:AM271"/>
    <mergeCell ref="AN271:AO271"/>
    <mergeCell ref="AP271:AQ271"/>
    <mergeCell ref="AE271:AF271"/>
    <mergeCell ref="AJ270:AK270"/>
    <mergeCell ref="AE270:AF270"/>
    <mergeCell ref="N270:O270"/>
    <mergeCell ref="P270:Q270"/>
    <mergeCell ref="AG253:AH253"/>
    <mergeCell ref="AE234:AF234"/>
    <mergeCell ref="AG234:AH234"/>
    <mergeCell ref="Y159:Z159"/>
    <mergeCell ref="AC177:AD177"/>
    <mergeCell ref="P268:Q268"/>
    <mergeCell ref="R268:S268"/>
    <mergeCell ref="T268:U268"/>
    <mergeCell ref="V268:W268"/>
    <mergeCell ref="AL264:AM264"/>
    <mergeCell ref="AN264:AO264"/>
    <mergeCell ref="AC254:AD254"/>
    <mergeCell ref="AL258:AM258"/>
    <mergeCell ref="Y268:Z268"/>
    <mergeCell ref="N6:O6"/>
    <mergeCell ref="P6:Q6"/>
    <mergeCell ref="R6:S6"/>
    <mergeCell ref="T6:U6"/>
    <mergeCell ref="V6:W6"/>
    <mergeCell ref="N7:O7"/>
    <mergeCell ref="P7:Q7"/>
    <mergeCell ref="R7:S7"/>
    <mergeCell ref="T7:U7"/>
    <mergeCell ref="V7:W7"/>
    <mergeCell ref="Y6:Z6"/>
    <mergeCell ref="AA6:AB6"/>
    <mergeCell ref="N8:X8"/>
    <mergeCell ref="P151:Q151"/>
    <mergeCell ref="R151:S151"/>
    <mergeCell ref="T151:U151"/>
    <mergeCell ref="V151:W151"/>
    <mergeCell ref="Y144:Z144"/>
    <mergeCell ref="R145:S145"/>
    <mergeCell ref="N145:O145"/>
    <mergeCell ref="R149:S149"/>
    <mergeCell ref="N151:O151"/>
    <mergeCell ref="AA150:AB150"/>
    <mergeCell ref="V150:W150"/>
    <mergeCell ref="R73:S73"/>
    <mergeCell ref="N74:O74"/>
    <mergeCell ref="Y8:AI8"/>
    <mergeCell ref="AG74:AH74"/>
    <mergeCell ref="AA74:AB74"/>
    <mergeCell ref="AC74:AD74"/>
    <mergeCell ref="AE74:AF74"/>
    <mergeCell ref="AG145:AH145"/>
    <mergeCell ref="AN258:AO258"/>
    <mergeCell ref="AP249:AQ249"/>
    <mergeCell ref="AP251:AQ251"/>
    <mergeCell ref="AN253:AO253"/>
    <mergeCell ref="AE253:AF253"/>
    <mergeCell ref="AP253:AQ253"/>
    <mergeCell ref="AL256:AM256"/>
    <mergeCell ref="AN256:AO256"/>
    <mergeCell ref="AP256:AQ256"/>
    <mergeCell ref="AP264:AQ264"/>
    <mergeCell ref="AE259:AF259"/>
    <mergeCell ref="AG259:AH259"/>
    <mergeCell ref="AA249:AB249"/>
    <mergeCell ref="AC249:AD249"/>
    <mergeCell ref="AE249:AF249"/>
    <mergeCell ref="AJ255:AK255"/>
    <mergeCell ref="AL255:AM255"/>
    <mergeCell ref="AN255:AO255"/>
    <mergeCell ref="AC260:AD260"/>
    <mergeCell ref="AE260:AF260"/>
    <mergeCell ref="AG256:AH256"/>
    <mergeCell ref="AN257:AO257"/>
    <mergeCell ref="AL257:AM257"/>
    <mergeCell ref="AJ257:AK257"/>
    <mergeCell ref="AL259:AM259"/>
    <mergeCell ref="AG249:AH249"/>
    <mergeCell ref="AJ249:AK249"/>
    <mergeCell ref="AL251:AM251"/>
    <mergeCell ref="AL249:AM249"/>
    <mergeCell ref="AA250:AB250"/>
    <mergeCell ref="AC250:AD250"/>
    <mergeCell ref="AC255:AD255"/>
    <mergeCell ref="AE6:AF6"/>
    <mergeCell ref="AG6:AH6"/>
    <mergeCell ref="Y7:Z7"/>
    <mergeCell ref="AA7:AB7"/>
    <mergeCell ref="AC7:AD7"/>
    <mergeCell ref="T267:U267"/>
    <mergeCell ref="V267:W267"/>
    <mergeCell ref="AC267:AD267"/>
    <mergeCell ref="AE267:AF267"/>
    <mergeCell ref="AG267:AH267"/>
    <mergeCell ref="V259:W259"/>
    <mergeCell ref="AA259:AB259"/>
    <mergeCell ref="V263:W263"/>
    <mergeCell ref="AA9:AB9"/>
    <mergeCell ref="AA10:AB10"/>
    <mergeCell ref="AC9:AD9"/>
    <mergeCell ref="AC10:AD10"/>
    <mergeCell ref="AE9:AF9"/>
    <mergeCell ref="AE10:AF10"/>
    <mergeCell ref="AA253:AB253"/>
    <mergeCell ref="AC258:AD258"/>
    <mergeCell ref="AA257:AB257"/>
    <mergeCell ref="AC256:AD256"/>
    <mergeCell ref="AE256:AF256"/>
    <mergeCell ref="AC149:AD149"/>
    <mergeCell ref="AC156:AD156"/>
    <mergeCell ref="AG152:AH152"/>
    <mergeCell ref="T9:U9"/>
    <mergeCell ref="T10:U10"/>
    <mergeCell ref="AA266:AB266"/>
    <mergeCell ref="AC266:AD266"/>
    <mergeCell ref="T260:U260"/>
    <mergeCell ref="AR6:AS6"/>
    <mergeCell ref="V341:W341"/>
    <mergeCell ref="Y341:Z341"/>
    <mergeCell ref="AP144:AQ144"/>
    <mergeCell ref="AP274:AQ274"/>
    <mergeCell ref="AJ263:AK263"/>
    <mergeCell ref="AL263:AM263"/>
    <mergeCell ref="AN263:AO263"/>
    <mergeCell ref="AG258:AH258"/>
    <mergeCell ref="AR259:AS259"/>
    <mergeCell ref="AP263:AQ263"/>
    <mergeCell ref="AJ145:AK145"/>
    <mergeCell ref="X9:X10"/>
    <mergeCell ref="AI9:AI10"/>
    <mergeCell ref="T157:U157"/>
    <mergeCell ref="V157:W157"/>
    <mergeCell ref="Y157:Z157"/>
    <mergeCell ref="Y9:Z9"/>
    <mergeCell ref="Y10:Z10"/>
    <mergeCell ref="AL269:AM269"/>
    <mergeCell ref="AN269:AO269"/>
    <mergeCell ref="V9:W9"/>
    <mergeCell ref="V10:W10"/>
    <mergeCell ref="AG144:AH144"/>
    <mergeCell ref="AA267:AB267"/>
    <mergeCell ref="AG257:AH257"/>
    <mergeCell ref="V155:W155"/>
    <mergeCell ref="Y155:Z155"/>
    <mergeCell ref="AA155:AB155"/>
    <mergeCell ref="AC155:AD155"/>
    <mergeCell ref="AA158:AB158"/>
    <mergeCell ref="T266:U266"/>
    <mergeCell ref="R74:S74"/>
    <mergeCell ref="T271:U271"/>
    <mergeCell ref="V271:W271"/>
    <mergeCell ref="Y294:Z294"/>
    <mergeCell ref="Y269:Z269"/>
    <mergeCell ref="Y295:Z295"/>
    <mergeCell ref="AA295:AB295"/>
    <mergeCell ref="Y287:Z287"/>
    <mergeCell ref="AA287:AB287"/>
    <mergeCell ref="R295:S295"/>
    <mergeCell ref="R264:S264"/>
    <mergeCell ref="T264:U264"/>
    <mergeCell ref="V264:W264"/>
    <mergeCell ref="AA264:AB264"/>
    <mergeCell ref="T289:U289"/>
    <mergeCell ref="V289:W289"/>
    <mergeCell ref="AA289:AB289"/>
    <mergeCell ref="V270:W270"/>
    <mergeCell ref="R266:S266"/>
    <mergeCell ref="R279:S279"/>
    <mergeCell ref="R275:S275"/>
    <mergeCell ref="V277:W277"/>
    <mergeCell ref="Y277:Z277"/>
    <mergeCell ref="Y240:Z240"/>
    <mergeCell ref="T295:U295"/>
    <mergeCell ref="R292:S292"/>
    <mergeCell ref="Y290:Z290"/>
    <mergeCell ref="V295:W295"/>
    <mergeCell ref="Y248:Z248"/>
    <mergeCell ref="AA248:AB248"/>
    <mergeCell ref="AA268:AB268"/>
    <mergeCell ref="T293:U293"/>
    <mergeCell ref="BF6:BG6"/>
    <mergeCell ref="BH6:BI6"/>
    <mergeCell ref="BJ6:BK6"/>
    <mergeCell ref="BL6:BM6"/>
    <mergeCell ref="AY6:AZ6"/>
    <mergeCell ref="AE343:AF343"/>
    <mergeCell ref="AE28:AF28"/>
    <mergeCell ref="AC28:AD28"/>
    <mergeCell ref="AE347:AF347"/>
    <mergeCell ref="AG347:AH347"/>
    <mergeCell ref="T344:U344"/>
    <mergeCell ref="V350:W350"/>
    <mergeCell ref="Y350:Z350"/>
    <mergeCell ref="AA350:AB350"/>
    <mergeCell ref="AC350:AD350"/>
    <mergeCell ref="AE350:AF350"/>
    <mergeCell ref="AG350:AH350"/>
    <mergeCell ref="V344:W344"/>
    <mergeCell ref="Y344:Z344"/>
    <mergeCell ref="AA344:AB344"/>
    <mergeCell ref="T346:U346"/>
    <mergeCell ref="V346:W346"/>
    <mergeCell ref="Y346:Z346"/>
    <mergeCell ref="AA346:AB346"/>
    <mergeCell ref="AC346:AD346"/>
    <mergeCell ref="AE346:AF346"/>
    <mergeCell ref="T345:U345"/>
    <mergeCell ref="Y348:Z348"/>
    <mergeCell ref="AG260:AH260"/>
    <mergeCell ref="Y267:Z267"/>
    <mergeCell ref="T263:U263"/>
    <mergeCell ref="V253:W253"/>
    <mergeCell ref="V28:W28"/>
    <mergeCell ref="T28:U28"/>
    <mergeCell ref="R28:S28"/>
    <mergeCell ref="BA6:BB6"/>
    <mergeCell ref="AU7:AV7"/>
    <mergeCell ref="AW7:AX7"/>
    <mergeCell ref="AY7:AZ7"/>
    <mergeCell ref="BA7:BB7"/>
    <mergeCell ref="BF8:BP8"/>
    <mergeCell ref="P9:Q9"/>
    <mergeCell ref="P10:Q10"/>
    <mergeCell ref="R9:S9"/>
    <mergeCell ref="R10:S10"/>
    <mergeCell ref="AE7:AF7"/>
    <mergeCell ref="AG7:AH7"/>
    <mergeCell ref="AJ6:AK6"/>
    <mergeCell ref="AL6:AM6"/>
    <mergeCell ref="AN6:AO6"/>
    <mergeCell ref="AP6:AQ6"/>
    <mergeCell ref="AJ7:AK7"/>
    <mergeCell ref="AL7:AM7"/>
    <mergeCell ref="AN7:AO7"/>
    <mergeCell ref="AP7:AQ7"/>
    <mergeCell ref="AR7:AS7"/>
    <mergeCell ref="AR9:AS9"/>
    <mergeCell ref="AR10:AS10"/>
    <mergeCell ref="BC6:BD6"/>
    <mergeCell ref="BC7:BD7"/>
    <mergeCell ref="P28:Q28"/>
    <mergeCell ref="BC9:BD9"/>
    <mergeCell ref="BC10:BD10"/>
    <mergeCell ref="BJ7:BK7"/>
    <mergeCell ref="BT9:BT10"/>
    <mergeCell ref="BV9:BV10"/>
    <mergeCell ref="D134:K134"/>
    <mergeCell ref="D142:K142"/>
    <mergeCell ref="AN9:AO9"/>
    <mergeCell ref="AN10:AO10"/>
    <mergeCell ref="AP9:AQ9"/>
    <mergeCell ref="AP10:AQ10"/>
    <mergeCell ref="BN10:BO10"/>
    <mergeCell ref="AU9:AV9"/>
    <mergeCell ref="AU10:AV10"/>
    <mergeCell ref="AW9:AX9"/>
    <mergeCell ref="AW10:AX10"/>
    <mergeCell ref="AY9:AZ9"/>
    <mergeCell ref="AY10:AZ10"/>
    <mergeCell ref="BA9:BB9"/>
    <mergeCell ref="BA10:BB10"/>
    <mergeCell ref="BQ9:BQ10"/>
    <mergeCell ref="N9:O9"/>
    <mergeCell ref="BA28:BB28"/>
    <mergeCell ref="AG91:AH91"/>
    <mergeCell ref="AE91:AF91"/>
    <mergeCell ref="BN74:BO74"/>
    <mergeCell ref="BF91:BG91"/>
    <mergeCell ref="BH91:BI91"/>
    <mergeCell ref="BJ91:BK91"/>
    <mergeCell ref="BL91:BM91"/>
    <mergeCell ref="BC28:BD28"/>
    <mergeCell ref="BC73:BD73"/>
    <mergeCell ref="BC74:BD74"/>
    <mergeCell ref="N10:O10"/>
    <mergeCell ref="Y73:Z73"/>
    <mergeCell ref="J290:J293"/>
    <mergeCell ref="D332:D335"/>
    <mergeCell ref="J332:J335"/>
    <mergeCell ref="N344:O344"/>
    <mergeCell ref="P344:Q344"/>
    <mergeCell ref="R344:S344"/>
    <mergeCell ref="C342:D342"/>
    <mergeCell ref="E342:M342"/>
    <mergeCell ref="N342:O342"/>
    <mergeCell ref="P342:Q342"/>
    <mergeCell ref="C343:D343"/>
    <mergeCell ref="E343:M343"/>
    <mergeCell ref="N343:O343"/>
    <mergeCell ref="P343:Q343"/>
    <mergeCell ref="V342:W342"/>
    <mergeCell ref="R343:S343"/>
    <mergeCell ref="R291:S291"/>
    <mergeCell ref="T291:U291"/>
    <mergeCell ref="N294:O294"/>
    <mergeCell ref="P294:Q294"/>
    <mergeCell ref="R294:S294"/>
    <mergeCell ref="T294:U294"/>
    <mergeCell ref="V294:W294"/>
    <mergeCell ref="V301:W301"/>
    <mergeCell ref="P296:Q296"/>
    <mergeCell ref="N317:O317"/>
    <mergeCell ref="P317:Q317"/>
    <mergeCell ref="R317:S317"/>
    <mergeCell ref="T317:U317"/>
    <mergeCell ref="V317:W317"/>
    <mergeCell ref="R313:S313"/>
    <mergeCell ref="T313:U313"/>
    <mergeCell ref="E375:M375"/>
    <mergeCell ref="AU144:AV144"/>
    <mergeCell ref="T283:U283"/>
    <mergeCell ref="V283:W283"/>
    <mergeCell ref="Y283:Z283"/>
    <mergeCell ref="AA283:AB283"/>
    <mergeCell ref="AP258:AQ258"/>
    <mergeCell ref="AR258:AS258"/>
    <mergeCell ref="N174:O174"/>
    <mergeCell ref="P174:Q174"/>
    <mergeCell ref="C353:D353"/>
    <mergeCell ref="C351:D351"/>
    <mergeCell ref="E351:M351"/>
    <mergeCell ref="N351:O351"/>
    <mergeCell ref="P351:Q351"/>
    <mergeCell ref="R351:S351"/>
    <mergeCell ref="T351:U351"/>
    <mergeCell ref="V144:W144"/>
    <mergeCell ref="T144:U144"/>
    <mergeCell ref="R144:S144"/>
    <mergeCell ref="P144:Q144"/>
    <mergeCell ref="N144:O144"/>
    <mergeCell ref="N274:O274"/>
    <mergeCell ref="P274:Q274"/>
    <mergeCell ref="R274:S274"/>
    <mergeCell ref="T274:U274"/>
    <mergeCell ref="N265:O265"/>
    <mergeCell ref="C346:D346"/>
    <mergeCell ref="AG349:AH349"/>
    <mergeCell ref="C344:D344"/>
    <mergeCell ref="E344:M344"/>
    <mergeCell ref="E345:M345"/>
    <mergeCell ref="C357:D357"/>
    <mergeCell ref="E357:M357"/>
    <mergeCell ref="T370:U370"/>
    <mergeCell ref="E358:M358"/>
    <mergeCell ref="C358:D358"/>
    <mergeCell ref="P368:Q368"/>
    <mergeCell ref="T355:U355"/>
    <mergeCell ref="C363:D363"/>
    <mergeCell ref="C365:D365"/>
    <mergeCell ref="C364:D364"/>
    <mergeCell ref="E364:M364"/>
    <mergeCell ref="C359:D359"/>
    <mergeCell ref="C360:D360"/>
    <mergeCell ref="C370:D370"/>
    <mergeCell ref="E370:M370"/>
    <mergeCell ref="N369:O369"/>
    <mergeCell ref="T363:U363"/>
    <mergeCell ref="T366:U366"/>
    <mergeCell ref="T365:U365"/>
    <mergeCell ref="P364:Q364"/>
    <mergeCell ref="R360:S360"/>
    <mergeCell ref="T360:U360"/>
    <mergeCell ref="R357:S357"/>
    <mergeCell ref="N364:O364"/>
    <mergeCell ref="R367:S367"/>
    <mergeCell ref="T367:U367"/>
    <mergeCell ref="P359:Q359"/>
    <mergeCell ref="N355:O355"/>
    <mergeCell ref="P355:Q355"/>
    <mergeCell ref="T357:U357"/>
    <mergeCell ref="C354:D354"/>
    <mergeCell ref="E354:M354"/>
    <mergeCell ref="N354:O354"/>
    <mergeCell ref="P354:Q354"/>
    <mergeCell ref="T371:U371"/>
    <mergeCell ref="P363:Q363"/>
    <mergeCell ref="V371:W371"/>
    <mergeCell ref="Y371:Z371"/>
    <mergeCell ref="V368:W368"/>
    <mergeCell ref="AA371:AB371"/>
    <mergeCell ref="Y368:Z368"/>
    <mergeCell ref="N371:O371"/>
    <mergeCell ref="P371:Q371"/>
    <mergeCell ref="R371:S371"/>
    <mergeCell ref="C372:D372"/>
    <mergeCell ref="E372:M372"/>
    <mergeCell ref="N372:O372"/>
    <mergeCell ref="C356:D356"/>
    <mergeCell ref="N366:O366"/>
    <mergeCell ref="N363:O363"/>
    <mergeCell ref="P367:Q367"/>
    <mergeCell ref="C366:D366"/>
    <mergeCell ref="C368:D368"/>
    <mergeCell ref="E368:M368"/>
    <mergeCell ref="V355:W355"/>
    <mergeCell ref="Y355:Z355"/>
    <mergeCell ref="AA355:AB355"/>
    <mergeCell ref="AA369:AB369"/>
    <mergeCell ref="C355:D355"/>
    <mergeCell ref="E355:M355"/>
    <mergeCell ref="N367:O367"/>
    <mergeCell ref="C362:D362"/>
    <mergeCell ref="C379:D379"/>
    <mergeCell ref="C380:D380"/>
    <mergeCell ref="E380:M380"/>
    <mergeCell ref="C378:D378"/>
    <mergeCell ref="E378:M378"/>
    <mergeCell ref="C386:D386"/>
    <mergeCell ref="E386:M386"/>
    <mergeCell ref="N386:O386"/>
    <mergeCell ref="AC382:AD382"/>
    <mergeCell ref="AA381:AB381"/>
    <mergeCell ref="P377:Q377"/>
    <mergeCell ref="P376:Q376"/>
    <mergeCell ref="AA384:AB384"/>
    <mergeCell ref="AA386:AB386"/>
    <mergeCell ref="E383:M383"/>
    <mergeCell ref="P384:Q384"/>
    <mergeCell ref="R384:S384"/>
    <mergeCell ref="T384:U384"/>
    <mergeCell ref="C381:D381"/>
    <mergeCell ref="E382:M382"/>
    <mergeCell ref="T381:U381"/>
    <mergeCell ref="T385:U385"/>
    <mergeCell ref="P382:Q382"/>
    <mergeCell ref="R382:S382"/>
    <mergeCell ref="C377:D377"/>
    <mergeCell ref="E377:M377"/>
    <mergeCell ref="N377:O377"/>
    <mergeCell ref="Y386:Z386"/>
    <mergeCell ref="V384:W384"/>
    <mergeCell ref="Y384:Z384"/>
    <mergeCell ref="N385:O385"/>
    <mergeCell ref="AC377:AD377"/>
    <mergeCell ref="V386:W386"/>
    <mergeCell ref="T373:U373"/>
    <mergeCell ref="P379:Q379"/>
    <mergeCell ref="R379:S379"/>
    <mergeCell ref="T379:U379"/>
    <mergeCell ref="V379:W379"/>
    <mergeCell ref="V380:W380"/>
    <mergeCell ref="V385:W385"/>
    <mergeCell ref="P387:Q387"/>
    <mergeCell ref="T387:U387"/>
    <mergeCell ref="V383:W383"/>
    <mergeCell ref="Y387:Z387"/>
    <mergeCell ref="AA387:AB387"/>
    <mergeCell ref="AC383:AD383"/>
    <mergeCell ref="AE383:AF383"/>
    <mergeCell ref="AE377:AF377"/>
    <mergeCell ref="V376:W376"/>
    <mergeCell ref="Y376:Z376"/>
    <mergeCell ref="AC374:AD374"/>
    <mergeCell ref="P374:Q374"/>
    <mergeCell ref="R374:S374"/>
    <mergeCell ref="AA385:AB385"/>
    <mergeCell ref="Y383:Z383"/>
    <mergeCell ref="Y385:Z385"/>
    <mergeCell ref="P386:Q386"/>
    <mergeCell ref="R386:S386"/>
    <mergeCell ref="AA377:AB377"/>
    <mergeCell ref="AE376:AF376"/>
    <mergeCell ref="P385:Q385"/>
    <mergeCell ref="AE381:AF381"/>
    <mergeCell ref="V378:W378"/>
    <mergeCell ref="AA392:AB392"/>
    <mergeCell ref="AE406:AF406"/>
    <mergeCell ref="AC389:AD389"/>
    <mergeCell ref="AE389:AF389"/>
    <mergeCell ref="AE393:AF393"/>
    <mergeCell ref="V397:W397"/>
    <mergeCell ref="Y396:Z396"/>
    <mergeCell ref="Y389:Z389"/>
    <mergeCell ref="AA389:AB389"/>
    <mergeCell ref="AE400:AF400"/>
    <mergeCell ref="AE411:AF411"/>
    <mergeCell ref="AJ411:AK411"/>
    <mergeCell ref="AE420:AF420"/>
    <mergeCell ref="AC420:AD420"/>
    <mergeCell ref="AC408:AD408"/>
    <mergeCell ref="V411:W411"/>
    <mergeCell ref="V400:W400"/>
    <mergeCell ref="Y400:Z400"/>
    <mergeCell ref="AG395:AH395"/>
    <mergeCell ref="AG388:AH388"/>
    <mergeCell ref="AG411:AH411"/>
    <mergeCell ref="AJ408:AK408"/>
    <mergeCell ref="AJ406:AK406"/>
    <mergeCell ref="AG399:AH399"/>
    <mergeCell ref="AG406:AH406"/>
    <mergeCell ref="AG408:AH408"/>
    <mergeCell ref="AE385:AF385"/>
    <mergeCell ref="AG386:AH386"/>
    <mergeCell ref="AJ400:AK400"/>
    <mergeCell ref="AC385:AD385"/>
    <mergeCell ref="AC386:AD386"/>
    <mergeCell ref="R387:S387"/>
    <mergeCell ref="R393:S393"/>
    <mergeCell ref="Y427:Z427"/>
    <mergeCell ref="AA404:AB404"/>
    <mergeCell ref="AA406:AB406"/>
    <mergeCell ref="AA408:AB408"/>
    <mergeCell ref="Y391:Z391"/>
    <mergeCell ref="AA391:AB391"/>
    <mergeCell ref="AA426:AB426"/>
    <mergeCell ref="AJ392:AK392"/>
    <mergeCell ref="AC425:AD425"/>
    <mergeCell ref="AC426:AD426"/>
    <mergeCell ref="AE427:AF427"/>
    <mergeCell ref="AG427:AH427"/>
    <mergeCell ref="AG423:AH423"/>
    <mergeCell ref="T426:U426"/>
    <mergeCell ref="V426:W426"/>
    <mergeCell ref="Y426:Z426"/>
    <mergeCell ref="AC424:AD424"/>
    <mergeCell ref="AA395:AB395"/>
    <mergeCell ref="AE424:AF424"/>
    <mergeCell ref="AG424:AH424"/>
    <mergeCell ref="AJ424:AK424"/>
    <mergeCell ref="AL424:AM424"/>
    <mergeCell ref="AE426:AF426"/>
    <mergeCell ref="AG444:AH444"/>
    <mergeCell ref="AJ444:AK444"/>
    <mergeCell ref="AL433:AM433"/>
    <mergeCell ref="AC432:AD432"/>
    <mergeCell ref="AE428:AF428"/>
    <mergeCell ref="AE440:AF440"/>
    <mergeCell ref="AE431:AF431"/>
    <mergeCell ref="AG438:AH438"/>
    <mergeCell ref="AN437:AO437"/>
    <mergeCell ref="AN439:AO439"/>
    <mergeCell ref="AL438:AM438"/>
    <mergeCell ref="AN436:AO436"/>
    <mergeCell ref="AG457:AH457"/>
    <mergeCell ref="AE458:AF458"/>
    <mergeCell ref="AG458:AH458"/>
    <mergeCell ref="AJ461:AK461"/>
    <mergeCell ref="AE444:AF444"/>
    <mergeCell ref="AG460:AH460"/>
    <mergeCell ref="AE448:AF448"/>
    <mergeCell ref="AG448:AH448"/>
    <mergeCell ref="AJ448:AK448"/>
    <mergeCell ref="AA433:AB433"/>
    <mergeCell ref="AA432:AB432"/>
    <mergeCell ref="AE434:AF434"/>
    <mergeCell ref="AE436:AF436"/>
    <mergeCell ref="AE433:AF433"/>
    <mergeCell ref="Y434:Z434"/>
    <mergeCell ref="AA439:AB439"/>
    <mergeCell ref="AC439:AD439"/>
    <mergeCell ref="AE439:AF439"/>
    <mergeCell ref="AJ439:AK439"/>
    <mergeCell ref="AG459:AH459"/>
    <mergeCell ref="AA450:AB450"/>
    <mergeCell ref="AC450:AD450"/>
    <mergeCell ref="AG443:AH443"/>
    <mergeCell ref="AJ443:AK443"/>
    <mergeCell ref="AG436:AH436"/>
    <mergeCell ref="AE435:AF435"/>
    <mergeCell ref="AG439:AH439"/>
    <mergeCell ref="AA437:AB437"/>
    <mergeCell ref="AC437:AD437"/>
    <mergeCell ref="AE437:AF437"/>
    <mergeCell ref="AG437:AH437"/>
    <mergeCell ref="AE445:AF445"/>
    <mergeCell ref="P463:Q463"/>
    <mergeCell ref="P462:Q462"/>
    <mergeCell ref="R467:S467"/>
    <mergeCell ref="AA465:AB465"/>
    <mergeCell ref="V467:W467"/>
    <mergeCell ref="Y467:Z467"/>
    <mergeCell ref="V472:W472"/>
    <mergeCell ref="V464:W464"/>
    <mergeCell ref="AE459:AF459"/>
    <mergeCell ref="AC461:AD461"/>
    <mergeCell ref="V463:W463"/>
    <mergeCell ref="Y463:Z463"/>
    <mergeCell ref="V462:W462"/>
    <mergeCell ref="AA461:AB461"/>
    <mergeCell ref="Y464:Z464"/>
    <mergeCell ref="AE460:AF460"/>
    <mergeCell ref="AE469:AF469"/>
    <mergeCell ref="AC470:AD470"/>
    <mergeCell ref="AA470:AB470"/>
    <mergeCell ref="AC460:AD460"/>
    <mergeCell ref="AC472:AD472"/>
    <mergeCell ref="Y471:Z471"/>
    <mergeCell ref="R462:S462"/>
    <mergeCell ref="T462:U462"/>
    <mergeCell ref="P465:Q465"/>
    <mergeCell ref="R465:S465"/>
    <mergeCell ref="T465:U465"/>
    <mergeCell ref="N470:O470"/>
    <mergeCell ref="Y470:Z470"/>
    <mergeCell ref="D462:M462"/>
    <mergeCell ref="D459:M459"/>
    <mergeCell ref="C470:M470"/>
    <mergeCell ref="P470:Q470"/>
    <mergeCell ref="D458:M458"/>
    <mergeCell ref="C469:M469"/>
    <mergeCell ref="T476:U476"/>
    <mergeCell ref="R474:S474"/>
    <mergeCell ref="R475:S475"/>
    <mergeCell ref="C468:M468"/>
    <mergeCell ref="D463:M463"/>
    <mergeCell ref="P473:Q473"/>
    <mergeCell ref="R473:S473"/>
    <mergeCell ref="N473:O473"/>
    <mergeCell ref="P475:Q475"/>
    <mergeCell ref="N474:O474"/>
    <mergeCell ref="P474:Q474"/>
    <mergeCell ref="D461:M461"/>
    <mergeCell ref="N461:O461"/>
    <mergeCell ref="P461:Q461"/>
    <mergeCell ref="R461:S461"/>
    <mergeCell ref="T464:U464"/>
    <mergeCell ref="T469:U469"/>
    <mergeCell ref="C473:M473"/>
    <mergeCell ref="C472:M472"/>
    <mergeCell ref="C471:M471"/>
    <mergeCell ref="N463:O463"/>
    <mergeCell ref="AE461:AF461"/>
    <mergeCell ref="AE462:AF462"/>
    <mergeCell ref="Y468:Z468"/>
    <mergeCell ref="Y461:Z461"/>
    <mergeCell ref="AC463:AD463"/>
    <mergeCell ref="AC462:AD462"/>
    <mergeCell ref="Y462:Z462"/>
    <mergeCell ref="V465:W465"/>
    <mergeCell ref="AA464:AB464"/>
    <mergeCell ref="AE467:AF467"/>
    <mergeCell ref="AE463:AF463"/>
    <mergeCell ref="AA462:AB462"/>
    <mergeCell ref="AA468:AB468"/>
    <mergeCell ref="AC468:AD468"/>
    <mergeCell ref="AA463:AB463"/>
    <mergeCell ref="AC464:AD464"/>
    <mergeCell ref="AG463:AH463"/>
    <mergeCell ref="N302:O302"/>
    <mergeCell ref="T302:U302"/>
    <mergeCell ref="V302:W302"/>
    <mergeCell ref="Y305:Z305"/>
    <mergeCell ref="AA305:AB305"/>
    <mergeCell ref="N305:O305"/>
    <mergeCell ref="P305:Q305"/>
    <mergeCell ref="R305:S305"/>
    <mergeCell ref="T305:U305"/>
    <mergeCell ref="N313:O313"/>
    <mergeCell ref="P313:Q313"/>
    <mergeCell ref="R320:S320"/>
    <mergeCell ref="T320:U320"/>
    <mergeCell ref="V320:W320"/>
    <mergeCell ref="Y320:Z320"/>
    <mergeCell ref="AA320:AB320"/>
    <mergeCell ref="N321:O321"/>
    <mergeCell ref="P321:Q321"/>
    <mergeCell ref="R315:S315"/>
    <mergeCell ref="N318:O318"/>
    <mergeCell ref="P318:Q318"/>
    <mergeCell ref="R318:S318"/>
    <mergeCell ref="T318:U318"/>
    <mergeCell ref="V318:W318"/>
    <mergeCell ref="Y318:Z318"/>
    <mergeCell ref="AA318:AB318"/>
    <mergeCell ref="AA319:AB319"/>
    <mergeCell ref="N319:O319"/>
    <mergeCell ref="P319:Q319"/>
    <mergeCell ref="R319:S319"/>
    <mergeCell ref="T319:U319"/>
    <mergeCell ref="V319:W319"/>
    <mergeCell ref="AG469:AH469"/>
    <mergeCell ref="AC465:AD465"/>
    <mergeCell ref="AA379:AB379"/>
    <mergeCell ref="T376:U376"/>
    <mergeCell ref="R376:S376"/>
    <mergeCell ref="T372:U372"/>
    <mergeCell ref="N378:O378"/>
    <mergeCell ref="AA376:AB376"/>
    <mergeCell ref="P339:Q339"/>
    <mergeCell ref="V321:W321"/>
    <mergeCell ref="Y321:Z321"/>
    <mergeCell ref="AA321:AB321"/>
    <mergeCell ref="V326:W326"/>
    <mergeCell ref="Y361:Z361"/>
    <mergeCell ref="P373:Q373"/>
    <mergeCell ref="V374:W374"/>
    <mergeCell ref="Y374:Z374"/>
    <mergeCell ref="AA374:AB374"/>
    <mergeCell ref="Y356:Z356"/>
    <mergeCell ref="AA356:AB356"/>
    <mergeCell ref="V357:W357"/>
    <mergeCell ref="AA354:AB354"/>
    <mergeCell ref="T343:U343"/>
    <mergeCell ref="V343:W343"/>
    <mergeCell ref="N379:O379"/>
    <mergeCell ref="P347:Q347"/>
    <mergeCell ref="R347:S347"/>
    <mergeCell ref="Y377:Z377"/>
    <mergeCell ref="P464:Q464"/>
    <mergeCell ref="R464:S464"/>
    <mergeCell ref="AG461:AH461"/>
    <mergeCell ref="V461:W461"/>
    <mergeCell ref="P345:Q345"/>
    <mergeCell ref="T324:U324"/>
    <mergeCell ref="V324:W324"/>
    <mergeCell ref="Y324:Z324"/>
    <mergeCell ref="R327:S327"/>
    <mergeCell ref="T327:U327"/>
    <mergeCell ref="N345:O345"/>
    <mergeCell ref="V334:W334"/>
    <mergeCell ref="AA334:AB334"/>
    <mergeCell ref="R335:S335"/>
    <mergeCell ref="T335:U335"/>
    <mergeCell ref="V335:W335"/>
    <mergeCell ref="AA335:AB335"/>
    <mergeCell ref="N334:O334"/>
    <mergeCell ref="N382:O382"/>
    <mergeCell ref="T382:U382"/>
    <mergeCell ref="V382:W382"/>
    <mergeCell ref="Y382:Z382"/>
    <mergeCell ref="P380:Q380"/>
    <mergeCell ref="N320:O320"/>
    <mergeCell ref="P320:Q320"/>
    <mergeCell ref="N325:O325"/>
    <mergeCell ref="P325:Q325"/>
    <mergeCell ref="R325:S325"/>
    <mergeCell ref="T325:U325"/>
    <mergeCell ref="V325:W325"/>
    <mergeCell ref="Y325:Z325"/>
    <mergeCell ref="AA325:AB325"/>
    <mergeCell ref="N329:O329"/>
    <mergeCell ref="P329:Q329"/>
    <mergeCell ref="N326:O326"/>
    <mergeCell ref="P326:Q326"/>
    <mergeCell ref="R326:S326"/>
    <mergeCell ref="T326:U326"/>
    <mergeCell ref="N327:O327"/>
    <mergeCell ref="P327:Q327"/>
    <mergeCell ref="P282:Q282"/>
    <mergeCell ref="R282:S282"/>
    <mergeCell ref="T282:U282"/>
    <mergeCell ref="V282:W282"/>
    <mergeCell ref="Y282:Z282"/>
    <mergeCell ref="P290:Q290"/>
    <mergeCell ref="P293:Q293"/>
    <mergeCell ref="R293:S293"/>
    <mergeCell ref="P297:Q297"/>
    <mergeCell ref="R297:S297"/>
    <mergeCell ref="P302:Q302"/>
    <mergeCell ref="R302:S302"/>
    <mergeCell ref="V288:W288"/>
    <mergeCell ref="Y289:Z289"/>
    <mergeCell ref="Y288:Z288"/>
    <mergeCell ref="AC295:AD295"/>
    <mergeCell ref="AC296:AD296"/>
    <mergeCell ref="AA294:AB294"/>
    <mergeCell ref="P301:Q301"/>
    <mergeCell ref="R301:S301"/>
    <mergeCell ref="T301:U301"/>
    <mergeCell ref="R289:S289"/>
    <mergeCell ref="AA293:AB293"/>
    <mergeCell ref="V293:W293"/>
    <mergeCell ref="R283:S283"/>
    <mergeCell ref="AA286:AB286"/>
    <mergeCell ref="AC286:AD286"/>
    <mergeCell ref="T292:U292"/>
    <mergeCell ref="V292:W292"/>
    <mergeCell ref="AC287:AD287"/>
    <mergeCell ref="P295:Q295"/>
    <mergeCell ref="AA282:AB282"/>
    <mergeCell ref="P272:Q272"/>
    <mergeCell ref="R272:S272"/>
    <mergeCell ref="T272:U272"/>
    <mergeCell ref="V272:W272"/>
    <mergeCell ref="V274:W274"/>
    <mergeCell ref="V280:W280"/>
    <mergeCell ref="N275:O275"/>
    <mergeCell ref="Y279:Z279"/>
    <mergeCell ref="AA279:AB279"/>
    <mergeCell ref="AA288:AB288"/>
    <mergeCell ref="R296:S296"/>
    <mergeCell ref="P303:Q303"/>
    <mergeCell ref="R303:S303"/>
    <mergeCell ref="R304:S304"/>
    <mergeCell ref="V306:W306"/>
    <mergeCell ref="Y306:Z306"/>
    <mergeCell ref="AA306:AB306"/>
    <mergeCell ref="N279:O279"/>
    <mergeCell ref="P279:Q279"/>
    <mergeCell ref="AA277:AB277"/>
    <mergeCell ref="R290:S290"/>
    <mergeCell ref="T290:U290"/>
    <mergeCell ref="V290:W290"/>
    <mergeCell ref="P287:Q287"/>
    <mergeCell ref="N283:O283"/>
    <mergeCell ref="Y275:Z275"/>
    <mergeCell ref="T276:U276"/>
    <mergeCell ref="V276:W276"/>
    <mergeCell ref="Y276:Z276"/>
    <mergeCell ref="AA276:AB276"/>
    <mergeCell ref="T277:U277"/>
    <mergeCell ref="AA298:AB298"/>
    <mergeCell ref="N287:O287"/>
    <mergeCell ref="N295:O295"/>
    <mergeCell ref="N269:O269"/>
    <mergeCell ref="T270:U270"/>
    <mergeCell ref="P269:Q269"/>
    <mergeCell ref="R269:S269"/>
    <mergeCell ref="T269:U269"/>
    <mergeCell ref="V269:W269"/>
    <mergeCell ref="N290:O290"/>
    <mergeCell ref="N293:O293"/>
    <mergeCell ref="P278:Q278"/>
    <mergeCell ref="AA274:AB274"/>
    <mergeCell ref="V275:W275"/>
    <mergeCell ref="N277:O277"/>
    <mergeCell ref="N280:O280"/>
    <mergeCell ref="N282:O282"/>
    <mergeCell ref="Y270:Z270"/>
    <mergeCell ref="AA275:AB275"/>
    <mergeCell ref="P275:Q275"/>
    <mergeCell ref="Y291:Z291"/>
    <mergeCell ref="Y292:Z292"/>
    <mergeCell ref="AA292:AB292"/>
    <mergeCell ref="T288:U288"/>
    <mergeCell ref="N271:O271"/>
    <mergeCell ref="P271:Q271"/>
    <mergeCell ref="R271:S271"/>
    <mergeCell ref="N289:O289"/>
    <mergeCell ref="R273:S273"/>
    <mergeCell ref="T273:U273"/>
    <mergeCell ref="V273:W273"/>
    <mergeCell ref="Y273:Z273"/>
    <mergeCell ref="Y271:Z271"/>
    <mergeCell ref="AA271:AB271"/>
    <mergeCell ref="P283:Q283"/>
    <mergeCell ref="AC310:AD310"/>
    <mergeCell ref="N315:O315"/>
    <mergeCell ref="P315:Q315"/>
    <mergeCell ref="Y302:Z302"/>
    <mergeCell ref="AA302:AB302"/>
    <mergeCell ref="AC302:AD302"/>
    <mergeCell ref="V304:W304"/>
    <mergeCell ref="Y304:Z304"/>
    <mergeCell ref="AA304:AB304"/>
    <mergeCell ref="AC304:AD304"/>
    <mergeCell ref="N307:O307"/>
    <mergeCell ref="P307:Q307"/>
    <mergeCell ref="R307:S307"/>
    <mergeCell ref="N309:O309"/>
    <mergeCell ref="P309:Q309"/>
    <mergeCell ref="R309:S309"/>
    <mergeCell ref="T309:U309"/>
    <mergeCell ref="V309:W309"/>
    <mergeCell ref="Y309:Z309"/>
    <mergeCell ref="AA309:AB309"/>
    <mergeCell ref="AC309:AD309"/>
    <mergeCell ref="V305:W305"/>
    <mergeCell ref="N310:O310"/>
    <mergeCell ref="T312:U312"/>
    <mergeCell ref="V312:W312"/>
    <mergeCell ref="N304:O304"/>
    <mergeCell ref="P304:Q304"/>
    <mergeCell ref="T303:U303"/>
    <mergeCell ref="Y312:Z312"/>
    <mergeCell ref="V313:W313"/>
    <mergeCell ref="E413:J413"/>
    <mergeCell ref="E414:J414"/>
    <mergeCell ref="J420:M420"/>
    <mergeCell ref="P434:Q434"/>
    <mergeCell ref="D460:M460"/>
    <mergeCell ref="AJ463:AK463"/>
    <mergeCell ref="AL463:AM463"/>
    <mergeCell ref="AE464:AF464"/>
    <mergeCell ref="AG464:AH464"/>
    <mergeCell ref="AP455:AQ455"/>
    <mergeCell ref="T397:U397"/>
    <mergeCell ref="Y397:Z397"/>
    <mergeCell ref="AA397:AB397"/>
    <mergeCell ref="AC397:AD397"/>
    <mergeCell ref="V404:W404"/>
    <mergeCell ref="Y373:Z373"/>
    <mergeCell ref="AA383:AB383"/>
    <mergeCell ref="Y380:Z380"/>
    <mergeCell ref="AA380:AB380"/>
    <mergeCell ref="V406:W406"/>
    <mergeCell ref="V408:W408"/>
    <mergeCell ref="AP427:AQ427"/>
    <mergeCell ref="AE404:AF404"/>
    <mergeCell ref="AG404:AH404"/>
    <mergeCell ref="AG394:AH394"/>
    <mergeCell ref="AJ394:AK394"/>
    <mergeCell ref="P398:Q398"/>
    <mergeCell ref="R398:S398"/>
    <mergeCell ref="T398:U398"/>
    <mergeCell ref="AA393:AB393"/>
    <mergeCell ref="V398:W398"/>
    <mergeCell ref="AA382:AB382"/>
    <mergeCell ref="C476:M476"/>
    <mergeCell ref="N476:O476"/>
    <mergeCell ref="R476:S476"/>
    <mergeCell ref="C474:M474"/>
    <mergeCell ref="P397:Q397"/>
    <mergeCell ref="AY390:AZ390"/>
    <mergeCell ref="BC428:BD428"/>
    <mergeCell ref="AP305:AQ305"/>
    <mergeCell ref="AN310:AO310"/>
    <mergeCell ref="AP310:AQ310"/>
    <mergeCell ref="AN318:AO318"/>
    <mergeCell ref="AP318:AQ318"/>
    <mergeCell ref="AR318:AS318"/>
    <mergeCell ref="AW316:AX316"/>
    <mergeCell ref="AU346:AV346"/>
    <mergeCell ref="AW305:AX305"/>
    <mergeCell ref="AW306:AX306"/>
    <mergeCell ref="AJ306:AK306"/>
    <mergeCell ref="AL306:AM306"/>
    <mergeCell ref="AN306:AO306"/>
    <mergeCell ref="AR306:AS306"/>
    <mergeCell ref="AW343:AX343"/>
    <mergeCell ref="AR314:AS314"/>
    <mergeCell ref="AR333:AS333"/>
    <mergeCell ref="AP306:AQ306"/>
    <mergeCell ref="AU306:AV306"/>
    <mergeCell ref="AR312:AS312"/>
    <mergeCell ref="AU312:AV312"/>
    <mergeCell ref="AL321:AM321"/>
    <mergeCell ref="AN336:AO336"/>
    <mergeCell ref="AU349:AV349"/>
    <mergeCell ref="AA313:AB313"/>
    <mergeCell ref="AN304:AO304"/>
    <mergeCell ref="AP304:AQ304"/>
    <mergeCell ref="AW304:AX304"/>
    <mergeCell ref="AN313:AO313"/>
    <mergeCell ref="AR341:AS341"/>
    <mergeCell ref="T378:U378"/>
    <mergeCell ref="AU291:AV291"/>
    <mergeCell ref="Y378:Z378"/>
    <mergeCell ref="AU348:AV348"/>
    <mergeCell ref="AU373:AV373"/>
    <mergeCell ref="AU355:AV355"/>
    <mergeCell ref="AP350:AQ350"/>
    <mergeCell ref="AU361:AV361"/>
    <mergeCell ref="AN345:AO345"/>
    <mergeCell ref="Y297:Z297"/>
    <mergeCell ref="T297:U297"/>
    <mergeCell ref="V297:W297"/>
    <mergeCell ref="AA297:AB297"/>
    <mergeCell ref="T296:U296"/>
    <mergeCell ref="V296:W296"/>
    <mergeCell ref="Y296:Z296"/>
    <mergeCell ref="AA296:AB296"/>
    <mergeCell ref="Y301:Z301"/>
    <mergeCell ref="T321:U321"/>
    <mergeCell ref="AW348:AX348"/>
    <mergeCell ref="AU350:AV350"/>
    <mergeCell ref="AR304:AS304"/>
    <mergeCell ref="AR305:AS305"/>
    <mergeCell ref="AC306:AD306"/>
    <mergeCell ref="AR307:AS307"/>
    <mergeCell ref="AR339:AS339"/>
    <mergeCell ref="AA372:AB372"/>
    <mergeCell ref="N291:O291"/>
    <mergeCell ref="BH293:BI293"/>
    <mergeCell ref="BJ293:BK293"/>
    <mergeCell ref="AW314:AX314"/>
    <mergeCell ref="BJ336:BK336"/>
    <mergeCell ref="BA342:BB342"/>
    <mergeCell ref="AY330:AZ330"/>
    <mergeCell ref="BC326:BD326"/>
    <mergeCell ref="AY316:AZ316"/>
    <mergeCell ref="BF344:BG344"/>
    <mergeCell ref="BJ314:BK314"/>
    <mergeCell ref="BJ308:BK308"/>
    <mergeCell ref="BJ324:BK324"/>
    <mergeCell ref="BJ325:BK325"/>
    <mergeCell ref="BJ326:BK326"/>
    <mergeCell ref="AR294:AS294"/>
    <mergeCell ref="N301:O301"/>
    <mergeCell ref="BA298:BB298"/>
    <mergeCell ref="AG301:AH301"/>
    <mergeCell ref="AE303:AF303"/>
    <mergeCell ref="AW302:AX302"/>
    <mergeCell ref="AU343:AV343"/>
    <mergeCell ref="AE307:AF307"/>
    <mergeCell ref="AY292:AZ292"/>
    <mergeCell ref="AY293:AZ293"/>
    <mergeCell ref="AW292:AX292"/>
    <mergeCell ref="BA293:BB293"/>
    <mergeCell ref="BA297:BB297"/>
    <mergeCell ref="R321:S321"/>
    <mergeCell ref="BA294:BB294"/>
    <mergeCell ref="BC308:BD308"/>
    <mergeCell ref="AR342:AS342"/>
    <mergeCell ref="AP283:AQ283"/>
    <mergeCell ref="AR283:AS283"/>
    <mergeCell ref="AN295:AO295"/>
    <mergeCell ref="AW315:AX315"/>
    <mergeCell ref="AY286:AZ286"/>
    <mergeCell ref="BL315:BM315"/>
    <mergeCell ref="AP295:AQ295"/>
    <mergeCell ref="AR295:AS295"/>
    <mergeCell ref="AU295:AV295"/>
    <mergeCell ref="AW295:AX295"/>
    <mergeCell ref="BC324:BD324"/>
    <mergeCell ref="AW317:AX317"/>
    <mergeCell ref="AU305:AV305"/>
    <mergeCell ref="AY324:AZ324"/>
    <mergeCell ref="BA324:BB324"/>
    <mergeCell ref="AW301:AX301"/>
    <mergeCell ref="AU318:AV318"/>
    <mergeCell ref="AW318:AX318"/>
    <mergeCell ref="AY318:AZ318"/>
    <mergeCell ref="BA318:BB318"/>
    <mergeCell ref="AU304:AV304"/>
    <mergeCell ref="BC302:BD302"/>
    <mergeCell ref="AY310:AZ310"/>
    <mergeCell ref="AY305:AZ305"/>
    <mergeCell ref="BA321:BB321"/>
    <mergeCell ref="AU292:AV292"/>
    <mergeCell ref="AR296:AS296"/>
    <mergeCell ref="AU296:AV296"/>
    <mergeCell ref="AU289:AV289"/>
    <mergeCell ref="AW289:AX289"/>
    <mergeCell ref="BL296:BM296"/>
    <mergeCell ref="AR302:AS302"/>
    <mergeCell ref="BC361:BD361"/>
    <mergeCell ref="BC363:BD363"/>
    <mergeCell ref="BC373:BD373"/>
    <mergeCell ref="AY392:AZ392"/>
    <mergeCell ref="BF343:BG343"/>
    <mergeCell ref="BH343:BI343"/>
    <mergeCell ref="BJ343:BK343"/>
    <mergeCell ref="AY337:AZ337"/>
    <mergeCell ref="BL312:BM312"/>
    <mergeCell ref="BH329:BI329"/>
    <mergeCell ref="BJ329:BK329"/>
    <mergeCell ref="BH358:BI358"/>
    <mergeCell ref="AY355:AZ355"/>
    <mergeCell ref="BA355:BB355"/>
    <mergeCell ref="BN354:BO354"/>
    <mergeCell ref="AY354:AZ354"/>
    <mergeCell ref="BA354:BB354"/>
    <mergeCell ref="BA353:BB353"/>
    <mergeCell ref="BA352:BB352"/>
    <mergeCell ref="BL325:BM325"/>
    <mergeCell ref="AY352:AZ352"/>
    <mergeCell ref="AY353:AZ353"/>
    <mergeCell ref="AY346:AZ346"/>
    <mergeCell ref="AY327:AZ327"/>
    <mergeCell ref="BC327:BD327"/>
    <mergeCell ref="BF327:BG327"/>
    <mergeCell ref="BN352:BO352"/>
    <mergeCell ref="BJ339:BK339"/>
    <mergeCell ref="BN343:BO343"/>
    <mergeCell ref="BN346:BO346"/>
    <mergeCell ref="BN336:BO336"/>
    <mergeCell ref="BN347:BO347"/>
    <mergeCell ref="BF279:BG279"/>
    <mergeCell ref="BH279:BI279"/>
    <mergeCell ref="BJ279:BK279"/>
    <mergeCell ref="BL279:BM279"/>
    <mergeCell ref="BL283:BM283"/>
    <mergeCell ref="BL287:BM287"/>
    <mergeCell ref="BH294:BI294"/>
    <mergeCell ref="BN279:BO279"/>
    <mergeCell ref="BF281:BG281"/>
    <mergeCell ref="BJ281:BK281"/>
    <mergeCell ref="BF280:BG280"/>
    <mergeCell ref="BN292:BO292"/>
    <mergeCell ref="BF292:BG292"/>
    <mergeCell ref="BH292:BI292"/>
    <mergeCell ref="BJ292:BK292"/>
    <mergeCell ref="BL293:BM293"/>
    <mergeCell ref="BN283:BO283"/>
    <mergeCell ref="BH289:BI289"/>
    <mergeCell ref="BH286:BI286"/>
    <mergeCell ref="BF291:BG291"/>
    <mergeCell ref="BJ286:BK286"/>
    <mergeCell ref="BJ288:BK288"/>
    <mergeCell ref="BN289:BO289"/>
    <mergeCell ref="BF293:BG293"/>
    <mergeCell ref="BN286:BO286"/>
    <mergeCell ref="BN287:BO287"/>
    <mergeCell ref="BN215:BO215"/>
    <mergeCell ref="BH212:BI212"/>
    <mergeCell ref="BH214:BI214"/>
    <mergeCell ref="BJ214:BK214"/>
    <mergeCell ref="BJ213:BK213"/>
    <mergeCell ref="BL239:BM239"/>
    <mergeCell ref="BL282:BM282"/>
    <mergeCell ref="BL281:BM281"/>
    <mergeCell ref="BN281:BO281"/>
    <mergeCell ref="BN278:BO278"/>
    <mergeCell ref="BN277:BO277"/>
    <mergeCell ref="BN269:BO269"/>
    <mergeCell ref="BN267:BO267"/>
    <mergeCell ref="BJ275:BK275"/>
    <mergeCell ref="BN276:BO276"/>
    <mergeCell ref="BN252:BO252"/>
    <mergeCell ref="BJ239:BK239"/>
    <mergeCell ref="BN230:BO230"/>
    <mergeCell ref="BN225:BO225"/>
    <mergeCell ref="BN216:BO216"/>
    <mergeCell ref="BJ259:BK259"/>
    <mergeCell ref="BL259:BM259"/>
    <mergeCell ref="BN259:BO259"/>
    <mergeCell ref="BJ280:BK280"/>
    <mergeCell ref="BN282:BO282"/>
    <mergeCell ref="BJ272:BK272"/>
    <mergeCell ref="BN260:BO260"/>
    <mergeCell ref="BN264:BO264"/>
    <mergeCell ref="BN265:BO265"/>
    <mergeCell ref="BL270:BM270"/>
    <mergeCell ref="BN6:BO6"/>
    <mergeCell ref="BF7:BG7"/>
    <mergeCell ref="BL178:BM178"/>
    <mergeCell ref="BC253:BD253"/>
    <mergeCell ref="BN244:BO244"/>
    <mergeCell ref="BJ258:BK258"/>
    <mergeCell ref="BL258:BM258"/>
    <mergeCell ref="BN258:BO258"/>
    <mergeCell ref="BL149:BM149"/>
    <mergeCell ref="BN149:BO149"/>
    <mergeCell ref="BC184:BD184"/>
    <mergeCell ref="BF146:BG146"/>
    <mergeCell ref="BH146:BI146"/>
    <mergeCell ref="BJ146:BK146"/>
    <mergeCell ref="BL146:BM146"/>
    <mergeCell ref="BN146:BO146"/>
    <mergeCell ref="BH254:BI254"/>
    <mergeCell ref="BC239:BD239"/>
    <mergeCell ref="BL169:BM169"/>
    <mergeCell ref="BL172:BM172"/>
    <mergeCell ref="BL256:BM256"/>
    <mergeCell ref="BN256:BO256"/>
    <mergeCell ref="BN91:BO91"/>
    <mergeCell ref="BL163:BM163"/>
    <mergeCell ref="BJ166:BK166"/>
    <mergeCell ref="BL166:BM166"/>
    <mergeCell ref="BL182:BM182"/>
    <mergeCell ref="BC174:BD174"/>
    <mergeCell ref="BF257:BG257"/>
    <mergeCell ref="BH257:BI257"/>
    <mergeCell ref="BF253:BG253"/>
    <mergeCell ref="BH253:BI253"/>
    <mergeCell ref="BJ282:BK282"/>
    <mergeCell ref="BN271:BO271"/>
    <mergeCell ref="BL273:BM273"/>
    <mergeCell ref="BH274:BI274"/>
    <mergeCell ref="AR275:AS275"/>
    <mergeCell ref="BF267:BG267"/>
    <mergeCell ref="BC234:BD234"/>
    <mergeCell ref="BA219:BB219"/>
    <mergeCell ref="AY217:AZ217"/>
    <mergeCell ref="BA198:BB198"/>
    <mergeCell ref="BC198:BD198"/>
    <mergeCell ref="BA217:BB217"/>
    <mergeCell ref="BC217:BD217"/>
    <mergeCell ref="BA218:BB218"/>
    <mergeCell ref="BC218:BD218"/>
    <mergeCell ref="BA231:BB231"/>
    <mergeCell ref="AW226:AX226"/>
    <mergeCell ref="BN263:BO263"/>
    <mergeCell ref="BJ264:BK264"/>
    <mergeCell ref="BL264:BM264"/>
    <mergeCell ref="BL275:BM275"/>
    <mergeCell ref="BN275:BO275"/>
    <mergeCell ref="BJ268:BK268"/>
    <mergeCell ref="BL268:BM268"/>
    <mergeCell ref="BN268:BO268"/>
    <mergeCell ref="BL272:BM272"/>
    <mergeCell ref="AR243:AS243"/>
    <mergeCell ref="AR271:AS271"/>
    <mergeCell ref="BC260:BD260"/>
    <mergeCell ref="BC249:BD249"/>
    <mergeCell ref="BJ269:BK269"/>
    <mergeCell ref="BL269:BM269"/>
    <mergeCell ref="BN273:BO273"/>
    <mergeCell ref="BA265:BB265"/>
    <mergeCell ref="AP245:AQ245"/>
    <mergeCell ref="AR249:AS249"/>
    <mergeCell ref="AU249:AV249"/>
    <mergeCell ref="AU254:AV254"/>
    <mergeCell ref="BN166:BO166"/>
    <mergeCell ref="BN167:BO167"/>
    <mergeCell ref="BN153:BO153"/>
    <mergeCell ref="BN152:BO152"/>
    <mergeCell ref="BN154:BO154"/>
    <mergeCell ref="BJ155:BK155"/>
    <mergeCell ref="BL155:BM155"/>
    <mergeCell ref="BH265:BI265"/>
    <mergeCell ref="BJ265:BK265"/>
    <mergeCell ref="BL265:BM265"/>
    <mergeCell ref="BL263:BM263"/>
    <mergeCell ref="BL174:BM174"/>
    <mergeCell ref="BN174:BO174"/>
    <mergeCell ref="AY253:AZ253"/>
    <mergeCell ref="BA253:BB253"/>
    <mergeCell ref="AW257:AX257"/>
    <mergeCell ref="BA255:BB255"/>
    <mergeCell ref="BC255:BD255"/>
    <mergeCell ref="AY252:AZ252"/>
    <mergeCell ref="BA244:BB244"/>
    <mergeCell ref="AW256:AX256"/>
    <mergeCell ref="BN169:BO169"/>
    <mergeCell ref="BL180:BM180"/>
    <mergeCell ref="BJ174:BK174"/>
    <mergeCell ref="BF266:BG266"/>
    <mergeCell ref="BN272:BO272"/>
    <mergeCell ref="AR276:AS276"/>
    <mergeCell ref="AR277:AS277"/>
    <mergeCell ref="AY275:AZ275"/>
    <mergeCell ref="BA275:BB275"/>
    <mergeCell ref="AP276:AQ276"/>
    <mergeCell ref="BC271:BD271"/>
    <mergeCell ref="AU259:AV259"/>
    <mergeCell ref="AU267:AV267"/>
    <mergeCell ref="AY255:AZ255"/>
    <mergeCell ref="AW254:AX254"/>
    <mergeCell ref="AY258:AZ258"/>
    <mergeCell ref="AW253:AX253"/>
    <mergeCell ref="BC244:BD244"/>
    <mergeCell ref="AR248:AS248"/>
    <mergeCell ref="AU248:AV248"/>
    <mergeCell ref="AP272:AQ272"/>
    <mergeCell ref="AP273:AQ273"/>
    <mergeCell ref="AR268:AS268"/>
    <mergeCell ref="AU274:AV274"/>
    <mergeCell ref="AR266:AS266"/>
    <mergeCell ref="AR267:AS267"/>
    <mergeCell ref="BC275:BD275"/>
    <mergeCell ref="BC273:BD273"/>
    <mergeCell ref="AW272:AX272"/>
    <mergeCell ref="AU260:AV260"/>
    <mergeCell ref="AU270:AV270"/>
    <mergeCell ref="AW265:AX265"/>
    <mergeCell ref="AW259:AX259"/>
    <mergeCell ref="AY245:AZ245"/>
    <mergeCell ref="BC245:BD245"/>
    <mergeCell ref="AU251:AV251"/>
    <mergeCell ref="AW251:AX251"/>
    <mergeCell ref="BF254:BG254"/>
    <mergeCell ref="BC266:BD266"/>
    <mergeCell ref="BL260:BM260"/>
    <mergeCell ref="BF269:BG269"/>
    <mergeCell ref="BH264:BI264"/>
    <mergeCell ref="AY219:AZ219"/>
    <mergeCell ref="AY259:AZ259"/>
    <mergeCell ref="BA259:BB259"/>
    <mergeCell ref="AY242:AZ242"/>
    <mergeCell ref="AY237:AZ237"/>
    <mergeCell ref="BA237:BB237"/>
    <mergeCell ref="BC237:BD237"/>
    <mergeCell ref="BA260:BB260"/>
    <mergeCell ref="BJ263:BK263"/>
    <mergeCell ref="BH259:BI259"/>
    <mergeCell ref="AY266:AZ266"/>
    <mergeCell ref="AY267:AZ267"/>
    <mergeCell ref="AY269:AZ269"/>
    <mergeCell ref="BC269:BD269"/>
    <mergeCell ref="BJ266:BK266"/>
    <mergeCell ref="BF268:BG268"/>
    <mergeCell ref="BL266:BM266"/>
    <mergeCell ref="BJ267:BK267"/>
    <mergeCell ref="BL267:BM267"/>
    <mergeCell ref="BL252:BM252"/>
    <mergeCell ref="BC250:BD250"/>
    <mergeCell ref="BA239:BB239"/>
    <mergeCell ref="BH244:BI244"/>
    <mergeCell ref="BC263:BD263"/>
    <mergeCell ref="BH242:BI242"/>
    <mergeCell ref="BH243:BI243"/>
    <mergeCell ref="BC242:BD242"/>
    <mergeCell ref="BC282:BD282"/>
    <mergeCell ref="BC272:BD272"/>
    <mergeCell ref="AY272:AZ272"/>
    <mergeCell ref="AW282:AX282"/>
    <mergeCell ref="BH269:BI269"/>
    <mergeCell ref="BA287:BB287"/>
    <mergeCell ref="AY287:AZ287"/>
    <mergeCell ref="AW293:AX293"/>
    <mergeCell ref="BF287:BG287"/>
    <mergeCell ref="BH287:BI287"/>
    <mergeCell ref="BH283:BI283"/>
    <mergeCell ref="BF278:BG278"/>
    <mergeCell ref="BH278:BI278"/>
    <mergeCell ref="BF275:BG275"/>
    <mergeCell ref="BH275:BI275"/>
    <mergeCell ref="AW276:AX276"/>
    <mergeCell ref="BF283:BG283"/>
    <mergeCell ref="BC287:BD287"/>
    <mergeCell ref="BC281:BD281"/>
    <mergeCell ref="AW286:AX286"/>
    <mergeCell ref="AW270:AX270"/>
    <mergeCell ref="BA282:BB282"/>
    <mergeCell ref="AY276:AZ276"/>
    <mergeCell ref="AY279:AZ279"/>
    <mergeCell ref="BA279:BB279"/>
    <mergeCell ref="BC279:BD279"/>
    <mergeCell ref="AY282:AZ282"/>
    <mergeCell ref="AW274:AX274"/>
    <mergeCell ref="AY274:AZ274"/>
    <mergeCell ref="BA274:BB274"/>
    <mergeCell ref="BH281:BI281"/>
    <mergeCell ref="BC283:BD283"/>
    <mergeCell ref="BC91:BD91"/>
    <mergeCell ref="AY256:AZ256"/>
    <mergeCell ref="BC144:BD144"/>
    <mergeCell ref="BC145:BD145"/>
    <mergeCell ref="BC146:BD146"/>
    <mergeCell ref="BC149:BD149"/>
    <mergeCell ref="AW263:AX263"/>
    <mergeCell ref="AY263:AZ263"/>
    <mergeCell ref="BA263:BB263"/>
    <mergeCell ref="BA73:BB73"/>
    <mergeCell ref="AY73:AZ73"/>
    <mergeCell ref="AW73:AX73"/>
    <mergeCell ref="AY265:AZ265"/>
    <mergeCell ref="BA91:BB91"/>
    <mergeCell ref="AY91:AZ91"/>
    <mergeCell ref="AW91:AX91"/>
    <mergeCell ref="BA144:BB144"/>
    <mergeCell ref="AY144:AZ144"/>
    <mergeCell ref="AW144:AX144"/>
    <mergeCell ref="AY163:AZ163"/>
    <mergeCell ref="BA163:BB163"/>
    <mergeCell ref="BC229:BD229"/>
    <mergeCell ref="BC202:BD202"/>
    <mergeCell ref="BA150:BB150"/>
    <mergeCell ref="BC150:BD150"/>
    <mergeCell ref="AW174:AX174"/>
    <mergeCell ref="BC159:BD159"/>
    <mergeCell ref="BC177:BD177"/>
    <mergeCell ref="BA175:BB175"/>
    <mergeCell ref="BA187:BB187"/>
    <mergeCell ref="BC187:BD187"/>
    <mergeCell ref="BC235:BD235"/>
    <mergeCell ref="AY28:AZ28"/>
    <mergeCell ref="AW260:AX260"/>
    <mergeCell ref="AY260:AZ260"/>
    <mergeCell ref="AY158:AZ158"/>
    <mergeCell ref="AW28:AX28"/>
    <mergeCell ref="AW145:AX145"/>
    <mergeCell ref="AW236:AX236"/>
    <mergeCell ref="BA229:BB229"/>
    <mergeCell ref="BC298:BD298"/>
    <mergeCell ref="BA257:BB257"/>
    <mergeCell ref="BA256:BB256"/>
    <mergeCell ref="BC256:BD256"/>
    <mergeCell ref="BC296:BD296"/>
    <mergeCell ref="BA286:BB286"/>
    <mergeCell ref="BC286:BD286"/>
    <mergeCell ref="BC248:BD248"/>
    <mergeCell ref="AY244:AZ244"/>
    <mergeCell ref="AY238:AZ238"/>
    <mergeCell ref="AW264:AX264"/>
    <mergeCell ref="AY250:AZ250"/>
    <mergeCell ref="BA250:BB250"/>
    <mergeCell ref="AW249:AX249"/>
    <mergeCell ref="AY249:AZ249"/>
    <mergeCell ref="BA249:BB249"/>
    <mergeCell ref="AY248:AZ248"/>
    <mergeCell ref="BA245:BB245"/>
    <mergeCell ref="BA196:BB196"/>
    <mergeCell ref="BC196:BD196"/>
    <mergeCell ref="AW190:AX190"/>
    <mergeCell ref="AY190:AZ190"/>
    <mergeCell ref="BA190:BB190"/>
    <mergeCell ref="BC190:BD190"/>
    <mergeCell ref="AY309:AZ309"/>
    <mergeCell ref="AY308:AZ308"/>
    <mergeCell ref="AY307:AZ307"/>
    <mergeCell ref="BC290:BD290"/>
    <mergeCell ref="BA292:BB292"/>
    <mergeCell ref="AY291:AZ291"/>
    <mergeCell ref="AW298:AX298"/>
    <mergeCell ref="AY280:AZ280"/>
    <mergeCell ref="AY281:AZ281"/>
    <mergeCell ref="BA281:BB281"/>
    <mergeCell ref="BA277:BB277"/>
    <mergeCell ref="AW278:AX278"/>
    <mergeCell ref="BC289:BD289"/>
    <mergeCell ref="AW347:AX347"/>
    <mergeCell ref="AW335:AX335"/>
    <mergeCell ref="AY268:AZ268"/>
    <mergeCell ref="BA288:BB288"/>
    <mergeCell ref="BC288:BD288"/>
    <mergeCell ref="AY314:AZ314"/>
    <mergeCell ref="BA314:BB314"/>
    <mergeCell ref="BC314:BD314"/>
    <mergeCell ref="AY288:AZ288"/>
    <mergeCell ref="BA276:BB276"/>
    <mergeCell ref="BC311:BD311"/>
    <mergeCell ref="AY301:AZ301"/>
    <mergeCell ref="AY298:AZ298"/>
    <mergeCell ref="BA303:BB303"/>
    <mergeCell ref="AY303:AZ303"/>
    <mergeCell ref="BA269:BB269"/>
    <mergeCell ref="AY270:AZ270"/>
    <mergeCell ref="BA270:BB270"/>
    <mergeCell ref="BC321:BD321"/>
    <mergeCell ref="BA310:BB310"/>
    <mergeCell ref="BA313:BB313"/>
    <mergeCell ref="AY336:AZ336"/>
    <mergeCell ref="BH352:BI352"/>
    <mergeCell ref="BC369:BD369"/>
    <mergeCell ref="BF352:BG352"/>
    <mergeCell ref="BC346:BD346"/>
    <mergeCell ref="BC347:BD347"/>
    <mergeCell ref="BA343:BB343"/>
    <mergeCell ref="BA316:BB316"/>
    <mergeCell ref="BC316:BD316"/>
    <mergeCell ref="BC349:BD349"/>
    <mergeCell ref="AY349:AZ349"/>
    <mergeCell ref="AY321:AZ321"/>
    <mergeCell ref="BH339:BI339"/>
    <mergeCell ref="BF329:BG329"/>
    <mergeCell ref="BF324:BG324"/>
    <mergeCell ref="AY326:AZ326"/>
    <mergeCell ref="BC344:BD344"/>
    <mergeCell ref="BC345:BD345"/>
    <mergeCell ref="BH324:BI324"/>
    <mergeCell ref="BH326:BI326"/>
    <mergeCell ref="BH332:BI332"/>
    <mergeCell ref="BH327:BI327"/>
    <mergeCell ref="BF321:BG321"/>
    <mergeCell ref="BH321:BI321"/>
    <mergeCell ref="BF311:BG311"/>
    <mergeCell ref="BH311:BI311"/>
    <mergeCell ref="BH348:BI348"/>
    <mergeCell ref="BA334:BB334"/>
    <mergeCell ref="BC334:BD334"/>
    <mergeCell ref="BF339:BG339"/>
    <mergeCell ref="BF468:BG468"/>
    <mergeCell ref="BF376:BG376"/>
    <mergeCell ref="BF394:BG394"/>
    <mergeCell ref="BH404:BI404"/>
    <mergeCell ref="BH406:BI406"/>
    <mergeCell ref="AY391:AZ391"/>
    <mergeCell ref="BA391:BB391"/>
    <mergeCell ref="BC391:BD391"/>
    <mergeCell ref="BA371:BB371"/>
    <mergeCell ref="BF464:BG464"/>
    <mergeCell ref="BF411:BG411"/>
    <mergeCell ref="BH411:BI411"/>
    <mergeCell ref="BH394:BI394"/>
    <mergeCell ref="BC382:BD382"/>
    <mergeCell ref="BC381:BD381"/>
    <mergeCell ref="BA455:BB455"/>
    <mergeCell ref="BC399:BD399"/>
    <mergeCell ref="BC433:BD433"/>
    <mergeCell ref="BF432:BG432"/>
    <mergeCell ref="BH380:BI380"/>
    <mergeCell ref="BF429:BG429"/>
    <mergeCell ref="BF435:BG435"/>
    <mergeCell ref="BF427:BG427"/>
    <mergeCell ref="BH433:BI433"/>
    <mergeCell ref="BH436:BI436"/>
    <mergeCell ref="BF381:BG381"/>
    <mergeCell ref="BF384:BG384"/>
    <mergeCell ref="BF382:BG382"/>
    <mergeCell ref="BF390:BG390"/>
    <mergeCell ref="AY427:AZ427"/>
    <mergeCell ref="BC447:BD447"/>
    <mergeCell ref="BH377:BI377"/>
    <mergeCell ref="AU293:AV293"/>
    <mergeCell ref="AU297:AV297"/>
    <mergeCell ref="AW297:AX297"/>
    <mergeCell ref="AU294:AV294"/>
    <mergeCell ref="AW296:AX296"/>
    <mergeCell ref="AU290:AV290"/>
    <mergeCell ref="BC293:BD293"/>
    <mergeCell ref="AY294:AZ294"/>
    <mergeCell ref="AY297:AZ297"/>
    <mergeCell ref="AY295:AZ295"/>
    <mergeCell ref="AW290:AX290"/>
    <mergeCell ref="AY296:AZ296"/>
    <mergeCell ref="BJ289:BK289"/>
    <mergeCell ref="AW294:AX294"/>
    <mergeCell ref="BH295:BI295"/>
    <mergeCell ref="AW291:AX291"/>
    <mergeCell ref="BA289:BB289"/>
    <mergeCell ref="AY289:AZ289"/>
    <mergeCell ref="BH290:BI290"/>
    <mergeCell ref="BJ290:BK290"/>
    <mergeCell ref="BJ297:BK297"/>
    <mergeCell ref="BF297:BG297"/>
    <mergeCell ref="BA291:BB291"/>
    <mergeCell ref="BC291:BD291"/>
    <mergeCell ref="BH291:BI291"/>
    <mergeCell ref="BC292:BD292"/>
    <mergeCell ref="BC295:BD295"/>
    <mergeCell ref="BC297:BD297"/>
    <mergeCell ref="BF289:BG289"/>
    <mergeCell ref="BF296:BG296"/>
    <mergeCell ref="BH296:BI296"/>
    <mergeCell ref="BJ295:BK295"/>
    <mergeCell ref="BJ296:BK296"/>
    <mergeCell ref="BN313:BO313"/>
    <mergeCell ref="BF336:BG336"/>
    <mergeCell ref="BF348:BG348"/>
    <mergeCell ref="BL348:BM348"/>
    <mergeCell ref="BN348:BO348"/>
    <mergeCell ref="BF341:BG341"/>
    <mergeCell ref="BH341:BI341"/>
    <mergeCell ref="BJ341:BK341"/>
    <mergeCell ref="BL341:BM341"/>
    <mergeCell ref="BN341:BO341"/>
    <mergeCell ref="BJ348:BK348"/>
    <mergeCell ref="BH347:BI347"/>
    <mergeCell ref="BJ347:BK347"/>
    <mergeCell ref="BL344:BM344"/>
    <mergeCell ref="BN344:BO344"/>
    <mergeCell ref="BF345:BG345"/>
    <mergeCell ref="BH345:BI345"/>
    <mergeCell ref="BJ345:BK345"/>
    <mergeCell ref="BL297:BM297"/>
    <mergeCell ref="BN315:BO315"/>
    <mergeCell ref="BH306:BI306"/>
    <mergeCell ref="BH297:BI297"/>
    <mergeCell ref="BJ328:BK328"/>
    <mergeCell ref="BL328:BM328"/>
    <mergeCell ref="BN328:BO328"/>
    <mergeCell ref="BJ332:BK332"/>
    <mergeCell ref="BL332:BM332"/>
    <mergeCell ref="BN332:BO332"/>
    <mergeCell ref="BN307:BO307"/>
    <mergeCell ref="BL345:BM345"/>
    <mergeCell ref="BN345:BO345"/>
    <mergeCell ref="BL295:BM295"/>
    <mergeCell ref="BN288:BO288"/>
    <mergeCell ref="BJ287:BK287"/>
    <mergeCell ref="BN290:BO290"/>
    <mergeCell ref="BL294:BM294"/>
    <mergeCell ref="BN294:BO294"/>
    <mergeCell ref="BF290:BG290"/>
    <mergeCell ref="BJ291:BK291"/>
    <mergeCell ref="BL291:BM291"/>
    <mergeCell ref="BL288:BM288"/>
    <mergeCell ref="BF294:BG294"/>
    <mergeCell ref="BL289:BM289"/>
    <mergeCell ref="BF288:BG288"/>
    <mergeCell ref="BJ270:BK270"/>
    <mergeCell ref="BF276:BG276"/>
    <mergeCell ref="BH276:BI276"/>
    <mergeCell ref="BF286:BG286"/>
    <mergeCell ref="BF282:BG282"/>
    <mergeCell ref="BL280:BM280"/>
    <mergeCell ref="BN280:BO280"/>
    <mergeCell ref="BJ283:BK283"/>
    <mergeCell ref="BJ278:BK278"/>
    <mergeCell ref="BL278:BM278"/>
    <mergeCell ref="BL286:BM286"/>
    <mergeCell ref="BL274:BM274"/>
    <mergeCell ref="BH288:BI288"/>
    <mergeCell ref="BJ276:BK276"/>
    <mergeCell ref="BN291:BO291"/>
    <mergeCell ref="BL276:BM276"/>
    <mergeCell ref="BF295:BG295"/>
    <mergeCell ref="BN274:BO274"/>
    <mergeCell ref="BH270:BI270"/>
    <mergeCell ref="BN175:BO175"/>
    <mergeCell ref="BL176:BM176"/>
    <mergeCell ref="BN176:BO176"/>
    <mergeCell ref="BJ244:BK244"/>
    <mergeCell ref="BL244:BM244"/>
    <mergeCell ref="BJ243:BK243"/>
    <mergeCell ref="BJ257:BK257"/>
    <mergeCell ref="BL257:BM257"/>
    <mergeCell ref="BN257:BO257"/>
    <mergeCell ref="BJ253:BK253"/>
    <mergeCell ref="BL254:BM254"/>
    <mergeCell ref="BN254:BO254"/>
    <mergeCell ref="BL253:BM253"/>
    <mergeCell ref="BN253:BO253"/>
    <mergeCell ref="BJ254:BK254"/>
    <mergeCell ref="BN250:BO250"/>
    <mergeCell ref="BJ249:BK249"/>
    <mergeCell ref="BL249:BM249"/>
    <mergeCell ref="BN249:BO249"/>
    <mergeCell ref="BN245:BO245"/>
    <mergeCell ref="BN242:BO242"/>
    <mergeCell ref="BL240:BM240"/>
    <mergeCell ref="BN240:BO240"/>
    <mergeCell ref="BJ241:BK241"/>
    <mergeCell ref="BN251:BO251"/>
    <mergeCell ref="BL255:BM255"/>
    <mergeCell ref="BJ256:BK256"/>
    <mergeCell ref="BJ255:BK255"/>
    <mergeCell ref="BN237:BO237"/>
    <mergeCell ref="BJ235:BK235"/>
    <mergeCell ref="BL235:BM235"/>
    <mergeCell ref="BN235:BO235"/>
    <mergeCell ref="BJ271:BK271"/>
    <mergeCell ref="BL271:BM271"/>
    <mergeCell ref="BN155:BO155"/>
    <mergeCell ref="BF145:BG145"/>
    <mergeCell ref="BH145:BI145"/>
    <mergeCell ref="BJ145:BK145"/>
    <mergeCell ref="BL145:BM145"/>
    <mergeCell ref="BN145:BO145"/>
    <mergeCell ref="BN150:BO150"/>
    <mergeCell ref="BN151:BO151"/>
    <mergeCell ref="BL164:BM164"/>
    <mergeCell ref="BN164:BO164"/>
    <mergeCell ref="BL165:BM165"/>
    <mergeCell ref="BN165:BO165"/>
    <mergeCell ref="BN157:BO157"/>
    <mergeCell ref="BN159:BO159"/>
    <mergeCell ref="BH162:BI162"/>
    <mergeCell ref="BF154:BG154"/>
    <mergeCell ref="BN162:BO162"/>
    <mergeCell ref="BJ161:BK161"/>
    <mergeCell ref="BL161:BM161"/>
    <mergeCell ref="BN161:BO161"/>
    <mergeCell ref="BF161:BG161"/>
    <mergeCell ref="BH161:BI161"/>
    <mergeCell ref="BF149:BG149"/>
    <mergeCell ref="BH149:BI149"/>
    <mergeCell ref="BJ149:BK149"/>
    <mergeCell ref="BH154:BI154"/>
    <mergeCell ref="BF150:BG150"/>
    <mergeCell ref="BH150:BI150"/>
    <mergeCell ref="BJ150:BK150"/>
    <mergeCell ref="BL150:BM150"/>
    <mergeCell ref="BL74:BM74"/>
    <mergeCell ref="BL7:BM7"/>
    <mergeCell ref="BN7:BO7"/>
    <mergeCell ref="BU9:BU10"/>
    <mergeCell ref="BF144:BG144"/>
    <mergeCell ref="BJ73:BK73"/>
    <mergeCell ref="BL73:BM73"/>
    <mergeCell ref="BN73:BO73"/>
    <mergeCell ref="BF9:BG9"/>
    <mergeCell ref="BH9:BI9"/>
    <mergeCell ref="BJ9:BK9"/>
    <mergeCell ref="BL9:BM9"/>
    <mergeCell ref="BN9:BO9"/>
    <mergeCell ref="BP9:BP10"/>
    <mergeCell ref="BF10:BG10"/>
    <mergeCell ref="BH10:BI10"/>
    <mergeCell ref="BJ10:BK10"/>
    <mergeCell ref="BL10:BM10"/>
    <mergeCell ref="BF74:BG74"/>
    <mergeCell ref="BH144:BI144"/>
    <mergeCell ref="BJ144:BK144"/>
    <mergeCell ref="BL144:BM144"/>
    <mergeCell ref="BN144:BO144"/>
    <mergeCell ref="BF28:BG28"/>
    <mergeCell ref="BH28:BI28"/>
    <mergeCell ref="BJ28:BK28"/>
    <mergeCell ref="BH73:BI73"/>
    <mergeCell ref="BL28:BM28"/>
    <mergeCell ref="BN28:BO28"/>
    <mergeCell ref="BF73:BG73"/>
    <mergeCell ref="BR9:BR10"/>
    <mergeCell ref="BS9:BS10"/>
    <mergeCell ref="BH74:BI74"/>
    <mergeCell ref="BJ74:BK74"/>
    <mergeCell ref="N235:O235"/>
    <mergeCell ref="AL253:AM253"/>
    <mergeCell ref="AE244:AF244"/>
    <mergeCell ref="P157:Q157"/>
    <mergeCell ref="P155:Q155"/>
    <mergeCell ref="AA156:AB156"/>
    <mergeCell ref="BH7:BI7"/>
    <mergeCell ref="R258:S258"/>
    <mergeCell ref="AJ258:AK258"/>
    <mergeCell ref="AE184:AF184"/>
    <mergeCell ref="AG184:AH184"/>
    <mergeCell ref="T184:U184"/>
    <mergeCell ref="V184:W184"/>
    <mergeCell ref="Y184:Z184"/>
    <mergeCell ref="AA184:AB184"/>
    <mergeCell ref="AN177:AO177"/>
    <mergeCell ref="AP177:AQ177"/>
    <mergeCell ref="AR177:AS177"/>
    <mergeCell ref="AW176:AX176"/>
    <mergeCell ref="AJ178:AK178"/>
    <mergeCell ref="AL178:AM178"/>
    <mergeCell ref="AN178:AO178"/>
    <mergeCell ref="V180:W180"/>
    <mergeCell ref="Y180:Z180"/>
    <mergeCell ref="AG179:AH179"/>
    <mergeCell ref="V244:W244"/>
    <mergeCell ref="Y244:Z244"/>
    <mergeCell ref="AA244:AB244"/>
    <mergeCell ref="AC244:AD244"/>
    <mergeCell ref="R253:S253"/>
    <mergeCell ref="AC251:AD251"/>
    <mergeCell ref="AE251:AF251"/>
    <mergeCell ref="AG251:AH251"/>
    <mergeCell ref="AJ251:AK251"/>
    <mergeCell ref="AN251:AO251"/>
    <mergeCell ref="V241:W241"/>
    <mergeCell ref="Y241:Z241"/>
    <mergeCell ref="R239:S239"/>
    <mergeCell ref="T239:U239"/>
    <mergeCell ref="V239:W239"/>
    <mergeCell ref="AG232:AH232"/>
    <mergeCell ref="AJ232:AK232"/>
    <mergeCell ref="AL232:AM232"/>
    <mergeCell ref="AN232:AO232"/>
    <mergeCell ref="V252:W252"/>
    <mergeCell ref="Y252:Z252"/>
    <mergeCell ref="AA252:AB252"/>
    <mergeCell ref="AG244:AH244"/>
    <mergeCell ref="T244:U244"/>
    <mergeCell ref="R243:S243"/>
    <mergeCell ref="T243:U243"/>
    <mergeCell ref="AL250:AM250"/>
    <mergeCell ref="AN250:AO250"/>
    <mergeCell ref="AG235:AH235"/>
    <mergeCell ref="R240:S240"/>
    <mergeCell ref="T240:U240"/>
    <mergeCell ref="V240:W240"/>
    <mergeCell ref="AE236:AF236"/>
    <mergeCell ref="AG236:AH236"/>
    <mergeCell ref="AJ236:AK236"/>
    <mergeCell ref="R251:S251"/>
    <mergeCell ref="AE255:AF255"/>
    <mergeCell ref="AA255:AB255"/>
    <mergeCell ref="N254:O254"/>
    <mergeCell ref="AY254:AZ254"/>
    <mergeCell ref="P254:Q254"/>
    <mergeCell ref="R254:S254"/>
    <mergeCell ref="T254:U254"/>
    <mergeCell ref="N258:O258"/>
    <mergeCell ref="P258:Q258"/>
    <mergeCell ref="BJ173:BK173"/>
    <mergeCell ref="BJ172:BK172"/>
    <mergeCell ref="BJ250:BK250"/>
    <mergeCell ref="BN248:BO248"/>
    <mergeCell ref="BL173:BM173"/>
    <mergeCell ref="BN173:BO173"/>
    <mergeCell ref="BN172:BO172"/>
    <mergeCell ref="BF258:BG258"/>
    <mergeCell ref="BH258:BI258"/>
    <mergeCell ref="BL250:BM250"/>
    <mergeCell ref="BH248:BI248"/>
    <mergeCell ref="BJ248:BK248"/>
    <mergeCell ref="BH250:BI250"/>
    <mergeCell ref="BF249:BG249"/>
    <mergeCell ref="BH249:BI249"/>
    <mergeCell ref="BF255:BG255"/>
    <mergeCell ref="BH255:BI255"/>
    <mergeCell ref="BL248:BM248"/>
    <mergeCell ref="BH251:BI251"/>
    <mergeCell ref="BA254:BB254"/>
    <mergeCell ref="P177:Q177"/>
    <mergeCell ref="BC254:BD254"/>
    <mergeCell ref="R244:S244"/>
    <mergeCell ref="BN342:BO342"/>
    <mergeCell ref="BH342:BI342"/>
    <mergeCell ref="BJ342:BK342"/>
    <mergeCell ref="BL342:BM342"/>
    <mergeCell ref="BH344:BI344"/>
    <mergeCell ref="BJ344:BK344"/>
    <mergeCell ref="BL347:BM347"/>
    <mergeCell ref="BA336:BB336"/>
    <mergeCell ref="BC336:BD336"/>
    <mergeCell ref="BL343:BM343"/>
    <mergeCell ref="BL346:BM346"/>
    <mergeCell ref="BF347:BG347"/>
    <mergeCell ref="BL336:BM336"/>
    <mergeCell ref="BL339:BM339"/>
    <mergeCell ref="BA346:BB346"/>
    <mergeCell ref="BC337:BD337"/>
    <mergeCell ref="BA347:BB347"/>
    <mergeCell ref="BA338:BB338"/>
    <mergeCell ref="BH336:BI336"/>
    <mergeCell ref="BF346:BG346"/>
    <mergeCell ref="BH346:BI346"/>
    <mergeCell ref="BN325:BO325"/>
    <mergeCell ref="BA339:BB339"/>
    <mergeCell ref="BF334:BG334"/>
    <mergeCell ref="BH334:BI334"/>
    <mergeCell ref="BJ334:BK334"/>
    <mergeCell ref="BL334:BM334"/>
    <mergeCell ref="BN334:BO334"/>
    <mergeCell ref="BA335:BB335"/>
    <mergeCell ref="BC335:BD335"/>
    <mergeCell ref="BF335:BG335"/>
    <mergeCell ref="BH335:BI335"/>
    <mergeCell ref="BJ335:BK335"/>
    <mergeCell ref="BA330:BB330"/>
    <mergeCell ref="BC330:BD330"/>
    <mergeCell ref="BF330:BG330"/>
    <mergeCell ref="BH330:BI330"/>
    <mergeCell ref="BJ330:BK330"/>
    <mergeCell ref="BL329:BM329"/>
    <mergeCell ref="BN329:BO329"/>
    <mergeCell ref="BN333:BO333"/>
    <mergeCell ref="BF337:BG337"/>
    <mergeCell ref="BH337:BI337"/>
    <mergeCell ref="BL335:BM335"/>
    <mergeCell ref="BN335:BO335"/>
    <mergeCell ref="BN326:BO326"/>
    <mergeCell ref="BN327:BO327"/>
    <mergeCell ref="BN330:BO330"/>
    <mergeCell ref="BN338:BO338"/>
    <mergeCell ref="BC339:BD339"/>
    <mergeCell ref="BA327:BB327"/>
    <mergeCell ref="BA329:BB329"/>
    <mergeCell ref="BJ327:BK327"/>
    <mergeCell ref="BH303:BI303"/>
    <mergeCell ref="BJ303:BK303"/>
    <mergeCell ref="BL303:BM303"/>
    <mergeCell ref="BN304:BO304"/>
    <mergeCell ref="BA305:BB305"/>
    <mergeCell ref="BC305:BD305"/>
    <mergeCell ref="BF305:BG305"/>
    <mergeCell ref="BH305:BI305"/>
    <mergeCell ref="BL304:BM304"/>
    <mergeCell ref="BL290:BM290"/>
    <mergeCell ref="BN297:BO297"/>
    <mergeCell ref="BA296:BB296"/>
    <mergeCell ref="BC304:BD304"/>
    <mergeCell ref="BL301:BM301"/>
    <mergeCell ref="BF304:BG304"/>
    <mergeCell ref="BH304:BI304"/>
    <mergeCell ref="BJ304:BK304"/>
    <mergeCell ref="BJ294:BK294"/>
    <mergeCell ref="BN303:BO303"/>
    <mergeCell ref="BN298:BO298"/>
    <mergeCell ref="BN301:BO301"/>
    <mergeCell ref="BL298:BM298"/>
    <mergeCell ref="BN302:BO302"/>
    <mergeCell ref="BF301:BG301"/>
    <mergeCell ref="BN296:BO296"/>
    <mergeCell ref="BN293:BO293"/>
    <mergeCell ref="BA295:BB295"/>
    <mergeCell ref="BA301:BB301"/>
    <mergeCell ref="BC301:BD301"/>
    <mergeCell ref="BH301:BI301"/>
    <mergeCell ref="BJ301:BK301"/>
    <mergeCell ref="BN295:BO295"/>
    <mergeCell ref="BN309:BO309"/>
    <mergeCell ref="BC307:BD307"/>
    <mergeCell ref="BJ307:BK307"/>
    <mergeCell ref="AY313:AZ313"/>
    <mergeCell ref="BC313:BD313"/>
    <mergeCell ref="BF313:BG313"/>
    <mergeCell ref="BC303:BD303"/>
    <mergeCell ref="BL305:BM305"/>
    <mergeCell ref="BN305:BO305"/>
    <mergeCell ref="BA304:BB304"/>
    <mergeCell ref="BL311:BM311"/>
    <mergeCell ref="BL307:BM307"/>
    <mergeCell ref="BL302:BM302"/>
    <mergeCell ref="AY302:AZ302"/>
    <mergeCell ref="BJ306:BK306"/>
    <mergeCell ref="BJ311:BK311"/>
    <mergeCell ref="BA311:BB311"/>
    <mergeCell ref="BF302:BG302"/>
    <mergeCell ref="BA302:BB302"/>
    <mergeCell ref="BF303:BG303"/>
    <mergeCell ref="BL313:BM313"/>
    <mergeCell ref="BA306:BB306"/>
    <mergeCell ref="BC306:BD306"/>
    <mergeCell ref="BN308:BO308"/>
    <mergeCell ref="BF308:BG308"/>
    <mergeCell ref="BH308:BI308"/>
    <mergeCell ref="BL306:BM306"/>
    <mergeCell ref="BJ305:BK305"/>
    <mergeCell ref="BF307:BG307"/>
    <mergeCell ref="BN306:BO306"/>
    <mergeCell ref="BF306:BG306"/>
    <mergeCell ref="BJ313:BK313"/>
    <mergeCell ref="BJ361:BK361"/>
    <mergeCell ref="BL361:BM361"/>
    <mergeCell ref="BN361:BO361"/>
    <mergeCell ref="BH376:BI376"/>
    <mergeCell ref="BJ376:BK376"/>
    <mergeCell ref="BL376:BM376"/>
    <mergeCell ref="BN376:BO376"/>
    <mergeCell ref="BN368:BO368"/>
    <mergeCell ref="BF363:BG363"/>
    <mergeCell ref="BH363:BI363"/>
    <mergeCell ref="BJ363:BK363"/>
    <mergeCell ref="BL363:BM363"/>
    <mergeCell ref="BN363:BO363"/>
    <mergeCell ref="BJ366:BK366"/>
    <mergeCell ref="BL366:BM366"/>
    <mergeCell ref="BN366:BO366"/>
    <mergeCell ref="BJ374:BK374"/>
    <mergeCell ref="BL374:BM374"/>
    <mergeCell ref="BN374:BO374"/>
    <mergeCell ref="BF366:BG366"/>
    <mergeCell ref="BH366:BI366"/>
    <mergeCell ref="BH361:BI361"/>
    <mergeCell ref="BL364:BM364"/>
    <mergeCell ref="BN364:BO364"/>
    <mergeCell ref="BH369:BI369"/>
    <mergeCell ref="BJ369:BK369"/>
    <mergeCell ref="BJ364:BK364"/>
    <mergeCell ref="BF364:BG364"/>
    <mergeCell ref="BN367:BO367"/>
    <mergeCell ref="BH378:BI378"/>
    <mergeCell ref="BL371:BM371"/>
    <mergeCell ref="BN371:BO371"/>
    <mergeCell ref="BH370:BI370"/>
    <mergeCell ref="BJ370:BK370"/>
    <mergeCell ref="BL370:BM370"/>
    <mergeCell ref="BN378:BO378"/>
    <mergeCell ref="BN370:BO370"/>
    <mergeCell ref="BF372:BG372"/>
    <mergeCell ref="BH372:BI372"/>
    <mergeCell ref="BJ372:BK372"/>
    <mergeCell ref="BL372:BM372"/>
    <mergeCell ref="BN372:BO372"/>
    <mergeCell ref="BF373:BG373"/>
    <mergeCell ref="BH373:BI373"/>
    <mergeCell ref="BJ373:BK373"/>
    <mergeCell ref="BN373:BO373"/>
    <mergeCell ref="BF374:BG374"/>
    <mergeCell ref="BH374:BI374"/>
    <mergeCell ref="BL378:BM378"/>
    <mergeCell ref="BF371:BG371"/>
    <mergeCell ref="BH371:BI371"/>
    <mergeCell ref="BJ378:BK378"/>
    <mergeCell ref="BN377:BO377"/>
    <mergeCell ref="BF370:BG370"/>
    <mergeCell ref="BL373:BM373"/>
    <mergeCell ref="BN392:BO392"/>
    <mergeCell ref="BF391:BG391"/>
    <mergeCell ref="BH391:BI391"/>
    <mergeCell ref="BH392:BI392"/>
    <mergeCell ref="BJ392:BK392"/>
    <mergeCell ref="BN390:BO390"/>
    <mergeCell ref="BC393:BD393"/>
    <mergeCell ref="BF389:BG389"/>
    <mergeCell ref="BJ391:BK391"/>
    <mergeCell ref="BJ388:BK388"/>
    <mergeCell ref="BF388:BG388"/>
    <mergeCell ref="BC394:BD394"/>
    <mergeCell ref="BL387:BM387"/>
    <mergeCell ref="BL393:BM393"/>
    <mergeCell ref="BL388:BM388"/>
    <mergeCell ref="BJ394:BK394"/>
    <mergeCell ref="BN382:BO382"/>
    <mergeCell ref="BL394:BM394"/>
    <mergeCell ref="BN393:BO393"/>
    <mergeCell ref="BC390:BD390"/>
    <mergeCell ref="BJ386:BK386"/>
    <mergeCell ref="BC384:BD384"/>
    <mergeCell ref="BN387:BO387"/>
    <mergeCell ref="BN384:BO384"/>
    <mergeCell ref="BJ456:BK456"/>
    <mergeCell ref="BL456:BM456"/>
    <mergeCell ref="BN456:BO456"/>
    <mergeCell ref="BF457:BG457"/>
    <mergeCell ref="BH457:BI457"/>
    <mergeCell ref="BJ427:BK427"/>
    <mergeCell ref="BL427:BM427"/>
    <mergeCell ref="BN426:BO426"/>
    <mergeCell ref="BJ425:BK425"/>
    <mergeCell ref="BN425:BO425"/>
    <mergeCell ref="BH424:BI424"/>
    <mergeCell ref="BN438:BO438"/>
    <mergeCell ref="BF440:BG440"/>
    <mergeCell ref="BH455:BI455"/>
    <mergeCell ref="BJ455:BK455"/>
    <mergeCell ref="BF433:BG433"/>
    <mergeCell ref="BJ451:BK451"/>
    <mergeCell ref="BN435:BO435"/>
    <mergeCell ref="BF434:BG434"/>
    <mergeCell ref="BJ433:BK433"/>
    <mergeCell ref="BN436:BO436"/>
    <mergeCell ref="BH434:BI434"/>
    <mergeCell ref="BL438:BM438"/>
    <mergeCell ref="BL446:BM446"/>
    <mergeCell ref="BN446:BO446"/>
    <mergeCell ref="BH440:BI440"/>
    <mergeCell ref="BJ440:BK440"/>
    <mergeCell ref="BL440:BM440"/>
    <mergeCell ref="BN441:BO441"/>
    <mergeCell ref="BN444:BO444"/>
    <mergeCell ref="BH435:BI435"/>
    <mergeCell ref="BL448:BM448"/>
    <mergeCell ref="BN420:BO420"/>
    <mergeCell ref="BF422:BG422"/>
    <mergeCell ref="BH422:BI422"/>
    <mergeCell ref="BJ422:BK422"/>
    <mergeCell ref="BL422:BM422"/>
    <mergeCell ref="BN422:BO422"/>
    <mergeCell ref="BJ423:BK423"/>
    <mergeCell ref="BL423:BM423"/>
    <mergeCell ref="BN423:BO423"/>
    <mergeCell ref="BN427:BO427"/>
    <mergeCell ref="BJ424:BK424"/>
    <mergeCell ref="BL424:BM424"/>
    <mergeCell ref="BN424:BO424"/>
    <mergeCell ref="BN487:BO487"/>
    <mergeCell ref="BF484:BG484"/>
    <mergeCell ref="BH484:BI484"/>
    <mergeCell ref="BJ484:BK484"/>
    <mergeCell ref="BN428:BO428"/>
    <mergeCell ref="BN455:BO455"/>
    <mergeCell ref="BH462:BI462"/>
    <mergeCell ref="BJ462:BK462"/>
    <mergeCell ref="BL462:BM462"/>
    <mergeCell ref="BN462:BO462"/>
    <mergeCell ref="BH464:BI464"/>
    <mergeCell ref="BJ464:BK464"/>
    <mergeCell ref="BL464:BM464"/>
    <mergeCell ref="BN464:BO464"/>
    <mergeCell ref="BJ443:BK443"/>
    <mergeCell ref="BL443:BM443"/>
    <mergeCell ref="BN443:BO443"/>
    <mergeCell ref="BH446:BI446"/>
    <mergeCell ref="BJ446:BK446"/>
    <mergeCell ref="BN440:BO440"/>
    <mergeCell ref="BN453:BO453"/>
    <mergeCell ref="BJ435:BK435"/>
    <mergeCell ref="BL455:BM455"/>
    <mergeCell ref="BJ474:BK474"/>
    <mergeCell ref="BL474:BM474"/>
    <mergeCell ref="BN488:BO488"/>
    <mergeCell ref="BC474:BD474"/>
    <mergeCell ref="BH489:BI489"/>
    <mergeCell ref="BJ489:BK489"/>
    <mergeCell ref="BH488:BI488"/>
    <mergeCell ref="BJ488:BK488"/>
    <mergeCell ref="BL488:BM488"/>
    <mergeCell ref="BF490:BG490"/>
    <mergeCell ref="BF488:BG488"/>
    <mergeCell ref="BF486:BG486"/>
    <mergeCell ref="BH486:BI486"/>
    <mergeCell ref="BJ486:BK486"/>
    <mergeCell ref="BL486:BM486"/>
    <mergeCell ref="BN486:BO486"/>
    <mergeCell ref="BL472:BM472"/>
    <mergeCell ref="BN472:BO472"/>
    <mergeCell ref="BJ473:BK473"/>
    <mergeCell ref="BL473:BM473"/>
    <mergeCell ref="BN473:BO473"/>
    <mergeCell ref="BJ475:BK475"/>
    <mergeCell ref="BL475:BM475"/>
    <mergeCell ref="BH475:BI475"/>
    <mergeCell ref="BH490:BI490"/>
    <mergeCell ref="BJ490:BK490"/>
    <mergeCell ref="BL490:BM490"/>
    <mergeCell ref="BF489:BG489"/>
    <mergeCell ref="BF487:BG487"/>
    <mergeCell ref="BH487:BI487"/>
    <mergeCell ref="BJ487:BK487"/>
    <mergeCell ref="BL487:BM487"/>
    <mergeCell ref="BL465:BM465"/>
    <mergeCell ref="BL489:BM489"/>
    <mergeCell ref="BN489:BO489"/>
    <mergeCell ref="BN490:BO490"/>
    <mergeCell ref="BC496:BD496"/>
    <mergeCell ref="BC484:BD484"/>
    <mergeCell ref="BC492:BD492"/>
    <mergeCell ref="BJ468:BK468"/>
    <mergeCell ref="BL468:BM468"/>
    <mergeCell ref="BN468:BO468"/>
    <mergeCell ref="BN475:BO475"/>
    <mergeCell ref="BN496:BO496"/>
    <mergeCell ref="BF492:BG492"/>
    <mergeCell ref="BH474:BI474"/>
    <mergeCell ref="BH492:BI492"/>
    <mergeCell ref="BJ492:BK492"/>
    <mergeCell ref="BL492:BM492"/>
    <mergeCell ref="BN492:BO492"/>
    <mergeCell ref="BF494:BG494"/>
    <mergeCell ref="BH494:BI494"/>
    <mergeCell ref="BF496:BG496"/>
    <mergeCell ref="BH496:BI496"/>
    <mergeCell ref="BJ496:BK496"/>
    <mergeCell ref="BL496:BM496"/>
    <mergeCell ref="BH468:BI468"/>
    <mergeCell ref="BN494:BO494"/>
    <mergeCell ref="BF477:BG477"/>
    <mergeCell ref="BN469:BO469"/>
    <mergeCell ref="BF473:BG473"/>
    <mergeCell ref="BH473:BI473"/>
    <mergeCell ref="BF472:BG472"/>
    <mergeCell ref="BH472:BI472"/>
    <mergeCell ref="BH467:BI467"/>
    <mergeCell ref="BF460:BG460"/>
    <mergeCell ref="BL461:BM461"/>
    <mergeCell ref="BF476:BG476"/>
    <mergeCell ref="BL467:BM467"/>
    <mergeCell ref="BN467:BO467"/>
    <mergeCell ref="BH456:BI456"/>
    <mergeCell ref="BJ494:BK494"/>
    <mergeCell ref="BL494:BM494"/>
    <mergeCell ref="BH458:BI458"/>
    <mergeCell ref="BF469:BG469"/>
    <mergeCell ref="BH469:BI469"/>
    <mergeCell ref="BJ469:BK469"/>
    <mergeCell ref="BL469:BM469"/>
    <mergeCell ref="BN459:BO459"/>
    <mergeCell ref="BN457:BO457"/>
    <mergeCell ref="BF461:BG461"/>
    <mergeCell ref="BF463:BG463"/>
    <mergeCell ref="BH463:BI463"/>
    <mergeCell ref="BJ463:BK463"/>
    <mergeCell ref="BF462:BG462"/>
    <mergeCell ref="BH461:BI461"/>
    <mergeCell ref="BJ461:BK461"/>
    <mergeCell ref="BN471:BO471"/>
    <mergeCell ref="BL476:BM476"/>
    <mergeCell ref="BN476:BO476"/>
    <mergeCell ref="BN474:BO474"/>
    <mergeCell ref="BL470:BM470"/>
    <mergeCell ref="BN470:BO470"/>
    <mergeCell ref="BF471:BG471"/>
    <mergeCell ref="BH465:BI465"/>
    <mergeCell ref="BJ465:BK465"/>
    <mergeCell ref="BL435:BM435"/>
    <mergeCell ref="BL433:BM433"/>
    <mergeCell ref="BH393:BI393"/>
    <mergeCell ref="BF431:BG431"/>
    <mergeCell ref="BL484:BM484"/>
    <mergeCell ref="BL471:BM471"/>
    <mergeCell ref="BF455:BG455"/>
    <mergeCell ref="BF470:BG470"/>
    <mergeCell ref="BH470:BI470"/>
    <mergeCell ref="BJ470:BK470"/>
    <mergeCell ref="BH477:BI477"/>
    <mergeCell ref="BJ477:BK477"/>
    <mergeCell ref="BL477:BM477"/>
    <mergeCell ref="BN477:BO477"/>
    <mergeCell ref="BN484:BO484"/>
    <mergeCell ref="BN461:BO461"/>
    <mergeCell ref="BH460:BI460"/>
    <mergeCell ref="BJ460:BK460"/>
    <mergeCell ref="BL460:BM460"/>
    <mergeCell ref="BN460:BO460"/>
    <mergeCell ref="BL463:BM463"/>
    <mergeCell ref="BN463:BO463"/>
    <mergeCell ref="BN465:BO465"/>
    <mergeCell ref="BJ472:BK472"/>
    <mergeCell ref="BJ457:BK457"/>
    <mergeCell ref="BL457:BM457"/>
    <mergeCell ref="BF465:BG465"/>
    <mergeCell ref="BH471:BI471"/>
    <mergeCell ref="BJ471:BK471"/>
    <mergeCell ref="BJ458:BK458"/>
    <mergeCell ref="BN458:BO458"/>
    <mergeCell ref="BF467:BG467"/>
    <mergeCell ref="BH396:BI396"/>
    <mergeCell ref="BA368:BB368"/>
    <mergeCell ref="BA390:BB390"/>
    <mergeCell ref="AY373:AZ373"/>
    <mergeCell ref="BJ436:BK436"/>
    <mergeCell ref="BF420:BG420"/>
    <mergeCell ref="BH420:BI420"/>
    <mergeCell ref="BJ420:BK420"/>
    <mergeCell ref="BL420:BM420"/>
    <mergeCell ref="BF392:BG392"/>
    <mergeCell ref="BL390:BM390"/>
    <mergeCell ref="BJ428:BK428"/>
    <mergeCell ref="BL428:BM428"/>
    <mergeCell ref="BH439:BI439"/>
    <mergeCell ref="BF448:BG448"/>
    <mergeCell ref="BH428:BI428"/>
    <mergeCell ref="BJ426:BK426"/>
    <mergeCell ref="BL425:BM425"/>
    <mergeCell ref="BL389:BM389"/>
    <mergeCell ref="BH426:BI426"/>
    <mergeCell ref="BH425:BI425"/>
    <mergeCell ref="BH432:BI432"/>
    <mergeCell ref="BJ432:BK432"/>
    <mergeCell ref="BL432:BM432"/>
    <mergeCell ref="BH443:BI443"/>
    <mergeCell ref="BF441:BG441"/>
    <mergeCell ref="BH441:BI441"/>
    <mergeCell ref="BH429:BI429"/>
    <mergeCell ref="BJ429:BK429"/>
    <mergeCell ref="BL429:BM429"/>
    <mergeCell ref="AU366:AV366"/>
    <mergeCell ref="BF377:BG377"/>
    <mergeCell ref="AY386:AZ386"/>
    <mergeCell ref="BA386:BB386"/>
    <mergeCell ref="BL377:BM377"/>
    <mergeCell ref="AY368:AZ368"/>
    <mergeCell ref="AY381:AZ381"/>
    <mergeCell ref="BA381:BB381"/>
    <mergeCell ref="BH386:BI386"/>
    <mergeCell ref="BH381:BI381"/>
    <mergeCell ref="BH384:BI384"/>
    <mergeCell ref="BF387:BG387"/>
    <mergeCell ref="BL391:BM391"/>
    <mergeCell ref="BJ385:BK385"/>
    <mergeCell ref="BJ402:BK402"/>
    <mergeCell ref="BH395:BI395"/>
    <mergeCell ref="BJ389:BK389"/>
    <mergeCell ref="BJ377:BK377"/>
    <mergeCell ref="BF368:BG368"/>
    <mergeCell ref="BL369:BM369"/>
    <mergeCell ref="AY378:AZ378"/>
    <mergeCell ref="BA378:BB378"/>
    <mergeCell ref="BA393:BB393"/>
    <mergeCell ref="AY393:AZ393"/>
    <mergeCell ref="BC380:BD380"/>
    <mergeCell ref="BA380:BB380"/>
    <mergeCell ref="AY380:AZ380"/>
    <mergeCell ref="BC370:BD370"/>
    <mergeCell ref="BC383:BD383"/>
    <mergeCell ref="BL392:BM392"/>
    <mergeCell ref="AY335:AZ335"/>
    <mergeCell ref="BJ371:BK371"/>
    <mergeCell ref="BJ397:BK397"/>
    <mergeCell ref="BL397:BM397"/>
    <mergeCell ref="AY363:AZ363"/>
    <mergeCell ref="BA363:BB363"/>
    <mergeCell ref="BC351:BD351"/>
    <mergeCell ref="BC325:BD325"/>
    <mergeCell ref="BL331:BM331"/>
    <mergeCell ref="BA364:BB364"/>
    <mergeCell ref="AW368:AX368"/>
    <mergeCell ref="BA349:BB349"/>
    <mergeCell ref="BA358:BB358"/>
    <mergeCell ref="BC358:BD358"/>
    <mergeCell ref="AU353:AV353"/>
    <mergeCell ref="BA351:BB351"/>
    <mergeCell ref="BL426:BM426"/>
    <mergeCell ref="BJ380:BK380"/>
    <mergeCell ref="BH382:BI382"/>
    <mergeCell ref="BJ382:BK382"/>
    <mergeCell ref="BH368:BI368"/>
    <mergeCell ref="BL380:BM380"/>
    <mergeCell ref="AY377:AZ377"/>
    <mergeCell ref="BJ411:BK411"/>
    <mergeCell ref="BA369:BB369"/>
    <mergeCell ref="AY369:AZ369"/>
    <mergeCell ref="BL379:BM379"/>
    <mergeCell ref="BF386:BG386"/>
    <mergeCell ref="BC389:BD389"/>
    <mergeCell ref="AY396:AZ396"/>
    <mergeCell ref="BJ393:BK393"/>
    <mergeCell ref="BJ387:BK387"/>
    <mergeCell ref="AR288:AS288"/>
    <mergeCell ref="BF333:BG333"/>
    <mergeCell ref="AU365:AV365"/>
    <mergeCell ref="BC280:BD280"/>
    <mergeCell ref="BC274:BD274"/>
    <mergeCell ref="BC278:BD278"/>
    <mergeCell ref="AR270:AS270"/>
    <mergeCell ref="BJ321:BK321"/>
    <mergeCell ref="BL321:BM321"/>
    <mergeCell ref="BL326:BM326"/>
    <mergeCell ref="BL327:BM327"/>
    <mergeCell ref="BL330:BM330"/>
    <mergeCell ref="BC331:BD331"/>
    <mergeCell ref="AU369:AV369"/>
    <mergeCell ref="AW369:AX369"/>
    <mergeCell ref="AU364:AV364"/>
    <mergeCell ref="BH364:BI364"/>
    <mergeCell ref="BJ368:BK368"/>
    <mergeCell ref="BL368:BM368"/>
    <mergeCell ref="BH367:BI367"/>
    <mergeCell ref="BJ367:BK367"/>
    <mergeCell ref="BL367:BM367"/>
    <mergeCell ref="BF316:BG316"/>
    <mergeCell ref="BH316:BI316"/>
    <mergeCell ref="BJ316:BK316"/>
    <mergeCell ref="BL316:BM316"/>
    <mergeCell ref="BJ318:BK318"/>
    <mergeCell ref="BL318:BM318"/>
    <mergeCell ref="BH328:BI328"/>
    <mergeCell ref="AU331:AV331"/>
    <mergeCell ref="AW331:AX331"/>
    <mergeCell ref="BJ274:BK274"/>
    <mergeCell ref="AR256:AS256"/>
    <mergeCell ref="AR269:AS269"/>
    <mergeCell ref="AR265:AS265"/>
    <mergeCell ref="AR273:AS273"/>
    <mergeCell ref="AW258:AX258"/>
    <mergeCell ref="BA272:BB272"/>
    <mergeCell ref="AU265:AV265"/>
    <mergeCell ref="BH267:BI267"/>
    <mergeCell ref="BA266:BB266"/>
    <mergeCell ref="AW275:AX275"/>
    <mergeCell ref="BC258:BD258"/>
    <mergeCell ref="AY257:AZ257"/>
    <mergeCell ref="AW266:AX266"/>
    <mergeCell ref="BC265:BD265"/>
    <mergeCell ref="BC257:BD257"/>
    <mergeCell ref="AU256:AV256"/>
    <mergeCell ref="AY264:AZ264"/>
    <mergeCell ref="BA264:BB264"/>
    <mergeCell ref="AU258:AV258"/>
    <mergeCell ref="BA267:BB267"/>
    <mergeCell ref="AR257:AS257"/>
    <mergeCell ref="BH256:BI256"/>
    <mergeCell ref="BF259:BG259"/>
    <mergeCell ref="AR264:AS264"/>
    <mergeCell ref="BF256:BG256"/>
    <mergeCell ref="BF273:BG273"/>
    <mergeCell ref="BH273:BI273"/>
    <mergeCell ref="BC267:BD267"/>
    <mergeCell ref="BF265:BG265"/>
    <mergeCell ref="BF274:BG274"/>
    <mergeCell ref="BA258:BB258"/>
    <mergeCell ref="BJ273:BK273"/>
    <mergeCell ref="BF270:BG270"/>
    <mergeCell ref="AE289:AF289"/>
    <mergeCell ref="AP269:AQ269"/>
    <mergeCell ref="AP289:AQ289"/>
    <mergeCell ref="AN275:AO275"/>
    <mergeCell ref="AP275:AQ275"/>
    <mergeCell ref="AJ274:AK274"/>
    <mergeCell ref="BH282:BI282"/>
    <mergeCell ref="BF272:BG272"/>
    <mergeCell ref="BH272:BI272"/>
    <mergeCell ref="BH266:BI266"/>
    <mergeCell ref="BF264:BG264"/>
    <mergeCell ref="AW267:AX267"/>
    <mergeCell ref="AR272:AS272"/>
    <mergeCell ref="AR274:AS274"/>
    <mergeCell ref="AU273:AV273"/>
    <mergeCell ref="AW273:AX273"/>
    <mergeCell ref="AY273:AZ273"/>
    <mergeCell ref="BA273:BB273"/>
    <mergeCell ref="AG266:AH266"/>
    <mergeCell ref="AL270:AM270"/>
    <mergeCell ref="BH268:BI268"/>
    <mergeCell ref="AU271:AV271"/>
    <mergeCell ref="AW271:AX271"/>
    <mergeCell ref="AY271:AZ271"/>
    <mergeCell ref="BA271:BB271"/>
    <mergeCell ref="AU269:AV269"/>
    <mergeCell ref="AW269:AX269"/>
    <mergeCell ref="AU276:AV276"/>
    <mergeCell ref="BC276:BD276"/>
    <mergeCell ref="BA268:BB268"/>
    <mergeCell ref="AY283:AZ283"/>
    <mergeCell ref="AL265:AM265"/>
    <mergeCell ref="AR282:AS282"/>
    <mergeCell ref="AU264:AV264"/>
    <mergeCell ref="AU255:AV255"/>
    <mergeCell ref="AU286:AV286"/>
    <mergeCell ref="AU288:AV288"/>
    <mergeCell ref="AL252:AM252"/>
    <mergeCell ref="AN252:AO252"/>
    <mergeCell ref="AR252:AS252"/>
    <mergeCell ref="BJ245:BK245"/>
    <mergeCell ref="BL245:BM245"/>
    <mergeCell ref="AU252:AV252"/>
    <mergeCell ref="AP252:AQ252"/>
    <mergeCell ref="BA251:BB251"/>
    <mergeCell ref="AY251:AZ251"/>
    <mergeCell ref="BA252:BB252"/>
    <mergeCell ref="BL251:BM251"/>
    <mergeCell ref="BF252:BG252"/>
    <mergeCell ref="BH252:BI252"/>
    <mergeCell ref="BJ252:BK252"/>
    <mergeCell ref="AW252:AX252"/>
    <mergeCell ref="BJ251:BK251"/>
    <mergeCell ref="BC252:BD252"/>
    <mergeCell ref="BC251:BD251"/>
    <mergeCell ref="BF251:BG251"/>
    <mergeCell ref="BF250:BG250"/>
    <mergeCell ref="AW250:AX250"/>
    <mergeCell ref="AN249:AO249"/>
    <mergeCell ref="BF245:BG245"/>
    <mergeCell ref="AU250:AV250"/>
    <mergeCell ref="BH245:BI245"/>
    <mergeCell ref="AU282:AV282"/>
    <mergeCell ref="AU283:AV283"/>
    <mergeCell ref="AC248:AD248"/>
    <mergeCell ref="AE248:AF248"/>
    <mergeCell ref="AG248:AH248"/>
    <mergeCell ref="AJ248:AK248"/>
    <mergeCell ref="AL248:AM248"/>
    <mergeCell ref="AW245:AX245"/>
    <mergeCell ref="AU245:AV245"/>
    <mergeCell ref="Y249:Z249"/>
    <mergeCell ref="AE250:AF250"/>
    <mergeCell ref="AG250:AH250"/>
    <mergeCell ref="AL254:AM254"/>
    <mergeCell ref="AN254:AO254"/>
    <mergeCell ref="AG254:AH254"/>
    <mergeCell ref="AJ254:AK254"/>
    <mergeCell ref="AE254:AF254"/>
    <mergeCell ref="AG252:AH252"/>
    <mergeCell ref="AA256:AB256"/>
    <mergeCell ref="AW248:AX248"/>
    <mergeCell ref="AR250:AS250"/>
    <mergeCell ref="AW255:AX255"/>
    <mergeCell ref="AC253:AD253"/>
    <mergeCell ref="AN248:AO248"/>
    <mergeCell ref="AP248:AQ248"/>
    <mergeCell ref="AC252:AD252"/>
    <mergeCell ref="AA251:AB251"/>
    <mergeCell ref="Y251:Z251"/>
    <mergeCell ref="AJ252:AK252"/>
    <mergeCell ref="AP279:AQ279"/>
    <mergeCell ref="AP270:AQ270"/>
    <mergeCell ref="AR245:AS245"/>
    <mergeCell ref="AE245:AF245"/>
    <mergeCell ref="V243:W243"/>
    <mergeCell ref="Y243:Z243"/>
    <mergeCell ref="BA243:BB243"/>
    <mergeCell ref="BC243:BD243"/>
    <mergeCell ref="BF243:BG243"/>
    <mergeCell ref="AA241:AB241"/>
    <mergeCell ref="AC241:AD241"/>
    <mergeCell ref="AE241:AF241"/>
    <mergeCell ref="AG241:AH241"/>
    <mergeCell ref="AJ241:AK241"/>
    <mergeCell ref="AL241:AM241"/>
    <mergeCell ref="AC243:AD243"/>
    <mergeCell ref="AR244:AS244"/>
    <mergeCell ref="AJ256:AK256"/>
    <mergeCell ref="AR251:AS251"/>
    <mergeCell ref="AJ253:AK253"/>
    <mergeCell ref="AP255:AQ255"/>
    <mergeCell ref="AJ250:AK250"/>
    <mergeCell ref="AP254:AQ254"/>
    <mergeCell ref="AG245:AH245"/>
    <mergeCell ref="AJ245:AK245"/>
    <mergeCell ref="AL245:AM245"/>
    <mergeCell ref="AE252:AF252"/>
    <mergeCell ref="AJ244:AK244"/>
    <mergeCell ref="Y256:Z256"/>
    <mergeCell ref="V242:W242"/>
    <mergeCell ref="Y242:Z242"/>
    <mergeCell ref="AA242:AB242"/>
    <mergeCell ref="AC242:AD242"/>
    <mergeCell ref="AE242:AF242"/>
    <mergeCell ref="AG242:AH242"/>
    <mergeCell ref="BN241:BO241"/>
    <mergeCell ref="N239:O239"/>
    <mergeCell ref="P239:Q239"/>
    <mergeCell ref="AW237:AX237"/>
    <mergeCell ref="BF242:BG242"/>
    <mergeCell ref="BL243:BM243"/>
    <mergeCell ref="AG243:AH243"/>
    <mergeCell ref="AJ243:AK243"/>
    <mergeCell ref="AL243:AM243"/>
    <mergeCell ref="AN243:AO243"/>
    <mergeCell ref="AP243:AQ243"/>
    <mergeCell ref="AU243:AV243"/>
    <mergeCell ref="AW243:AX243"/>
    <mergeCell ref="AY243:AZ243"/>
    <mergeCell ref="BC241:BD241"/>
    <mergeCell ref="BF241:BG241"/>
    <mergeCell ref="BJ242:BK242"/>
    <mergeCell ref="BL242:BM242"/>
    <mergeCell ref="BN243:BO243"/>
    <mergeCell ref="N242:O242"/>
    <mergeCell ref="P242:Q242"/>
    <mergeCell ref="R242:S242"/>
    <mergeCell ref="T242:U242"/>
    <mergeCell ref="AJ242:AK242"/>
    <mergeCell ref="AL242:AM242"/>
    <mergeCell ref="AN242:AO242"/>
    <mergeCell ref="AP242:AQ242"/>
    <mergeCell ref="AR242:AS242"/>
    <mergeCell ref="AU242:AV242"/>
    <mergeCell ref="AW242:AX242"/>
    <mergeCell ref="BA242:BB242"/>
    <mergeCell ref="N243:O243"/>
    <mergeCell ref="BN239:BO239"/>
    <mergeCell ref="N237:O237"/>
    <mergeCell ref="P237:Q237"/>
    <mergeCell ref="R237:S237"/>
    <mergeCell ref="T237:U237"/>
    <mergeCell ref="BJ238:BK238"/>
    <mergeCell ref="BL238:BM238"/>
    <mergeCell ref="BN238:BO238"/>
    <mergeCell ref="BF237:BG237"/>
    <mergeCell ref="BH237:BI237"/>
    <mergeCell ref="BJ237:BK237"/>
    <mergeCell ref="N238:O238"/>
    <mergeCell ref="P238:Q238"/>
    <mergeCell ref="R238:S238"/>
    <mergeCell ref="T238:U238"/>
    <mergeCell ref="V238:W238"/>
    <mergeCell ref="Y238:Z238"/>
    <mergeCell ref="AA238:AB238"/>
    <mergeCell ref="AC238:AD238"/>
    <mergeCell ref="AE238:AF238"/>
    <mergeCell ref="AY239:AZ239"/>
    <mergeCell ref="BL241:BM241"/>
    <mergeCell ref="AN241:AO241"/>
    <mergeCell ref="AP241:AQ241"/>
    <mergeCell ref="AR241:AS241"/>
    <mergeCell ref="AU241:AV241"/>
    <mergeCell ref="AW241:AX241"/>
    <mergeCell ref="AY241:AZ241"/>
    <mergeCell ref="BA241:BB241"/>
    <mergeCell ref="BH241:BI241"/>
    <mergeCell ref="BF240:BG240"/>
    <mergeCell ref="BH240:BI240"/>
    <mergeCell ref="BF239:BG239"/>
    <mergeCell ref="BH239:BI239"/>
    <mergeCell ref="AP250:AQ250"/>
    <mergeCell ref="BF248:BG248"/>
    <mergeCell ref="BA248:BB248"/>
    <mergeCell ref="AN245:AO245"/>
    <mergeCell ref="BF244:BG244"/>
    <mergeCell ref="AW244:AX244"/>
    <mergeCell ref="BJ240:BK240"/>
    <mergeCell ref="BL236:BM236"/>
    <mergeCell ref="BN236:BO236"/>
    <mergeCell ref="AY235:AZ235"/>
    <mergeCell ref="BA235:BB235"/>
    <mergeCell ref="BA236:BB236"/>
    <mergeCell ref="BL237:BM237"/>
    <mergeCell ref="AY236:AZ236"/>
    <mergeCell ref="AW238:AX238"/>
    <mergeCell ref="BC236:BD236"/>
    <mergeCell ref="BF236:BG236"/>
    <mergeCell ref="BH236:BI236"/>
    <mergeCell ref="BJ236:BK236"/>
    <mergeCell ref="AU237:AV237"/>
    <mergeCell ref="AN237:AO237"/>
    <mergeCell ref="AP236:AQ236"/>
    <mergeCell ref="AR236:AS236"/>
    <mergeCell ref="BF238:BG238"/>
    <mergeCell ref="BH238:BI238"/>
    <mergeCell ref="BC238:BD238"/>
    <mergeCell ref="AN238:AO238"/>
    <mergeCell ref="AR240:AS240"/>
    <mergeCell ref="AW240:AX240"/>
    <mergeCell ref="AY240:AZ240"/>
    <mergeCell ref="BA240:BB240"/>
    <mergeCell ref="BC240:BD240"/>
    <mergeCell ref="Y239:Z239"/>
    <mergeCell ref="AA239:AB239"/>
    <mergeCell ref="AC239:AD239"/>
    <mergeCell ref="AE239:AF239"/>
    <mergeCell ref="AG239:AH239"/>
    <mergeCell ref="AG237:AH237"/>
    <mergeCell ref="AL237:AM237"/>
    <mergeCell ref="AR238:AS238"/>
    <mergeCell ref="AU238:AV238"/>
    <mergeCell ref="AG238:AH238"/>
    <mergeCell ref="AL238:AM238"/>
    <mergeCell ref="AJ237:AK237"/>
    <mergeCell ref="BA238:BB238"/>
    <mergeCell ref="AP237:AQ237"/>
    <mergeCell ref="AR237:AS237"/>
    <mergeCell ref="AU240:AV240"/>
    <mergeCell ref="AA240:AB240"/>
    <mergeCell ref="AC240:AD240"/>
    <mergeCell ref="AE240:AF240"/>
    <mergeCell ref="AG240:AH240"/>
    <mergeCell ref="AJ240:AK240"/>
    <mergeCell ref="AL240:AM240"/>
    <mergeCell ref="AN240:AO240"/>
    <mergeCell ref="AP240:AQ240"/>
    <mergeCell ref="AR235:AS235"/>
    <mergeCell ref="AU235:AV235"/>
    <mergeCell ref="AW235:AX235"/>
    <mergeCell ref="AP239:AQ239"/>
    <mergeCell ref="AR239:AS239"/>
    <mergeCell ref="AU239:AV239"/>
    <mergeCell ref="AW239:AX239"/>
    <mergeCell ref="AP238:AQ238"/>
    <mergeCell ref="BF235:BG235"/>
    <mergeCell ref="BH235:BI235"/>
    <mergeCell ref="P235:Q235"/>
    <mergeCell ref="R235:S235"/>
    <mergeCell ref="T235:U235"/>
    <mergeCell ref="V235:W235"/>
    <mergeCell ref="Y235:Z235"/>
    <mergeCell ref="AA235:AB235"/>
    <mergeCell ref="AC235:AD235"/>
    <mergeCell ref="AE235:AF235"/>
    <mergeCell ref="AL235:AM235"/>
    <mergeCell ref="AN235:AO235"/>
    <mergeCell ref="AL236:AM236"/>
    <mergeCell ref="AN236:AO236"/>
    <mergeCell ref="Y237:Z237"/>
    <mergeCell ref="AA237:AB237"/>
    <mergeCell ref="AC237:AD237"/>
    <mergeCell ref="AE237:AF237"/>
    <mergeCell ref="BN233:BO233"/>
    <mergeCell ref="AR234:AS234"/>
    <mergeCell ref="BH234:BI234"/>
    <mergeCell ref="N233:O233"/>
    <mergeCell ref="P233:Q233"/>
    <mergeCell ref="R233:S233"/>
    <mergeCell ref="T233:U233"/>
    <mergeCell ref="V233:W233"/>
    <mergeCell ref="Y233:Z233"/>
    <mergeCell ref="AA233:AB233"/>
    <mergeCell ref="AC233:AD233"/>
    <mergeCell ref="AE233:AF233"/>
    <mergeCell ref="AG233:AH233"/>
    <mergeCell ref="AJ233:AK233"/>
    <mergeCell ref="AL233:AM233"/>
    <mergeCell ref="AN233:AO233"/>
    <mergeCell ref="AP233:AQ233"/>
    <mergeCell ref="BJ234:BK234"/>
    <mergeCell ref="BL234:BM234"/>
    <mergeCell ref="BN234:BO234"/>
    <mergeCell ref="BA233:BB233"/>
    <mergeCell ref="BC233:BD233"/>
    <mergeCell ref="AU233:AV233"/>
    <mergeCell ref="AW233:AX233"/>
    <mergeCell ref="AY233:AZ233"/>
    <mergeCell ref="AR233:AS233"/>
    <mergeCell ref="BF233:BG233"/>
    <mergeCell ref="BH233:BI233"/>
    <mergeCell ref="AU232:AV232"/>
    <mergeCell ref="AU231:AV231"/>
    <mergeCell ref="AC234:AD234"/>
    <mergeCell ref="BF234:BG234"/>
    <mergeCell ref="N234:O234"/>
    <mergeCell ref="P234:Q234"/>
    <mergeCell ref="R234:S234"/>
    <mergeCell ref="AA234:AB234"/>
    <mergeCell ref="AJ234:AK234"/>
    <mergeCell ref="AL234:AM234"/>
    <mergeCell ref="AN234:AO234"/>
    <mergeCell ref="Y231:Z231"/>
    <mergeCell ref="AP234:AQ234"/>
    <mergeCell ref="AU234:AV234"/>
    <mergeCell ref="AW234:AX234"/>
    <mergeCell ref="AY234:AZ234"/>
    <mergeCell ref="BA234:BB234"/>
    <mergeCell ref="AR231:AS231"/>
    <mergeCell ref="N232:O232"/>
    <mergeCell ref="P232:Q232"/>
    <mergeCell ref="R232:S232"/>
    <mergeCell ref="T232:U232"/>
    <mergeCell ref="V232:W232"/>
    <mergeCell ref="Y232:Z232"/>
    <mergeCell ref="AA232:AB232"/>
    <mergeCell ref="N231:O231"/>
    <mergeCell ref="P231:Q231"/>
    <mergeCell ref="R231:S231"/>
    <mergeCell ref="V231:W231"/>
    <mergeCell ref="AA231:AB231"/>
    <mergeCell ref="AC231:AD231"/>
    <mergeCell ref="AE231:AF231"/>
    <mergeCell ref="AJ231:AK231"/>
    <mergeCell ref="BN232:BO232"/>
    <mergeCell ref="BN231:BO231"/>
    <mergeCell ref="BC231:BD231"/>
    <mergeCell ref="BF231:BG231"/>
    <mergeCell ref="BH231:BI231"/>
    <mergeCell ref="BJ231:BK231"/>
    <mergeCell ref="BL231:BM231"/>
    <mergeCell ref="AR232:AS232"/>
    <mergeCell ref="BA232:BB232"/>
    <mergeCell ref="BC232:BD232"/>
    <mergeCell ref="BF232:BG232"/>
    <mergeCell ref="BH232:BI232"/>
    <mergeCell ref="BJ232:BK232"/>
    <mergeCell ref="BL232:BM232"/>
    <mergeCell ref="AG231:AH231"/>
    <mergeCell ref="AC232:AD232"/>
    <mergeCell ref="AE232:AF232"/>
    <mergeCell ref="N229:O229"/>
    <mergeCell ref="P229:Q229"/>
    <mergeCell ref="R229:S229"/>
    <mergeCell ref="T229:U229"/>
    <mergeCell ref="V229:W229"/>
    <mergeCell ref="Y229:Z229"/>
    <mergeCell ref="AA229:AB229"/>
    <mergeCell ref="AC229:AD229"/>
    <mergeCell ref="AE229:AF229"/>
    <mergeCell ref="AG229:AH229"/>
    <mergeCell ref="AJ229:AK229"/>
    <mergeCell ref="AL229:AM229"/>
    <mergeCell ref="AN229:AO229"/>
    <mergeCell ref="AP229:AQ229"/>
    <mergeCell ref="AU229:AV229"/>
    <mergeCell ref="AW229:AX229"/>
    <mergeCell ref="AY229:AZ229"/>
    <mergeCell ref="BF229:BG229"/>
    <mergeCell ref="BH229:BI229"/>
    <mergeCell ref="BJ229:BK229"/>
    <mergeCell ref="BL229:BM229"/>
    <mergeCell ref="BN229:BO229"/>
    <mergeCell ref="AR229:AS229"/>
    <mergeCell ref="BH230:BI230"/>
    <mergeCell ref="AJ230:AK230"/>
    <mergeCell ref="AL230:AM230"/>
    <mergeCell ref="BN228:BO228"/>
    <mergeCell ref="BN227:BO227"/>
    <mergeCell ref="N227:O227"/>
    <mergeCell ref="P227:Q227"/>
    <mergeCell ref="R227:S227"/>
    <mergeCell ref="T227:U227"/>
    <mergeCell ref="V227:W227"/>
    <mergeCell ref="Y227:Z227"/>
    <mergeCell ref="AA227:AB227"/>
    <mergeCell ref="AC227:AD227"/>
    <mergeCell ref="AE227:AF227"/>
    <mergeCell ref="AG227:AH227"/>
    <mergeCell ref="AJ227:AK227"/>
    <mergeCell ref="AL227:AM227"/>
    <mergeCell ref="AN227:AO227"/>
    <mergeCell ref="AP227:AQ227"/>
    <mergeCell ref="AU227:AV227"/>
    <mergeCell ref="AW227:AX227"/>
    <mergeCell ref="AY227:AZ227"/>
    <mergeCell ref="BA227:BB227"/>
    <mergeCell ref="BC227:BD227"/>
    <mergeCell ref="BH227:BI227"/>
    <mergeCell ref="BJ227:BK227"/>
    <mergeCell ref="BL227:BM227"/>
    <mergeCell ref="AR227:AS227"/>
    <mergeCell ref="AR228:AS228"/>
    <mergeCell ref="N228:O228"/>
    <mergeCell ref="P228:Q228"/>
    <mergeCell ref="R228:S228"/>
    <mergeCell ref="T228:U228"/>
    <mergeCell ref="V228:W228"/>
    <mergeCell ref="Y228:Z228"/>
    <mergeCell ref="AA228:AB228"/>
    <mergeCell ref="AC228:AD228"/>
    <mergeCell ref="AE228:AF228"/>
    <mergeCell ref="AG228:AH228"/>
    <mergeCell ref="AJ228:AK228"/>
    <mergeCell ref="AL228:AM228"/>
    <mergeCell ref="AN228:AO228"/>
    <mergeCell ref="AP228:AQ228"/>
    <mergeCell ref="AU228:AV228"/>
    <mergeCell ref="AW228:AX228"/>
    <mergeCell ref="AY228:AZ228"/>
    <mergeCell ref="BA228:BB228"/>
    <mergeCell ref="BC228:BD228"/>
    <mergeCell ref="BF228:BG228"/>
    <mergeCell ref="BH228:BI228"/>
    <mergeCell ref="BJ228:BK228"/>
    <mergeCell ref="BL228:BM228"/>
    <mergeCell ref="AC222:AD222"/>
    <mergeCell ref="AE222:AF222"/>
    <mergeCell ref="AG222:AH222"/>
    <mergeCell ref="AJ222:AK222"/>
    <mergeCell ref="AL222:AM222"/>
    <mergeCell ref="AN222:AO222"/>
    <mergeCell ref="AP222:AQ222"/>
    <mergeCell ref="AR222:AS222"/>
    <mergeCell ref="AU222:AV222"/>
    <mergeCell ref="AW222:AX222"/>
    <mergeCell ref="BF227:BG227"/>
    <mergeCell ref="AY222:AZ222"/>
    <mergeCell ref="BA222:BB222"/>
    <mergeCell ref="BC222:BD222"/>
    <mergeCell ref="BF222:BG222"/>
    <mergeCell ref="AU226:AV226"/>
    <mergeCell ref="AY226:AZ226"/>
    <mergeCell ref="BJ222:BK222"/>
    <mergeCell ref="BL222:BM222"/>
    <mergeCell ref="BN222:BO222"/>
    <mergeCell ref="AR225:AS225"/>
    <mergeCell ref="AY225:AZ225"/>
    <mergeCell ref="BA225:BB225"/>
    <mergeCell ref="BC225:BD225"/>
    <mergeCell ref="BF225:BG225"/>
    <mergeCell ref="BH225:BI225"/>
    <mergeCell ref="BJ225:BK225"/>
    <mergeCell ref="AR226:AS226"/>
    <mergeCell ref="N226:O226"/>
    <mergeCell ref="P226:Q226"/>
    <mergeCell ref="R226:S226"/>
    <mergeCell ref="T226:U226"/>
    <mergeCell ref="V226:W226"/>
    <mergeCell ref="Y226:Z226"/>
    <mergeCell ref="AA226:AB226"/>
    <mergeCell ref="AC226:AD226"/>
    <mergeCell ref="BH222:BI222"/>
    <mergeCell ref="BL225:BM225"/>
    <mergeCell ref="BA226:BB226"/>
    <mergeCell ref="BC226:BD226"/>
    <mergeCell ref="BF226:BG226"/>
    <mergeCell ref="BH226:BI226"/>
    <mergeCell ref="BJ226:BK226"/>
    <mergeCell ref="BL226:BM226"/>
    <mergeCell ref="N222:O222"/>
    <mergeCell ref="P222:Q222"/>
    <mergeCell ref="R222:S222"/>
    <mergeCell ref="T222:U222"/>
    <mergeCell ref="V222:W222"/>
    <mergeCell ref="N221:O221"/>
    <mergeCell ref="P221:Q221"/>
    <mergeCell ref="R221:S221"/>
    <mergeCell ref="T221:U221"/>
    <mergeCell ref="V221:W221"/>
    <mergeCell ref="AA221:AB221"/>
    <mergeCell ref="AC221:AD221"/>
    <mergeCell ref="AE221:AF221"/>
    <mergeCell ref="AG221:AH221"/>
    <mergeCell ref="AJ221:AK221"/>
    <mergeCell ref="AL221:AM221"/>
    <mergeCell ref="AN221:AO221"/>
    <mergeCell ref="AP221:AQ221"/>
    <mergeCell ref="AP226:AQ226"/>
    <mergeCell ref="Y221:Z221"/>
    <mergeCell ref="AN226:AO226"/>
    <mergeCell ref="BN226:BO226"/>
    <mergeCell ref="N225:O225"/>
    <mergeCell ref="P225:Q225"/>
    <mergeCell ref="R225:S225"/>
    <mergeCell ref="T225:U225"/>
    <mergeCell ref="V225:W225"/>
    <mergeCell ref="Y225:Z225"/>
    <mergeCell ref="AA225:AB225"/>
    <mergeCell ref="AC225:AD225"/>
    <mergeCell ref="AE225:AF225"/>
    <mergeCell ref="AG225:AH225"/>
    <mergeCell ref="AJ225:AK225"/>
    <mergeCell ref="AL225:AM225"/>
    <mergeCell ref="AN225:AO225"/>
    <mergeCell ref="AP225:AQ225"/>
    <mergeCell ref="AU225:AV225"/>
    <mergeCell ref="BF220:BG220"/>
    <mergeCell ref="BH220:BI220"/>
    <mergeCell ref="BJ220:BK220"/>
    <mergeCell ref="AR221:AS221"/>
    <mergeCell ref="AU221:AV221"/>
    <mergeCell ref="AW221:AX221"/>
    <mergeCell ref="AY221:AZ221"/>
    <mergeCell ref="BA221:BB221"/>
    <mergeCell ref="BC221:BD221"/>
    <mergeCell ref="BF221:BG221"/>
    <mergeCell ref="BH221:BI221"/>
    <mergeCell ref="BJ221:BK221"/>
    <mergeCell ref="BL221:BM221"/>
    <mergeCell ref="BN221:BO221"/>
    <mergeCell ref="BL220:BM220"/>
    <mergeCell ref="BN220:BO220"/>
    <mergeCell ref="N219:O219"/>
    <mergeCell ref="P219:Q219"/>
    <mergeCell ref="R219:S219"/>
    <mergeCell ref="T219:U219"/>
    <mergeCell ref="V219:W219"/>
    <mergeCell ref="Y219:Z219"/>
    <mergeCell ref="AA219:AB219"/>
    <mergeCell ref="AC219:AD219"/>
    <mergeCell ref="AE219:AF219"/>
    <mergeCell ref="AG219:AH219"/>
    <mergeCell ref="AJ219:AK219"/>
    <mergeCell ref="AL219:AM219"/>
    <mergeCell ref="AN219:AO219"/>
    <mergeCell ref="AP219:AQ219"/>
    <mergeCell ref="AR219:AS219"/>
    <mergeCell ref="AU219:AV219"/>
    <mergeCell ref="BF217:BG217"/>
    <mergeCell ref="BH217:BI217"/>
    <mergeCell ref="BJ217:BK217"/>
    <mergeCell ref="BC219:BD219"/>
    <mergeCell ref="BF219:BG219"/>
    <mergeCell ref="BH219:BI219"/>
    <mergeCell ref="BJ219:BK219"/>
    <mergeCell ref="BL219:BM219"/>
    <mergeCell ref="BN219:BO219"/>
    <mergeCell ref="N220:O220"/>
    <mergeCell ref="P220:Q220"/>
    <mergeCell ref="R220:S220"/>
    <mergeCell ref="T220:U220"/>
    <mergeCell ref="V220:W220"/>
    <mergeCell ref="Y220:Z220"/>
    <mergeCell ref="AA220:AB220"/>
    <mergeCell ref="AC220:AD220"/>
    <mergeCell ref="AE220:AF220"/>
    <mergeCell ref="AG220:AH220"/>
    <mergeCell ref="AJ220:AK220"/>
    <mergeCell ref="AL220:AM220"/>
    <mergeCell ref="AN220:AO220"/>
    <mergeCell ref="AP220:AQ220"/>
    <mergeCell ref="AR220:AS220"/>
    <mergeCell ref="AU220:AV220"/>
    <mergeCell ref="AW220:AX220"/>
    <mergeCell ref="AY220:AZ220"/>
    <mergeCell ref="BA220:BB220"/>
    <mergeCell ref="BC220:BD220"/>
    <mergeCell ref="BL217:BM217"/>
    <mergeCell ref="BN217:BO217"/>
    <mergeCell ref="N218:O218"/>
    <mergeCell ref="P218:Q218"/>
    <mergeCell ref="R218:S218"/>
    <mergeCell ref="T218:U218"/>
    <mergeCell ref="V218:W218"/>
    <mergeCell ref="Y218:Z218"/>
    <mergeCell ref="AA218:AB218"/>
    <mergeCell ref="AC218:AD218"/>
    <mergeCell ref="AE218:AF218"/>
    <mergeCell ref="AG218:AH218"/>
    <mergeCell ref="AJ218:AK218"/>
    <mergeCell ref="AL218:AM218"/>
    <mergeCell ref="AN218:AO218"/>
    <mergeCell ref="AP218:AQ218"/>
    <mergeCell ref="AR218:AS218"/>
    <mergeCell ref="AU218:AV218"/>
    <mergeCell ref="AW218:AX218"/>
    <mergeCell ref="AY218:AZ218"/>
    <mergeCell ref="BF218:BG218"/>
    <mergeCell ref="BH218:BI218"/>
    <mergeCell ref="BJ218:BK218"/>
    <mergeCell ref="BL218:BM218"/>
    <mergeCell ref="BN218:BO218"/>
    <mergeCell ref="N217:O217"/>
    <mergeCell ref="P217:Q217"/>
    <mergeCell ref="R217:S217"/>
    <mergeCell ref="T217:U217"/>
    <mergeCell ref="V217:W217"/>
    <mergeCell ref="BN214:BO214"/>
    <mergeCell ref="N214:O214"/>
    <mergeCell ref="P214:Q214"/>
    <mergeCell ref="R214:S214"/>
    <mergeCell ref="T214:U214"/>
    <mergeCell ref="V214:W214"/>
    <mergeCell ref="Y214:Z214"/>
    <mergeCell ref="AA214:AB214"/>
    <mergeCell ref="AC214:AD214"/>
    <mergeCell ref="AE214:AF214"/>
    <mergeCell ref="AG214:AH214"/>
    <mergeCell ref="AJ214:AK214"/>
    <mergeCell ref="AL214:AM214"/>
    <mergeCell ref="AN214:AO214"/>
    <mergeCell ref="AP214:AQ214"/>
    <mergeCell ref="AR214:AS214"/>
    <mergeCell ref="AU214:AV214"/>
    <mergeCell ref="AW214:AX214"/>
    <mergeCell ref="AY214:AZ214"/>
    <mergeCell ref="BA214:BB214"/>
    <mergeCell ref="BC214:BD214"/>
    <mergeCell ref="BF214:BG214"/>
    <mergeCell ref="T216:U216"/>
    <mergeCell ref="AU216:AV216"/>
    <mergeCell ref="AP216:AQ216"/>
    <mergeCell ref="BL216:BM216"/>
    <mergeCell ref="BL214:BM214"/>
    <mergeCell ref="AW216:AX216"/>
    <mergeCell ref="AY216:AZ216"/>
    <mergeCell ref="BA216:BB216"/>
    <mergeCell ref="BC216:BD216"/>
    <mergeCell ref="BF216:BG216"/>
    <mergeCell ref="BH216:BI216"/>
    <mergeCell ref="BJ216:BK216"/>
    <mergeCell ref="N215:O215"/>
    <mergeCell ref="P215:Q215"/>
    <mergeCell ref="R215:S215"/>
    <mergeCell ref="T215:U215"/>
    <mergeCell ref="V215:W215"/>
    <mergeCell ref="Y215:Z215"/>
    <mergeCell ref="AA215:AB215"/>
    <mergeCell ref="AC215:AD215"/>
    <mergeCell ref="AE215:AF215"/>
    <mergeCell ref="AG215:AH215"/>
    <mergeCell ref="AJ215:AK215"/>
    <mergeCell ref="AL215:AM215"/>
    <mergeCell ref="AN215:AO215"/>
    <mergeCell ref="AP215:AQ215"/>
    <mergeCell ref="AR215:AS215"/>
    <mergeCell ref="AU215:AV215"/>
    <mergeCell ref="V216:W216"/>
    <mergeCell ref="BL213:BM213"/>
    <mergeCell ref="AE216:AF216"/>
    <mergeCell ref="AG216:AH216"/>
    <mergeCell ref="AJ216:AK216"/>
    <mergeCell ref="AL216:AM216"/>
    <mergeCell ref="BH213:BI213"/>
    <mergeCell ref="N211:O211"/>
    <mergeCell ref="P211:Q211"/>
    <mergeCell ref="BJ212:BK212"/>
    <mergeCell ref="BL212:BM212"/>
    <mergeCell ref="R211:S211"/>
    <mergeCell ref="T211:U211"/>
    <mergeCell ref="V211:W211"/>
    <mergeCell ref="Y211:Z211"/>
    <mergeCell ref="AA211:AB211"/>
    <mergeCell ref="AC211:AD211"/>
    <mergeCell ref="AE211:AF211"/>
    <mergeCell ref="AG211:AH211"/>
    <mergeCell ref="AJ211:AK211"/>
    <mergeCell ref="AL211:AM211"/>
    <mergeCell ref="AY215:AZ215"/>
    <mergeCell ref="BA215:BB215"/>
    <mergeCell ref="BC215:BD215"/>
    <mergeCell ref="BF215:BG215"/>
    <mergeCell ref="BH215:BI215"/>
    <mergeCell ref="BJ215:BK215"/>
    <mergeCell ref="BL215:BM215"/>
    <mergeCell ref="AW212:AX212"/>
    <mergeCell ref="AU212:AV212"/>
    <mergeCell ref="N216:O216"/>
    <mergeCell ref="P216:Q216"/>
    <mergeCell ref="R216:S216"/>
    <mergeCell ref="BN212:BO212"/>
    <mergeCell ref="N213:O213"/>
    <mergeCell ref="P213:Q213"/>
    <mergeCell ref="R213:S213"/>
    <mergeCell ref="T213:U213"/>
    <mergeCell ref="V213:W213"/>
    <mergeCell ref="AA213:AB213"/>
    <mergeCell ref="AC213:AD213"/>
    <mergeCell ref="AE213:AF213"/>
    <mergeCell ref="AG213:AH213"/>
    <mergeCell ref="AJ213:AK213"/>
    <mergeCell ref="AL213:AM213"/>
    <mergeCell ref="AN213:AO213"/>
    <mergeCell ref="AP213:AQ213"/>
    <mergeCell ref="AR213:AS213"/>
    <mergeCell ref="AU213:AV213"/>
    <mergeCell ref="AW213:AX213"/>
    <mergeCell ref="AY213:AZ213"/>
    <mergeCell ref="BA213:BB213"/>
    <mergeCell ref="BC213:BD213"/>
    <mergeCell ref="BF213:BG213"/>
    <mergeCell ref="BN213:BO213"/>
    <mergeCell ref="N212:O212"/>
    <mergeCell ref="P212:Q212"/>
    <mergeCell ref="R212:S212"/>
    <mergeCell ref="T212:U212"/>
    <mergeCell ref="V212:W212"/>
    <mergeCell ref="Y212:Z212"/>
    <mergeCell ref="AY212:AZ212"/>
    <mergeCell ref="BA212:BB212"/>
    <mergeCell ref="BC212:BD212"/>
    <mergeCell ref="BF212:BG212"/>
    <mergeCell ref="N210:O210"/>
    <mergeCell ref="P210:Q210"/>
    <mergeCell ref="R210:S210"/>
    <mergeCell ref="T210:U210"/>
    <mergeCell ref="V210:W210"/>
    <mergeCell ref="Y210:Z210"/>
    <mergeCell ref="AA210:AB210"/>
    <mergeCell ref="AC210:AD210"/>
    <mergeCell ref="AE210:AF210"/>
    <mergeCell ref="AG210:AH210"/>
    <mergeCell ref="AJ210:AK210"/>
    <mergeCell ref="AL210:AM210"/>
    <mergeCell ref="BJ210:BK210"/>
    <mergeCell ref="BL210:BM210"/>
    <mergeCell ref="BN210:BO210"/>
    <mergeCell ref="N207:O207"/>
    <mergeCell ref="BJ207:BK207"/>
    <mergeCell ref="BL207:BM207"/>
    <mergeCell ref="BN207:BO207"/>
    <mergeCell ref="BA207:BB207"/>
    <mergeCell ref="BC207:BD207"/>
    <mergeCell ref="BF207:BG207"/>
    <mergeCell ref="BH207:BI207"/>
    <mergeCell ref="AY210:AZ210"/>
    <mergeCell ref="BF210:BG210"/>
    <mergeCell ref="BH210:BI210"/>
    <mergeCell ref="AN210:AO210"/>
    <mergeCell ref="AP210:AQ210"/>
    <mergeCell ref="BA210:BB210"/>
    <mergeCell ref="BC210:BD210"/>
    <mergeCell ref="P205:Q205"/>
    <mergeCell ref="R205:S205"/>
    <mergeCell ref="T205:U205"/>
    <mergeCell ref="V205:W205"/>
    <mergeCell ref="Y205:Z205"/>
    <mergeCell ref="AA205:AB205"/>
    <mergeCell ref="AC205:AD205"/>
    <mergeCell ref="AE205:AF205"/>
    <mergeCell ref="AG205:AH205"/>
    <mergeCell ref="AJ205:AK205"/>
    <mergeCell ref="AL205:AM205"/>
    <mergeCell ref="AN205:AO205"/>
    <mergeCell ref="AP205:AQ205"/>
    <mergeCell ref="AU205:AV205"/>
    <mergeCell ref="AW205:AX205"/>
    <mergeCell ref="BA205:BB205"/>
    <mergeCell ref="AP206:AQ206"/>
    <mergeCell ref="AU206:AV206"/>
    <mergeCell ref="AW206:AX206"/>
    <mergeCell ref="AY206:AZ206"/>
    <mergeCell ref="BF205:BG205"/>
    <mergeCell ref="BH205:BI205"/>
    <mergeCell ref="BJ205:BK205"/>
    <mergeCell ref="BL205:BM205"/>
    <mergeCell ref="BN205:BO205"/>
    <mergeCell ref="AR205:AS205"/>
    <mergeCell ref="AR206:AS206"/>
    <mergeCell ref="BJ206:BK206"/>
    <mergeCell ref="BL206:BM206"/>
    <mergeCell ref="AY205:AZ205"/>
    <mergeCell ref="BN206:BO206"/>
    <mergeCell ref="AY207:AZ207"/>
    <mergeCell ref="BL211:BM211"/>
    <mergeCell ref="BN211:BO211"/>
    <mergeCell ref="BJ211:BK211"/>
    <mergeCell ref="AU211:AV211"/>
    <mergeCell ref="AW211:AX211"/>
    <mergeCell ref="AY211:AZ211"/>
    <mergeCell ref="BA211:BB211"/>
    <mergeCell ref="BC211:BD211"/>
    <mergeCell ref="BF211:BG211"/>
    <mergeCell ref="BH211:BI211"/>
    <mergeCell ref="AR210:AS210"/>
    <mergeCell ref="AU210:AV210"/>
    <mergeCell ref="AW210:AX210"/>
    <mergeCell ref="AU207:AV207"/>
    <mergeCell ref="AW207:AX207"/>
    <mergeCell ref="BC205:BD205"/>
    <mergeCell ref="N206:O206"/>
    <mergeCell ref="P206:Q206"/>
    <mergeCell ref="R206:S206"/>
    <mergeCell ref="T206:U206"/>
    <mergeCell ref="V206:W206"/>
    <mergeCell ref="Y206:Z206"/>
    <mergeCell ref="AA206:AB206"/>
    <mergeCell ref="AC206:AD206"/>
    <mergeCell ref="AE206:AF206"/>
    <mergeCell ref="AG206:AH206"/>
    <mergeCell ref="AJ206:AK206"/>
    <mergeCell ref="AL206:AM206"/>
    <mergeCell ref="AN206:AO206"/>
    <mergeCell ref="BA206:BB206"/>
    <mergeCell ref="BC206:BD206"/>
    <mergeCell ref="BF206:BG206"/>
    <mergeCell ref="BH206:BI206"/>
    <mergeCell ref="N205:O205"/>
    <mergeCell ref="BJ202:BK202"/>
    <mergeCell ref="BL202:BM202"/>
    <mergeCell ref="BL204:BM204"/>
    <mergeCell ref="BN204:BO204"/>
    <mergeCell ref="N203:O203"/>
    <mergeCell ref="P203:Q203"/>
    <mergeCell ref="R203:S203"/>
    <mergeCell ref="T203:U203"/>
    <mergeCell ref="V203:W203"/>
    <mergeCell ref="Y203:Z203"/>
    <mergeCell ref="AA203:AB203"/>
    <mergeCell ref="AC203:AD203"/>
    <mergeCell ref="AE203:AF203"/>
    <mergeCell ref="AG203:AH203"/>
    <mergeCell ref="AJ203:AK203"/>
    <mergeCell ref="AL203:AM203"/>
    <mergeCell ref="AN203:AO203"/>
    <mergeCell ref="AP203:AQ203"/>
    <mergeCell ref="AR203:AS203"/>
    <mergeCell ref="AU203:AV203"/>
    <mergeCell ref="AW203:AX203"/>
    <mergeCell ref="AY203:AZ203"/>
    <mergeCell ref="BA203:BB203"/>
    <mergeCell ref="BC203:BD203"/>
    <mergeCell ref="BF203:BG203"/>
    <mergeCell ref="BH203:BI203"/>
    <mergeCell ref="BJ203:BK203"/>
    <mergeCell ref="BL203:BM203"/>
    <mergeCell ref="BN203:BO203"/>
    <mergeCell ref="N204:O204"/>
    <mergeCell ref="BA202:BB202"/>
    <mergeCell ref="BF200:BG200"/>
    <mergeCell ref="BH200:BI200"/>
    <mergeCell ref="BJ200:BK200"/>
    <mergeCell ref="AU202:AV202"/>
    <mergeCell ref="AW202:AX202"/>
    <mergeCell ref="T204:U204"/>
    <mergeCell ref="V204:W204"/>
    <mergeCell ref="Y204:Z204"/>
    <mergeCell ref="AA204:AB204"/>
    <mergeCell ref="AC204:AD204"/>
    <mergeCell ref="AE204:AF204"/>
    <mergeCell ref="AG204:AH204"/>
    <mergeCell ref="AJ204:AK204"/>
    <mergeCell ref="AL204:AM204"/>
    <mergeCell ref="AN204:AO204"/>
    <mergeCell ref="AP204:AQ204"/>
    <mergeCell ref="AR204:AS204"/>
    <mergeCell ref="AU204:AV204"/>
    <mergeCell ref="AW204:AX204"/>
    <mergeCell ref="AY204:AZ204"/>
    <mergeCell ref="BF202:BG202"/>
    <mergeCell ref="BH202:BI202"/>
    <mergeCell ref="BA204:BB204"/>
    <mergeCell ref="BC204:BD204"/>
    <mergeCell ref="BF204:BG204"/>
    <mergeCell ref="BH204:BI204"/>
    <mergeCell ref="BA201:BB201"/>
    <mergeCell ref="BC201:BD201"/>
    <mergeCell ref="BF201:BG201"/>
    <mergeCell ref="AY202:AZ202"/>
    <mergeCell ref="BN201:BO201"/>
    <mergeCell ref="N202:O202"/>
    <mergeCell ref="BL198:BM198"/>
    <mergeCell ref="BN198:BO198"/>
    <mergeCell ref="BJ204:BK204"/>
    <mergeCell ref="P204:Q204"/>
    <mergeCell ref="R204:S204"/>
    <mergeCell ref="BL200:BM200"/>
    <mergeCell ref="BN200:BO200"/>
    <mergeCell ref="N200:O200"/>
    <mergeCell ref="P200:Q200"/>
    <mergeCell ref="R200:S200"/>
    <mergeCell ref="T200:U200"/>
    <mergeCell ref="V200:W200"/>
    <mergeCell ref="Y200:Z200"/>
    <mergeCell ref="AA200:AB200"/>
    <mergeCell ref="AC200:AD200"/>
    <mergeCell ref="AE200:AF200"/>
    <mergeCell ref="AG200:AH200"/>
    <mergeCell ref="AJ200:AK200"/>
    <mergeCell ref="AL200:AM200"/>
    <mergeCell ref="AN200:AO200"/>
    <mergeCell ref="AP200:AQ200"/>
    <mergeCell ref="AR200:AS200"/>
    <mergeCell ref="AU200:AV200"/>
    <mergeCell ref="AW200:AX200"/>
    <mergeCell ref="AC199:AD199"/>
    <mergeCell ref="AE199:AF199"/>
    <mergeCell ref="AG199:AH199"/>
    <mergeCell ref="AY200:AZ200"/>
    <mergeCell ref="BA200:BB200"/>
    <mergeCell ref="BC200:BD200"/>
    <mergeCell ref="AP199:AQ199"/>
    <mergeCell ref="AR199:AS199"/>
    <mergeCell ref="AU199:AV199"/>
    <mergeCell ref="AW199:AX199"/>
    <mergeCell ref="BF198:BG198"/>
    <mergeCell ref="BH198:BI198"/>
    <mergeCell ref="BJ198:BK198"/>
    <mergeCell ref="BN202:BO202"/>
    <mergeCell ref="N201:O201"/>
    <mergeCell ref="P201:Q201"/>
    <mergeCell ref="R201:S201"/>
    <mergeCell ref="T201:U201"/>
    <mergeCell ref="V201:W201"/>
    <mergeCell ref="Y201:Z201"/>
    <mergeCell ref="AA201:AB201"/>
    <mergeCell ref="AC201:AD201"/>
    <mergeCell ref="AE201:AF201"/>
    <mergeCell ref="AG201:AH201"/>
    <mergeCell ref="AJ201:AK201"/>
    <mergeCell ref="AL201:AM201"/>
    <mergeCell ref="AN201:AO201"/>
    <mergeCell ref="AP201:AQ201"/>
    <mergeCell ref="AR201:AS201"/>
    <mergeCell ref="AU201:AV201"/>
    <mergeCell ref="AW201:AX201"/>
    <mergeCell ref="AY201:AZ201"/>
    <mergeCell ref="AY199:AZ199"/>
    <mergeCell ref="BA199:BB199"/>
    <mergeCell ref="BC199:BD199"/>
    <mergeCell ref="BH201:BI201"/>
    <mergeCell ref="BJ201:BK201"/>
    <mergeCell ref="BL201:BM201"/>
    <mergeCell ref="BF199:BG199"/>
    <mergeCell ref="BH199:BI199"/>
    <mergeCell ref="BJ199:BK199"/>
    <mergeCell ref="BL199:BM199"/>
    <mergeCell ref="BN199:BO199"/>
    <mergeCell ref="N198:O198"/>
    <mergeCell ref="P198:Q198"/>
    <mergeCell ref="R198:S198"/>
    <mergeCell ref="T198:U198"/>
    <mergeCell ref="V198:W198"/>
    <mergeCell ref="BF197:BG197"/>
    <mergeCell ref="BH197:BI197"/>
    <mergeCell ref="BL197:BM197"/>
    <mergeCell ref="BN197:BO197"/>
    <mergeCell ref="N197:O197"/>
    <mergeCell ref="P197:Q197"/>
    <mergeCell ref="R197:S197"/>
    <mergeCell ref="T197:U197"/>
    <mergeCell ref="V197:W197"/>
    <mergeCell ref="AY198:AZ198"/>
    <mergeCell ref="Y197:Z197"/>
    <mergeCell ref="AA197:AB197"/>
    <mergeCell ref="N199:O199"/>
    <mergeCell ref="P199:Q199"/>
    <mergeCell ref="R199:S199"/>
    <mergeCell ref="T199:U199"/>
    <mergeCell ref="V199:W199"/>
    <mergeCell ref="Y199:Z199"/>
    <mergeCell ref="AA199:AB199"/>
    <mergeCell ref="AJ199:AK199"/>
    <mergeCell ref="AL199:AM199"/>
    <mergeCell ref="AN199:AO199"/>
    <mergeCell ref="N196:O196"/>
    <mergeCell ref="P196:Q196"/>
    <mergeCell ref="R196:S196"/>
    <mergeCell ref="T196:U196"/>
    <mergeCell ref="V196:W196"/>
    <mergeCell ref="Y196:Z196"/>
    <mergeCell ref="AA196:AB196"/>
    <mergeCell ref="AC196:AD196"/>
    <mergeCell ref="AE196:AF196"/>
    <mergeCell ref="AG196:AH196"/>
    <mergeCell ref="AJ196:AK196"/>
    <mergeCell ref="AL196:AM196"/>
    <mergeCell ref="AN196:AO196"/>
    <mergeCell ref="AP196:AQ196"/>
    <mergeCell ref="AU196:AV196"/>
    <mergeCell ref="AW196:AX196"/>
    <mergeCell ref="AY196:AZ196"/>
    <mergeCell ref="BF196:BG196"/>
    <mergeCell ref="BH196:BI196"/>
    <mergeCell ref="BJ196:BK196"/>
    <mergeCell ref="BL196:BM196"/>
    <mergeCell ref="BN196:BO196"/>
    <mergeCell ref="AR196:AS196"/>
    <mergeCell ref="AC197:AD197"/>
    <mergeCell ref="AE197:AF197"/>
    <mergeCell ref="AG197:AH197"/>
    <mergeCell ref="AJ197:AK197"/>
    <mergeCell ref="AL197:AM197"/>
    <mergeCell ref="AN197:AO197"/>
    <mergeCell ref="AP197:AQ197"/>
    <mergeCell ref="AR197:AS197"/>
    <mergeCell ref="AU197:AV197"/>
    <mergeCell ref="AW197:AX197"/>
    <mergeCell ref="BA197:BB197"/>
    <mergeCell ref="BC197:BD197"/>
    <mergeCell ref="BJ197:BK197"/>
    <mergeCell ref="AY197:AZ197"/>
    <mergeCell ref="N194:O194"/>
    <mergeCell ref="P194:Q194"/>
    <mergeCell ref="R194:S194"/>
    <mergeCell ref="T194:U194"/>
    <mergeCell ref="V194:W194"/>
    <mergeCell ref="Y194:Z194"/>
    <mergeCell ref="AA194:AB194"/>
    <mergeCell ref="AC194:AD194"/>
    <mergeCell ref="AE194:AF194"/>
    <mergeCell ref="AG194:AH194"/>
    <mergeCell ref="AJ194:AK194"/>
    <mergeCell ref="AL194:AM194"/>
    <mergeCell ref="AN194:AO194"/>
    <mergeCell ref="AP194:AQ194"/>
    <mergeCell ref="N195:O195"/>
    <mergeCell ref="P195:Q195"/>
    <mergeCell ref="R195:S195"/>
    <mergeCell ref="T195:U195"/>
    <mergeCell ref="AP195:AQ195"/>
    <mergeCell ref="AP192:AQ192"/>
    <mergeCell ref="AU192:AV192"/>
    <mergeCell ref="AW192:AX192"/>
    <mergeCell ref="AY192:AZ192"/>
    <mergeCell ref="BL195:BM195"/>
    <mergeCell ref="BA195:BB195"/>
    <mergeCell ref="BC195:BD195"/>
    <mergeCell ref="BF195:BG195"/>
    <mergeCell ref="BH195:BI195"/>
    <mergeCell ref="BJ192:BK192"/>
    <mergeCell ref="BL192:BM192"/>
    <mergeCell ref="AU194:AV194"/>
    <mergeCell ref="AW194:AX194"/>
    <mergeCell ref="AU195:AV195"/>
    <mergeCell ref="AW195:AX195"/>
    <mergeCell ref="AY195:AZ195"/>
    <mergeCell ref="V195:W195"/>
    <mergeCell ref="Y195:Z195"/>
    <mergeCell ref="AA195:AB195"/>
    <mergeCell ref="AC195:AD195"/>
    <mergeCell ref="AE195:AF195"/>
    <mergeCell ref="AG195:AH195"/>
    <mergeCell ref="AJ195:AK195"/>
    <mergeCell ref="AR195:AS195"/>
    <mergeCell ref="AL195:AM195"/>
    <mergeCell ref="AN195:AO195"/>
    <mergeCell ref="BN192:BO192"/>
    <mergeCell ref="AR192:AS192"/>
    <mergeCell ref="AR193:AS193"/>
    <mergeCell ref="BC193:BD193"/>
    <mergeCell ref="BF193:BG193"/>
    <mergeCell ref="BH193:BI193"/>
    <mergeCell ref="BJ193:BK193"/>
    <mergeCell ref="BL193:BM193"/>
    <mergeCell ref="BN193:BO193"/>
    <mergeCell ref="AY194:AZ194"/>
    <mergeCell ref="BA194:BB194"/>
    <mergeCell ref="BC194:BD194"/>
    <mergeCell ref="BF194:BG194"/>
    <mergeCell ref="BH194:BI194"/>
    <mergeCell ref="BJ194:BK194"/>
    <mergeCell ref="BL194:BM194"/>
    <mergeCell ref="BN194:BO194"/>
    <mergeCell ref="AR194:AS194"/>
    <mergeCell ref="BN195:BO195"/>
    <mergeCell ref="BJ195:BK195"/>
    <mergeCell ref="BF190:BG190"/>
    <mergeCell ref="BH190:BI190"/>
    <mergeCell ref="AR190:AS190"/>
    <mergeCell ref="N191:O191"/>
    <mergeCell ref="P191:Q191"/>
    <mergeCell ref="R191:S191"/>
    <mergeCell ref="T191:U191"/>
    <mergeCell ref="V191:W191"/>
    <mergeCell ref="V190:W190"/>
    <mergeCell ref="N193:O193"/>
    <mergeCell ref="P193:Q193"/>
    <mergeCell ref="R193:S193"/>
    <mergeCell ref="T193:U193"/>
    <mergeCell ref="V193:W193"/>
    <mergeCell ref="Y193:Z193"/>
    <mergeCell ref="AA193:AB193"/>
    <mergeCell ref="AC193:AD193"/>
    <mergeCell ref="AE193:AF193"/>
    <mergeCell ref="AG193:AH193"/>
    <mergeCell ref="AJ193:AK193"/>
    <mergeCell ref="AL193:AM193"/>
    <mergeCell ref="AN193:AO193"/>
    <mergeCell ref="AP193:AQ193"/>
    <mergeCell ref="AW193:AX193"/>
    <mergeCell ref="AY193:AZ193"/>
    <mergeCell ref="BA193:BB193"/>
    <mergeCell ref="BA192:BB192"/>
    <mergeCell ref="BC192:BD192"/>
    <mergeCell ref="BF192:BG192"/>
    <mergeCell ref="BH192:BI192"/>
    <mergeCell ref="AY189:AZ189"/>
    <mergeCell ref="N190:O190"/>
    <mergeCell ref="P190:Q190"/>
    <mergeCell ref="R190:S190"/>
    <mergeCell ref="T190:U190"/>
    <mergeCell ref="Y189:Z189"/>
    <mergeCell ref="N192:O192"/>
    <mergeCell ref="P192:Q192"/>
    <mergeCell ref="N189:O189"/>
    <mergeCell ref="P189:Q189"/>
    <mergeCell ref="R189:S189"/>
    <mergeCell ref="T189:U189"/>
    <mergeCell ref="V189:W189"/>
    <mergeCell ref="Y191:Z191"/>
    <mergeCell ref="AA191:AB191"/>
    <mergeCell ref="AC191:AD191"/>
    <mergeCell ref="AE191:AF191"/>
    <mergeCell ref="AG191:AH191"/>
    <mergeCell ref="AJ191:AK191"/>
    <mergeCell ref="AL191:AM191"/>
    <mergeCell ref="AN191:AO191"/>
    <mergeCell ref="AP191:AQ191"/>
    <mergeCell ref="AU191:AV191"/>
    <mergeCell ref="R192:S192"/>
    <mergeCell ref="T192:U192"/>
    <mergeCell ref="V192:W192"/>
    <mergeCell ref="Y192:Z192"/>
    <mergeCell ref="AA192:AB192"/>
    <mergeCell ref="AC192:AD192"/>
    <mergeCell ref="AE192:AF192"/>
    <mergeCell ref="AG192:AH192"/>
    <mergeCell ref="AJ192:AK192"/>
    <mergeCell ref="N188:O188"/>
    <mergeCell ref="P188:Q188"/>
    <mergeCell ref="R188:S188"/>
    <mergeCell ref="T188:U188"/>
    <mergeCell ref="V188:W188"/>
    <mergeCell ref="Y188:Z188"/>
    <mergeCell ref="AA188:AB188"/>
    <mergeCell ref="AC188:AD188"/>
    <mergeCell ref="AE188:AF188"/>
    <mergeCell ref="AG188:AH188"/>
    <mergeCell ref="AJ188:AK188"/>
    <mergeCell ref="AL188:AM188"/>
    <mergeCell ref="AN188:AO188"/>
    <mergeCell ref="AP188:AQ188"/>
    <mergeCell ref="AU188:AV188"/>
    <mergeCell ref="AW188:AX188"/>
    <mergeCell ref="AY188:AZ188"/>
    <mergeCell ref="AR188:AS188"/>
    <mergeCell ref="AJ153:AK153"/>
    <mergeCell ref="AL153:AM153"/>
    <mergeCell ref="AN153:AO153"/>
    <mergeCell ref="AP153:AQ153"/>
    <mergeCell ref="AU153:AV153"/>
    <mergeCell ref="AW153:AX153"/>
    <mergeCell ref="AY153:AZ153"/>
    <mergeCell ref="BC151:BD151"/>
    <mergeCell ref="BF151:BG151"/>
    <mergeCell ref="BH151:BI151"/>
    <mergeCell ref="BJ151:BK151"/>
    <mergeCell ref="BL151:BM151"/>
    <mergeCell ref="AU151:AV151"/>
    <mergeCell ref="AW151:AX151"/>
    <mergeCell ref="AY151:AZ151"/>
    <mergeCell ref="AJ152:AK152"/>
    <mergeCell ref="AL152:AM152"/>
    <mergeCell ref="AN152:AO152"/>
    <mergeCell ref="AP152:AQ152"/>
    <mergeCell ref="AU152:AV152"/>
    <mergeCell ref="AW152:AX152"/>
    <mergeCell ref="AY152:AZ152"/>
    <mergeCell ref="AR151:AS151"/>
    <mergeCell ref="AR152:AS152"/>
    <mergeCell ref="AR153:AS153"/>
    <mergeCell ref="AP151:AQ151"/>
    <mergeCell ref="AL151:AM151"/>
    <mergeCell ref="AN151:AO151"/>
    <mergeCell ref="AP150:AQ150"/>
    <mergeCell ref="BL191:BM191"/>
    <mergeCell ref="AR189:AS189"/>
    <mergeCell ref="BA191:BB191"/>
    <mergeCell ref="BC191:BD191"/>
    <mergeCell ref="BF191:BG191"/>
    <mergeCell ref="BH191:BI191"/>
    <mergeCell ref="BJ191:BK191"/>
    <mergeCell ref="AU184:AV184"/>
    <mergeCell ref="AW184:AX184"/>
    <mergeCell ref="AY184:AZ184"/>
    <mergeCell ref="BA184:BB184"/>
    <mergeCell ref="BF174:BG174"/>
    <mergeCell ref="BN191:BO191"/>
    <mergeCell ref="BJ190:BK190"/>
    <mergeCell ref="BL190:BM190"/>
    <mergeCell ref="BN190:BO190"/>
    <mergeCell ref="AR191:AS191"/>
    <mergeCell ref="BL189:BM189"/>
    <mergeCell ref="BN189:BO189"/>
    <mergeCell ref="BA188:BB188"/>
    <mergeCell ref="BC188:BD188"/>
    <mergeCell ref="BF188:BG188"/>
    <mergeCell ref="BH188:BI188"/>
    <mergeCell ref="BJ188:BK188"/>
    <mergeCell ref="BL188:BM188"/>
    <mergeCell ref="BN188:BO188"/>
    <mergeCell ref="BF175:BG175"/>
    <mergeCell ref="BH175:BI175"/>
    <mergeCell ref="BN177:BO177"/>
    <mergeCell ref="BA176:BB176"/>
    <mergeCell ref="BC176:BD176"/>
    <mergeCell ref="BF176:BG176"/>
    <mergeCell ref="BL184:BM184"/>
    <mergeCell ref="BN184:BO184"/>
    <mergeCell ref="BJ156:BK156"/>
    <mergeCell ref="BL156:BM156"/>
    <mergeCell ref="BN156:BO156"/>
    <mergeCell ref="BN158:BO158"/>
    <mergeCell ref="BA151:BB151"/>
    <mergeCell ref="BN160:BO160"/>
    <mergeCell ref="BA189:BB189"/>
    <mergeCell ref="BC189:BD189"/>
    <mergeCell ref="BF189:BG189"/>
    <mergeCell ref="BH189:BI189"/>
    <mergeCell ref="BJ189:BK189"/>
    <mergeCell ref="BH174:BI174"/>
    <mergeCell ref="BC175:BD175"/>
    <mergeCell ref="BJ175:BK175"/>
    <mergeCell ref="BL154:BM154"/>
    <mergeCell ref="BA152:BB152"/>
    <mergeCell ref="BC152:BD152"/>
    <mergeCell ref="BF152:BG152"/>
    <mergeCell ref="BH152:BI152"/>
    <mergeCell ref="BJ152:BK152"/>
    <mergeCell ref="BL152:BM152"/>
    <mergeCell ref="BA153:BB153"/>
    <mergeCell ref="BC153:BD153"/>
    <mergeCell ref="BF153:BG153"/>
    <mergeCell ref="BH153:BI153"/>
    <mergeCell ref="BJ153:BK153"/>
    <mergeCell ref="BL167:BM167"/>
    <mergeCell ref="BN168:BO168"/>
    <mergeCell ref="BF172:BG172"/>
    <mergeCell ref="BH172:BI172"/>
    <mergeCell ref="BL177:BM177"/>
    <mergeCell ref="BA158:BB158"/>
    <mergeCell ref="BC158:BD158"/>
    <mergeCell ref="BF158:BG158"/>
    <mergeCell ref="BH158:BI158"/>
    <mergeCell ref="BJ158:BK158"/>
    <mergeCell ref="BL158:BM158"/>
    <mergeCell ref="BL175:BM175"/>
    <mergeCell ref="BJ162:BK162"/>
    <mergeCell ref="AU172:AV172"/>
    <mergeCell ref="AW172:AX172"/>
    <mergeCell ref="AY172:AZ172"/>
    <mergeCell ref="BL162:BM162"/>
    <mergeCell ref="BL168:BM168"/>
    <mergeCell ref="BF167:BG167"/>
    <mergeCell ref="BH167:BI167"/>
    <mergeCell ref="BJ167:BK167"/>
    <mergeCell ref="AU161:AV161"/>
    <mergeCell ref="AW161:AX161"/>
    <mergeCell ref="AY161:AZ161"/>
    <mergeCell ref="BA161:BB161"/>
    <mergeCell ref="BC164:BD164"/>
    <mergeCell ref="BF164:BG164"/>
    <mergeCell ref="BH164:BI164"/>
    <mergeCell ref="BJ164:BK164"/>
    <mergeCell ref="AU163:AV163"/>
    <mergeCell ref="AW163:AX163"/>
    <mergeCell ref="BH165:BI165"/>
    <mergeCell ref="BJ165:BK165"/>
    <mergeCell ref="BH166:BI166"/>
    <mergeCell ref="AU174:AV174"/>
    <mergeCell ref="AG155:AH155"/>
    <mergeCell ref="AJ155:AK155"/>
    <mergeCell ref="AL155:AM155"/>
    <mergeCell ref="AN155:AO155"/>
    <mergeCell ref="AP155:AQ155"/>
    <mergeCell ref="BJ154:BK154"/>
    <mergeCell ref="BL153:BM153"/>
    <mergeCell ref="AR159:AS159"/>
    <mergeCell ref="AU159:AV159"/>
    <mergeCell ref="AW159:AX159"/>
    <mergeCell ref="AJ156:AK156"/>
    <mergeCell ref="AL156:AM156"/>
    <mergeCell ref="AN156:AO156"/>
    <mergeCell ref="AP156:AQ156"/>
    <mergeCell ref="AU156:AV156"/>
    <mergeCell ref="AW156:AX156"/>
    <mergeCell ref="AY156:AZ156"/>
    <mergeCell ref="BA156:BB156"/>
    <mergeCell ref="BC156:BD156"/>
    <mergeCell ref="BF156:BG156"/>
    <mergeCell ref="BH156:BI156"/>
    <mergeCell ref="BC155:BD155"/>
    <mergeCell ref="BF155:BG155"/>
    <mergeCell ref="BH155:BI155"/>
    <mergeCell ref="AL159:AM159"/>
    <mergeCell ref="AN159:AO159"/>
    <mergeCell ref="AP159:AQ159"/>
    <mergeCell ref="AW155:AX155"/>
    <mergeCell ref="AY155:AZ155"/>
    <mergeCell ref="BA155:BB155"/>
    <mergeCell ref="AY159:AZ159"/>
    <mergeCell ref="BA159:BB159"/>
    <mergeCell ref="BL160:BM160"/>
    <mergeCell ref="AJ161:AK161"/>
    <mergeCell ref="AL161:AM161"/>
    <mergeCell ref="AN161:AO161"/>
    <mergeCell ref="AP161:AQ161"/>
    <mergeCell ref="AR161:AS161"/>
    <mergeCell ref="BC161:BD161"/>
    <mergeCell ref="BJ159:BK159"/>
    <mergeCell ref="BL159:BM159"/>
    <mergeCell ref="AJ157:AK157"/>
    <mergeCell ref="AL157:AM157"/>
    <mergeCell ref="AN157:AO157"/>
    <mergeCell ref="AP157:AQ157"/>
    <mergeCell ref="AU157:AV157"/>
    <mergeCell ref="AW157:AX157"/>
    <mergeCell ref="AY157:AZ157"/>
    <mergeCell ref="BA157:BB157"/>
    <mergeCell ref="BC157:BD157"/>
    <mergeCell ref="BF157:BG157"/>
    <mergeCell ref="BH157:BI157"/>
    <mergeCell ref="BJ157:BK157"/>
    <mergeCell ref="BL157:BM157"/>
    <mergeCell ref="AJ159:AK159"/>
    <mergeCell ref="AJ158:AK158"/>
    <mergeCell ref="AL158:AM158"/>
    <mergeCell ref="AN158:AO158"/>
    <mergeCell ref="AP158:AQ158"/>
    <mergeCell ref="AW158:AX158"/>
    <mergeCell ref="BF159:BG159"/>
    <mergeCell ref="BH159:BI159"/>
    <mergeCell ref="BA164:BB164"/>
    <mergeCell ref="BC163:BD163"/>
    <mergeCell ref="BF163:BG163"/>
    <mergeCell ref="BH163:BI163"/>
    <mergeCell ref="BJ163:BK163"/>
    <mergeCell ref="AE162:AF162"/>
    <mergeCell ref="AJ162:AK162"/>
    <mergeCell ref="AL162:AM162"/>
    <mergeCell ref="AN162:AO162"/>
    <mergeCell ref="AJ160:AK160"/>
    <mergeCell ref="AL160:AM160"/>
    <mergeCell ref="AN160:AO160"/>
    <mergeCell ref="AP160:AQ160"/>
    <mergeCell ref="AR160:AS160"/>
    <mergeCell ref="AU160:AV160"/>
    <mergeCell ref="AW160:AX160"/>
    <mergeCell ref="AY160:AZ160"/>
    <mergeCell ref="BA160:BB160"/>
    <mergeCell ref="BC160:BD160"/>
    <mergeCell ref="BF160:BG160"/>
    <mergeCell ref="BH160:BI160"/>
    <mergeCell ref="BJ160:BK160"/>
    <mergeCell ref="AE160:AF160"/>
    <mergeCell ref="N165:O165"/>
    <mergeCell ref="AP162:AQ162"/>
    <mergeCell ref="AR162:AS162"/>
    <mergeCell ref="AU162:AV162"/>
    <mergeCell ref="AW162:AX162"/>
    <mergeCell ref="AG165:AH165"/>
    <mergeCell ref="P162:Q162"/>
    <mergeCell ref="R162:S162"/>
    <mergeCell ref="T162:U162"/>
    <mergeCell ref="V162:W162"/>
    <mergeCell ref="Y162:Z162"/>
    <mergeCell ref="AA162:AB162"/>
    <mergeCell ref="AC162:AD162"/>
    <mergeCell ref="BN163:BO163"/>
    <mergeCell ref="N164:O164"/>
    <mergeCell ref="P164:Q164"/>
    <mergeCell ref="R164:S164"/>
    <mergeCell ref="T164:U164"/>
    <mergeCell ref="V164:W164"/>
    <mergeCell ref="Y164:Z164"/>
    <mergeCell ref="AA164:AB164"/>
    <mergeCell ref="AC164:AD164"/>
    <mergeCell ref="AE164:AF164"/>
    <mergeCell ref="AG164:AH164"/>
    <mergeCell ref="AJ164:AK164"/>
    <mergeCell ref="AL164:AM164"/>
    <mergeCell ref="AN164:AO164"/>
    <mergeCell ref="AP164:AQ164"/>
    <mergeCell ref="AR164:AS164"/>
    <mergeCell ref="AU164:AV164"/>
    <mergeCell ref="AW164:AX164"/>
    <mergeCell ref="AY164:AZ164"/>
    <mergeCell ref="AC167:AD167"/>
    <mergeCell ref="P165:Q165"/>
    <mergeCell ref="R165:S165"/>
    <mergeCell ref="T165:U165"/>
    <mergeCell ref="R167:S167"/>
    <mergeCell ref="T167:U167"/>
    <mergeCell ref="AG162:AH162"/>
    <mergeCell ref="AY162:AZ162"/>
    <mergeCell ref="BA162:BB162"/>
    <mergeCell ref="BC162:BD162"/>
    <mergeCell ref="BF162:BG162"/>
    <mergeCell ref="N166:O166"/>
    <mergeCell ref="P166:Q166"/>
    <mergeCell ref="R166:S166"/>
    <mergeCell ref="T166:U166"/>
    <mergeCell ref="V166:W166"/>
    <mergeCell ref="Y166:Z166"/>
    <mergeCell ref="AA166:AB166"/>
    <mergeCell ref="AC166:AD166"/>
    <mergeCell ref="AE166:AF166"/>
    <mergeCell ref="AG166:AH166"/>
    <mergeCell ref="AJ166:AK166"/>
    <mergeCell ref="AL166:AM166"/>
    <mergeCell ref="AN166:AO166"/>
    <mergeCell ref="AP166:AQ166"/>
    <mergeCell ref="AR166:AS166"/>
    <mergeCell ref="AU166:AV166"/>
    <mergeCell ref="AW166:AX166"/>
    <mergeCell ref="AY166:AZ166"/>
    <mergeCell ref="BA166:BB166"/>
    <mergeCell ref="BC166:BD166"/>
    <mergeCell ref="BF165:BG165"/>
    <mergeCell ref="AG167:AH167"/>
    <mergeCell ref="AY165:AZ165"/>
    <mergeCell ref="BF169:BG169"/>
    <mergeCell ref="BH169:BI169"/>
    <mergeCell ref="BJ169:BK169"/>
    <mergeCell ref="AP173:AQ173"/>
    <mergeCell ref="N167:O167"/>
    <mergeCell ref="P167:Q167"/>
    <mergeCell ref="N163:O163"/>
    <mergeCell ref="P163:Q163"/>
    <mergeCell ref="R163:S163"/>
    <mergeCell ref="T163:U163"/>
    <mergeCell ref="V163:W163"/>
    <mergeCell ref="Y163:Z163"/>
    <mergeCell ref="AA163:AB163"/>
    <mergeCell ref="AC163:AD163"/>
    <mergeCell ref="AE163:AF163"/>
    <mergeCell ref="AG163:AH163"/>
    <mergeCell ref="AJ163:AK163"/>
    <mergeCell ref="AL163:AM163"/>
    <mergeCell ref="AN163:AO163"/>
    <mergeCell ref="V165:W165"/>
    <mergeCell ref="Y165:Z165"/>
    <mergeCell ref="AA165:AB165"/>
    <mergeCell ref="AC165:AD165"/>
    <mergeCell ref="AE165:AF165"/>
    <mergeCell ref="AJ165:AK165"/>
    <mergeCell ref="AL165:AM165"/>
    <mergeCell ref="AN165:AO165"/>
    <mergeCell ref="V167:W167"/>
    <mergeCell ref="Y167:Z167"/>
    <mergeCell ref="AA167:AB167"/>
    <mergeCell ref="BC173:BD173"/>
    <mergeCell ref="AP165:AQ165"/>
    <mergeCell ref="AR165:AS165"/>
    <mergeCell ref="AU165:AV165"/>
    <mergeCell ref="AW165:AX165"/>
    <mergeCell ref="AC168:AD168"/>
    <mergeCell ref="BF173:BG173"/>
    <mergeCell ref="BH173:BI173"/>
    <mergeCell ref="AE173:AF173"/>
    <mergeCell ref="AG173:AH173"/>
    <mergeCell ref="BJ168:BK168"/>
    <mergeCell ref="BA165:BB165"/>
    <mergeCell ref="BC165:BD165"/>
    <mergeCell ref="BA168:BB168"/>
    <mergeCell ref="BC168:BD168"/>
    <mergeCell ref="BF168:BG168"/>
    <mergeCell ref="BH168:BI168"/>
    <mergeCell ref="AY167:AZ167"/>
    <mergeCell ref="BA167:BB167"/>
    <mergeCell ref="BC167:BD167"/>
    <mergeCell ref="AR167:AS167"/>
    <mergeCell ref="AE168:AF168"/>
    <mergeCell ref="AG168:AH168"/>
    <mergeCell ref="AJ168:AK168"/>
    <mergeCell ref="AL168:AM168"/>
    <mergeCell ref="AN168:AO168"/>
    <mergeCell ref="AP168:AQ168"/>
    <mergeCell ref="AU168:AV168"/>
    <mergeCell ref="AW168:AX168"/>
    <mergeCell ref="BF166:BG166"/>
    <mergeCell ref="BA169:BB169"/>
    <mergeCell ref="AE167:AF167"/>
    <mergeCell ref="AJ167:AK167"/>
    <mergeCell ref="AL167:AM167"/>
    <mergeCell ref="AN167:AO167"/>
    <mergeCell ref="AP167:AQ167"/>
    <mergeCell ref="AU167:AV167"/>
    <mergeCell ref="AW167:AX167"/>
    <mergeCell ref="AC172:AD172"/>
    <mergeCell ref="AY173:AZ173"/>
    <mergeCell ref="AJ173:AK173"/>
    <mergeCell ref="AL173:AM173"/>
    <mergeCell ref="AN173:AO173"/>
    <mergeCell ref="AE169:AF169"/>
    <mergeCell ref="R169:S169"/>
    <mergeCell ref="R176:S176"/>
    <mergeCell ref="T176:U176"/>
    <mergeCell ref="V176:W176"/>
    <mergeCell ref="Y176:Z176"/>
    <mergeCell ref="AA176:AB176"/>
    <mergeCell ref="AC176:AD176"/>
    <mergeCell ref="AE176:AF176"/>
    <mergeCell ref="AG176:AH176"/>
    <mergeCell ref="AJ176:AK176"/>
    <mergeCell ref="AL176:AM176"/>
    <mergeCell ref="AN176:AO176"/>
    <mergeCell ref="AP176:AQ176"/>
    <mergeCell ref="AR176:AS176"/>
    <mergeCell ref="AU176:AV176"/>
    <mergeCell ref="V168:W168"/>
    <mergeCell ref="Y168:Z168"/>
    <mergeCell ref="AA168:AB168"/>
    <mergeCell ref="AA175:AB175"/>
    <mergeCell ref="AC175:AD175"/>
    <mergeCell ref="AY168:AZ168"/>
    <mergeCell ref="N172:O172"/>
    <mergeCell ref="AR168:AS168"/>
    <mergeCell ref="AR174:AS174"/>
    <mergeCell ref="T168:U168"/>
    <mergeCell ref="AU169:AV169"/>
    <mergeCell ref="AJ169:AK169"/>
    <mergeCell ref="BH176:BI176"/>
    <mergeCell ref="BJ176:BK176"/>
    <mergeCell ref="N177:O177"/>
    <mergeCell ref="AU177:AV177"/>
    <mergeCell ref="AW177:AX177"/>
    <mergeCell ref="AY177:AZ177"/>
    <mergeCell ref="BA177:BB177"/>
    <mergeCell ref="BJ177:BK177"/>
    <mergeCell ref="BF177:BG177"/>
    <mergeCell ref="BH177:BI177"/>
    <mergeCell ref="T169:U169"/>
    <mergeCell ref="V169:W169"/>
    <mergeCell ref="Y169:Z169"/>
    <mergeCell ref="AL172:AM172"/>
    <mergeCell ref="AN172:AO172"/>
    <mergeCell ref="AP172:AQ172"/>
    <mergeCell ref="AE172:AF172"/>
    <mergeCell ref="BA174:BB174"/>
    <mergeCell ref="N173:O173"/>
    <mergeCell ref="P173:Q173"/>
    <mergeCell ref="AL177:AM177"/>
    <mergeCell ref="AY176:AZ176"/>
    <mergeCell ref="AE175:AF175"/>
    <mergeCell ref="AG175:AH175"/>
    <mergeCell ref="AJ175:AK175"/>
    <mergeCell ref="AW173:AX173"/>
    <mergeCell ref="AY174:AZ174"/>
    <mergeCell ref="R175:S175"/>
    <mergeCell ref="Y174:Z174"/>
    <mergeCell ref="AA174:AB174"/>
    <mergeCell ref="AC174:AD174"/>
    <mergeCell ref="AE174:AF174"/>
    <mergeCell ref="AG174:AH174"/>
    <mergeCell ref="AJ174:AK174"/>
    <mergeCell ref="AL174:AM174"/>
    <mergeCell ref="AR173:AS173"/>
    <mergeCell ref="V174:W174"/>
    <mergeCell ref="AL169:AM169"/>
    <mergeCell ref="AN169:AO169"/>
    <mergeCell ref="AP169:AQ169"/>
    <mergeCell ref="AN175:AO175"/>
    <mergeCell ref="AP175:AQ175"/>
    <mergeCell ref="AR175:AS175"/>
    <mergeCell ref="AU175:AV175"/>
    <mergeCell ref="AW175:AX175"/>
    <mergeCell ref="AY175:AZ175"/>
    <mergeCell ref="AC169:AD169"/>
    <mergeCell ref="AR169:AS169"/>
    <mergeCell ref="AW169:AX169"/>
    <mergeCell ref="AY169:AZ169"/>
    <mergeCell ref="AR172:AS172"/>
    <mergeCell ref="AL175:AM175"/>
    <mergeCell ref="R172:S172"/>
    <mergeCell ref="T172:U172"/>
    <mergeCell ref="V172:W172"/>
    <mergeCell ref="T174:U174"/>
    <mergeCell ref="AC173:AD173"/>
    <mergeCell ref="N178:O178"/>
    <mergeCell ref="P178:Q178"/>
    <mergeCell ref="R178:S178"/>
    <mergeCell ref="T178:U178"/>
    <mergeCell ref="V178:W178"/>
    <mergeCell ref="Y178:Z178"/>
    <mergeCell ref="AA178:AB178"/>
    <mergeCell ref="AC178:AD178"/>
    <mergeCell ref="AE178:AF178"/>
    <mergeCell ref="AG178:AH178"/>
    <mergeCell ref="N175:O175"/>
    <mergeCell ref="P175:Q175"/>
    <mergeCell ref="P168:Q168"/>
    <mergeCell ref="R168:S168"/>
    <mergeCell ref="Y175:Z175"/>
    <mergeCell ref="AU173:AV173"/>
    <mergeCell ref="R177:S177"/>
    <mergeCell ref="T177:U177"/>
    <mergeCell ref="V177:W177"/>
    <mergeCell ref="Y177:Z177"/>
    <mergeCell ref="N169:O169"/>
    <mergeCell ref="BA172:BB172"/>
    <mergeCell ref="AJ172:AK172"/>
    <mergeCell ref="AN174:AO174"/>
    <mergeCell ref="AP174:AQ174"/>
    <mergeCell ref="N168:O168"/>
    <mergeCell ref="BN178:BO178"/>
    <mergeCell ref="BN179:BO179"/>
    <mergeCell ref="AY178:AZ178"/>
    <mergeCell ref="BA178:BB178"/>
    <mergeCell ref="BC178:BD178"/>
    <mergeCell ref="BF178:BG178"/>
    <mergeCell ref="BH178:BI178"/>
    <mergeCell ref="BJ178:BK178"/>
    <mergeCell ref="AJ179:AK179"/>
    <mergeCell ref="AP178:AQ178"/>
    <mergeCell ref="AR178:AS178"/>
    <mergeCell ref="AU178:AV178"/>
    <mergeCell ref="AW178:AX178"/>
    <mergeCell ref="AU179:AV179"/>
    <mergeCell ref="AW179:AX179"/>
    <mergeCell ref="AY179:AZ179"/>
    <mergeCell ref="BA179:BB179"/>
    <mergeCell ref="BC179:BD179"/>
    <mergeCell ref="BF179:BG179"/>
    <mergeCell ref="BA173:BB173"/>
    <mergeCell ref="T175:U175"/>
    <mergeCell ref="V175:W175"/>
    <mergeCell ref="R173:S173"/>
    <mergeCell ref="T173:U173"/>
    <mergeCell ref="V173:W173"/>
    <mergeCell ref="Y173:Z173"/>
    <mergeCell ref="AA173:AB173"/>
    <mergeCell ref="BL181:BM181"/>
    <mergeCell ref="BN181:BO181"/>
    <mergeCell ref="AU180:AV180"/>
    <mergeCell ref="BN182:BO182"/>
    <mergeCell ref="AA180:AB180"/>
    <mergeCell ref="AC180:AD180"/>
    <mergeCell ref="AE180:AF180"/>
    <mergeCell ref="AC179:AD179"/>
    <mergeCell ref="AE179:AF179"/>
    <mergeCell ref="R180:S180"/>
    <mergeCell ref="T180:U180"/>
    <mergeCell ref="BJ182:BK182"/>
    <mergeCell ref="BL179:BM179"/>
    <mergeCell ref="R179:S179"/>
    <mergeCell ref="T179:U179"/>
    <mergeCell ref="V179:W179"/>
    <mergeCell ref="BA182:BB182"/>
    <mergeCell ref="BC182:BD182"/>
    <mergeCell ref="BF182:BG182"/>
    <mergeCell ref="BH182:BI182"/>
    <mergeCell ref="BA180:BB180"/>
    <mergeCell ref="BC180:BD180"/>
    <mergeCell ref="BA181:BB181"/>
    <mergeCell ref="BC181:BD181"/>
    <mergeCell ref="BF181:BG181"/>
    <mergeCell ref="BH181:BI181"/>
    <mergeCell ref="AN180:AO180"/>
    <mergeCell ref="BH179:BI179"/>
    <mergeCell ref="BJ179:BK179"/>
    <mergeCell ref="AL179:AM179"/>
    <mergeCell ref="AN179:AO179"/>
    <mergeCell ref="AA179:AB179"/>
    <mergeCell ref="P182:Q182"/>
    <mergeCell ref="R182:S182"/>
    <mergeCell ref="T182:U182"/>
    <mergeCell ref="V182:W182"/>
    <mergeCell ref="Y182:Z182"/>
    <mergeCell ref="AA182:AB182"/>
    <mergeCell ref="AC182:AD182"/>
    <mergeCell ref="AE182:AF182"/>
    <mergeCell ref="AG182:AH182"/>
    <mergeCell ref="AJ182:AK182"/>
    <mergeCell ref="Y179:Z179"/>
    <mergeCell ref="Y183:Z183"/>
    <mergeCell ref="AL182:AM182"/>
    <mergeCell ref="BJ180:BK180"/>
    <mergeCell ref="AU182:AV182"/>
    <mergeCell ref="AW182:AX182"/>
    <mergeCell ref="BF180:BG180"/>
    <mergeCell ref="BJ181:BK181"/>
    <mergeCell ref="BJ183:BK183"/>
    <mergeCell ref="AP179:AQ179"/>
    <mergeCell ref="AR179:AS179"/>
    <mergeCell ref="P179:Q179"/>
    <mergeCell ref="AY182:AZ182"/>
    <mergeCell ref="AW180:AX180"/>
    <mergeCell ref="AY180:AZ180"/>
    <mergeCell ref="AR180:AS180"/>
    <mergeCell ref="AP180:AQ180"/>
    <mergeCell ref="AN182:AO182"/>
    <mergeCell ref="P180:Q180"/>
    <mergeCell ref="BC183:BD183"/>
    <mergeCell ref="BF183:BG183"/>
    <mergeCell ref="BH180:BI180"/>
    <mergeCell ref="Y198:Z198"/>
    <mergeCell ref="AA198:AB198"/>
    <mergeCell ref="AC198:AD198"/>
    <mergeCell ref="AE198:AF198"/>
    <mergeCell ref="AG198:AH198"/>
    <mergeCell ref="AJ198:AK198"/>
    <mergeCell ref="AL198:AM198"/>
    <mergeCell ref="AN198:AO198"/>
    <mergeCell ref="AP198:AQ198"/>
    <mergeCell ref="AR182:AS182"/>
    <mergeCell ref="Y190:Z190"/>
    <mergeCell ref="AR198:AS198"/>
    <mergeCell ref="AU198:AV198"/>
    <mergeCell ref="AW198:AX198"/>
    <mergeCell ref="AA190:AB190"/>
    <mergeCell ref="AC190:AD190"/>
    <mergeCell ref="AE190:AF190"/>
    <mergeCell ref="AG190:AH190"/>
    <mergeCell ref="AJ190:AK190"/>
    <mergeCell ref="AL190:AM190"/>
    <mergeCell ref="AN190:AO190"/>
    <mergeCell ref="AP190:AQ190"/>
    <mergeCell ref="AU190:AV190"/>
    <mergeCell ref="AW191:AX191"/>
    <mergeCell ref="AJ189:AK189"/>
    <mergeCell ref="AL189:AM189"/>
    <mergeCell ref="AN189:AO189"/>
    <mergeCell ref="AP189:AQ189"/>
    <mergeCell ref="AU189:AV189"/>
    <mergeCell ref="AW189:AX189"/>
    <mergeCell ref="AL192:AM192"/>
    <mergeCell ref="AN192:AO192"/>
    <mergeCell ref="AA189:AB189"/>
    <mergeCell ref="AC189:AD189"/>
    <mergeCell ref="AE189:AF189"/>
    <mergeCell ref="AG189:AH189"/>
    <mergeCell ref="BL183:BM183"/>
    <mergeCell ref="BN180:BO180"/>
    <mergeCell ref="N181:O181"/>
    <mergeCell ref="P181:Q181"/>
    <mergeCell ref="R181:S181"/>
    <mergeCell ref="T181:U181"/>
    <mergeCell ref="V181:W181"/>
    <mergeCell ref="Y181:Z181"/>
    <mergeCell ref="AA181:AB181"/>
    <mergeCell ref="AC181:AD181"/>
    <mergeCell ref="AE181:AF181"/>
    <mergeCell ref="AG181:AH181"/>
    <mergeCell ref="AJ181:AK181"/>
    <mergeCell ref="AL181:AM181"/>
    <mergeCell ref="AN181:AO181"/>
    <mergeCell ref="AP181:AQ181"/>
    <mergeCell ref="AR181:AS181"/>
    <mergeCell ref="AU181:AV181"/>
    <mergeCell ref="AW181:AX181"/>
    <mergeCell ref="AY181:AZ181"/>
    <mergeCell ref="AC183:AD183"/>
    <mergeCell ref="AE183:AF183"/>
    <mergeCell ref="AU183:AV183"/>
    <mergeCell ref="AW183:AX183"/>
    <mergeCell ref="AY183:AZ183"/>
    <mergeCell ref="BA183:BB183"/>
    <mergeCell ref="N180:O180"/>
    <mergeCell ref="N182:O182"/>
    <mergeCell ref="T187:U187"/>
    <mergeCell ref="V187:W187"/>
    <mergeCell ref="Y187:Z187"/>
    <mergeCell ref="AA187:AB187"/>
    <mergeCell ref="AC187:AD187"/>
    <mergeCell ref="AE187:AF187"/>
    <mergeCell ref="AG187:AH187"/>
    <mergeCell ref="AJ187:AK187"/>
    <mergeCell ref="AL187:AM187"/>
    <mergeCell ref="AN187:AO187"/>
    <mergeCell ref="AP187:AQ187"/>
    <mergeCell ref="AU187:AV187"/>
    <mergeCell ref="AA183:AB183"/>
    <mergeCell ref="AW187:AX187"/>
    <mergeCell ref="AY187:AZ187"/>
    <mergeCell ref="AL183:AM183"/>
    <mergeCell ref="AN183:AO183"/>
    <mergeCell ref="AP183:AQ183"/>
    <mergeCell ref="AR183:AS183"/>
    <mergeCell ref="AP184:AQ184"/>
    <mergeCell ref="AR187:AS187"/>
    <mergeCell ref="BF184:BG184"/>
    <mergeCell ref="BH184:BI184"/>
    <mergeCell ref="BJ184:BK184"/>
    <mergeCell ref="AG183:AH183"/>
    <mergeCell ref="AJ183:AK183"/>
    <mergeCell ref="AC184:AD184"/>
    <mergeCell ref="AR184:AS184"/>
    <mergeCell ref="AN184:AO184"/>
    <mergeCell ref="P202:Q202"/>
    <mergeCell ref="R202:S202"/>
    <mergeCell ref="T202:U202"/>
    <mergeCell ref="V202:W202"/>
    <mergeCell ref="Y202:Z202"/>
    <mergeCell ref="P207:Q207"/>
    <mergeCell ref="R207:S207"/>
    <mergeCell ref="T207:U207"/>
    <mergeCell ref="V207:W207"/>
    <mergeCell ref="Y207:Z207"/>
    <mergeCell ref="AP202:AQ202"/>
    <mergeCell ref="AR202:AS202"/>
    <mergeCell ref="AA202:AB202"/>
    <mergeCell ref="AC202:AD202"/>
    <mergeCell ref="AE202:AF202"/>
    <mergeCell ref="AG202:AH202"/>
    <mergeCell ref="AC207:AD207"/>
    <mergeCell ref="AE207:AF207"/>
    <mergeCell ref="AG207:AH207"/>
    <mergeCell ref="AJ207:AK207"/>
    <mergeCell ref="AL207:AM207"/>
    <mergeCell ref="AN207:AO207"/>
    <mergeCell ref="AP207:AQ207"/>
    <mergeCell ref="AR207:AS207"/>
    <mergeCell ref="BH183:BI183"/>
    <mergeCell ref="AY191:AZ191"/>
    <mergeCell ref="AA217:AB217"/>
    <mergeCell ref="AJ202:AK202"/>
    <mergeCell ref="AL202:AM202"/>
    <mergeCell ref="AN202:AO202"/>
    <mergeCell ref="Y216:Z216"/>
    <mergeCell ref="AA216:AB216"/>
    <mergeCell ref="AC216:AD216"/>
    <mergeCell ref="AA207:AB207"/>
    <mergeCell ref="AR216:AS216"/>
    <mergeCell ref="AN211:AO211"/>
    <mergeCell ref="AP211:AQ211"/>
    <mergeCell ref="AR211:AS211"/>
    <mergeCell ref="AN216:AO216"/>
    <mergeCell ref="AE212:AF212"/>
    <mergeCell ref="AG212:AH212"/>
    <mergeCell ref="AJ212:AK212"/>
    <mergeCell ref="AL212:AM212"/>
    <mergeCell ref="AN212:AO212"/>
    <mergeCell ref="AP212:AQ212"/>
    <mergeCell ref="AR212:AS212"/>
    <mergeCell ref="AE217:AF217"/>
    <mergeCell ref="AG217:AH217"/>
    <mergeCell ref="AJ217:AK217"/>
    <mergeCell ref="AL217:AM217"/>
    <mergeCell ref="AN217:AO217"/>
    <mergeCell ref="AP217:AQ217"/>
    <mergeCell ref="AR217:AS217"/>
    <mergeCell ref="AU217:AV217"/>
    <mergeCell ref="AW217:AX217"/>
    <mergeCell ref="Y213:Z213"/>
    <mergeCell ref="Y217:Z217"/>
    <mergeCell ref="AE226:AF226"/>
    <mergeCell ref="AG226:AH226"/>
    <mergeCell ref="AJ226:AK226"/>
    <mergeCell ref="AL226:AM226"/>
    <mergeCell ref="AW225:AX225"/>
    <mergeCell ref="AA212:AB212"/>
    <mergeCell ref="AC212:AD212"/>
    <mergeCell ref="AW215:AX215"/>
    <mergeCell ref="AW219:AX219"/>
    <mergeCell ref="AC230:AD230"/>
    <mergeCell ref="AE230:AF230"/>
    <mergeCell ref="AG230:AH230"/>
    <mergeCell ref="AN293:AO293"/>
    <mergeCell ref="Y293:Z293"/>
    <mergeCell ref="AA291:AB291"/>
    <mergeCell ref="AC291:AD291"/>
    <mergeCell ref="AE291:AF291"/>
    <mergeCell ref="AG291:AH291"/>
    <mergeCell ref="AJ291:AK291"/>
    <mergeCell ref="AL291:AM291"/>
    <mergeCell ref="AN291:AO291"/>
    <mergeCell ref="AA270:AB270"/>
    <mergeCell ref="AA265:AB265"/>
    <mergeCell ref="AA273:AB273"/>
    <mergeCell ref="AJ266:AK266"/>
    <mergeCell ref="AL266:AM266"/>
    <mergeCell ref="AG269:AH269"/>
    <mergeCell ref="AJ269:AK269"/>
    <mergeCell ref="AC217:AD217"/>
    <mergeCell ref="Y222:Z222"/>
    <mergeCell ref="AA222:AB222"/>
    <mergeCell ref="BF230:BG230"/>
    <mergeCell ref="BJ230:BK230"/>
    <mergeCell ref="BL230:BM230"/>
    <mergeCell ref="AL231:AM231"/>
    <mergeCell ref="AL302:AM302"/>
    <mergeCell ref="AN302:AO302"/>
    <mergeCell ref="BH298:BI298"/>
    <mergeCell ref="BJ298:BK298"/>
    <mergeCell ref="AP231:AQ231"/>
    <mergeCell ref="AW231:AX231"/>
    <mergeCell ref="AY231:AZ231"/>
    <mergeCell ref="AW232:AX232"/>
    <mergeCell ref="AY232:AZ232"/>
    <mergeCell ref="BJ233:BK233"/>
    <mergeCell ref="BL233:BM233"/>
    <mergeCell ref="AJ239:AK239"/>
    <mergeCell ref="AJ238:AK238"/>
    <mergeCell ref="AL239:AM239"/>
    <mergeCell ref="AN239:AO239"/>
    <mergeCell ref="AJ235:AK235"/>
    <mergeCell ref="AP235:AQ235"/>
    <mergeCell ref="BF298:BG298"/>
    <mergeCell ref="AP232:AQ232"/>
    <mergeCell ref="AY230:AZ230"/>
    <mergeCell ref="BA230:BB230"/>
    <mergeCell ref="BC230:BD230"/>
    <mergeCell ref="AN230:AO230"/>
    <mergeCell ref="AR291:AS291"/>
    <mergeCell ref="AP230:AQ230"/>
    <mergeCell ref="AU230:AV230"/>
    <mergeCell ref="AW230:AX230"/>
    <mergeCell ref="AR230:AS230"/>
    <mergeCell ref="AG303:AH303"/>
    <mergeCell ref="AJ303:AK303"/>
    <mergeCell ref="AL303:AM303"/>
    <mergeCell ref="AN303:AO303"/>
    <mergeCell ref="AP303:AQ303"/>
    <mergeCell ref="AU303:AV303"/>
    <mergeCell ref="AW303:AX303"/>
    <mergeCell ref="N298:O298"/>
    <mergeCell ref="P298:Q298"/>
    <mergeCell ref="R298:S298"/>
    <mergeCell ref="T298:U298"/>
    <mergeCell ref="V298:W298"/>
    <mergeCell ref="Y298:Z298"/>
    <mergeCell ref="AC298:AD298"/>
    <mergeCell ref="AE298:AF298"/>
    <mergeCell ref="AG298:AH298"/>
    <mergeCell ref="AJ298:AK298"/>
    <mergeCell ref="AL298:AM298"/>
    <mergeCell ref="AN298:AO298"/>
    <mergeCell ref="AP298:AQ298"/>
    <mergeCell ref="AR298:AS298"/>
    <mergeCell ref="AU298:AV298"/>
    <mergeCell ref="AR303:AS303"/>
    <mergeCell ref="AC303:AD303"/>
    <mergeCell ref="AP301:AQ301"/>
    <mergeCell ref="AP302:AQ302"/>
    <mergeCell ref="AU302:AV302"/>
    <mergeCell ref="AN301:AO301"/>
    <mergeCell ref="AA301:AB301"/>
    <mergeCell ref="V303:W303"/>
    <mergeCell ref="Y303:Z303"/>
    <mergeCell ref="AA303:AB303"/>
    <mergeCell ref="AP309:AQ309"/>
    <mergeCell ref="AU309:AV309"/>
    <mergeCell ref="AW309:AX309"/>
    <mergeCell ref="BA308:BB308"/>
    <mergeCell ref="AC308:AD308"/>
    <mergeCell ref="AE308:AF308"/>
    <mergeCell ref="T307:U307"/>
    <mergeCell ref="AW307:AX307"/>
    <mergeCell ref="BA307:BB307"/>
    <mergeCell ref="N306:O306"/>
    <mergeCell ref="P306:Q306"/>
    <mergeCell ref="AE306:AF306"/>
    <mergeCell ref="AG306:AH306"/>
    <mergeCell ref="AY306:AZ306"/>
    <mergeCell ref="N308:O308"/>
    <mergeCell ref="P308:Q308"/>
    <mergeCell ref="R308:S308"/>
    <mergeCell ref="AL308:AM308"/>
    <mergeCell ref="AN308:AO308"/>
    <mergeCell ref="AP308:AQ308"/>
    <mergeCell ref="AU308:AV308"/>
    <mergeCell ref="AP307:AQ307"/>
    <mergeCell ref="AU307:AV307"/>
    <mergeCell ref="T308:U308"/>
    <mergeCell ref="V308:W308"/>
    <mergeCell ref="Y308:Z308"/>
    <mergeCell ref="AA308:AB308"/>
    <mergeCell ref="AG307:AH307"/>
    <mergeCell ref="AJ307:AK307"/>
    <mergeCell ref="AL307:AM307"/>
    <mergeCell ref="R306:S306"/>
    <mergeCell ref="T306:U306"/>
    <mergeCell ref="AG308:AH308"/>
    <mergeCell ref="AJ308:AK308"/>
    <mergeCell ref="AR308:AS308"/>
    <mergeCell ref="T310:U310"/>
    <mergeCell ref="AA310:AB310"/>
    <mergeCell ref="V307:W307"/>
    <mergeCell ref="Y307:Z307"/>
    <mergeCell ref="AA307:AB307"/>
    <mergeCell ref="AC307:AD307"/>
    <mergeCell ref="AU310:AV310"/>
    <mergeCell ref="BL309:BM309"/>
    <mergeCell ref="BL310:BM310"/>
    <mergeCell ref="BC310:BD310"/>
    <mergeCell ref="BF310:BG310"/>
    <mergeCell ref="BH310:BI310"/>
    <mergeCell ref="BJ310:BK310"/>
    <mergeCell ref="BC309:BD309"/>
    <mergeCell ref="BJ309:BK309"/>
    <mergeCell ref="BA309:BB309"/>
    <mergeCell ref="BF309:BG309"/>
    <mergeCell ref="BH309:BI309"/>
    <mergeCell ref="AR310:AS310"/>
    <mergeCell ref="BH307:BI307"/>
    <mergeCell ref="AN307:AO307"/>
    <mergeCell ref="BL308:BM308"/>
    <mergeCell ref="AW308:AX308"/>
    <mergeCell ref="AW310:AX310"/>
    <mergeCell ref="AE309:AF309"/>
    <mergeCell ref="AG309:AH309"/>
    <mergeCell ref="AJ309:AK309"/>
    <mergeCell ref="AL309:AM309"/>
    <mergeCell ref="AN309:AO309"/>
    <mergeCell ref="BN310:BO310"/>
    <mergeCell ref="N311:O311"/>
    <mergeCell ref="P311:Q311"/>
    <mergeCell ref="R311:S311"/>
    <mergeCell ref="T311:U311"/>
    <mergeCell ref="V311:W311"/>
    <mergeCell ref="Y311:Z311"/>
    <mergeCell ref="AA311:AB311"/>
    <mergeCell ref="AW312:AX312"/>
    <mergeCell ref="AY312:AZ312"/>
    <mergeCell ref="BA312:BB312"/>
    <mergeCell ref="BC312:BD312"/>
    <mergeCell ref="BF312:BG312"/>
    <mergeCell ref="BH312:BI312"/>
    <mergeCell ref="BJ312:BK312"/>
    <mergeCell ref="BN312:BO312"/>
    <mergeCell ref="AA312:AB312"/>
    <mergeCell ref="AC312:AD312"/>
    <mergeCell ref="AE312:AF312"/>
    <mergeCell ref="AL312:AM312"/>
    <mergeCell ref="AN312:AO312"/>
    <mergeCell ref="AP312:AQ312"/>
    <mergeCell ref="P310:Q310"/>
    <mergeCell ref="R310:S310"/>
    <mergeCell ref="N312:O312"/>
    <mergeCell ref="P312:Q312"/>
    <mergeCell ref="R312:S312"/>
    <mergeCell ref="V310:W310"/>
    <mergeCell ref="Y310:Z310"/>
    <mergeCell ref="BN311:BO311"/>
    <mergeCell ref="AG312:AH312"/>
    <mergeCell ref="AJ312:AK312"/>
    <mergeCell ref="BH313:BI313"/>
    <mergeCell ref="AL314:AM314"/>
    <mergeCell ref="AN314:AO314"/>
    <mergeCell ref="AE313:AF313"/>
    <mergeCell ref="AC311:AD311"/>
    <mergeCell ref="AE311:AF311"/>
    <mergeCell ref="AL313:AM313"/>
    <mergeCell ref="AL311:AM311"/>
    <mergeCell ref="AN311:AO311"/>
    <mergeCell ref="AP311:AQ311"/>
    <mergeCell ref="AR311:AS311"/>
    <mergeCell ref="AG311:AH311"/>
    <mergeCell ref="AJ311:AK311"/>
    <mergeCell ref="AU311:AV311"/>
    <mergeCell ref="AW311:AX311"/>
    <mergeCell ref="AY311:AZ311"/>
    <mergeCell ref="AW313:AX313"/>
    <mergeCell ref="AC313:AD313"/>
    <mergeCell ref="AJ313:AK313"/>
    <mergeCell ref="BH314:BI314"/>
    <mergeCell ref="AU314:AV314"/>
    <mergeCell ref="BF314:BG314"/>
    <mergeCell ref="AG313:AH313"/>
    <mergeCell ref="AU315:AV315"/>
    <mergeCell ref="BN316:BO316"/>
    <mergeCell ref="AL317:AM317"/>
    <mergeCell ref="AN317:AO317"/>
    <mergeCell ref="AU317:AV317"/>
    <mergeCell ref="N314:O314"/>
    <mergeCell ref="P314:Q314"/>
    <mergeCell ref="R314:S314"/>
    <mergeCell ref="T314:U314"/>
    <mergeCell ref="V314:W314"/>
    <mergeCell ref="Y314:Z314"/>
    <mergeCell ref="AA314:AB314"/>
    <mergeCell ref="AC314:AD314"/>
    <mergeCell ref="AE314:AF314"/>
    <mergeCell ref="AG314:AH314"/>
    <mergeCell ref="AJ314:AK314"/>
    <mergeCell ref="BL314:BM314"/>
    <mergeCell ref="BN314:BO314"/>
    <mergeCell ref="AY315:AZ315"/>
    <mergeCell ref="BA315:BB315"/>
    <mergeCell ref="BC315:BD315"/>
    <mergeCell ref="BF315:BG315"/>
    <mergeCell ref="BH315:BI315"/>
    <mergeCell ref="BJ315:BK315"/>
    <mergeCell ref="T315:U315"/>
    <mergeCell ref="V315:W315"/>
    <mergeCell ref="Y315:Z315"/>
    <mergeCell ref="AA315:AB315"/>
    <mergeCell ref="AC315:AD315"/>
    <mergeCell ref="AE315:AF315"/>
    <mergeCell ref="AG315:AH315"/>
    <mergeCell ref="AY317:AZ317"/>
    <mergeCell ref="AE318:AF318"/>
    <mergeCell ref="Y317:Z317"/>
    <mergeCell ref="AA317:AB317"/>
    <mergeCell ref="AC317:AD317"/>
    <mergeCell ref="AE317:AF317"/>
    <mergeCell ref="AG317:AH317"/>
    <mergeCell ref="AJ317:AK317"/>
    <mergeCell ref="Y316:Z316"/>
    <mergeCell ref="AA316:AB316"/>
    <mergeCell ref="AC316:AD316"/>
    <mergeCell ref="N316:O316"/>
    <mergeCell ref="P316:Q316"/>
    <mergeCell ref="R316:S316"/>
    <mergeCell ref="T316:U316"/>
    <mergeCell ref="V316:W316"/>
    <mergeCell ref="AG318:AH318"/>
    <mergeCell ref="AJ318:AK318"/>
    <mergeCell ref="AC318:AD318"/>
    <mergeCell ref="AE316:AF316"/>
    <mergeCell ref="AG316:AH316"/>
    <mergeCell ref="AJ316:AK316"/>
    <mergeCell ref="BA317:BB317"/>
    <mergeCell ref="BC317:BD317"/>
    <mergeCell ref="BF317:BG317"/>
    <mergeCell ref="BH317:BI317"/>
    <mergeCell ref="BJ317:BK317"/>
    <mergeCell ref="BL317:BM317"/>
    <mergeCell ref="BN317:BO317"/>
    <mergeCell ref="BF318:BG318"/>
    <mergeCell ref="BH318:BI318"/>
    <mergeCell ref="BN318:BO318"/>
    <mergeCell ref="BA319:BB319"/>
    <mergeCell ref="BC319:BD319"/>
    <mergeCell ref="BF319:BG319"/>
    <mergeCell ref="BH319:BI319"/>
    <mergeCell ref="BJ319:BK319"/>
    <mergeCell ref="BC318:BD318"/>
    <mergeCell ref="AC320:AD320"/>
    <mergeCell ref="AE320:AF320"/>
    <mergeCell ref="AG320:AH320"/>
    <mergeCell ref="AJ320:AK320"/>
    <mergeCell ref="AL320:AM320"/>
    <mergeCell ref="AN320:AO320"/>
    <mergeCell ref="AP320:AQ320"/>
    <mergeCell ref="AU320:AV320"/>
    <mergeCell ref="AW320:AX320"/>
    <mergeCell ref="AY320:AZ320"/>
    <mergeCell ref="AR320:AS320"/>
    <mergeCell ref="BL319:BM319"/>
    <mergeCell ref="BN319:BO319"/>
    <mergeCell ref="AC319:AD319"/>
    <mergeCell ref="AE319:AF319"/>
    <mergeCell ref="AG319:AH319"/>
    <mergeCell ref="AJ319:AK319"/>
    <mergeCell ref="AL319:AM319"/>
    <mergeCell ref="AN319:AO319"/>
    <mergeCell ref="AU319:AV319"/>
    <mergeCell ref="AW319:AX319"/>
    <mergeCell ref="AY319:AZ319"/>
    <mergeCell ref="AR319:AS319"/>
    <mergeCell ref="BN320:BO320"/>
    <mergeCell ref="BA320:BB320"/>
    <mergeCell ref="BC320:BD320"/>
    <mergeCell ref="BF320:BG320"/>
    <mergeCell ref="BH320:BI320"/>
    <mergeCell ref="BJ320:BK320"/>
    <mergeCell ref="BL320:BM320"/>
    <mergeCell ref="AC324:AD324"/>
    <mergeCell ref="AE324:AF324"/>
    <mergeCell ref="AG324:AH324"/>
    <mergeCell ref="AJ324:AK324"/>
    <mergeCell ref="AL324:AM324"/>
    <mergeCell ref="AN324:AO324"/>
    <mergeCell ref="AP324:AQ324"/>
    <mergeCell ref="AR324:AS324"/>
    <mergeCell ref="AU324:AV324"/>
    <mergeCell ref="AW324:AX324"/>
    <mergeCell ref="BN321:BO321"/>
    <mergeCell ref="BL324:BM324"/>
    <mergeCell ref="BN324:BO324"/>
    <mergeCell ref="AC321:AD321"/>
    <mergeCell ref="AE321:AF321"/>
    <mergeCell ref="AG321:AH321"/>
    <mergeCell ref="AJ321:AK321"/>
    <mergeCell ref="AN321:AO321"/>
    <mergeCell ref="AC325:AD325"/>
    <mergeCell ref="AE325:AF325"/>
    <mergeCell ref="AG325:AH325"/>
    <mergeCell ref="AJ325:AK325"/>
    <mergeCell ref="AL325:AM325"/>
    <mergeCell ref="AN325:AO325"/>
    <mergeCell ref="AP325:AQ325"/>
    <mergeCell ref="AR325:AS325"/>
    <mergeCell ref="AU325:AV325"/>
    <mergeCell ref="AW325:AX325"/>
    <mergeCell ref="AY325:AZ325"/>
    <mergeCell ref="BA325:BB325"/>
    <mergeCell ref="BF325:BG325"/>
    <mergeCell ref="BH325:BI325"/>
    <mergeCell ref="N324:O324"/>
    <mergeCell ref="P324:Q324"/>
    <mergeCell ref="R324:S324"/>
    <mergeCell ref="AA324:AB324"/>
    <mergeCell ref="BC328:BD328"/>
    <mergeCell ref="BF328:BG328"/>
    <mergeCell ref="V328:W328"/>
    <mergeCell ref="Y328:Z328"/>
    <mergeCell ref="AA328:AB328"/>
    <mergeCell ref="AC328:AD328"/>
    <mergeCell ref="AE328:AF328"/>
    <mergeCell ref="AG328:AH328"/>
    <mergeCell ref="AJ328:AK328"/>
    <mergeCell ref="AL326:AM326"/>
    <mergeCell ref="AN326:AO326"/>
    <mergeCell ref="AP326:AQ326"/>
    <mergeCell ref="AR326:AS326"/>
    <mergeCell ref="AU326:AV326"/>
    <mergeCell ref="BF326:BG326"/>
    <mergeCell ref="AL327:AM327"/>
    <mergeCell ref="AN327:AO327"/>
    <mergeCell ref="AR328:AS328"/>
    <mergeCell ref="AU328:AV328"/>
    <mergeCell ref="AW328:AX328"/>
    <mergeCell ref="AL328:AM328"/>
    <mergeCell ref="AE326:AF326"/>
    <mergeCell ref="V327:W327"/>
    <mergeCell ref="AA327:AB327"/>
    <mergeCell ref="AC327:AD327"/>
    <mergeCell ref="AE327:AF327"/>
    <mergeCell ref="AA326:AB326"/>
    <mergeCell ref="AP327:AQ327"/>
    <mergeCell ref="R329:S329"/>
    <mergeCell ref="T329:U329"/>
    <mergeCell ref="P330:Q330"/>
    <mergeCell ref="R330:S330"/>
    <mergeCell ref="T330:U330"/>
    <mergeCell ref="V330:W330"/>
    <mergeCell ref="Y330:Z330"/>
    <mergeCell ref="P331:Q331"/>
    <mergeCell ref="R331:S331"/>
    <mergeCell ref="T331:U331"/>
    <mergeCell ref="V331:W331"/>
    <mergeCell ref="AR327:AS327"/>
    <mergeCell ref="AU327:AV327"/>
    <mergeCell ref="AW327:AX327"/>
    <mergeCell ref="AY328:AZ328"/>
    <mergeCell ref="BA328:BB328"/>
    <mergeCell ref="AG327:AH327"/>
    <mergeCell ref="AJ327:AK327"/>
    <mergeCell ref="N328:O328"/>
    <mergeCell ref="P328:Q328"/>
    <mergeCell ref="R328:S328"/>
    <mergeCell ref="T328:U328"/>
    <mergeCell ref="AG326:AH326"/>
    <mergeCell ref="AJ326:AK326"/>
    <mergeCell ref="Y327:Z327"/>
    <mergeCell ref="AC326:AD326"/>
    <mergeCell ref="Y326:Z326"/>
    <mergeCell ref="AE329:AF329"/>
    <mergeCell ref="AG329:AH329"/>
    <mergeCell ref="AL333:AM333"/>
    <mergeCell ref="AE332:AF332"/>
    <mergeCell ref="AJ329:AK329"/>
    <mergeCell ref="AL329:AM329"/>
    <mergeCell ref="BH333:BI333"/>
    <mergeCell ref="BJ331:BK331"/>
    <mergeCell ref="AW330:AX330"/>
    <mergeCell ref="AA331:AB331"/>
    <mergeCell ref="AC331:AD331"/>
    <mergeCell ref="AE331:AF331"/>
    <mergeCell ref="AG331:AH331"/>
    <mergeCell ref="AJ331:AK331"/>
    <mergeCell ref="BC329:BD329"/>
    <mergeCell ref="AL331:AM331"/>
    <mergeCell ref="AN331:AO331"/>
    <mergeCell ref="AP331:AQ331"/>
    <mergeCell ref="AR331:AS331"/>
    <mergeCell ref="AR329:AS329"/>
    <mergeCell ref="AU329:AV329"/>
    <mergeCell ref="AW329:AX329"/>
    <mergeCell ref="AY329:AZ329"/>
    <mergeCell ref="AG332:AH332"/>
    <mergeCell ref="AJ332:AK332"/>
    <mergeCell ref="AL332:AM332"/>
    <mergeCell ref="AN332:AO332"/>
    <mergeCell ref="AP332:AQ332"/>
    <mergeCell ref="AR332:AS332"/>
    <mergeCell ref="AU332:AV332"/>
    <mergeCell ref="AW332:AX332"/>
    <mergeCell ref="AY331:AZ331"/>
    <mergeCell ref="AP333:AQ333"/>
    <mergeCell ref="AA332:AB332"/>
    <mergeCell ref="AC332:AD332"/>
    <mergeCell ref="BC333:BD333"/>
    <mergeCell ref="BA332:BB332"/>
    <mergeCell ref="BC332:BD332"/>
    <mergeCell ref="BF332:BG332"/>
    <mergeCell ref="V329:W329"/>
    <mergeCell ref="Y329:Z329"/>
    <mergeCell ref="AA329:AB329"/>
    <mergeCell ref="AC329:AD329"/>
    <mergeCell ref="R333:S333"/>
    <mergeCell ref="T333:U333"/>
    <mergeCell ref="AU333:AV333"/>
    <mergeCell ref="AJ334:AK334"/>
    <mergeCell ref="AL334:AM334"/>
    <mergeCell ref="AN334:AO334"/>
    <mergeCell ref="AP334:AQ334"/>
    <mergeCell ref="AR334:AS334"/>
    <mergeCell ref="AU334:AV334"/>
    <mergeCell ref="V333:W333"/>
    <mergeCell ref="Y333:Z333"/>
    <mergeCell ref="AA333:AB333"/>
    <mergeCell ref="AC333:AD333"/>
    <mergeCell ref="AE333:AF333"/>
    <mergeCell ref="AG333:AH333"/>
    <mergeCell ref="AJ333:AK333"/>
    <mergeCell ref="AN329:AO329"/>
    <mergeCell ref="AP329:AQ329"/>
    <mergeCell ref="BA331:BB331"/>
    <mergeCell ref="AW333:AX333"/>
    <mergeCell ref="AJ335:AK335"/>
    <mergeCell ref="AL335:AM335"/>
    <mergeCell ref="T334:U334"/>
    <mergeCell ref="N332:O332"/>
    <mergeCell ref="P332:Q332"/>
    <mergeCell ref="R332:S332"/>
    <mergeCell ref="T332:U332"/>
    <mergeCell ref="N330:O330"/>
    <mergeCell ref="BN331:BO331"/>
    <mergeCell ref="AW334:AX334"/>
    <mergeCell ref="AY334:AZ334"/>
    <mergeCell ref="Y334:Z334"/>
    <mergeCell ref="Y335:Z335"/>
    <mergeCell ref="Y331:Z331"/>
    <mergeCell ref="AA330:AB330"/>
    <mergeCell ref="AC330:AD330"/>
    <mergeCell ref="AE330:AF330"/>
    <mergeCell ref="AG330:AH330"/>
    <mergeCell ref="AJ330:AK330"/>
    <mergeCell ref="AL330:AM330"/>
    <mergeCell ref="AN330:AO330"/>
    <mergeCell ref="AP330:AQ330"/>
    <mergeCell ref="AR330:AS330"/>
    <mergeCell ref="AU330:AV330"/>
    <mergeCell ref="AN335:AO335"/>
    <mergeCell ref="V332:W332"/>
    <mergeCell ref="Y332:Z332"/>
    <mergeCell ref="AC334:AD334"/>
    <mergeCell ref="N331:O331"/>
    <mergeCell ref="BJ333:BK333"/>
    <mergeCell ref="BL333:BM333"/>
    <mergeCell ref="AY332:AZ332"/>
    <mergeCell ref="AN333:AO333"/>
    <mergeCell ref="AE342:AF342"/>
    <mergeCell ref="C339:M339"/>
    <mergeCell ref="V338:W338"/>
    <mergeCell ref="AJ337:AK337"/>
    <mergeCell ref="AP338:AQ338"/>
    <mergeCell ref="AR338:AS338"/>
    <mergeCell ref="AU339:AV339"/>
    <mergeCell ref="C340:D340"/>
    <mergeCell ref="E340:M340"/>
    <mergeCell ref="J336:M336"/>
    <mergeCell ref="AP336:AQ336"/>
    <mergeCell ref="R337:S337"/>
    <mergeCell ref="P337:Q337"/>
    <mergeCell ref="N337:O337"/>
    <mergeCell ref="AU342:AV342"/>
    <mergeCell ref="N333:O333"/>
    <mergeCell ref="P333:Q333"/>
    <mergeCell ref="P336:Q336"/>
    <mergeCell ref="R336:S336"/>
    <mergeCell ref="T336:U336"/>
    <mergeCell ref="V336:W336"/>
    <mergeCell ref="Y336:Z336"/>
    <mergeCell ref="AA336:AB336"/>
    <mergeCell ref="AC336:AD336"/>
    <mergeCell ref="AE336:AF336"/>
    <mergeCell ref="AG336:AH336"/>
    <mergeCell ref="C337:M337"/>
    <mergeCell ref="C338:M338"/>
    <mergeCell ref="Y338:Z338"/>
    <mergeCell ref="AA338:AB338"/>
    <mergeCell ref="AE334:AF334"/>
    <mergeCell ref="AG334:AH334"/>
    <mergeCell ref="AE345:AF345"/>
    <mergeCell ref="AG345:AH345"/>
    <mergeCell ref="AC345:AD345"/>
    <mergeCell ref="C345:D345"/>
    <mergeCell ref="C347:D347"/>
    <mergeCell ref="E347:M347"/>
    <mergeCell ref="E346:M346"/>
    <mergeCell ref="Y342:Z342"/>
    <mergeCell ref="AA342:AB342"/>
    <mergeCell ref="AC342:AD342"/>
    <mergeCell ref="AG339:AH339"/>
    <mergeCell ref="P334:Q334"/>
    <mergeCell ref="R334:S334"/>
    <mergeCell ref="N335:O335"/>
    <mergeCell ref="P335:Q335"/>
    <mergeCell ref="V337:W337"/>
    <mergeCell ref="AC344:AD344"/>
    <mergeCell ref="R346:S346"/>
    <mergeCell ref="Y343:Z343"/>
    <mergeCell ref="AA343:AB343"/>
    <mergeCell ref="AE344:AF344"/>
    <mergeCell ref="AG344:AH344"/>
    <mergeCell ref="AC338:AD338"/>
    <mergeCell ref="AE338:AF338"/>
    <mergeCell ref="AG338:AH338"/>
    <mergeCell ref="AC343:AD343"/>
    <mergeCell ref="AC335:AD335"/>
    <mergeCell ref="AE335:AF335"/>
    <mergeCell ref="AG335:AH335"/>
    <mergeCell ref="V339:W339"/>
    <mergeCell ref="N347:O347"/>
    <mergeCell ref="AY339:AZ339"/>
    <mergeCell ref="BA350:BB350"/>
    <mergeCell ref="AJ338:AK338"/>
    <mergeCell ref="N336:O336"/>
    <mergeCell ref="N338:O338"/>
    <mergeCell ref="P338:Q338"/>
    <mergeCell ref="R338:S338"/>
    <mergeCell ref="T338:U338"/>
    <mergeCell ref="Y337:Z337"/>
    <mergeCell ref="AA337:AB337"/>
    <mergeCell ref="AC337:AD337"/>
    <mergeCell ref="AE337:AF337"/>
    <mergeCell ref="AG337:AH337"/>
    <mergeCell ref="AG352:AH352"/>
    <mergeCell ref="N349:O349"/>
    <mergeCell ref="P349:Q349"/>
    <mergeCell ref="R349:S349"/>
    <mergeCell ref="T349:U349"/>
    <mergeCell ref="V349:W349"/>
    <mergeCell ref="V351:W351"/>
    <mergeCell ref="AL336:AM336"/>
    <mergeCell ref="Y349:Z349"/>
    <mergeCell ref="AG343:AH343"/>
    <mergeCell ref="T337:U337"/>
    <mergeCell ref="AA339:AB339"/>
    <mergeCell ref="AJ336:AK336"/>
    <mergeCell ref="AU338:AV338"/>
    <mergeCell ref="R342:S342"/>
    <mergeCell ref="T342:U342"/>
    <mergeCell ref="N346:O346"/>
    <mergeCell ref="P346:Q346"/>
    <mergeCell ref="R345:S345"/>
    <mergeCell ref="AW337:AX337"/>
    <mergeCell ref="AJ354:AK354"/>
    <mergeCell ref="AL354:AM354"/>
    <mergeCell ref="AU351:AV351"/>
    <mergeCell ref="AW351:AX351"/>
    <mergeCell ref="AG356:AH356"/>
    <mergeCell ref="AJ346:AK346"/>
    <mergeCell ref="AW350:AX350"/>
    <mergeCell ref="AN339:AO339"/>
    <mergeCell ref="AC354:AD354"/>
    <mergeCell ref="AE354:AF354"/>
    <mergeCell ref="AC356:AD356"/>
    <mergeCell ref="AE356:AF356"/>
    <mergeCell ref="AR348:AS348"/>
    <mergeCell ref="AR349:AS349"/>
    <mergeCell ref="AL347:AM347"/>
    <mergeCell ref="AU347:AV347"/>
    <mergeCell ref="AW342:AX342"/>
    <mergeCell ref="AL338:AM338"/>
    <mergeCell ref="AU356:AV356"/>
    <mergeCell ref="AN356:AO356"/>
    <mergeCell ref="AE339:AF339"/>
    <mergeCell ref="AN338:AO338"/>
    <mergeCell ref="AW346:AX346"/>
    <mergeCell ref="AU345:AV345"/>
    <mergeCell ref="AU341:AV341"/>
    <mergeCell ref="AG342:AH342"/>
    <mergeCell ref="AC347:AD347"/>
    <mergeCell ref="AP342:AQ342"/>
    <mergeCell ref="AL344:AM344"/>
    <mergeCell ref="AN344:AO344"/>
    <mergeCell ref="AL346:AM346"/>
    <mergeCell ref="AJ348:AK348"/>
    <mergeCell ref="AP352:AQ352"/>
    <mergeCell ref="T353:U353"/>
    <mergeCell ref="V353:W353"/>
    <mergeCell ref="T354:U354"/>
    <mergeCell ref="V354:W354"/>
    <mergeCell ref="Y354:Z354"/>
    <mergeCell ref="AG351:AH351"/>
    <mergeCell ref="AE351:AF351"/>
    <mergeCell ref="T352:U352"/>
    <mergeCell ref="V352:W352"/>
    <mergeCell ref="AL348:AM348"/>
    <mergeCell ref="AA351:AB351"/>
    <mergeCell ref="Y351:Z351"/>
    <mergeCell ref="Y353:Z353"/>
    <mergeCell ref="AA353:AB353"/>
    <mergeCell ref="AG355:AH355"/>
    <mergeCell ref="AA349:AB349"/>
    <mergeCell ref="AJ351:AK351"/>
    <mergeCell ref="AL351:AM351"/>
    <mergeCell ref="AC351:AD351"/>
    <mergeCell ref="AE353:AF353"/>
    <mergeCell ref="AP355:AQ355"/>
    <mergeCell ref="AN352:AO352"/>
    <mergeCell ref="AE352:AF352"/>
    <mergeCell ref="AC355:AD355"/>
    <mergeCell ref="E352:M352"/>
    <mergeCell ref="E359:M359"/>
    <mergeCell ref="N359:O359"/>
    <mergeCell ref="E366:M366"/>
    <mergeCell ref="V361:W361"/>
    <mergeCell ref="N361:O361"/>
    <mergeCell ref="N357:O357"/>
    <mergeCell ref="P357:Q357"/>
    <mergeCell ref="AA358:AB358"/>
    <mergeCell ref="AC358:AD358"/>
    <mergeCell ref="AC352:AD352"/>
    <mergeCell ref="Y357:Z357"/>
    <mergeCell ref="AA357:AB357"/>
    <mergeCell ref="R355:S355"/>
    <mergeCell ref="R358:S358"/>
    <mergeCell ref="E356:M356"/>
    <mergeCell ref="Y352:Z352"/>
    <mergeCell ref="AC353:AD353"/>
    <mergeCell ref="T356:U356"/>
    <mergeCell ref="V356:W356"/>
    <mergeCell ref="AC366:AD366"/>
    <mergeCell ref="J361:M361"/>
    <mergeCell ref="E363:M363"/>
    <mergeCell ref="E365:M365"/>
    <mergeCell ref="P361:Q361"/>
    <mergeCell ref="E362:M362"/>
    <mergeCell ref="P353:Q353"/>
    <mergeCell ref="R353:S353"/>
    <mergeCell ref="N352:O352"/>
    <mergeCell ref="P352:Q352"/>
    <mergeCell ref="N356:O356"/>
    <mergeCell ref="P356:Q356"/>
    <mergeCell ref="N358:O358"/>
    <mergeCell ref="P358:Q358"/>
    <mergeCell ref="AN368:AO368"/>
    <mergeCell ref="AP368:AQ368"/>
    <mergeCell ref="N370:O370"/>
    <mergeCell ref="P370:Q370"/>
    <mergeCell ref="R370:S370"/>
    <mergeCell ref="V369:W369"/>
    <mergeCell ref="Y369:Z369"/>
    <mergeCell ref="R368:S368"/>
    <mergeCell ref="T368:U368"/>
    <mergeCell ref="V363:W363"/>
    <mergeCell ref="AG366:AH366"/>
    <mergeCell ref="AL367:AM367"/>
    <mergeCell ref="AJ364:AK364"/>
    <mergeCell ref="AL364:AM364"/>
    <mergeCell ref="AJ360:AK360"/>
    <mergeCell ref="T364:U364"/>
    <mergeCell ref="T358:U358"/>
    <mergeCell ref="V358:W358"/>
    <mergeCell ref="AN365:AO365"/>
    <mergeCell ref="AC359:AD359"/>
    <mergeCell ref="AE368:AF368"/>
    <mergeCell ref="P365:Q365"/>
    <mergeCell ref="R365:S365"/>
    <mergeCell ref="AA361:AB361"/>
    <mergeCell ref="AC361:AD361"/>
    <mergeCell ref="E360:M360"/>
    <mergeCell ref="N360:O360"/>
    <mergeCell ref="P360:Q360"/>
    <mergeCell ref="T374:U374"/>
    <mergeCell ref="AE374:AF374"/>
    <mergeCell ref="P378:Q378"/>
    <mergeCell ref="R378:S378"/>
    <mergeCell ref="AC372:AD372"/>
    <mergeCell ref="AE372:AF372"/>
    <mergeCell ref="AL377:AM377"/>
    <mergeCell ref="AG372:AH372"/>
    <mergeCell ref="Y366:Z366"/>
    <mergeCell ref="V364:W364"/>
    <mergeCell ref="AL366:AM366"/>
    <mergeCell ref="AE365:AF365"/>
    <mergeCell ref="Y367:Z367"/>
    <mergeCell ref="AA367:AB367"/>
    <mergeCell ref="AE361:AF361"/>
    <mergeCell ref="AC367:AD367"/>
    <mergeCell ref="AE367:AF367"/>
    <mergeCell ref="AA368:AB368"/>
    <mergeCell ref="AG364:AH364"/>
    <mergeCell ref="AJ365:AK365"/>
    <mergeCell ref="V372:W372"/>
    <mergeCell ref="AE370:AF370"/>
    <mergeCell ref="P372:Q372"/>
    <mergeCell ref="R372:S372"/>
    <mergeCell ref="AG368:AH368"/>
    <mergeCell ref="V367:W367"/>
    <mergeCell ref="Y365:Z365"/>
    <mergeCell ref="AL385:AM385"/>
    <mergeCell ref="AJ376:AK376"/>
    <mergeCell ref="AU384:AV384"/>
    <mergeCell ref="AN367:AO367"/>
    <mergeCell ref="AP364:AQ364"/>
    <mergeCell ref="AR364:AS364"/>
    <mergeCell ref="AP366:AQ366"/>
    <mergeCell ref="AR366:AS366"/>
    <mergeCell ref="AN364:AO364"/>
    <mergeCell ref="AN374:AO374"/>
    <mergeCell ref="AP374:AQ374"/>
    <mergeCell ref="AP373:AQ373"/>
    <mergeCell ref="AR368:AS368"/>
    <mergeCell ref="AE366:AF366"/>
    <mergeCell ref="AC363:AD363"/>
    <mergeCell ref="AC365:AD365"/>
    <mergeCell ref="AR367:AS367"/>
    <mergeCell ref="AL382:AM382"/>
    <mergeCell ref="AN382:AO382"/>
    <mergeCell ref="AY367:AZ367"/>
    <mergeCell ref="BA367:BB367"/>
    <mergeCell ref="BC367:BD367"/>
    <mergeCell ref="BA373:BB373"/>
    <mergeCell ref="AU368:AV368"/>
    <mergeCell ref="AN371:AO371"/>
    <mergeCell ref="AG380:AH380"/>
    <mergeCell ref="AJ369:AK369"/>
    <mergeCell ref="AL369:AM369"/>
    <mergeCell ref="AA365:AB365"/>
    <mergeCell ref="AE380:AF380"/>
    <mergeCell ref="AJ371:AK371"/>
    <mergeCell ref="AL371:AM371"/>
    <mergeCell ref="AG379:AH379"/>
    <mergeCell ref="AG367:AH367"/>
    <mergeCell ref="AY365:AZ365"/>
    <mergeCell ref="BA365:BB365"/>
    <mergeCell ref="V370:W370"/>
    <mergeCell ref="Y370:Z370"/>
    <mergeCell ref="AA370:AB370"/>
    <mergeCell ref="AL370:AM370"/>
    <mergeCell ref="BF428:BG428"/>
    <mergeCell ref="AG429:AH429"/>
    <mergeCell ref="AG384:AH384"/>
    <mergeCell ref="V396:W396"/>
    <mergeCell ref="BC422:BD422"/>
    <mergeCell ref="BA428:BB428"/>
    <mergeCell ref="BC427:BD427"/>
    <mergeCell ref="AW377:AX377"/>
    <mergeCell ref="Y399:Z399"/>
    <mergeCell ref="AA399:AB399"/>
    <mergeCell ref="AC396:AD396"/>
    <mergeCell ref="AC394:AD394"/>
    <mergeCell ref="AG392:AH392"/>
    <mergeCell ref="AG391:AH391"/>
    <mergeCell ref="AG393:AH393"/>
    <mergeCell ref="AL393:AM393"/>
    <mergeCell ref="AL390:AM390"/>
    <mergeCell ref="AL381:AM381"/>
    <mergeCell ref="Y372:Z372"/>
    <mergeCell ref="AW371:AX371"/>
    <mergeCell ref="AW370:AX370"/>
    <mergeCell ref="AR370:AS370"/>
    <mergeCell ref="AR376:AS376"/>
    <mergeCell ref="AJ372:AK372"/>
    <mergeCell ref="AL372:AM372"/>
    <mergeCell ref="BC374:BD374"/>
    <mergeCell ref="AR384:AS384"/>
    <mergeCell ref="AR382:AS382"/>
    <mergeCell ref="BC429:BD429"/>
    <mergeCell ref="BC431:BD431"/>
    <mergeCell ref="AR422:AS422"/>
    <mergeCell ref="BC397:BD397"/>
    <mergeCell ref="BC396:BD396"/>
    <mergeCell ref="BF425:BG425"/>
    <mergeCell ref="BF423:BG423"/>
    <mergeCell ref="BF424:BG424"/>
    <mergeCell ref="BC424:BD424"/>
    <mergeCell ref="AU424:AV424"/>
    <mergeCell ref="BA427:BB427"/>
    <mergeCell ref="AY425:AZ425"/>
    <mergeCell ref="AR402:AS402"/>
    <mergeCell ref="AU380:AV380"/>
    <mergeCell ref="AR395:AS395"/>
    <mergeCell ref="AW386:AX386"/>
    <mergeCell ref="AR377:AS377"/>
    <mergeCell ref="AU378:AV378"/>
    <mergeCell ref="AR390:AS390"/>
    <mergeCell ref="AW388:AX388"/>
    <mergeCell ref="AY388:AZ388"/>
    <mergeCell ref="AU382:AV382"/>
    <mergeCell ref="AR383:AS383"/>
    <mergeCell ref="AU377:AV377"/>
    <mergeCell ref="BC395:BD395"/>
    <mergeCell ref="AW390:AX390"/>
    <mergeCell ref="AU395:AV395"/>
    <mergeCell ref="AU387:AV387"/>
    <mergeCell ref="AW398:AX398"/>
    <mergeCell ref="AW392:AX392"/>
    <mergeCell ref="AU386:AV386"/>
    <mergeCell ref="BC425:BD425"/>
    <mergeCell ref="AW411:AX411"/>
    <mergeCell ref="AU411:AV411"/>
    <mergeCell ref="AP392:AQ392"/>
    <mergeCell ref="BF393:BG393"/>
    <mergeCell ref="AP398:AQ398"/>
    <mergeCell ref="AR398:AS398"/>
    <mergeCell ref="BF400:BG400"/>
    <mergeCell ref="AW397:AX397"/>
    <mergeCell ref="AR397:AS397"/>
    <mergeCell ref="BA396:BB396"/>
    <mergeCell ref="AU394:AV394"/>
    <mergeCell ref="AW394:AX394"/>
    <mergeCell ref="AR394:AS394"/>
    <mergeCell ref="AW427:AX427"/>
    <mergeCell ref="BA394:BB394"/>
    <mergeCell ref="BA395:BB395"/>
    <mergeCell ref="AR393:AS393"/>
    <mergeCell ref="AR396:AS396"/>
    <mergeCell ref="BA475:BB475"/>
    <mergeCell ref="BC475:BD475"/>
    <mergeCell ref="BC461:BD461"/>
    <mergeCell ref="BA474:BB474"/>
    <mergeCell ref="BC468:BD468"/>
    <mergeCell ref="AJ465:AK465"/>
    <mergeCell ref="AR469:AS469"/>
    <mergeCell ref="AR463:AS463"/>
    <mergeCell ref="AL461:AM461"/>
    <mergeCell ref="AW473:AX473"/>
    <mergeCell ref="AY460:AZ460"/>
    <mergeCell ref="BC438:BD438"/>
    <mergeCell ref="BC439:BD439"/>
    <mergeCell ref="BC465:BD465"/>
    <mergeCell ref="AY461:AZ461"/>
    <mergeCell ref="BC462:BD462"/>
    <mergeCell ref="BA398:BB398"/>
    <mergeCell ref="AW400:AX400"/>
    <mergeCell ref="BA400:BB400"/>
    <mergeCell ref="AY399:AZ399"/>
    <mergeCell ref="AU402:AV402"/>
    <mergeCell ref="BA404:BB404"/>
    <mergeCell ref="AY423:AZ423"/>
    <mergeCell ref="BA423:BB423"/>
    <mergeCell ref="BC398:BD398"/>
    <mergeCell ref="BC400:BD400"/>
    <mergeCell ref="AY455:AZ455"/>
    <mergeCell ref="AY457:AZ457"/>
    <mergeCell ref="AY458:AZ458"/>
    <mergeCell ref="AU456:AV456"/>
    <mergeCell ref="AU428:AV428"/>
    <mergeCell ref="BA408:BB408"/>
    <mergeCell ref="AP464:AQ464"/>
    <mergeCell ref="BC463:BD463"/>
    <mergeCell ref="BA468:BB468"/>
    <mergeCell ref="AY468:AZ468"/>
    <mergeCell ref="BC467:BD467"/>
    <mergeCell ref="AR468:AS468"/>
    <mergeCell ref="AR464:AS464"/>
    <mergeCell ref="AU464:AV464"/>
    <mergeCell ref="AN464:AO464"/>
    <mergeCell ref="AY462:AZ462"/>
    <mergeCell ref="BA462:BB462"/>
    <mergeCell ref="AW460:AX460"/>
    <mergeCell ref="BC472:BD472"/>
    <mergeCell ref="AW461:AX461"/>
    <mergeCell ref="AW472:AX472"/>
    <mergeCell ref="AJ464:AK464"/>
    <mergeCell ref="AL464:AM464"/>
    <mergeCell ref="AJ469:AK469"/>
    <mergeCell ref="AL469:AM469"/>
    <mergeCell ref="AN469:AO469"/>
    <mergeCell ref="AP469:AQ469"/>
    <mergeCell ref="AW464:AX464"/>
    <mergeCell ref="AJ475:AK475"/>
    <mergeCell ref="AL475:AM475"/>
    <mergeCell ref="AN473:AO473"/>
    <mergeCell ref="AN438:AO438"/>
    <mergeCell ref="AE425:AF425"/>
    <mergeCell ref="AG425:AH425"/>
    <mergeCell ref="AJ425:AK425"/>
    <mergeCell ref="AJ459:AK459"/>
    <mergeCell ref="AL474:AM474"/>
    <mergeCell ref="AN474:AO474"/>
    <mergeCell ref="AP474:AQ474"/>
    <mergeCell ref="AP433:AQ433"/>
    <mergeCell ref="AP437:AQ437"/>
    <mergeCell ref="AL448:AM448"/>
    <mergeCell ref="AN448:AO448"/>
    <mergeCell ref="AP448:AQ448"/>
    <mergeCell ref="AE449:AF449"/>
    <mergeCell ref="AJ462:AK462"/>
    <mergeCell ref="AG467:AH467"/>
    <mergeCell ref="AP467:AQ467"/>
    <mergeCell ref="AP473:AQ473"/>
    <mergeCell ref="AN468:AO468"/>
    <mergeCell ref="AP468:AQ468"/>
    <mergeCell ref="AG473:AH473"/>
    <mergeCell ref="AE447:AF447"/>
    <mergeCell ref="AG447:AH447"/>
    <mergeCell ref="AN463:AO463"/>
    <mergeCell ref="AP432:AQ432"/>
    <mergeCell ref="AG452:AH452"/>
    <mergeCell ref="AJ452:AK452"/>
    <mergeCell ref="AL452:AM452"/>
    <mergeCell ref="AN452:AO452"/>
    <mergeCell ref="Y476:Z476"/>
    <mergeCell ref="AN475:AO475"/>
    <mergeCell ref="T473:U473"/>
    <mergeCell ref="V473:W473"/>
    <mergeCell ref="Y473:Z473"/>
    <mergeCell ref="AA473:AB473"/>
    <mergeCell ref="T475:U475"/>
    <mergeCell ref="V475:W475"/>
    <mergeCell ref="AC475:AD475"/>
    <mergeCell ref="AE475:AF475"/>
    <mergeCell ref="AG475:AH475"/>
    <mergeCell ref="AJ473:AK473"/>
    <mergeCell ref="AL473:AM473"/>
    <mergeCell ref="AE471:AF471"/>
    <mergeCell ref="AJ467:AK467"/>
    <mergeCell ref="AJ470:AK470"/>
    <mergeCell ref="V470:W470"/>
    <mergeCell ref="AA467:AB467"/>
    <mergeCell ref="AC467:AD467"/>
    <mergeCell ref="AA476:AB476"/>
    <mergeCell ref="AA475:AB475"/>
    <mergeCell ref="AE468:AF468"/>
    <mergeCell ref="AG468:AH468"/>
    <mergeCell ref="T472:U472"/>
    <mergeCell ref="AE473:AF473"/>
    <mergeCell ref="AG474:AH474"/>
    <mergeCell ref="AG470:AH470"/>
    <mergeCell ref="AC476:AD476"/>
    <mergeCell ref="AE476:AF476"/>
    <mergeCell ref="AG476:AH476"/>
    <mergeCell ref="AJ476:AK476"/>
    <mergeCell ref="AL476:AM476"/>
    <mergeCell ref="AN476:AO476"/>
    <mergeCell ref="V476:W476"/>
    <mergeCell ref="AE472:AF472"/>
    <mergeCell ref="AG472:AH472"/>
    <mergeCell ref="Y472:Z472"/>
    <mergeCell ref="AA472:AB472"/>
    <mergeCell ref="Y475:Z475"/>
    <mergeCell ref="N411:O411"/>
    <mergeCell ref="P411:Q411"/>
    <mergeCell ref="T402:U402"/>
    <mergeCell ref="Y402:Z402"/>
    <mergeCell ref="AA411:AB411"/>
    <mergeCell ref="AN434:AO434"/>
    <mergeCell ref="AG431:AH431"/>
    <mergeCell ref="AE429:AF429"/>
    <mergeCell ref="AA431:AB431"/>
    <mergeCell ref="AJ437:AK437"/>
    <mergeCell ref="AC429:AD429"/>
    <mergeCell ref="Y435:Z435"/>
    <mergeCell ref="AA435:AB435"/>
    <mergeCell ref="AC435:AD435"/>
    <mergeCell ref="Y437:Z437"/>
    <mergeCell ref="AA436:AB436"/>
    <mergeCell ref="AN433:AO433"/>
    <mergeCell ref="AA444:AB444"/>
    <mergeCell ref="AN406:AO406"/>
    <mergeCell ref="AN402:AO402"/>
    <mergeCell ref="AG426:AH426"/>
    <mergeCell ref="AJ422:AK422"/>
    <mergeCell ref="AL408:AM408"/>
    <mergeCell ref="AC444:AD444"/>
    <mergeCell ref="AE452:AF452"/>
    <mergeCell ref="N399:O399"/>
    <mergeCell ref="N397:O397"/>
    <mergeCell ref="V399:W399"/>
    <mergeCell ref="R396:S396"/>
    <mergeCell ref="T396:U396"/>
    <mergeCell ref="AC411:AD411"/>
    <mergeCell ref="N393:O393"/>
    <mergeCell ref="T399:U399"/>
    <mergeCell ref="N398:O398"/>
    <mergeCell ref="V393:W393"/>
    <mergeCell ref="V395:W395"/>
    <mergeCell ref="R397:S397"/>
    <mergeCell ref="P396:Q396"/>
    <mergeCell ref="T393:U393"/>
    <mergeCell ref="Y393:Z393"/>
    <mergeCell ref="AC399:AD399"/>
    <mergeCell ref="AG397:AH397"/>
    <mergeCell ref="T394:U394"/>
    <mergeCell ref="Y394:Z394"/>
    <mergeCell ref="AA394:AB394"/>
    <mergeCell ref="AE394:AF394"/>
    <mergeCell ref="V394:W394"/>
    <mergeCell ref="Y411:Z411"/>
    <mergeCell ref="AE399:AF399"/>
    <mergeCell ref="AA396:AB396"/>
    <mergeCell ref="AE408:AF408"/>
    <mergeCell ref="P399:Q399"/>
    <mergeCell ref="AJ388:AK388"/>
    <mergeCell ref="AL388:AM388"/>
    <mergeCell ref="AJ386:AK386"/>
    <mergeCell ref="BC387:BD387"/>
    <mergeCell ref="AN378:AO378"/>
    <mergeCell ref="AL380:AM380"/>
    <mergeCell ref="AN380:AO380"/>
    <mergeCell ref="AP380:AQ380"/>
    <mergeCell ref="AP381:AQ381"/>
    <mergeCell ref="AL395:AM395"/>
    <mergeCell ref="AL396:AM396"/>
    <mergeCell ref="Y388:Z388"/>
    <mergeCell ref="AA388:AB388"/>
    <mergeCell ref="AC391:AD391"/>
    <mergeCell ref="AJ393:AK393"/>
    <mergeCell ref="AP387:AQ387"/>
    <mergeCell ref="AG398:AH398"/>
    <mergeCell ref="AG389:AH389"/>
    <mergeCell ref="AC390:AD390"/>
    <mergeCell ref="AL391:AM391"/>
    <mergeCell ref="AL392:AM392"/>
    <mergeCell ref="AG390:AH390"/>
    <mergeCell ref="AN390:AO390"/>
    <mergeCell ref="AJ391:AK391"/>
    <mergeCell ref="AJ398:AK398"/>
    <mergeCell ref="AL398:AM398"/>
    <mergeCell ref="AC393:AD393"/>
    <mergeCell ref="AE397:AF397"/>
    <mergeCell ref="AN393:AO393"/>
    <mergeCell ref="Y398:Z398"/>
    <mergeCell ref="AA398:AB398"/>
    <mergeCell ref="Y395:Z395"/>
    <mergeCell ref="AN400:AO400"/>
    <mergeCell ref="AN396:AO396"/>
    <mergeCell ref="AN398:AO398"/>
    <mergeCell ref="AP397:AQ397"/>
    <mergeCell ref="AJ399:AK399"/>
    <mergeCell ref="BA377:BB377"/>
    <mergeCell ref="AP396:AQ396"/>
    <mergeCell ref="AN397:AO397"/>
    <mergeCell ref="AN395:AO395"/>
    <mergeCell ref="AR378:AS378"/>
    <mergeCell ref="AW381:AX381"/>
    <mergeCell ref="AU390:AV390"/>
    <mergeCell ref="AP377:AQ377"/>
    <mergeCell ref="AR392:AS392"/>
    <mergeCell ref="AL394:AM394"/>
    <mergeCell ref="AY395:AZ395"/>
    <mergeCell ref="AW396:AX396"/>
    <mergeCell ref="AJ396:AK396"/>
    <mergeCell ref="AL397:AM397"/>
    <mergeCell ref="AL399:AM399"/>
    <mergeCell ref="AW399:AX399"/>
    <mergeCell ref="AJ379:AK379"/>
    <mergeCell ref="AL379:AM379"/>
    <mergeCell ref="AN399:AO399"/>
    <mergeCell ref="AJ397:AK397"/>
    <mergeCell ref="AU392:AV392"/>
    <mergeCell ref="AP383:AQ383"/>
    <mergeCell ref="AN391:AO391"/>
    <mergeCell ref="AP391:AQ391"/>
    <mergeCell ref="AR391:AS391"/>
    <mergeCell ref="AN392:AO392"/>
    <mergeCell ref="AL389:AM389"/>
    <mergeCell ref="BN400:BO400"/>
    <mergeCell ref="BF397:BG397"/>
    <mergeCell ref="BH397:BI397"/>
    <mergeCell ref="BF399:BG399"/>
    <mergeCell ref="BJ396:BK396"/>
    <mergeCell ref="BL398:BM398"/>
    <mergeCell ref="BL400:BM400"/>
    <mergeCell ref="AU396:AV396"/>
    <mergeCell ref="AG378:AH378"/>
    <mergeCell ref="AC380:AD380"/>
    <mergeCell ref="AE382:AF382"/>
    <mergeCell ref="AG377:AH377"/>
    <mergeCell ref="AP378:AQ378"/>
    <mergeCell ref="BN396:BO396"/>
    <mergeCell ref="BF398:BG398"/>
    <mergeCell ref="AG387:AH387"/>
    <mergeCell ref="AJ387:AK387"/>
    <mergeCell ref="AL387:AM387"/>
    <mergeCell ref="AL384:AM384"/>
    <mergeCell ref="AN384:AO384"/>
    <mergeCell ref="AR388:AS388"/>
    <mergeCell ref="AG385:AH385"/>
    <mergeCell ref="AJ385:AK385"/>
    <mergeCell ref="AR387:AS387"/>
    <mergeCell ref="AJ390:AK390"/>
    <mergeCell ref="AR386:AS386"/>
    <mergeCell ref="AC398:AD398"/>
    <mergeCell ref="AE398:AF398"/>
    <mergeCell ref="AC395:AD395"/>
    <mergeCell ref="AE395:AF395"/>
    <mergeCell ref="BF379:BG379"/>
    <mergeCell ref="BA379:BB379"/>
    <mergeCell ref="E379:M379"/>
    <mergeCell ref="R388:S388"/>
    <mergeCell ref="AC392:AD392"/>
    <mergeCell ref="AE392:AF392"/>
    <mergeCell ref="T380:U380"/>
    <mergeCell ref="N390:O390"/>
    <mergeCell ref="AJ373:AK373"/>
    <mergeCell ref="AL373:AM373"/>
    <mergeCell ref="AJ378:AK378"/>
    <mergeCell ref="AL378:AM378"/>
    <mergeCell ref="AC378:AD378"/>
    <mergeCell ref="AE378:AF378"/>
    <mergeCell ref="R373:S373"/>
    <mergeCell ref="T377:U377"/>
    <mergeCell ref="E373:I373"/>
    <mergeCell ref="V377:W377"/>
    <mergeCell ref="R381:S381"/>
    <mergeCell ref="V381:W381"/>
    <mergeCell ref="Y381:Z381"/>
    <mergeCell ref="R390:S390"/>
    <mergeCell ref="AA390:AB390"/>
    <mergeCell ref="AC384:AD384"/>
    <mergeCell ref="Y390:Z390"/>
    <mergeCell ref="AE379:AF379"/>
    <mergeCell ref="AJ389:AK389"/>
    <mergeCell ref="AJ377:AK377"/>
    <mergeCell ref="AC387:AD387"/>
    <mergeCell ref="AE387:AF387"/>
    <mergeCell ref="AC388:AD388"/>
    <mergeCell ref="V387:W387"/>
    <mergeCell ref="AE390:AF390"/>
    <mergeCell ref="AE388:AF388"/>
    <mergeCell ref="AU363:AV363"/>
    <mergeCell ref="AW363:AX363"/>
    <mergeCell ref="AN366:AO366"/>
    <mergeCell ref="AG353:AH353"/>
    <mergeCell ref="AW365:AX365"/>
    <mergeCell ref="AN354:AO354"/>
    <mergeCell ref="AP354:AQ354"/>
    <mergeCell ref="AJ358:AK358"/>
    <mergeCell ref="AA363:AB363"/>
    <mergeCell ref="AG365:AH365"/>
    <mergeCell ref="V366:W366"/>
    <mergeCell ref="BA372:BB372"/>
    <mergeCell ref="AE384:AF384"/>
    <mergeCell ref="AW382:AX382"/>
    <mergeCell ref="AW378:AX378"/>
    <mergeCell ref="AC379:AD379"/>
    <mergeCell ref="AJ384:AK384"/>
    <mergeCell ref="AP382:AQ382"/>
    <mergeCell ref="AA378:AB378"/>
    <mergeCell ref="AY384:AZ384"/>
    <mergeCell ref="BA384:BB384"/>
    <mergeCell ref="AW379:AX379"/>
    <mergeCell ref="AW384:AX384"/>
    <mergeCell ref="AN373:AO373"/>
    <mergeCell ref="AU379:AV379"/>
    <mergeCell ref="AR369:AS369"/>
    <mergeCell ref="AP367:AQ367"/>
    <mergeCell ref="AP369:AQ369"/>
    <mergeCell ref="AP384:AQ384"/>
    <mergeCell ref="AW383:AX383"/>
    <mergeCell ref="BA383:BB383"/>
    <mergeCell ref="AY376:AZ376"/>
    <mergeCell ref="AL360:AM360"/>
    <mergeCell ref="AP361:AQ361"/>
    <mergeCell ref="AN360:AO360"/>
    <mergeCell ref="AP360:AQ360"/>
    <mergeCell ref="AR360:AS360"/>
    <mergeCell ref="V365:W365"/>
    <mergeCell ref="Y364:Z364"/>
    <mergeCell ref="AA364:AB364"/>
    <mergeCell ref="Y363:Z363"/>
    <mergeCell ref="AJ359:AK359"/>
    <mergeCell ref="AE359:AF359"/>
    <mergeCell ref="AG359:AH359"/>
    <mergeCell ref="V360:W360"/>
    <mergeCell ref="Y360:Z360"/>
    <mergeCell ref="AA360:AB360"/>
    <mergeCell ref="AC360:AD360"/>
    <mergeCell ref="AJ357:AK357"/>
    <mergeCell ref="AN357:AO357"/>
    <mergeCell ref="AL358:AM358"/>
    <mergeCell ref="AC364:AD364"/>
    <mergeCell ref="AE364:AF364"/>
    <mergeCell ref="AG358:AH358"/>
    <mergeCell ref="AN361:AO361"/>
    <mergeCell ref="AE358:AF358"/>
    <mergeCell ref="AR358:AS358"/>
    <mergeCell ref="AU358:AV358"/>
    <mergeCell ref="AP353:AQ353"/>
    <mergeCell ref="R359:S359"/>
    <mergeCell ref="T359:U359"/>
    <mergeCell ref="V359:W359"/>
    <mergeCell ref="Y359:Z359"/>
    <mergeCell ref="AA359:AB359"/>
    <mergeCell ref="R354:S354"/>
    <mergeCell ref="BF355:BG355"/>
    <mergeCell ref="BF358:BG358"/>
    <mergeCell ref="AW355:AX355"/>
    <mergeCell ref="AY350:AZ350"/>
    <mergeCell ref="AW357:AX357"/>
    <mergeCell ref="BF359:BG359"/>
    <mergeCell ref="AR350:AS350"/>
    <mergeCell ref="R352:S352"/>
    <mergeCell ref="R356:S356"/>
    <mergeCell ref="AG354:AH354"/>
    <mergeCell ref="AA352:AB352"/>
    <mergeCell ref="AP356:AQ356"/>
    <mergeCell ref="AR356:AS356"/>
    <mergeCell ref="AP358:AQ358"/>
    <mergeCell ref="AP357:AQ357"/>
    <mergeCell ref="AR352:AS352"/>
    <mergeCell ref="AJ356:AK356"/>
    <mergeCell ref="AW353:AX353"/>
    <mergeCell ref="AR353:AS353"/>
    <mergeCell ref="AU352:AV352"/>
    <mergeCell ref="Y358:Z358"/>
    <mergeCell ref="AL356:AM356"/>
    <mergeCell ref="AW364:AX364"/>
    <mergeCell ref="AL402:AM402"/>
    <mergeCell ref="AP379:AQ379"/>
    <mergeCell ref="AR379:AS379"/>
    <mergeCell ref="AY370:AZ370"/>
    <mergeCell ref="C422:K422"/>
    <mergeCell ref="N422:O422"/>
    <mergeCell ref="AN420:AO420"/>
    <mergeCell ref="AC381:AD381"/>
    <mergeCell ref="Y379:Z379"/>
    <mergeCell ref="AE373:AF373"/>
    <mergeCell ref="AY400:AZ400"/>
    <mergeCell ref="BA399:BB399"/>
    <mergeCell ref="BA397:BB397"/>
    <mergeCell ref="R380:S380"/>
    <mergeCell ref="J373:M373"/>
    <mergeCell ref="N373:O373"/>
    <mergeCell ref="N374:O374"/>
    <mergeCell ref="AE391:AF391"/>
    <mergeCell ref="AU422:AV422"/>
    <mergeCell ref="AW422:AX422"/>
    <mergeCell ref="R391:S391"/>
    <mergeCell ref="T391:U391"/>
    <mergeCell ref="V391:W391"/>
    <mergeCell ref="C373:D373"/>
    <mergeCell ref="AW420:AX420"/>
    <mergeCell ref="AL420:AM420"/>
    <mergeCell ref="AG400:AH400"/>
    <mergeCell ref="AP400:AQ400"/>
    <mergeCell ref="AU420:AV420"/>
    <mergeCell ref="AL383:AM383"/>
    <mergeCell ref="AN383:AO383"/>
    <mergeCell ref="AP399:AQ399"/>
    <mergeCell ref="AR404:AS404"/>
    <mergeCell ref="BN388:BO388"/>
    <mergeCell ref="BL386:BM386"/>
    <mergeCell ref="BN386:BO386"/>
    <mergeCell ref="BL385:BM385"/>
    <mergeCell ref="BN385:BO385"/>
    <mergeCell ref="BL404:BM404"/>
    <mergeCell ref="BN357:BO357"/>
    <mergeCell ref="AW366:AX366"/>
    <mergeCell ref="AY366:AZ366"/>
    <mergeCell ref="BA366:BB366"/>
    <mergeCell ref="BC366:BD366"/>
    <mergeCell ref="AP372:AQ372"/>
    <mergeCell ref="AP389:AQ389"/>
    <mergeCell ref="AW391:AX391"/>
    <mergeCell ref="BC392:BD392"/>
    <mergeCell ref="BC386:BD386"/>
    <mergeCell ref="AU399:AV399"/>
    <mergeCell ref="AW387:AX387"/>
    <mergeCell ref="BC388:BD388"/>
    <mergeCell ref="BH400:BI400"/>
    <mergeCell ref="BH388:BI388"/>
    <mergeCell ref="BH387:BI387"/>
    <mergeCell ref="AR381:AS381"/>
    <mergeCell ref="AU376:AV376"/>
    <mergeCell ref="AY364:AZ364"/>
    <mergeCell ref="BF361:BG361"/>
    <mergeCell ref="AY402:AZ402"/>
    <mergeCell ref="AP402:AQ402"/>
    <mergeCell ref="BH379:BI379"/>
    <mergeCell ref="BH390:BI390"/>
    <mergeCell ref="AL386:AM386"/>
    <mergeCell ref="AR400:AS400"/>
    <mergeCell ref="AU397:AV397"/>
    <mergeCell ref="AR399:AS399"/>
    <mergeCell ref="AN394:AO394"/>
    <mergeCell ref="AY360:AZ360"/>
    <mergeCell ref="AU360:AV360"/>
    <mergeCell ref="AW352:AX352"/>
    <mergeCell ref="BC352:BD352"/>
    <mergeCell ref="AY371:AZ371"/>
    <mergeCell ref="AW373:AX373"/>
    <mergeCell ref="AU371:AV371"/>
    <mergeCell ref="AP365:AQ365"/>
    <mergeCell ref="AL357:AM357"/>
    <mergeCell ref="AJ382:AK382"/>
    <mergeCell ref="AN377:AO377"/>
    <mergeCell ref="AN379:AO379"/>
    <mergeCell ref="AR365:AS365"/>
    <mergeCell ref="BA360:BB360"/>
    <mergeCell ref="BC364:BD364"/>
    <mergeCell ref="BC377:BD377"/>
    <mergeCell ref="BA370:BB370"/>
    <mergeCell ref="BC365:BD365"/>
    <mergeCell ref="AR363:AS363"/>
    <mergeCell ref="AU374:AV374"/>
    <mergeCell ref="AP371:AQ371"/>
    <mergeCell ref="AJ380:AK380"/>
    <mergeCell ref="AJ395:AK395"/>
    <mergeCell ref="AU367:AV367"/>
    <mergeCell ref="AW367:AX367"/>
    <mergeCell ref="BC371:BD371"/>
    <mergeCell ref="AR373:AS373"/>
    <mergeCell ref="AP386:AQ386"/>
    <mergeCell ref="AW385:AX385"/>
    <mergeCell ref="AY385:AZ385"/>
    <mergeCell ref="BA385:BB385"/>
    <mergeCell ref="BF396:BG396"/>
    <mergeCell ref="AP393:AQ393"/>
    <mergeCell ref="AU389:AV389"/>
    <mergeCell ref="AP394:AQ394"/>
    <mergeCell ref="AY372:AZ372"/>
    <mergeCell ref="AP395:AQ395"/>
    <mergeCell ref="AY397:AZ397"/>
    <mergeCell ref="AP388:AQ388"/>
    <mergeCell ref="BF378:BG378"/>
    <mergeCell ref="AN372:AO372"/>
    <mergeCell ref="AN389:AO389"/>
    <mergeCell ref="BC376:BD376"/>
    <mergeCell ref="BC385:BD385"/>
    <mergeCell ref="AU391:AV391"/>
    <mergeCell ref="AP385:AQ385"/>
    <mergeCell ref="AR385:AS385"/>
    <mergeCell ref="AU385:AV385"/>
    <mergeCell ref="AN385:AO385"/>
    <mergeCell ref="BF380:BG380"/>
    <mergeCell ref="AW376:AX376"/>
    <mergeCell ref="BC378:BD378"/>
    <mergeCell ref="BC379:BD379"/>
    <mergeCell ref="BF383:BG383"/>
    <mergeCell ref="AY379:AZ379"/>
    <mergeCell ref="BF385:BG385"/>
    <mergeCell ref="AY422:AZ422"/>
    <mergeCell ref="AR389:AS389"/>
    <mergeCell ref="AY394:AZ394"/>
    <mergeCell ref="BA411:BB411"/>
    <mergeCell ref="BH423:BI423"/>
    <mergeCell ref="BC423:BD423"/>
    <mergeCell ref="BA422:BB422"/>
    <mergeCell ref="BA420:BB420"/>
    <mergeCell ref="BC411:BD411"/>
    <mergeCell ref="BC420:BD420"/>
    <mergeCell ref="AP422:AQ422"/>
    <mergeCell ref="AP420:AQ420"/>
    <mergeCell ref="AR420:AS420"/>
    <mergeCell ref="BL408:BM408"/>
    <mergeCell ref="BJ408:BK408"/>
    <mergeCell ref="BH408:BI408"/>
    <mergeCell ref="BC404:BD404"/>
    <mergeCell ref="AU406:AV406"/>
    <mergeCell ref="AU400:AV400"/>
    <mergeCell ref="BH398:BI398"/>
    <mergeCell ref="BJ400:BK400"/>
    <mergeCell ref="BF402:BG402"/>
    <mergeCell ref="BF408:BG408"/>
    <mergeCell ref="AW402:AX402"/>
    <mergeCell ref="AU404:AV404"/>
    <mergeCell ref="AW404:AX404"/>
    <mergeCell ref="AY404:AZ404"/>
    <mergeCell ref="BL395:BM395"/>
    <mergeCell ref="AR408:AS408"/>
    <mergeCell ref="BL406:BM406"/>
    <mergeCell ref="BL411:BM411"/>
    <mergeCell ref="AU393:AV393"/>
    <mergeCell ref="AL400:AM400"/>
    <mergeCell ref="AP423:AQ423"/>
    <mergeCell ref="AR423:AS423"/>
    <mergeCell ref="AU423:AV423"/>
    <mergeCell ref="AJ428:AK428"/>
    <mergeCell ref="AL428:AM428"/>
    <mergeCell ref="AN428:AO428"/>
    <mergeCell ref="AW408:AX408"/>
    <mergeCell ref="BC406:BD406"/>
    <mergeCell ref="BF406:BG406"/>
    <mergeCell ref="AG420:AH420"/>
    <mergeCell ref="BF426:BG426"/>
    <mergeCell ref="AW406:AX406"/>
    <mergeCell ref="BA425:BB425"/>
    <mergeCell ref="AL406:AM406"/>
    <mergeCell ref="AL426:AM426"/>
    <mergeCell ref="BA426:BB426"/>
    <mergeCell ref="AY406:AZ406"/>
    <mergeCell ref="BA406:BB406"/>
    <mergeCell ref="AR406:AS406"/>
    <mergeCell ref="AU427:AV427"/>
    <mergeCell ref="AY411:AZ411"/>
    <mergeCell ref="AY408:AZ408"/>
    <mergeCell ref="AY420:AZ420"/>
    <mergeCell ref="BC408:BD408"/>
    <mergeCell ref="AW428:AX428"/>
    <mergeCell ref="BA424:BB424"/>
    <mergeCell ref="AW424:AX424"/>
    <mergeCell ref="AY424:AZ424"/>
    <mergeCell ref="AW425:AX425"/>
    <mergeCell ref="AP408:AQ408"/>
    <mergeCell ref="AP411:AQ411"/>
    <mergeCell ref="AW440:AX440"/>
    <mergeCell ref="AY440:AZ440"/>
    <mergeCell ref="BA440:BB440"/>
    <mergeCell ref="BC440:BD440"/>
    <mergeCell ref="AG440:AH440"/>
    <mergeCell ref="AJ440:AK440"/>
    <mergeCell ref="AL440:AM440"/>
    <mergeCell ref="AN440:AO440"/>
    <mergeCell ref="AP440:AQ440"/>
    <mergeCell ref="AR440:AS440"/>
    <mergeCell ref="AU437:AV437"/>
    <mergeCell ref="AW439:AX439"/>
    <mergeCell ref="AU439:AV439"/>
    <mergeCell ref="BA439:BB439"/>
    <mergeCell ref="BA438:BB438"/>
    <mergeCell ref="AY435:AZ435"/>
    <mergeCell ref="BA435:BB435"/>
    <mergeCell ref="AL439:AM439"/>
    <mergeCell ref="AP439:AQ439"/>
    <mergeCell ref="AY438:AZ438"/>
    <mergeCell ref="AL437:AM437"/>
    <mergeCell ref="BA437:BB437"/>
    <mergeCell ref="BA436:BB436"/>
    <mergeCell ref="AR436:AS436"/>
    <mergeCell ref="AG435:AH435"/>
    <mergeCell ref="AJ435:AK435"/>
    <mergeCell ref="AL435:AM435"/>
    <mergeCell ref="AN435:AO435"/>
    <mergeCell ref="AP435:AQ435"/>
    <mergeCell ref="AR435:AS435"/>
    <mergeCell ref="AL436:AM436"/>
    <mergeCell ref="BC435:BD435"/>
    <mergeCell ref="AP436:AQ436"/>
    <mergeCell ref="AP438:AQ438"/>
    <mergeCell ref="AW426:AX426"/>
    <mergeCell ref="AU426:AV426"/>
    <mergeCell ref="AR429:AS429"/>
    <mergeCell ref="AJ433:AK433"/>
    <mergeCell ref="AC434:AD434"/>
    <mergeCell ref="AY437:AZ437"/>
    <mergeCell ref="AU429:AV429"/>
    <mergeCell ref="AR431:AS431"/>
    <mergeCell ref="AR428:AS428"/>
    <mergeCell ref="AW438:AX438"/>
    <mergeCell ref="AA438:AB438"/>
    <mergeCell ref="AR438:AS438"/>
    <mergeCell ref="AU438:AV438"/>
    <mergeCell ref="AY431:AZ431"/>
    <mergeCell ref="AU431:AV431"/>
    <mergeCell ref="AW431:AX431"/>
    <mergeCell ref="AJ436:AK436"/>
    <mergeCell ref="AP431:AQ431"/>
    <mergeCell ref="AJ429:AK429"/>
    <mergeCell ref="AL429:AM429"/>
    <mergeCell ref="AE432:AF432"/>
    <mergeCell ref="AR432:AS432"/>
    <mergeCell ref="AW435:AX435"/>
    <mergeCell ref="AP428:AQ428"/>
    <mergeCell ref="AC433:AD433"/>
    <mergeCell ref="AC427:AD427"/>
    <mergeCell ref="AG434:AH434"/>
    <mergeCell ref="AN427:AO427"/>
    <mergeCell ref="AJ426:AK426"/>
    <mergeCell ref="BN437:BO437"/>
    <mergeCell ref="BJ434:BK434"/>
    <mergeCell ref="BL434:BM434"/>
    <mergeCell ref="BN434:BO434"/>
    <mergeCell ref="BN433:BO433"/>
    <mergeCell ref="BC426:BD426"/>
    <mergeCell ref="BJ439:BK439"/>
    <mergeCell ref="BL439:BM439"/>
    <mergeCell ref="BN439:BO439"/>
    <mergeCell ref="AL431:AM431"/>
    <mergeCell ref="AU434:AV434"/>
    <mergeCell ref="AW434:AX434"/>
    <mergeCell ref="AY434:AZ434"/>
    <mergeCell ref="BA434:BB434"/>
    <mergeCell ref="AU432:AV432"/>
    <mergeCell ref="AU425:AV425"/>
    <mergeCell ref="AP429:AQ429"/>
    <mergeCell ref="BH427:BI427"/>
    <mergeCell ref="AP425:AQ425"/>
    <mergeCell ref="AR425:AS425"/>
    <mergeCell ref="AW432:AX432"/>
    <mergeCell ref="AY432:AZ432"/>
    <mergeCell ref="BA432:BB432"/>
    <mergeCell ref="AR433:AS433"/>
    <mergeCell ref="AU433:AV433"/>
    <mergeCell ref="AW433:AX433"/>
    <mergeCell ref="BC432:BD432"/>
    <mergeCell ref="BA429:BB429"/>
    <mergeCell ref="AY429:AZ429"/>
    <mergeCell ref="BA431:BB431"/>
    <mergeCell ref="BC436:BD436"/>
    <mergeCell ref="BN432:BO432"/>
    <mergeCell ref="BN411:BO411"/>
    <mergeCell ref="BN429:BO429"/>
    <mergeCell ref="BH431:BI431"/>
    <mergeCell ref="BJ431:BK431"/>
    <mergeCell ref="BL431:BM431"/>
    <mergeCell ref="AU408:AV408"/>
    <mergeCell ref="BN431:BO431"/>
    <mergeCell ref="BH359:BI359"/>
    <mergeCell ref="AW356:AX356"/>
    <mergeCell ref="AY356:AZ356"/>
    <mergeCell ref="AW429:AX429"/>
    <mergeCell ref="BC357:BD357"/>
    <mergeCell ref="BC360:BD360"/>
    <mergeCell ref="BF360:BG360"/>
    <mergeCell ref="BJ359:BK359"/>
    <mergeCell ref="BN397:BO397"/>
    <mergeCell ref="BJ365:BK365"/>
    <mergeCell ref="BJ381:BK381"/>
    <mergeCell ref="BL381:BM381"/>
    <mergeCell ref="BH383:BI383"/>
    <mergeCell ref="BJ383:BK383"/>
    <mergeCell ref="BL383:BM383"/>
    <mergeCell ref="BJ384:BK384"/>
    <mergeCell ref="BL382:BM382"/>
    <mergeCell ref="BH385:BI385"/>
    <mergeCell ref="AY426:AZ426"/>
    <mergeCell ref="BL360:BM360"/>
    <mergeCell ref="BN360:BO360"/>
    <mergeCell ref="BA359:BB359"/>
    <mergeCell ref="BN408:BO408"/>
    <mergeCell ref="BJ379:BK379"/>
    <mergeCell ref="BH402:BI402"/>
    <mergeCell ref="BF349:BG349"/>
    <mergeCell ref="BC348:BD348"/>
    <mergeCell ref="BF354:BG354"/>
    <mergeCell ref="BH354:BI354"/>
    <mergeCell ref="BL358:BM358"/>
    <mergeCell ref="BJ352:BK352"/>
    <mergeCell ref="BJ357:BK357"/>
    <mergeCell ref="BH349:BI349"/>
    <mergeCell ref="BN365:BO365"/>
    <mergeCell ref="BN398:BO398"/>
    <mergeCell ref="BH356:BI356"/>
    <mergeCell ref="BH355:BI355"/>
    <mergeCell ref="BJ355:BK355"/>
    <mergeCell ref="BF353:BG353"/>
    <mergeCell ref="BC359:BD359"/>
    <mergeCell ref="BF351:BG351"/>
    <mergeCell ref="BH357:BI357"/>
    <mergeCell ref="BN369:BO369"/>
    <mergeCell ref="BN349:BO349"/>
    <mergeCell ref="BL352:BM352"/>
    <mergeCell ref="BF369:BG369"/>
    <mergeCell ref="BL349:BM349"/>
    <mergeCell ref="BL353:BM353"/>
    <mergeCell ref="BH351:BI351"/>
    <mergeCell ref="BF365:BG365"/>
    <mergeCell ref="BJ395:BK395"/>
    <mergeCell ref="BN395:BO395"/>
    <mergeCell ref="BN394:BO394"/>
    <mergeCell ref="BN391:BO391"/>
    <mergeCell ref="BH389:BI389"/>
    <mergeCell ref="BF350:BG350"/>
    <mergeCell ref="BN389:BO389"/>
    <mergeCell ref="BN406:BO406"/>
    <mergeCell ref="BN402:BO402"/>
    <mergeCell ref="BN404:BO404"/>
    <mergeCell ref="BN399:BO399"/>
    <mergeCell ref="BC368:BD368"/>
    <mergeCell ref="BF367:BG367"/>
    <mergeCell ref="BL396:BM396"/>
    <mergeCell ref="BF395:BG395"/>
    <mergeCell ref="BL359:BM359"/>
    <mergeCell ref="BN359:BO359"/>
    <mergeCell ref="BJ404:BK404"/>
    <mergeCell ref="BJ406:BK406"/>
    <mergeCell ref="AU440:AV440"/>
    <mergeCell ref="BC437:BD437"/>
    <mergeCell ref="AL432:AM432"/>
    <mergeCell ref="AN432:AO432"/>
    <mergeCell ref="BL436:BM436"/>
    <mergeCell ref="BF437:BG437"/>
    <mergeCell ref="BH437:BI437"/>
    <mergeCell ref="BH438:BI438"/>
    <mergeCell ref="BL437:BM437"/>
    <mergeCell ref="BJ437:BK437"/>
    <mergeCell ref="BJ438:BK438"/>
    <mergeCell ref="BF436:BG436"/>
    <mergeCell ref="BF438:BG438"/>
    <mergeCell ref="AL404:AM404"/>
    <mergeCell ref="BF404:BG404"/>
    <mergeCell ref="BC402:BD402"/>
    <mergeCell ref="BJ398:BK398"/>
    <mergeCell ref="BA402:BB402"/>
    <mergeCell ref="BL402:BM402"/>
    <mergeCell ref="AU435:AV435"/>
    <mergeCell ref="BA433:BB433"/>
    <mergeCell ref="AW437:AX437"/>
    <mergeCell ref="BH365:BI365"/>
    <mergeCell ref="BL365:BM365"/>
    <mergeCell ref="BL384:BM384"/>
    <mergeCell ref="BL355:BM355"/>
    <mergeCell ref="BC356:BD356"/>
    <mergeCell ref="BF356:BG356"/>
    <mergeCell ref="BH399:BI399"/>
    <mergeCell ref="BJ399:BK399"/>
    <mergeCell ref="BL399:BM399"/>
    <mergeCell ref="BJ337:BK337"/>
    <mergeCell ref="BL337:BM337"/>
    <mergeCell ref="BN337:BO337"/>
    <mergeCell ref="BF338:BG338"/>
    <mergeCell ref="BH338:BI338"/>
    <mergeCell ref="BN379:BO379"/>
    <mergeCell ref="BJ390:BK390"/>
    <mergeCell ref="BJ338:BK338"/>
    <mergeCell ref="BN358:BO358"/>
    <mergeCell ref="BH360:BI360"/>
    <mergeCell ref="BJ360:BK360"/>
    <mergeCell ref="BN356:BO356"/>
    <mergeCell ref="BJ356:BK356"/>
    <mergeCell ref="BL356:BM356"/>
    <mergeCell ref="BL357:BM357"/>
    <mergeCell ref="BN355:BO355"/>
    <mergeCell ref="BN381:BO381"/>
    <mergeCell ref="BN383:BO383"/>
    <mergeCell ref="BN380:BO380"/>
    <mergeCell ref="AY338:AZ338"/>
    <mergeCell ref="AW338:AX338"/>
    <mergeCell ref="BJ353:BK353"/>
    <mergeCell ref="BC341:BD341"/>
    <mergeCell ref="BC342:BD342"/>
    <mergeCell ref="BC343:BD343"/>
    <mergeCell ref="AW359:AX359"/>
    <mergeCell ref="AY344:AZ344"/>
    <mergeCell ref="BA344:BB344"/>
    <mergeCell ref="BJ354:BK354"/>
    <mergeCell ref="AW349:AX349"/>
    <mergeCell ref="AY347:AZ347"/>
    <mergeCell ref="AY341:AZ341"/>
    <mergeCell ref="BA341:BB341"/>
    <mergeCell ref="BN353:BO353"/>
    <mergeCell ref="BH353:BI353"/>
    <mergeCell ref="BJ346:BK346"/>
    <mergeCell ref="BJ358:BK358"/>
    <mergeCell ref="BF357:BG357"/>
    <mergeCell ref="AW358:AX358"/>
    <mergeCell ref="BL350:BM350"/>
    <mergeCell ref="BN350:BO350"/>
    <mergeCell ref="BL351:BM351"/>
    <mergeCell ref="BN351:BO351"/>
    <mergeCell ref="BC353:BD353"/>
    <mergeCell ref="BC354:BD354"/>
    <mergeCell ref="BC355:BD355"/>
    <mergeCell ref="BC350:BD350"/>
    <mergeCell ref="AY351:AZ351"/>
    <mergeCell ref="AY348:AZ348"/>
    <mergeCell ref="BA348:BB348"/>
    <mergeCell ref="BF342:BG342"/>
    <mergeCell ref="BJ349:BK349"/>
    <mergeCell ref="BJ351:BK351"/>
    <mergeCell ref="AR343:AS343"/>
    <mergeCell ref="AR351:AS351"/>
    <mergeCell ref="AY358:AZ358"/>
    <mergeCell ref="AY359:AZ359"/>
    <mergeCell ref="AW354:AX354"/>
    <mergeCell ref="AW344:AX344"/>
    <mergeCell ref="AY357:AZ357"/>
    <mergeCell ref="BA356:BB356"/>
    <mergeCell ref="AU359:AV359"/>
    <mergeCell ref="BA357:BB357"/>
    <mergeCell ref="AU357:AV357"/>
    <mergeCell ref="BL338:BM338"/>
    <mergeCell ref="BC338:BD338"/>
    <mergeCell ref="BL354:BM354"/>
    <mergeCell ref="BH350:BI350"/>
    <mergeCell ref="BJ350:BK350"/>
    <mergeCell ref="AL144:AM144"/>
    <mergeCell ref="AU145:AV145"/>
    <mergeCell ref="AW154:AX154"/>
    <mergeCell ref="AY154:AZ154"/>
    <mergeCell ref="BA154:BB154"/>
    <mergeCell ref="BC154:BD154"/>
    <mergeCell ref="AN358:AO358"/>
    <mergeCell ref="AR357:AS357"/>
    <mergeCell ref="AU354:AV354"/>
    <mergeCell ref="BF331:BG331"/>
    <mergeCell ref="BH331:BI331"/>
    <mergeCell ref="AP335:AQ335"/>
    <mergeCell ref="AR335:AS335"/>
    <mergeCell ref="AU335:AV335"/>
    <mergeCell ref="AN328:AO328"/>
    <mergeCell ref="AP328:AQ328"/>
    <mergeCell ref="AP297:AQ297"/>
    <mergeCell ref="AR297:AS297"/>
    <mergeCell ref="AP292:AQ292"/>
    <mergeCell ref="AR292:AS292"/>
    <mergeCell ref="AC274:AD274"/>
    <mergeCell ref="AE274:AF274"/>
    <mergeCell ref="AG274:AH274"/>
    <mergeCell ref="AC278:AD278"/>
    <mergeCell ref="AE278:AF278"/>
    <mergeCell ref="AG278:AH278"/>
    <mergeCell ref="AJ278:AK278"/>
    <mergeCell ref="AL278:AM278"/>
    <mergeCell ref="AN278:AO278"/>
    <mergeCell ref="AP278:AQ278"/>
    <mergeCell ref="AR278:AS278"/>
    <mergeCell ref="AJ297:AK297"/>
    <mergeCell ref="T230:U230"/>
    <mergeCell ref="V230:W230"/>
    <mergeCell ref="Y230:Z230"/>
    <mergeCell ref="AA230:AB230"/>
    <mergeCell ref="AE287:AF287"/>
    <mergeCell ref="AG287:AH287"/>
    <mergeCell ref="AC275:AD275"/>
    <mergeCell ref="AE266:AF266"/>
    <mergeCell ref="AG275:AH275"/>
    <mergeCell ref="AL275:AM275"/>
    <mergeCell ref="AN231:AO231"/>
    <mergeCell ref="AL287:AM287"/>
    <mergeCell ref="AN287:AO287"/>
    <mergeCell ref="Y236:Z236"/>
    <mergeCell ref="AA236:AB236"/>
    <mergeCell ref="AC236:AD236"/>
    <mergeCell ref="X2:X3"/>
    <mergeCell ref="AU2:BD3"/>
    <mergeCell ref="AT2:AT3"/>
    <mergeCell ref="AJ2:AS3"/>
    <mergeCell ref="E445:M445"/>
    <mergeCell ref="N445:O445"/>
    <mergeCell ref="T444:U444"/>
    <mergeCell ref="AI2:AI3"/>
    <mergeCell ref="Y2:AH3"/>
    <mergeCell ref="AR149:AS149"/>
    <mergeCell ref="AR150:AS150"/>
    <mergeCell ref="AR154:AS154"/>
    <mergeCell ref="AR155:AS155"/>
    <mergeCell ref="AR156:AS156"/>
    <mergeCell ref="AR157:AS157"/>
    <mergeCell ref="AR158:AS158"/>
    <mergeCell ref="AU158:AV158"/>
    <mergeCell ref="AJ154:AK154"/>
    <mergeCell ref="AL154:AM154"/>
    <mergeCell ref="AN154:AO154"/>
    <mergeCell ref="AP154:AQ154"/>
    <mergeCell ref="AU154:AV154"/>
    <mergeCell ref="AR28:AS28"/>
    <mergeCell ref="AR73:AS73"/>
    <mergeCell ref="AR74:AS74"/>
    <mergeCell ref="AR91:AS91"/>
    <mergeCell ref="AP444:AQ444"/>
    <mergeCell ref="AU444:AV444"/>
    <mergeCell ref="AU28:AV28"/>
    <mergeCell ref="AP28:AQ28"/>
    <mergeCell ref="AY433:AZ433"/>
    <mergeCell ref="AR434:AS434"/>
    <mergeCell ref="BP2:BP3"/>
    <mergeCell ref="BF2:BO3"/>
    <mergeCell ref="BE2:BE3"/>
    <mergeCell ref="AU155:AV155"/>
    <mergeCell ref="AU193:AV193"/>
    <mergeCell ref="BF187:BG187"/>
    <mergeCell ref="BH187:BI187"/>
    <mergeCell ref="BJ187:BK187"/>
    <mergeCell ref="BL187:BM187"/>
    <mergeCell ref="BN187:BO187"/>
    <mergeCell ref="N187:O187"/>
    <mergeCell ref="P187:Q187"/>
    <mergeCell ref="R187:S187"/>
    <mergeCell ref="AG180:AH180"/>
    <mergeCell ref="AJ180:AK180"/>
    <mergeCell ref="AL180:AM180"/>
    <mergeCell ref="BN183:BO183"/>
    <mergeCell ref="N183:O183"/>
    <mergeCell ref="P183:Q183"/>
    <mergeCell ref="R183:S183"/>
    <mergeCell ref="T183:U183"/>
    <mergeCell ref="V183:W183"/>
    <mergeCell ref="AP182:AQ182"/>
    <mergeCell ref="N2:W3"/>
    <mergeCell ref="AR144:AS144"/>
    <mergeCell ref="AR145:AS145"/>
    <mergeCell ref="AR146:AS146"/>
    <mergeCell ref="AU73:AV73"/>
    <mergeCell ref="AP73:AQ73"/>
    <mergeCell ref="AN73:AO73"/>
    <mergeCell ref="AL73:AM73"/>
    <mergeCell ref="AJ73:AK73"/>
    <mergeCell ref="C496:M496"/>
    <mergeCell ref="N408:O408"/>
    <mergeCell ref="N406:O406"/>
    <mergeCell ref="N404:O404"/>
    <mergeCell ref="N402:O402"/>
    <mergeCell ref="P402:Q402"/>
    <mergeCell ref="P404:Q404"/>
    <mergeCell ref="P406:Q406"/>
    <mergeCell ref="P408:Q408"/>
    <mergeCell ref="R402:S402"/>
    <mergeCell ref="C431:D431"/>
    <mergeCell ref="E431:M431"/>
    <mergeCell ref="C432:D432"/>
    <mergeCell ref="E432:M432"/>
    <mergeCell ref="C433:D433"/>
    <mergeCell ref="E433:M433"/>
    <mergeCell ref="C434:D434"/>
    <mergeCell ref="E434:M434"/>
    <mergeCell ref="C465:M465"/>
    <mergeCell ref="C477:M477"/>
    <mergeCell ref="C484:M484"/>
    <mergeCell ref="N449:O449"/>
    <mergeCell ref="P449:Q449"/>
    <mergeCell ref="C452:D452"/>
    <mergeCell ref="P450:Q450"/>
    <mergeCell ref="R450:S450"/>
    <mergeCell ref="C491:M491"/>
    <mergeCell ref="C478:D478"/>
    <mergeCell ref="N440:O440"/>
    <mergeCell ref="P440:Q440"/>
    <mergeCell ref="R440:S440"/>
    <mergeCell ref="N436:O436"/>
    <mergeCell ref="AG445:AH445"/>
    <mergeCell ref="BF444:BG444"/>
    <mergeCell ref="BL444:BM444"/>
    <mergeCell ref="V444:W444"/>
    <mergeCell ref="Y444:Z444"/>
    <mergeCell ref="BF439:BG439"/>
    <mergeCell ref="AR441:AS441"/>
    <mergeCell ref="AN447:AO447"/>
    <mergeCell ref="AP447:AQ447"/>
    <mergeCell ref="BH445:BI445"/>
    <mergeCell ref="BJ445:BK445"/>
    <mergeCell ref="BJ444:BK444"/>
    <mergeCell ref="AY444:AZ444"/>
    <mergeCell ref="BA444:BB444"/>
    <mergeCell ref="AR445:AS445"/>
    <mergeCell ref="AU445:AV445"/>
    <mergeCell ref="AW443:AX443"/>
    <mergeCell ref="AY443:AZ443"/>
    <mergeCell ref="BA443:BB443"/>
    <mergeCell ref="BC443:BD443"/>
    <mergeCell ref="BC445:BD445"/>
    <mergeCell ref="AW444:AX444"/>
    <mergeCell ref="BF443:BG443"/>
    <mergeCell ref="AP443:AQ443"/>
    <mergeCell ref="AN443:AO443"/>
    <mergeCell ref="AR444:AS444"/>
    <mergeCell ref="AN444:AO444"/>
    <mergeCell ref="AJ447:AK447"/>
    <mergeCell ref="BL445:BM445"/>
    <mergeCell ref="BH444:BI444"/>
    <mergeCell ref="AY439:AZ439"/>
    <mergeCell ref="BC441:BD441"/>
    <mergeCell ref="BN447:BO447"/>
    <mergeCell ref="AU446:AV446"/>
    <mergeCell ref="AW446:AX446"/>
    <mergeCell ref="AY446:AZ446"/>
    <mergeCell ref="BA446:BB446"/>
    <mergeCell ref="BC446:BD446"/>
    <mergeCell ref="AY447:AZ447"/>
    <mergeCell ref="BA447:BB447"/>
    <mergeCell ref="BN445:BO445"/>
    <mergeCell ref="BF446:BG446"/>
    <mergeCell ref="AR443:AS443"/>
    <mergeCell ref="AU443:AV443"/>
    <mergeCell ref="BL447:BM447"/>
    <mergeCell ref="AL445:AM445"/>
    <mergeCell ref="AN445:AO445"/>
    <mergeCell ref="BC444:BD444"/>
    <mergeCell ref="BJ441:BK441"/>
    <mergeCell ref="BL441:BM441"/>
    <mergeCell ref="BF445:BG445"/>
    <mergeCell ref="AL443:AM443"/>
    <mergeCell ref="AL444:AM444"/>
    <mergeCell ref="BN448:BO448"/>
    <mergeCell ref="BN449:BO449"/>
    <mergeCell ref="AA447:AB447"/>
    <mergeCell ref="AU447:AV447"/>
    <mergeCell ref="AW447:AX447"/>
    <mergeCell ref="AR447:AS447"/>
    <mergeCell ref="BF447:BG447"/>
    <mergeCell ref="V446:W446"/>
    <mergeCell ref="Y446:Z446"/>
    <mergeCell ref="AA446:AB446"/>
    <mergeCell ref="AC446:AD446"/>
    <mergeCell ref="AE446:AF446"/>
    <mergeCell ref="AG446:AH446"/>
    <mergeCell ref="AJ446:AK446"/>
    <mergeCell ref="AL446:AM446"/>
    <mergeCell ref="AN446:AO446"/>
    <mergeCell ref="AP446:AQ446"/>
    <mergeCell ref="AR446:AS446"/>
    <mergeCell ref="BH448:BI448"/>
    <mergeCell ref="AR449:AS449"/>
    <mergeCell ref="BA448:BB448"/>
    <mergeCell ref="AY449:AZ449"/>
    <mergeCell ref="BA449:BB449"/>
    <mergeCell ref="AW448:AX448"/>
    <mergeCell ref="AY448:AZ448"/>
    <mergeCell ref="BC449:BD449"/>
    <mergeCell ref="BC448:BD448"/>
    <mergeCell ref="AG449:AH449"/>
    <mergeCell ref="BH447:BI447"/>
    <mergeCell ref="BJ447:BK447"/>
    <mergeCell ref="AA448:AB448"/>
    <mergeCell ref="AC448:AD448"/>
    <mergeCell ref="AU448:AV448"/>
    <mergeCell ref="AN449:AO449"/>
    <mergeCell ref="AP449:AQ449"/>
    <mergeCell ref="AA449:AB449"/>
    <mergeCell ref="AC449:AD449"/>
    <mergeCell ref="AA445:AB445"/>
    <mergeCell ref="AC445:AD445"/>
    <mergeCell ref="BJ448:BK448"/>
    <mergeCell ref="C450:D450"/>
    <mergeCell ref="E450:M450"/>
    <mergeCell ref="V445:W445"/>
    <mergeCell ref="Y445:Z445"/>
    <mergeCell ref="AP445:AQ445"/>
    <mergeCell ref="AW445:AX445"/>
    <mergeCell ref="Y450:Z450"/>
    <mergeCell ref="AC447:AD447"/>
    <mergeCell ref="R449:S449"/>
    <mergeCell ref="T449:U449"/>
    <mergeCell ref="T450:U450"/>
    <mergeCell ref="V448:W448"/>
    <mergeCell ref="Y448:Z448"/>
    <mergeCell ref="C448:D448"/>
    <mergeCell ref="E448:M448"/>
    <mergeCell ref="N448:O448"/>
    <mergeCell ref="P448:Q448"/>
    <mergeCell ref="R448:S448"/>
    <mergeCell ref="T448:U448"/>
    <mergeCell ref="V447:W447"/>
    <mergeCell ref="V449:W449"/>
    <mergeCell ref="Y449:Z449"/>
    <mergeCell ref="BF449:BG449"/>
    <mergeCell ref="BH449:BI449"/>
    <mergeCell ref="BJ449:BK449"/>
    <mergeCell ref="BL449:BM449"/>
    <mergeCell ref="AU449:AV449"/>
    <mergeCell ref="BJ450:BK450"/>
    <mergeCell ref="AR450:AS450"/>
    <mergeCell ref="AW450:AX450"/>
    <mergeCell ref="BL450:BM450"/>
    <mergeCell ref="V451:W451"/>
    <mergeCell ref="Y451:Z451"/>
    <mergeCell ref="AA451:AB451"/>
    <mergeCell ref="AL449:AM449"/>
    <mergeCell ref="AJ451:AK451"/>
    <mergeCell ref="AL451:AM451"/>
    <mergeCell ref="AN451:AO451"/>
    <mergeCell ref="AP451:AQ451"/>
    <mergeCell ref="AR451:AS451"/>
    <mergeCell ref="V453:W453"/>
    <mergeCell ref="Y453:Z453"/>
    <mergeCell ref="AA453:AB453"/>
    <mergeCell ref="AC453:AD453"/>
    <mergeCell ref="AE453:AF453"/>
    <mergeCell ref="AG453:AH453"/>
    <mergeCell ref="AJ453:AK453"/>
    <mergeCell ref="AP452:AQ452"/>
    <mergeCell ref="AR453:AS453"/>
    <mergeCell ref="AN453:AO453"/>
    <mergeCell ref="AL453:AM453"/>
    <mergeCell ref="V450:W450"/>
    <mergeCell ref="V452:W452"/>
    <mergeCell ref="Y452:Z452"/>
    <mergeCell ref="AA452:AB452"/>
    <mergeCell ref="AC452:AD452"/>
    <mergeCell ref="AP450:AQ450"/>
    <mergeCell ref="BL452:BM452"/>
    <mergeCell ref="AE450:AF450"/>
    <mergeCell ref="AG450:AH450"/>
    <mergeCell ref="AJ450:AK450"/>
    <mergeCell ref="AL450:AM450"/>
    <mergeCell ref="AN450:AO450"/>
    <mergeCell ref="BC451:BD451"/>
    <mergeCell ref="BH451:BI451"/>
    <mergeCell ref="BA452:BB452"/>
    <mergeCell ref="AY450:AZ450"/>
    <mergeCell ref="AC451:AD451"/>
    <mergeCell ref="AE451:AF451"/>
    <mergeCell ref="AG451:AH451"/>
    <mergeCell ref="BA450:BB450"/>
    <mergeCell ref="BF450:BG450"/>
    <mergeCell ref="BH450:BI450"/>
    <mergeCell ref="BF451:BG451"/>
    <mergeCell ref="AU451:AV451"/>
    <mergeCell ref="AW451:AX451"/>
    <mergeCell ref="BL451:BM451"/>
    <mergeCell ref="AU450:AV450"/>
    <mergeCell ref="BN450:BO450"/>
    <mergeCell ref="AP459:AQ459"/>
    <mergeCell ref="AR459:AS459"/>
    <mergeCell ref="AU459:AV459"/>
    <mergeCell ref="AW459:AX459"/>
    <mergeCell ref="AY459:AZ459"/>
    <mergeCell ref="BA459:BB459"/>
    <mergeCell ref="BC459:BD459"/>
    <mergeCell ref="BF459:BG459"/>
    <mergeCell ref="BH459:BI459"/>
    <mergeCell ref="BJ459:BK459"/>
    <mergeCell ref="BL459:BM459"/>
    <mergeCell ref="AP462:AQ462"/>
    <mergeCell ref="AR462:AS462"/>
    <mergeCell ref="BA458:BB458"/>
    <mergeCell ref="BC458:BD458"/>
    <mergeCell ref="AY451:AZ451"/>
    <mergeCell ref="BA451:BB451"/>
    <mergeCell ref="BL453:BM453"/>
    <mergeCell ref="AU453:AV453"/>
    <mergeCell ref="BH453:BI453"/>
    <mergeCell ref="BJ453:BK453"/>
    <mergeCell ref="BN451:BO451"/>
    <mergeCell ref="BC450:BD450"/>
    <mergeCell ref="BA456:BB456"/>
    <mergeCell ref="BC456:BD456"/>
    <mergeCell ref="AU461:AV461"/>
    <mergeCell ref="BL458:BM458"/>
    <mergeCell ref="AW462:AX462"/>
    <mergeCell ref="BN452:BO452"/>
    <mergeCell ref="AY456:AZ456"/>
    <mergeCell ref="AW452:AX452"/>
    <mergeCell ref="BH476:BI476"/>
    <mergeCell ref="BJ476:BK476"/>
    <mergeCell ref="AY476:AZ476"/>
    <mergeCell ref="BA476:BB476"/>
    <mergeCell ref="BH452:BI452"/>
    <mergeCell ref="BJ452:BK452"/>
    <mergeCell ref="BF452:BG452"/>
    <mergeCell ref="AR452:AS452"/>
    <mergeCell ref="AU452:AV452"/>
    <mergeCell ref="BC452:BD452"/>
    <mergeCell ref="AY453:AZ453"/>
    <mergeCell ref="BA453:BB453"/>
    <mergeCell ref="BC453:BD453"/>
    <mergeCell ref="BF453:BG453"/>
    <mergeCell ref="AU462:AV462"/>
    <mergeCell ref="AR476:AS476"/>
    <mergeCell ref="AR475:AS475"/>
    <mergeCell ref="AW458:AX458"/>
    <mergeCell ref="AR473:AS473"/>
    <mergeCell ref="AU475:AV475"/>
    <mergeCell ref="AR467:AS467"/>
    <mergeCell ref="BF456:BG456"/>
    <mergeCell ref="BF474:BG474"/>
    <mergeCell ref="BF475:BG475"/>
    <mergeCell ref="BC464:BD464"/>
    <mergeCell ref="BF458:BG458"/>
    <mergeCell ref="BC457:BD457"/>
    <mergeCell ref="BA457:BB457"/>
    <mergeCell ref="BA460:BB460"/>
    <mergeCell ref="BJ467:BK467"/>
    <mergeCell ref="AW475:AX475"/>
    <mergeCell ref="AR474:AS474"/>
    <mergeCell ref="AP476:AQ476"/>
    <mergeCell ref="AW468:AX468"/>
    <mergeCell ref="AW469:AX469"/>
    <mergeCell ref="BC470:BD470"/>
    <mergeCell ref="AP457:AQ457"/>
    <mergeCell ref="AR457:AS457"/>
    <mergeCell ref="AU457:AV457"/>
    <mergeCell ref="AW457:AX457"/>
    <mergeCell ref="AN458:AO458"/>
    <mergeCell ref="AP458:AQ458"/>
    <mergeCell ref="AR458:AS458"/>
    <mergeCell ref="AU458:AV458"/>
    <mergeCell ref="AN465:AO465"/>
    <mergeCell ref="AP465:AQ465"/>
    <mergeCell ref="BC471:BD471"/>
    <mergeCell ref="AY470:AZ470"/>
    <mergeCell ref="BA470:BB470"/>
    <mergeCell ref="BC469:BD469"/>
    <mergeCell ref="AU469:AV469"/>
    <mergeCell ref="BA464:BB464"/>
    <mergeCell ref="AW471:AX471"/>
    <mergeCell ref="AU470:AV470"/>
    <mergeCell ref="AW470:AX470"/>
    <mergeCell ref="AW467:AX467"/>
    <mergeCell ref="AU463:AV463"/>
    <mergeCell ref="BA469:BB469"/>
    <mergeCell ref="AN459:AO459"/>
    <mergeCell ref="AP463:AQ463"/>
    <mergeCell ref="AR465:AS465"/>
    <mergeCell ref="AN467:AO467"/>
    <mergeCell ref="BC476:BD476"/>
    <mergeCell ref="BA473:BB473"/>
  </mergeCells>
  <phoneticPr fontId="5" type="noConversion"/>
  <dataValidations count="10">
    <dataValidation type="list" allowBlank="1" showInputMessage="1" showErrorMessage="1" sqref="C376:D376 C377:C395" xr:uid="{00000000-0002-0000-0300-000000000000}">
      <formula1>Commodity</formula1>
    </dataValidation>
    <dataValidation type="list" allowBlank="1" showInputMessage="1" showErrorMessage="1" sqref="C149:C168 C172:C183 C187:C206 C210:C221 C225:C244 C248:C259 C263:C282 C286:C297 C301:C320 C324:C335" xr:uid="{00000000-0002-0000-0300-000001000000}">
      <formula1>Travel</formula1>
    </dataValidation>
    <dataValidation showDropDown="1" showInputMessage="1" showErrorMessage="1" sqref="D13" xr:uid="{00000000-0002-0000-0300-000002000000}"/>
    <dataValidation type="list" allowBlank="1" showInputMessage="1" showErrorMessage="1" sqref="E414:J419" xr:uid="{00000000-0002-0000-0300-000003000000}">
      <formula1>Fabrication</formula1>
    </dataValidation>
    <dataValidation type="list" allowBlank="1" showInputMessage="1" showErrorMessage="1" sqref="E58:J72" xr:uid="{00000000-0002-0000-0300-000004000000}">
      <formula1>Student</formula1>
    </dataValidation>
    <dataValidation type="list" allowBlank="1" showInputMessage="1" showErrorMessage="1" sqref="E13:J27" xr:uid="{00000000-0002-0000-0300-000005000000}">
      <formula1>SeniorPersonnel1</formula1>
    </dataValidation>
    <dataValidation type="list" allowBlank="1" showInputMessage="1" showErrorMessage="1" sqref="I400:L411" xr:uid="{00000000-0002-0000-0300-000006000000}">
      <formula1>Activity</formula1>
    </dataValidation>
    <dataValidation type="list" allowBlank="1" showInputMessage="1" showErrorMessage="1" sqref="E31:J55" xr:uid="{00000000-0002-0000-0300-000007000000}">
      <formula1>OtherPersonnel</formula1>
    </dataValidation>
    <dataValidation type="list" allowBlank="1" showInputMessage="1" showErrorMessage="1" sqref="C341:C361" xr:uid="{00000000-0002-0000-0300-000009000000}">
      <formula1>Contractual</formula1>
    </dataValidation>
    <dataValidation type="list" allowBlank="1" showInputMessage="1" sqref="K58:K72" xr:uid="{E9A33856-2A44-2643-97AD-0196E38E31E0}">
      <formula1>Value___Student_Rates____Note__List_selections_must_match_same_names_on__Benefits_and_F_A__spreadsheet</formula1>
    </dataValidation>
  </dataValidations>
  <printOptions horizontalCentered="1"/>
  <pageMargins left="1" right="1" top="1" bottom="1" header="0.5" footer="0.5"/>
  <pageSetup scale="12" fitToHeight="2" orientation="landscape" r:id="rId1"/>
  <headerFooter alignWithMargins="0">
    <oddHeader>&amp;C&amp;G
&amp;"Trebuchet MS,Bold Italic"&amp;12&amp;K03+000Office of Grants &amp; Contracts Administration</oddHead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B000000}">
          <x14:formula1>
            <xm:f>'Benefits and F&amp;A-DO NOT DELETE'!$A$46:$A$50</xm:f>
          </x14:formula1>
          <xm:sqref>D134:K143</xm:sqref>
        </x14:dataValidation>
        <x14:dataValidation type="list" allowBlank="1" showInputMessage="1" showErrorMessage="1" xr:uid="{00000000-0002-0000-0300-00000C000000}">
          <x14:formula1>
            <xm:f>'List selections - DO NOT DELETE'!$A$158:$A$161</xm:f>
          </x14:formula1>
          <xm:sqref>C431:D440</xm:sqref>
        </x14:dataValidation>
        <x14:dataValidation type="list" allowBlank="1" showInputMessage="1" showErrorMessage="1" xr:uid="{00000000-0002-0000-0300-00000D000000}">
          <x14:formula1>
            <xm:f>'List selections - DO NOT DELETE'!$A$148:$A$154</xm:f>
          </x14:formula1>
          <xm:sqref>C443:D452</xm:sqref>
        </x14:dataValidation>
        <x14:dataValidation type="list" allowBlank="1" showInputMessage="1" xr:uid="{00000000-0002-0000-0300-00000A000000}">
          <x14:formula1>
            <xm:f>'List selections - DO NOT DELETE'!$A$122:$A$131</xm:f>
          </x14:formula1>
          <xm:sqref>D58:D72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4"/>
    <pageSetUpPr fitToPage="1"/>
  </sheetPr>
  <dimension ref="A1:EL748"/>
  <sheetViews>
    <sheetView zoomScale="70" zoomScaleNormal="70" workbookViewId="0">
      <selection activeCell="C1" sqref="C1"/>
    </sheetView>
  </sheetViews>
  <sheetFormatPr defaultColWidth="20.6640625" defaultRowHeight="17.100000000000001" customHeight="1"/>
  <cols>
    <col min="1" max="1" width="9.6640625" style="33" customWidth="1"/>
    <col min="2" max="2" width="2" style="33" customWidth="1"/>
    <col min="3" max="3" width="36" style="34" customWidth="1"/>
    <col min="4" max="4" width="35" style="34" customWidth="1"/>
    <col min="5" max="9" width="7.6640625" style="34" customWidth="1"/>
    <col min="10" max="10" width="17" style="34" customWidth="1"/>
    <col min="11" max="11" width="15" style="34" customWidth="1"/>
    <col min="12" max="12" width="13" style="34" bestFit="1" customWidth="1"/>
    <col min="13" max="13" width="15" style="34" customWidth="1"/>
    <col min="14" max="14" width="8.5" style="190" customWidth="1"/>
    <col min="15" max="15" width="10.1640625" style="190" customWidth="1"/>
    <col min="16" max="16" width="11.6640625" style="34" customWidth="1"/>
    <col min="17" max="17" width="10.6640625" style="190" customWidth="1"/>
    <col min="18" max="18" width="8.5" style="34" customWidth="1"/>
    <col min="19" max="19" width="10.1640625" style="190" customWidth="1"/>
    <col min="20" max="20" width="8.5" style="34" customWidth="1"/>
    <col min="21" max="21" width="10.1640625" style="190" customWidth="1"/>
    <col min="22" max="22" width="8.5" style="34" customWidth="1"/>
    <col min="23" max="23" width="10.1640625" style="190" customWidth="1"/>
    <col min="24" max="24" width="14.5" style="34" bestFit="1" customWidth="1"/>
    <col min="25" max="25" width="8.5" style="190" customWidth="1"/>
    <col min="26" max="26" width="10.1640625" style="190" customWidth="1"/>
    <col min="27" max="27" width="8.5" style="34" customWidth="1"/>
    <col min="28" max="28" width="10.6640625" style="190" customWidth="1"/>
    <col min="29" max="29" width="8.5" style="34" customWidth="1"/>
    <col min="30" max="30" width="10.1640625" style="190" customWidth="1"/>
    <col min="31" max="31" width="8.5" style="34" customWidth="1"/>
    <col min="32" max="32" width="10.1640625" style="190" customWidth="1"/>
    <col min="33" max="33" width="8.5" style="34" customWidth="1"/>
    <col min="34" max="34" width="10.1640625" style="190" customWidth="1"/>
    <col min="35" max="35" width="14.5" style="34" bestFit="1" customWidth="1"/>
    <col min="36" max="36" width="8.5" style="190" customWidth="1"/>
    <col min="37" max="37" width="10.1640625" style="190" customWidth="1"/>
    <col min="38" max="38" width="8.5" style="34" customWidth="1"/>
    <col min="39" max="39" width="10.6640625" style="190" customWidth="1"/>
    <col min="40" max="40" width="8.5" style="34" customWidth="1"/>
    <col min="41" max="41" width="10.1640625" style="190" customWidth="1"/>
    <col min="42" max="42" width="8.5" style="34" customWidth="1"/>
    <col min="43" max="43" width="10.1640625" style="190" customWidth="1"/>
    <col min="44" max="44" width="8.5" style="34" customWidth="1"/>
    <col min="45" max="45" width="10.1640625" style="190" customWidth="1"/>
    <col min="46" max="46" width="14.5" style="34" bestFit="1" customWidth="1"/>
    <col min="47" max="47" width="8.5" style="190" customWidth="1"/>
    <col min="48" max="48" width="10.1640625" style="190" customWidth="1"/>
    <col min="49" max="49" width="8.5" style="34" customWidth="1"/>
    <col min="50" max="50" width="10.6640625" style="190" customWidth="1"/>
    <col min="51" max="51" width="8.5" style="34" customWidth="1"/>
    <col min="52" max="52" width="10.1640625" style="190" customWidth="1"/>
    <col min="53" max="53" width="8.5" style="34" customWidth="1"/>
    <col min="54" max="54" width="10.1640625" style="190" customWidth="1"/>
    <col min="55" max="55" width="8.5" style="34" customWidth="1"/>
    <col min="56" max="56" width="10.1640625" style="190" customWidth="1"/>
    <col min="57" max="57" width="14.5" style="34" bestFit="1" customWidth="1"/>
    <col min="58" max="58" width="8.5" style="190" customWidth="1"/>
    <col min="59" max="59" width="10.1640625" style="190" customWidth="1"/>
    <col min="60" max="60" width="8.5" style="34" customWidth="1"/>
    <col min="61" max="61" width="10.6640625" style="190" customWidth="1"/>
    <col min="62" max="62" width="8.5" style="34" customWidth="1"/>
    <col min="63" max="63" width="10.1640625" style="190" customWidth="1"/>
    <col min="64" max="64" width="8.5" style="34" customWidth="1"/>
    <col min="65" max="65" width="10.1640625" style="190" customWidth="1"/>
    <col min="66" max="66" width="8.5" style="34" customWidth="1"/>
    <col min="67" max="67" width="10.1640625" style="190" customWidth="1"/>
    <col min="68" max="68" width="14.5" style="34" bestFit="1" customWidth="1"/>
    <col min="69" max="74" width="14.5" style="34" customWidth="1"/>
    <col min="75" max="75" width="8.5" style="190" customWidth="1"/>
    <col min="76" max="76" width="10.1640625" style="190" customWidth="1"/>
    <col min="77" max="77" width="8.5" style="34" customWidth="1"/>
    <col min="78" max="78" width="10.6640625" style="190" customWidth="1"/>
    <col min="79" max="79" width="8.5" style="34" customWidth="1"/>
    <col min="80" max="80" width="10.1640625" style="190" customWidth="1"/>
    <col min="81" max="81" width="8.5" style="34" customWidth="1"/>
    <col min="82" max="82" width="10.1640625" style="190" customWidth="1"/>
    <col min="83" max="83" width="8.5" style="34" customWidth="1"/>
    <col min="84" max="84" width="10.1640625" style="190" customWidth="1"/>
    <col min="85" max="85" width="14.5" style="34" bestFit="1" customWidth="1"/>
    <col min="86" max="86" width="8.5" style="190" customWidth="1"/>
    <col min="87" max="87" width="10.1640625" style="190" customWidth="1"/>
    <col min="88" max="88" width="8.5" style="34" customWidth="1"/>
    <col min="89" max="89" width="10.6640625" style="190" customWidth="1"/>
    <col min="90" max="90" width="8.5" style="34" customWidth="1"/>
    <col min="91" max="91" width="10.1640625" style="190" customWidth="1"/>
    <col min="92" max="92" width="8.5" style="34" customWidth="1"/>
    <col min="93" max="93" width="10.1640625" style="190" customWidth="1"/>
    <col min="94" max="94" width="8.5" style="34" customWidth="1"/>
    <col min="95" max="95" width="10.1640625" style="190" customWidth="1"/>
    <col min="96" max="96" width="14.5" style="34" bestFit="1" customWidth="1"/>
    <col min="97" max="97" width="8.5" style="190" customWidth="1"/>
    <col min="98" max="98" width="10.1640625" style="190" customWidth="1"/>
    <col min="99" max="99" width="8.5" style="34" customWidth="1"/>
    <col min="100" max="100" width="10.6640625" style="190" customWidth="1"/>
    <col min="101" max="101" width="8.5" style="34" customWidth="1"/>
    <col min="102" max="102" width="10.1640625" style="190" customWidth="1"/>
    <col min="103" max="103" width="8.5" style="34" customWidth="1"/>
    <col min="104" max="104" width="10.1640625" style="190" customWidth="1"/>
    <col min="105" max="105" width="8.5" style="34" customWidth="1"/>
    <col min="106" max="106" width="10.1640625" style="190" customWidth="1"/>
    <col min="107" max="107" width="14.5" style="34" bestFit="1" customWidth="1"/>
    <col min="108" max="108" width="8.5" style="190" customWidth="1"/>
    <col min="109" max="109" width="10.1640625" style="190" customWidth="1"/>
    <col min="110" max="110" width="8.5" style="34" customWidth="1"/>
    <col min="111" max="111" width="10.6640625" style="190" customWidth="1"/>
    <col min="112" max="112" width="8.5" style="34" customWidth="1"/>
    <col min="113" max="113" width="10.1640625" style="190" customWidth="1"/>
    <col min="114" max="114" width="8.5" style="34" customWidth="1"/>
    <col min="115" max="115" width="10.1640625" style="190" customWidth="1"/>
    <col min="116" max="116" width="8.5" style="34" customWidth="1"/>
    <col min="117" max="117" width="10.1640625" style="190" customWidth="1"/>
    <col min="118" max="118" width="14.5" style="34" bestFit="1" customWidth="1"/>
    <col min="119" max="119" width="8.5" style="190" customWidth="1"/>
    <col min="120" max="120" width="10.1640625" style="190" customWidth="1"/>
    <col min="121" max="121" width="8.5" style="34" customWidth="1"/>
    <col min="122" max="122" width="10.6640625" style="190" customWidth="1"/>
    <col min="123" max="123" width="8.5" style="34" customWidth="1"/>
    <col min="124" max="124" width="10.1640625" style="190" customWidth="1"/>
    <col min="125" max="125" width="8.5" style="34" customWidth="1"/>
    <col min="126" max="126" width="10.1640625" style="190" customWidth="1"/>
    <col min="127" max="127" width="8.5" style="34" customWidth="1"/>
    <col min="128" max="128" width="10.1640625" style="190" customWidth="1"/>
    <col min="129" max="129" width="14.5" style="34" bestFit="1" customWidth="1"/>
    <col min="130" max="135" width="14.5" style="34" customWidth="1"/>
    <col min="136" max="140" width="12.1640625" style="13" customWidth="1"/>
    <col min="141" max="141" width="12.1640625" style="41" customWidth="1"/>
    <col min="142" max="142" width="4.5" style="13" customWidth="1"/>
    <col min="143" max="16384" width="20.6640625" style="34"/>
  </cols>
  <sheetData>
    <row r="1" spans="1:141" s="9" customFormat="1" ht="17.25" customHeight="1">
      <c r="A1" s="62"/>
      <c r="B1" s="62"/>
      <c r="C1" s="16" t="s">
        <v>142</v>
      </c>
      <c r="D1" s="729"/>
      <c r="E1" s="729"/>
      <c r="F1" s="729"/>
      <c r="G1" s="729"/>
      <c r="H1" s="729"/>
      <c r="I1" s="729"/>
      <c r="J1" s="729"/>
      <c r="K1" s="729"/>
      <c r="L1" s="729"/>
      <c r="M1" s="729"/>
      <c r="N1" s="729"/>
      <c r="O1" s="729"/>
      <c r="P1" s="729"/>
      <c r="Q1" s="729"/>
      <c r="R1" s="729"/>
      <c r="S1" s="729"/>
      <c r="T1" s="729"/>
      <c r="U1" s="729"/>
      <c r="V1" s="729"/>
      <c r="W1" s="729"/>
      <c r="X1" s="729"/>
      <c r="Y1" s="13"/>
      <c r="Z1" s="13"/>
      <c r="AA1" s="13"/>
      <c r="AB1" s="13"/>
      <c r="AC1" s="13"/>
      <c r="AD1" s="13"/>
      <c r="AE1" s="13"/>
      <c r="AF1" s="13"/>
      <c r="AI1" s="44"/>
      <c r="AJ1" s="13"/>
      <c r="AK1" s="13"/>
      <c r="AL1" s="13"/>
      <c r="AM1" s="13"/>
      <c r="AN1" s="13"/>
      <c r="AO1" s="13"/>
      <c r="AP1" s="13"/>
      <c r="AQ1" s="13"/>
      <c r="AT1" s="44"/>
      <c r="AU1" s="13"/>
      <c r="AV1" s="13"/>
      <c r="AW1" s="13"/>
      <c r="AX1" s="13"/>
      <c r="AY1" s="13"/>
      <c r="AZ1" s="13"/>
      <c r="BA1" s="13"/>
      <c r="BB1" s="13"/>
      <c r="BE1" s="44"/>
      <c r="BF1" s="13"/>
      <c r="BG1" s="13"/>
      <c r="BH1" s="13"/>
      <c r="BI1" s="13"/>
      <c r="BJ1" s="13"/>
      <c r="BK1" s="13"/>
      <c r="BL1" s="13"/>
      <c r="BM1" s="13"/>
      <c r="BP1" s="44"/>
      <c r="BQ1" s="44"/>
      <c r="BR1" s="44"/>
      <c r="BS1" s="44"/>
      <c r="BT1" s="44"/>
      <c r="BU1" s="44"/>
      <c r="BV1" s="44"/>
      <c r="BW1" s="13"/>
      <c r="BX1" s="13"/>
      <c r="BY1" s="13"/>
      <c r="BZ1" s="13"/>
      <c r="CA1" s="13"/>
      <c r="CB1" s="13"/>
      <c r="CC1" s="13"/>
      <c r="CD1" s="13"/>
      <c r="CG1" s="44"/>
      <c r="CH1" s="13"/>
      <c r="CI1" s="13"/>
      <c r="CJ1" s="13"/>
      <c r="CK1" s="13"/>
      <c r="CL1" s="13"/>
      <c r="CM1" s="13"/>
      <c r="CN1" s="13"/>
      <c r="CO1" s="13"/>
      <c r="CR1" s="44"/>
      <c r="CS1" s="13"/>
      <c r="CT1" s="13"/>
      <c r="CU1" s="13"/>
      <c r="CV1" s="13"/>
      <c r="CW1" s="13"/>
      <c r="CX1" s="13"/>
      <c r="CY1" s="13"/>
      <c r="CZ1" s="13"/>
      <c r="DC1" s="44"/>
      <c r="DD1" s="13"/>
      <c r="DE1" s="13"/>
      <c r="DF1" s="13"/>
      <c r="DG1" s="13"/>
      <c r="DH1" s="13"/>
      <c r="DI1" s="13"/>
      <c r="DJ1" s="13"/>
      <c r="DK1" s="13"/>
      <c r="DN1" s="44"/>
      <c r="DO1" s="13"/>
      <c r="DP1" s="13"/>
      <c r="DQ1" s="13"/>
      <c r="DR1" s="13"/>
      <c r="DS1" s="13"/>
      <c r="DT1" s="13"/>
      <c r="DU1" s="13"/>
      <c r="DV1" s="13"/>
      <c r="DY1" s="44"/>
      <c r="DZ1" s="44"/>
      <c r="EA1" s="44"/>
      <c r="EB1" s="44"/>
      <c r="EC1" s="44"/>
      <c r="ED1" s="44"/>
      <c r="EE1" s="44"/>
    </row>
    <row r="2" spans="1:141" s="9" customFormat="1" ht="17.25" customHeight="1">
      <c r="A2" s="62"/>
      <c r="B2" s="62"/>
      <c r="C2" s="16" t="s">
        <v>146</v>
      </c>
      <c r="D2" s="16"/>
      <c r="E2" s="728" t="s">
        <v>353</v>
      </c>
      <c r="F2" s="728"/>
      <c r="G2" s="728"/>
      <c r="H2" s="728"/>
      <c r="I2" s="728"/>
      <c r="J2" s="728"/>
      <c r="K2" s="728"/>
      <c r="L2" s="1021">
        <f>X718+AI718+AT718+BE718+BP718</f>
        <v>0</v>
      </c>
      <c r="M2" s="1021"/>
      <c r="N2" s="872" t="str">
        <f>N8</f>
        <v>Dept #1 Request Budget</v>
      </c>
      <c r="O2" s="860"/>
      <c r="P2" s="860"/>
      <c r="Q2" s="860"/>
      <c r="R2" s="860"/>
      <c r="S2" s="860"/>
      <c r="T2" s="860"/>
      <c r="U2" s="860"/>
      <c r="V2" s="860"/>
      <c r="W2" s="860"/>
      <c r="X2" s="859">
        <f>X718</f>
        <v>0</v>
      </c>
      <c r="Y2" s="872" t="str">
        <f>Y8</f>
        <v>Dept #2 Request Budget</v>
      </c>
      <c r="Z2" s="860"/>
      <c r="AA2" s="860"/>
      <c r="AB2" s="860"/>
      <c r="AC2" s="860"/>
      <c r="AD2" s="860"/>
      <c r="AE2" s="860"/>
      <c r="AF2" s="860"/>
      <c r="AG2" s="860"/>
      <c r="AH2" s="860"/>
      <c r="AI2" s="859">
        <f>AI718</f>
        <v>0</v>
      </c>
      <c r="AJ2" s="872" t="str">
        <f>AJ8</f>
        <v>Dept #3 Request Budget</v>
      </c>
      <c r="AK2" s="860"/>
      <c r="AL2" s="860"/>
      <c r="AM2" s="860"/>
      <c r="AN2" s="860"/>
      <c r="AO2" s="860"/>
      <c r="AP2" s="860"/>
      <c r="AQ2" s="860"/>
      <c r="AR2" s="860"/>
      <c r="AS2" s="860"/>
      <c r="AT2" s="859">
        <f>AT718</f>
        <v>0</v>
      </c>
      <c r="AU2" s="872" t="str">
        <f>AU8</f>
        <v>Dept #4 Request Budget</v>
      </c>
      <c r="AV2" s="860"/>
      <c r="AW2" s="860"/>
      <c r="AX2" s="860"/>
      <c r="AY2" s="860"/>
      <c r="AZ2" s="860"/>
      <c r="BA2" s="860"/>
      <c r="BB2" s="860"/>
      <c r="BC2" s="860"/>
      <c r="BD2" s="860"/>
      <c r="BE2" s="728"/>
      <c r="BF2" s="872" t="str">
        <f>BF8</f>
        <v>Dept #5 Request Budget</v>
      </c>
      <c r="BG2" s="860"/>
      <c r="BH2" s="860"/>
      <c r="BI2" s="860"/>
      <c r="BJ2" s="860"/>
      <c r="BK2" s="860"/>
      <c r="BL2" s="860"/>
      <c r="BM2" s="860"/>
      <c r="BN2" s="860"/>
      <c r="BO2" s="860"/>
      <c r="BP2" s="859">
        <f>BP718</f>
        <v>0</v>
      </c>
      <c r="BQ2" s="491"/>
      <c r="BR2" s="491"/>
      <c r="BS2" s="491"/>
      <c r="BT2" s="491"/>
      <c r="BU2" s="491"/>
      <c r="BV2" s="491"/>
      <c r="BW2" s="872" t="str">
        <f>BW8</f>
        <v>Dept #1 Match Budget</v>
      </c>
      <c r="BX2" s="860"/>
      <c r="BY2" s="860"/>
      <c r="BZ2" s="860"/>
      <c r="CA2" s="860"/>
      <c r="CB2" s="860"/>
      <c r="CC2" s="860"/>
      <c r="CD2" s="860"/>
      <c r="CE2" s="860"/>
      <c r="CF2" s="860"/>
      <c r="CG2" s="859">
        <f>CG718</f>
        <v>0</v>
      </c>
      <c r="CH2" s="872" t="str">
        <f>CH8</f>
        <v>Dept #2 Match Budget</v>
      </c>
      <c r="CI2" s="860"/>
      <c r="CJ2" s="860"/>
      <c r="CK2" s="860"/>
      <c r="CL2" s="860"/>
      <c r="CM2" s="860"/>
      <c r="CN2" s="860"/>
      <c r="CO2" s="860"/>
      <c r="CP2" s="860"/>
      <c r="CQ2" s="860"/>
      <c r="CR2" s="859">
        <f>CR718</f>
        <v>0</v>
      </c>
      <c r="CS2" s="872" t="str">
        <f>CS8</f>
        <v>Dept #3 Match Budget</v>
      </c>
      <c r="CT2" s="860"/>
      <c r="CU2" s="860"/>
      <c r="CV2" s="860"/>
      <c r="CW2" s="860"/>
      <c r="CX2" s="860"/>
      <c r="CY2" s="860"/>
      <c r="CZ2" s="860"/>
      <c r="DA2" s="860"/>
      <c r="DB2" s="860"/>
      <c r="DC2" s="859">
        <f>DC718</f>
        <v>0</v>
      </c>
      <c r="DD2" s="872" t="str">
        <f>DD8</f>
        <v>Dept #4 Match Budget</v>
      </c>
      <c r="DE2" s="860"/>
      <c r="DF2" s="860"/>
      <c r="DG2" s="860"/>
      <c r="DH2" s="860"/>
      <c r="DI2" s="860"/>
      <c r="DJ2" s="860"/>
      <c r="DK2" s="860"/>
      <c r="DL2" s="860"/>
      <c r="DM2" s="860"/>
      <c r="DN2" s="859">
        <f>DN718</f>
        <v>0</v>
      </c>
      <c r="DO2" s="872" t="str">
        <f>DO8</f>
        <v>Dept #5 Match Budget</v>
      </c>
      <c r="DP2" s="860"/>
      <c r="DQ2" s="860"/>
      <c r="DR2" s="860"/>
      <c r="DS2" s="860"/>
      <c r="DT2" s="860"/>
      <c r="DU2" s="860"/>
      <c r="DV2" s="860"/>
      <c r="DW2" s="860"/>
      <c r="DX2" s="860"/>
      <c r="DY2" s="859">
        <f>DY718</f>
        <v>0</v>
      </c>
      <c r="DZ2" s="491"/>
      <c r="EA2" s="491"/>
      <c r="EB2" s="491"/>
      <c r="EC2" s="491"/>
      <c r="ED2" s="491"/>
      <c r="EE2" s="491"/>
    </row>
    <row r="3" spans="1:141" s="9" customFormat="1" ht="17.25" customHeight="1" thickBot="1">
      <c r="A3" s="62"/>
      <c r="B3" s="62"/>
      <c r="C3" s="9" t="s">
        <v>144</v>
      </c>
      <c r="D3" s="169"/>
      <c r="E3" s="728" t="s">
        <v>354</v>
      </c>
      <c r="F3" s="728"/>
      <c r="G3" s="728"/>
      <c r="H3" s="728"/>
      <c r="I3" s="728"/>
      <c r="J3" s="728"/>
      <c r="K3" s="728"/>
      <c r="L3" s="1022">
        <f>CG718+CR718+DC718+DN718+DY718</f>
        <v>0</v>
      </c>
      <c r="M3" s="1022"/>
      <c r="N3" s="860"/>
      <c r="O3" s="860"/>
      <c r="P3" s="860"/>
      <c r="Q3" s="860"/>
      <c r="R3" s="860"/>
      <c r="S3" s="860"/>
      <c r="T3" s="860"/>
      <c r="U3" s="860"/>
      <c r="V3" s="860"/>
      <c r="W3" s="860"/>
      <c r="X3" s="728"/>
      <c r="Y3" s="860"/>
      <c r="Z3" s="860"/>
      <c r="AA3" s="860"/>
      <c r="AB3" s="860"/>
      <c r="AC3" s="860"/>
      <c r="AD3" s="860"/>
      <c r="AE3" s="860"/>
      <c r="AF3" s="860"/>
      <c r="AG3" s="860"/>
      <c r="AH3" s="860"/>
      <c r="AI3" s="728"/>
      <c r="AJ3" s="860"/>
      <c r="AK3" s="860"/>
      <c r="AL3" s="860"/>
      <c r="AM3" s="860"/>
      <c r="AN3" s="860"/>
      <c r="AO3" s="860"/>
      <c r="AP3" s="860"/>
      <c r="AQ3" s="860"/>
      <c r="AR3" s="860"/>
      <c r="AS3" s="860"/>
      <c r="AT3" s="728"/>
      <c r="AU3" s="860"/>
      <c r="AV3" s="860"/>
      <c r="AW3" s="860"/>
      <c r="AX3" s="860"/>
      <c r="AY3" s="860"/>
      <c r="AZ3" s="860"/>
      <c r="BA3" s="860"/>
      <c r="BB3" s="860"/>
      <c r="BC3" s="860"/>
      <c r="BD3" s="860"/>
      <c r="BE3" s="728"/>
      <c r="BF3" s="860"/>
      <c r="BG3" s="860"/>
      <c r="BH3" s="860"/>
      <c r="BI3" s="860"/>
      <c r="BJ3" s="860"/>
      <c r="BK3" s="860"/>
      <c r="BL3" s="860"/>
      <c r="BM3" s="860"/>
      <c r="BN3" s="860"/>
      <c r="BO3" s="860"/>
      <c r="BP3" s="728"/>
      <c r="BQ3" s="44"/>
      <c r="BR3" s="44"/>
      <c r="BS3" s="44"/>
      <c r="BT3" s="44"/>
      <c r="BU3" s="44"/>
      <c r="BV3" s="44"/>
      <c r="BW3" s="860"/>
      <c r="BX3" s="860"/>
      <c r="BY3" s="860"/>
      <c r="BZ3" s="860"/>
      <c r="CA3" s="860"/>
      <c r="CB3" s="860"/>
      <c r="CC3" s="860"/>
      <c r="CD3" s="860"/>
      <c r="CE3" s="860"/>
      <c r="CF3" s="860"/>
      <c r="CG3" s="728"/>
      <c r="CH3" s="860"/>
      <c r="CI3" s="860"/>
      <c r="CJ3" s="860"/>
      <c r="CK3" s="860"/>
      <c r="CL3" s="860"/>
      <c r="CM3" s="860"/>
      <c r="CN3" s="860"/>
      <c r="CO3" s="860"/>
      <c r="CP3" s="860"/>
      <c r="CQ3" s="860"/>
      <c r="CR3" s="728"/>
      <c r="CS3" s="860"/>
      <c r="CT3" s="860"/>
      <c r="CU3" s="860"/>
      <c r="CV3" s="860"/>
      <c r="CW3" s="860"/>
      <c r="CX3" s="860"/>
      <c r="CY3" s="860"/>
      <c r="CZ3" s="860"/>
      <c r="DA3" s="860"/>
      <c r="DB3" s="860"/>
      <c r="DC3" s="728"/>
      <c r="DD3" s="860"/>
      <c r="DE3" s="860"/>
      <c r="DF3" s="860"/>
      <c r="DG3" s="860"/>
      <c r="DH3" s="860"/>
      <c r="DI3" s="860"/>
      <c r="DJ3" s="860"/>
      <c r="DK3" s="860"/>
      <c r="DL3" s="860"/>
      <c r="DM3" s="860"/>
      <c r="DN3" s="728"/>
      <c r="DO3" s="860"/>
      <c r="DP3" s="860"/>
      <c r="DQ3" s="860"/>
      <c r="DR3" s="860"/>
      <c r="DS3" s="860"/>
      <c r="DT3" s="860"/>
      <c r="DU3" s="860"/>
      <c r="DV3" s="860"/>
      <c r="DW3" s="860"/>
      <c r="DX3" s="860"/>
      <c r="DY3" s="728"/>
      <c r="DZ3" s="44"/>
      <c r="EA3" s="44"/>
      <c r="EB3" s="44"/>
      <c r="EC3" s="44"/>
      <c r="ED3" s="44"/>
      <c r="EE3" s="44"/>
    </row>
    <row r="4" spans="1:141" s="9" customFormat="1" ht="17.25" customHeight="1" thickTop="1">
      <c r="A4" s="62"/>
      <c r="B4" s="62"/>
      <c r="C4" s="69" t="s">
        <v>145</v>
      </c>
      <c r="D4" s="169"/>
      <c r="E4" s="1024" t="s">
        <v>355</v>
      </c>
      <c r="F4" s="1024"/>
      <c r="G4" s="1024"/>
      <c r="H4" s="1024"/>
      <c r="I4" s="1024"/>
      <c r="J4" s="1024"/>
      <c r="K4" s="1024"/>
      <c r="L4" s="1021">
        <f>EK718</f>
        <v>0</v>
      </c>
      <c r="M4" s="1021"/>
      <c r="O4" s="402"/>
    </row>
    <row r="5" spans="1:141" s="9" customFormat="1" ht="17.25" customHeight="1">
      <c r="A5" s="62"/>
      <c r="B5" s="62"/>
      <c r="C5" s="9" t="s">
        <v>49</v>
      </c>
      <c r="D5" s="16"/>
      <c r="E5" s="1024" t="s">
        <v>352</v>
      </c>
      <c r="F5" s="1024"/>
      <c r="G5" s="1024"/>
      <c r="H5" s="1024"/>
      <c r="I5" s="1024"/>
      <c r="J5" s="1024"/>
      <c r="K5" s="1024"/>
      <c r="L5" s="1023" t="e">
        <f>L3/L2</f>
        <v>#DIV/0!</v>
      </c>
      <c r="M5" s="1023"/>
    </row>
    <row r="6" spans="1:141" s="9" customFormat="1" ht="17.25" customHeight="1">
      <c r="A6" s="62"/>
      <c r="B6" s="62"/>
      <c r="C6" s="69" t="s">
        <v>466</v>
      </c>
      <c r="D6" s="403"/>
      <c r="E6" s="72"/>
      <c r="F6" s="72"/>
      <c r="G6" s="72"/>
      <c r="H6" s="72"/>
      <c r="I6" s="72"/>
      <c r="N6" s="741"/>
      <c r="O6" s="741"/>
      <c r="P6" s="741"/>
      <c r="Q6" s="741"/>
      <c r="R6" s="741"/>
      <c r="S6" s="741"/>
      <c r="T6" s="741"/>
      <c r="U6" s="741"/>
      <c r="V6" s="741"/>
      <c r="W6" s="741"/>
      <c r="X6" s="62"/>
      <c r="Y6" s="741"/>
      <c r="Z6" s="741"/>
      <c r="AA6" s="741"/>
      <c r="AB6" s="741"/>
      <c r="AC6" s="741"/>
      <c r="AD6" s="741"/>
      <c r="AE6" s="741"/>
      <c r="AF6" s="741"/>
      <c r="AG6" s="741"/>
      <c r="AH6" s="741"/>
      <c r="AI6" s="62"/>
      <c r="AJ6" s="741"/>
      <c r="AK6" s="741"/>
      <c r="AL6" s="741"/>
      <c r="AM6" s="741"/>
      <c r="AN6" s="741"/>
      <c r="AO6" s="741"/>
      <c r="AP6" s="741"/>
      <c r="AQ6" s="741"/>
      <c r="AR6" s="741"/>
      <c r="AS6" s="741"/>
      <c r="AT6" s="62"/>
      <c r="AU6" s="741"/>
      <c r="AV6" s="741"/>
      <c r="AW6" s="741"/>
      <c r="AX6" s="741"/>
      <c r="AY6" s="741"/>
      <c r="AZ6" s="741"/>
      <c r="BA6" s="741"/>
      <c r="BB6" s="741"/>
      <c r="BC6" s="741"/>
      <c r="BD6" s="741"/>
      <c r="BE6" s="62"/>
      <c r="BF6" s="741"/>
      <c r="BG6" s="741"/>
      <c r="BH6" s="741"/>
      <c r="BI6" s="741"/>
      <c r="BJ6" s="741"/>
      <c r="BK6" s="741"/>
      <c r="BL6" s="741"/>
      <c r="BM6" s="741"/>
      <c r="BN6" s="741"/>
      <c r="BO6" s="741"/>
      <c r="BP6" s="62"/>
      <c r="BQ6" s="62"/>
      <c r="BR6" s="62"/>
      <c r="BS6" s="62"/>
      <c r="BT6" s="62"/>
      <c r="BU6" s="62"/>
      <c r="BV6" s="62"/>
      <c r="BW6" s="741"/>
      <c r="BX6" s="741"/>
      <c r="BY6" s="741"/>
      <c r="BZ6" s="741"/>
      <c r="CA6" s="741"/>
      <c r="CB6" s="741"/>
      <c r="CC6" s="741"/>
      <c r="CD6" s="741"/>
      <c r="CE6" s="741"/>
      <c r="CF6" s="741"/>
      <c r="CG6" s="62"/>
      <c r="CH6" s="741"/>
      <c r="CI6" s="741"/>
      <c r="CJ6" s="741"/>
      <c r="CK6" s="741"/>
      <c r="CL6" s="741"/>
      <c r="CM6" s="741"/>
      <c r="CN6" s="741"/>
      <c r="CO6" s="741"/>
      <c r="CP6" s="741"/>
      <c r="CQ6" s="741"/>
      <c r="CR6" s="62"/>
      <c r="CS6" s="741"/>
      <c r="CT6" s="741"/>
      <c r="CU6" s="741"/>
      <c r="CV6" s="741"/>
      <c r="CW6" s="741"/>
      <c r="CX6" s="741"/>
      <c r="CY6" s="741"/>
      <c r="CZ6" s="741"/>
      <c r="DA6" s="741"/>
      <c r="DB6" s="741"/>
      <c r="DC6" s="62"/>
      <c r="DD6" s="741"/>
      <c r="DE6" s="741"/>
      <c r="DF6" s="741"/>
      <c r="DG6" s="741"/>
      <c r="DH6" s="741"/>
      <c r="DI6" s="741"/>
      <c r="DJ6" s="741"/>
      <c r="DK6" s="741"/>
      <c r="DL6" s="741"/>
      <c r="DM6" s="741"/>
      <c r="DN6" s="62"/>
      <c r="DO6" s="741"/>
      <c r="DP6" s="741"/>
      <c r="DQ6" s="741"/>
      <c r="DR6" s="741"/>
      <c r="DS6" s="741"/>
      <c r="DT6" s="741"/>
      <c r="DU6" s="741"/>
      <c r="DV6" s="741"/>
      <c r="DW6" s="741"/>
      <c r="DX6" s="741"/>
      <c r="DY6" s="62"/>
      <c r="DZ6" s="62"/>
      <c r="EA6" s="62"/>
      <c r="EB6" s="62"/>
      <c r="EC6" s="62"/>
      <c r="ED6" s="62"/>
      <c r="EE6" s="62"/>
    </row>
    <row r="7" spans="1:141" s="9" customFormat="1" ht="17.25" customHeight="1">
      <c r="A7" s="62"/>
      <c r="B7" s="62"/>
      <c r="C7" s="69"/>
      <c r="D7" s="69"/>
      <c r="E7" s="392"/>
      <c r="F7" s="392"/>
      <c r="G7" s="392"/>
      <c r="H7" s="392"/>
      <c r="I7" s="392"/>
      <c r="J7" s="69"/>
      <c r="K7" s="69"/>
      <c r="L7" s="69"/>
      <c r="N7" s="750"/>
      <c r="O7" s="750"/>
      <c r="P7" s="750"/>
      <c r="Q7" s="750"/>
      <c r="R7" s="750"/>
      <c r="S7" s="750"/>
      <c r="T7" s="750"/>
      <c r="U7" s="750"/>
      <c r="V7" s="750"/>
      <c r="W7" s="750"/>
      <c r="X7" s="73"/>
      <c r="Y7" s="741"/>
      <c r="Z7" s="741"/>
      <c r="AA7" s="750"/>
      <c r="AB7" s="750"/>
      <c r="AC7" s="750"/>
      <c r="AD7" s="750"/>
      <c r="AE7" s="750"/>
      <c r="AF7" s="750"/>
      <c r="AG7" s="750"/>
      <c r="AH7" s="750"/>
      <c r="AI7" s="73"/>
      <c r="AJ7" s="750"/>
      <c r="AK7" s="750"/>
      <c r="AL7" s="750"/>
      <c r="AM7" s="750"/>
      <c r="AN7" s="750"/>
      <c r="AO7" s="750"/>
      <c r="AP7" s="750"/>
      <c r="AQ7" s="750"/>
      <c r="AR7" s="750"/>
      <c r="AS7" s="750"/>
      <c r="AT7" s="73"/>
      <c r="AU7" s="750"/>
      <c r="AV7" s="750"/>
      <c r="AW7" s="750"/>
      <c r="AX7" s="750"/>
      <c r="AY7" s="750"/>
      <c r="AZ7" s="750"/>
      <c r="BA7" s="750"/>
      <c r="BB7" s="750"/>
      <c r="BC7" s="750"/>
      <c r="BD7" s="750"/>
      <c r="BE7" s="73"/>
      <c r="BF7" s="750"/>
      <c r="BG7" s="750"/>
      <c r="BH7" s="750"/>
      <c r="BI7" s="750"/>
      <c r="BJ7" s="750"/>
      <c r="BK7" s="750"/>
      <c r="BL7" s="750"/>
      <c r="BM7" s="750"/>
      <c r="BN7" s="750"/>
      <c r="BO7" s="750"/>
      <c r="BP7" s="73"/>
      <c r="BQ7" s="73"/>
      <c r="BR7" s="73"/>
      <c r="BS7" s="73"/>
      <c r="BT7" s="73"/>
      <c r="BU7" s="73"/>
      <c r="BV7" s="73"/>
      <c r="BW7" s="750"/>
      <c r="BX7" s="750"/>
      <c r="BY7" s="750"/>
      <c r="BZ7" s="750"/>
      <c r="CA7" s="750"/>
      <c r="CB7" s="750"/>
      <c r="CC7" s="750"/>
      <c r="CD7" s="750"/>
      <c r="CE7" s="750"/>
      <c r="CF7" s="750"/>
      <c r="CG7" s="73"/>
      <c r="CH7" s="750"/>
      <c r="CI7" s="750"/>
      <c r="CJ7" s="750"/>
      <c r="CK7" s="750"/>
      <c r="CL7" s="750"/>
      <c r="CM7" s="750"/>
      <c r="CN7" s="750"/>
      <c r="CO7" s="750"/>
      <c r="CP7" s="750"/>
      <c r="CQ7" s="750"/>
      <c r="CR7" s="73"/>
      <c r="CS7" s="750"/>
      <c r="CT7" s="750"/>
      <c r="CU7" s="750"/>
      <c r="CV7" s="750"/>
      <c r="CW7" s="750"/>
      <c r="CX7" s="750"/>
      <c r="CY7" s="750"/>
      <c r="CZ7" s="750"/>
      <c r="DA7" s="750"/>
      <c r="DB7" s="750"/>
      <c r="DC7" s="73"/>
      <c r="DD7" s="750"/>
      <c r="DE7" s="750"/>
      <c r="DF7" s="750"/>
      <c r="DG7" s="750"/>
      <c r="DH7" s="750"/>
      <c r="DI7" s="750"/>
      <c r="DJ7" s="750"/>
      <c r="DK7" s="750"/>
      <c r="DL7" s="750"/>
      <c r="DM7" s="750"/>
      <c r="DN7" s="73"/>
      <c r="DO7" s="750"/>
      <c r="DP7" s="750"/>
      <c r="DQ7" s="750"/>
      <c r="DR7" s="750"/>
      <c r="DS7" s="750"/>
      <c r="DT7" s="750"/>
      <c r="DU7" s="750"/>
      <c r="DV7" s="750"/>
      <c r="DW7" s="750"/>
      <c r="DX7" s="750"/>
      <c r="DY7" s="73"/>
      <c r="DZ7" s="73"/>
      <c r="EA7" s="73"/>
      <c r="EB7" s="73"/>
      <c r="EC7" s="73"/>
      <c r="ED7" s="73"/>
      <c r="EE7" s="73"/>
    </row>
    <row r="8" spans="1:141" s="205" customFormat="1" ht="17.25" customHeight="1">
      <c r="A8" s="201"/>
      <c r="B8" s="201"/>
      <c r="C8" s="202"/>
      <c r="D8" s="203"/>
      <c r="E8" s="939"/>
      <c r="F8" s="939"/>
      <c r="G8" s="939"/>
      <c r="H8" s="939"/>
      <c r="I8" s="939"/>
      <c r="J8" s="203"/>
      <c r="K8" s="203"/>
      <c r="L8" s="203"/>
      <c r="M8" s="204"/>
      <c r="N8" s="912" t="s">
        <v>465</v>
      </c>
      <c r="O8" s="913"/>
      <c r="P8" s="913"/>
      <c r="Q8" s="913"/>
      <c r="R8" s="913"/>
      <c r="S8" s="913"/>
      <c r="T8" s="913"/>
      <c r="U8" s="913"/>
      <c r="V8" s="913"/>
      <c r="W8" s="913"/>
      <c r="X8" s="914"/>
      <c r="Y8" s="915" t="s">
        <v>343</v>
      </c>
      <c r="Z8" s="916"/>
      <c r="AA8" s="916"/>
      <c r="AB8" s="916"/>
      <c r="AC8" s="916"/>
      <c r="AD8" s="916"/>
      <c r="AE8" s="916"/>
      <c r="AF8" s="916"/>
      <c r="AG8" s="916"/>
      <c r="AH8" s="916"/>
      <c r="AI8" s="917"/>
      <c r="AJ8" s="940" t="s">
        <v>344</v>
      </c>
      <c r="AK8" s="941"/>
      <c r="AL8" s="941"/>
      <c r="AM8" s="941"/>
      <c r="AN8" s="941"/>
      <c r="AO8" s="941"/>
      <c r="AP8" s="941"/>
      <c r="AQ8" s="941"/>
      <c r="AR8" s="941"/>
      <c r="AS8" s="941"/>
      <c r="AT8" s="942"/>
      <c r="AU8" s="919" t="s">
        <v>345</v>
      </c>
      <c r="AV8" s="920"/>
      <c r="AW8" s="920"/>
      <c r="AX8" s="920"/>
      <c r="AY8" s="920"/>
      <c r="AZ8" s="920"/>
      <c r="BA8" s="920"/>
      <c r="BB8" s="920"/>
      <c r="BC8" s="920"/>
      <c r="BD8" s="920"/>
      <c r="BE8" s="921"/>
      <c r="BF8" s="909" t="s">
        <v>346</v>
      </c>
      <c r="BG8" s="910"/>
      <c r="BH8" s="910"/>
      <c r="BI8" s="910"/>
      <c r="BJ8" s="910"/>
      <c r="BK8" s="910"/>
      <c r="BL8" s="910"/>
      <c r="BM8" s="910"/>
      <c r="BN8" s="910"/>
      <c r="BO8" s="910"/>
      <c r="BP8" s="910"/>
      <c r="BQ8" s="953" t="s">
        <v>562</v>
      </c>
      <c r="BR8" s="954"/>
      <c r="BS8" s="954"/>
      <c r="BT8" s="954"/>
      <c r="BU8" s="954"/>
      <c r="BV8" s="955"/>
      <c r="BW8" s="1007" t="s">
        <v>464</v>
      </c>
      <c r="BX8" s="1007"/>
      <c r="BY8" s="1007"/>
      <c r="BZ8" s="1007"/>
      <c r="CA8" s="1007"/>
      <c r="CB8" s="1007"/>
      <c r="CC8" s="1007"/>
      <c r="CD8" s="1007"/>
      <c r="CE8" s="1007"/>
      <c r="CF8" s="1007"/>
      <c r="CG8" s="1008"/>
      <c r="CH8" s="1009" t="s">
        <v>347</v>
      </c>
      <c r="CI8" s="1010"/>
      <c r="CJ8" s="1010"/>
      <c r="CK8" s="1010"/>
      <c r="CL8" s="1010"/>
      <c r="CM8" s="1010"/>
      <c r="CN8" s="1010"/>
      <c r="CO8" s="1010"/>
      <c r="CP8" s="1010"/>
      <c r="CQ8" s="1010"/>
      <c r="CR8" s="1011"/>
      <c r="CS8" s="1012" t="s">
        <v>348</v>
      </c>
      <c r="CT8" s="1013"/>
      <c r="CU8" s="1013"/>
      <c r="CV8" s="1013"/>
      <c r="CW8" s="1013"/>
      <c r="CX8" s="1013"/>
      <c r="CY8" s="1013"/>
      <c r="CZ8" s="1013"/>
      <c r="DA8" s="1013"/>
      <c r="DB8" s="1013"/>
      <c r="DC8" s="1014"/>
      <c r="DD8" s="1015" t="s">
        <v>349</v>
      </c>
      <c r="DE8" s="1016"/>
      <c r="DF8" s="1016"/>
      <c r="DG8" s="1016"/>
      <c r="DH8" s="1016"/>
      <c r="DI8" s="1016"/>
      <c r="DJ8" s="1016"/>
      <c r="DK8" s="1016"/>
      <c r="DL8" s="1016"/>
      <c r="DM8" s="1016"/>
      <c r="DN8" s="1017"/>
      <c r="DO8" s="1018" t="s">
        <v>350</v>
      </c>
      <c r="DP8" s="1019"/>
      <c r="DQ8" s="1019"/>
      <c r="DR8" s="1019"/>
      <c r="DS8" s="1019"/>
      <c r="DT8" s="1019"/>
      <c r="DU8" s="1019"/>
      <c r="DV8" s="1019"/>
      <c r="DW8" s="1019"/>
      <c r="DX8" s="1019"/>
      <c r="DY8" s="1020"/>
      <c r="DZ8" s="953" t="s">
        <v>563</v>
      </c>
      <c r="EA8" s="954"/>
      <c r="EB8" s="954"/>
      <c r="EC8" s="954"/>
      <c r="ED8" s="954"/>
      <c r="EE8" s="955"/>
      <c r="EF8" s="929" t="s">
        <v>351</v>
      </c>
      <c r="EG8" s="930"/>
      <c r="EH8" s="930"/>
      <c r="EI8" s="930"/>
      <c r="EJ8" s="930"/>
      <c r="EK8" s="931"/>
    </row>
    <row r="9" spans="1:141" s="9" customFormat="1" ht="17.25" customHeight="1">
      <c r="A9" s="62"/>
      <c r="B9" s="62"/>
      <c r="C9" s="81"/>
      <c r="D9" s="69"/>
      <c r="E9" s="729"/>
      <c r="F9" s="729"/>
      <c r="G9" s="729"/>
      <c r="H9" s="729"/>
      <c r="I9" s="729"/>
      <c r="J9" s="69"/>
      <c r="K9" s="69"/>
      <c r="L9" s="69"/>
      <c r="M9" s="84"/>
      <c r="N9" s="906" t="s">
        <v>137</v>
      </c>
      <c r="O9" s="796"/>
      <c r="P9" s="906" t="s">
        <v>138</v>
      </c>
      <c r="Q9" s="796"/>
      <c r="R9" s="906" t="s">
        <v>139</v>
      </c>
      <c r="S9" s="796"/>
      <c r="T9" s="906" t="s">
        <v>91</v>
      </c>
      <c r="U9" s="796"/>
      <c r="V9" s="906" t="s">
        <v>92</v>
      </c>
      <c r="W9" s="796"/>
      <c r="X9" s="748" t="str">
        <f>CONCATENATE(N8," Total")</f>
        <v>Dept #1 Request Budget Total</v>
      </c>
      <c r="Y9" s="906" t="s">
        <v>137</v>
      </c>
      <c r="Z9" s="796"/>
      <c r="AA9" s="906" t="s">
        <v>138</v>
      </c>
      <c r="AB9" s="796"/>
      <c r="AC9" s="906" t="s">
        <v>139</v>
      </c>
      <c r="AD9" s="796"/>
      <c r="AE9" s="906" t="s">
        <v>91</v>
      </c>
      <c r="AF9" s="796"/>
      <c r="AG9" s="906" t="s">
        <v>92</v>
      </c>
      <c r="AH9" s="796"/>
      <c r="AI9" s="748" t="str">
        <f>CONCATENATE(Y8," Total")</f>
        <v>Dept #2 Request Budget Total</v>
      </c>
      <c r="AJ9" s="906" t="s">
        <v>137</v>
      </c>
      <c r="AK9" s="796"/>
      <c r="AL9" s="906" t="s">
        <v>138</v>
      </c>
      <c r="AM9" s="796"/>
      <c r="AN9" s="906" t="s">
        <v>139</v>
      </c>
      <c r="AO9" s="796"/>
      <c r="AP9" s="906" t="s">
        <v>91</v>
      </c>
      <c r="AQ9" s="796"/>
      <c r="AR9" s="906" t="s">
        <v>92</v>
      </c>
      <c r="AS9" s="796"/>
      <c r="AT9" s="748" t="str">
        <f>CONCATENATE(AJ8," Total")</f>
        <v>Dept #3 Request Budget Total</v>
      </c>
      <c r="AU9" s="906" t="s">
        <v>137</v>
      </c>
      <c r="AV9" s="796"/>
      <c r="AW9" s="906" t="s">
        <v>138</v>
      </c>
      <c r="AX9" s="796"/>
      <c r="AY9" s="906" t="s">
        <v>139</v>
      </c>
      <c r="AZ9" s="796"/>
      <c r="BA9" s="906" t="s">
        <v>91</v>
      </c>
      <c r="BB9" s="796"/>
      <c r="BC9" s="906" t="s">
        <v>92</v>
      </c>
      <c r="BD9" s="796"/>
      <c r="BE9" s="748" t="str">
        <f>CONCATENATE(AU8," Total")</f>
        <v>Dept #4 Request Budget Total</v>
      </c>
      <c r="BF9" s="906" t="s">
        <v>137</v>
      </c>
      <c r="BG9" s="796"/>
      <c r="BH9" s="906" t="s">
        <v>138</v>
      </c>
      <c r="BI9" s="796"/>
      <c r="BJ9" s="906" t="s">
        <v>139</v>
      </c>
      <c r="BK9" s="796"/>
      <c r="BL9" s="906" t="s">
        <v>91</v>
      </c>
      <c r="BM9" s="796"/>
      <c r="BN9" s="906" t="s">
        <v>92</v>
      </c>
      <c r="BO9" s="796"/>
      <c r="BP9" s="742" t="str">
        <f>CONCATENATE(BF8," Total")</f>
        <v>Dept #5 Request Budget Total</v>
      </c>
      <c r="BQ9" s="956" t="s">
        <v>137</v>
      </c>
      <c r="BR9" s="748" t="s">
        <v>138</v>
      </c>
      <c r="BS9" s="748" t="s">
        <v>139</v>
      </c>
      <c r="BT9" s="748" t="s">
        <v>91</v>
      </c>
      <c r="BU9" s="748" t="s">
        <v>92</v>
      </c>
      <c r="BV9" s="958" t="s">
        <v>489</v>
      </c>
      <c r="BW9" s="1004" t="s">
        <v>137</v>
      </c>
      <c r="BX9" s="907"/>
      <c r="BY9" s="906" t="s">
        <v>138</v>
      </c>
      <c r="BZ9" s="907"/>
      <c r="CA9" s="906" t="s">
        <v>139</v>
      </c>
      <c r="CB9" s="796"/>
      <c r="CC9" s="906" t="s">
        <v>91</v>
      </c>
      <c r="CD9" s="796"/>
      <c r="CE9" s="906" t="s">
        <v>92</v>
      </c>
      <c r="CF9" s="796"/>
      <c r="CG9" s="748" t="str">
        <f>CONCATENATE(BW8," Total")</f>
        <v>Dept #1 Match Budget Total</v>
      </c>
      <c r="CH9" s="906" t="s">
        <v>137</v>
      </c>
      <c r="CI9" s="796"/>
      <c r="CJ9" s="906" t="s">
        <v>138</v>
      </c>
      <c r="CK9" s="796"/>
      <c r="CL9" s="906" t="s">
        <v>139</v>
      </c>
      <c r="CM9" s="796"/>
      <c r="CN9" s="906" t="s">
        <v>91</v>
      </c>
      <c r="CO9" s="796"/>
      <c r="CP9" s="906" t="s">
        <v>92</v>
      </c>
      <c r="CQ9" s="796"/>
      <c r="CR9" s="748" t="str">
        <f>CONCATENATE(CH8," Total")</f>
        <v>Dept #2 Match Budget Total</v>
      </c>
      <c r="CS9" s="906" t="s">
        <v>137</v>
      </c>
      <c r="CT9" s="796"/>
      <c r="CU9" s="906" t="s">
        <v>138</v>
      </c>
      <c r="CV9" s="796"/>
      <c r="CW9" s="906" t="s">
        <v>139</v>
      </c>
      <c r="CX9" s="796"/>
      <c r="CY9" s="906" t="s">
        <v>91</v>
      </c>
      <c r="CZ9" s="796"/>
      <c r="DA9" s="906" t="s">
        <v>92</v>
      </c>
      <c r="DB9" s="796"/>
      <c r="DC9" s="748" t="str">
        <f>CONCATENATE(CS8," Total")</f>
        <v>Dept #3 Match Budget Total</v>
      </c>
      <c r="DD9" s="906" t="s">
        <v>137</v>
      </c>
      <c r="DE9" s="796"/>
      <c r="DF9" s="906" t="s">
        <v>138</v>
      </c>
      <c r="DG9" s="796"/>
      <c r="DH9" s="906" t="s">
        <v>139</v>
      </c>
      <c r="DI9" s="796"/>
      <c r="DJ9" s="906" t="s">
        <v>91</v>
      </c>
      <c r="DK9" s="796"/>
      <c r="DL9" s="906" t="s">
        <v>92</v>
      </c>
      <c r="DM9" s="796"/>
      <c r="DN9" s="748" t="str">
        <f>CONCATENATE(DD8," Total")</f>
        <v>Dept #4 Match Budget Total</v>
      </c>
      <c r="DO9" s="906" t="s">
        <v>137</v>
      </c>
      <c r="DP9" s="796"/>
      <c r="DQ9" s="906" t="s">
        <v>138</v>
      </c>
      <c r="DR9" s="796"/>
      <c r="DS9" s="906" t="s">
        <v>139</v>
      </c>
      <c r="DT9" s="796"/>
      <c r="DU9" s="906" t="s">
        <v>91</v>
      </c>
      <c r="DV9" s="796"/>
      <c r="DW9" s="906" t="s">
        <v>92</v>
      </c>
      <c r="DX9" s="796"/>
      <c r="DY9" s="748" t="str">
        <f>CONCATENATE(DO8," Total")</f>
        <v>Dept #5 Match Budget Total</v>
      </c>
      <c r="DZ9" s="956" t="s">
        <v>137</v>
      </c>
      <c r="EA9" s="748" t="s">
        <v>138</v>
      </c>
      <c r="EB9" s="748" t="s">
        <v>139</v>
      </c>
      <c r="EC9" s="748" t="s">
        <v>91</v>
      </c>
      <c r="ED9" s="748" t="s">
        <v>92</v>
      </c>
      <c r="EE9" s="958" t="s">
        <v>564</v>
      </c>
      <c r="EF9" s="748" t="s">
        <v>137</v>
      </c>
      <c r="EG9" s="748" t="s">
        <v>138</v>
      </c>
      <c r="EH9" s="748" t="s">
        <v>139</v>
      </c>
      <c r="EI9" s="748" t="s">
        <v>91</v>
      </c>
      <c r="EJ9" s="748" t="s">
        <v>92</v>
      </c>
      <c r="EK9" s="748" t="s">
        <v>2</v>
      </c>
    </row>
    <row r="10" spans="1:141" s="9" customFormat="1" ht="48" customHeight="1">
      <c r="A10" s="62" t="s">
        <v>268</v>
      </c>
      <c r="B10" s="62"/>
      <c r="C10" s="78" t="s">
        <v>84</v>
      </c>
      <c r="D10" s="79"/>
      <c r="E10" s="740"/>
      <c r="F10" s="740"/>
      <c r="G10" s="740"/>
      <c r="H10" s="740"/>
      <c r="I10" s="740"/>
      <c r="J10" s="79"/>
      <c r="K10" s="79"/>
      <c r="L10" s="79"/>
      <c r="M10" s="27"/>
      <c r="N10" s="730" t="s">
        <v>148</v>
      </c>
      <c r="O10" s="752"/>
      <c r="P10" s="730" t="s">
        <v>148</v>
      </c>
      <c r="Q10" s="752"/>
      <c r="R10" s="730" t="s">
        <v>148</v>
      </c>
      <c r="S10" s="752"/>
      <c r="T10" s="730" t="s">
        <v>148</v>
      </c>
      <c r="U10" s="752"/>
      <c r="V10" s="730" t="s">
        <v>148</v>
      </c>
      <c r="W10" s="752"/>
      <c r="X10" s="908"/>
      <c r="Y10" s="730" t="s">
        <v>148</v>
      </c>
      <c r="Z10" s="752"/>
      <c r="AA10" s="730" t="s">
        <v>148</v>
      </c>
      <c r="AB10" s="752"/>
      <c r="AC10" s="730" t="s">
        <v>148</v>
      </c>
      <c r="AD10" s="752"/>
      <c r="AE10" s="730" t="s">
        <v>148</v>
      </c>
      <c r="AF10" s="752"/>
      <c r="AG10" s="730" t="s">
        <v>148</v>
      </c>
      <c r="AH10" s="752"/>
      <c r="AI10" s="908"/>
      <c r="AJ10" s="730" t="s">
        <v>148</v>
      </c>
      <c r="AK10" s="752"/>
      <c r="AL10" s="730" t="s">
        <v>148</v>
      </c>
      <c r="AM10" s="752"/>
      <c r="AN10" s="730" t="s">
        <v>148</v>
      </c>
      <c r="AO10" s="752"/>
      <c r="AP10" s="730" t="s">
        <v>148</v>
      </c>
      <c r="AQ10" s="752"/>
      <c r="AR10" s="730" t="s">
        <v>148</v>
      </c>
      <c r="AS10" s="752"/>
      <c r="AT10" s="908"/>
      <c r="AU10" s="730" t="s">
        <v>148</v>
      </c>
      <c r="AV10" s="752"/>
      <c r="AW10" s="730" t="s">
        <v>148</v>
      </c>
      <c r="AX10" s="752"/>
      <c r="AY10" s="730" t="s">
        <v>148</v>
      </c>
      <c r="AZ10" s="752"/>
      <c r="BA10" s="730" t="s">
        <v>148</v>
      </c>
      <c r="BB10" s="752"/>
      <c r="BC10" s="730" t="s">
        <v>148</v>
      </c>
      <c r="BD10" s="752"/>
      <c r="BE10" s="908"/>
      <c r="BF10" s="730" t="s">
        <v>148</v>
      </c>
      <c r="BG10" s="752"/>
      <c r="BH10" s="730" t="s">
        <v>148</v>
      </c>
      <c r="BI10" s="752"/>
      <c r="BJ10" s="730" t="s">
        <v>148</v>
      </c>
      <c r="BK10" s="752"/>
      <c r="BL10" s="730" t="s">
        <v>148</v>
      </c>
      <c r="BM10" s="752"/>
      <c r="BN10" s="730" t="s">
        <v>148</v>
      </c>
      <c r="BO10" s="752"/>
      <c r="BP10" s="1003"/>
      <c r="BQ10" s="957"/>
      <c r="BR10" s="749"/>
      <c r="BS10" s="749"/>
      <c r="BT10" s="749"/>
      <c r="BU10" s="749"/>
      <c r="BV10" s="959"/>
      <c r="BW10" s="1002" t="s">
        <v>148</v>
      </c>
      <c r="BX10" s="752"/>
      <c r="BY10" s="730" t="s">
        <v>148</v>
      </c>
      <c r="BZ10" s="752"/>
      <c r="CA10" s="730" t="s">
        <v>148</v>
      </c>
      <c r="CB10" s="752"/>
      <c r="CC10" s="730" t="s">
        <v>148</v>
      </c>
      <c r="CD10" s="752"/>
      <c r="CE10" s="730" t="s">
        <v>148</v>
      </c>
      <c r="CF10" s="752"/>
      <c r="CG10" s="908"/>
      <c r="CH10" s="730" t="s">
        <v>148</v>
      </c>
      <c r="CI10" s="752"/>
      <c r="CJ10" s="730" t="s">
        <v>148</v>
      </c>
      <c r="CK10" s="752"/>
      <c r="CL10" s="730" t="s">
        <v>148</v>
      </c>
      <c r="CM10" s="752"/>
      <c r="CN10" s="730" t="s">
        <v>148</v>
      </c>
      <c r="CO10" s="752"/>
      <c r="CP10" s="730" t="s">
        <v>148</v>
      </c>
      <c r="CQ10" s="752"/>
      <c r="CR10" s="908"/>
      <c r="CS10" s="730" t="s">
        <v>148</v>
      </c>
      <c r="CT10" s="752"/>
      <c r="CU10" s="730" t="s">
        <v>148</v>
      </c>
      <c r="CV10" s="752"/>
      <c r="CW10" s="730" t="s">
        <v>148</v>
      </c>
      <c r="CX10" s="752"/>
      <c r="CY10" s="730" t="s">
        <v>148</v>
      </c>
      <c r="CZ10" s="752"/>
      <c r="DA10" s="730" t="s">
        <v>148</v>
      </c>
      <c r="DB10" s="752"/>
      <c r="DC10" s="908"/>
      <c r="DD10" s="730" t="s">
        <v>148</v>
      </c>
      <c r="DE10" s="752"/>
      <c r="DF10" s="730" t="s">
        <v>148</v>
      </c>
      <c r="DG10" s="752"/>
      <c r="DH10" s="730" t="s">
        <v>148</v>
      </c>
      <c r="DI10" s="752"/>
      <c r="DJ10" s="730" t="s">
        <v>148</v>
      </c>
      <c r="DK10" s="752"/>
      <c r="DL10" s="730" t="s">
        <v>148</v>
      </c>
      <c r="DM10" s="752"/>
      <c r="DN10" s="908"/>
      <c r="DO10" s="730" t="s">
        <v>148</v>
      </c>
      <c r="DP10" s="752"/>
      <c r="DQ10" s="730" t="s">
        <v>148</v>
      </c>
      <c r="DR10" s="752"/>
      <c r="DS10" s="730" t="s">
        <v>148</v>
      </c>
      <c r="DT10" s="752"/>
      <c r="DU10" s="730" t="s">
        <v>148</v>
      </c>
      <c r="DV10" s="752"/>
      <c r="DW10" s="730" t="s">
        <v>148</v>
      </c>
      <c r="DX10" s="752"/>
      <c r="DY10" s="908"/>
      <c r="DZ10" s="957"/>
      <c r="EA10" s="749"/>
      <c r="EB10" s="749"/>
      <c r="EC10" s="749"/>
      <c r="ED10" s="749"/>
      <c r="EE10" s="959"/>
      <c r="EF10" s="1006"/>
      <c r="EG10" s="1006"/>
      <c r="EH10" s="1006"/>
      <c r="EI10" s="1006"/>
      <c r="EJ10" s="1006"/>
      <c r="EK10" s="1005"/>
    </row>
    <row r="11" spans="1:141" s="9" customFormat="1" ht="33" customHeight="1">
      <c r="A11" s="62">
        <v>1000</v>
      </c>
      <c r="B11" s="62"/>
      <c r="C11" s="80" t="s">
        <v>26</v>
      </c>
      <c r="E11" s="692"/>
      <c r="F11" s="666"/>
      <c r="G11" s="666"/>
      <c r="H11" s="666"/>
      <c r="I11" s="666"/>
      <c r="J11" s="666"/>
      <c r="K11" s="62" t="s">
        <v>147</v>
      </c>
      <c r="L11" s="62" t="s">
        <v>140</v>
      </c>
      <c r="M11" s="66" t="s">
        <v>317</v>
      </c>
      <c r="N11" s="81"/>
      <c r="O11" s="82"/>
      <c r="P11" s="81"/>
      <c r="Q11" s="82"/>
      <c r="R11" s="81"/>
      <c r="S11" s="82"/>
      <c r="T11" s="81"/>
      <c r="U11" s="82"/>
      <c r="V11" s="81"/>
      <c r="W11" s="82"/>
      <c r="X11" s="86"/>
      <c r="Y11" s="81"/>
      <c r="Z11" s="82"/>
      <c r="AA11" s="81"/>
      <c r="AB11" s="82"/>
      <c r="AC11" s="81"/>
      <c r="AD11" s="82"/>
      <c r="AE11" s="81"/>
      <c r="AF11" s="82"/>
      <c r="AG11" s="81"/>
      <c r="AH11" s="82"/>
      <c r="AI11" s="86"/>
      <c r="AJ11" s="81"/>
      <c r="AK11" s="82"/>
      <c r="AL11" s="81"/>
      <c r="AM11" s="82"/>
      <c r="AN11" s="81"/>
      <c r="AO11" s="82"/>
      <c r="AP11" s="81"/>
      <c r="AQ11" s="82"/>
      <c r="AR11" s="81"/>
      <c r="AS11" s="82"/>
      <c r="AT11" s="86"/>
      <c r="AU11" s="81"/>
      <c r="AV11" s="82"/>
      <c r="AW11" s="81"/>
      <c r="AX11" s="82"/>
      <c r="AY11" s="81"/>
      <c r="AZ11" s="82"/>
      <c r="BA11" s="81"/>
      <c r="BB11" s="82"/>
      <c r="BC11" s="81"/>
      <c r="BD11" s="82"/>
      <c r="BE11" s="86"/>
      <c r="BF11" s="81"/>
      <c r="BG11" s="82"/>
      <c r="BH11" s="81"/>
      <c r="BI11" s="82"/>
      <c r="BJ11" s="81"/>
      <c r="BK11" s="82"/>
      <c r="BL11" s="81"/>
      <c r="BM11" s="82"/>
      <c r="BN11" s="81"/>
      <c r="BO11" s="82"/>
      <c r="BP11" s="511"/>
      <c r="BQ11" s="557"/>
      <c r="BR11" s="511"/>
      <c r="BS11" s="511"/>
      <c r="BT11" s="511"/>
      <c r="BU11" s="511"/>
      <c r="BV11" s="539"/>
      <c r="BW11" s="69"/>
      <c r="BX11" s="82"/>
      <c r="BY11" s="81"/>
      <c r="BZ11" s="82"/>
      <c r="CA11" s="81"/>
      <c r="CB11" s="82"/>
      <c r="CC11" s="81"/>
      <c r="CD11" s="82"/>
      <c r="CE11" s="81"/>
      <c r="CF11" s="82"/>
      <c r="CG11" s="86"/>
      <c r="CH11" s="81"/>
      <c r="CI11" s="82"/>
      <c r="CJ11" s="81"/>
      <c r="CK11" s="82"/>
      <c r="CL11" s="81"/>
      <c r="CM11" s="82"/>
      <c r="CN11" s="81"/>
      <c r="CO11" s="82"/>
      <c r="CP11" s="81"/>
      <c r="CQ11" s="82"/>
      <c r="CR11" s="86"/>
      <c r="CS11" s="81"/>
      <c r="CT11" s="82"/>
      <c r="CU11" s="81"/>
      <c r="CV11" s="82"/>
      <c r="CW11" s="81"/>
      <c r="CX11" s="82"/>
      <c r="CY11" s="81"/>
      <c r="CZ11" s="82"/>
      <c r="DA11" s="81"/>
      <c r="DB11" s="82"/>
      <c r="DC11" s="86"/>
      <c r="DD11" s="81"/>
      <c r="DE11" s="82"/>
      <c r="DF11" s="81"/>
      <c r="DG11" s="82"/>
      <c r="DH11" s="81"/>
      <c r="DI11" s="82"/>
      <c r="DJ11" s="81"/>
      <c r="DK11" s="82"/>
      <c r="DL11" s="81"/>
      <c r="DM11" s="82"/>
      <c r="DN11" s="86"/>
      <c r="DO11" s="81"/>
      <c r="DP11" s="82"/>
      <c r="DQ11" s="81"/>
      <c r="DR11" s="82"/>
      <c r="DS11" s="81"/>
      <c r="DT11" s="82"/>
      <c r="DU11" s="81"/>
      <c r="DV11" s="82"/>
      <c r="DW11" s="81"/>
      <c r="DX11" s="82"/>
      <c r="DY11" s="86"/>
      <c r="DZ11" s="557"/>
      <c r="EA11" s="511"/>
      <c r="EB11" s="511"/>
      <c r="EC11" s="511"/>
      <c r="ED11" s="511"/>
      <c r="EE11" s="539"/>
      <c r="EF11" s="206"/>
      <c r="EG11" s="206"/>
      <c r="EH11" s="206"/>
      <c r="EI11" s="206"/>
      <c r="EJ11" s="206"/>
      <c r="EK11" s="206"/>
    </row>
    <row r="12" spans="1:141" s="9" customFormat="1" ht="15" customHeight="1">
      <c r="A12" s="62"/>
      <c r="B12" s="62"/>
      <c r="C12" s="10" t="s">
        <v>143</v>
      </c>
      <c r="D12" s="34" t="s">
        <v>299</v>
      </c>
      <c r="E12" s="666"/>
      <c r="F12" s="666"/>
      <c r="G12" s="666"/>
      <c r="H12" s="666"/>
      <c r="I12" s="666"/>
      <c r="J12" s="666"/>
      <c r="K12" s="83"/>
      <c r="L12" s="44"/>
      <c r="M12" s="84"/>
      <c r="N12" s="85"/>
      <c r="O12" s="82"/>
      <c r="P12" s="85"/>
      <c r="Q12" s="82"/>
      <c r="R12" s="85"/>
      <c r="S12" s="82"/>
      <c r="T12" s="85"/>
      <c r="U12" s="82"/>
      <c r="V12" s="85"/>
      <c r="W12" s="82"/>
      <c r="X12" s="86"/>
      <c r="Y12" s="85"/>
      <c r="Z12" s="82"/>
      <c r="AA12" s="85"/>
      <c r="AB12" s="82"/>
      <c r="AC12" s="85"/>
      <c r="AD12" s="82"/>
      <c r="AE12" s="85"/>
      <c r="AF12" s="82"/>
      <c r="AG12" s="85"/>
      <c r="AH12" s="82"/>
      <c r="AI12" s="86"/>
      <c r="AJ12" s="85"/>
      <c r="AK12" s="82"/>
      <c r="AL12" s="85"/>
      <c r="AM12" s="82"/>
      <c r="AN12" s="85"/>
      <c r="AO12" s="82"/>
      <c r="AP12" s="85"/>
      <c r="AQ12" s="82"/>
      <c r="AR12" s="85"/>
      <c r="AS12" s="82"/>
      <c r="AT12" s="86"/>
      <c r="AU12" s="85"/>
      <c r="AV12" s="82"/>
      <c r="AW12" s="85"/>
      <c r="AX12" s="82"/>
      <c r="AY12" s="85"/>
      <c r="AZ12" s="82"/>
      <c r="BA12" s="85"/>
      <c r="BB12" s="82"/>
      <c r="BC12" s="85"/>
      <c r="BD12" s="82"/>
      <c r="BE12" s="86"/>
      <c r="BF12" s="85"/>
      <c r="BG12" s="82"/>
      <c r="BH12" s="85"/>
      <c r="BI12" s="82"/>
      <c r="BJ12" s="85"/>
      <c r="BK12" s="82"/>
      <c r="BL12" s="85"/>
      <c r="BM12" s="82"/>
      <c r="BN12" s="85"/>
      <c r="BO12" s="82"/>
      <c r="BP12" s="511"/>
      <c r="BQ12" s="557"/>
      <c r="BR12" s="511"/>
      <c r="BS12" s="511"/>
      <c r="BT12" s="511"/>
      <c r="BU12" s="511"/>
      <c r="BV12" s="539"/>
      <c r="BW12" s="523"/>
      <c r="BX12" s="82"/>
      <c r="BY12" s="85"/>
      <c r="BZ12" s="82"/>
      <c r="CA12" s="85"/>
      <c r="CB12" s="82"/>
      <c r="CC12" s="85"/>
      <c r="CD12" s="82"/>
      <c r="CE12" s="85"/>
      <c r="CF12" s="82"/>
      <c r="CG12" s="86"/>
      <c r="CH12" s="85"/>
      <c r="CI12" s="82"/>
      <c r="CJ12" s="85"/>
      <c r="CK12" s="82"/>
      <c r="CL12" s="85"/>
      <c r="CM12" s="82"/>
      <c r="CN12" s="85"/>
      <c r="CO12" s="82"/>
      <c r="CP12" s="85"/>
      <c r="CQ12" s="82"/>
      <c r="CR12" s="86"/>
      <c r="CS12" s="85"/>
      <c r="CT12" s="82"/>
      <c r="CU12" s="85"/>
      <c r="CV12" s="82"/>
      <c r="CW12" s="85"/>
      <c r="CX12" s="82"/>
      <c r="CY12" s="85"/>
      <c r="CZ12" s="82"/>
      <c r="DA12" s="85"/>
      <c r="DB12" s="82"/>
      <c r="DC12" s="86"/>
      <c r="DD12" s="85"/>
      <c r="DE12" s="82"/>
      <c r="DF12" s="85"/>
      <c r="DG12" s="82"/>
      <c r="DH12" s="85"/>
      <c r="DI12" s="82"/>
      <c r="DJ12" s="85"/>
      <c r="DK12" s="82"/>
      <c r="DL12" s="85"/>
      <c r="DM12" s="82"/>
      <c r="DN12" s="86"/>
      <c r="DO12" s="85"/>
      <c r="DP12" s="82"/>
      <c r="DQ12" s="85"/>
      <c r="DR12" s="82"/>
      <c r="DS12" s="85"/>
      <c r="DT12" s="82"/>
      <c r="DU12" s="85"/>
      <c r="DV12" s="82"/>
      <c r="DW12" s="85"/>
      <c r="DX12" s="82"/>
      <c r="DY12" s="86"/>
      <c r="DZ12" s="557"/>
      <c r="EA12" s="511"/>
      <c r="EB12" s="511"/>
      <c r="EC12" s="511"/>
      <c r="ED12" s="511"/>
      <c r="EE12" s="539"/>
      <c r="EF12" s="206"/>
      <c r="EG12" s="206"/>
      <c r="EH12" s="206"/>
      <c r="EI12" s="206"/>
      <c r="EJ12" s="206"/>
      <c r="EK12" s="206"/>
    </row>
    <row r="13" spans="1:141" ht="15" customHeight="1">
      <c r="C13" s="87">
        <f t="shared" ref="C13:C27" si="0">N13+P13+R13+T13+V13+Y13+AA13+AC13+AE13+AG13+AJ13+AL13+AN13+AP13+AR13+AU13+AW13+AY13+BA13+BC13+BF13+BH13+BJ13+BL13+BN13+BW13+BY13+CA13+CC13+CE13+CH13+CJ13+CL13+CN13+CP13+CS13+CU13+CW13+CY13+DA13+DD13+DF13+DH13+DJ13+DL13+DO13+DQ13+DS13+DU13+DW13</f>
        <v>0</v>
      </c>
      <c r="D13" s="34">
        <f>D2</f>
        <v>0</v>
      </c>
      <c r="E13" s="662" t="s">
        <v>300</v>
      </c>
      <c r="F13" s="662"/>
      <c r="G13" s="662"/>
      <c r="H13" s="662"/>
      <c r="I13" s="662"/>
      <c r="J13" s="662"/>
      <c r="K13" s="88">
        <v>10</v>
      </c>
      <c r="L13" s="89">
        <f t="shared" ref="L13:L27" si="1">VLOOKUP(E13,Leave_Benefits,2,0)</f>
        <v>0</v>
      </c>
      <c r="M13" s="56">
        <f t="shared" ref="M13:M27" si="2">VLOOKUP(E13,Leave_Benefits,4,0)</f>
        <v>0</v>
      </c>
      <c r="N13" s="207">
        <v>0</v>
      </c>
      <c r="O13" s="208">
        <f>ROUND($K13*(1+$L13)*(N13)*$M13,0)</f>
        <v>0</v>
      </c>
      <c r="P13" s="207">
        <v>0</v>
      </c>
      <c r="Q13" s="208">
        <f>ROUND($K13*(1+$L13)*(P13)*($M13^2),0)</f>
        <v>0</v>
      </c>
      <c r="R13" s="207">
        <v>0</v>
      </c>
      <c r="S13" s="208">
        <f>ROUND($K13*(1+$L13)*(R13)*($M13^3),0)</f>
        <v>0</v>
      </c>
      <c r="T13" s="207">
        <v>0</v>
      </c>
      <c r="U13" s="208">
        <f>ROUND($K13*(1+$L13)*(T13)*($M13^4),0)</f>
        <v>0</v>
      </c>
      <c r="V13" s="207">
        <v>0</v>
      </c>
      <c r="W13" s="208">
        <f>ROUND($K13*(1+$L13)*(V13)*($M13^5),0)</f>
        <v>0</v>
      </c>
      <c r="X13" s="209">
        <f>O13+Q13+S13+U13+W13</f>
        <v>0</v>
      </c>
      <c r="Y13" s="210">
        <v>0</v>
      </c>
      <c r="Z13" s="211">
        <f>ROUND($K13*(1+$L13)*(Y13)*$M13,0)</f>
        <v>0</v>
      </c>
      <c r="AA13" s="210">
        <v>0</v>
      </c>
      <c r="AB13" s="211">
        <f>ROUND($K13*(1+$L13)*(AA13)*($M13^2),0)</f>
        <v>0</v>
      </c>
      <c r="AC13" s="210">
        <v>0</v>
      </c>
      <c r="AD13" s="211">
        <f>ROUND($K13*(1+$L13)*(AC13)*($M13^3),0)</f>
        <v>0</v>
      </c>
      <c r="AE13" s="210">
        <v>0</v>
      </c>
      <c r="AF13" s="211">
        <f>ROUND($K13*(1+$L13)*(AE13)*($M13^4),0)</f>
        <v>0</v>
      </c>
      <c r="AG13" s="210">
        <v>0</v>
      </c>
      <c r="AH13" s="211">
        <f>ROUND($K13*(1+$L13)*(AG13)*($M13^5),0)</f>
        <v>0</v>
      </c>
      <c r="AI13" s="212">
        <f>Z13+AB13+AD13+AF13+AH13</f>
        <v>0</v>
      </c>
      <c r="AJ13" s="213">
        <v>0</v>
      </c>
      <c r="AK13" s="214">
        <f>ROUND($K13*(1+$L13)*(AJ13)*$M13,0)</f>
        <v>0</v>
      </c>
      <c r="AL13" s="213">
        <v>0</v>
      </c>
      <c r="AM13" s="214">
        <f>ROUND($K13*(1+$L13)*(AL13)*($M13^2),0)</f>
        <v>0</v>
      </c>
      <c r="AN13" s="213">
        <v>0</v>
      </c>
      <c r="AO13" s="214">
        <f>ROUND($K13*(1+$L13)*(AN13)*($M13^3),0)</f>
        <v>0</v>
      </c>
      <c r="AP13" s="213">
        <v>0</v>
      </c>
      <c r="AQ13" s="214">
        <f>ROUND($K13*(1+$L13)*(AP13)*($M13^4),0)</f>
        <v>0</v>
      </c>
      <c r="AR13" s="213">
        <v>0</v>
      </c>
      <c r="AS13" s="214">
        <f>ROUND($K13*(1+$L13)*(AR13)*($M13^5),0)</f>
        <v>0</v>
      </c>
      <c r="AT13" s="215">
        <f>AK13+AM13+AO13+AQ13+AS13</f>
        <v>0</v>
      </c>
      <c r="AU13" s="216">
        <v>0</v>
      </c>
      <c r="AV13" s="217">
        <f>ROUND($K13*(1+$L13)*(AU13)*$M13,0)</f>
        <v>0</v>
      </c>
      <c r="AW13" s="216">
        <v>0</v>
      </c>
      <c r="AX13" s="217">
        <f>ROUND($K13*(1+$L13)*(AW13)*($M13^2),0)</f>
        <v>0</v>
      </c>
      <c r="AY13" s="216">
        <v>0</v>
      </c>
      <c r="AZ13" s="217">
        <f>ROUND($K13*(1+$L13)*(AY13)*($M13^3),0)</f>
        <v>0</v>
      </c>
      <c r="BA13" s="216">
        <v>0</v>
      </c>
      <c r="BB13" s="217">
        <f>ROUND($K13*(1+$L13)*(BA13)*($M13^4),0)</f>
        <v>0</v>
      </c>
      <c r="BC13" s="216">
        <v>0</v>
      </c>
      <c r="BD13" s="217">
        <f>ROUND($K13*(1+$L13)*(BC13)*($M13^5),0)</f>
        <v>0</v>
      </c>
      <c r="BE13" s="218">
        <f>AV13+AX13+AZ13+BB13+BD13</f>
        <v>0</v>
      </c>
      <c r="BF13" s="219">
        <v>0</v>
      </c>
      <c r="BG13" s="220">
        <f>ROUND($K13*(1+$L13)*(BF13)*$M13,0)</f>
        <v>0</v>
      </c>
      <c r="BH13" s="219">
        <v>0</v>
      </c>
      <c r="BI13" s="220">
        <f>ROUND($K13*(1+$L13)*(BH13)*($M13^2),0)</f>
        <v>0</v>
      </c>
      <c r="BJ13" s="219">
        <v>0</v>
      </c>
      <c r="BK13" s="220">
        <f>ROUND($K13*(1+$L13)*(BJ13)*($M13^3),0)</f>
        <v>0</v>
      </c>
      <c r="BL13" s="219">
        <v>0</v>
      </c>
      <c r="BM13" s="220">
        <f>ROUND($K13*(1+$L13)*(BL13)*($M13^4),0)</f>
        <v>0</v>
      </c>
      <c r="BN13" s="219">
        <v>0</v>
      </c>
      <c r="BO13" s="220">
        <f>ROUND($K13*(1+$L13)*(BN13)*($M13^5),0)</f>
        <v>0</v>
      </c>
      <c r="BP13" s="413">
        <f>BG13+BI13+BK13+BM13+BO13</f>
        <v>0</v>
      </c>
      <c r="BQ13" s="558">
        <f>O13+Z13+AK13+AV13+BG13</f>
        <v>0</v>
      </c>
      <c r="BR13" s="522">
        <f>Q13+AB13+AM13+AX13+BI13</f>
        <v>0</v>
      </c>
      <c r="BS13" s="522">
        <f>S13+AD13+AO13+AZ13+BK13</f>
        <v>0</v>
      </c>
      <c r="BT13" s="522">
        <f>U13+AF13+AQ13+BB13+BM13</f>
        <v>0</v>
      </c>
      <c r="BU13" s="522">
        <f>W13+AH13+AS13+BD13+BO13</f>
        <v>0</v>
      </c>
      <c r="BV13" s="571">
        <f>SUM(BQ13:BU13)</f>
        <v>0</v>
      </c>
      <c r="BW13" s="524">
        <v>0</v>
      </c>
      <c r="BX13" s="223">
        <f>ROUND($K13*(1+$L13)*(BW13)*$M13,0)</f>
        <v>0</v>
      </c>
      <c r="BY13" s="222">
        <v>0</v>
      </c>
      <c r="BZ13" s="223">
        <f>ROUND($K13*(1+$L13)*(BY13)*($M13^2),0)</f>
        <v>0</v>
      </c>
      <c r="CA13" s="222">
        <v>0</v>
      </c>
      <c r="CB13" s="223">
        <f>ROUND($K13*(1+$L13)*(CA13)*($M13^3),0)</f>
        <v>0</v>
      </c>
      <c r="CC13" s="222">
        <v>0</v>
      </c>
      <c r="CD13" s="223">
        <f>ROUND($K13*(1+$L13)*(CC13)*($M13^4),0)</f>
        <v>0</v>
      </c>
      <c r="CE13" s="222">
        <v>0</v>
      </c>
      <c r="CF13" s="223">
        <f>ROUND($K13*(1+$L13)*(CE13)*($M13^5),0)</f>
        <v>0</v>
      </c>
      <c r="CG13" s="224">
        <f>BX13+BZ13+CB13+CD13+CF13</f>
        <v>0</v>
      </c>
      <c r="CH13" s="225">
        <v>0</v>
      </c>
      <c r="CI13" s="226">
        <f>ROUND($K13*(1+$L13)*(CH13)*$M13,0)</f>
        <v>0</v>
      </c>
      <c r="CJ13" s="225">
        <v>0</v>
      </c>
      <c r="CK13" s="226">
        <f>ROUND($K13*(1+$L13)*(CJ13)*($M13^2),0)</f>
        <v>0</v>
      </c>
      <c r="CL13" s="225">
        <v>0</v>
      </c>
      <c r="CM13" s="226">
        <f>ROUND($K13*(1+$L13)*(CL13)*($M13^3),0)</f>
        <v>0</v>
      </c>
      <c r="CN13" s="225">
        <v>0</v>
      </c>
      <c r="CO13" s="226">
        <f>ROUND($K13*(1+$L13)*(CN13)*($M13^4),0)</f>
        <v>0</v>
      </c>
      <c r="CP13" s="225">
        <v>0</v>
      </c>
      <c r="CQ13" s="226">
        <f>ROUND($K13*(1+$L13)*(CP13)*($M13^5),0)</f>
        <v>0</v>
      </c>
      <c r="CR13" s="227">
        <f>CI13+CK13+CM13+CO13+CQ13</f>
        <v>0</v>
      </c>
      <c r="CS13" s="228">
        <v>0</v>
      </c>
      <c r="CT13" s="229">
        <f>ROUND($K13*(1+$L13)*(CS13)*$M13,0)</f>
        <v>0</v>
      </c>
      <c r="CU13" s="228">
        <v>0</v>
      </c>
      <c r="CV13" s="229">
        <f>ROUND($K13*(1+$L13)*(CU13)*($M13^2),0)</f>
        <v>0</v>
      </c>
      <c r="CW13" s="228">
        <v>0</v>
      </c>
      <c r="CX13" s="229">
        <f>ROUND($K13*(1+$L13)*(CW13)*($M13^3),0)</f>
        <v>0</v>
      </c>
      <c r="CY13" s="228">
        <v>0</v>
      </c>
      <c r="CZ13" s="229">
        <f>ROUND($K13*(1+$L13)*(CY13)*($M13^4),0)</f>
        <v>0</v>
      </c>
      <c r="DA13" s="228">
        <v>0</v>
      </c>
      <c r="DB13" s="229">
        <f>ROUND($K13*(1+$L13)*(DA13)*($M13^5),0)</f>
        <v>0</v>
      </c>
      <c r="DC13" s="230">
        <f>CT13+CV13+CX13+CZ13+DB13</f>
        <v>0</v>
      </c>
      <c r="DD13" s="231">
        <v>0</v>
      </c>
      <c r="DE13" s="232">
        <f>ROUND($K13*(1+$L13)*(DD13)*$M13,0)</f>
        <v>0</v>
      </c>
      <c r="DF13" s="231">
        <v>0</v>
      </c>
      <c r="DG13" s="232">
        <f>ROUND($K13*(1+$L13)*(DF13)*($M13^2),0)</f>
        <v>0</v>
      </c>
      <c r="DH13" s="231">
        <v>0</v>
      </c>
      <c r="DI13" s="232">
        <f>ROUND($K13*(1+$L13)*(DH13)*($M13^3),0)</f>
        <v>0</v>
      </c>
      <c r="DJ13" s="231">
        <v>0</v>
      </c>
      <c r="DK13" s="232">
        <f>ROUND($K13*(1+$L13)*(DJ13)*($M13^4),0)</f>
        <v>0</v>
      </c>
      <c r="DL13" s="231">
        <v>0</v>
      </c>
      <c r="DM13" s="232">
        <f>ROUND($K13*(1+$L13)*(DL13)*($M13^5),0)</f>
        <v>0</v>
      </c>
      <c r="DN13" s="233">
        <f>DE13+DG13+DI13+DK13+DM13</f>
        <v>0</v>
      </c>
      <c r="DO13" s="234">
        <v>0</v>
      </c>
      <c r="DP13" s="235">
        <f>ROUND($K13*(1+$L13)*(DO13)*$M13,0)</f>
        <v>0</v>
      </c>
      <c r="DQ13" s="234">
        <v>0</v>
      </c>
      <c r="DR13" s="235">
        <f>ROUND($K13*(1+$L13)*(DQ13)*($M13^2),0)</f>
        <v>0</v>
      </c>
      <c r="DS13" s="234">
        <v>0</v>
      </c>
      <c r="DT13" s="235">
        <f>ROUND($K13*(1+$L13)*(DS13)*($M13^3),0)</f>
        <v>0</v>
      </c>
      <c r="DU13" s="234">
        <v>0</v>
      </c>
      <c r="DV13" s="235">
        <f>ROUND($K13*(1+$L13)*(DU13)*($M13^4),0)</f>
        <v>0</v>
      </c>
      <c r="DW13" s="234">
        <v>0</v>
      </c>
      <c r="DX13" s="235">
        <f>ROUND($K13*(1+$L13)*(DW13)*($M13^5),0)</f>
        <v>0</v>
      </c>
      <c r="DY13" s="236">
        <f>DP13+DR13+DT13+DV13+DX13</f>
        <v>0</v>
      </c>
      <c r="DZ13" s="558">
        <f>BX13+CI13+CT13+DE13+DP13</f>
        <v>0</v>
      </c>
      <c r="EA13" s="522">
        <f>BZ13+CK13+CV13+DG13+DR13</f>
        <v>0</v>
      </c>
      <c r="EB13" s="522">
        <f>CB13+CM13+CX13+DI13+DT13</f>
        <v>0</v>
      </c>
      <c r="EC13" s="522">
        <f>CD13+CO13+CZ13+DK13+DV13</f>
        <v>0</v>
      </c>
      <c r="ED13" s="522">
        <f>CF13+CQ13+DB13+DM13+DX13</f>
        <v>0</v>
      </c>
      <c r="EE13" s="571">
        <f>SUM(DZ13:ED13)</f>
        <v>0</v>
      </c>
      <c r="EF13" s="237">
        <f t="shared" ref="EF13:EF27" si="3">O13+Z13+AK13+AV13+BG13+BX13+CI13+CT13+DE13+DP13</f>
        <v>0</v>
      </c>
      <c r="EG13" s="237">
        <f t="shared" ref="EG13:EG27" si="4">Q13+AB13+AM13+AX13+BI13+BZ13+CK13+CV13+DG13+DR13</f>
        <v>0</v>
      </c>
      <c r="EH13" s="237">
        <f t="shared" ref="EH13:EH27" si="5">S13+AD13+AO13+AZ13+BK13+CB13+CM13+CX13+DI13+DT13</f>
        <v>0</v>
      </c>
      <c r="EI13" s="237">
        <f t="shared" ref="EI13:EI27" si="6">U13+AF13+AQ13+BB13+BM13+CD13+CO13+CZ13+DK13+DV13</f>
        <v>0</v>
      </c>
      <c r="EJ13" s="237">
        <f>W13+AH13+AS13+BD13+BO13+CF13+CQ13+DB13+DM13+DX13</f>
        <v>0</v>
      </c>
      <c r="EK13" s="238">
        <f t="shared" ref="EK13:EK28" si="7">SUM(EF13:EJ13)</f>
        <v>0</v>
      </c>
    </row>
    <row r="14" spans="1:141" ht="15" customHeight="1">
      <c r="C14" s="87">
        <f t="shared" si="0"/>
        <v>0</v>
      </c>
      <c r="E14" s="662" t="s">
        <v>300</v>
      </c>
      <c r="F14" s="662"/>
      <c r="G14" s="662"/>
      <c r="H14" s="662"/>
      <c r="I14" s="662"/>
      <c r="J14" s="662"/>
      <c r="K14" s="88">
        <v>0</v>
      </c>
      <c r="L14" s="89">
        <f t="shared" si="1"/>
        <v>0</v>
      </c>
      <c r="M14" s="56">
        <f t="shared" si="2"/>
        <v>0</v>
      </c>
      <c r="N14" s="207">
        <v>0</v>
      </c>
      <c r="O14" s="208">
        <f t="shared" ref="O14:O27" si="8">ROUND($K14*(1+$L14)*(N14)*$M14,0)</f>
        <v>0</v>
      </c>
      <c r="P14" s="207">
        <v>0</v>
      </c>
      <c r="Q14" s="208">
        <f t="shared" ref="Q14:Q27" si="9">ROUND($K14*(1+$L14)*(P14)*($M14^2),0)</f>
        <v>0</v>
      </c>
      <c r="R14" s="207">
        <v>0</v>
      </c>
      <c r="S14" s="208">
        <f t="shared" ref="S14:S27" si="10">ROUND($K14*(1+$L14)*(R14)*($M14^3),0)</f>
        <v>0</v>
      </c>
      <c r="T14" s="207">
        <v>0</v>
      </c>
      <c r="U14" s="208">
        <f t="shared" ref="U14:U27" si="11">ROUND($K14*(1+$L14)*(T14)*($M14^4),0)</f>
        <v>0</v>
      </c>
      <c r="V14" s="207">
        <v>0</v>
      </c>
      <c r="W14" s="208">
        <f t="shared" ref="W14:W27" si="12">ROUND($K14*(1+$L14)*(V14)*($M14^5),0)</f>
        <v>0</v>
      </c>
      <c r="X14" s="209">
        <f t="shared" ref="X14:X27" si="13">O14+Q14+S14+U14+W14</f>
        <v>0</v>
      </c>
      <c r="Y14" s="210">
        <v>0</v>
      </c>
      <c r="Z14" s="211">
        <f t="shared" ref="Z14:Z27" si="14">ROUND($K14*(1+$L14)*(Y14)*$M14,0)</f>
        <v>0</v>
      </c>
      <c r="AA14" s="210">
        <v>0</v>
      </c>
      <c r="AB14" s="211">
        <f t="shared" ref="AB14:AB27" si="15">ROUND($K14*(1+$L14)*(AA14)*($M14^2),0)</f>
        <v>0</v>
      </c>
      <c r="AC14" s="210">
        <v>0</v>
      </c>
      <c r="AD14" s="211">
        <f t="shared" ref="AD14:AD27" si="16">ROUND($K14*(1+$L14)*(AC14)*($M14^3),0)</f>
        <v>0</v>
      </c>
      <c r="AE14" s="210">
        <v>0</v>
      </c>
      <c r="AF14" s="211">
        <f t="shared" ref="AF14:AF27" si="17">ROUND($K14*(1+$L14)*(AE14)*($M14^4),0)</f>
        <v>0</v>
      </c>
      <c r="AG14" s="210">
        <v>0</v>
      </c>
      <c r="AH14" s="211">
        <f t="shared" ref="AH14:AH27" si="18">ROUND($K14*(1+$L14)*(AG14)*($M14^5),0)</f>
        <v>0</v>
      </c>
      <c r="AI14" s="212">
        <f t="shared" ref="AI14:AI27" si="19">Z14+AB14+AD14+AF14+AH14</f>
        <v>0</v>
      </c>
      <c r="AJ14" s="213">
        <v>0</v>
      </c>
      <c r="AK14" s="214">
        <f t="shared" ref="AK14:AK27" si="20">ROUND($K14*(1+$L14)*(AJ14)*$M14,0)</f>
        <v>0</v>
      </c>
      <c r="AL14" s="213">
        <v>0</v>
      </c>
      <c r="AM14" s="214">
        <f t="shared" ref="AM14:AM27" si="21">ROUND($K14*(1+$L14)*(AL14)*($M14^2),0)</f>
        <v>0</v>
      </c>
      <c r="AN14" s="213">
        <v>0</v>
      </c>
      <c r="AO14" s="214">
        <f t="shared" ref="AO14:AO27" si="22">ROUND($K14*(1+$L14)*(AN14)*($M14^3),0)</f>
        <v>0</v>
      </c>
      <c r="AP14" s="213">
        <v>0</v>
      </c>
      <c r="AQ14" s="214">
        <f t="shared" ref="AQ14:AQ27" si="23">ROUND($K14*(1+$L14)*(AP14)*($M14^4),0)</f>
        <v>0</v>
      </c>
      <c r="AR14" s="213">
        <v>0</v>
      </c>
      <c r="AS14" s="214">
        <f t="shared" ref="AS14:AS27" si="24">ROUND($K14*(1+$L14)*(AR14)*($M14^5),0)</f>
        <v>0</v>
      </c>
      <c r="AT14" s="215">
        <f t="shared" ref="AT14:AT27" si="25">AK14+AM14+AO14+AQ14+AS14</f>
        <v>0</v>
      </c>
      <c r="AU14" s="216">
        <v>0</v>
      </c>
      <c r="AV14" s="217">
        <f t="shared" ref="AV14:AV27" si="26">ROUND($K14*(1+$L14)*(AU14)*$M14,0)</f>
        <v>0</v>
      </c>
      <c r="AW14" s="216">
        <v>0</v>
      </c>
      <c r="AX14" s="217">
        <f t="shared" ref="AX14:AX27" si="27">ROUND($K14*(1+$L14)*(AW14)*($M14^2),0)</f>
        <v>0</v>
      </c>
      <c r="AY14" s="216">
        <v>0</v>
      </c>
      <c r="AZ14" s="217">
        <f t="shared" ref="AZ14:AZ27" si="28">ROUND($K14*(1+$L14)*(AY14)*($M14^3),0)</f>
        <v>0</v>
      </c>
      <c r="BA14" s="216">
        <v>0</v>
      </c>
      <c r="BB14" s="217">
        <f t="shared" ref="BB14:BB27" si="29">ROUND($K14*(1+$L14)*(BA14)*($M14^4),0)</f>
        <v>0</v>
      </c>
      <c r="BC14" s="216">
        <v>0</v>
      </c>
      <c r="BD14" s="217">
        <f t="shared" ref="BD14:BD27" si="30">ROUND($K14*(1+$L14)*(BC14)*($M14^5),0)</f>
        <v>0</v>
      </c>
      <c r="BE14" s="218">
        <f t="shared" ref="BE14:BE27" si="31">AV14+AX14+AZ14+BB14+BD14</f>
        <v>0</v>
      </c>
      <c r="BF14" s="219">
        <v>0</v>
      </c>
      <c r="BG14" s="220">
        <f t="shared" ref="BG14:BG27" si="32">ROUND($K14*(1+$L14)*(BF14)*$M14,0)</f>
        <v>0</v>
      </c>
      <c r="BH14" s="219">
        <v>0</v>
      </c>
      <c r="BI14" s="220">
        <f t="shared" ref="BI14:BI27" si="33">ROUND($K14*(1+$L14)*(BH14)*($M14^2),0)</f>
        <v>0</v>
      </c>
      <c r="BJ14" s="219">
        <v>0</v>
      </c>
      <c r="BK14" s="220">
        <f t="shared" ref="BK14:BK27" si="34">ROUND($K14*(1+$L14)*(BJ14)*($M14^3),0)</f>
        <v>0</v>
      </c>
      <c r="BL14" s="219">
        <v>0</v>
      </c>
      <c r="BM14" s="220">
        <f t="shared" ref="BM14:BM27" si="35">ROUND($K14*(1+$L14)*(BL14)*($M14^4),0)</f>
        <v>0</v>
      </c>
      <c r="BN14" s="219">
        <v>0</v>
      </c>
      <c r="BO14" s="220">
        <f t="shared" ref="BO14:BO27" si="36">ROUND($K14*(1+$L14)*(BN14)*($M14^5),0)</f>
        <v>0</v>
      </c>
      <c r="BP14" s="413">
        <f t="shared" ref="BP14:BP27" si="37">BG14+BI14+BK14+BM14+BO14</f>
        <v>0</v>
      </c>
      <c r="BQ14" s="558">
        <f t="shared" ref="BQ14:BQ27" si="38">O14+Z14+AK14+AV14+BG14</f>
        <v>0</v>
      </c>
      <c r="BR14" s="522">
        <f t="shared" ref="BR14:BR27" si="39">Q14+AB14+AM14+AX14+BI14</f>
        <v>0</v>
      </c>
      <c r="BS14" s="522">
        <f t="shared" ref="BS14:BS27" si="40">S14+AD14+AO14+AZ14+BK14</f>
        <v>0</v>
      </c>
      <c r="BT14" s="522">
        <f t="shared" ref="BT14:BT27" si="41">U14+AF14+AQ14+BB14+BM14</f>
        <v>0</v>
      </c>
      <c r="BU14" s="522">
        <f t="shared" ref="BU14:BU27" si="42">W14+AH14+AS14+BD14+BO14</f>
        <v>0</v>
      </c>
      <c r="BV14" s="571">
        <f t="shared" ref="BV14:BV27" si="43">SUM(BQ14:BU14)</f>
        <v>0</v>
      </c>
      <c r="BW14" s="524">
        <v>0</v>
      </c>
      <c r="BX14" s="223">
        <f t="shared" ref="BX14:BX27" si="44">ROUND($K14*(1+$L14)*(BW14)*$M14,0)</f>
        <v>0</v>
      </c>
      <c r="BY14" s="222">
        <v>0</v>
      </c>
      <c r="BZ14" s="223">
        <f t="shared" ref="BZ14:BZ27" si="45">ROUND($K14*(1+$L14)*(BY14)*($M14^2),0)</f>
        <v>0</v>
      </c>
      <c r="CA14" s="222">
        <v>0</v>
      </c>
      <c r="CB14" s="223">
        <f t="shared" ref="CB14:CB27" si="46">ROUND($K14*(1+$L14)*(CA14)*($M14^3),0)</f>
        <v>0</v>
      </c>
      <c r="CC14" s="222">
        <v>0</v>
      </c>
      <c r="CD14" s="223">
        <f t="shared" ref="CD14:CD27" si="47">ROUND($K14*(1+$L14)*(CC14)*($M14^4),0)</f>
        <v>0</v>
      </c>
      <c r="CE14" s="222">
        <v>0</v>
      </c>
      <c r="CF14" s="223">
        <f t="shared" ref="CF14:CF27" si="48">ROUND($K14*(1+$L14)*(CE14)*($M14^5),0)</f>
        <v>0</v>
      </c>
      <c r="CG14" s="224">
        <f t="shared" ref="CG14:CG27" si="49">BX14+BZ14+CB14+CD14+CF14</f>
        <v>0</v>
      </c>
      <c r="CH14" s="225">
        <v>0</v>
      </c>
      <c r="CI14" s="226">
        <f t="shared" ref="CI14:CI27" si="50">ROUND($K14*(1+$L14)*(CH14)*$M14,0)</f>
        <v>0</v>
      </c>
      <c r="CJ14" s="225">
        <v>0</v>
      </c>
      <c r="CK14" s="226">
        <f t="shared" ref="CK14:CK27" si="51">ROUND($K14*(1+$L14)*(CJ14)*($M14^2),0)</f>
        <v>0</v>
      </c>
      <c r="CL14" s="225">
        <v>0</v>
      </c>
      <c r="CM14" s="226">
        <f t="shared" ref="CM14:CM27" si="52">ROUND($K14*(1+$L14)*(CL14)*($M14^3),0)</f>
        <v>0</v>
      </c>
      <c r="CN14" s="225">
        <v>0</v>
      </c>
      <c r="CO14" s="226">
        <f t="shared" ref="CO14:CO27" si="53">ROUND($K14*(1+$L14)*(CN14)*($M14^4),0)</f>
        <v>0</v>
      </c>
      <c r="CP14" s="225">
        <v>0</v>
      </c>
      <c r="CQ14" s="226">
        <f t="shared" ref="CQ14:CQ27" si="54">ROUND($K14*(1+$L14)*(CP14)*($M14^5),0)</f>
        <v>0</v>
      </c>
      <c r="CR14" s="227">
        <f t="shared" ref="CR14:CR27" si="55">CI14+CK14+CM14+CO14+CQ14</f>
        <v>0</v>
      </c>
      <c r="CS14" s="228">
        <v>0</v>
      </c>
      <c r="CT14" s="229">
        <f t="shared" ref="CT14:CT27" si="56">ROUND($K14*(1+$L14)*(CS14)*$M14,0)</f>
        <v>0</v>
      </c>
      <c r="CU14" s="228">
        <v>0</v>
      </c>
      <c r="CV14" s="229">
        <f t="shared" ref="CV14:CV27" si="57">ROUND($K14*(1+$L14)*(CU14)*($M14^2),0)</f>
        <v>0</v>
      </c>
      <c r="CW14" s="228">
        <v>0</v>
      </c>
      <c r="CX14" s="229">
        <f t="shared" ref="CX14:CX27" si="58">ROUND($K14*(1+$L14)*(CW14)*($M14^3),0)</f>
        <v>0</v>
      </c>
      <c r="CY14" s="228">
        <v>0</v>
      </c>
      <c r="CZ14" s="229">
        <f t="shared" ref="CZ14:CZ27" si="59">ROUND($K14*(1+$L14)*(CY14)*($M14^4),0)</f>
        <v>0</v>
      </c>
      <c r="DA14" s="228">
        <v>0</v>
      </c>
      <c r="DB14" s="229">
        <f t="shared" ref="DB14:DB27" si="60">ROUND($K14*(1+$L14)*(DA14)*($M14^5),0)</f>
        <v>0</v>
      </c>
      <c r="DC14" s="230">
        <f t="shared" ref="DC14:DC27" si="61">CT14+CV14+CX14+CZ14+DB14</f>
        <v>0</v>
      </c>
      <c r="DD14" s="231">
        <v>0</v>
      </c>
      <c r="DE14" s="232">
        <f t="shared" ref="DE14:DE27" si="62">ROUND($K14*(1+$L14)*(DD14)*$M14,0)</f>
        <v>0</v>
      </c>
      <c r="DF14" s="231">
        <v>0</v>
      </c>
      <c r="DG14" s="232">
        <f t="shared" ref="DG14:DG27" si="63">ROUND($K14*(1+$L14)*(DF14)*($M14^2),0)</f>
        <v>0</v>
      </c>
      <c r="DH14" s="231">
        <v>0</v>
      </c>
      <c r="DI14" s="232">
        <f t="shared" ref="DI14:DI27" si="64">ROUND($K14*(1+$L14)*(DH14)*($M14^3),0)</f>
        <v>0</v>
      </c>
      <c r="DJ14" s="231">
        <v>0</v>
      </c>
      <c r="DK14" s="232">
        <f t="shared" ref="DK14:DK27" si="65">ROUND($K14*(1+$L14)*(DJ14)*($M14^4),0)</f>
        <v>0</v>
      </c>
      <c r="DL14" s="231">
        <v>0</v>
      </c>
      <c r="DM14" s="232">
        <f t="shared" ref="DM14:DM27" si="66">ROUND($K14*(1+$L14)*(DL14)*($M14^5),0)</f>
        <v>0</v>
      </c>
      <c r="DN14" s="233">
        <f t="shared" ref="DN14:DN27" si="67">DE14+DG14+DI14+DK14+DM14</f>
        <v>0</v>
      </c>
      <c r="DO14" s="234">
        <v>0</v>
      </c>
      <c r="DP14" s="235">
        <f t="shared" ref="DP14:DP27" si="68">ROUND($K14*(1+$L14)*(DO14)*$M14,0)</f>
        <v>0</v>
      </c>
      <c r="DQ14" s="234">
        <v>0</v>
      </c>
      <c r="DR14" s="235">
        <f t="shared" ref="DR14:DR27" si="69">ROUND($K14*(1+$L14)*(DQ14)*($M14^2),0)</f>
        <v>0</v>
      </c>
      <c r="DS14" s="234">
        <v>0</v>
      </c>
      <c r="DT14" s="235">
        <f t="shared" ref="DT14:DT27" si="70">ROUND($K14*(1+$L14)*(DS14)*($M14^3),0)</f>
        <v>0</v>
      </c>
      <c r="DU14" s="234">
        <v>0</v>
      </c>
      <c r="DV14" s="235">
        <f t="shared" ref="DV14:DV27" si="71">ROUND($K14*(1+$L14)*(DU14)*($M14^4),0)</f>
        <v>0</v>
      </c>
      <c r="DW14" s="234">
        <v>0</v>
      </c>
      <c r="DX14" s="235">
        <f t="shared" ref="DX14:DX27" si="72">ROUND($K14*(1+$L14)*(DW14)*($M14^5),0)</f>
        <v>0</v>
      </c>
      <c r="DY14" s="236">
        <f>DP14+DR14+DT14+DV14+DX14</f>
        <v>0</v>
      </c>
      <c r="DZ14" s="558">
        <f t="shared" ref="DZ14:DZ27" si="73">BX14+CI14+CT14+DE14+DP14</f>
        <v>0</v>
      </c>
      <c r="EA14" s="522">
        <f t="shared" ref="EA14:EA27" si="74">BZ14+CK14+CV14+DG14+DR14</f>
        <v>0</v>
      </c>
      <c r="EB14" s="522">
        <f t="shared" ref="EB14:EB27" si="75">CB14+CM14+CX14+DI14+DT14</f>
        <v>0</v>
      </c>
      <c r="EC14" s="522">
        <f t="shared" ref="EC14:EC27" si="76">CD14+CO14+CZ14+DK14+DV14</f>
        <v>0</v>
      </c>
      <c r="ED14" s="522">
        <f t="shared" ref="ED14:ED27" si="77">CF14+CQ14+DB14+DM14+DX14</f>
        <v>0</v>
      </c>
      <c r="EE14" s="571">
        <f t="shared" ref="EE14:EE27" si="78">SUM(DZ14:ED14)</f>
        <v>0</v>
      </c>
      <c r="EF14" s="239">
        <f t="shared" si="3"/>
        <v>0</v>
      </c>
      <c r="EG14" s="239">
        <f t="shared" si="4"/>
        <v>0</v>
      </c>
      <c r="EH14" s="239">
        <f t="shared" si="5"/>
        <v>0</v>
      </c>
      <c r="EI14" s="239">
        <f t="shared" si="6"/>
        <v>0</v>
      </c>
      <c r="EJ14" s="239">
        <f t="shared" ref="EJ14:EJ27" si="79">W14+AH14+AS14+BD14+BO14+CF14+CQ14+DB14+DM14+DX14</f>
        <v>0</v>
      </c>
      <c r="EK14" s="240">
        <f t="shared" si="7"/>
        <v>0</v>
      </c>
    </row>
    <row r="15" spans="1:141" ht="15" customHeight="1">
      <c r="C15" s="87">
        <f t="shared" si="0"/>
        <v>0</v>
      </c>
      <c r="E15" s="662" t="s">
        <v>300</v>
      </c>
      <c r="F15" s="662"/>
      <c r="G15" s="662"/>
      <c r="H15" s="662"/>
      <c r="I15" s="662"/>
      <c r="J15" s="662"/>
      <c r="K15" s="88">
        <v>0</v>
      </c>
      <c r="L15" s="89">
        <f t="shared" si="1"/>
        <v>0</v>
      </c>
      <c r="M15" s="56">
        <f t="shared" si="2"/>
        <v>0</v>
      </c>
      <c r="N15" s="207">
        <v>0</v>
      </c>
      <c r="O15" s="208">
        <f t="shared" si="8"/>
        <v>0</v>
      </c>
      <c r="P15" s="207">
        <v>0</v>
      </c>
      <c r="Q15" s="208">
        <f t="shared" si="9"/>
        <v>0</v>
      </c>
      <c r="R15" s="207">
        <v>0</v>
      </c>
      <c r="S15" s="208">
        <f t="shared" si="10"/>
        <v>0</v>
      </c>
      <c r="T15" s="207">
        <v>0</v>
      </c>
      <c r="U15" s="208">
        <f t="shared" si="11"/>
        <v>0</v>
      </c>
      <c r="V15" s="207">
        <v>0</v>
      </c>
      <c r="W15" s="208">
        <f t="shared" si="12"/>
        <v>0</v>
      </c>
      <c r="X15" s="209">
        <f t="shared" si="13"/>
        <v>0</v>
      </c>
      <c r="Y15" s="210">
        <v>0</v>
      </c>
      <c r="Z15" s="211">
        <f t="shared" si="14"/>
        <v>0</v>
      </c>
      <c r="AA15" s="210">
        <v>0</v>
      </c>
      <c r="AB15" s="211">
        <f t="shared" si="15"/>
        <v>0</v>
      </c>
      <c r="AC15" s="210">
        <v>0</v>
      </c>
      <c r="AD15" s="211">
        <f t="shared" si="16"/>
        <v>0</v>
      </c>
      <c r="AE15" s="210">
        <v>0</v>
      </c>
      <c r="AF15" s="211">
        <f t="shared" si="17"/>
        <v>0</v>
      </c>
      <c r="AG15" s="210">
        <v>0</v>
      </c>
      <c r="AH15" s="211">
        <f t="shared" si="18"/>
        <v>0</v>
      </c>
      <c r="AI15" s="212">
        <f t="shared" si="19"/>
        <v>0</v>
      </c>
      <c r="AJ15" s="213">
        <v>0</v>
      </c>
      <c r="AK15" s="214">
        <f t="shared" si="20"/>
        <v>0</v>
      </c>
      <c r="AL15" s="213">
        <v>0</v>
      </c>
      <c r="AM15" s="214">
        <f t="shared" si="21"/>
        <v>0</v>
      </c>
      <c r="AN15" s="213">
        <v>0</v>
      </c>
      <c r="AO15" s="214">
        <f t="shared" si="22"/>
        <v>0</v>
      </c>
      <c r="AP15" s="213">
        <v>0</v>
      </c>
      <c r="AQ15" s="214">
        <f t="shared" si="23"/>
        <v>0</v>
      </c>
      <c r="AR15" s="213">
        <v>0</v>
      </c>
      <c r="AS15" s="214">
        <f t="shared" si="24"/>
        <v>0</v>
      </c>
      <c r="AT15" s="215">
        <f t="shared" si="25"/>
        <v>0</v>
      </c>
      <c r="AU15" s="216">
        <v>0</v>
      </c>
      <c r="AV15" s="217">
        <f t="shared" si="26"/>
        <v>0</v>
      </c>
      <c r="AW15" s="216">
        <v>0</v>
      </c>
      <c r="AX15" s="217">
        <f t="shared" si="27"/>
        <v>0</v>
      </c>
      <c r="AY15" s="216">
        <v>0</v>
      </c>
      <c r="AZ15" s="217">
        <f t="shared" si="28"/>
        <v>0</v>
      </c>
      <c r="BA15" s="216">
        <v>0</v>
      </c>
      <c r="BB15" s="217">
        <f t="shared" si="29"/>
        <v>0</v>
      </c>
      <c r="BC15" s="216">
        <v>0</v>
      </c>
      <c r="BD15" s="217">
        <f t="shared" si="30"/>
        <v>0</v>
      </c>
      <c r="BE15" s="218">
        <f t="shared" si="31"/>
        <v>0</v>
      </c>
      <c r="BF15" s="219">
        <v>0</v>
      </c>
      <c r="BG15" s="220">
        <f t="shared" si="32"/>
        <v>0</v>
      </c>
      <c r="BH15" s="219">
        <v>0</v>
      </c>
      <c r="BI15" s="220">
        <f t="shared" si="33"/>
        <v>0</v>
      </c>
      <c r="BJ15" s="219">
        <v>0</v>
      </c>
      <c r="BK15" s="220">
        <f t="shared" si="34"/>
        <v>0</v>
      </c>
      <c r="BL15" s="219">
        <v>0</v>
      </c>
      <c r="BM15" s="220">
        <f t="shared" si="35"/>
        <v>0</v>
      </c>
      <c r="BN15" s="219">
        <v>0</v>
      </c>
      <c r="BO15" s="220">
        <f t="shared" si="36"/>
        <v>0</v>
      </c>
      <c r="BP15" s="413">
        <f t="shared" si="37"/>
        <v>0</v>
      </c>
      <c r="BQ15" s="558">
        <f t="shared" si="38"/>
        <v>0</v>
      </c>
      <c r="BR15" s="522">
        <f t="shared" si="39"/>
        <v>0</v>
      </c>
      <c r="BS15" s="522">
        <f t="shared" si="40"/>
        <v>0</v>
      </c>
      <c r="BT15" s="522">
        <f t="shared" si="41"/>
        <v>0</v>
      </c>
      <c r="BU15" s="522">
        <f t="shared" si="42"/>
        <v>0</v>
      </c>
      <c r="BV15" s="571">
        <f t="shared" si="43"/>
        <v>0</v>
      </c>
      <c r="BW15" s="524">
        <v>0</v>
      </c>
      <c r="BX15" s="223">
        <f t="shared" si="44"/>
        <v>0</v>
      </c>
      <c r="BY15" s="222">
        <v>0</v>
      </c>
      <c r="BZ15" s="223">
        <f t="shared" si="45"/>
        <v>0</v>
      </c>
      <c r="CA15" s="222">
        <v>0</v>
      </c>
      <c r="CB15" s="223">
        <f t="shared" si="46"/>
        <v>0</v>
      </c>
      <c r="CC15" s="222">
        <v>0</v>
      </c>
      <c r="CD15" s="223">
        <f t="shared" si="47"/>
        <v>0</v>
      </c>
      <c r="CE15" s="222">
        <v>0</v>
      </c>
      <c r="CF15" s="223">
        <f t="shared" si="48"/>
        <v>0</v>
      </c>
      <c r="CG15" s="224">
        <f t="shared" si="49"/>
        <v>0</v>
      </c>
      <c r="CH15" s="225">
        <v>0</v>
      </c>
      <c r="CI15" s="226">
        <f t="shared" si="50"/>
        <v>0</v>
      </c>
      <c r="CJ15" s="225">
        <v>0</v>
      </c>
      <c r="CK15" s="226">
        <f t="shared" si="51"/>
        <v>0</v>
      </c>
      <c r="CL15" s="225">
        <v>0</v>
      </c>
      <c r="CM15" s="226">
        <f t="shared" si="52"/>
        <v>0</v>
      </c>
      <c r="CN15" s="225">
        <v>0</v>
      </c>
      <c r="CO15" s="226">
        <f t="shared" si="53"/>
        <v>0</v>
      </c>
      <c r="CP15" s="225">
        <v>0</v>
      </c>
      <c r="CQ15" s="226">
        <f t="shared" si="54"/>
        <v>0</v>
      </c>
      <c r="CR15" s="227">
        <f t="shared" si="55"/>
        <v>0</v>
      </c>
      <c r="CS15" s="228">
        <v>0</v>
      </c>
      <c r="CT15" s="229">
        <f t="shared" si="56"/>
        <v>0</v>
      </c>
      <c r="CU15" s="228">
        <v>0</v>
      </c>
      <c r="CV15" s="229">
        <f t="shared" si="57"/>
        <v>0</v>
      </c>
      <c r="CW15" s="228">
        <v>0</v>
      </c>
      <c r="CX15" s="229">
        <f t="shared" si="58"/>
        <v>0</v>
      </c>
      <c r="CY15" s="228">
        <v>0</v>
      </c>
      <c r="CZ15" s="229">
        <f t="shared" si="59"/>
        <v>0</v>
      </c>
      <c r="DA15" s="228">
        <v>0</v>
      </c>
      <c r="DB15" s="229">
        <f t="shared" si="60"/>
        <v>0</v>
      </c>
      <c r="DC15" s="230">
        <f t="shared" si="61"/>
        <v>0</v>
      </c>
      <c r="DD15" s="231">
        <v>0</v>
      </c>
      <c r="DE15" s="232">
        <f t="shared" si="62"/>
        <v>0</v>
      </c>
      <c r="DF15" s="231">
        <v>0</v>
      </c>
      <c r="DG15" s="232">
        <f t="shared" si="63"/>
        <v>0</v>
      </c>
      <c r="DH15" s="231">
        <v>0</v>
      </c>
      <c r="DI15" s="232">
        <f t="shared" si="64"/>
        <v>0</v>
      </c>
      <c r="DJ15" s="231">
        <v>0</v>
      </c>
      <c r="DK15" s="232">
        <f t="shared" si="65"/>
        <v>0</v>
      </c>
      <c r="DL15" s="231">
        <v>0</v>
      </c>
      <c r="DM15" s="232">
        <f t="shared" si="66"/>
        <v>0</v>
      </c>
      <c r="DN15" s="233">
        <f t="shared" si="67"/>
        <v>0</v>
      </c>
      <c r="DO15" s="234">
        <v>0</v>
      </c>
      <c r="DP15" s="235">
        <f t="shared" si="68"/>
        <v>0</v>
      </c>
      <c r="DQ15" s="234">
        <v>0</v>
      </c>
      <c r="DR15" s="235">
        <f t="shared" si="69"/>
        <v>0</v>
      </c>
      <c r="DS15" s="234">
        <v>0</v>
      </c>
      <c r="DT15" s="235">
        <f t="shared" si="70"/>
        <v>0</v>
      </c>
      <c r="DU15" s="234">
        <v>0</v>
      </c>
      <c r="DV15" s="235">
        <f t="shared" si="71"/>
        <v>0</v>
      </c>
      <c r="DW15" s="234">
        <v>0</v>
      </c>
      <c r="DX15" s="235">
        <f t="shared" si="72"/>
        <v>0</v>
      </c>
      <c r="DY15" s="236">
        <f t="shared" ref="DY15:DY27" si="80">DP15+DR15+DT15+DV15+DX15</f>
        <v>0</v>
      </c>
      <c r="DZ15" s="558">
        <f t="shared" si="73"/>
        <v>0</v>
      </c>
      <c r="EA15" s="522">
        <f t="shared" si="74"/>
        <v>0</v>
      </c>
      <c r="EB15" s="522">
        <f t="shared" si="75"/>
        <v>0</v>
      </c>
      <c r="EC15" s="522">
        <f t="shared" si="76"/>
        <v>0</v>
      </c>
      <c r="ED15" s="522">
        <f t="shared" si="77"/>
        <v>0</v>
      </c>
      <c r="EE15" s="571">
        <f t="shared" si="78"/>
        <v>0</v>
      </c>
      <c r="EF15" s="239">
        <f t="shared" si="3"/>
        <v>0</v>
      </c>
      <c r="EG15" s="239">
        <f t="shared" si="4"/>
        <v>0</v>
      </c>
      <c r="EH15" s="239">
        <f t="shared" si="5"/>
        <v>0</v>
      </c>
      <c r="EI15" s="239">
        <f t="shared" si="6"/>
        <v>0</v>
      </c>
      <c r="EJ15" s="239">
        <f t="shared" si="79"/>
        <v>0</v>
      </c>
      <c r="EK15" s="240">
        <f t="shared" si="7"/>
        <v>0</v>
      </c>
    </row>
    <row r="16" spans="1:141" ht="15" customHeight="1">
      <c r="C16" s="87">
        <f t="shared" si="0"/>
        <v>0</v>
      </c>
      <c r="E16" s="662" t="s">
        <v>300</v>
      </c>
      <c r="F16" s="662"/>
      <c r="G16" s="662"/>
      <c r="H16" s="662"/>
      <c r="I16" s="662"/>
      <c r="J16" s="662"/>
      <c r="K16" s="88">
        <v>0</v>
      </c>
      <c r="L16" s="89">
        <f t="shared" si="1"/>
        <v>0</v>
      </c>
      <c r="M16" s="56">
        <f t="shared" si="2"/>
        <v>0</v>
      </c>
      <c r="N16" s="207">
        <v>0</v>
      </c>
      <c r="O16" s="208">
        <f t="shared" si="8"/>
        <v>0</v>
      </c>
      <c r="P16" s="207">
        <v>0</v>
      </c>
      <c r="Q16" s="208">
        <f t="shared" si="9"/>
        <v>0</v>
      </c>
      <c r="R16" s="207">
        <v>0</v>
      </c>
      <c r="S16" s="208">
        <f t="shared" si="10"/>
        <v>0</v>
      </c>
      <c r="T16" s="207">
        <v>0</v>
      </c>
      <c r="U16" s="208">
        <f t="shared" si="11"/>
        <v>0</v>
      </c>
      <c r="V16" s="207">
        <v>0</v>
      </c>
      <c r="W16" s="208">
        <f t="shared" si="12"/>
        <v>0</v>
      </c>
      <c r="X16" s="209">
        <f t="shared" si="13"/>
        <v>0</v>
      </c>
      <c r="Y16" s="210">
        <v>0</v>
      </c>
      <c r="Z16" s="211">
        <f t="shared" si="14"/>
        <v>0</v>
      </c>
      <c r="AA16" s="210">
        <v>0</v>
      </c>
      <c r="AB16" s="211">
        <f t="shared" si="15"/>
        <v>0</v>
      </c>
      <c r="AC16" s="210">
        <v>0</v>
      </c>
      <c r="AD16" s="211">
        <f t="shared" si="16"/>
        <v>0</v>
      </c>
      <c r="AE16" s="210">
        <v>0</v>
      </c>
      <c r="AF16" s="211">
        <f t="shared" si="17"/>
        <v>0</v>
      </c>
      <c r="AG16" s="210">
        <v>0</v>
      </c>
      <c r="AH16" s="211">
        <f t="shared" si="18"/>
        <v>0</v>
      </c>
      <c r="AI16" s="212">
        <f t="shared" si="19"/>
        <v>0</v>
      </c>
      <c r="AJ16" s="213">
        <v>0</v>
      </c>
      <c r="AK16" s="214">
        <f t="shared" si="20"/>
        <v>0</v>
      </c>
      <c r="AL16" s="213">
        <v>0</v>
      </c>
      <c r="AM16" s="214">
        <f t="shared" si="21"/>
        <v>0</v>
      </c>
      <c r="AN16" s="213">
        <v>0</v>
      </c>
      <c r="AO16" s="214">
        <f t="shared" si="22"/>
        <v>0</v>
      </c>
      <c r="AP16" s="213">
        <v>0</v>
      </c>
      <c r="AQ16" s="214">
        <f t="shared" si="23"/>
        <v>0</v>
      </c>
      <c r="AR16" s="213">
        <v>0</v>
      </c>
      <c r="AS16" s="214">
        <f t="shared" si="24"/>
        <v>0</v>
      </c>
      <c r="AT16" s="215">
        <f t="shared" si="25"/>
        <v>0</v>
      </c>
      <c r="AU16" s="216">
        <v>0</v>
      </c>
      <c r="AV16" s="217">
        <f t="shared" si="26"/>
        <v>0</v>
      </c>
      <c r="AW16" s="216">
        <v>0</v>
      </c>
      <c r="AX16" s="217">
        <f t="shared" si="27"/>
        <v>0</v>
      </c>
      <c r="AY16" s="216">
        <v>0</v>
      </c>
      <c r="AZ16" s="217">
        <f t="shared" si="28"/>
        <v>0</v>
      </c>
      <c r="BA16" s="216">
        <v>0</v>
      </c>
      <c r="BB16" s="217">
        <f t="shared" si="29"/>
        <v>0</v>
      </c>
      <c r="BC16" s="216">
        <v>0</v>
      </c>
      <c r="BD16" s="217">
        <f t="shared" si="30"/>
        <v>0</v>
      </c>
      <c r="BE16" s="218">
        <f t="shared" si="31"/>
        <v>0</v>
      </c>
      <c r="BF16" s="219">
        <v>0</v>
      </c>
      <c r="BG16" s="220">
        <f t="shared" si="32"/>
        <v>0</v>
      </c>
      <c r="BH16" s="219">
        <v>0</v>
      </c>
      <c r="BI16" s="220">
        <f t="shared" si="33"/>
        <v>0</v>
      </c>
      <c r="BJ16" s="219">
        <v>0</v>
      </c>
      <c r="BK16" s="220">
        <f t="shared" si="34"/>
        <v>0</v>
      </c>
      <c r="BL16" s="219">
        <v>0</v>
      </c>
      <c r="BM16" s="220">
        <f t="shared" si="35"/>
        <v>0</v>
      </c>
      <c r="BN16" s="219">
        <v>0</v>
      </c>
      <c r="BO16" s="220">
        <f t="shared" si="36"/>
        <v>0</v>
      </c>
      <c r="BP16" s="413">
        <f t="shared" si="37"/>
        <v>0</v>
      </c>
      <c r="BQ16" s="558">
        <f t="shared" si="38"/>
        <v>0</v>
      </c>
      <c r="BR16" s="522">
        <f t="shared" si="39"/>
        <v>0</v>
      </c>
      <c r="BS16" s="522">
        <f t="shared" si="40"/>
        <v>0</v>
      </c>
      <c r="BT16" s="522">
        <f t="shared" si="41"/>
        <v>0</v>
      </c>
      <c r="BU16" s="522">
        <f t="shared" si="42"/>
        <v>0</v>
      </c>
      <c r="BV16" s="571">
        <f t="shared" si="43"/>
        <v>0</v>
      </c>
      <c r="BW16" s="524">
        <v>0</v>
      </c>
      <c r="BX16" s="223">
        <f t="shared" si="44"/>
        <v>0</v>
      </c>
      <c r="BY16" s="222">
        <v>0</v>
      </c>
      <c r="BZ16" s="223">
        <f t="shared" si="45"/>
        <v>0</v>
      </c>
      <c r="CA16" s="222">
        <v>0</v>
      </c>
      <c r="CB16" s="223">
        <f t="shared" si="46"/>
        <v>0</v>
      </c>
      <c r="CC16" s="222">
        <v>0</v>
      </c>
      <c r="CD16" s="223">
        <f t="shared" si="47"/>
        <v>0</v>
      </c>
      <c r="CE16" s="222">
        <v>0</v>
      </c>
      <c r="CF16" s="223">
        <f t="shared" si="48"/>
        <v>0</v>
      </c>
      <c r="CG16" s="224">
        <f t="shared" si="49"/>
        <v>0</v>
      </c>
      <c r="CH16" s="225">
        <v>0</v>
      </c>
      <c r="CI16" s="226">
        <f t="shared" si="50"/>
        <v>0</v>
      </c>
      <c r="CJ16" s="225">
        <v>0</v>
      </c>
      <c r="CK16" s="226">
        <f t="shared" si="51"/>
        <v>0</v>
      </c>
      <c r="CL16" s="225">
        <v>0</v>
      </c>
      <c r="CM16" s="226">
        <f t="shared" si="52"/>
        <v>0</v>
      </c>
      <c r="CN16" s="225">
        <v>0</v>
      </c>
      <c r="CO16" s="226">
        <f t="shared" si="53"/>
        <v>0</v>
      </c>
      <c r="CP16" s="225">
        <v>0</v>
      </c>
      <c r="CQ16" s="226">
        <f t="shared" si="54"/>
        <v>0</v>
      </c>
      <c r="CR16" s="227">
        <f t="shared" si="55"/>
        <v>0</v>
      </c>
      <c r="CS16" s="228">
        <v>0</v>
      </c>
      <c r="CT16" s="229">
        <f t="shared" si="56"/>
        <v>0</v>
      </c>
      <c r="CU16" s="228">
        <v>0</v>
      </c>
      <c r="CV16" s="229">
        <f t="shared" si="57"/>
        <v>0</v>
      </c>
      <c r="CW16" s="228">
        <v>0</v>
      </c>
      <c r="CX16" s="229">
        <f t="shared" si="58"/>
        <v>0</v>
      </c>
      <c r="CY16" s="228">
        <v>0</v>
      </c>
      <c r="CZ16" s="229">
        <f t="shared" si="59"/>
        <v>0</v>
      </c>
      <c r="DA16" s="228">
        <v>0</v>
      </c>
      <c r="DB16" s="229">
        <f t="shared" si="60"/>
        <v>0</v>
      </c>
      <c r="DC16" s="230">
        <f t="shared" si="61"/>
        <v>0</v>
      </c>
      <c r="DD16" s="231">
        <v>0</v>
      </c>
      <c r="DE16" s="232">
        <f t="shared" si="62"/>
        <v>0</v>
      </c>
      <c r="DF16" s="231">
        <v>0</v>
      </c>
      <c r="DG16" s="232">
        <f t="shared" si="63"/>
        <v>0</v>
      </c>
      <c r="DH16" s="231">
        <v>0</v>
      </c>
      <c r="DI16" s="232">
        <f t="shared" si="64"/>
        <v>0</v>
      </c>
      <c r="DJ16" s="231">
        <v>0</v>
      </c>
      <c r="DK16" s="232">
        <f t="shared" si="65"/>
        <v>0</v>
      </c>
      <c r="DL16" s="231">
        <v>0</v>
      </c>
      <c r="DM16" s="232">
        <f t="shared" si="66"/>
        <v>0</v>
      </c>
      <c r="DN16" s="233">
        <f t="shared" si="67"/>
        <v>0</v>
      </c>
      <c r="DO16" s="234">
        <v>0</v>
      </c>
      <c r="DP16" s="235">
        <f t="shared" si="68"/>
        <v>0</v>
      </c>
      <c r="DQ16" s="234">
        <v>0</v>
      </c>
      <c r="DR16" s="235">
        <f t="shared" si="69"/>
        <v>0</v>
      </c>
      <c r="DS16" s="234">
        <v>0</v>
      </c>
      <c r="DT16" s="235">
        <f t="shared" si="70"/>
        <v>0</v>
      </c>
      <c r="DU16" s="234">
        <v>0</v>
      </c>
      <c r="DV16" s="235">
        <f t="shared" si="71"/>
        <v>0</v>
      </c>
      <c r="DW16" s="234">
        <v>0</v>
      </c>
      <c r="DX16" s="235">
        <f t="shared" si="72"/>
        <v>0</v>
      </c>
      <c r="DY16" s="236">
        <f t="shared" si="80"/>
        <v>0</v>
      </c>
      <c r="DZ16" s="558">
        <f t="shared" si="73"/>
        <v>0</v>
      </c>
      <c r="EA16" s="522">
        <f t="shared" si="74"/>
        <v>0</v>
      </c>
      <c r="EB16" s="522">
        <f t="shared" si="75"/>
        <v>0</v>
      </c>
      <c r="EC16" s="522">
        <f t="shared" si="76"/>
        <v>0</v>
      </c>
      <c r="ED16" s="522">
        <f t="shared" si="77"/>
        <v>0</v>
      </c>
      <c r="EE16" s="571">
        <f t="shared" si="78"/>
        <v>0</v>
      </c>
      <c r="EF16" s="239">
        <f t="shared" si="3"/>
        <v>0</v>
      </c>
      <c r="EG16" s="239">
        <f t="shared" si="4"/>
        <v>0</v>
      </c>
      <c r="EH16" s="239">
        <f t="shared" si="5"/>
        <v>0</v>
      </c>
      <c r="EI16" s="239">
        <f t="shared" si="6"/>
        <v>0</v>
      </c>
      <c r="EJ16" s="239">
        <f t="shared" si="79"/>
        <v>0</v>
      </c>
      <c r="EK16" s="240">
        <f t="shared" si="7"/>
        <v>0</v>
      </c>
    </row>
    <row r="17" spans="1:141" ht="15" customHeight="1">
      <c r="C17" s="87">
        <f t="shared" si="0"/>
        <v>0</v>
      </c>
      <c r="E17" s="662" t="s">
        <v>300</v>
      </c>
      <c r="F17" s="662"/>
      <c r="G17" s="662"/>
      <c r="H17" s="662"/>
      <c r="I17" s="662"/>
      <c r="J17" s="662"/>
      <c r="K17" s="88">
        <v>0</v>
      </c>
      <c r="L17" s="89">
        <f t="shared" si="1"/>
        <v>0</v>
      </c>
      <c r="M17" s="56">
        <f t="shared" si="2"/>
        <v>0</v>
      </c>
      <c r="N17" s="207">
        <v>0</v>
      </c>
      <c r="O17" s="208">
        <f t="shared" si="8"/>
        <v>0</v>
      </c>
      <c r="P17" s="207">
        <v>0</v>
      </c>
      <c r="Q17" s="208">
        <f t="shared" si="9"/>
        <v>0</v>
      </c>
      <c r="R17" s="207">
        <v>0</v>
      </c>
      <c r="S17" s="208">
        <f t="shared" si="10"/>
        <v>0</v>
      </c>
      <c r="T17" s="207">
        <v>0</v>
      </c>
      <c r="U17" s="208">
        <f t="shared" si="11"/>
        <v>0</v>
      </c>
      <c r="V17" s="207">
        <v>0</v>
      </c>
      <c r="W17" s="208">
        <f t="shared" si="12"/>
        <v>0</v>
      </c>
      <c r="X17" s="209">
        <f t="shared" si="13"/>
        <v>0</v>
      </c>
      <c r="Y17" s="210">
        <v>0</v>
      </c>
      <c r="Z17" s="211">
        <f t="shared" si="14"/>
        <v>0</v>
      </c>
      <c r="AA17" s="210">
        <v>0</v>
      </c>
      <c r="AB17" s="211">
        <f t="shared" si="15"/>
        <v>0</v>
      </c>
      <c r="AC17" s="210">
        <v>0</v>
      </c>
      <c r="AD17" s="211">
        <f t="shared" si="16"/>
        <v>0</v>
      </c>
      <c r="AE17" s="210">
        <v>0</v>
      </c>
      <c r="AF17" s="211">
        <f t="shared" si="17"/>
        <v>0</v>
      </c>
      <c r="AG17" s="210">
        <v>0</v>
      </c>
      <c r="AH17" s="211">
        <f t="shared" si="18"/>
        <v>0</v>
      </c>
      <c r="AI17" s="212">
        <f t="shared" si="19"/>
        <v>0</v>
      </c>
      <c r="AJ17" s="213">
        <v>0</v>
      </c>
      <c r="AK17" s="214">
        <f t="shared" si="20"/>
        <v>0</v>
      </c>
      <c r="AL17" s="213">
        <v>0</v>
      </c>
      <c r="AM17" s="214">
        <f t="shared" si="21"/>
        <v>0</v>
      </c>
      <c r="AN17" s="213">
        <v>0</v>
      </c>
      <c r="AO17" s="214">
        <f t="shared" si="22"/>
        <v>0</v>
      </c>
      <c r="AP17" s="213">
        <v>0</v>
      </c>
      <c r="AQ17" s="214">
        <f t="shared" si="23"/>
        <v>0</v>
      </c>
      <c r="AR17" s="213">
        <v>0</v>
      </c>
      <c r="AS17" s="214">
        <f t="shared" si="24"/>
        <v>0</v>
      </c>
      <c r="AT17" s="215">
        <f t="shared" si="25"/>
        <v>0</v>
      </c>
      <c r="AU17" s="216">
        <v>0</v>
      </c>
      <c r="AV17" s="217">
        <f t="shared" si="26"/>
        <v>0</v>
      </c>
      <c r="AW17" s="216">
        <v>0</v>
      </c>
      <c r="AX17" s="217">
        <f t="shared" si="27"/>
        <v>0</v>
      </c>
      <c r="AY17" s="216">
        <v>0</v>
      </c>
      <c r="AZ17" s="217">
        <f t="shared" si="28"/>
        <v>0</v>
      </c>
      <c r="BA17" s="216">
        <v>0</v>
      </c>
      <c r="BB17" s="217">
        <f t="shared" si="29"/>
        <v>0</v>
      </c>
      <c r="BC17" s="216">
        <v>0</v>
      </c>
      <c r="BD17" s="217">
        <f t="shared" si="30"/>
        <v>0</v>
      </c>
      <c r="BE17" s="218">
        <f t="shared" si="31"/>
        <v>0</v>
      </c>
      <c r="BF17" s="219">
        <v>0</v>
      </c>
      <c r="BG17" s="220">
        <f t="shared" si="32"/>
        <v>0</v>
      </c>
      <c r="BH17" s="219">
        <v>0</v>
      </c>
      <c r="BI17" s="220">
        <f t="shared" si="33"/>
        <v>0</v>
      </c>
      <c r="BJ17" s="219">
        <v>0</v>
      </c>
      <c r="BK17" s="220">
        <f t="shared" si="34"/>
        <v>0</v>
      </c>
      <c r="BL17" s="219">
        <v>0</v>
      </c>
      <c r="BM17" s="220">
        <f t="shared" si="35"/>
        <v>0</v>
      </c>
      <c r="BN17" s="219">
        <v>0</v>
      </c>
      <c r="BO17" s="220">
        <f t="shared" si="36"/>
        <v>0</v>
      </c>
      <c r="BP17" s="413">
        <f t="shared" si="37"/>
        <v>0</v>
      </c>
      <c r="BQ17" s="558">
        <f t="shared" si="38"/>
        <v>0</v>
      </c>
      <c r="BR17" s="522">
        <f t="shared" si="39"/>
        <v>0</v>
      </c>
      <c r="BS17" s="522">
        <f t="shared" si="40"/>
        <v>0</v>
      </c>
      <c r="BT17" s="522">
        <f t="shared" si="41"/>
        <v>0</v>
      </c>
      <c r="BU17" s="522">
        <f t="shared" si="42"/>
        <v>0</v>
      </c>
      <c r="BV17" s="571">
        <f t="shared" si="43"/>
        <v>0</v>
      </c>
      <c r="BW17" s="524">
        <v>0</v>
      </c>
      <c r="BX17" s="223">
        <f t="shared" si="44"/>
        <v>0</v>
      </c>
      <c r="BY17" s="222">
        <v>0</v>
      </c>
      <c r="BZ17" s="223">
        <f t="shared" si="45"/>
        <v>0</v>
      </c>
      <c r="CA17" s="222">
        <v>0</v>
      </c>
      <c r="CB17" s="223">
        <f t="shared" si="46"/>
        <v>0</v>
      </c>
      <c r="CC17" s="222">
        <v>0</v>
      </c>
      <c r="CD17" s="223">
        <f t="shared" si="47"/>
        <v>0</v>
      </c>
      <c r="CE17" s="222">
        <v>0</v>
      </c>
      <c r="CF17" s="223">
        <f t="shared" si="48"/>
        <v>0</v>
      </c>
      <c r="CG17" s="224">
        <f t="shared" si="49"/>
        <v>0</v>
      </c>
      <c r="CH17" s="225">
        <v>0</v>
      </c>
      <c r="CI17" s="226">
        <f t="shared" si="50"/>
        <v>0</v>
      </c>
      <c r="CJ17" s="225">
        <v>0</v>
      </c>
      <c r="CK17" s="226">
        <f t="shared" si="51"/>
        <v>0</v>
      </c>
      <c r="CL17" s="225">
        <v>0</v>
      </c>
      <c r="CM17" s="226">
        <f t="shared" si="52"/>
        <v>0</v>
      </c>
      <c r="CN17" s="225">
        <v>0</v>
      </c>
      <c r="CO17" s="226">
        <f t="shared" si="53"/>
        <v>0</v>
      </c>
      <c r="CP17" s="225">
        <v>0</v>
      </c>
      <c r="CQ17" s="226">
        <f t="shared" si="54"/>
        <v>0</v>
      </c>
      <c r="CR17" s="227">
        <f t="shared" si="55"/>
        <v>0</v>
      </c>
      <c r="CS17" s="228">
        <v>0</v>
      </c>
      <c r="CT17" s="229">
        <f t="shared" si="56"/>
        <v>0</v>
      </c>
      <c r="CU17" s="228">
        <v>0</v>
      </c>
      <c r="CV17" s="229">
        <f t="shared" si="57"/>
        <v>0</v>
      </c>
      <c r="CW17" s="228">
        <v>0</v>
      </c>
      <c r="CX17" s="229">
        <f t="shared" si="58"/>
        <v>0</v>
      </c>
      <c r="CY17" s="228">
        <v>0</v>
      </c>
      <c r="CZ17" s="229">
        <f t="shared" si="59"/>
        <v>0</v>
      </c>
      <c r="DA17" s="228">
        <v>0</v>
      </c>
      <c r="DB17" s="229">
        <f t="shared" si="60"/>
        <v>0</v>
      </c>
      <c r="DC17" s="230">
        <f t="shared" si="61"/>
        <v>0</v>
      </c>
      <c r="DD17" s="231">
        <v>0</v>
      </c>
      <c r="DE17" s="232">
        <f t="shared" si="62"/>
        <v>0</v>
      </c>
      <c r="DF17" s="231">
        <v>0</v>
      </c>
      <c r="DG17" s="232">
        <f t="shared" si="63"/>
        <v>0</v>
      </c>
      <c r="DH17" s="231">
        <v>0</v>
      </c>
      <c r="DI17" s="232">
        <f t="shared" si="64"/>
        <v>0</v>
      </c>
      <c r="DJ17" s="231">
        <v>0</v>
      </c>
      <c r="DK17" s="232">
        <f t="shared" si="65"/>
        <v>0</v>
      </c>
      <c r="DL17" s="231">
        <v>0</v>
      </c>
      <c r="DM17" s="232">
        <f t="shared" si="66"/>
        <v>0</v>
      </c>
      <c r="DN17" s="233">
        <f t="shared" si="67"/>
        <v>0</v>
      </c>
      <c r="DO17" s="234">
        <v>0</v>
      </c>
      <c r="DP17" s="235">
        <f t="shared" si="68"/>
        <v>0</v>
      </c>
      <c r="DQ17" s="234">
        <v>0</v>
      </c>
      <c r="DR17" s="235">
        <f t="shared" si="69"/>
        <v>0</v>
      </c>
      <c r="DS17" s="234">
        <v>0</v>
      </c>
      <c r="DT17" s="235">
        <f t="shared" si="70"/>
        <v>0</v>
      </c>
      <c r="DU17" s="234">
        <v>0</v>
      </c>
      <c r="DV17" s="235">
        <f t="shared" si="71"/>
        <v>0</v>
      </c>
      <c r="DW17" s="234">
        <v>0</v>
      </c>
      <c r="DX17" s="235">
        <f t="shared" si="72"/>
        <v>0</v>
      </c>
      <c r="DY17" s="236">
        <f t="shared" si="80"/>
        <v>0</v>
      </c>
      <c r="DZ17" s="558">
        <f t="shared" si="73"/>
        <v>0</v>
      </c>
      <c r="EA17" s="522">
        <f t="shared" si="74"/>
        <v>0</v>
      </c>
      <c r="EB17" s="522">
        <f t="shared" si="75"/>
        <v>0</v>
      </c>
      <c r="EC17" s="522">
        <f t="shared" si="76"/>
        <v>0</v>
      </c>
      <c r="ED17" s="522">
        <f t="shared" si="77"/>
        <v>0</v>
      </c>
      <c r="EE17" s="571">
        <f t="shared" si="78"/>
        <v>0</v>
      </c>
      <c r="EF17" s="239">
        <f t="shared" si="3"/>
        <v>0</v>
      </c>
      <c r="EG17" s="239">
        <f t="shared" si="4"/>
        <v>0</v>
      </c>
      <c r="EH17" s="239">
        <f t="shared" si="5"/>
        <v>0</v>
      </c>
      <c r="EI17" s="239">
        <f t="shared" si="6"/>
        <v>0</v>
      </c>
      <c r="EJ17" s="239">
        <f t="shared" si="79"/>
        <v>0</v>
      </c>
      <c r="EK17" s="240">
        <f t="shared" si="7"/>
        <v>0</v>
      </c>
    </row>
    <row r="18" spans="1:141" ht="15" customHeight="1">
      <c r="C18" s="87">
        <f t="shared" si="0"/>
        <v>0</v>
      </c>
      <c r="E18" s="662" t="s">
        <v>300</v>
      </c>
      <c r="F18" s="662"/>
      <c r="G18" s="662"/>
      <c r="H18" s="662"/>
      <c r="I18" s="662"/>
      <c r="J18" s="662"/>
      <c r="K18" s="88">
        <v>0</v>
      </c>
      <c r="L18" s="89">
        <f t="shared" si="1"/>
        <v>0</v>
      </c>
      <c r="M18" s="56">
        <f t="shared" si="2"/>
        <v>0</v>
      </c>
      <c r="N18" s="207">
        <v>0</v>
      </c>
      <c r="O18" s="208">
        <f t="shared" si="8"/>
        <v>0</v>
      </c>
      <c r="P18" s="207">
        <v>0</v>
      </c>
      <c r="Q18" s="208">
        <f t="shared" si="9"/>
        <v>0</v>
      </c>
      <c r="R18" s="207">
        <v>0</v>
      </c>
      <c r="S18" s="208">
        <f t="shared" si="10"/>
        <v>0</v>
      </c>
      <c r="T18" s="207">
        <v>0</v>
      </c>
      <c r="U18" s="208">
        <f t="shared" si="11"/>
        <v>0</v>
      </c>
      <c r="V18" s="207">
        <v>0</v>
      </c>
      <c r="W18" s="208">
        <f t="shared" si="12"/>
        <v>0</v>
      </c>
      <c r="X18" s="209">
        <f t="shared" si="13"/>
        <v>0</v>
      </c>
      <c r="Y18" s="210">
        <v>0</v>
      </c>
      <c r="Z18" s="211">
        <f t="shared" si="14"/>
        <v>0</v>
      </c>
      <c r="AA18" s="210">
        <v>0</v>
      </c>
      <c r="AB18" s="211">
        <f t="shared" si="15"/>
        <v>0</v>
      </c>
      <c r="AC18" s="210">
        <v>0</v>
      </c>
      <c r="AD18" s="211">
        <f t="shared" si="16"/>
        <v>0</v>
      </c>
      <c r="AE18" s="210">
        <v>0</v>
      </c>
      <c r="AF18" s="211">
        <f t="shared" si="17"/>
        <v>0</v>
      </c>
      <c r="AG18" s="210">
        <v>0</v>
      </c>
      <c r="AH18" s="211">
        <f t="shared" si="18"/>
        <v>0</v>
      </c>
      <c r="AI18" s="212">
        <f t="shared" si="19"/>
        <v>0</v>
      </c>
      <c r="AJ18" s="213">
        <v>0</v>
      </c>
      <c r="AK18" s="214">
        <f t="shared" si="20"/>
        <v>0</v>
      </c>
      <c r="AL18" s="213">
        <v>0</v>
      </c>
      <c r="AM18" s="214">
        <f t="shared" si="21"/>
        <v>0</v>
      </c>
      <c r="AN18" s="213">
        <v>0</v>
      </c>
      <c r="AO18" s="214">
        <f t="shared" si="22"/>
        <v>0</v>
      </c>
      <c r="AP18" s="213">
        <v>0</v>
      </c>
      <c r="AQ18" s="214">
        <f t="shared" si="23"/>
        <v>0</v>
      </c>
      <c r="AR18" s="213">
        <v>0</v>
      </c>
      <c r="AS18" s="214">
        <f t="shared" si="24"/>
        <v>0</v>
      </c>
      <c r="AT18" s="215">
        <f t="shared" si="25"/>
        <v>0</v>
      </c>
      <c r="AU18" s="216">
        <v>0</v>
      </c>
      <c r="AV18" s="217">
        <f t="shared" si="26"/>
        <v>0</v>
      </c>
      <c r="AW18" s="216">
        <v>0</v>
      </c>
      <c r="AX18" s="217">
        <f t="shared" si="27"/>
        <v>0</v>
      </c>
      <c r="AY18" s="216">
        <v>0</v>
      </c>
      <c r="AZ18" s="217">
        <f t="shared" si="28"/>
        <v>0</v>
      </c>
      <c r="BA18" s="216">
        <v>0</v>
      </c>
      <c r="BB18" s="217">
        <f t="shared" si="29"/>
        <v>0</v>
      </c>
      <c r="BC18" s="216">
        <v>0</v>
      </c>
      <c r="BD18" s="217">
        <f t="shared" si="30"/>
        <v>0</v>
      </c>
      <c r="BE18" s="218">
        <f t="shared" si="31"/>
        <v>0</v>
      </c>
      <c r="BF18" s="219">
        <v>0</v>
      </c>
      <c r="BG18" s="220">
        <f t="shared" si="32"/>
        <v>0</v>
      </c>
      <c r="BH18" s="219">
        <v>0</v>
      </c>
      <c r="BI18" s="220">
        <f t="shared" si="33"/>
        <v>0</v>
      </c>
      <c r="BJ18" s="219">
        <v>0</v>
      </c>
      <c r="BK18" s="220">
        <f t="shared" si="34"/>
        <v>0</v>
      </c>
      <c r="BL18" s="219">
        <v>0</v>
      </c>
      <c r="BM18" s="220">
        <f t="shared" si="35"/>
        <v>0</v>
      </c>
      <c r="BN18" s="219">
        <v>0</v>
      </c>
      <c r="BO18" s="220">
        <f t="shared" si="36"/>
        <v>0</v>
      </c>
      <c r="BP18" s="413">
        <f t="shared" si="37"/>
        <v>0</v>
      </c>
      <c r="BQ18" s="558">
        <f t="shared" si="38"/>
        <v>0</v>
      </c>
      <c r="BR18" s="522">
        <f t="shared" si="39"/>
        <v>0</v>
      </c>
      <c r="BS18" s="522">
        <f t="shared" si="40"/>
        <v>0</v>
      </c>
      <c r="BT18" s="522">
        <f t="shared" si="41"/>
        <v>0</v>
      </c>
      <c r="BU18" s="522">
        <f t="shared" si="42"/>
        <v>0</v>
      </c>
      <c r="BV18" s="571">
        <f t="shared" si="43"/>
        <v>0</v>
      </c>
      <c r="BW18" s="524">
        <v>0</v>
      </c>
      <c r="BX18" s="223">
        <f t="shared" si="44"/>
        <v>0</v>
      </c>
      <c r="BY18" s="222">
        <v>0</v>
      </c>
      <c r="BZ18" s="223">
        <f t="shared" si="45"/>
        <v>0</v>
      </c>
      <c r="CA18" s="222">
        <v>0</v>
      </c>
      <c r="CB18" s="223">
        <f t="shared" si="46"/>
        <v>0</v>
      </c>
      <c r="CC18" s="222">
        <v>0</v>
      </c>
      <c r="CD18" s="223">
        <f t="shared" si="47"/>
        <v>0</v>
      </c>
      <c r="CE18" s="222">
        <v>0</v>
      </c>
      <c r="CF18" s="223">
        <f t="shared" si="48"/>
        <v>0</v>
      </c>
      <c r="CG18" s="224">
        <f t="shared" si="49"/>
        <v>0</v>
      </c>
      <c r="CH18" s="225">
        <v>0</v>
      </c>
      <c r="CI18" s="226">
        <f t="shared" si="50"/>
        <v>0</v>
      </c>
      <c r="CJ18" s="225">
        <v>0</v>
      </c>
      <c r="CK18" s="226">
        <f t="shared" si="51"/>
        <v>0</v>
      </c>
      <c r="CL18" s="225">
        <v>0</v>
      </c>
      <c r="CM18" s="226">
        <f t="shared" si="52"/>
        <v>0</v>
      </c>
      <c r="CN18" s="225">
        <v>0</v>
      </c>
      <c r="CO18" s="226">
        <f t="shared" si="53"/>
        <v>0</v>
      </c>
      <c r="CP18" s="225">
        <v>0</v>
      </c>
      <c r="CQ18" s="226">
        <f t="shared" si="54"/>
        <v>0</v>
      </c>
      <c r="CR18" s="227">
        <f t="shared" si="55"/>
        <v>0</v>
      </c>
      <c r="CS18" s="228">
        <v>0</v>
      </c>
      <c r="CT18" s="229">
        <f t="shared" si="56"/>
        <v>0</v>
      </c>
      <c r="CU18" s="228">
        <v>0</v>
      </c>
      <c r="CV18" s="229">
        <f t="shared" si="57"/>
        <v>0</v>
      </c>
      <c r="CW18" s="228">
        <v>0</v>
      </c>
      <c r="CX18" s="229">
        <f t="shared" si="58"/>
        <v>0</v>
      </c>
      <c r="CY18" s="228">
        <v>0</v>
      </c>
      <c r="CZ18" s="229">
        <f t="shared" si="59"/>
        <v>0</v>
      </c>
      <c r="DA18" s="228">
        <v>0</v>
      </c>
      <c r="DB18" s="229">
        <f t="shared" si="60"/>
        <v>0</v>
      </c>
      <c r="DC18" s="230">
        <f t="shared" si="61"/>
        <v>0</v>
      </c>
      <c r="DD18" s="231">
        <v>0</v>
      </c>
      <c r="DE18" s="232">
        <f t="shared" si="62"/>
        <v>0</v>
      </c>
      <c r="DF18" s="231">
        <v>0</v>
      </c>
      <c r="DG18" s="232">
        <f t="shared" si="63"/>
        <v>0</v>
      </c>
      <c r="DH18" s="231">
        <v>0</v>
      </c>
      <c r="DI18" s="232">
        <f t="shared" si="64"/>
        <v>0</v>
      </c>
      <c r="DJ18" s="231">
        <v>0</v>
      </c>
      <c r="DK18" s="232">
        <f t="shared" si="65"/>
        <v>0</v>
      </c>
      <c r="DL18" s="231">
        <v>0</v>
      </c>
      <c r="DM18" s="232">
        <f t="shared" si="66"/>
        <v>0</v>
      </c>
      <c r="DN18" s="233">
        <f t="shared" si="67"/>
        <v>0</v>
      </c>
      <c r="DO18" s="234">
        <v>0</v>
      </c>
      <c r="DP18" s="235">
        <f t="shared" si="68"/>
        <v>0</v>
      </c>
      <c r="DQ18" s="234">
        <v>0</v>
      </c>
      <c r="DR18" s="235">
        <f t="shared" si="69"/>
        <v>0</v>
      </c>
      <c r="DS18" s="234">
        <v>0</v>
      </c>
      <c r="DT18" s="235">
        <f t="shared" si="70"/>
        <v>0</v>
      </c>
      <c r="DU18" s="234">
        <v>0</v>
      </c>
      <c r="DV18" s="235">
        <f t="shared" si="71"/>
        <v>0</v>
      </c>
      <c r="DW18" s="234">
        <v>0</v>
      </c>
      <c r="DX18" s="235">
        <f t="shared" si="72"/>
        <v>0</v>
      </c>
      <c r="DY18" s="236">
        <f t="shared" si="80"/>
        <v>0</v>
      </c>
      <c r="DZ18" s="558">
        <f t="shared" si="73"/>
        <v>0</v>
      </c>
      <c r="EA18" s="522">
        <f t="shared" si="74"/>
        <v>0</v>
      </c>
      <c r="EB18" s="522">
        <f t="shared" si="75"/>
        <v>0</v>
      </c>
      <c r="EC18" s="522">
        <f t="shared" si="76"/>
        <v>0</v>
      </c>
      <c r="ED18" s="522">
        <f t="shared" si="77"/>
        <v>0</v>
      </c>
      <c r="EE18" s="571">
        <f t="shared" si="78"/>
        <v>0</v>
      </c>
      <c r="EF18" s="239">
        <f t="shared" si="3"/>
        <v>0</v>
      </c>
      <c r="EG18" s="239">
        <f t="shared" si="4"/>
        <v>0</v>
      </c>
      <c r="EH18" s="239">
        <f t="shared" si="5"/>
        <v>0</v>
      </c>
      <c r="EI18" s="239">
        <f t="shared" si="6"/>
        <v>0</v>
      </c>
      <c r="EJ18" s="239">
        <f t="shared" si="79"/>
        <v>0</v>
      </c>
      <c r="EK18" s="240">
        <f t="shared" si="7"/>
        <v>0</v>
      </c>
    </row>
    <row r="19" spans="1:141" ht="15" customHeight="1">
      <c r="C19" s="87">
        <f t="shared" si="0"/>
        <v>0</v>
      </c>
      <c r="E19" s="662" t="s">
        <v>300</v>
      </c>
      <c r="F19" s="662"/>
      <c r="G19" s="662"/>
      <c r="H19" s="662"/>
      <c r="I19" s="662"/>
      <c r="J19" s="662"/>
      <c r="K19" s="88">
        <v>0</v>
      </c>
      <c r="L19" s="89">
        <f t="shared" si="1"/>
        <v>0</v>
      </c>
      <c r="M19" s="56">
        <f t="shared" si="2"/>
        <v>0</v>
      </c>
      <c r="N19" s="207">
        <v>0</v>
      </c>
      <c r="O19" s="208">
        <f t="shared" si="8"/>
        <v>0</v>
      </c>
      <c r="P19" s="207">
        <v>0</v>
      </c>
      <c r="Q19" s="208">
        <f t="shared" si="9"/>
        <v>0</v>
      </c>
      <c r="R19" s="207">
        <v>0</v>
      </c>
      <c r="S19" s="208">
        <f t="shared" si="10"/>
        <v>0</v>
      </c>
      <c r="T19" s="207">
        <v>0</v>
      </c>
      <c r="U19" s="208">
        <f t="shared" si="11"/>
        <v>0</v>
      </c>
      <c r="V19" s="207">
        <v>0</v>
      </c>
      <c r="W19" s="208">
        <f t="shared" si="12"/>
        <v>0</v>
      </c>
      <c r="X19" s="209">
        <f t="shared" si="13"/>
        <v>0</v>
      </c>
      <c r="Y19" s="210">
        <v>0</v>
      </c>
      <c r="Z19" s="211">
        <f t="shared" si="14"/>
        <v>0</v>
      </c>
      <c r="AA19" s="210">
        <v>0</v>
      </c>
      <c r="AB19" s="211">
        <f t="shared" si="15"/>
        <v>0</v>
      </c>
      <c r="AC19" s="210">
        <v>0</v>
      </c>
      <c r="AD19" s="211">
        <f t="shared" si="16"/>
        <v>0</v>
      </c>
      <c r="AE19" s="210">
        <v>0</v>
      </c>
      <c r="AF19" s="211">
        <f t="shared" si="17"/>
        <v>0</v>
      </c>
      <c r="AG19" s="210">
        <v>0</v>
      </c>
      <c r="AH19" s="211">
        <f t="shared" si="18"/>
        <v>0</v>
      </c>
      <c r="AI19" s="212">
        <f t="shared" si="19"/>
        <v>0</v>
      </c>
      <c r="AJ19" s="213">
        <v>0</v>
      </c>
      <c r="AK19" s="214">
        <f t="shared" si="20"/>
        <v>0</v>
      </c>
      <c r="AL19" s="213">
        <v>0</v>
      </c>
      <c r="AM19" s="214">
        <f t="shared" si="21"/>
        <v>0</v>
      </c>
      <c r="AN19" s="213">
        <v>0</v>
      </c>
      <c r="AO19" s="214">
        <f t="shared" si="22"/>
        <v>0</v>
      </c>
      <c r="AP19" s="213">
        <v>0</v>
      </c>
      <c r="AQ19" s="214">
        <f t="shared" si="23"/>
        <v>0</v>
      </c>
      <c r="AR19" s="213">
        <v>0</v>
      </c>
      <c r="AS19" s="214">
        <f t="shared" si="24"/>
        <v>0</v>
      </c>
      <c r="AT19" s="215">
        <f t="shared" si="25"/>
        <v>0</v>
      </c>
      <c r="AU19" s="216">
        <v>0</v>
      </c>
      <c r="AV19" s="217">
        <f t="shared" si="26"/>
        <v>0</v>
      </c>
      <c r="AW19" s="216">
        <v>0</v>
      </c>
      <c r="AX19" s="217">
        <f t="shared" si="27"/>
        <v>0</v>
      </c>
      <c r="AY19" s="216">
        <v>0</v>
      </c>
      <c r="AZ19" s="217">
        <f t="shared" si="28"/>
        <v>0</v>
      </c>
      <c r="BA19" s="216">
        <v>0</v>
      </c>
      <c r="BB19" s="217">
        <f t="shared" si="29"/>
        <v>0</v>
      </c>
      <c r="BC19" s="216">
        <v>0</v>
      </c>
      <c r="BD19" s="217">
        <f t="shared" si="30"/>
        <v>0</v>
      </c>
      <c r="BE19" s="218">
        <f t="shared" si="31"/>
        <v>0</v>
      </c>
      <c r="BF19" s="219">
        <v>0</v>
      </c>
      <c r="BG19" s="220">
        <f t="shared" si="32"/>
        <v>0</v>
      </c>
      <c r="BH19" s="219">
        <v>0</v>
      </c>
      <c r="BI19" s="220">
        <f t="shared" si="33"/>
        <v>0</v>
      </c>
      <c r="BJ19" s="219">
        <v>0</v>
      </c>
      <c r="BK19" s="220">
        <f t="shared" si="34"/>
        <v>0</v>
      </c>
      <c r="BL19" s="219">
        <v>0</v>
      </c>
      <c r="BM19" s="220">
        <f t="shared" si="35"/>
        <v>0</v>
      </c>
      <c r="BN19" s="219">
        <v>0</v>
      </c>
      <c r="BO19" s="220">
        <f t="shared" si="36"/>
        <v>0</v>
      </c>
      <c r="BP19" s="413">
        <f t="shared" si="37"/>
        <v>0</v>
      </c>
      <c r="BQ19" s="558">
        <f t="shared" si="38"/>
        <v>0</v>
      </c>
      <c r="BR19" s="522">
        <f t="shared" si="39"/>
        <v>0</v>
      </c>
      <c r="BS19" s="522">
        <f t="shared" si="40"/>
        <v>0</v>
      </c>
      <c r="BT19" s="522">
        <f t="shared" si="41"/>
        <v>0</v>
      </c>
      <c r="BU19" s="522">
        <f t="shared" si="42"/>
        <v>0</v>
      </c>
      <c r="BV19" s="571">
        <f t="shared" si="43"/>
        <v>0</v>
      </c>
      <c r="BW19" s="524">
        <v>0</v>
      </c>
      <c r="BX19" s="223">
        <f t="shared" si="44"/>
        <v>0</v>
      </c>
      <c r="BY19" s="222">
        <v>0</v>
      </c>
      <c r="BZ19" s="223">
        <f t="shared" si="45"/>
        <v>0</v>
      </c>
      <c r="CA19" s="222">
        <v>0</v>
      </c>
      <c r="CB19" s="223">
        <f t="shared" si="46"/>
        <v>0</v>
      </c>
      <c r="CC19" s="222">
        <v>0</v>
      </c>
      <c r="CD19" s="223">
        <f t="shared" si="47"/>
        <v>0</v>
      </c>
      <c r="CE19" s="222">
        <v>0</v>
      </c>
      <c r="CF19" s="223">
        <f t="shared" si="48"/>
        <v>0</v>
      </c>
      <c r="CG19" s="224">
        <f t="shared" si="49"/>
        <v>0</v>
      </c>
      <c r="CH19" s="225">
        <v>0</v>
      </c>
      <c r="CI19" s="226">
        <f t="shared" si="50"/>
        <v>0</v>
      </c>
      <c r="CJ19" s="225">
        <v>0</v>
      </c>
      <c r="CK19" s="226">
        <f t="shared" si="51"/>
        <v>0</v>
      </c>
      <c r="CL19" s="225">
        <v>0</v>
      </c>
      <c r="CM19" s="226">
        <f t="shared" si="52"/>
        <v>0</v>
      </c>
      <c r="CN19" s="225">
        <v>0</v>
      </c>
      <c r="CO19" s="226">
        <f t="shared" si="53"/>
        <v>0</v>
      </c>
      <c r="CP19" s="225">
        <v>0</v>
      </c>
      <c r="CQ19" s="226">
        <f t="shared" si="54"/>
        <v>0</v>
      </c>
      <c r="CR19" s="227">
        <f t="shared" si="55"/>
        <v>0</v>
      </c>
      <c r="CS19" s="228">
        <v>0</v>
      </c>
      <c r="CT19" s="229">
        <f t="shared" si="56"/>
        <v>0</v>
      </c>
      <c r="CU19" s="228">
        <v>0</v>
      </c>
      <c r="CV19" s="229">
        <f t="shared" si="57"/>
        <v>0</v>
      </c>
      <c r="CW19" s="228">
        <v>0</v>
      </c>
      <c r="CX19" s="229">
        <f t="shared" si="58"/>
        <v>0</v>
      </c>
      <c r="CY19" s="228">
        <v>0</v>
      </c>
      <c r="CZ19" s="229">
        <f t="shared" si="59"/>
        <v>0</v>
      </c>
      <c r="DA19" s="228">
        <v>0</v>
      </c>
      <c r="DB19" s="229">
        <f t="shared" si="60"/>
        <v>0</v>
      </c>
      <c r="DC19" s="230">
        <f t="shared" si="61"/>
        <v>0</v>
      </c>
      <c r="DD19" s="231">
        <v>0</v>
      </c>
      <c r="DE19" s="232">
        <f t="shared" si="62"/>
        <v>0</v>
      </c>
      <c r="DF19" s="231">
        <v>0</v>
      </c>
      <c r="DG19" s="232">
        <f t="shared" si="63"/>
        <v>0</v>
      </c>
      <c r="DH19" s="231">
        <v>0</v>
      </c>
      <c r="DI19" s="232">
        <f t="shared" si="64"/>
        <v>0</v>
      </c>
      <c r="DJ19" s="231">
        <v>0</v>
      </c>
      <c r="DK19" s="232">
        <f t="shared" si="65"/>
        <v>0</v>
      </c>
      <c r="DL19" s="231">
        <v>0</v>
      </c>
      <c r="DM19" s="232">
        <f t="shared" si="66"/>
        <v>0</v>
      </c>
      <c r="DN19" s="233">
        <f t="shared" si="67"/>
        <v>0</v>
      </c>
      <c r="DO19" s="234">
        <v>0</v>
      </c>
      <c r="DP19" s="235">
        <f t="shared" si="68"/>
        <v>0</v>
      </c>
      <c r="DQ19" s="234">
        <v>0</v>
      </c>
      <c r="DR19" s="235">
        <f t="shared" si="69"/>
        <v>0</v>
      </c>
      <c r="DS19" s="234">
        <v>0</v>
      </c>
      <c r="DT19" s="235">
        <f t="shared" si="70"/>
        <v>0</v>
      </c>
      <c r="DU19" s="234">
        <v>0</v>
      </c>
      <c r="DV19" s="235">
        <f t="shared" si="71"/>
        <v>0</v>
      </c>
      <c r="DW19" s="234">
        <v>0</v>
      </c>
      <c r="DX19" s="235">
        <f t="shared" si="72"/>
        <v>0</v>
      </c>
      <c r="DY19" s="236">
        <f t="shared" si="80"/>
        <v>0</v>
      </c>
      <c r="DZ19" s="558">
        <f t="shared" si="73"/>
        <v>0</v>
      </c>
      <c r="EA19" s="522">
        <f t="shared" si="74"/>
        <v>0</v>
      </c>
      <c r="EB19" s="522">
        <f t="shared" si="75"/>
        <v>0</v>
      </c>
      <c r="EC19" s="522">
        <f t="shared" si="76"/>
        <v>0</v>
      </c>
      <c r="ED19" s="522">
        <f t="shared" si="77"/>
        <v>0</v>
      </c>
      <c r="EE19" s="571">
        <f t="shared" si="78"/>
        <v>0</v>
      </c>
      <c r="EF19" s="239">
        <f t="shared" si="3"/>
        <v>0</v>
      </c>
      <c r="EG19" s="239">
        <f t="shared" si="4"/>
        <v>0</v>
      </c>
      <c r="EH19" s="239">
        <f t="shared" si="5"/>
        <v>0</v>
      </c>
      <c r="EI19" s="239">
        <f t="shared" si="6"/>
        <v>0</v>
      </c>
      <c r="EJ19" s="239">
        <f t="shared" si="79"/>
        <v>0</v>
      </c>
      <c r="EK19" s="240">
        <f t="shared" si="7"/>
        <v>0</v>
      </c>
    </row>
    <row r="20" spans="1:141" ht="15" customHeight="1">
      <c r="C20" s="87">
        <f t="shared" si="0"/>
        <v>0</v>
      </c>
      <c r="E20" s="662" t="s">
        <v>300</v>
      </c>
      <c r="F20" s="662"/>
      <c r="G20" s="662"/>
      <c r="H20" s="662"/>
      <c r="I20" s="662"/>
      <c r="J20" s="662"/>
      <c r="K20" s="88">
        <v>0</v>
      </c>
      <c r="L20" s="89">
        <f t="shared" si="1"/>
        <v>0</v>
      </c>
      <c r="M20" s="56">
        <f t="shared" si="2"/>
        <v>0</v>
      </c>
      <c r="N20" s="207">
        <v>0</v>
      </c>
      <c r="O20" s="208">
        <f t="shared" si="8"/>
        <v>0</v>
      </c>
      <c r="P20" s="207">
        <v>0</v>
      </c>
      <c r="Q20" s="208">
        <f t="shared" si="9"/>
        <v>0</v>
      </c>
      <c r="R20" s="207">
        <v>0</v>
      </c>
      <c r="S20" s="208">
        <f t="shared" si="10"/>
        <v>0</v>
      </c>
      <c r="T20" s="207">
        <v>0</v>
      </c>
      <c r="U20" s="208">
        <f t="shared" si="11"/>
        <v>0</v>
      </c>
      <c r="V20" s="207">
        <v>0</v>
      </c>
      <c r="W20" s="208">
        <f t="shared" si="12"/>
        <v>0</v>
      </c>
      <c r="X20" s="209">
        <f t="shared" si="13"/>
        <v>0</v>
      </c>
      <c r="Y20" s="210">
        <v>0</v>
      </c>
      <c r="Z20" s="211">
        <f t="shared" si="14"/>
        <v>0</v>
      </c>
      <c r="AA20" s="210">
        <v>0</v>
      </c>
      <c r="AB20" s="211">
        <f t="shared" si="15"/>
        <v>0</v>
      </c>
      <c r="AC20" s="210">
        <v>0</v>
      </c>
      <c r="AD20" s="211">
        <f t="shared" si="16"/>
        <v>0</v>
      </c>
      <c r="AE20" s="210">
        <v>0</v>
      </c>
      <c r="AF20" s="211">
        <f t="shared" si="17"/>
        <v>0</v>
      </c>
      <c r="AG20" s="210">
        <v>0</v>
      </c>
      <c r="AH20" s="211">
        <f t="shared" si="18"/>
        <v>0</v>
      </c>
      <c r="AI20" s="212">
        <f t="shared" si="19"/>
        <v>0</v>
      </c>
      <c r="AJ20" s="213">
        <v>0</v>
      </c>
      <c r="AK20" s="214">
        <f t="shared" si="20"/>
        <v>0</v>
      </c>
      <c r="AL20" s="213">
        <v>0</v>
      </c>
      <c r="AM20" s="214">
        <f t="shared" si="21"/>
        <v>0</v>
      </c>
      <c r="AN20" s="213">
        <v>0</v>
      </c>
      <c r="AO20" s="214">
        <f t="shared" si="22"/>
        <v>0</v>
      </c>
      <c r="AP20" s="213">
        <v>0</v>
      </c>
      <c r="AQ20" s="214">
        <f t="shared" si="23"/>
        <v>0</v>
      </c>
      <c r="AR20" s="213">
        <v>0</v>
      </c>
      <c r="AS20" s="214">
        <f t="shared" si="24"/>
        <v>0</v>
      </c>
      <c r="AT20" s="215">
        <f t="shared" si="25"/>
        <v>0</v>
      </c>
      <c r="AU20" s="216">
        <v>0</v>
      </c>
      <c r="AV20" s="217">
        <f t="shared" si="26"/>
        <v>0</v>
      </c>
      <c r="AW20" s="216">
        <v>0</v>
      </c>
      <c r="AX20" s="217">
        <f t="shared" si="27"/>
        <v>0</v>
      </c>
      <c r="AY20" s="216">
        <v>0</v>
      </c>
      <c r="AZ20" s="217">
        <f t="shared" si="28"/>
        <v>0</v>
      </c>
      <c r="BA20" s="216">
        <v>0</v>
      </c>
      <c r="BB20" s="217">
        <f t="shared" si="29"/>
        <v>0</v>
      </c>
      <c r="BC20" s="216">
        <v>0</v>
      </c>
      <c r="BD20" s="217">
        <f t="shared" si="30"/>
        <v>0</v>
      </c>
      <c r="BE20" s="218">
        <f t="shared" si="31"/>
        <v>0</v>
      </c>
      <c r="BF20" s="219">
        <v>0</v>
      </c>
      <c r="BG20" s="220">
        <f t="shared" si="32"/>
        <v>0</v>
      </c>
      <c r="BH20" s="219">
        <v>0</v>
      </c>
      <c r="BI20" s="220">
        <f t="shared" si="33"/>
        <v>0</v>
      </c>
      <c r="BJ20" s="219">
        <v>0</v>
      </c>
      <c r="BK20" s="220">
        <f t="shared" si="34"/>
        <v>0</v>
      </c>
      <c r="BL20" s="219">
        <v>0</v>
      </c>
      <c r="BM20" s="220">
        <f t="shared" si="35"/>
        <v>0</v>
      </c>
      <c r="BN20" s="219">
        <v>0</v>
      </c>
      <c r="BO20" s="220">
        <f t="shared" si="36"/>
        <v>0</v>
      </c>
      <c r="BP20" s="413">
        <f t="shared" si="37"/>
        <v>0</v>
      </c>
      <c r="BQ20" s="558">
        <f t="shared" si="38"/>
        <v>0</v>
      </c>
      <c r="BR20" s="522">
        <f t="shared" si="39"/>
        <v>0</v>
      </c>
      <c r="BS20" s="522">
        <f t="shared" si="40"/>
        <v>0</v>
      </c>
      <c r="BT20" s="522">
        <f t="shared" si="41"/>
        <v>0</v>
      </c>
      <c r="BU20" s="522">
        <f t="shared" si="42"/>
        <v>0</v>
      </c>
      <c r="BV20" s="571">
        <f t="shared" si="43"/>
        <v>0</v>
      </c>
      <c r="BW20" s="524">
        <v>0</v>
      </c>
      <c r="BX20" s="223">
        <f t="shared" si="44"/>
        <v>0</v>
      </c>
      <c r="BY20" s="222">
        <v>0</v>
      </c>
      <c r="BZ20" s="223">
        <f t="shared" si="45"/>
        <v>0</v>
      </c>
      <c r="CA20" s="222">
        <v>0</v>
      </c>
      <c r="CB20" s="223">
        <f t="shared" si="46"/>
        <v>0</v>
      </c>
      <c r="CC20" s="222">
        <v>0</v>
      </c>
      <c r="CD20" s="223">
        <f t="shared" si="47"/>
        <v>0</v>
      </c>
      <c r="CE20" s="222">
        <v>0</v>
      </c>
      <c r="CF20" s="223">
        <f t="shared" si="48"/>
        <v>0</v>
      </c>
      <c r="CG20" s="224">
        <f t="shared" si="49"/>
        <v>0</v>
      </c>
      <c r="CH20" s="225">
        <v>0</v>
      </c>
      <c r="CI20" s="226">
        <f t="shared" si="50"/>
        <v>0</v>
      </c>
      <c r="CJ20" s="225">
        <v>0</v>
      </c>
      <c r="CK20" s="226">
        <f t="shared" si="51"/>
        <v>0</v>
      </c>
      <c r="CL20" s="225">
        <v>0</v>
      </c>
      <c r="CM20" s="226">
        <f t="shared" si="52"/>
        <v>0</v>
      </c>
      <c r="CN20" s="225">
        <v>0</v>
      </c>
      <c r="CO20" s="226">
        <f t="shared" si="53"/>
        <v>0</v>
      </c>
      <c r="CP20" s="225">
        <v>0</v>
      </c>
      <c r="CQ20" s="226">
        <f t="shared" si="54"/>
        <v>0</v>
      </c>
      <c r="CR20" s="227">
        <f t="shared" si="55"/>
        <v>0</v>
      </c>
      <c r="CS20" s="228">
        <v>0</v>
      </c>
      <c r="CT20" s="229">
        <f t="shared" si="56"/>
        <v>0</v>
      </c>
      <c r="CU20" s="228">
        <v>0</v>
      </c>
      <c r="CV20" s="229">
        <f t="shared" si="57"/>
        <v>0</v>
      </c>
      <c r="CW20" s="228">
        <v>0</v>
      </c>
      <c r="CX20" s="229">
        <f t="shared" si="58"/>
        <v>0</v>
      </c>
      <c r="CY20" s="228">
        <v>0</v>
      </c>
      <c r="CZ20" s="229">
        <f t="shared" si="59"/>
        <v>0</v>
      </c>
      <c r="DA20" s="228">
        <v>0</v>
      </c>
      <c r="DB20" s="229">
        <f t="shared" si="60"/>
        <v>0</v>
      </c>
      <c r="DC20" s="230">
        <f t="shared" si="61"/>
        <v>0</v>
      </c>
      <c r="DD20" s="231">
        <v>0</v>
      </c>
      <c r="DE20" s="232">
        <f t="shared" si="62"/>
        <v>0</v>
      </c>
      <c r="DF20" s="231">
        <v>0</v>
      </c>
      <c r="DG20" s="232">
        <f t="shared" si="63"/>
        <v>0</v>
      </c>
      <c r="DH20" s="231">
        <v>0</v>
      </c>
      <c r="DI20" s="232">
        <f t="shared" si="64"/>
        <v>0</v>
      </c>
      <c r="DJ20" s="231">
        <v>0</v>
      </c>
      <c r="DK20" s="232">
        <f t="shared" si="65"/>
        <v>0</v>
      </c>
      <c r="DL20" s="231">
        <v>0</v>
      </c>
      <c r="DM20" s="232">
        <f t="shared" si="66"/>
        <v>0</v>
      </c>
      <c r="DN20" s="233">
        <f t="shared" si="67"/>
        <v>0</v>
      </c>
      <c r="DO20" s="234">
        <v>0</v>
      </c>
      <c r="DP20" s="235">
        <f t="shared" si="68"/>
        <v>0</v>
      </c>
      <c r="DQ20" s="234">
        <v>0</v>
      </c>
      <c r="DR20" s="235">
        <f t="shared" si="69"/>
        <v>0</v>
      </c>
      <c r="DS20" s="234">
        <v>0</v>
      </c>
      <c r="DT20" s="235">
        <f t="shared" si="70"/>
        <v>0</v>
      </c>
      <c r="DU20" s="234">
        <v>0</v>
      </c>
      <c r="DV20" s="235">
        <f t="shared" si="71"/>
        <v>0</v>
      </c>
      <c r="DW20" s="234">
        <v>0</v>
      </c>
      <c r="DX20" s="235">
        <f t="shared" si="72"/>
        <v>0</v>
      </c>
      <c r="DY20" s="236">
        <f t="shared" si="80"/>
        <v>0</v>
      </c>
      <c r="DZ20" s="558">
        <f t="shared" si="73"/>
        <v>0</v>
      </c>
      <c r="EA20" s="522">
        <f t="shared" si="74"/>
        <v>0</v>
      </c>
      <c r="EB20" s="522">
        <f t="shared" si="75"/>
        <v>0</v>
      </c>
      <c r="EC20" s="522">
        <f t="shared" si="76"/>
        <v>0</v>
      </c>
      <c r="ED20" s="522">
        <f t="shared" si="77"/>
        <v>0</v>
      </c>
      <c r="EE20" s="571">
        <f t="shared" si="78"/>
        <v>0</v>
      </c>
      <c r="EF20" s="239">
        <f t="shared" si="3"/>
        <v>0</v>
      </c>
      <c r="EG20" s="239">
        <f t="shared" si="4"/>
        <v>0</v>
      </c>
      <c r="EH20" s="239">
        <f t="shared" si="5"/>
        <v>0</v>
      </c>
      <c r="EI20" s="239">
        <f t="shared" si="6"/>
        <v>0</v>
      </c>
      <c r="EJ20" s="239">
        <f t="shared" si="79"/>
        <v>0</v>
      </c>
      <c r="EK20" s="240">
        <f t="shared" si="7"/>
        <v>0</v>
      </c>
    </row>
    <row r="21" spans="1:141" ht="15" customHeight="1">
      <c r="C21" s="87">
        <f t="shared" si="0"/>
        <v>0</v>
      </c>
      <c r="E21" s="662" t="s">
        <v>300</v>
      </c>
      <c r="F21" s="662"/>
      <c r="G21" s="662"/>
      <c r="H21" s="662"/>
      <c r="I21" s="662"/>
      <c r="J21" s="662"/>
      <c r="K21" s="88">
        <v>0</v>
      </c>
      <c r="L21" s="89">
        <f t="shared" si="1"/>
        <v>0</v>
      </c>
      <c r="M21" s="56">
        <f t="shared" si="2"/>
        <v>0</v>
      </c>
      <c r="N21" s="207">
        <v>0</v>
      </c>
      <c r="O21" s="208">
        <f t="shared" si="8"/>
        <v>0</v>
      </c>
      <c r="P21" s="207">
        <v>0</v>
      </c>
      <c r="Q21" s="208">
        <f t="shared" si="9"/>
        <v>0</v>
      </c>
      <c r="R21" s="207">
        <v>0</v>
      </c>
      <c r="S21" s="208">
        <f t="shared" si="10"/>
        <v>0</v>
      </c>
      <c r="T21" s="207">
        <v>0</v>
      </c>
      <c r="U21" s="208">
        <f t="shared" si="11"/>
        <v>0</v>
      </c>
      <c r="V21" s="207">
        <v>0</v>
      </c>
      <c r="W21" s="208">
        <f t="shared" si="12"/>
        <v>0</v>
      </c>
      <c r="X21" s="209">
        <f t="shared" si="13"/>
        <v>0</v>
      </c>
      <c r="Y21" s="210">
        <v>0</v>
      </c>
      <c r="Z21" s="211">
        <f t="shared" si="14"/>
        <v>0</v>
      </c>
      <c r="AA21" s="210">
        <v>0</v>
      </c>
      <c r="AB21" s="211">
        <f t="shared" si="15"/>
        <v>0</v>
      </c>
      <c r="AC21" s="210">
        <v>0</v>
      </c>
      <c r="AD21" s="211">
        <f t="shared" si="16"/>
        <v>0</v>
      </c>
      <c r="AE21" s="210">
        <v>0</v>
      </c>
      <c r="AF21" s="211">
        <f t="shared" si="17"/>
        <v>0</v>
      </c>
      <c r="AG21" s="210">
        <v>0</v>
      </c>
      <c r="AH21" s="211">
        <f t="shared" si="18"/>
        <v>0</v>
      </c>
      <c r="AI21" s="212">
        <f t="shared" si="19"/>
        <v>0</v>
      </c>
      <c r="AJ21" s="213">
        <v>0</v>
      </c>
      <c r="AK21" s="214">
        <f t="shared" si="20"/>
        <v>0</v>
      </c>
      <c r="AL21" s="213">
        <v>0</v>
      </c>
      <c r="AM21" s="214">
        <f t="shared" si="21"/>
        <v>0</v>
      </c>
      <c r="AN21" s="213">
        <v>0</v>
      </c>
      <c r="AO21" s="214">
        <f t="shared" si="22"/>
        <v>0</v>
      </c>
      <c r="AP21" s="213">
        <v>0</v>
      </c>
      <c r="AQ21" s="214">
        <f t="shared" si="23"/>
        <v>0</v>
      </c>
      <c r="AR21" s="213">
        <v>0</v>
      </c>
      <c r="AS21" s="214">
        <f t="shared" si="24"/>
        <v>0</v>
      </c>
      <c r="AT21" s="215">
        <f t="shared" si="25"/>
        <v>0</v>
      </c>
      <c r="AU21" s="216">
        <v>0</v>
      </c>
      <c r="AV21" s="217">
        <f t="shared" si="26"/>
        <v>0</v>
      </c>
      <c r="AW21" s="216">
        <v>0</v>
      </c>
      <c r="AX21" s="217">
        <f t="shared" si="27"/>
        <v>0</v>
      </c>
      <c r="AY21" s="216">
        <v>0</v>
      </c>
      <c r="AZ21" s="217">
        <f t="shared" si="28"/>
        <v>0</v>
      </c>
      <c r="BA21" s="216">
        <v>0</v>
      </c>
      <c r="BB21" s="217">
        <f t="shared" si="29"/>
        <v>0</v>
      </c>
      <c r="BC21" s="216">
        <v>0</v>
      </c>
      <c r="BD21" s="217">
        <f t="shared" si="30"/>
        <v>0</v>
      </c>
      <c r="BE21" s="218">
        <f t="shared" si="31"/>
        <v>0</v>
      </c>
      <c r="BF21" s="219">
        <v>0</v>
      </c>
      <c r="BG21" s="220">
        <f t="shared" si="32"/>
        <v>0</v>
      </c>
      <c r="BH21" s="219">
        <v>0</v>
      </c>
      <c r="BI21" s="220">
        <f t="shared" si="33"/>
        <v>0</v>
      </c>
      <c r="BJ21" s="219">
        <v>0</v>
      </c>
      <c r="BK21" s="220">
        <f t="shared" si="34"/>
        <v>0</v>
      </c>
      <c r="BL21" s="219">
        <v>0</v>
      </c>
      <c r="BM21" s="220">
        <f t="shared" si="35"/>
        <v>0</v>
      </c>
      <c r="BN21" s="219">
        <v>0</v>
      </c>
      <c r="BO21" s="220">
        <f t="shared" si="36"/>
        <v>0</v>
      </c>
      <c r="BP21" s="413">
        <f t="shared" si="37"/>
        <v>0</v>
      </c>
      <c r="BQ21" s="558">
        <f t="shared" si="38"/>
        <v>0</v>
      </c>
      <c r="BR21" s="522">
        <f t="shared" si="39"/>
        <v>0</v>
      </c>
      <c r="BS21" s="522">
        <f t="shared" si="40"/>
        <v>0</v>
      </c>
      <c r="BT21" s="522">
        <f t="shared" si="41"/>
        <v>0</v>
      </c>
      <c r="BU21" s="522">
        <f t="shared" si="42"/>
        <v>0</v>
      </c>
      <c r="BV21" s="571">
        <f t="shared" si="43"/>
        <v>0</v>
      </c>
      <c r="BW21" s="524">
        <v>0</v>
      </c>
      <c r="BX21" s="223">
        <f t="shared" si="44"/>
        <v>0</v>
      </c>
      <c r="BY21" s="222">
        <v>0</v>
      </c>
      <c r="BZ21" s="223">
        <f t="shared" si="45"/>
        <v>0</v>
      </c>
      <c r="CA21" s="222">
        <v>0</v>
      </c>
      <c r="CB21" s="223">
        <f t="shared" si="46"/>
        <v>0</v>
      </c>
      <c r="CC21" s="222">
        <v>0</v>
      </c>
      <c r="CD21" s="223">
        <f t="shared" si="47"/>
        <v>0</v>
      </c>
      <c r="CE21" s="222">
        <v>0</v>
      </c>
      <c r="CF21" s="223">
        <f t="shared" si="48"/>
        <v>0</v>
      </c>
      <c r="CG21" s="224">
        <f t="shared" si="49"/>
        <v>0</v>
      </c>
      <c r="CH21" s="225">
        <v>0</v>
      </c>
      <c r="CI21" s="226">
        <f t="shared" si="50"/>
        <v>0</v>
      </c>
      <c r="CJ21" s="225">
        <v>0</v>
      </c>
      <c r="CK21" s="226">
        <f t="shared" si="51"/>
        <v>0</v>
      </c>
      <c r="CL21" s="225">
        <v>0</v>
      </c>
      <c r="CM21" s="226">
        <f t="shared" si="52"/>
        <v>0</v>
      </c>
      <c r="CN21" s="225">
        <v>0</v>
      </c>
      <c r="CO21" s="226">
        <f t="shared" si="53"/>
        <v>0</v>
      </c>
      <c r="CP21" s="225">
        <v>0</v>
      </c>
      <c r="CQ21" s="226">
        <f t="shared" si="54"/>
        <v>0</v>
      </c>
      <c r="CR21" s="227">
        <f t="shared" si="55"/>
        <v>0</v>
      </c>
      <c r="CS21" s="228">
        <v>0</v>
      </c>
      <c r="CT21" s="229">
        <f t="shared" si="56"/>
        <v>0</v>
      </c>
      <c r="CU21" s="228">
        <v>0</v>
      </c>
      <c r="CV21" s="229">
        <f t="shared" si="57"/>
        <v>0</v>
      </c>
      <c r="CW21" s="228">
        <v>0</v>
      </c>
      <c r="CX21" s="229">
        <f t="shared" si="58"/>
        <v>0</v>
      </c>
      <c r="CY21" s="228">
        <v>0</v>
      </c>
      <c r="CZ21" s="229">
        <f t="shared" si="59"/>
        <v>0</v>
      </c>
      <c r="DA21" s="228">
        <v>0</v>
      </c>
      <c r="DB21" s="229">
        <f t="shared" si="60"/>
        <v>0</v>
      </c>
      <c r="DC21" s="230">
        <f t="shared" si="61"/>
        <v>0</v>
      </c>
      <c r="DD21" s="231">
        <v>0</v>
      </c>
      <c r="DE21" s="232">
        <f t="shared" si="62"/>
        <v>0</v>
      </c>
      <c r="DF21" s="231">
        <v>0</v>
      </c>
      <c r="DG21" s="232">
        <f t="shared" si="63"/>
        <v>0</v>
      </c>
      <c r="DH21" s="231">
        <v>0</v>
      </c>
      <c r="DI21" s="232">
        <f t="shared" si="64"/>
        <v>0</v>
      </c>
      <c r="DJ21" s="231">
        <v>0</v>
      </c>
      <c r="DK21" s="232">
        <f t="shared" si="65"/>
        <v>0</v>
      </c>
      <c r="DL21" s="231">
        <v>0</v>
      </c>
      <c r="DM21" s="232">
        <f t="shared" si="66"/>
        <v>0</v>
      </c>
      <c r="DN21" s="233">
        <f t="shared" si="67"/>
        <v>0</v>
      </c>
      <c r="DO21" s="234">
        <v>0</v>
      </c>
      <c r="DP21" s="235">
        <f t="shared" si="68"/>
        <v>0</v>
      </c>
      <c r="DQ21" s="234">
        <v>0</v>
      </c>
      <c r="DR21" s="235">
        <f t="shared" si="69"/>
        <v>0</v>
      </c>
      <c r="DS21" s="234">
        <v>0</v>
      </c>
      <c r="DT21" s="235">
        <f t="shared" si="70"/>
        <v>0</v>
      </c>
      <c r="DU21" s="234">
        <v>0</v>
      </c>
      <c r="DV21" s="235">
        <f t="shared" si="71"/>
        <v>0</v>
      </c>
      <c r="DW21" s="234">
        <v>0</v>
      </c>
      <c r="DX21" s="235">
        <f t="shared" si="72"/>
        <v>0</v>
      </c>
      <c r="DY21" s="236">
        <f t="shared" si="80"/>
        <v>0</v>
      </c>
      <c r="DZ21" s="558">
        <f t="shared" si="73"/>
        <v>0</v>
      </c>
      <c r="EA21" s="522">
        <f t="shared" si="74"/>
        <v>0</v>
      </c>
      <c r="EB21" s="522">
        <f t="shared" si="75"/>
        <v>0</v>
      </c>
      <c r="EC21" s="522">
        <f t="shared" si="76"/>
        <v>0</v>
      </c>
      <c r="ED21" s="522">
        <f t="shared" si="77"/>
        <v>0</v>
      </c>
      <c r="EE21" s="571">
        <f t="shared" si="78"/>
        <v>0</v>
      </c>
      <c r="EF21" s="239">
        <f t="shared" si="3"/>
        <v>0</v>
      </c>
      <c r="EG21" s="239">
        <f t="shared" si="4"/>
        <v>0</v>
      </c>
      <c r="EH21" s="239">
        <f t="shared" si="5"/>
        <v>0</v>
      </c>
      <c r="EI21" s="239">
        <f t="shared" si="6"/>
        <v>0</v>
      </c>
      <c r="EJ21" s="239">
        <f t="shared" si="79"/>
        <v>0</v>
      </c>
      <c r="EK21" s="240">
        <f t="shared" si="7"/>
        <v>0</v>
      </c>
    </row>
    <row r="22" spans="1:141" ht="15" customHeight="1">
      <c r="C22" s="87">
        <f t="shared" si="0"/>
        <v>0</v>
      </c>
      <c r="E22" s="662" t="s">
        <v>300</v>
      </c>
      <c r="F22" s="662"/>
      <c r="G22" s="662"/>
      <c r="H22" s="662"/>
      <c r="I22" s="662"/>
      <c r="J22" s="662"/>
      <c r="K22" s="88">
        <v>0</v>
      </c>
      <c r="L22" s="89">
        <f t="shared" si="1"/>
        <v>0</v>
      </c>
      <c r="M22" s="56">
        <f t="shared" si="2"/>
        <v>0</v>
      </c>
      <c r="N22" s="207">
        <v>0</v>
      </c>
      <c r="O22" s="208">
        <f t="shared" si="8"/>
        <v>0</v>
      </c>
      <c r="P22" s="207">
        <v>0</v>
      </c>
      <c r="Q22" s="208">
        <f t="shared" si="9"/>
        <v>0</v>
      </c>
      <c r="R22" s="207">
        <v>0</v>
      </c>
      <c r="S22" s="208">
        <f t="shared" si="10"/>
        <v>0</v>
      </c>
      <c r="T22" s="207">
        <v>0</v>
      </c>
      <c r="U22" s="208">
        <f t="shared" si="11"/>
        <v>0</v>
      </c>
      <c r="V22" s="207">
        <v>0</v>
      </c>
      <c r="W22" s="208">
        <f t="shared" si="12"/>
        <v>0</v>
      </c>
      <c r="X22" s="209">
        <f t="shared" si="13"/>
        <v>0</v>
      </c>
      <c r="Y22" s="210">
        <v>0</v>
      </c>
      <c r="Z22" s="211">
        <f t="shared" si="14"/>
        <v>0</v>
      </c>
      <c r="AA22" s="210">
        <v>0</v>
      </c>
      <c r="AB22" s="211">
        <f t="shared" si="15"/>
        <v>0</v>
      </c>
      <c r="AC22" s="210">
        <v>0</v>
      </c>
      <c r="AD22" s="211">
        <f t="shared" si="16"/>
        <v>0</v>
      </c>
      <c r="AE22" s="210">
        <v>0</v>
      </c>
      <c r="AF22" s="211">
        <f t="shared" si="17"/>
        <v>0</v>
      </c>
      <c r="AG22" s="210">
        <v>0</v>
      </c>
      <c r="AH22" s="211">
        <f t="shared" si="18"/>
        <v>0</v>
      </c>
      <c r="AI22" s="212">
        <f t="shared" si="19"/>
        <v>0</v>
      </c>
      <c r="AJ22" s="213">
        <v>0</v>
      </c>
      <c r="AK22" s="214">
        <f t="shared" si="20"/>
        <v>0</v>
      </c>
      <c r="AL22" s="213">
        <v>0</v>
      </c>
      <c r="AM22" s="214">
        <f t="shared" si="21"/>
        <v>0</v>
      </c>
      <c r="AN22" s="213">
        <v>0</v>
      </c>
      <c r="AO22" s="214">
        <f t="shared" si="22"/>
        <v>0</v>
      </c>
      <c r="AP22" s="213">
        <v>0</v>
      </c>
      <c r="AQ22" s="214">
        <f t="shared" si="23"/>
        <v>0</v>
      </c>
      <c r="AR22" s="213">
        <v>0</v>
      </c>
      <c r="AS22" s="214">
        <f t="shared" si="24"/>
        <v>0</v>
      </c>
      <c r="AT22" s="215">
        <f t="shared" si="25"/>
        <v>0</v>
      </c>
      <c r="AU22" s="216">
        <v>0</v>
      </c>
      <c r="AV22" s="217">
        <f t="shared" si="26"/>
        <v>0</v>
      </c>
      <c r="AW22" s="216">
        <v>0</v>
      </c>
      <c r="AX22" s="217">
        <f t="shared" si="27"/>
        <v>0</v>
      </c>
      <c r="AY22" s="216">
        <v>0</v>
      </c>
      <c r="AZ22" s="217">
        <f t="shared" si="28"/>
        <v>0</v>
      </c>
      <c r="BA22" s="216">
        <v>0</v>
      </c>
      <c r="BB22" s="217">
        <f t="shared" si="29"/>
        <v>0</v>
      </c>
      <c r="BC22" s="216">
        <v>0</v>
      </c>
      <c r="BD22" s="217">
        <f t="shared" si="30"/>
        <v>0</v>
      </c>
      <c r="BE22" s="218">
        <f t="shared" si="31"/>
        <v>0</v>
      </c>
      <c r="BF22" s="219">
        <v>0</v>
      </c>
      <c r="BG22" s="220">
        <f t="shared" si="32"/>
        <v>0</v>
      </c>
      <c r="BH22" s="219">
        <v>0</v>
      </c>
      <c r="BI22" s="220">
        <f t="shared" si="33"/>
        <v>0</v>
      </c>
      <c r="BJ22" s="219">
        <v>0</v>
      </c>
      <c r="BK22" s="220">
        <f t="shared" si="34"/>
        <v>0</v>
      </c>
      <c r="BL22" s="219">
        <v>0</v>
      </c>
      <c r="BM22" s="220">
        <f t="shared" si="35"/>
        <v>0</v>
      </c>
      <c r="BN22" s="219">
        <v>0</v>
      </c>
      <c r="BO22" s="220">
        <f t="shared" si="36"/>
        <v>0</v>
      </c>
      <c r="BP22" s="413">
        <f t="shared" si="37"/>
        <v>0</v>
      </c>
      <c r="BQ22" s="558">
        <f t="shared" si="38"/>
        <v>0</v>
      </c>
      <c r="BR22" s="522">
        <f t="shared" si="39"/>
        <v>0</v>
      </c>
      <c r="BS22" s="522">
        <f t="shared" si="40"/>
        <v>0</v>
      </c>
      <c r="BT22" s="522">
        <f t="shared" si="41"/>
        <v>0</v>
      </c>
      <c r="BU22" s="522">
        <f t="shared" si="42"/>
        <v>0</v>
      </c>
      <c r="BV22" s="571">
        <f t="shared" si="43"/>
        <v>0</v>
      </c>
      <c r="BW22" s="524">
        <v>0</v>
      </c>
      <c r="BX22" s="223">
        <f t="shared" si="44"/>
        <v>0</v>
      </c>
      <c r="BY22" s="222">
        <v>0</v>
      </c>
      <c r="BZ22" s="223">
        <f t="shared" si="45"/>
        <v>0</v>
      </c>
      <c r="CA22" s="222">
        <v>0</v>
      </c>
      <c r="CB22" s="223">
        <f t="shared" si="46"/>
        <v>0</v>
      </c>
      <c r="CC22" s="222">
        <v>0</v>
      </c>
      <c r="CD22" s="223">
        <f t="shared" si="47"/>
        <v>0</v>
      </c>
      <c r="CE22" s="222">
        <v>0</v>
      </c>
      <c r="CF22" s="223">
        <f t="shared" si="48"/>
        <v>0</v>
      </c>
      <c r="CG22" s="224">
        <f t="shared" si="49"/>
        <v>0</v>
      </c>
      <c r="CH22" s="225">
        <v>0</v>
      </c>
      <c r="CI22" s="226">
        <f t="shared" si="50"/>
        <v>0</v>
      </c>
      <c r="CJ22" s="225">
        <v>0</v>
      </c>
      <c r="CK22" s="226">
        <f t="shared" si="51"/>
        <v>0</v>
      </c>
      <c r="CL22" s="225">
        <v>0</v>
      </c>
      <c r="CM22" s="226">
        <f t="shared" si="52"/>
        <v>0</v>
      </c>
      <c r="CN22" s="225">
        <v>0</v>
      </c>
      <c r="CO22" s="226">
        <f t="shared" si="53"/>
        <v>0</v>
      </c>
      <c r="CP22" s="225">
        <v>0</v>
      </c>
      <c r="CQ22" s="226">
        <f t="shared" si="54"/>
        <v>0</v>
      </c>
      <c r="CR22" s="227">
        <f t="shared" si="55"/>
        <v>0</v>
      </c>
      <c r="CS22" s="228">
        <v>0</v>
      </c>
      <c r="CT22" s="229">
        <f t="shared" si="56"/>
        <v>0</v>
      </c>
      <c r="CU22" s="228">
        <v>0</v>
      </c>
      <c r="CV22" s="229">
        <f t="shared" si="57"/>
        <v>0</v>
      </c>
      <c r="CW22" s="228">
        <v>0</v>
      </c>
      <c r="CX22" s="229">
        <f t="shared" si="58"/>
        <v>0</v>
      </c>
      <c r="CY22" s="228">
        <v>0</v>
      </c>
      <c r="CZ22" s="229">
        <f t="shared" si="59"/>
        <v>0</v>
      </c>
      <c r="DA22" s="228">
        <v>0</v>
      </c>
      <c r="DB22" s="229">
        <f t="shared" si="60"/>
        <v>0</v>
      </c>
      <c r="DC22" s="230">
        <f t="shared" si="61"/>
        <v>0</v>
      </c>
      <c r="DD22" s="231">
        <v>0</v>
      </c>
      <c r="DE22" s="232">
        <f t="shared" si="62"/>
        <v>0</v>
      </c>
      <c r="DF22" s="231">
        <v>0</v>
      </c>
      <c r="DG22" s="232">
        <f t="shared" si="63"/>
        <v>0</v>
      </c>
      <c r="DH22" s="231">
        <v>0</v>
      </c>
      <c r="DI22" s="232">
        <f t="shared" si="64"/>
        <v>0</v>
      </c>
      <c r="DJ22" s="231">
        <v>0</v>
      </c>
      <c r="DK22" s="232">
        <f t="shared" si="65"/>
        <v>0</v>
      </c>
      <c r="DL22" s="231">
        <v>0</v>
      </c>
      <c r="DM22" s="232">
        <f t="shared" si="66"/>
        <v>0</v>
      </c>
      <c r="DN22" s="233">
        <f t="shared" si="67"/>
        <v>0</v>
      </c>
      <c r="DO22" s="234">
        <v>0</v>
      </c>
      <c r="DP22" s="235">
        <f t="shared" si="68"/>
        <v>0</v>
      </c>
      <c r="DQ22" s="234">
        <v>0</v>
      </c>
      <c r="DR22" s="235">
        <f t="shared" si="69"/>
        <v>0</v>
      </c>
      <c r="DS22" s="234">
        <v>0</v>
      </c>
      <c r="DT22" s="235">
        <f t="shared" si="70"/>
        <v>0</v>
      </c>
      <c r="DU22" s="234">
        <v>0</v>
      </c>
      <c r="DV22" s="235">
        <f t="shared" si="71"/>
        <v>0</v>
      </c>
      <c r="DW22" s="234">
        <v>0</v>
      </c>
      <c r="DX22" s="235">
        <f t="shared" si="72"/>
        <v>0</v>
      </c>
      <c r="DY22" s="236">
        <f t="shared" si="80"/>
        <v>0</v>
      </c>
      <c r="DZ22" s="558">
        <f t="shared" si="73"/>
        <v>0</v>
      </c>
      <c r="EA22" s="522">
        <f t="shared" si="74"/>
        <v>0</v>
      </c>
      <c r="EB22" s="522">
        <f t="shared" si="75"/>
        <v>0</v>
      </c>
      <c r="EC22" s="522">
        <f t="shared" si="76"/>
        <v>0</v>
      </c>
      <c r="ED22" s="522">
        <f t="shared" si="77"/>
        <v>0</v>
      </c>
      <c r="EE22" s="571">
        <f t="shared" si="78"/>
        <v>0</v>
      </c>
      <c r="EF22" s="239">
        <f t="shared" si="3"/>
        <v>0</v>
      </c>
      <c r="EG22" s="239">
        <f t="shared" si="4"/>
        <v>0</v>
      </c>
      <c r="EH22" s="239">
        <f t="shared" si="5"/>
        <v>0</v>
      </c>
      <c r="EI22" s="239">
        <f t="shared" si="6"/>
        <v>0</v>
      </c>
      <c r="EJ22" s="239">
        <f t="shared" si="79"/>
        <v>0</v>
      </c>
      <c r="EK22" s="240">
        <f t="shared" si="7"/>
        <v>0</v>
      </c>
    </row>
    <row r="23" spans="1:141" ht="15" customHeight="1">
      <c r="C23" s="87">
        <f t="shared" si="0"/>
        <v>0</v>
      </c>
      <c r="E23" s="662" t="s">
        <v>300</v>
      </c>
      <c r="F23" s="662"/>
      <c r="G23" s="662"/>
      <c r="H23" s="662"/>
      <c r="I23" s="662"/>
      <c r="J23" s="662"/>
      <c r="K23" s="88">
        <v>0</v>
      </c>
      <c r="L23" s="89">
        <f t="shared" si="1"/>
        <v>0</v>
      </c>
      <c r="M23" s="56">
        <f t="shared" si="2"/>
        <v>0</v>
      </c>
      <c r="N23" s="207">
        <v>0</v>
      </c>
      <c r="O23" s="208">
        <f t="shared" si="8"/>
        <v>0</v>
      </c>
      <c r="P23" s="207">
        <v>0</v>
      </c>
      <c r="Q23" s="208">
        <f t="shared" si="9"/>
        <v>0</v>
      </c>
      <c r="R23" s="207">
        <v>0</v>
      </c>
      <c r="S23" s="208">
        <f t="shared" si="10"/>
        <v>0</v>
      </c>
      <c r="T23" s="207">
        <v>0</v>
      </c>
      <c r="U23" s="208">
        <f t="shared" si="11"/>
        <v>0</v>
      </c>
      <c r="V23" s="207">
        <v>0</v>
      </c>
      <c r="W23" s="208">
        <f t="shared" si="12"/>
        <v>0</v>
      </c>
      <c r="X23" s="209">
        <f t="shared" si="13"/>
        <v>0</v>
      </c>
      <c r="Y23" s="210">
        <v>0</v>
      </c>
      <c r="Z23" s="211">
        <f t="shared" si="14"/>
        <v>0</v>
      </c>
      <c r="AA23" s="210">
        <v>0</v>
      </c>
      <c r="AB23" s="211">
        <f t="shared" si="15"/>
        <v>0</v>
      </c>
      <c r="AC23" s="210">
        <v>0</v>
      </c>
      <c r="AD23" s="211">
        <f t="shared" si="16"/>
        <v>0</v>
      </c>
      <c r="AE23" s="210">
        <v>0</v>
      </c>
      <c r="AF23" s="211">
        <f t="shared" si="17"/>
        <v>0</v>
      </c>
      <c r="AG23" s="210">
        <v>0</v>
      </c>
      <c r="AH23" s="211">
        <f t="shared" si="18"/>
        <v>0</v>
      </c>
      <c r="AI23" s="212">
        <f t="shared" si="19"/>
        <v>0</v>
      </c>
      <c r="AJ23" s="213">
        <v>0</v>
      </c>
      <c r="AK23" s="214">
        <f t="shared" si="20"/>
        <v>0</v>
      </c>
      <c r="AL23" s="213">
        <v>0</v>
      </c>
      <c r="AM23" s="214">
        <f t="shared" si="21"/>
        <v>0</v>
      </c>
      <c r="AN23" s="213">
        <v>0</v>
      </c>
      <c r="AO23" s="214">
        <f t="shared" si="22"/>
        <v>0</v>
      </c>
      <c r="AP23" s="213">
        <v>0</v>
      </c>
      <c r="AQ23" s="214">
        <f t="shared" si="23"/>
        <v>0</v>
      </c>
      <c r="AR23" s="213">
        <v>0</v>
      </c>
      <c r="AS23" s="214">
        <f t="shared" si="24"/>
        <v>0</v>
      </c>
      <c r="AT23" s="215">
        <f t="shared" si="25"/>
        <v>0</v>
      </c>
      <c r="AU23" s="216">
        <v>0</v>
      </c>
      <c r="AV23" s="217">
        <f t="shared" si="26"/>
        <v>0</v>
      </c>
      <c r="AW23" s="216">
        <v>0</v>
      </c>
      <c r="AX23" s="217">
        <f t="shared" si="27"/>
        <v>0</v>
      </c>
      <c r="AY23" s="216">
        <v>0</v>
      </c>
      <c r="AZ23" s="217">
        <f t="shared" si="28"/>
        <v>0</v>
      </c>
      <c r="BA23" s="216">
        <v>0</v>
      </c>
      <c r="BB23" s="217">
        <f t="shared" si="29"/>
        <v>0</v>
      </c>
      <c r="BC23" s="216">
        <v>0</v>
      </c>
      <c r="BD23" s="217">
        <f t="shared" si="30"/>
        <v>0</v>
      </c>
      <c r="BE23" s="218">
        <f t="shared" si="31"/>
        <v>0</v>
      </c>
      <c r="BF23" s="219">
        <v>0</v>
      </c>
      <c r="BG23" s="220">
        <f t="shared" si="32"/>
        <v>0</v>
      </c>
      <c r="BH23" s="219">
        <v>0</v>
      </c>
      <c r="BI23" s="220">
        <f t="shared" si="33"/>
        <v>0</v>
      </c>
      <c r="BJ23" s="219">
        <v>0</v>
      </c>
      <c r="BK23" s="220">
        <f t="shared" si="34"/>
        <v>0</v>
      </c>
      <c r="BL23" s="219">
        <v>0</v>
      </c>
      <c r="BM23" s="220">
        <f t="shared" si="35"/>
        <v>0</v>
      </c>
      <c r="BN23" s="219">
        <v>0</v>
      </c>
      <c r="BO23" s="220">
        <f t="shared" si="36"/>
        <v>0</v>
      </c>
      <c r="BP23" s="413">
        <f t="shared" si="37"/>
        <v>0</v>
      </c>
      <c r="BQ23" s="558">
        <f t="shared" si="38"/>
        <v>0</v>
      </c>
      <c r="BR23" s="522">
        <f t="shared" si="39"/>
        <v>0</v>
      </c>
      <c r="BS23" s="522">
        <f t="shared" si="40"/>
        <v>0</v>
      </c>
      <c r="BT23" s="522">
        <f t="shared" si="41"/>
        <v>0</v>
      </c>
      <c r="BU23" s="522">
        <f t="shared" si="42"/>
        <v>0</v>
      </c>
      <c r="BV23" s="571">
        <f t="shared" si="43"/>
        <v>0</v>
      </c>
      <c r="BW23" s="524">
        <v>0</v>
      </c>
      <c r="BX23" s="223">
        <f t="shared" si="44"/>
        <v>0</v>
      </c>
      <c r="BY23" s="222">
        <v>0</v>
      </c>
      <c r="BZ23" s="223">
        <f t="shared" si="45"/>
        <v>0</v>
      </c>
      <c r="CA23" s="222">
        <v>0</v>
      </c>
      <c r="CB23" s="223">
        <f t="shared" si="46"/>
        <v>0</v>
      </c>
      <c r="CC23" s="222">
        <v>0</v>
      </c>
      <c r="CD23" s="223">
        <f t="shared" si="47"/>
        <v>0</v>
      </c>
      <c r="CE23" s="222">
        <v>0</v>
      </c>
      <c r="CF23" s="223">
        <f t="shared" si="48"/>
        <v>0</v>
      </c>
      <c r="CG23" s="224">
        <f t="shared" si="49"/>
        <v>0</v>
      </c>
      <c r="CH23" s="225">
        <v>0</v>
      </c>
      <c r="CI23" s="226">
        <f t="shared" si="50"/>
        <v>0</v>
      </c>
      <c r="CJ23" s="225">
        <v>0</v>
      </c>
      <c r="CK23" s="226">
        <f t="shared" si="51"/>
        <v>0</v>
      </c>
      <c r="CL23" s="225">
        <v>0</v>
      </c>
      <c r="CM23" s="226">
        <f t="shared" si="52"/>
        <v>0</v>
      </c>
      <c r="CN23" s="225">
        <v>0</v>
      </c>
      <c r="CO23" s="226">
        <f t="shared" si="53"/>
        <v>0</v>
      </c>
      <c r="CP23" s="225">
        <v>0</v>
      </c>
      <c r="CQ23" s="226">
        <f t="shared" si="54"/>
        <v>0</v>
      </c>
      <c r="CR23" s="227">
        <f t="shared" si="55"/>
        <v>0</v>
      </c>
      <c r="CS23" s="228">
        <v>0</v>
      </c>
      <c r="CT23" s="229">
        <f t="shared" si="56"/>
        <v>0</v>
      </c>
      <c r="CU23" s="228">
        <v>0</v>
      </c>
      <c r="CV23" s="229">
        <f t="shared" si="57"/>
        <v>0</v>
      </c>
      <c r="CW23" s="228">
        <v>0</v>
      </c>
      <c r="CX23" s="229">
        <f t="shared" si="58"/>
        <v>0</v>
      </c>
      <c r="CY23" s="228">
        <v>0</v>
      </c>
      <c r="CZ23" s="229">
        <f t="shared" si="59"/>
        <v>0</v>
      </c>
      <c r="DA23" s="228">
        <v>0</v>
      </c>
      <c r="DB23" s="229">
        <f t="shared" si="60"/>
        <v>0</v>
      </c>
      <c r="DC23" s="230">
        <f t="shared" si="61"/>
        <v>0</v>
      </c>
      <c r="DD23" s="231">
        <v>0</v>
      </c>
      <c r="DE23" s="232">
        <f t="shared" si="62"/>
        <v>0</v>
      </c>
      <c r="DF23" s="231">
        <v>0</v>
      </c>
      <c r="DG23" s="232">
        <f t="shared" si="63"/>
        <v>0</v>
      </c>
      <c r="DH23" s="231">
        <v>0</v>
      </c>
      <c r="DI23" s="232">
        <f t="shared" si="64"/>
        <v>0</v>
      </c>
      <c r="DJ23" s="231">
        <v>0</v>
      </c>
      <c r="DK23" s="232">
        <f t="shared" si="65"/>
        <v>0</v>
      </c>
      <c r="DL23" s="231">
        <v>0</v>
      </c>
      <c r="DM23" s="232">
        <f t="shared" si="66"/>
        <v>0</v>
      </c>
      <c r="DN23" s="233">
        <f t="shared" si="67"/>
        <v>0</v>
      </c>
      <c r="DO23" s="234">
        <v>0</v>
      </c>
      <c r="DP23" s="235">
        <f t="shared" si="68"/>
        <v>0</v>
      </c>
      <c r="DQ23" s="234">
        <v>0</v>
      </c>
      <c r="DR23" s="235">
        <f t="shared" si="69"/>
        <v>0</v>
      </c>
      <c r="DS23" s="234">
        <v>0</v>
      </c>
      <c r="DT23" s="235">
        <f t="shared" si="70"/>
        <v>0</v>
      </c>
      <c r="DU23" s="234">
        <v>0</v>
      </c>
      <c r="DV23" s="235">
        <f t="shared" si="71"/>
        <v>0</v>
      </c>
      <c r="DW23" s="234">
        <v>0</v>
      </c>
      <c r="DX23" s="235">
        <f t="shared" si="72"/>
        <v>0</v>
      </c>
      <c r="DY23" s="236">
        <f t="shared" si="80"/>
        <v>0</v>
      </c>
      <c r="DZ23" s="558">
        <f t="shared" si="73"/>
        <v>0</v>
      </c>
      <c r="EA23" s="522">
        <f t="shared" si="74"/>
        <v>0</v>
      </c>
      <c r="EB23" s="522">
        <f t="shared" si="75"/>
        <v>0</v>
      </c>
      <c r="EC23" s="522">
        <f t="shared" si="76"/>
        <v>0</v>
      </c>
      <c r="ED23" s="522">
        <f t="shared" si="77"/>
        <v>0</v>
      </c>
      <c r="EE23" s="571">
        <f t="shared" si="78"/>
        <v>0</v>
      </c>
      <c r="EF23" s="239">
        <f t="shared" si="3"/>
        <v>0</v>
      </c>
      <c r="EG23" s="239">
        <f t="shared" si="4"/>
        <v>0</v>
      </c>
      <c r="EH23" s="239">
        <f t="shared" si="5"/>
        <v>0</v>
      </c>
      <c r="EI23" s="239">
        <f t="shared" si="6"/>
        <v>0</v>
      </c>
      <c r="EJ23" s="239">
        <f t="shared" si="79"/>
        <v>0</v>
      </c>
      <c r="EK23" s="240">
        <f t="shared" si="7"/>
        <v>0</v>
      </c>
    </row>
    <row r="24" spans="1:141" ht="15" customHeight="1">
      <c r="C24" s="87">
        <f t="shared" si="0"/>
        <v>0</v>
      </c>
      <c r="E24" s="662" t="s">
        <v>300</v>
      </c>
      <c r="F24" s="662"/>
      <c r="G24" s="662"/>
      <c r="H24" s="662"/>
      <c r="I24" s="662"/>
      <c r="J24" s="662"/>
      <c r="K24" s="88">
        <v>0</v>
      </c>
      <c r="L24" s="89">
        <f t="shared" si="1"/>
        <v>0</v>
      </c>
      <c r="M24" s="56">
        <f t="shared" si="2"/>
        <v>0</v>
      </c>
      <c r="N24" s="207">
        <v>0</v>
      </c>
      <c r="O24" s="208">
        <f t="shared" si="8"/>
        <v>0</v>
      </c>
      <c r="P24" s="207">
        <v>0</v>
      </c>
      <c r="Q24" s="208">
        <f t="shared" si="9"/>
        <v>0</v>
      </c>
      <c r="R24" s="207">
        <v>0</v>
      </c>
      <c r="S24" s="208">
        <f t="shared" si="10"/>
        <v>0</v>
      </c>
      <c r="T24" s="207">
        <v>0</v>
      </c>
      <c r="U24" s="208">
        <f t="shared" si="11"/>
        <v>0</v>
      </c>
      <c r="V24" s="207">
        <v>0</v>
      </c>
      <c r="W24" s="208">
        <f t="shared" si="12"/>
        <v>0</v>
      </c>
      <c r="X24" s="209">
        <f t="shared" si="13"/>
        <v>0</v>
      </c>
      <c r="Y24" s="210">
        <v>0</v>
      </c>
      <c r="Z24" s="211">
        <f t="shared" si="14"/>
        <v>0</v>
      </c>
      <c r="AA24" s="210">
        <v>0</v>
      </c>
      <c r="AB24" s="211">
        <f t="shared" si="15"/>
        <v>0</v>
      </c>
      <c r="AC24" s="210">
        <v>0</v>
      </c>
      <c r="AD24" s="211">
        <f t="shared" si="16"/>
        <v>0</v>
      </c>
      <c r="AE24" s="210">
        <v>0</v>
      </c>
      <c r="AF24" s="211">
        <f t="shared" si="17"/>
        <v>0</v>
      </c>
      <c r="AG24" s="210">
        <v>0</v>
      </c>
      <c r="AH24" s="211">
        <f t="shared" si="18"/>
        <v>0</v>
      </c>
      <c r="AI24" s="212">
        <f t="shared" si="19"/>
        <v>0</v>
      </c>
      <c r="AJ24" s="213">
        <v>0</v>
      </c>
      <c r="AK24" s="214">
        <f t="shared" si="20"/>
        <v>0</v>
      </c>
      <c r="AL24" s="213">
        <v>0</v>
      </c>
      <c r="AM24" s="214">
        <f t="shared" si="21"/>
        <v>0</v>
      </c>
      <c r="AN24" s="213">
        <v>0</v>
      </c>
      <c r="AO24" s="214">
        <f t="shared" si="22"/>
        <v>0</v>
      </c>
      <c r="AP24" s="213">
        <v>0</v>
      </c>
      <c r="AQ24" s="214">
        <f t="shared" si="23"/>
        <v>0</v>
      </c>
      <c r="AR24" s="213">
        <v>0</v>
      </c>
      <c r="AS24" s="214">
        <f t="shared" si="24"/>
        <v>0</v>
      </c>
      <c r="AT24" s="215">
        <f t="shared" si="25"/>
        <v>0</v>
      </c>
      <c r="AU24" s="216">
        <v>0</v>
      </c>
      <c r="AV24" s="217">
        <f t="shared" si="26"/>
        <v>0</v>
      </c>
      <c r="AW24" s="216">
        <v>0</v>
      </c>
      <c r="AX24" s="217">
        <f t="shared" si="27"/>
        <v>0</v>
      </c>
      <c r="AY24" s="216">
        <v>0</v>
      </c>
      <c r="AZ24" s="217">
        <f t="shared" si="28"/>
        <v>0</v>
      </c>
      <c r="BA24" s="216">
        <v>0</v>
      </c>
      <c r="BB24" s="217">
        <f t="shared" si="29"/>
        <v>0</v>
      </c>
      <c r="BC24" s="216">
        <v>0</v>
      </c>
      <c r="BD24" s="217">
        <f t="shared" si="30"/>
        <v>0</v>
      </c>
      <c r="BE24" s="218">
        <f t="shared" si="31"/>
        <v>0</v>
      </c>
      <c r="BF24" s="219">
        <v>0</v>
      </c>
      <c r="BG24" s="220">
        <f t="shared" si="32"/>
        <v>0</v>
      </c>
      <c r="BH24" s="219">
        <v>0</v>
      </c>
      <c r="BI24" s="220">
        <f t="shared" si="33"/>
        <v>0</v>
      </c>
      <c r="BJ24" s="219">
        <v>0</v>
      </c>
      <c r="BK24" s="220">
        <f t="shared" si="34"/>
        <v>0</v>
      </c>
      <c r="BL24" s="219">
        <v>0</v>
      </c>
      <c r="BM24" s="220">
        <f t="shared" si="35"/>
        <v>0</v>
      </c>
      <c r="BN24" s="219">
        <v>0</v>
      </c>
      <c r="BO24" s="220">
        <f t="shared" si="36"/>
        <v>0</v>
      </c>
      <c r="BP24" s="413">
        <f t="shared" si="37"/>
        <v>0</v>
      </c>
      <c r="BQ24" s="558">
        <f t="shared" si="38"/>
        <v>0</v>
      </c>
      <c r="BR24" s="522">
        <f t="shared" si="39"/>
        <v>0</v>
      </c>
      <c r="BS24" s="522">
        <f t="shared" si="40"/>
        <v>0</v>
      </c>
      <c r="BT24" s="522">
        <f t="shared" si="41"/>
        <v>0</v>
      </c>
      <c r="BU24" s="522">
        <f t="shared" si="42"/>
        <v>0</v>
      </c>
      <c r="BV24" s="571">
        <f t="shared" si="43"/>
        <v>0</v>
      </c>
      <c r="BW24" s="524">
        <v>0</v>
      </c>
      <c r="BX24" s="223">
        <f t="shared" si="44"/>
        <v>0</v>
      </c>
      <c r="BY24" s="222">
        <v>0</v>
      </c>
      <c r="BZ24" s="223">
        <f t="shared" si="45"/>
        <v>0</v>
      </c>
      <c r="CA24" s="222">
        <v>0</v>
      </c>
      <c r="CB24" s="223">
        <f t="shared" si="46"/>
        <v>0</v>
      </c>
      <c r="CC24" s="222">
        <v>0</v>
      </c>
      <c r="CD24" s="223">
        <f t="shared" si="47"/>
        <v>0</v>
      </c>
      <c r="CE24" s="222">
        <v>0</v>
      </c>
      <c r="CF24" s="223">
        <f t="shared" si="48"/>
        <v>0</v>
      </c>
      <c r="CG24" s="224">
        <f t="shared" si="49"/>
        <v>0</v>
      </c>
      <c r="CH24" s="225">
        <v>0</v>
      </c>
      <c r="CI24" s="226">
        <f t="shared" si="50"/>
        <v>0</v>
      </c>
      <c r="CJ24" s="225">
        <v>0</v>
      </c>
      <c r="CK24" s="226">
        <f t="shared" si="51"/>
        <v>0</v>
      </c>
      <c r="CL24" s="225">
        <v>0</v>
      </c>
      <c r="CM24" s="226">
        <f t="shared" si="52"/>
        <v>0</v>
      </c>
      <c r="CN24" s="225">
        <v>0</v>
      </c>
      <c r="CO24" s="226">
        <f t="shared" si="53"/>
        <v>0</v>
      </c>
      <c r="CP24" s="225">
        <v>0</v>
      </c>
      <c r="CQ24" s="226">
        <f t="shared" si="54"/>
        <v>0</v>
      </c>
      <c r="CR24" s="227">
        <f t="shared" si="55"/>
        <v>0</v>
      </c>
      <c r="CS24" s="228">
        <v>0</v>
      </c>
      <c r="CT24" s="229">
        <f t="shared" si="56"/>
        <v>0</v>
      </c>
      <c r="CU24" s="228">
        <v>0</v>
      </c>
      <c r="CV24" s="229">
        <f t="shared" si="57"/>
        <v>0</v>
      </c>
      <c r="CW24" s="228">
        <v>0</v>
      </c>
      <c r="CX24" s="229">
        <f t="shared" si="58"/>
        <v>0</v>
      </c>
      <c r="CY24" s="228">
        <v>0</v>
      </c>
      <c r="CZ24" s="229">
        <f t="shared" si="59"/>
        <v>0</v>
      </c>
      <c r="DA24" s="228">
        <v>0</v>
      </c>
      <c r="DB24" s="229">
        <f t="shared" si="60"/>
        <v>0</v>
      </c>
      <c r="DC24" s="230">
        <f t="shared" si="61"/>
        <v>0</v>
      </c>
      <c r="DD24" s="231">
        <v>0</v>
      </c>
      <c r="DE24" s="232">
        <f t="shared" si="62"/>
        <v>0</v>
      </c>
      <c r="DF24" s="231">
        <v>0</v>
      </c>
      <c r="DG24" s="232">
        <f t="shared" si="63"/>
        <v>0</v>
      </c>
      <c r="DH24" s="231">
        <v>0</v>
      </c>
      <c r="DI24" s="232">
        <f t="shared" si="64"/>
        <v>0</v>
      </c>
      <c r="DJ24" s="231">
        <v>0</v>
      </c>
      <c r="DK24" s="232">
        <f t="shared" si="65"/>
        <v>0</v>
      </c>
      <c r="DL24" s="231">
        <v>0</v>
      </c>
      <c r="DM24" s="232">
        <f t="shared" si="66"/>
        <v>0</v>
      </c>
      <c r="DN24" s="233">
        <f t="shared" si="67"/>
        <v>0</v>
      </c>
      <c r="DO24" s="234">
        <v>0</v>
      </c>
      <c r="DP24" s="235">
        <f t="shared" si="68"/>
        <v>0</v>
      </c>
      <c r="DQ24" s="234">
        <v>0</v>
      </c>
      <c r="DR24" s="235">
        <f t="shared" si="69"/>
        <v>0</v>
      </c>
      <c r="DS24" s="234">
        <v>0</v>
      </c>
      <c r="DT24" s="235">
        <f t="shared" si="70"/>
        <v>0</v>
      </c>
      <c r="DU24" s="234">
        <v>0</v>
      </c>
      <c r="DV24" s="235">
        <f t="shared" si="71"/>
        <v>0</v>
      </c>
      <c r="DW24" s="234">
        <v>0</v>
      </c>
      <c r="DX24" s="235">
        <f t="shared" si="72"/>
        <v>0</v>
      </c>
      <c r="DY24" s="236">
        <f t="shared" si="80"/>
        <v>0</v>
      </c>
      <c r="DZ24" s="558">
        <f t="shared" si="73"/>
        <v>0</v>
      </c>
      <c r="EA24" s="522">
        <f t="shared" si="74"/>
        <v>0</v>
      </c>
      <c r="EB24" s="522">
        <f t="shared" si="75"/>
        <v>0</v>
      </c>
      <c r="EC24" s="522">
        <f t="shared" si="76"/>
        <v>0</v>
      </c>
      <c r="ED24" s="522">
        <f t="shared" si="77"/>
        <v>0</v>
      </c>
      <c r="EE24" s="571">
        <f t="shared" si="78"/>
        <v>0</v>
      </c>
      <c r="EF24" s="239">
        <f t="shared" si="3"/>
        <v>0</v>
      </c>
      <c r="EG24" s="239">
        <f t="shared" si="4"/>
        <v>0</v>
      </c>
      <c r="EH24" s="239">
        <f t="shared" si="5"/>
        <v>0</v>
      </c>
      <c r="EI24" s="239">
        <f t="shared" si="6"/>
        <v>0</v>
      </c>
      <c r="EJ24" s="239">
        <f t="shared" si="79"/>
        <v>0</v>
      </c>
      <c r="EK24" s="240">
        <f t="shared" si="7"/>
        <v>0</v>
      </c>
    </row>
    <row r="25" spans="1:141" ht="15" customHeight="1">
      <c r="C25" s="87">
        <f t="shared" si="0"/>
        <v>0</v>
      </c>
      <c r="E25" s="662" t="s">
        <v>300</v>
      </c>
      <c r="F25" s="662"/>
      <c r="G25" s="662"/>
      <c r="H25" s="662"/>
      <c r="I25" s="662"/>
      <c r="J25" s="662"/>
      <c r="K25" s="88">
        <v>0</v>
      </c>
      <c r="L25" s="89">
        <f t="shared" si="1"/>
        <v>0</v>
      </c>
      <c r="M25" s="56">
        <f t="shared" si="2"/>
        <v>0</v>
      </c>
      <c r="N25" s="207">
        <v>0</v>
      </c>
      <c r="O25" s="208">
        <f t="shared" si="8"/>
        <v>0</v>
      </c>
      <c r="P25" s="207">
        <v>0</v>
      </c>
      <c r="Q25" s="208">
        <f t="shared" si="9"/>
        <v>0</v>
      </c>
      <c r="R25" s="207">
        <v>0</v>
      </c>
      <c r="S25" s="208">
        <f t="shared" si="10"/>
        <v>0</v>
      </c>
      <c r="T25" s="207">
        <v>0</v>
      </c>
      <c r="U25" s="208">
        <f t="shared" si="11"/>
        <v>0</v>
      </c>
      <c r="V25" s="207">
        <v>0</v>
      </c>
      <c r="W25" s="208">
        <f t="shared" si="12"/>
        <v>0</v>
      </c>
      <c r="X25" s="209">
        <f t="shared" si="13"/>
        <v>0</v>
      </c>
      <c r="Y25" s="210">
        <v>0</v>
      </c>
      <c r="Z25" s="211">
        <f t="shared" si="14"/>
        <v>0</v>
      </c>
      <c r="AA25" s="210">
        <v>0</v>
      </c>
      <c r="AB25" s="211">
        <f t="shared" si="15"/>
        <v>0</v>
      </c>
      <c r="AC25" s="210">
        <v>0</v>
      </c>
      <c r="AD25" s="211">
        <f t="shared" si="16"/>
        <v>0</v>
      </c>
      <c r="AE25" s="210">
        <v>0</v>
      </c>
      <c r="AF25" s="211">
        <f t="shared" si="17"/>
        <v>0</v>
      </c>
      <c r="AG25" s="210">
        <v>0</v>
      </c>
      <c r="AH25" s="211">
        <f t="shared" si="18"/>
        <v>0</v>
      </c>
      <c r="AI25" s="212">
        <f t="shared" si="19"/>
        <v>0</v>
      </c>
      <c r="AJ25" s="213">
        <v>0</v>
      </c>
      <c r="AK25" s="214">
        <f t="shared" si="20"/>
        <v>0</v>
      </c>
      <c r="AL25" s="213">
        <v>0</v>
      </c>
      <c r="AM25" s="214">
        <f t="shared" si="21"/>
        <v>0</v>
      </c>
      <c r="AN25" s="213">
        <v>0</v>
      </c>
      <c r="AO25" s="214">
        <f t="shared" si="22"/>
        <v>0</v>
      </c>
      <c r="AP25" s="213">
        <v>0</v>
      </c>
      <c r="AQ25" s="214">
        <f t="shared" si="23"/>
        <v>0</v>
      </c>
      <c r="AR25" s="213">
        <v>0</v>
      </c>
      <c r="AS25" s="214">
        <f t="shared" si="24"/>
        <v>0</v>
      </c>
      <c r="AT25" s="215">
        <f t="shared" si="25"/>
        <v>0</v>
      </c>
      <c r="AU25" s="216">
        <v>0</v>
      </c>
      <c r="AV25" s="217">
        <f t="shared" si="26"/>
        <v>0</v>
      </c>
      <c r="AW25" s="216">
        <v>0</v>
      </c>
      <c r="AX25" s="217">
        <f t="shared" si="27"/>
        <v>0</v>
      </c>
      <c r="AY25" s="216">
        <v>0</v>
      </c>
      <c r="AZ25" s="217">
        <f t="shared" si="28"/>
        <v>0</v>
      </c>
      <c r="BA25" s="216">
        <v>0</v>
      </c>
      <c r="BB25" s="217">
        <f t="shared" si="29"/>
        <v>0</v>
      </c>
      <c r="BC25" s="216">
        <v>0</v>
      </c>
      <c r="BD25" s="217">
        <f t="shared" si="30"/>
        <v>0</v>
      </c>
      <c r="BE25" s="218">
        <f t="shared" si="31"/>
        <v>0</v>
      </c>
      <c r="BF25" s="219">
        <v>0</v>
      </c>
      <c r="BG25" s="220">
        <f t="shared" si="32"/>
        <v>0</v>
      </c>
      <c r="BH25" s="219">
        <v>0</v>
      </c>
      <c r="BI25" s="220">
        <f t="shared" si="33"/>
        <v>0</v>
      </c>
      <c r="BJ25" s="219">
        <v>0</v>
      </c>
      <c r="BK25" s="220">
        <f t="shared" si="34"/>
        <v>0</v>
      </c>
      <c r="BL25" s="219">
        <v>0</v>
      </c>
      <c r="BM25" s="220">
        <f t="shared" si="35"/>
        <v>0</v>
      </c>
      <c r="BN25" s="219">
        <v>0</v>
      </c>
      <c r="BO25" s="220">
        <f t="shared" si="36"/>
        <v>0</v>
      </c>
      <c r="BP25" s="413">
        <f t="shared" si="37"/>
        <v>0</v>
      </c>
      <c r="BQ25" s="558">
        <f t="shared" si="38"/>
        <v>0</v>
      </c>
      <c r="BR25" s="522">
        <f t="shared" si="39"/>
        <v>0</v>
      </c>
      <c r="BS25" s="522">
        <f t="shared" si="40"/>
        <v>0</v>
      </c>
      <c r="BT25" s="522">
        <f t="shared" si="41"/>
        <v>0</v>
      </c>
      <c r="BU25" s="522">
        <f t="shared" si="42"/>
        <v>0</v>
      </c>
      <c r="BV25" s="571">
        <f t="shared" si="43"/>
        <v>0</v>
      </c>
      <c r="BW25" s="524">
        <v>0</v>
      </c>
      <c r="BX25" s="223">
        <f t="shared" si="44"/>
        <v>0</v>
      </c>
      <c r="BY25" s="222">
        <v>0</v>
      </c>
      <c r="BZ25" s="223">
        <f t="shared" si="45"/>
        <v>0</v>
      </c>
      <c r="CA25" s="222">
        <v>0</v>
      </c>
      <c r="CB25" s="223">
        <f t="shared" si="46"/>
        <v>0</v>
      </c>
      <c r="CC25" s="222">
        <v>0</v>
      </c>
      <c r="CD25" s="223">
        <f t="shared" si="47"/>
        <v>0</v>
      </c>
      <c r="CE25" s="222">
        <v>0</v>
      </c>
      <c r="CF25" s="223">
        <f t="shared" si="48"/>
        <v>0</v>
      </c>
      <c r="CG25" s="224">
        <f t="shared" si="49"/>
        <v>0</v>
      </c>
      <c r="CH25" s="225">
        <v>0</v>
      </c>
      <c r="CI25" s="226">
        <f t="shared" si="50"/>
        <v>0</v>
      </c>
      <c r="CJ25" s="225">
        <v>0</v>
      </c>
      <c r="CK25" s="226">
        <f t="shared" si="51"/>
        <v>0</v>
      </c>
      <c r="CL25" s="225">
        <v>0</v>
      </c>
      <c r="CM25" s="226">
        <f t="shared" si="52"/>
        <v>0</v>
      </c>
      <c r="CN25" s="225">
        <v>0</v>
      </c>
      <c r="CO25" s="226">
        <f t="shared" si="53"/>
        <v>0</v>
      </c>
      <c r="CP25" s="225">
        <v>0</v>
      </c>
      <c r="CQ25" s="226">
        <f t="shared" si="54"/>
        <v>0</v>
      </c>
      <c r="CR25" s="227">
        <f t="shared" si="55"/>
        <v>0</v>
      </c>
      <c r="CS25" s="228">
        <v>0</v>
      </c>
      <c r="CT25" s="229">
        <f t="shared" si="56"/>
        <v>0</v>
      </c>
      <c r="CU25" s="228">
        <v>0</v>
      </c>
      <c r="CV25" s="229">
        <f t="shared" si="57"/>
        <v>0</v>
      </c>
      <c r="CW25" s="228">
        <v>0</v>
      </c>
      <c r="CX25" s="229">
        <f t="shared" si="58"/>
        <v>0</v>
      </c>
      <c r="CY25" s="228">
        <v>0</v>
      </c>
      <c r="CZ25" s="229">
        <f t="shared" si="59"/>
        <v>0</v>
      </c>
      <c r="DA25" s="228">
        <v>0</v>
      </c>
      <c r="DB25" s="229">
        <f t="shared" si="60"/>
        <v>0</v>
      </c>
      <c r="DC25" s="230">
        <f t="shared" si="61"/>
        <v>0</v>
      </c>
      <c r="DD25" s="231">
        <v>0</v>
      </c>
      <c r="DE25" s="232">
        <f t="shared" si="62"/>
        <v>0</v>
      </c>
      <c r="DF25" s="231">
        <v>0</v>
      </c>
      <c r="DG25" s="232">
        <f t="shared" si="63"/>
        <v>0</v>
      </c>
      <c r="DH25" s="231">
        <v>0</v>
      </c>
      <c r="DI25" s="232">
        <f t="shared" si="64"/>
        <v>0</v>
      </c>
      <c r="DJ25" s="231">
        <v>0</v>
      </c>
      <c r="DK25" s="232">
        <f t="shared" si="65"/>
        <v>0</v>
      </c>
      <c r="DL25" s="231">
        <v>0</v>
      </c>
      <c r="DM25" s="232">
        <f t="shared" si="66"/>
        <v>0</v>
      </c>
      <c r="DN25" s="233">
        <f t="shared" si="67"/>
        <v>0</v>
      </c>
      <c r="DO25" s="234">
        <v>0</v>
      </c>
      <c r="DP25" s="235">
        <f t="shared" si="68"/>
        <v>0</v>
      </c>
      <c r="DQ25" s="234">
        <v>0</v>
      </c>
      <c r="DR25" s="235">
        <f t="shared" si="69"/>
        <v>0</v>
      </c>
      <c r="DS25" s="234">
        <v>0</v>
      </c>
      <c r="DT25" s="235">
        <f t="shared" si="70"/>
        <v>0</v>
      </c>
      <c r="DU25" s="234">
        <v>0</v>
      </c>
      <c r="DV25" s="235">
        <f t="shared" si="71"/>
        <v>0</v>
      </c>
      <c r="DW25" s="234">
        <v>0</v>
      </c>
      <c r="DX25" s="235">
        <f t="shared" si="72"/>
        <v>0</v>
      </c>
      <c r="DY25" s="236">
        <f t="shared" si="80"/>
        <v>0</v>
      </c>
      <c r="DZ25" s="558">
        <f t="shared" si="73"/>
        <v>0</v>
      </c>
      <c r="EA25" s="522">
        <f t="shared" si="74"/>
        <v>0</v>
      </c>
      <c r="EB25" s="522">
        <f t="shared" si="75"/>
        <v>0</v>
      </c>
      <c r="EC25" s="522">
        <f t="shared" si="76"/>
        <v>0</v>
      </c>
      <c r="ED25" s="522">
        <f t="shared" si="77"/>
        <v>0</v>
      </c>
      <c r="EE25" s="571">
        <f t="shared" si="78"/>
        <v>0</v>
      </c>
      <c r="EF25" s="239">
        <f t="shared" si="3"/>
        <v>0</v>
      </c>
      <c r="EG25" s="239">
        <f t="shared" si="4"/>
        <v>0</v>
      </c>
      <c r="EH25" s="239">
        <f t="shared" si="5"/>
        <v>0</v>
      </c>
      <c r="EI25" s="239">
        <f t="shared" si="6"/>
        <v>0</v>
      </c>
      <c r="EJ25" s="239">
        <f t="shared" si="79"/>
        <v>0</v>
      </c>
      <c r="EK25" s="240">
        <f t="shared" si="7"/>
        <v>0</v>
      </c>
    </row>
    <row r="26" spans="1:141" ht="15" customHeight="1">
      <c r="C26" s="87">
        <f t="shared" si="0"/>
        <v>0</v>
      </c>
      <c r="E26" s="662" t="s">
        <v>300</v>
      </c>
      <c r="F26" s="662"/>
      <c r="G26" s="662"/>
      <c r="H26" s="662"/>
      <c r="I26" s="662"/>
      <c r="J26" s="662"/>
      <c r="K26" s="88">
        <v>0</v>
      </c>
      <c r="L26" s="89">
        <f t="shared" si="1"/>
        <v>0</v>
      </c>
      <c r="M26" s="56">
        <f t="shared" si="2"/>
        <v>0</v>
      </c>
      <c r="N26" s="207">
        <v>0</v>
      </c>
      <c r="O26" s="208">
        <f t="shared" si="8"/>
        <v>0</v>
      </c>
      <c r="P26" s="207">
        <v>0</v>
      </c>
      <c r="Q26" s="208">
        <f t="shared" si="9"/>
        <v>0</v>
      </c>
      <c r="R26" s="207">
        <v>0</v>
      </c>
      <c r="S26" s="208">
        <f t="shared" si="10"/>
        <v>0</v>
      </c>
      <c r="T26" s="207">
        <v>0</v>
      </c>
      <c r="U26" s="208">
        <f t="shared" si="11"/>
        <v>0</v>
      </c>
      <c r="V26" s="207">
        <v>0</v>
      </c>
      <c r="W26" s="208">
        <f t="shared" si="12"/>
        <v>0</v>
      </c>
      <c r="X26" s="209">
        <f t="shared" si="13"/>
        <v>0</v>
      </c>
      <c r="Y26" s="210">
        <v>0</v>
      </c>
      <c r="Z26" s="211">
        <f t="shared" si="14"/>
        <v>0</v>
      </c>
      <c r="AA26" s="210">
        <v>0</v>
      </c>
      <c r="AB26" s="211">
        <f t="shared" si="15"/>
        <v>0</v>
      </c>
      <c r="AC26" s="210">
        <v>0</v>
      </c>
      <c r="AD26" s="211">
        <f t="shared" si="16"/>
        <v>0</v>
      </c>
      <c r="AE26" s="210">
        <v>0</v>
      </c>
      <c r="AF26" s="211">
        <f t="shared" si="17"/>
        <v>0</v>
      </c>
      <c r="AG26" s="210">
        <v>0</v>
      </c>
      <c r="AH26" s="211">
        <f t="shared" si="18"/>
        <v>0</v>
      </c>
      <c r="AI26" s="212">
        <f t="shared" si="19"/>
        <v>0</v>
      </c>
      <c r="AJ26" s="213">
        <v>0</v>
      </c>
      <c r="AK26" s="214">
        <f t="shared" si="20"/>
        <v>0</v>
      </c>
      <c r="AL26" s="213">
        <v>0</v>
      </c>
      <c r="AM26" s="214">
        <f t="shared" si="21"/>
        <v>0</v>
      </c>
      <c r="AN26" s="213">
        <v>0</v>
      </c>
      <c r="AO26" s="214">
        <f t="shared" si="22"/>
        <v>0</v>
      </c>
      <c r="AP26" s="213">
        <v>0</v>
      </c>
      <c r="AQ26" s="214">
        <f t="shared" si="23"/>
        <v>0</v>
      </c>
      <c r="AR26" s="213">
        <v>0</v>
      </c>
      <c r="AS26" s="214">
        <f t="shared" si="24"/>
        <v>0</v>
      </c>
      <c r="AT26" s="215">
        <f t="shared" si="25"/>
        <v>0</v>
      </c>
      <c r="AU26" s="216">
        <v>0</v>
      </c>
      <c r="AV26" s="217">
        <f t="shared" si="26"/>
        <v>0</v>
      </c>
      <c r="AW26" s="216">
        <v>0</v>
      </c>
      <c r="AX26" s="217">
        <f t="shared" si="27"/>
        <v>0</v>
      </c>
      <c r="AY26" s="216">
        <v>0</v>
      </c>
      <c r="AZ26" s="217">
        <f t="shared" si="28"/>
        <v>0</v>
      </c>
      <c r="BA26" s="216">
        <v>0</v>
      </c>
      <c r="BB26" s="217">
        <f t="shared" si="29"/>
        <v>0</v>
      </c>
      <c r="BC26" s="216">
        <v>0</v>
      </c>
      <c r="BD26" s="217">
        <f t="shared" si="30"/>
        <v>0</v>
      </c>
      <c r="BE26" s="218">
        <f t="shared" si="31"/>
        <v>0</v>
      </c>
      <c r="BF26" s="219">
        <v>0</v>
      </c>
      <c r="BG26" s="220">
        <f t="shared" si="32"/>
        <v>0</v>
      </c>
      <c r="BH26" s="219">
        <v>0</v>
      </c>
      <c r="BI26" s="220">
        <f t="shared" si="33"/>
        <v>0</v>
      </c>
      <c r="BJ26" s="219">
        <v>0</v>
      </c>
      <c r="BK26" s="220">
        <f t="shared" si="34"/>
        <v>0</v>
      </c>
      <c r="BL26" s="219">
        <v>0</v>
      </c>
      <c r="BM26" s="220">
        <f t="shared" si="35"/>
        <v>0</v>
      </c>
      <c r="BN26" s="219">
        <v>0</v>
      </c>
      <c r="BO26" s="220">
        <f t="shared" si="36"/>
        <v>0</v>
      </c>
      <c r="BP26" s="413">
        <f t="shared" si="37"/>
        <v>0</v>
      </c>
      <c r="BQ26" s="558">
        <f t="shared" si="38"/>
        <v>0</v>
      </c>
      <c r="BR26" s="522">
        <f t="shared" si="39"/>
        <v>0</v>
      </c>
      <c r="BS26" s="522">
        <f t="shared" si="40"/>
        <v>0</v>
      </c>
      <c r="BT26" s="522">
        <f t="shared" si="41"/>
        <v>0</v>
      </c>
      <c r="BU26" s="522">
        <f t="shared" si="42"/>
        <v>0</v>
      </c>
      <c r="BV26" s="571">
        <f t="shared" si="43"/>
        <v>0</v>
      </c>
      <c r="BW26" s="524">
        <v>0</v>
      </c>
      <c r="BX26" s="223">
        <f t="shared" si="44"/>
        <v>0</v>
      </c>
      <c r="BY26" s="222">
        <v>0</v>
      </c>
      <c r="BZ26" s="223">
        <f t="shared" si="45"/>
        <v>0</v>
      </c>
      <c r="CA26" s="222">
        <v>0</v>
      </c>
      <c r="CB26" s="223">
        <f t="shared" si="46"/>
        <v>0</v>
      </c>
      <c r="CC26" s="222">
        <v>0</v>
      </c>
      <c r="CD26" s="223">
        <f t="shared" si="47"/>
        <v>0</v>
      </c>
      <c r="CE26" s="222">
        <v>0</v>
      </c>
      <c r="CF26" s="223">
        <f t="shared" si="48"/>
        <v>0</v>
      </c>
      <c r="CG26" s="224">
        <f t="shared" si="49"/>
        <v>0</v>
      </c>
      <c r="CH26" s="225">
        <v>0</v>
      </c>
      <c r="CI26" s="226">
        <f t="shared" si="50"/>
        <v>0</v>
      </c>
      <c r="CJ26" s="225">
        <v>0</v>
      </c>
      <c r="CK26" s="226">
        <f t="shared" si="51"/>
        <v>0</v>
      </c>
      <c r="CL26" s="225">
        <v>0</v>
      </c>
      <c r="CM26" s="226">
        <f t="shared" si="52"/>
        <v>0</v>
      </c>
      <c r="CN26" s="225">
        <v>0</v>
      </c>
      <c r="CO26" s="226">
        <f t="shared" si="53"/>
        <v>0</v>
      </c>
      <c r="CP26" s="225">
        <v>0</v>
      </c>
      <c r="CQ26" s="226">
        <f t="shared" si="54"/>
        <v>0</v>
      </c>
      <c r="CR26" s="227">
        <f t="shared" si="55"/>
        <v>0</v>
      </c>
      <c r="CS26" s="228">
        <v>0</v>
      </c>
      <c r="CT26" s="229">
        <f t="shared" si="56"/>
        <v>0</v>
      </c>
      <c r="CU26" s="228">
        <v>0</v>
      </c>
      <c r="CV26" s="229">
        <f t="shared" si="57"/>
        <v>0</v>
      </c>
      <c r="CW26" s="228">
        <v>0</v>
      </c>
      <c r="CX26" s="229">
        <f t="shared" si="58"/>
        <v>0</v>
      </c>
      <c r="CY26" s="228">
        <v>0</v>
      </c>
      <c r="CZ26" s="229">
        <f t="shared" si="59"/>
        <v>0</v>
      </c>
      <c r="DA26" s="228">
        <v>0</v>
      </c>
      <c r="DB26" s="229">
        <f t="shared" si="60"/>
        <v>0</v>
      </c>
      <c r="DC26" s="230">
        <f t="shared" si="61"/>
        <v>0</v>
      </c>
      <c r="DD26" s="231">
        <v>0</v>
      </c>
      <c r="DE26" s="232">
        <f t="shared" si="62"/>
        <v>0</v>
      </c>
      <c r="DF26" s="231">
        <v>0</v>
      </c>
      <c r="DG26" s="232">
        <f t="shared" si="63"/>
        <v>0</v>
      </c>
      <c r="DH26" s="231">
        <v>0</v>
      </c>
      <c r="DI26" s="232">
        <f t="shared" si="64"/>
        <v>0</v>
      </c>
      <c r="DJ26" s="231">
        <v>0</v>
      </c>
      <c r="DK26" s="232">
        <f t="shared" si="65"/>
        <v>0</v>
      </c>
      <c r="DL26" s="231">
        <v>0</v>
      </c>
      <c r="DM26" s="232">
        <f t="shared" si="66"/>
        <v>0</v>
      </c>
      <c r="DN26" s="233">
        <f t="shared" si="67"/>
        <v>0</v>
      </c>
      <c r="DO26" s="234">
        <v>0</v>
      </c>
      <c r="DP26" s="235">
        <f t="shared" si="68"/>
        <v>0</v>
      </c>
      <c r="DQ26" s="234">
        <v>0</v>
      </c>
      <c r="DR26" s="235">
        <f t="shared" si="69"/>
        <v>0</v>
      </c>
      <c r="DS26" s="234">
        <v>0</v>
      </c>
      <c r="DT26" s="235">
        <f t="shared" si="70"/>
        <v>0</v>
      </c>
      <c r="DU26" s="234">
        <v>0</v>
      </c>
      <c r="DV26" s="235">
        <f t="shared" si="71"/>
        <v>0</v>
      </c>
      <c r="DW26" s="234">
        <v>0</v>
      </c>
      <c r="DX26" s="235">
        <f t="shared" si="72"/>
        <v>0</v>
      </c>
      <c r="DY26" s="236">
        <f t="shared" si="80"/>
        <v>0</v>
      </c>
      <c r="DZ26" s="558">
        <f t="shared" si="73"/>
        <v>0</v>
      </c>
      <c r="EA26" s="522">
        <f t="shared" si="74"/>
        <v>0</v>
      </c>
      <c r="EB26" s="522">
        <f t="shared" si="75"/>
        <v>0</v>
      </c>
      <c r="EC26" s="522">
        <f t="shared" si="76"/>
        <v>0</v>
      </c>
      <c r="ED26" s="522">
        <f t="shared" si="77"/>
        <v>0</v>
      </c>
      <c r="EE26" s="571">
        <f t="shared" si="78"/>
        <v>0</v>
      </c>
      <c r="EF26" s="239">
        <f t="shared" si="3"/>
        <v>0</v>
      </c>
      <c r="EG26" s="239">
        <f t="shared" si="4"/>
        <v>0</v>
      </c>
      <c r="EH26" s="239">
        <f t="shared" si="5"/>
        <v>0</v>
      </c>
      <c r="EI26" s="239">
        <f t="shared" si="6"/>
        <v>0</v>
      </c>
      <c r="EJ26" s="239">
        <f t="shared" si="79"/>
        <v>0</v>
      </c>
      <c r="EK26" s="240">
        <f t="shared" si="7"/>
        <v>0</v>
      </c>
    </row>
    <row r="27" spans="1:141" ht="15" customHeight="1">
      <c r="C27" s="87">
        <f t="shared" si="0"/>
        <v>0</v>
      </c>
      <c r="E27" s="662" t="s">
        <v>300</v>
      </c>
      <c r="F27" s="662"/>
      <c r="G27" s="662"/>
      <c r="H27" s="662"/>
      <c r="I27" s="662"/>
      <c r="J27" s="662"/>
      <c r="K27" s="88">
        <v>0</v>
      </c>
      <c r="L27" s="89">
        <f t="shared" si="1"/>
        <v>0</v>
      </c>
      <c r="M27" s="56">
        <f t="shared" si="2"/>
        <v>0</v>
      </c>
      <c r="N27" s="207">
        <v>0</v>
      </c>
      <c r="O27" s="208">
        <f t="shared" si="8"/>
        <v>0</v>
      </c>
      <c r="P27" s="207">
        <v>0</v>
      </c>
      <c r="Q27" s="208">
        <f t="shared" si="9"/>
        <v>0</v>
      </c>
      <c r="R27" s="207">
        <v>0</v>
      </c>
      <c r="S27" s="208">
        <f t="shared" si="10"/>
        <v>0</v>
      </c>
      <c r="T27" s="207">
        <v>0</v>
      </c>
      <c r="U27" s="208">
        <f t="shared" si="11"/>
        <v>0</v>
      </c>
      <c r="V27" s="207">
        <v>0</v>
      </c>
      <c r="W27" s="208">
        <f t="shared" si="12"/>
        <v>0</v>
      </c>
      <c r="X27" s="209">
        <f t="shared" si="13"/>
        <v>0</v>
      </c>
      <c r="Y27" s="210">
        <v>0</v>
      </c>
      <c r="Z27" s="211">
        <f t="shared" si="14"/>
        <v>0</v>
      </c>
      <c r="AA27" s="210">
        <v>0</v>
      </c>
      <c r="AB27" s="211">
        <f t="shared" si="15"/>
        <v>0</v>
      </c>
      <c r="AC27" s="210">
        <v>0</v>
      </c>
      <c r="AD27" s="211">
        <f t="shared" si="16"/>
        <v>0</v>
      </c>
      <c r="AE27" s="210">
        <v>0</v>
      </c>
      <c r="AF27" s="211">
        <f t="shared" si="17"/>
        <v>0</v>
      </c>
      <c r="AG27" s="210">
        <v>0</v>
      </c>
      <c r="AH27" s="211">
        <f t="shared" si="18"/>
        <v>0</v>
      </c>
      <c r="AI27" s="212">
        <f t="shared" si="19"/>
        <v>0</v>
      </c>
      <c r="AJ27" s="213">
        <v>0</v>
      </c>
      <c r="AK27" s="214">
        <f t="shared" si="20"/>
        <v>0</v>
      </c>
      <c r="AL27" s="213">
        <v>0</v>
      </c>
      <c r="AM27" s="214">
        <f t="shared" si="21"/>
        <v>0</v>
      </c>
      <c r="AN27" s="213">
        <v>0</v>
      </c>
      <c r="AO27" s="214">
        <f t="shared" si="22"/>
        <v>0</v>
      </c>
      <c r="AP27" s="213">
        <v>0</v>
      </c>
      <c r="AQ27" s="214">
        <f t="shared" si="23"/>
        <v>0</v>
      </c>
      <c r="AR27" s="213">
        <v>0</v>
      </c>
      <c r="AS27" s="214">
        <f t="shared" si="24"/>
        <v>0</v>
      </c>
      <c r="AT27" s="215">
        <f t="shared" si="25"/>
        <v>0</v>
      </c>
      <c r="AU27" s="216">
        <v>0</v>
      </c>
      <c r="AV27" s="217">
        <f t="shared" si="26"/>
        <v>0</v>
      </c>
      <c r="AW27" s="216">
        <v>0</v>
      </c>
      <c r="AX27" s="217">
        <f t="shared" si="27"/>
        <v>0</v>
      </c>
      <c r="AY27" s="216">
        <v>0</v>
      </c>
      <c r="AZ27" s="217">
        <f t="shared" si="28"/>
        <v>0</v>
      </c>
      <c r="BA27" s="216">
        <v>0</v>
      </c>
      <c r="BB27" s="217">
        <f t="shared" si="29"/>
        <v>0</v>
      </c>
      <c r="BC27" s="216">
        <v>0</v>
      </c>
      <c r="BD27" s="217">
        <f t="shared" si="30"/>
        <v>0</v>
      </c>
      <c r="BE27" s="218">
        <f t="shared" si="31"/>
        <v>0</v>
      </c>
      <c r="BF27" s="219">
        <v>0</v>
      </c>
      <c r="BG27" s="220">
        <f t="shared" si="32"/>
        <v>0</v>
      </c>
      <c r="BH27" s="219">
        <v>0</v>
      </c>
      <c r="BI27" s="220">
        <f t="shared" si="33"/>
        <v>0</v>
      </c>
      <c r="BJ27" s="219">
        <v>0</v>
      </c>
      <c r="BK27" s="220">
        <f t="shared" si="34"/>
        <v>0</v>
      </c>
      <c r="BL27" s="219">
        <v>0</v>
      </c>
      <c r="BM27" s="220">
        <f t="shared" si="35"/>
        <v>0</v>
      </c>
      <c r="BN27" s="219">
        <v>0</v>
      </c>
      <c r="BO27" s="220">
        <f t="shared" si="36"/>
        <v>0</v>
      </c>
      <c r="BP27" s="413">
        <f t="shared" si="37"/>
        <v>0</v>
      </c>
      <c r="BQ27" s="558">
        <f t="shared" si="38"/>
        <v>0</v>
      </c>
      <c r="BR27" s="522">
        <f t="shared" si="39"/>
        <v>0</v>
      </c>
      <c r="BS27" s="522">
        <f t="shared" si="40"/>
        <v>0</v>
      </c>
      <c r="BT27" s="522">
        <f t="shared" si="41"/>
        <v>0</v>
      </c>
      <c r="BU27" s="522">
        <f t="shared" si="42"/>
        <v>0</v>
      </c>
      <c r="BV27" s="571">
        <f t="shared" si="43"/>
        <v>0</v>
      </c>
      <c r="BW27" s="524">
        <v>0</v>
      </c>
      <c r="BX27" s="223">
        <f t="shared" si="44"/>
        <v>0</v>
      </c>
      <c r="BY27" s="222">
        <v>0</v>
      </c>
      <c r="BZ27" s="223">
        <f t="shared" si="45"/>
        <v>0</v>
      </c>
      <c r="CA27" s="222">
        <v>0</v>
      </c>
      <c r="CB27" s="223">
        <f t="shared" si="46"/>
        <v>0</v>
      </c>
      <c r="CC27" s="222">
        <v>0</v>
      </c>
      <c r="CD27" s="223">
        <f t="shared" si="47"/>
        <v>0</v>
      </c>
      <c r="CE27" s="222">
        <v>0</v>
      </c>
      <c r="CF27" s="223">
        <f t="shared" si="48"/>
        <v>0</v>
      </c>
      <c r="CG27" s="224">
        <f t="shared" si="49"/>
        <v>0</v>
      </c>
      <c r="CH27" s="225">
        <v>0</v>
      </c>
      <c r="CI27" s="226">
        <f t="shared" si="50"/>
        <v>0</v>
      </c>
      <c r="CJ27" s="225">
        <v>0</v>
      </c>
      <c r="CK27" s="226">
        <f t="shared" si="51"/>
        <v>0</v>
      </c>
      <c r="CL27" s="225">
        <v>0</v>
      </c>
      <c r="CM27" s="226">
        <f t="shared" si="52"/>
        <v>0</v>
      </c>
      <c r="CN27" s="225">
        <v>0</v>
      </c>
      <c r="CO27" s="226">
        <f t="shared" si="53"/>
        <v>0</v>
      </c>
      <c r="CP27" s="225">
        <v>0</v>
      </c>
      <c r="CQ27" s="226">
        <f t="shared" si="54"/>
        <v>0</v>
      </c>
      <c r="CR27" s="227">
        <f t="shared" si="55"/>
        <v>0</v>
      </c>
      <c r="CS27" s="228">
        <v>0</v>
      </c>
      <c r="CT27" s="229">
        <f t="shared" si="56"/>
        <v>0</v>
      </c>
      <c r="CU27" s="228">
        <v>0</v>
      </c>
      <c r="CV27" s="229">
        <f t="shared" si="57"/>
        <v>0</v>
      </c>
      <c r="CW27" s="228">
        <v>0</v>
      </c>
      <c r="CX27" s="229">
        <f t="shared" si="58"/>
        <v>0</v>
      </c>
      <c r="CY27" s="228">
        <v>0</v>
      </c>
      <c r="CZ27" s="229">
        <f t="shared" si="59"/>
        <v>0</v>
      </c>
      <c r="DA27" s="228">
        <v>0</v>
      </c>
      <c r="DB27" s="229">
        <f t="shared" si="60"/>
        <v>0</v>
      </c>
      <c r="DC27" s="230">
        <f t="shared" si="61"/>
        <v>0</v>
      </c>
      <c r="DD27" s="231">
        <v>0</v>
      </c>
      <c r="DE27" s="232">
        <f t="shared" si="62"/>
        <v>0</v>
      </c>
      <c r="DF27" s="231">
        <v>0</v>
      </c>
      <c r="DG27" s="232">
        <f t="shared" si="63"/>
        <v>0</v>
      </c>
      <c r="DH27" s="231">
        <v>0</v>
      </c>
      <c r="DI27" s="232">
        <f t="shared" si="64"/>
        <v>0</v>
      </c>
      <c r="DJ27" s="231">
        <v>0</v>
      </c>
      <c r="DK27" s="232">
        <f t="shared" si="65"/>
        <v>0</v>
      </c>
      <c r="DL27" s="231">
        <v>0</v>
      </c>
      <c r="DM27" s="232">
        <f t="shared" si="66"/>
        <v>0</v>
      </c>
      <c r="DN27" s="233">
        <f t="shared" si="67"/>
        <v>0</v>
      </c>
      <c r="DO27" s="234">
        <v>0</v>
      </c>
      <c r="DP27" s="235">
        <f t="shared" si="68"/>
        <v>0</v>
      </c>
      <c r="DQ27" s="234">
        <v>0</v>
      </c>
      <c r="DR27" s="235">
        <f t="shared" si="69"/>
        <v>0</v>
      </c>
      <c r="DS27" s="234">
        <v>0</v>
      </c>
      <c r="DT27" s="235">
        <f t="shared" si="70"/>
        <v>0</v>
      </c>
      <c r="DU27" s="234">
        <v>0</v>
      </c>
      <c r="DV27" s="235">
        <f t="shared" si="71"/>
        <v>0</v>
      </c>
      <c r="DW27" s="234">
        <v>0</v>
      </c>
      <c r="DX27" s="235">
        <f t="shared" si="72"/>
        <v>0</v>
      </c>
      <c r="DY27" s="236">
        <f t="shared" si="80"/>
        <v>0</v>
      </c>
      <c r="DZ27" s="558">
        <f t="shared" si="73"/>
        <v>0</v>
      </c>
      <c r="EA27" s="522">
        <f t="shared" si="74"/>
        <v>0</v>
      </c>
      <c r="EB27" s="522">
        <f t="shared" si="75"/>
        <v>0</v>
      </c>
      <c r="EC27" s="522">
        <f t="shared" si="76"/>
        <v>0</v>
      </c>
      <c r="ED27" s="522">
        <f t="shared" si="77"/>
        <v>0</v>
      </c>
      <c r="EE27" s="571">
        <f t="shared" si="78"/>
        <v>0</v>
      </c>
      <c r="EF27" s="239">
        <f t="shared" si="3"/>
        <v>0</v>
      </c>
      <c r="EG27" s="239">
        <f t="shared" si="4"/>
        <v>0</v>
      </c>
      <c r="EH27" s="239">
        <f t="shared" si="5"/>
        <v>0</v>
      </c>
      <c r="EI27" s="239">
        <f t="shared" si="6"/>
        <v>0</v>
      </c>
      <c r="EJ27" s="239">
        <f t="shared" si="79"/>
        <v>0</v>
      </c>
      <c r="EK27" s="240">
        <f t="shared" si="7"/>
        <v>0</v>
      </c>
    </row>
    <row r="28" spans="1:141" s="9" customFormat="1" ht="15" customHeight="1">
      <c r="A28" s="62"/>
      <c r="B28" s="62"/>
      <c r="C28" s="94"/>
      <c r="E28" s="692"/>
      <c r="F28" s="692"/>
      <c r="G28" s="692"/>
      <c r="H28" s="692"/>
      <c r="I28" s="692"/>
      <c r="J28" s="892" t="s">
        <v>252</v>
      </c>
      <c r="K28" s="903"/>
      <c r="L28" s="903"/>
      <c r="M28" s="885"/>
      <c r="N28" s="873">
        <f>SUM(O13:O27)</f>
        <v>0</v>
      </c>
      <c r="O28" s="874"/>
      <c r="P28" s="873">
        <f>SUM(Q13:Q27)</f>
        <v>0</v>
      </c>
      <c r="Q28" s="874"/>
      <c r="R28" s="873">
        <f>SUM(S13:S27)</f>
        <v>0</v>
      </c>
      <c r="S28" s="874"/>
      <c r="T28" s="873">
        <f>SUM(U13:U27)</f>
        <v>0</v>
      </c>
      <c r="U28" s="874"/>
      <c r="V28" s="873">
        <f>SUM(W13:W27)</f>
        <v>0</v>
      </c>
      <c r="W28" s="874"/>
      <c r="X28" s="95">
        <f>SUM(N28:W28)</f>
        <v>0</v>
      </c>
      <c r="Y28" s="873">
        <f>SUM(Z13:Z27)</f>
        <v>0</v>
      </c>
      <c r="Z28" s="874"/>
      <c r="AA28" s="873">
        <f>SUM(AB13:AB27)</f>
        <v>0</v>
      </c>
      <c r="AB28" s="874"/>
      <c r="AC28" s="873">
        <f>SUM(AD13:AD27)</f>
        <v>0</v>
      </c>
      <c r="AD28" s="874"/>
      <c r="AE28" s="873">
        <f>SUM(AF13:AF27)</f>
        <v>0</v>
      </c>
      <c r="AF28" s="874"/>
      <c r="AG28" s="873">
        <f>SUM(AH13:AH27)</f>
        <v>0</v>
      </c>
      <c r="AH28" s="874"/>
      <c r="AI28" s="95">
        <f>SUM(Y28:AG28)</f>
        <v>0</v>
      </c>
      <c r="AJ28" s="873">
        <f>SUM(AK13:AK27)</f>
        <v>0</v>
      </c>
      <c r="AK28" s="874"/>
      <c r="AL28" s="873">
        <f>SUM(AM13:AM27)</f>
        <v>0</v>
      </c>
      <c r="AM28" s="874"/>
      <c r="AN28" s="873">
        <f>SUM(AO13:AO27)</f>
        <v>0</v>
      </c>
      <c r="AO28" s="874"/>
      <c r="AP28" s="873">
        <f>SUM(AQ13:AQ27)</f>
        <v>0</v>
      </c>
      <c r="AQ28" s="874"/>
      <c r="AR28" s="873">
        <f>SUM(AS13:AS27)</f>
        <v>0</v>
      </c>
      <c r="AS28" s="874"/>
      <c r="AT28" s="95">
        <f>SUM(AJ28:AS28)</f>
        <v>0</v>
      </c>
      <c r="AU28" s="873">
        <f>SUM(AV13:AV27)</f>
        <v>0</v>
      </c>
      <c r="AV28" s="874"/>
      <c r="AW28" s="873">
        <f>SUM(AX13:AX27)</f>
        <v>0</v>
      </c>
      <c r="AX28" s="874"/>
      <c r="AY28" s="873">
        <f>SUM(AZ13:AZ27)</f>
        <v>0</v>
      </c>
      <c r="AZ28" s="874"/>
      <c r="BA28" s="873">
        <f>SUM(BB13:BB27)</f>
        <v>0</v>
      </c>
      <c r="BB28" s="874"/>
      <c r="BC28" s="873">
        <f>SUM(BD13:BD27)</f>
        <v>0</v>
      </c>
      <c r="BD28" s="874"/>
      <c r="BE28" s="95">
        <f>SUM(AU28:BD28)</f>
        <v>0</v>
      </c>
      <c r="BF28" s="873">
        <f>SUM(BG13:BG27)</f>
        <v>0</v>
      </c>
      <c r="BG28" s="874"/>
      <c r="BH28" s="873">
        <f>SUM(BI13:BI27)</f>
        <v>0</v>
      </c>
      <c r="BI28" s="874"/>
      <c r="BJ28" s="873">
        <f>SUM(BK13:BK27)</f>
        <v>0</v>
      </c>
      <c r="BK28" s="874"/>
      <c r="BL28" s="873">
        <f>SUM(BM13:BM27)</f>
        <v>0</v>
      </c>
      <c r="BM28" s="874"/>
      <c r="BN28" s="873">
        <f>SUM(BO13:BO27)</f>
        <v>0</v>
      </c>
      <c r="BO28" s="874"/>
      <c r="BP28" s="241">
        <f>SUM(BF28:BO28)</f>
        <v>0</v>
      </c>
      <c r="BQ28" s="578">
        <f t="shared" ref="BQ28:BV28" si="81">SUM(BQ13:BQ27)</f>
        <v>0</v>
      </c>
      <c r="BR28" s="109">
        <f t="shared" si="81"/>
        <v>0</v>
      </c>
      <c r="BS28" s="109">
        <f t="shared" si="81"/>
        <v>0</v>
      </c>
      <c r="BT28" s="109">
        <f t="shared" si="81"/>
        <v>0</v>
      </c>
      <c r="BU28" s="109">
        <f t="shared" si="81"/>
        <v>0</v>
      </c>
      <c r="BV28" s="544">
        <f t="shared" si="81"/>
        <v>0</v>
      </c>
      <c r="BW28" s="980">
        <f>SUM(BX13:BX27)</f>
        <v>0</v>
      </c>
      <c r="BX28" s="874"/>
      <c r="BY28" s="873">
        <f>SUM(BZ13:BZ27)</f>
        <v>0</v>
      </c>
      <c r="BZ28" s="874"/>
      <c r="CA28" s="873">
        <f>SUM(CB13:CB27)</f>
        <v>0</v>
      </c>
      <c r="CB28" s="874"/>
      <c r="CC28" s="873">
        <f>SUM(CD13:CD27)</f>
        <v>0</v>
      </c>
      <c r="CD28" s="874"/>
      <c r="CE28" s="873">
        <f>SUM(CF13:CF27)</f>
        <v>0</v>
      </c>
      <c r="CF28" s="874"/>
      <c r="CG28" s="95">
        <f>SUM(BW28:CF28)</f>
        <v>0</v>
      </c>
      <c r="CH28" s="873">
        <f>SUM(CI13:CI27)</f>
        <v>0</v>
      </c>
      <c r="CI28" s="874"/>
      <c r="CJ28" s="873">
        <f>SUM(CK13:CK27)</f>
        <v>0</v>
      </c>
      <c r="CK28" s="874"/>
      <c r="CL28" s="873">
        <f>SUM(CM13:CM27)</f>
        <v>0</v>
      </c>
      <c r="CM28" s="874"/>
      <c r="CN28" s="873">
        <f>SUM(CO13:CO27)</f>
        <v>0</v>
      </c>
      <c r="CO28" s="874"/>
      <c r="CP28" s="873">
        <f>SUM(CQ13:CQ27)</f>
        <v>0</v>
      </c>
      <c r="CQ28" s="874"/>
      <c r="CR28" s="95">
        <f>SUM(CH28:CQ28)</f>
        <v>0</v>
      </c>
      <c r="CS28" s="873">
        <f>SUM(CT13:CT27)</f>
        <v>0</v>
      </c>
      <c r="CT28" s="874"/>
      <c r="CU28" s="873">
        <f>SUM(CV13:CV27)</f>
        <v>0</v>
      </c>
      <c r="CV28" s="874"/>
      <c r="CW28" s="873">
        <f>SUM(CX13:CX27)</f>
        <v>0</v>
      </c>
      <c r="CX28" s="874"/>
      <c r="CY28" s="873">
        <f>SUM(CZ13:CZ27)</f>
        <v>0</v>
      </c>
      <c r="CZ28" s="874"/>
      <c r="DA28" s="873">
        <f>SUM(DB13:DB27)</f>
        <v>0</v>
      </c>
      <c r="DB28" s="874"/>
      <c r="DC28" s="95">
        <f>SUM(CS28:DB28)</f>
        <v>0</v>
      </c>
      <c r="DD28" s="873">
        <f>SUM(DE13:DE27)</f>
        <v>0</v>
      </c>
      <c r="DE28" s="874"/>
      <c r="DF28" s="873">
        <f>SUM(DG13:DG27)</f>
        <v>0</v>
      </c>
      <c r="DG28" s="874"/>
      <c r="DH28" s="873">
        <f>SUM(DI13:DI27)</f>
        <v>0</v>
      </c>
      <c r="DI28" s="874"/>
      <c r="DJ28" s="873">
        <f>SUM(DK13:DK27)</f>
        <v>0</v>
      </c>
      <c r="DK28" s="874"/>
      <c r="DL28" s="873">
        <f>SUM(DM13:DM27)</f>
        <v>0</v>
      </c>
      <c r="DM28" s="874"/>
      <c r="DN28" s="95">
        <f>SUM(DD28:DM28)</f>
        <v>0</v>
      </c>
      <c r="DO28" s="873">
        <f>SUM(DP13:DP27)</f>
        <v>0</v>
      </c>
      <c r="DP28" s="874"/>
      <c r="DQ28" s="873">
        <f>SUM(DR13:DR27)</f>
        <v>0</v>
      </c>
      <c r="DR28" s="874"/>
      <c r="DS28" s="873">
        <f>SUM(DT13:DT27)</f>
        <v>0</v>
      </c>
      <c r="DT28" s="874"/>
      <c r="DU28" s="873">
        <f>SUM(DV13:DV27)</f>
        <v>0</v>
      </c>
      <c r="DV28" s="874"/>
      <c r="DW28" s="873">
        <f>SUM(DX13:DX27)</f>
        <v>0</v>
      </c>
      <c r="DX28" s="874"/>
      <c r="DY28" s="241">
        <f>SUM(DO28:DX28)</f>
        <v>0</v>
      </c>
      <c r="DZ28" s="578">
        <f t="shared" ref="DZ28" si="82">SUM(DZ13:DZ27)</f>
        <v>0</v>
      </c>
      <c r="EA28" s="109">
        <f t="shared" ref="EA28" si="83">SUM(EA13:EA27)</f>
        <v>0</v>
      </c>
      <c r="EB28" s="109">
        <f t="shared" ref="EB28" si="84">SUM(EB13:EB27)</f>
        <v>0</v>
      </c>
      <c r="EC28" s="109">
        <f t="shared" ref="EC28" si="85">SUM(EC13:EC27)</f>
        <v>0</v>
      </c>
      <c r="ED28" s="109">
        <f t="shared" ref="ED28" si="86">SUM(ED13:ED27)</f>
        <v>0</v>
      </c>
      <c r="EE28" s="544">
        <f t="shared" ref="EE28" si="87">SUM(EE13:EE27)</f>
        <v>0</v>
      </c>
      <c r="EF28" s="139">
        <f>SUM(EF13:EF27)</f>
        <v>0</v>
      </c>
      <c r="EG28" s="139">
        <f>SUM(EG13:EG27)</f>
        <v>0</v>
      </c>
      <c r="EH28" s="139">
        <f>SUM(EH13:EH27)</f>
        <v>0</v>
      </c>
      <c r="EI28" s="139">
        <f>SUM(EI13:EI27)</f>
        <v>0</v>
      </c>
      <c r="EJ28" s="139">
        <f>SUM(EJ13:EJ27)</f>
        <v>0</v>
      </c>
      <c r="EK28" s="139">
        <f t="shared" si="7"/>
        <v>0</v>
      </c>
    </row>
    <row r="29" spans="1:141" s="9" customFormat="1" ht="15" customHeight="1">
      <c r="A29" s="62">
        <v>1000</v>
      </c>
      <c r="B29" s="62"/>
      <c r="C29" s="94" t="s">
        <v>27</v>
      </c>
      <c r="E29" s="728"/>
      <c r="F29" s="653"/>
      <c r="G29" s="653"/>
      <c r="H29" s="653"/>
      <c r="I29" s="653"/>
      <c r="J29" s="653"/>
      <c r="K29" s="653"/>
      <c r="L29" s="653"/>
      <c r="M29" s="654"/>
      <c r="N29" s="96"/>
      <c r="O29" s="97"/>
      <c r="P29" s="96"/>
      <c r="Q29" s="98"/>
      <c r="R29" s="96"/>
      <c r="S29" s="98"/>
      <c r="T29" s="96"/>
      <c r="U29" s="98"/>
      <c r="V29" s="96"/>
      <c r="W29" s="98"/>
      <c r="X29" s="99"/>
      <c r="Y29" s="96"/>
      <c r="Z29" s="97"/>
      <c r="AA29" s="96"/>
      <c r="AB29" s="98"/>
      <c r="AC29" s="96"/>
      <c r="AD29" s="98"/>
      <c r="AE29" s="96"/>
      <c r="AF29" s="98"/>
      <c r="AG29" s="96"/>
      <c r="AH29" s="98"/>
      <c r="AI29" s="99"/>
      <c r="AJ29" s="96"/>
      <c r="AK29" s="97"/>
      <c r="AL29" s="96"/>
      <c r="AM29" s="98"/>
      <c r="AN29" s="96"/>
      <c r="AO29" s="98"/>
      <c r="AP29" s="96"/>
      <c r="AQ29" s="98"/>
      <c r="AR29" s="96"/>
      <c r="AS29" s="98"/>
      <c r="AT29" s="99"/>
      <c r="AU29" s="96"/>
      <c r="AV29" s="97"/>
      <c r="AW29" s="96"/>
      <c r="AX29" s="98"/>
      <c r="AY29" s="96"/>
      <c r="AZ29" s="98"/>
      <c r="BA29" s="96"/>
      <c r="BB29" s="98"/>
      <c r="BC29" s="96"/>
      <c r="BD29" s="98"/>
      <c r="BE29" s="99"/>
      <c r="BF29" s="96"/>
      <c r="BG29" s="97"/>
      <c r="BH29" s="96"/>
      <c r="BI29" s="98"/>
      <c r="BJ29" s="96"/>
      <c r="BK29" s="98"/>
      <c r="BL29" s="96"/>
      <c r="BM29" s="98"/>
      <c r="BN29" s="96"/>
      <c r="BO29" s="98"/>
      <c r="BP29" s="512"/>
      <c r="BQ29" s="560"/>
      <c r="BR29" s="512"/>
      <c r="BS29" s="512"/>
      <c r="BT29" s="512"/>
      <c r="BU29" s="512"/>
      <c r="BV29" s="542"/>
      <c r="BW29" s="525"/>
      <c r="BX29" s="97"/>
      <c r="BY29" s="96"/>
      <c r="BZ29" s="98"/>
      <c r="CA29" s="96"/>
      <c r="CB29" s="98"/>
      <c r="CC29" s="96"/>
      <c r="CD29" s="98"/>
      <c r="CE29" s="96"/>
      <c r="CF29" s="98"/>
      <c r="CG29" s="99"/>
      <c r="CH29" s="96"/>
      <c r="CI29" s="97"/>
      <c r="CJ29" s="96"/>
      <c r="CK29" s="98"/>
      <c r="CL29" s="96"/>
      <c r="CM29" s="98"/>
      <c r="CN29" s="96"/>
      <c r="CO29" s="98"/>
      <c r="CP29" s="96"/>
      <c r="CQ29" s="98"/>
      <c r="CR29" s="99"/>
      <c r="CS29" s="96"/>
      <c r="CT29" s="97"/>
      <c r="CU29" s="96"/>
      <c r="CV29" s="98"/>
      <c r="CW29" s="96"/>
      <c r="CX29" s="98"/>
      <c r="CY29" s="96"/>
      <c r="CZ29" s="98"/>
      <c r="DA29" s="96"/>
      <c r="DB29" s="98"/>
      <c r="DC29" s="99"/>
      <c r="DD29" s="96"/>
      <c r="DE29" s="97"/>
      <c r="DF29" s="96"/>
      <c r="DG29" s="98"/>
      <c r="DH29" s="96"/>
      <c r="DI29" s="98"/>
      <c r="DJ29" s="96"/>
      <c r="DK29" s="98"/>
      <c r="DL29" s="96"/>
      <c r="DM29" s="98"/>
      <c r="DN29" s="99"/>
      <c r="DO29" s="96"/>
      <c r="DP29" s="97"/>
      <c r="DQ29" s="96"/>
      <c r="DR29" s="98"/>
      <c r="DS29" s="96"/>
      <c r="DT29" s="98"/>
      <c r="DU29" s="96"/>
      <c r="DV29" s="98"/>
      <c r="DW29" s="96"/>
      <c r="DX29" s="98"/>
      <c r="DY29" s="99"/>
      <c r="DZ29" s="560"/>
      <c r="EA29" s="512"/>
      <c r="EB29" s="512"/>
      <c r="EC29" s="512"/>
      <c r="ED29" s="512"/>
      <c r="EE29" s="542"/>
      <c r="EF29" s="242"/>
      <c r="EG29" s="242"/>
      <c r="EH29" s="242"/>
      <c r="EI29" s="242"/>
      <c r="EJ29" s="242"/>
      <c r="EK29" s="206"/>
    </row>
    <row r="30" spans="1:141" s="9" customFormat="1" ht="15" customHeight="1">
      <c r="A30" s="62"/>
      <c r="B30" s="62"/>
      <c r="C30" s="10" t="s">
        <v>143</v>
      </c>
      <c r="D30" s="34"/>
      <c r="E30" s="692"/>
      <c r="F30" s="727"/>
      <c r="G30" s="727"/>
      <c r="H30" s="727"/>
      <c r="I30" s="727"/>
      <c r="J30" s="727"/>
      <c r="K30" s="11"/>
      <c r="L30" s="44"/>
      <c r="M30" s="84"/>
      <c r="N30" s="96"/>
      <c r="O30" s="97"/>
      <c r="P30" s="96"/>
      <c r="Q30" s="98"/>
      <c r="R30" s="96"/>
      <c r="S30" s="98"/>
      <c r="T30" s="96"/>
      <c r="U30" s="98"/>
      <c r="V30" s="96"/>
      <c r="W30" s="98"/>
      <c r="X30" s="99"/>
      <c r="Y30" s="96"/>
      <c r="Z30" s="97"/>
      <c r="AA30" s="96"/>
      <c r="AB30" s="98"/>
      <c r="AC30" s="96"/>
      <c r="AD30" s="98"/>
      <c r="AE30" s="96"/>
      <c r="AF30" s="98"/>
      <c r="AG30" s="96"/>
      <c r="AH30" s="98"/>
      <c r="AI30" s="99"/>
      <c r="AJ30" s="96"/>
      <c r="AK30" s="97"/>
      <c r="AL30" s="96"/>
      <c r="AM30" s="98"/>
      <c r="AN30" s="96"/>
      <c r="AO30" s="98"/>
      <c r="AP30" s="96"/>
      <c r="AQ30" s="98"/>
      <c r="AR30" s="96"/>
      <c r="AS30" s="98"/>
      <c r="AT30" s="99"/>
      <c r="AU30" s="96"/>
      <c r="AV30" s="97"/>
      <c r="AW30" s="96"/>
      <c r="AX30" s="98"/>
      <c r="AY30" s="96"/>
      <c r="AZ30" s="98"/>
      <c r="BA30" s="96"/>
      <c r="BB30" s="98"/>
      <c r="BC30" s="96"/>
      <c r="BD30" s="98"/>
      <c r="BE30" s="99"/>
      <c r="BF30" s="96"/>
      <c r="BG30" s="97"/>
      <c r="BH30" s="96"/>
      <c r="BI30" s="98"/>
      <c r="BJ30" s="96"/>
      <c r="BK30" s="98"/>
      <c r="BL30" s="96"/>
      <c r="BM30" s="98"/>
      <c r="BN30" s="96"/>
      <c r="BO30" s="98"/>
      <c r="BP30" s="512"/>
      <c r="BQ30" s="560"/>
      <c r="BR30" s="512"/>
      <c r="BS30" s="512"/>
      <c r="BT30" s="512"/>
      <c r="BU30" s="512"/>
      <c r="BV30" s="542"/>
      <c r="BW30" s="525"/>
      <c r="BX30" s="97"/>
      <c r="BY30" s="96"/>
      <c r="BZ30" s="98"/>
      <c r="CA30" s="96"/>
      <c r="CB30" s="98"/>
      <c r="CC30" s="96"/>
      <c r="CD30" s="98"/>
      <c r="CE30" s="96"/>
      <c r="CF30" s="98"/>
      <c r="CG30" s="99"/>
      <c r="CH30" s="96"/>
      <c r="CI30" s="97"/>
      <c r="CJ30" s="96"/>
      <c r="CK30" s="98"/>
      <c r="CL30" s="96"/>
      <c r="CM30" s="98"/>
      <c r="CN30" s="96"/>
      <c r="CO30" s="98"/>
      <c r="CP30" s="96"/>
      <c r="CQ30" s="98"/>
      <c r="CR30" s="99"/>
      <c r="CS30" s="96"/>
      <c r="CT30" s="97"/>
      <c r="CU30" s="96"/>
      <c r="CV30" s="98"/>
      <c r="CW30" s="96"/>
      <c r="CX30" s="98"/>
      <c r="CY30" s="96"/>
      <c r="CZ30" s="98"/>
      <c r="DA30" s="96"/>
      <c r="DB30" s="98"/>
      <c r="DC30" s="99"/>
      <c r="DD30" s="96"/>
      <c r="DE30" s="97"/>
      <c r="DF30" s="96"/>
      <c r="DG30" s="98"/>
      <c r="DH30" s="96"/>
      <c r="DI30" s="98"/>
      <c r="DJ30" s="96"/>
      <c r="DK30" s="98"/>
      <c r="DL30" s="96"/>
      <c r="DM30" s="98"/>
      <c r="DN30" s="99"/>
      <c r="DO30" s="96"/>
      <c r="DP30" s="97"/>
      <c r="DQ30" s="96"/>
      <c r="DR30" s="98"/>
      <c r="DS30" s="96"/>
      <c r="DT30" s="98"/>
      <c r="DU30" s="96"/>
      <c r="DV30" s="98"/>
      <c r="DW30" s="96"/>
      <c r="DX30" s="98"/>
      <c r="DY30" s="99"/>
      <c r="DZ30" s="560"/>
      <c r="EA30" s="512"/>
      <c r="EB30" s="512"/>
      <c r="EC30" s="512"/>
      <c r="ED30" s="512"/>
      <c r="EE30" s="542"/>
      <c r="EF30" s="242"/>
      <c r="EG30" s="242"/>
      <c r="EH30" s="242"/>
      <c r="EI30" s="242"/>
      <c r="EJ30" s="242"/>
      <c r="EK30" s="206"/>
    </row>
    <row r="31" spans="1:141" s="9" customFormat="1" ht="15" customHeight="1">
      <c r="A31" s="62"/>
      <c r="B31" s="62"/>
      <c r="C31" s="12">
        <f t="shared" ref="C31:C55" si="88">N31+P31+R31+T31+V31+Y31+AA31+AC31+AE31+AG31+AJ31+AL31+AN31+AP31+AU31+AW31+AY31+BA31+AR31+BC31+BF31+BH31+BJ31+BL31+BN31+BW31+BY31+CA31+CC31+CE31+CH31+CJ31+CL31+CN31+CP31+CS31+CU31+CW31+CY31+DA31+DD31+DF31+DH31+DJ31+DL31+DO31+DQ31+DS31+DU31+DW31</f>
        <v>0</v>
      </c>
      <c r="D31" s="34"/>
      <c r="E31" s="662" t="s">
        <v>300</v>
      </c>
      <c r="F31" s="662"/>
      <c r="G31" s="662"/>
      <c r="H31" s="662"/>
      <c r="I31" s="662"/>
      <c r="J31" s="662"/>
      <c r="K31" s="88">
        <v>0</v>
      </c>
      <c r="L31" s="89">
        <f t="shared" ref="L31:L55" si="89">VLOOKUP(E31,Leave_Benefits,2,0)</f>
        <v>0</v>
      </c>
      <c r="M31" s="56">
        <f t="shared" ref="M31:M55" si="90">VLOOKUP(E31,Leave_Benefits,4,0)</f>
        <v>0</v>
      </c>
      <c r="N31" s="90">
        <v>0</v>
      </c>
      <c r="O31" s="91">
        <f t="shared" ref="O31:O55" si="91">ROUND($K31*(1+$L31)*(N31)*$M31,0)</f>
        <v>0</v>
      </c>
      <c r="P31" s="90">
        <v>0</v>
      </c>
      <c r="Q31" s="91">
        <f t="shared" ref="Q31:Q55" si="92">ROUND($K31*(1+$L31)*(P31)*($M31^2),0)</f>
        <v>0</v>
      </c>
      <c r="R31" s="90">
        <v>0</v>
      </c>
      <c r="S31" s="91">
        <f t="shared" ref="S31:S55" si="93">ROUND($K31*(1+$L31)*(R31)*($M31^3),0)</f>
        <v>0</v>
      </c>
      <c r="T31" s="90">
        <v>0</v>
      </c>
      <c r="U31" s="91">
        <f t="shared" ref="U31:U55" si="94">ROUND($K31*(1+$L31)*(T31)*($M31^4),0)</f>
        <v>0</v>
      </c>
      <c r="V31" s="90">
        <v>0</v>
      </c>
      <c r="W31" s="91">
        <f t="shared" ref="W31:W55" si="95">ROUND($K31*(1+$L31)*(V31)*($M31^5),0)</f>
        <v>0</v>
      </c>
      <c r="X31" s="92">
        <f t="shared" ref="X31:X55" si="96">O31+Q31+S31+U31+W31</f>
        <v>0</v>
      </c>
      <c r="Y31" s="210">
        <v>0</v>
      </c>
      <c r="Z31" s="211">
        <f t="shared" ref="Z31:Z55" si="97">ROUND($K31*(1+$L31)*(Y31)*$M31,0)</f>
        <v>0</v>
      </c>
      <c r="AA31" s="210">
        <v>0</v>
      </c>
      <c r="AB31" s="211">
        <f t="shared" ref="AB31:AB55" si="98">ROUND($K31*(1+$L31)*(AA31)*($M31^2),0)</f>
        <v>0</v>
      </c>
      <c r="AC31" s="210">
        <v>0</v>
      </c>
      <c r="AD31" s="211">
        <f t="shared" ref="AD31:AD55" si="99">ROUND($K31*(1+$L31)*(AC31)*($M31^3),0)</f>
        <v>0</v>
      </c>
      <c r="AE31" s="210">
        <v>0</v>
      </c>
      <c r="AF31" s="211">
        <f t="shared" ref="AF31:AF55" si="100">ROUND($K31*(1+$L31)*(AE31)*($M31^4),0)</f>
        <v>0</v>
      </c>
      <c r="AG31" s="210">
        <v>0</v>
      </c>
      <c r="AH31" s="211">
        <f t="shared" ref="AH31:AH55" si="101">ROUND($K31*(1+$L31)*(AG31)*($M31^5),0)</f>
        <v>0</v>
      </c>
      <c r="AI31" s="212">
        <f t="shared" ref="AI31:AI55" si="102">Z31+AB31+AD31+AF31+AH31</f>
        <v>0</v>
      </c>
      <c r="AJ31" s="213">
        <v>0</v>
      </c>
      <c r="AK31" s="214">
        <f t="shared" ref="AK31:AK55" si="103">ROUND($K31*(1+$L31)*(AJ31)*$M31,0)</f>
        <v>0</v>
      </c>
      <c r="AL31" s="213">
        <v>0</v>
      </c>
      <c r="AM31" s="214">
        <f t="shared" ref="AM31:AM55" si="104">ROUND($K31*(1+$L31)*(AL31)*($M31^2),0)</f>
        <v>0</v>
      </c>
      <c r="AN31" s="213">
        <v>0</v>
      </c>
      <c r="AO31" s="214">
        <f t="shared" ref="AO31:AO55" si="105">ROUND($K31*(1+$L31)*(AN31)*($M31^3),0)</f>
        <v>0</v>
      </c>
      <c r="AP31" s="213">
        <v>0</v>
      </c>
      <c r="AQ31" s="214">
        <f t="shared" ref="AQ31:AQ55" si="106">ROUND($K31*(1+$L31)*(AP31)*($M31^4),0)</f>
        <v>0</v>
      </c>
      <c r="AR31" s="213">
        <v>0</v>
      </c>
      <c r="AS31" s="214">
        <f t="shared" ref="AS31:AS55" si="107">ROUND($K31*(1+$L31)*(AR31)*($M31^5),0)</f>
        <v>0</v>
      </c>
      <c r="AT31" s="215">
        <f t="shared" ref="AT31:AT55" si="108">AK31+AM31+AO31+AQ31+AS31</f>
        <v>0</v>
      </c>
      <c r="AU31" s="216">
        <v>0</v>
      </c>
      <c r="AV31" s="217">
        <f t="shared" ref="AV31:AV55" si="109">ROUND($K31*(1+$L31)*(AU31)*$M31,0)</f>
        <v>0</v>
      </c>
      <c r="AW31" s="216">
        <v>0</v>
      </c>
      <c r="AX31" s="217">
        <f t="shared" ref="AX31:AX55" si="110">ROUND($K31*(1+$L31)*(AW31)*($M31^2),0)</f>
        <v>0</v>
      </c>
      <c r="AY31" s="216">
        <v>0</v>
      </c>
      <c r="AZ31" s="217">
        <f t="shared" ref="AZ31:AZ55" si="111">ROUND($K31*(1+$L31)*(AY31)*($M31^3),0)</f>
        <v>0</v>
      </c>
      <c r="BA31" s="216">
        <v>0</v>
      </c>
      <c r="BB31" s="217">
        <f t="shared" ref="BB31:BB55" si="112">ROUND($K31*(1+$L31)*(BA31)*($M31^4),0)</f>
        <v>0</v>
      </c>
      <c r="BC31" s="216">
        <v>0</v>
      </c>
      <c r="BD31" s="217">
        <f t="shared" ref="BD31:BD55" si="113">ROUND($K31*(1+$L31)*(BC31)*($M31^5),0)</f>
        <v>0</v>
      </c>
      <c r="BE31" s="218">
        <f t="shared" ref="BE31:BE55" si="114">AV31+AX31+AZ31+BB31+BD31</f>
        <v>0</v>
      </c>
      <c r="BF31" s="219">
        <v>0</v>
      </c>
      <c r="BG31" s="220">
        <f t="shared" ref="BG31:BG55" si="115">ROUND($K31*(1+$L31)*(BF31)*$M31,0)</f>
        <v>0</v>
      </c>
      <c r="BH31" s="219">
        <v>0</v>
      </c>
      <c r="BI31" s="220">
        <f t="shared" ref="BI31:BI55" si="116">ROUND($K31*(1+$L31)*(BH31)*($M31^2),0)</f>
        <v>0</v>
      </c>
      <c r="BJ31" s="219">
        <v>0</v>
      </c>
      <c r="BK31" s="220">
        <f t="shared" ref="BK31:BK55" si="117">ROUND($K31*(1+$L31)*(BJ31)*($M31^3),0)</f>
        <v>0</v>
      </c>
      <c r="BL31" s="219">
        <v>0</v>
      </c>
      <c r="BM31" s="220">
        <f t="shared" ref="BM31:BM55" si="118">ROUND($K31*(1+$L31)*(BL31)*($M31^4),0)</f>
        <v>0</v>
      </c>
      <c r="BN31" s="219">
        <v>0</v>
      </c>
      <c r="BO31" s="220">
        <f t="shared" ref="BO31:BO55" si="119">ROUND($K31*(1+$L31)*(BN31)*($M31^5),0)</f>
        <v>0</v>
      </c>
      <c r="BP31" s="413">
        <f t="shared" ref="BP31:BP55" si="120">BG31+BI31+BK31+BM31+BO31</f>
        <v>0</v>
      </c>
      <c r="BQ31" s="558">
        <f t="shared" ref="BQ31:BQ55" si="121">O31+Z31+AK31+AV31+BG31</f>
        <v>0</v>
      </c>
      <c r="BR31" s="522">
        <f t="shared" ref="BR31:BR55" si="122">Q31+AB31+AM31+AX31+BI31</f>
        <v>0</v>
      </c>
      <c r="BS31" s="522">
        <f t="shared" ref="BS31:BS55" si="123">S31+AD31+AO31+AZ31+BK31</f>
        <v>0</v>
      </c>
      <c r="BT31" s="522">
        <f t="shared" ref="BT31:BT55" si="124">U31+AF31+AQ31+BB31+BM31</f>
        <v>0</v>
      </c>
      <c r="BU31" s="522">
        <f t="shared" ref="BU31:BU55" si="125">W31+AH31+AS31+BD31+BO31</f>
        <v>0</v>
      </c>
      <c r="BV31" s="571">
        <f t="shared" ref="BV31:BV55" si="126">SUM(BQ31:BU31)</f>
        <v>0</v>
      </c>
      <c r="BW31" s="524">
        <v>0</v>
      </c>
      <c r="BX31" s="223">
        <f t="shared" ref="BX31:BX55" si="127">ROUND($K31*(1+$L31)*(BW31)*$M31,0)</f>
        <v>0</v>
      </c>
      <c r="BY31" s="222">
        <v>0</v>
      </c>
      <c r="BZ31" s="223">
        <f t="shared" ref="BZ31:BZ55" si="128">ROUND($K31*(1+$L31)*(BY31)*($M31^2),0)</f>
        <v>0</v>
      </c>
      <c r="CA31" s="222">
        <v>0</v>
      </c>
      <c r="CB31" s="223">
        <f t="shared" ref="CB31:CB55" si="129">ROUND($K31*(1+$L31)*(CA31)*($M31^3),0)</f>
        <v>0</v>
      </c>
      <c r="CC31" s="222">
        <v>0</v>
      </c>
      <c r="CD31" s="223">
        <f t="shared" ref="CD31:CD55" si="130">ROUND($K31*(1+$L31)*(CC31)*($M31^4),0)</f>
        <v>0</v>
      </c>
      <c r="CE31" s="222">
        <v>0</v>
      </c>
      <c r="CF31" s="223">
        <f t="shared" ref="CF31:CF55" si="131">ROUND($K31*(1+$L31)*(CE31)*($M31^5),0)</f>
        <v>0</v>
      </c>
      <c r="CG31" s="224">
        <f t="shared" ref="CG31:CG55" si="132">BX31+BZ31+CB31+CD31+CF31</f>
        <v>0</v>
      </c>
      <c r="CH31" s="225">
        <v>0</v>
      </c>
      <c r="CI31" s="226">
        <f t="shared" ref="CI31:CI55" si="133">ROUND($K31*(1+$L31)*(CH31)*$M31,0)</f>
        <v>0</v>
      </c>
      <c r="CJ31" s="225">
        <v>0</v>
      </c>
      <c r="CK31" s="226">
        <f t="shared" ref="CK31:CK55" si="134">ROUND($K31*(1+$L31)*(CJ31)*($M31^2),0)</f>
        <v>0</v>
      </c>
      <c r="CL31" s="225">
        <v>0</v>
      </c>
      <c r="CM31" s="226">
        <f t="shared" ref="CM31:CM55" si="135">ROUND($K31*(1+$L31)*(CL31)*($M31^3),0)</f>
        <v>0</v>
      </c>
      <c r="CN31" s="225">
        <v>0</v>
      </c>
      <c r="CO31" s="226">
        <f t="shared" ref="CO31:CO55" si="136">ROUND($K31*(1+$L31)*(CN31)*($M31^4),0)</f>
        <v>0</v>
      </c>
      <c r="CP31" s="225">
        <v>0</v>
      </c>
      <c r="CQ31" s="226">
        <f t="shared" ref="CQ31:CQ55" si="137">ROUND($K31*(1+$L31)*(CP31)*($M31^5),0)</f>
        <v>0</v>
      </c>
      <c r="CR31" s="227">
        <f t="shared" ref="CR31:CR55" si="138">CI31+CK31+CM31+CO31+CQ31</f>
        <v>0</v>
      </c>
      <c r="CS31" s="228">
        <v>0</v>
      </c>
      <c r="CT31" s="229">
        <f t="shared" ref="CT31:CT55" si="139">ROUND($K31*(1+$L31)*(CS31)*$M31,0)</f>
        <v>0</v>
      </c>
      <c r="CU31" s="228">
        <v>0</v>
      </c>
      <c r="CV31" s="229">
        <f t="shared" ref="CV31:CV55" si="140">ROUND($K31*(1+$L31)*(CU31)*($M31^2),0)</f>
        <v>0</v>
      </c>
      <c r="CW31" s="228">
        <v>0</v>
      </c>
      <c r="CX31" s="229">
        <f t="shared" ref="CX31:CX55" si="141">ROUND($K31*(1+$L31)*(CW31)*($M31^3),0)</f>
        <v>0</v>
      </c>
      <c r="CY31" s="228">
        <v>0</v>
      </c>
      <c r="CZ31" s="229">
        <f t="shared" ref="CZ31:CZ55" si="142">ROUND($K31*(1+$L31)*(CY31)*($M31^4),0)</f>
        <v>0</v>
      </c>
      <c r="DA31" s="228">
        <v>0</v>
      </c>
      <c r="DB31" s="229">
        <f t="shared" ref="DB31:DB55" si="143">ROUND($K31*(1+$L31)*(DA31)*($M31^5),0)</f>
        <v>0</v>
      </c>
      <c r="DC31" s="230">
        <f t="shared" ref="DC31:DC55" si="144">CT31+CV31+CX31+CZ31+DB31</f>
        <v>0</v>
      </c>
      <c r="DD31" s="231">
        <v>0</v>
      </c>
      <c r="DE31" s="232">
        <f t="shared" ref="DE31:DE55" si="145">ROUND($K31*(1+$L31)*(DD31)*$M31,0)</f>
        <v>0</v>
      </c>
      <c r="DF31" s="231">
        <v>0</v>
      </c>
      <c r="DG31" s="232">
        <f t="shared" ref="DG31:DG55" si="146">ROUND($K31*(1+$L31)*(DF31)*($M31^2),0)</f>
        <v>0</v>
      </c>
      <c r="DH31" s="231">
        <v>0</v>
      </c>
      <c r="DI31" s="232">
        <f t="shared" ref="DI31:DI55" si="147">ROUND($K31*(1+$L31)*(DH31)*($M31^3),0)</f>
        <v>0</v>
      </c>
      <c r="DJ31" s="231">
        <v>0</v>
      </c>
      <c r="DK31" s="232">
        <f t="shared" ref="DK31:DK55" si="148">ROUND($K31*(1+$L31)*(DJ31)*($M31^4),0)</f>
        <v>0</v>
      </c>
      <c r="DL31" s="231">
        <v>0</v>
      </c>
      <c r="DM31" s="232">
        <f t="shared" ref="DM31:DM55" si="149">ROUND($K31*(1+$L31)*(DL31)*($M31^5),0)</f>
        <v>0</v>
      </c>
      <c r="DN31" s="233">
        <f t="shared" ref="DN31:DN55" si="150">DE31+DG31+DI31+DK31+DM31</f>
        <v>0</v>
      </c>
      <c r="DO31" s="234">
        <v>0</v>
      </c>
      <c r="DP31" s="235">
        <f t="shared" ref="DP31:DP55" si="151">ROUND($K31*(1+$L31)*(DO31)*$M31,0)</f>
        <v>0</v>
      </c>
      <c r="DQ31" s="234">
        <v>0</v>
      </c>
      <c r="DR31" s="235">
        <f t="shared" ref="DR31:DR55" si="152">ROUND($K31*(1+$L31)*(DQ31)*($M31^2),0)</f>
        <v>0</v>
      </c>
      <c r="DS31" s="234">
        <v>0</v>
      </c>
      <c r="DT31" s="235">
        <f t="shared" ref="DT31:DT55" si="153">ROUND($K31*(1+$L31)*(DS31)*($M31^3),0)</f>
        <v>0</v>
      </c>
      <c r="DU31" s="234">
        <v>0</v>
      </c>
      <c r="DV31" s="235">
        <f t="shared" ref="DV31:DV55" si="154">ROUND($K31*(1+$L31)*(DU31)*($M31^4),0)</f>
        <v>0</v>
      </c>
      <c r="DW31" s="234">
        <v>0</v>
      </c>
      <c r="DX31" s="235">
        <f t="shared" ref="DX31:DX55" si="155">ROUND($K31*(1+$L31)*(DW31)*($M31^5),0)</f>
        <v>0</v>
      </c>
      <c r="DY31" s="243">
        <f t="shared" ref="DY31:DY55" si="156">DP31+DR31+DT31+DV31+DX31</f>
        <v>0</v>
      </c>
      <c r="DZ31" s="558">
        <f t="shared" ref="DZ31:DZ55" si="157">BX31+CI31+CT31+DE31+DP31</f>
        <v>0</v>
      </c>
      <c r="EA31" s="522">
        <f t="shared" ref="EA31:EA55" si="158">BZ31+CK31+CV31+DG31+DR31</f>
        <v>0</v>
      </c>
      <c r="EB31" s="522">
        <f t="shared" ref="EB31:EB55" si="159">CB31+CM31+CX31+DI31+DT31</f>
        <v>0</v>
      </c>
      <c r="EC31" s="522">
        <f t="shared" ref="EC31:EC55" si="160">CD31+CO31+CZ31+DK31+DV31</f>
        <v>0</v>
      </c>
      <c r="ED31" s="522">
        <f t="shared" ref="ED31:ED55" si="161">CF31+CQ31+DB31+DM31+DX31</f>
        <v>0</v>
      </c>
      <c r="EE31" s="571">
        <f t="shared" ref="EE31:EE55" si="162">SUM(DZ31:ED31)</f>
        <v>0</v>
      </c>
      <c r="EF31" s="239">
        <f t="shared" ref="EF31:EF55" si="163">O31+Z31+AK31+AV31+BG31+BX31+CI31+CT31+DE31+DP31</f>
        <v>0</v>
      </c>
      <c r="EG31" s="239">
        <f t="shared" ref="EG31:EG55" si="164">Q31+AB31+AM31+AX31+BI31+BZ31+CK31+CV31+DG31+DR31</f>
        <v>0</v>
      </c>
      <c r="EH31" s="239">
        <f t="shared" ref="EH31:EH55" si="165">S31+AD31+AO31+AZ31+BK31+CB31+CM31+CX31+DI31+DT31</f>
        <v>0</v>
      </c>
      <c r="EI31" s="239">
        <f t="shared" ref="EI31:EI55" si="166">U31+AF31+AQ31+BB31+BM31+CD31+CO31+CZ31+DK31+DV31</f>
        <v>0</v>
      </c>
      <c r="EJ31" s="239">
        <f>W31+AH31+AS31+BD31+BO31+CF31+CQ31+DB31+DM31+DX31</f>
        <v>0</v>
      </c>
      <c r="EK31" s="244">
        <f t="shared" ref="EK31:EK55" si="167">SUM(EF31:EJ31)</f>
        <v>0</v>
      </c>
    </row>
    <row r="32" spans="1:141" s="9" customFormat="1" ht="15" customHeight="1">
      <c r="A32" s="62"/>
      <c r="B32" s="62"/>
      <c r="C32" s="12">
        <f t="shared" si="88"/>
        <v>0</v>
      </c>
      <c r="D32" s="34"/>
      <c r="E32" s="662" t="s">
        <v>300</v>
      </c>
      <c r="F32" s="662"/>
      <c r="G32" s="662"/>
      <c r="H32" s="662"/>
      <c r="I32" s="662"/>
      <c r="J32" s="662"/>
      <c r="K32" s="88">
        <v>0</v>
      </c>
      <c r="L32" s="89">
        <f t="shared" si="89"/>
        <v>0</v>
      </c>
      <c r="M32" s="56">
        <f t="shared" si="90"/>
        <v>0</v>
      </c>
      <c r="N32" s="90">
        <v>0</v>
      </c>
      <c r="O32" s="91">
        <f t="shared" si="91"/>
        <v>0</v>
      </c>
      <c r="P32" s="90">
        <v>0</v>
      </c>
      <c r="Q32" s="91">
        <f t="shared" si="92"/>
        <v>0</v>
      </c>
      <c r="R32" s="90">
        <v>0</v>
      </c>
      <c r="S32" s="91">
        <f t="shared" si="93"/>
        <v>0</v>
      </c>
      <c r="T32" s="90">
        <v>0</v>
      </c>
      <c r="U32" s="91">
        <f t="shared" si="94"/>
        <v>0</v>
      </c>
      <c r="V32" s="90">
        <v>0</v>
      </c>
      <c r="W32" s="91">
        <f t="shared" si="95"/>
        <v>0</v>
      </c>
      <c r="X32" s="92">
        <f t="shared" si="96"/>
        <v>0</v>
      </c>
      <c r="Y32" s="210">
        <v>0</v>
      </c>
      <c r="Z32" s="211">
        <f t="shared" si="97"/>
        <v>0</v>
      </c>
      <c r="AA32" s="210">
        <v>0</v>
      </c>
      <c r="AB32" s="211">
        <f t="shared" si="98"/>
        <v>0</v>
      </c>
      <c r="AC32" s="210">
        <v>0</v>
      </c>
      <c r="AD32" s="211">
        <f t="shared" si="99"/>
        <v>0</v>
      </c>
      <c r="AE32" s="210">
        <v>0</v>
      </c>
      <c r="AF32" s="211">
        <f t="shared" si="100"/>
        <v>0</v>
      </c>
      <c r="AG32" s="210">
        <v>0</v>
      </c>
      <c r="AH32" s="211">
        <f t="shared" si="101"/>
        <v>0</v>
      </c>
      <c r="AI32" s="212">
        <f t="shared" si="102"/>
        <v>0</v>
      </c>
      <c r="AJ32" s="213">
        <v>0</v>
      </c>
      <c r="AK32" s="214">
        <f t="shared" si="103"/>
        <v>0</v>
      </c>
      <c r="AL32" s="213">
        <v>0</v>
      </c>
      <c r="AM32" s="214">
        <f t="shared" si="104"/>
        <v>0</v>
      </c>
      <c r="AN32" s="213">
        <v>0</v>
      </c>
      <c r="AO32" s="214">
        <f t="shared" si="105"/>
        <v>0</v>
      </c>
      <c r="AP32" s="213">
        <v>0</v>
      </c>
      <c r="AQ32" s="214">
        <f t="shared" si="106"/>
        <v>0</v>
      </c>
      <c r="AR32" s="213">
        <v>0</v>
      </c>
      <c r="AS32" s="214">
        <f t="shared" si="107"/>
        <v>0</v>
      </c>
      <c r="AT32" s="215">
        <f t="shared" si="108"/>
        <v>0</v>
      </c>
      <c r="AU32" s="216">
        <v>0</v>
      </c>
      <c r="AV32" s="217">
        <f t="shared" si="109"/>
        <v>0</v>
      </c>
      <c r="AW32" s="216">
        <v>0</v>
      </c>
      <c r="AX32" s="217">
        <f t="shared" si="110"/>
        <v>0</v>
      </c>
      <c r="AY32" s="216">
        <v>0</v>
      </c>
      <c r="AZ32" s="217">
        <f t="shared" si="111"/>
        <v>0</v>
      </c>
      <c r="BA32" s="216">
        <v>0</v>
      </c>
      <c r="BB32" s="217">
        <f t="shared" si="112"/>
        <v>0</v>
      </c>
      <c r="BC32" s="216">
        <v>0</v>
      </c>
      <c r="BD32" s="217">
        <f t="shared" si="113"/>
        <v>0</v>
      </c>
      <c r="BE32" s="218">
        <f t="shared" si="114"/>
        <v>0</v>
      </c>
      <c r="BF32" s="219">
        <v>0</v>
      </c>
      <c r="BG32" s="220">
        <f t="shared" si="115"/>
        <v>0</v>
      </c>
      <c r="BH32" s="219">
        <v>0</v>
      </c>
      <c r="BI32" s="220">
        <f t="shared" si="116"/>
        <v>0</v>
      </c>
      <c r="BJ32" s="219">
        <v>0</v>
      </c>
      <c r="BK32" s="220">
        <f t="shared" si="117"/>
        <v>0</v>
      </c>
      <c r="BL32" s="219">
        <v>0</v>
      </c>
      <c r="BM32" s="220">
        <f t="shared" si="118"/>
        <v>0</v>
      </c>
      <c r="BN32" s="219">
        <v>0</v>
      </c>
      <c r="BO32" s="220">
        <f t="shared" si="119"/>
        <v>0</v>
      </c>
      <c r="BP32" s="413">
        <f t="shared" si="120"/>
        <v>0</v>
      </c>
      <c r="BQ32" s="558">
        <f t="shared" si="121"/>
        <v>0</v>
      </c>
      <c r="BR32" s="522">
        <f t="shared" si="122"/>
        <v>0</v>
      </c>
      <c r="BS32" s="522">
        <f t="shared" si="123"/>
        <v>0</v>
      </c>
      <c r="BT32" s="522">
        <f t="shared" si="124"/>
        <v>0</v>
      </c>
      <c r="BU32" s="522">
        <f t="shared" si="125"/>
        <v>0</v>
      </c>
      <c r="BV32" s="571">
        <f t="shared" si="126"/>
        <v>0</v>
      </c>
      <c r="BW32" s="524">
        <v>0</v>
      </c>
      <c r="BX32" s="223">
        <f t="shared" si="127"/>
        <v>0</v>
      </c>
      <c r="BY32" s="222">
        <v>0</v>
      </c>
      <c r="BZ32" s="223">
        <f t="shared" si="128"/>
        <v>0</v>
      </c>
      <c r="CA32" s="222">
        <v>0</v>
      </c>
      <c r="CB32" s="223">
        <f t="shared" si="129"/>
        <v>0</v>
      </c>
      <c r="CC32" s="222">
        <v>0</v>
      </c>
      <c r="CD32" s="223">
        <f t="shared" si="130"/>
        <v>0</v>
      </c>
      <c r="CE32" s="222">
        <v>0</v>
      </c>
      <c r="CF32" s="223">
        <f t="shared" si="131"/>
        <v>0</v>
      </c>
      <c r="CG32" s="224">
        <f t="shared" si="132"/>
        <v>0</v>
      </c>
      <c r="CH32" s="225">
        <v>0</v>
      </c>
      <c r="CI32" s="226">
        <f t="shared" si="133"/>
        <v>0</v>
      </c>
      <c r="CJ32" s="225">
        <v>0</v>
      </c>
      <c r="CK32" s="226">
        <f t="shared" si="134"/>
        <v>0</v>
      </c>
      <c r="CL32" s="225">
        <v>0</v>
      </c>
      <c r="CM32" s="226">
        <f t="shared" si="135"/>
        <v>0</v>
      </c>
      <c r="CN32" s="225">
        <v>0</v>
      </c>
      <c r="CO32" s="226">
        <f t="shared" si="136"/>
        <v>0</v>
      </c>
      <c r="CP32" s="225">
        <v>0</v>
      </c>
      <c r="CQ32" s="226">
        <f t="shared" si="137"/>
        <v>0</v>
      </c>
      <c r="CR32" s="227">
        <f t="shared" si="138"/>
        <v>0</v>
      </c>
      <c r="CS32" s="228">
        <v>0</v>
      </c>
      <c r="CT32" s="229">
        <f t="shared" si="139"/>
        <v>0</v>
      </c>
      <c r="CU32" s="228">
        <v>0</v>
      </c>
      <c r="CV32" s="229">
        <f t="shared" si="140"/>
        <v>0</v>
      </c>
      <c r="CW32" s="228">
        <v>0</v>
      </c>
      <c r="CX32" s="229">
        <f t="shared" si="141"/>
        <v>0</v>
      </c>
      <c r="CY32" s="228">
        <v>0</v>
      </c>
      <c r="CZ32" s="229">
        <f t="shared" si="142"/>
        <v>0</v>
      </c>
      <c r="DA32" s="228">
        <v>0</v>
      </c>
      <c r="DB32" s="229">
        <f t="shared" si="143"/>
        <v>0</v>
      </c>
      <c r="DC32" s="230">
        <f t="shared" si="144"/>
        <v>0</v>
      </c>
      <c r="DD32" s="231">
        <v>0</v>
      </c>
      <c r="DE32" s="232">
        <f t="shared" si="145"/>
        <v>0</v>
      </c>
      <c r="DF32" s="231">
        <v>0</v>
      </c>
      <c r="DG32" s="232">
        <f t="shared" si="146"/>
        <v>0</v>
      </c>
      <c r="DH32" s="231">
        <v>0</v>
      </c>
      <c r="DI32" s="232">
        <f t="shared" si="147"/>
        <v>0</v>
      </c>
      <c r="DJ32" s="231">
        <v>0</v>
      </c>
      <c r="DK32" s="232">
        <f t="shared" si="148"/>
        <v>0</v>
      </c>
      <c r="DL32" s="231">
        <v>0</v>
      </c>
      <c r="DM32" s="232">
        <f t="shared" si="149"/>
        <v>0</v>
      </c>
      <c r="DN32" s="233">
        <f t="shared" si="150"/>
        <v>0</v>
      </c>
      <c r="DO32" s="234">
        <v>0</v>
      </c>
      <c r="DP32" s="235">
        <f t="shared" si="151"/>
        <v>0</v>
      </c>
      <c r="DQ32" s="234">
        <v>0</v>
      </c>
      <c r="DR32" s="235">
        <f t="shared" si="152"/>
        <v>0</v>
      </c>
      <c r="DS32" s="234">
        <v>0</v>
      </c>
      <c r="DT32" s="235">
        <f t="shared" si="153"/>
        <v>0</v>
      </c>
      <c r="DU32" s="234">
        <v>0</v>
      </c>
      <c r="DV32" s="235">
        <f t="shared" si="154"/>
        <v>0</v>
      </c>
      <c r="DW32" s="234">
        <v>0</v>
      </c>
      <c r="DX32" s="235">
        <f t="shared" si="155"/>
        <v>0</v>
      </c>
      <c r="DY32" s="243">
        <f t="shared" si="156"/>
        <v>0</v>
      </c>
      <c r="DZ32" s="558">
        <f t="shared" si="157"/>
        <v>0</v>
      </c>
      <c r="EA32" s="522">
        <f t="shared" si="158"/>
        <v>0</v>
      </c>
      <c r="EB32" s="522">
        <f t="shared" si="159"/>
        <v>0</v>
      </c>
      <c r="EC32" s="522">
        <f t="shared" si="160"/>
        <v>0</v>
      </c>
      <c r="ED32" s="522">
        <f t="shared" si="161"/>
        <v>0</v>
      </c>
      <c r="EE32" s="571">
        <f t="shared" si="162"/>
        <v>0</v>
      </c>
      <c r="EF32" s="239">
        <f t="shared" si="163"/>
        <v>0</v>
      </c>
      <c r="EG32" s="239">
        <f t="shared" si="164"/>
        <v>0</v>
      </c>
      <c r="EH32" s="239">
        <f t="shared" si="165"/>
        <v>0</v>
      </c>
      <c r="EI32" s="239">
        <f t="shared" si="166"/>
        <v>0</v>
      </c>
      <c r="EJ32" s="239">
        <f t="shared" ref="EJ32:EJ55" si="168">W32+AH32+AS32+BD32+BO32+CF32+CQ32+DB32+DM32+DX32</f>
        <v>0</v>
      </c>
      <c r="EK32" s="244">
        <f t="shared" si="167"/>
        <v>0</v>
      </c>
    </row>
    <row r="33" spans="1:141" s="9" customFormat="1" ht="15" customHeight="1">
      <c r="A33" s="62"/>
      <c r="B33" s="62"/>
      <c r="C33" s="12">
        <f t="shared" si="88"/>
        <v>0</v>
      </c>
      <c r="D33" s="34"/>
      <c r="E33" s="662" t="s">
        <v>300</v>
      </c>
      <c r="F33" s="662"/>
      <c r="G33" s="662"/>
      <c r="H33" s="662"/>
      <c r="I33" s="662"/>
      <c r="J33" s="662"/>
      <c r="K33" s="88">
        <v>0</v>
      </c>
      <c r="L33" s="89">
        <f t="shared" si="89"/>
        <v>0</v>
      </c>
      <c r="M33" s="56">
        <f t="shared" si="90"/>
        <v>0</v>
      </c>
      <c r="N33" s="90">
        <v>0</v>
      </c>
      <c r="O33" s="91">
        <f t="shared" si="91"/>
        <v>0</v>
      </c>
      <c r="P33" s="90">
        <v>0</v>
      </c>
      <c r="Q33" s="91">
        <f t="shared" si="92"/>
        <v>0</v>
      </c>
      <c r="R33" s="90">
        <v>0</v>
      </c>
      <c r="S33" s="91">
        <f t="shared" si="93"/>
        <v>0</v>
      </c>
      <c r="T33" s="90">
        <v>0</v>
      </c>
      <c r="U33" s="91">
        <f t="shared" si="94"/>
        <v>0</v>
      </c>
      <c r="V33" s="90">
        <v>0</v>
      </c>
      <c r="W33" s="91">
        <f t="shared" si="95"/>
        <v>0</v>
      </c>
      <c r="X33" s="92">
        <f t="shared" si="96"/>
        <v>0</v>
      </c>
      <c r="Y33" s="210">
        <v>0</v>
      </c>
      <c r="Z33" s="211">
        <f t="shared" si="97"/>
        <v>0</v>
      </c>
      <c r="AA33" s="210">
        <v>0</v>
      </c>
      <c r="AB33" s="211">
        <f t="shared" si="98"/>
        <v>0</v>
      </c>
      <c r="AC33" s="210">
        <v>0</v>
      </c>
      <c r="AD33" s="211">
        <f t="shared" si="99"/>
        <v>0</v>
      </c>
      <c r="AE33" s="210">
        <v>0</v>
      </c>
      <c r="AF33" s="211">
        <f t="shared" si="100"/>
        <v>0</v>
      </c>
      <c r="AG33" s="210">
        <v>0</v>
      </c>
      <c r="AH33" s="211">
        <f t="shared" si="101"/>
        <v>0</v>
      </c>
      <c r="AI33" s="212">
        <f t="shared" si="102"/>
        <v>0</v>
      </c>
      <c r="AJ33" s="213">
        <v>0</v>
      </c>
      <c r="AK33" s="214">
        <f t="shared" si="103"/>
        <v>0</v>
      </c>
      <c r="AL33" s="213">
        <v>0</v>
      </c>
      <c r="AM33" s="214">
        <f t="shared" si="104"/>
        <v>0</v>
      </c>
      <c r="AN33" s="213">
        <v>0</v>
      </c>
      <c r="AO33" s="214">
        <f t="shared" si="105"/>
        <v>0</v>
      </c>
      <c r="AP33" s="213">
        <v>0</v>
      </c>
      <c r="AQ33" s="214">
        <f t="shared" si="106"/>
        <v>0</v>
      </c>
      <c r="AR33" s="213">
        <v>0</v>
      </c>
      <c r="AS33" s="214">
        <f t="shared" si="107"/>
        <v>0</v>
      </c>
      <c r="AT33" s="215">
        <f t="shared" si="108"/>
        <v>0</v>
      </c>
      <c r="AU33" s="216">
        <v>0</v>
      </c>
      <c r="AV33" s="217">
        <f t="shared" si="109"/>
        <v>0</v>
      </c>
      <c r="AW33" s="216">
        <v>0</v>
      </c>
      <c r="AX33" s="217">
        <f t="shared" si="110"/>
        <v>0</v>
      </c>
      <c r="AY33" s="216">
        <v>0</v>
      </c>
      <c r="AZ33" s="217">
        <f t="shared" si="111"/>
        <v>0</v>
      </c>
      <c r="BA33" s="216">
        <v>0</v>
      </c>
      <c r="BB33" s="217">
        <f t="shared" si="112"/>
        <v>0</v>
      </c>
      <c r="BC33" s="216">
        <v>0</v>
      </c>
      <c r="BD33" s="217">
        <f t="shared" si="113"/>
        <v>0</v>
      </c>
      <c r="BE33" s="218">
        <f t="shared" si="114"/>
        <v>0</v>
      </c>
      <c r="BF33" s="219">
        <v>0</v>
      </c>
      <c r="BG33" s="220">
        <f t="shared" si="115"/>
        <v>0</v>
      </c>
      <c r="BH33" s="219">
        <v>0</v>
      </c>
      <c r="BI33" s="220">
        <f t="shared" si="116"/>
        <v>0</v>
      </c>
      <c r="BJ33" s="219">
        <v>0</v>
      </c>
      <c r="BK33" s="220">
        <f t="shared" si="117"/>
        <v>0</v>
      </c>
      <c r="BL33" s="219">
        <v>0</v>
      </c>
      <c r="BM33" s="220">
        <f t="shared" si="118"/>
        <v>0</v>
      </c>
      <c r="BN33" s="219">
        <v>0</v>
      </c>
      <c r="BO33" s="220">
        <f t="shared" si="119"/>
        <v>0</v>
      </c>
      <c r="BP33" s="413">
        <f t="shared" si="120"/>
        <v>0</v>
      </c>
      <c r="BQ33" s="558">
        <f t="shared" si="121"/>
        <v>0</v>
      </c>
      <c r="BR33" s="522">
        <f t="shared" si="122"/>
        <v>0</v>
      </c>
      <c r="BS33" s="522">
        <f t="shared" si="123"/>
        <v>0</v>
      </c>
      <c r="BT33" s="522">
        <f t="shared" si="124"/>
        <v>0</v>
      </c>
      <c r="BU33" s="522">
        <f t="shared" si="125"/>
        <v>0</v>
      </c>
      <c r="BV33" s="571">
        <f t="shared" si="126"/>
        <v>0</v>
      </c>
      <c r="BW33" s="524">
        <v>0</v>
      </c>
      <c r="BX33" s="223">
        <f t="shared" si="127"/>
        <v>0</v>
      </c>
      <c r="BY33" s="222">
        <v>0</v>
      </c>
      <c r="BZ33" s="223">
        <f t="shared" si="128"/>
        <v>0</v>
      </c>
      <c r="CA33" s="222">
        <v>0</v>
      </c>
      <c r="CB33" s="223">
        <f t="shared" si="129"/>
        <v>0</v>
      </c>
      <c r="CC33" s="222">
        <v>0</v>
      </c>
      <c r="CD33" s="223">
        <f t="shared" si="130"/>
        <v>0</v>
      </c>
      <c r="CE33" s="222">
        <v>0</v>
      </c>
      <c r="CF33" s="223">
        <f t="shared" si="131"/>
        <v>0</v>
      </c>
      <c r="CG33" s="224">
        <f t="shared" si="132"/>
        <v>0</v>
      </c>
      <c r="CH33" s="225">
        <v>0</v>
      </c>
      <c r="CI33" s="226">
        <f t="shared" si="133"/>
        <v>0</v>
      </c>
      <c r="CJ33" s="225">
        <v>0</v>
      </c>
      <c r="CK33" s="226">
        <f t="shared" si="134"/>
        <v>0</v>
      </c>
      <c r="CL33" s="225">
        <v>0</v>
      </c>
      <c r="CM33" s="226">
        <f t="shared" si="135"/>
        <v>0</v>
      </c>
      <c r="CN33" s="225">
        <v>0</v>
      </c>
      <c r="CO33" s="226">
        <f t="shared" si="136"/>
        <v>0</v>
      </c>
      <c r="CP33" s="225">
        <v>0</v>
      </c>
      <c r="CQ33" s="226">
        <f t="shared" si="137"/>
        <v>0</v>
      </c>
      <c r="CR33" s="227">
        <f t="shared" si="138"/>
        <v>0</v>
      </c>
      <c r="CS33" s="228">
        <v>0</v>
      </c>
      <c r="CT33" s="229">
        <f t="shared" si="139"/>
        <v>0</v>
      </c>
      <c r="CU33" s="228">
        <v>0</v>
      </c>
      <c r="CV33" s="229">
        <f t="shared" si="140"/>
        <v>0</v>
      </c>
      <c r="CW33" s="228">
        <v>0</v>
      </c>
      <c r="CX33" s="229">
        <f t="shared" si="141"/>
        <v>0</v>
      </c>
      <c r="CY33" s="228">
        <v>0</v>
      </c>
      <c r="CZ33" s="229">
        <f t="shared" si="142"/>
        <v>0</v>
      </c>
      <c r="DA33" s="228">
        <v>0</v>
      </c>
      <c r="DB33" s="229">
        <f t="shared" si="143"/>
        <v>0</v>
      </c>
      <c r="DC33" s="230">
        <f t="shared" si="144"/>
        <v>0</v>
      </c>
      <c r="DD33" s="231">
        <v>0</v>
      </c>
      <c r="DE33" s="232">
        <f t="shared" si="145"/>
        <v>0</v>
      </c>
      <c r="DF33" s="231">
        <v>0</v>
      </c>
      <c r="DG33" s="232">
        <f t="shared" si="146"/>
        <v>0</v>
      </c>
      <c r="DH33" s="231">
        <v>0</v>
      </c>
      <c r="DI33" s="232">
        <f t="shared" si="147"/>
        <v>0</v>
      </c>
      <c r="DJ33" s="231">
        <v>0</v>
      </c>
      <c r="DK33" s="232">
        <f t="shared" si="148"/>
        <v>0</v>
      </c>
      <c r="DL33" s="231">
        <v>0</v>
      </c>
      <c r="DM33" s="232">
        <f t="shared" si="149"/>
        <v>0</v>
      </c>
      <c r="DN33" s="233">
        <f t="shared" si="150"/>
        <v>0</v>
      </c>
      <c r="DO33" s="234">
        <v>0</v>
      </c>
      <c r="DP33" s="235">
        <f t="shared" si="151"/>
        <v>0</v>
      </c>
      <c r="DQ33" s="234">
        <v>0</v>
      </c>
      <c r="DR33" s="235">
        <f t="shared" si="152"/>
        <v>0</v>
      </c>
      <c r="DS33" s="234">
        <v>0</v>
      </c>
      <c r="DT33" s="235">
        <f t="shared" si="153"/>
        <v>0</v>
      </c>
      <c r="DU33" s="234">
        <v>0</v>
      </c>
      <c r="DV33" s="235">
        <f t="shared" si="154"/>
        <v>0</v>
      </c>
      <c r="DW33" s="234">
        <v>0</v>
      </c>
      <c r="DX33" s="235">
        <f t="shared" si="155"/>
        <v>0</v>
      </c>
      <c r="DY33" s="243">
        <f t="shared" si="156"/>
        <v>0</v>
      </c>
      <c r="DZ33" s="558">
        <f t="shared" si="157"/>
        <v>0</v>
      </c>
      <c r="EA33" s="522">
        <f t="shared" si="158"/>
        <v>0</v>
      </c>
      <c r="EB33" s="522">
        <f t="shared" si="159"/>
        <v>0</v>
      </c>
      <c r="EC33" s="522">
        <f t="shared" si="160"/>
        <v>0</v>
      </c>
      <c r="ED33" s="522">
        <f t="shared" si="161"/>
        <v>0</v>
      </c>
      <c r="EE33" s="571">
        <f t="shared" si="162"/>
        <v>0</v>
      </c>
      <c r="EF33" s="239">
        <f t="shared" si="163"/>
        <v>0</v>
      </c>
      <c r="EG33" s="239">
        <f t="shared" si="164"/>
        <v>0</v>
      </c>
      <c r="EH33" s="239">
        <f t="shared" si="165"/>
        <v>0</v>
      </c>
      <c r="EI33" s="239">
        <f t="shared" si="166"/>
        <v>0</v>
      </c>
      <c r="EJ33" s="239">
        <f t="shared" si="168"/>
        <v>0</v>
      </c>
      <c r="EK33" s="244">
        <f t="shared" si="167"/>
        <v>0</v>
      </c>
    </row>
    <row r="34" spans="1:141" s="9" customFormat="1" ht="15" customHeight="1">
      <c r="A34" s="62"/>
      <c r="B34" s="62"/>
      <c r="C34" s="12">
        <f t="shared" si="88"/>
        <v>0</v>
      </c>
      <c r="D34" s="34"/>
      <c r="E34" s="662" t="s">
        <v>300</v>
      </c>
      <c r="F34" s="662"/>
      <c r="G34" s="662"/>
      <c r="H34" s="662"/>
      <c r="I34" s="662"/>
      <c r="J34" s="662"/>
      <c r="K34" s="88">
        <v>0</v>
      </c>
      <c r="L34" s="89">
        <f t="shared" si="89"/>
        <v>0</v>
      </c>
      <c r="M34" s="56">
        <f t="shared" si="90"/>
        <v>0</v>
      </c>
      <c r="N34" s="90">
        <v>0</v>
      </c>
      <c r="O34" s="91">
        <f t="shared" si="91"/>
        <v>0</v>
      </c>
      <c r="P34" s="90">
        <v>0</v>
      </c>
      <c r="Q34" s="91">
        <f t="shared" si="92"/>
        <v>0</v>
      </c>
      <c r="R34" s="90">
        <v>0</v>
      </c>
      <c r="S34" s="91">
        <f t="shared" si="93"/>
        <v>0</v>
      </c>
      <c r="T34" s="90">
        <v>0</v>
      </c>
      <c r="U34" s="91">
        <f t="shared" si="94"/>
        <v>0</v>
      </c>
      <c r="V34" s="90">
        <v>0</v>
      </c>
      <c r="W34" s="91">
        <f t="shared" si="95"/>
        <v>0</v>
      </c>
      <c r="X34" s="92">
        <f t="shared" si="96"/>
        <v>0</v>
      </c>
      <c r="Y34" s="210">
        <v>0</v>
      </c>
      <c r="Z34" s="211">
        <f t="shared" si="97"/>
        <v>0</v>
      </c>
      <c r="AA34" s="210">
        <v>0</v>
      </c>
      <c r="AB34" s="211">
        <f t="shared" si="98"/>
        <v>0</v>
      </c>
      <c r="AC34" s="210">
        <v>0</v>
      </c>
      <c r="AD34" s="211">
        <f t="shared" si="99"/>
        <v>0</v>
      </c>
      <c r="AE34" s="210">
        <v>0</v>
      </c>
      <c r="AF34" s="211">
        <f t="shared" si="100"/>
        <v>0</v>
      </c>
      <c r="AG34" s="210">
        <v>0</v>
      </c>
      <c r="AH34" s="211">
        <f t="shared" si="101"/>
        <v>0</v>
      </c>
      <c r="AI34" s="212">
        <f t="shared" si="102"/>
        <v>0</v>
      </c>
      <c r="AJ34" s="213">
        <v>0</v>
      </c>
      <c r="AK34" s="214">
        <f t="shared" si="103"/>
        <v>0</v>
      </c>
      <c r="AL34" s="213">
        <v>0</v>
      </c>
      <c r="AM34" s="214">
        <f t="shared" si="104"/>
        <v>0</v>
      </c>
      <c r="AN34" s="213">
        <v>0</v>
      </c>
      <c r="AO34" s="214">
        <f t="shared" si="105"/>
        <v>0</v>
      </c>
      <c r="AP34" s="213">
        <v>0</v>
      </c>
      <c r="AQ34" s="214">
        <f t="shared" si="106"/>
        <v>0</v>
      </c>
      <c r="AR34" s="213">
        <v>0</v>
      </c>
      <c r="AS34" s="214">
        <f t="shared" si="107"/>
        <v>0</v>
      </c>
      <c r="AT34" s="215">
        <f t="shared" si="108"/>
        <v>0</v>
      </c>
      <c r="AU34" s="216">
        <v>0</v>
      </c>
      <c r="AV34" s="217">
        <f t="shared" si="109"/>
        <v>0</v>
      </c>
      <c r="AW34" s="216">
        <v>0</v>
      </c>
      <c r="AX34" s="217">
        <f t="shared" si="110"/>
        <v>0</v>
      </c>
      <c r="AY34" s="216">
        <v>0</v>
      </c>
      <c r="AZ34" s="217">
        <f t="shared" si="111"/>
        <v>0</v>
      </c>
      <c r="BA34" s="216">
        <v>0</v>
      </c>
      <c r="BB34" s="217">
        <f t="shared" si="112"/>
        <v>0</v>
      </c>
      <c r="BC34" s="216">
        <v>0</v>
      </c>
      <c r="BD34" s="217">
        <f t="shared" si="113"/>
        <v>0</v>
      </c>
      <c r="BE34" s="218">
        <f t="shared" si="114"/>
        <v>0</v>
      </c>
      <c r="BF34" s="219">
        <v>0</v>
      </c>
      <c r="BG34" s="220">
        <f t="shared" si="115"/>
        <v>0</v>
      </c>
      <c r="BH34" s="219">
        <v>0</v>
      </c>
      <c r="BI34" s="220">
        <f t="shared" si="116"/>
        <v>0</v>
      </c>
      <c r="BJ34" s="219">
        <v>0</v>
      </c>
      <c r="BK34" s="220">
        <f t="shared" si="117"/>
        <v>0</v>
      </c>
      <c r="BL34" s="219">
        <v>0</v>
      </c>
      <c r="BM34" s="220">
        <f t="shared" si="118"/>
        <v>0</v>
      </c>
      <c r="BN34" s="219">
        <v>0</v>
      </c>
      <c r="BO34" s="220">
        <f t="shared" si="119"/>
        <v>0</v>
      </c>
      <c r="BP34" s="413">
        <f t="shared" si="120"/>
        <v>0</v>
      </c>
      <c r="BQ34" s="558">
        <f t="shared" si="121"/>
        <v>0</v>
      </c>
      <c r="BR34" s="522">
        <f t="shared" si="122"/>
        <v>0</v>
      </c>
      <c r="BS34" s="522">
        <f t="shared" si="123"/>
        <v>0</v>
      </c>
      <c r="BT34" s="522">
        <f t="shared" si="124"/>
        <v>0</v>
      </c>
      <c r="BU34" s="522">
        <f t="shared" si="125"/>
        <v>0</v>
      </c>
      <c r="BV34" s="571">
        <f t="shared" si="126"/>
        <v>0</v>
      </c>
      <c r="BW34" s="524">
        <v>0</v>
      </c>
      <c r="BX34" s="223">
        <f t="shared" si="127"/>
        <v>0</v>
      </c>
      <c r="BY34" s="222">
        <v>0</v>
      </c>
      <c r="BZ34" s="223">
        <f t="shared" si="128"/>
        <v>0</v>
      </c>
      <c r="CA34" s="222">
        <v>0</v>
      </c>
      <c r="CB34" s="223">
        <f t="shared" si="129"/>
        <v>0</v>
      </c>
      <c r="CC34" s="222">
        <v>0</v>
      </c>
      <c r="CD34" s="223">
        <f t="shared" si="130"/>
        <v>0</v>
      </c>
      <c r="CE34" s="222">
        <v>0</v>
      </c>
      <c r="CF34" s="223">
        <f t="shared" si="131"/>
        <v>0</v>
      </c>
      <c r="CG34" s="224">
        <f t="shared" si="132"/>
        <v>0</v>
      </c>
      <c r="CH34" s="225">
        <v>0</v>
      </c>
      <c r="CI34" s="226">
        <f t="shared" si="133"/>
        <v>0</v>
      </c>
      <c r="CJ34" s="225">
        <v>0</v>
      </c>
      <c r="CK34" s="226">
        <f t="shared" si="134"/>
        <v>0</v>
      </c>
      <c r="CL34" s="225">
        <v>0</v>
      </c>
      <c r="CM34" s="226">
        <f t="shared" si="135"/>
        <v>0</v>
      </c>
      <c r="CN34" s="225">
        <v>0</v>
      </c>
      <c r="CO34" s="226">
        <f t="shared" si="136"/>
        <v>0</v>
      </c>
      <c r="CP34" s="225">
        <v>0</v>
      </c>
      <c r="CQ34" s="226">
        <f t="shared" si="137"/>
        <v>0</v>
      </c>
      <c r="CR34" s="227">
        <f t="shared" si="138"/>
        <v>0</v>
      </c>
      <c r="CS34" s="228">
        <v>0</v>
      </c>
      <c r="CT34" s="229">
        <f t="shared" si="139"/>
        <v>0</v>
      </c>
      <c r="CU34" s="228">
        <v>0</v>
      </c>
      <c r="CV34" s="229">
        <f t="shared" si="140"/>
        <v>0</v>
      </c>
      <c r="CW34" s="228">
        <v>0</v>
      </c>
      <c r="CX34" s="229">
        <f t="shared" si="141"/>
        <v>0</v>
      </c>
      <c r="CY34" s="228">
        <v>0</v>
      </c>
      <c r="CZ34" s="229">
        <f t="shared" si="142"/>
        <v>0</v>
      </c>
      <c r="DA34" s="228">
        <v>0</v>
      </c>
      <c r="DB34" s="229">
        <f t="shared" si="143"/>
        <v>0</v>
      </c>
      <c r="DC34" s="230">
        <f t="shared" si="144"/>
        <v>0</v>
      </c>
      <c r="DD34" s="231">
        <v>0</v>
      </c>
      <c r="DE34" s="232">
        <f t="shared" si="145"/>
        <v>0</v>
      </c>
      <c r="DF34" s="231">
        <v>0</v>
      </c>
      <c r="DG34" s="232">
        <f t="shared" si="146"/>
        <v>0</v>
      </c>
      <c r="DH34" s="231">
        <v>0</v>
      </c>
      <c r="DI34" s="232">
        <f t="shared" si="147"/>
        <v>0</v>
      </c>
      <c r="DJ34" s="231">
        <v>0</v>
      </c>
      <c r="DK34" s="232">
        <f t="shared" si="148"/>
        <v>0</v>
      </c>
      <c r="DL34" s="231">
        <v>0</v>
      </c>
      <c r="DM34" s="232">
        <f t="shared" si="149"/>
        <v>0</v>
      </c>
      <c r="DN34" s="233">
        <f t="shared" si="150"/>
        <v>0</v>
      </c>
      <c r="DO34" s="234">
        <v>0</v>
      </c>
      <c r="DP34" s="235">
        <f t="shared" si="151"/>
        <v>0</v>
      </c>
      <c r="DQ34" s="234">
        <v>0</v>
      </c>
      <c r="DR34" s="235">
        <f t="shared" si="152"/>
        <v>0</v>
      </c>
      <c r="DS34" s="234">
        <v>0</v>
      </c>
      <c r="DT34" s="235">
        <f t="shared" si="153"/>
        <v>0</v>
      </c>
      <c r="DU34" s="234">
        <v>0</v>
      </c>
      <c r="DV34" s="235">
        <f t="shared" si="154"/>
        <v>0</v>
      </c>
      <c r="DW34" s="234">
        <v>0</v>
      </c>
      <c r="DX34" s="235">
        <f t="shared" si="155"/>
        <v>0</v>
      </c>
      <c r="DY34" s="243">
        <f t="shared" si="156"/>
        <v>0</v>
      </c>
      <c r="DZ34" s="558">
        <f t="shared" si="157"/>
        <v>0</v>
      </c>
      <c r="EA34" s="522">
        <f t="shared" si="158"/>
        <v>0</v>
      </c>
      <c r="EB34" s="522">
        <f t="shared" si="159"/>
        <v>0</v>
      </c>
      <c r="EC34" s="522">
        <f t="shared" si="160"/>
        <v>0</v>
      </c>
      <c r="ED34" s="522">
        <f t="shared" si="161"/>
        <v>0</v>
      </c>
      <c r="EE34" s="571">
        <f t="shared" si="162"/>
        <v>0</v>
      </c>
      <c r="EF34" s="239">
        <f t="shared" si="163"/>
        <v>0</v>
      </c>
      <c r="EG34" s="239">
        <f t="shared" si="164"/>
        <v>0</v>
      </c>
      <c r="EH34" s="239">
        <f t="shared" si="165"/>
        <v>0</v>
      </c>
      <c r="EI34" s="239">
        <f t="shared" si="166"/>
        <v>0</v>
      </c>
      <c r="EJ34" s="239">
        <f t="shared" si="168"/>
        <v>0</v>
      </c>
      <c r="EK34" s="244">
        <f t="shared" si="167"/>
        <v>0</v>
      </c>
    </row>
    <row r="35" spans="1:141" ht="15" customHeight="1">
      <c r="C35" s="12">
        <f t="shared" si="88"/>
        <v>0</v>
      </c>
      <c r="E35" s="662" t="s">
        <v>300</v>
      </c>
      <c r="F35" s="662"/>
      <c r="G35" s="662"/>
      <c r="H35" s="662"/>
      <c r="I35" s="662"/>
      <c r="J35" s="662"/>
      <c r="K35" s="88">
        <v>0</v>
      </c>
      <c r="L35" s="89">
        <f t="shared" si="89"/>
        <v>0</v>
      </c>
      <c r="M35" s="56">
        <f t="shared" si="90"/>
        <v>0</v>
      </c>
      <c r="N35" s="90">
        <v>0</v>
      </c>
      <c r="O35" s="91">
        <f t="shared" si="91"/>
        <v>0</v>
      </c>
      <c r="P35" s="90">
        <v>0</v>
      </c>
      <c r="Q35" s="91">
        <f t="shared" si="92"/>
        <v>0</v>
      </c>
      <c r="R35" s="90">
        <v>0</v>
      </c>
      <c r="S35" s="91">
        <f t="shared" si="93"/>
        <v>0</v>
      </c>
      <c r="T35" s="90">
        <v>0</v>
      </c>
      <c r="U35" s="91">
        <f t="shared" si="94"/>
        <v>0</v>
      </c>
      <c r="V35" s="90">
        <v>0</v>
      </c>
      <c r="W35" s="91">
        <f t="shared" si="95"/>
        <v>0</v>
      </c>
      <c r="X35" s="92">
        <f t="shared" si="96"/>
        <v>0</v>
      </c>
      <c r="Y35" s="210">
        <v>0</v>
      </c>
      <c r="Z35" s="211">
        <f t="shared" si="97"/>
        <v>0</v>
      </c>
      <c r="AA35" s="210">
        <v>0</v>
      </c>
      <c r="AB35" s="211">
        <f t="shared" si="98"/>
        <v>0</v>
      </c>
      <c r="AC35" s="210">
        <v>0</v>
      </c>
      <c r="AD35" s="211">
        <f t="shared" si="99"/>
        <v>0</v>
      </c>
      <c r="AE35" s="210">
        <v>0</v>
      </c>
      <c r="AF35" s="211">
        <f t="shared" si="100"/>
        <v>0</v>
      </c>
      <c r="AG35" s="210">
        <v>0</v>
      </c>
      <c r="AH35" s="211">
        <f t="shared" si="101"/>
        <v>0</v>
      </c>
      <c r="AI35" s="212">
        <f t="shared" si="102"/>
        <v>0</v>
      </c>
      <c r="AJ35" s="213">
        <v>0</v>
      </c>
      <c r="AK35" s="214">
        <f t="shared" si="103"/>
        <v>0</v>
      </c>
      <c r="AL35" s="213">
        <v>0</v>
      </c>
      <c r="AM35" s="214">
        <f t="shared" si="104"/>
        <v>0</v>
      </c>
      <c r="AN35" s="213">
        <v>0</v>
      </c>
      <c r="AO35" s="214">
        <f t="shared" si="105"/>
        <v>0</v>
      </c>
      <c r="AP35" s="213">
        <v>0</v>
      </c>
      <c r="AQ35" s="214">
        <f t="shared" si="106"/>
        <v>0</v>
      </c>
      <c r="AR35" s="213">
        <v>0</v>
      </c>
      <c r="AS35" s="214">
        <f t="shared" si="107"/>
        <v>0</v>
      </c>
      <c r="AT35" s="215">
        <f t="shared" si="108"/>
        <v>0</v>
      </c>
      <c r="AU35" s="216">
        <v>0</v>
      </c>
      <c r="AV35" s="217">
        <f t="shared" si="109"/>
        <v>0</v>
      </c>
      <c r="AW35" s="216">
        <v>0</v>
      </c>
      <c r="AX35" s="217">
        <f t="shared" si="110"/>
        <v>0</v>
      </c>
      <c r="AY35" s="216">
        <v>0</v>
      </c>
      <c r="AZ35" s="217">
        <f t="shared" si="111"/>
        <v>0</v>
      </c>
      <c r="BA35" s="216">
        <v>0</v>
      </c>
      <c r="BB35" s="217">
        <f t="shared" si="112"/>
        <v>0</v>
      </c>
      <c r="BC35" s="216">
        <v>0</v>
      </c>
      <c r="BD35" s="217">
        <f t="shared" si="113"/>
        <v>0</v>
      </c>
      <c r="BE35" s="218">
        <f t="shared" si="114"/>
        <v>0</v>
      </c>
      <c r="BF35" s="219">
        <v>0</v>
      </c>
      <c r="BG35" s="220">
        <f t="shared" si="115"/>
        <v>0</v>
      </c>
      <c r="BH35" s="219">
        <v>0</v>
      </c>
      <c r="BI35" s="220">
        <f t="shared" si="116"/>
        <v>0</v>
      </c>
      <c r="BJ35" s="219">
        <v>0</v>
      </c>
      <c r="BK35" s="220">
        <f t="shared" si="117"/>
        <v>0</v>
      </c>
      <c r="BL35" s="219">
        <v>0</v>
      </c>
      <c r="BM35" s="220">
        <f t="shared" si="118"/>
        <v>0</v>
      </c>
      <c r="BN35" s="219">
        <v>0</v>
      </c>
      <c r="BO35" s="220">
        <f t="shared" si="119"/>
        <v>0</v>
      </c>
      <c r="BP35" s="413">
        <f t="shared" si="120"/>
        <v>0</v>
      </c>
      <c r="BQ35" s="558">
        <f t="shared" si="121"/>
        <v>0</v>
      </c>
      <c r="BR35" s="522">
        <f t="shared" si="122"/>
        <v>0</v>
      </c>
      <c r="BS35" s="522">
        <f t="shared" si="123"/>
        <v>0</v>
      </c>
      <c r="BT35" s="522">
        <f t="shared" si="124"/>
        <v>0</v>
      </c>
      <c r="BU35" s="522">
        <f t="shared" si="125"/>
        <v>0</v>
      </c>
      <c r="BV35" s="571">
        <f t="shared" si="126"/>
        <v>0</v>
      </c>
      <c r="BW35" s="524">
        <v>0</v>
      </c>
      <c r="BX35" s="223">
        <f t="shared" si="127"/>
        <v>0</v>
      </c>
      <c r="BY35" s="222">
        <v>0</v>
      </c>
      <c r="BZ35" s="223">
        <f t="shared" si="128"/>
        <v>0</v>
      </c>
      <c r="CA35" s="222">
        <v>0</v>
      </c>
      <c r="CB35" s="223">
        <f t="shared" si="129"/>
        <v>0</v>
      </c>
      <c r="CC35" s="222">
        <v>0</v>
      </c>
      <c r="CD35" s="223">
        <f t="shared" si="130"/>
        <v>0</v>
      </c>
      <c r="CE35" s="222">
        <v>0</v>
      </c>
      <c r="CF35" s="223">
        <f t="shared" si="131"/>
        <v>0</v>
      </c>
      <c r="CG35" s="224">
        <f t="shared" si="132"/>
        <v>0</v>
      </c>
      <c r="CH35" s="225">
        <v>0</v>
      </c>
      <c r="CI35" s="226">
        <f t="shared" si="133"/>
        <v>0</v>
      </c>
      <c r="CJ35" s="225">
        <v>0</v>
      </c>
      <c r="CK35" s="226">
        <f t="shared" si="134"/>
        <v>0</v>
      </c>
      <c r="CL35" s="225">
        <v>0</v>
      </c>
      <c r="CM35" s="226">
        <f t="shared" si="135"/>
        <v>0</v>
      </c>
      <c r="CN35" s="225">
        <v>0</v>
      </c>
      <c r="CO35" s="226">
        <f t="shared" si="136"/>
        <v>0</v>
      </c>
      <c r="CP35" s="225">
        <v>0</v>
      </c>
      <c r="CQ35" s="226">
        <f t="shared" si="137"/>
        <v>0</v>
      </c>
      <c r="CR35" s="227">
        <f t="shared" si="138"/>
        <v>0</v>
      </c>
      <c r="CS35" s="228">
        <v>0</v>
      </c>
      <c r="CT35" s="229">
        <f t="shared" si="139"/>
        <v>0</v>
      </c>
      <c r="CU35" s="228">
        <v>0</v>
      </c>
      <c r="CV35" s="229">
        <f t="shared" si="140"/>
        <v>0</v>
      </c>
      <c r="CW35" s="228">
        <v>0</v>
      </c>
      <c r="CX35" s="229">
        <f t="shared" si="141"/>
        <v>0</v>
      </c>
      <c r="CY35" s="228">
        <v>0</v>
      </c>
      <c r="CZ35" s="229">
        <f t="shared" si="142"/>
        <v>0</v>
      </c>
      <c r="DA35" s="228">
        <v>0</v>
      </c>
      <c r="DB35" s="229">
        <f t="shared" si="143"/>
        <v>0</v>
      </c>
      <c r="DC35" s="230">
        <f t="shared" si="144"/>
        <v>0</v>
      </c>
      <c r="DD35" s="231">
        <v>0</v>
      </c>
      <c r="DE35" s="232">
        <f t="shared" si="145"/>
        <v>0</v>
      </c>
      <c r="DF35" s="231">
        <v>0</v>
      </c>
      <c r="DG35" s="232">
        <f t="shared" si="146"/>
        <v>0</v>
      </c>
      <c r="DH35" s="231">
        <v>0</v>
      </c>
      <c r="DI35" s="232">
        <f t="shared" si="147"/>
        <v>0</v>
      </c>
      <c r="DJ35" s="231">
        <v>0</v>
      </c>
      <c r="DK35" s="232">
        <f t="shared" si="148"/>
        <v>0</v>
      </c>
      <c r="DL35" s="231">
        <v>0</v>
      </c>
      <c r="DM35" s="232">
        <f t="shared" si="149"/>
        <v>0</v>
      </c>
      <c r="DN35" s="233">
        <f t="shared" si="150"/>
        <v>0</v>
      </c>
      <c r="DO35" s="234">
        <v>0</v>
      </c>
      <c r="DP35" s="235">
        <f t="shared" si="151"/>
        <v>0</v>
      </c>
      <c r="DQ35" s="234">
        <v>0</v>
      </c>
      <c r="DR35" s="235">
        <f t="shared" si="152"/>
        <v>0</v>
      </c>
      <c r="DS35" s="234">
        <v>0</v>
      </c>
      <c r="DT35" s="235">
        <f t="shared" si="153"/>
        <v>0</v>
      </c>
      <c r="DU35" s="234">
        <v>0</v>
      </c>
      <c r="DV35" s="235">
        <f t="shared" si="154"/>
        <v>0</v>
      </c>
      <c r="DW35" s="234">
        <v>0</v>
      </c>
      <c r="DX35" s="235">
        <f t="shared" si="155"/>
        <v>0</v>
      </c>
      <c r="DY35" s="243">
        <f t="shared" si="156"/>
        <v>0</v>
      </c>
      <c r="DZ35" s="558">
        <f t="shared" si="157"/>
        <v>0</v>
      </c>
      <c r="EA35" s="522">
        <f t="shared" si="158"/>
        <v>0</v>
      </c>
      <c r="EB35" s="522">
        <f t="shared" si="159"/>
        <v>0</v>
      </c>
      <c r="EC35" s="522">
        <f t="shared" si="160"/>
        <v>0</v>
      </c>
      <c r="ED35" s="522">
        <f t="shared" si="161"/>
        <v>0</v>
      </c>
      <c r="EE35" s="571">
        <f t="shared" si="162"/>
        <v>0</v>
      </c>
      <c r="EF35" s="239">
        <f t="shared" si="163"/>
        <v>0</v>
      </c>
      <c r="EG35" s="239">
        <f t="shared" si="164"/>
        <v>0</v>
      </c>
      <c r="EH35" s="239">
        <f t="shared" si="165"/>
        <v>0</v>
      </c>
      <c r="EI35" s="239">
        <f t="shared" si="166"/>
        <v>0</v>
      </c>
      <c r="EJ35" s="239">
        <f t="shared" si="168"/>
        <v>0</v>
      </c>
      <c r="EK35" s="244">
        <f t="shared" si="167"/>
        <v>0</v>
      </c>
    </row>
    <row r="36" spans="1:141" ht="15" customHeight="1">
      <c r="C36" s="12">
        <f t="shared" si="88"/>
        <v>0</v>
      </c>
      <c r="E36" s="662" t="s">
        <v>300</v>
      </c>
      <c r="F36" s="662"/>
      <c r="G36" s="662"/>
      <c r="H36" s="662"/>
      <c r="I36" s="662"/>
      <c r="J36" s="662"/>
      <c r="K36" s="88">
        <v>0</v>
      </c>
      <c r="L36" s="89">
        <f t="shared" si="89"/>
        <v>0</v>
      </c>
      <c r="M36" s="56">
        <f t="shared" si="90"/>
        <v>0</v>
      </c>
      <c r="N36" s="90">
        <v>0</v>
      </c>
      <c r="O36" s="91">
        <f t="shared" si="91"/>
        <v>0</v>
      </c>
      <c r="P36" s="90">
        <v>0</v>
      </c>
      <c r="Q36" s="91">
        <f t="shared" si="92"/>
        <v>0</v>
      </c>
      <c r="R36" s="90">
        <v>0</v>
      </c>
      <c r="S36" s="91">
        <f t="shared" si="93"/>
        <v>0</v>
      </c>
      <c r="T36" s="90">
        <v>0</v>
      </c>
      <c r="U36" s="91">
        <f t="shared" si="94"/>
        <v>0</v>
      </c>
      <c r="V36" s="90">
        <v>0</v>
      </c>
      <c r="W36" s="91">
        <f t="shared" si="95"/>
        <v>0</v>
      </c>
      <c r="X36" s="92">
        <f t="shared" si="96"/>
        <v>0</v>
      </c>
      <c r="Y36" s="210">
        <v>0</v>
      </c>
      <c r="Z36" s="211">
        <f t="shared" si="97"/>
        <v>0</v>
      </c>
      <c r="AA36" s="210">
        <v>0</v>
      </c>
      <c r="AB36" s="211">
        <f t="shared" si="98"/>
        <v>0</v>
      </c>
      <c r="AC36" s="210">
        <v>0</v>
      </c>
      <c r="AD36" s="211">
        <f t="shared" si="99"/>
        <v>0</v>
      </c>
      <c r="AE36" s="210">
        <v>0</v>
      </c>
      <c r="AF36" s="211">
        <f t="shared" si="100"/>
        <v>0</v>
      </c>
      <c r="AG36" s="210">
        <v>0</v>
      </c>
      <c r="AH36" s="211">
        <f t="shared" si="101"/>
        <v>0</v>
      </c>
      <c r="AI36" s="212">
        <f t="shared" si="102"/>
        <v>0</v>
      </c>
      <c r="AJ36" s="213">
        <v>0</v>
      </c>
      <c r="AK36" s="214">
        <f t="shared" si="103"/>
        <v>0</v>
      </c>
      <c r="AL36" s="213">
        <v>0</v>
      </c>
      <c r="AM36" s="214">
        <f t="shared" si="104"/>
        <v>0</v>
      </c>
      <c r="AN36" s="213">
        <v>0</v>
      </c>
      <c r="AO36" s="214">
        <f t="shared" si="105"/>
        <v>0</v>
      </c>
      <c r="AP36" s="213">
        <v>0</v>
      </c>
      <c r="AQ36" s="214">
        <f t="shared" si="106"/>
        <v>0</v>
      </c>
      <c r="AR36" s="213">
        <v>0</v>
      </c>
      <c r="AS36" s="214">
        <f t="shared" si="107"/>
        <v>0</v>
      </c>
      <c r="AT36" s="215">
        <f t="shared" si="108"/>
        <v>0</v>
      </c>
      <c r="AU36" s="216">
        <v>0</v>
      </c>
      <c r="AV36" s="217">
        <f t="shared" si="109"/>
        <v>0</v>
      </c>
      <c r="AW36" s="216">
        <v>0</v>
      </c>
      <c r="AX36" s="217">
        <f t="shared" si="110"/>
        <v>0</v>
      </c>
      <c r="AY36" s="216">
        <v>0</v>
      </c>
      <c r="AZ36" s="217">
        <f t="shared" si="111"/>
        <v>0</v>
      </c>
      <c r="BA36" s="216">
        <v>0</v>
      </c>
      <c r="BB36" s="217">
        <f t="shared" si="112"/>
        <v>0</v>
      </c>
      <c r="BC36" s="216">
        <v>0</v>
      </c>
      <c r="BD36" s="217">
        <f t="shared" si="113"/>
        <v>0</v>
      </c>
      <c r="BE36" s="218">
        <f t="shared" si="114"/>
        <v>0</v>
      </c>
      <c r="BF36" s="219">
        <v>0</v>
      </c>
      <c r="BG36" s="220">
        <f t="shared" si="115"/>
        <v>0</v>
      </c>
      <c r="BH36" s="219">
        <v>0</v>
      </c>
      <c r="BI36" s="220">
        <f t="shared" si="116"/>
        <v>0</v>
      </c>
      <c r="BJ36" s="219">
        <v>0</v>
      </c>
      <c r="BK36" s="220">
        <f t="shared" si="117"/>
        <v>0</v>
      </c>
      <c r="BL36" s="219">
        <v>0</v>
      </c>
      <c r="BM36" s="220">
        <f t="shared" si="118"/>
        <v>0</v>
      </c>
      <c r="BN36" s="219">
        <v>0</v>
      </c>
      <c r="BO36" s="220">
        <f t="shared" si="119"/>
        <v>0</v>
      </c>
      <c r="BP36" s="413">
        <f t="shared" si="120"/>
        <v>0</v>
      </c>
      <c r="BQ36" s="558">
        <f t="shared" si="121"/>
        <v>0</v>
      </c>
      <c r="BR36" s="522">
        <f t="shared" si="122"/>
        <v>0</v>
      </c>
      <c r="BS36" s="522">
        <f t="shared" si="123"/>
        <v>0</v>
      </c>
      <c r="BT36" s="522">
        <f t="shared" si="124"/>
        <v>0</v>
      </c>
      <c r="BU36" s="522">
        <f t="shared" si="125"/>
        <v>0</v>
      </c>
      <c r="BV36" s="571">
        <f t="shared" si="126"/>
        <v>0</v>
      </c>
      <c r="BW36" s="524">
        <v>0</v>
      </c>
      <c r="BX36" s="223">
        <f t="shared" si="127"/>
        <v>0</v>
      </c>
      <c r="BY36" s="222">
        <v>0</v>
      </c>
      <c r="BZ36" s="223">
        <f t="shared" si="128"/>
        <v>0</v>
      </c>
      <c r="CA36" s="222">
        <v>0</v>
      </c>
      <c r="CB36" s="223">
        <f t="shared" si="129"/>
        <v>0</v>
      </c>
      <c r="CC36" s="222">
        <v>0</v>
      </c>
      <c r="CD36" s="223">
        <f t="shared" si="130"/>
        <v>0</v>
      </c>
      <c r="CE36" s="222">
        <v>0</v>
      </c>
      <c r="CF36" s="223">
        <f t="shared" si="131"/>
        <v>0</v>
      </c>
      <c r="CG36" s="224">
        <f t="shared" si="132"/>
        <v>0</v>
      </c>
      <c r="CH36" s="225">
        <v>0</v>
      </c>
      <c r="CI36" s="226">
        <f t="shared" si="133"/>
        <v>0</v>
      </c>
      <c r="CJ36" s="225">
        <v>0</v>
      </c>
      <c r="CK36" s="226">
        <f t="shared" si="134"/>
        <v>0</v>
      </c>
      <c r="CL36" s="225">
        <v>0</v>
      </c>
      <c r="CM36" s="226">
        <f t="shared" si="135"/>
        <v>0</v>
      </c>
      <c r="CN36" s="225">
        <v>0</v>
      </c>
      <c r="CO36" s="226">
        <f t="shared" si="136"/>
        <v>0</v>
      </c>
      <c r="CP36" s="225">
        <v>0</v>
      </c>
      <c r="CQ36" s="226">
        <f t="shared" si="137"/>
        <v>0</v>
      </c>
      <c r="CR36" s="227">
        <f t="shared" si="138"/>
        <v>0</v>
      </c>
      <c r="CS36" s="228">
        <v>0</v>
      </c>
      <c r="CT36" s="229">
        <f t="shared" si="139"/>
        <v>0</v>
      </c>
      <c r="CU36" s="228">
        <v>0</v>
      </c>
      <c r="CV36" s="229">
        <f t="shared" si="140"/>
        <v>0</v>
      </c>
      <c r="CW36" s="228">
        <v>0</v>
      </c>
      <c r="CX36" s="229">
        <f t="shared" si="141"/>
        <v>0</v>
      </c>
      <c r="CY36" s="228">
        <v>0</v>
      </c>
      <c r="CZ36" s="229">
        <f t="shared" si="142"/>
        <v>0</v>
      </c>
      <c r="DA36" s="228">
        <v>0</v>
      </c>
      <c r="DB36" s="229">
        <f t="shared" si="143"/>
        <v>0</v>
      </c>
      <c r="DC36" s="230">
        <f t="shared" si="144"/>
        <v>0</v>
      </c>
      <c r="DD36" s="231">
        <v>0</v>
      </c>
      <c r="DE36" s="232">
        <f t="shared" si="145"/>
        <v>0</v>
      </c>
      <c r="DF36" s="231">
        <v>0</v>
      </c>
      <c r="DG36" s="232">
        <f t="shared" si="146"/>
        <v>0</v>
      </c>
      <c r="DH36" s="231">
        <v>0</v>
      </c>
      <c r="DI36" s="232">
        <f t="shared" si="147"/>
        <v>0</v>
      </c>
      <c r="DJ36" s="231">
        <v>0</v>
      </c>
      <c r="DK36" s="232">
        <f t="shared" si="148"/>
        <v>0</v>
      </c>
      <c r="DL36" s="231">
        <v>0</v>
      </c>
      <c r="DM36" s="232">
        <f t="shared" si="149"/>
        <v>0</v>
      </c>
      <c r="DN36" s="233">
        <f t="shared" si="150"/>
        <v>0</v>
      </c>
      <c r="DO36" s="234">
        <v>0</v>
      </c>
      <c r="DP36" s="235">
        <f t="shared" si="151"/>
        <v>0</v>
      </c>
      <c r="DQ36" s="234">
        <v>0</v>
      </c>
      <c r="DR36" s="235">
        <f t="shared" si="152"/>
        <v>0</v>
      </c>
      <c r="DS36" s="234">
        <v>0</v>
      </c>
      <c r="DT36" s="235">
        <f t="shared" si="153"/>
        <v>0</v>
      </c>
      <c r="DU36" s="234">
        <v>0</v>
      </c>
      <c r="DV36" s="235">
        <f t="shared" si="154"/>
        <v>0</v>
      </c>
      <c r="DW36" s="234">
        <v>0</v>
      </c>
      <c r="DX36" s="235">
        <f t="shared" si="155"/>
        <v>0</v>
      </c>
      <c r="DY36" s="243">
        <f t="shared" si="156"/>
        <v>0</v>
      </c>
      <c r="DZ36" s="558">
        <f t="shared" si="157"/>
        <v>0</v>
      </c>
      <c r="EA36" s="522">
        <f t="shared" si="158"/>
        <v>0</v>
      </c>
      <c r="EB36" s="522">
        <f t="shared" si="159"/>
        <v>0</v>
      </c>
      <c r="EC36" s="522">
        <f t="shared" si="160"/>
        <v>0</v>
      </c>
      <c r="ED36" s="522">
        <f t="shared" si="161"/>
        <v>0</v>
      </c>
      <c r="EE36" s="571">
        <f t="shared" si="162"/>
        <v>0</v>
      </c>
      <c r="EF36" s="239">
        <f t="shared" si="163"/>
        <v>0</v>
      </c>
      <c r="EG36" s="239">
        <f t="shared" si="164"/>
        <v>0</v>
      </c>
      <c r="EH36" s="239">
        <f t="shared" si="165"/>
        <v>0</v>
      </c>
      <c r="EI36" s="239">
        <f t="shared" si="166"/>
        <v>0</v>
      </c>
      <c r="EJ36" s="239">
        <f t="shared" si="168"/>
        <v>0</v>
      </c>
      <c r="EK36" s="244">
        <f t="shared" si="167"/>
        <v>0</v>
      </c>
    </row>
    <row r="37" spans="1:141" ht="15" customHeight="1">
      <c r="C37" s="12">
        <f t="shared" si="88"/>
        <v>0</v>
      </c>
      <c r="E37" s="662" t="s">
        <v>300</v>
      </c>
      <c r="F37" s="662"/>
      <c r="G37" s="662"/>
      <c r="H37" s="662"/>
      <c r="I37" s="662"/>
      <c r="J37" s="662"/>
      <c r="K37" s="88">
        <v>0</v>
      </c>
      <c r="L37" s="89">
        <f t="shared" si="89"/>
        <v>0</v>
      </c>
      <c r="M37" s="56">
        <f t="shared" si="90"/>
        <v>0</v>
      </c>
      <c r="N37" s="90">
        <v>0</v>
      </c>
      <c r="O37" s="91">
        <f t="shared" si="91"/>
        <v>0</v>
      </c>
      <c r="P37" s="90">
        <v>0</v>
      </c>
      <c r="Q37" s="91">
        <f t="shared" si="92"/>
        <v>0</v>
      </c>
      <c r="R37" s="90">
        <v>0</v>
      </c>
      <c r="S37" s="91">
        <f t="shared" si="93"/>
        <v>0</v>
      </c>
      <c r="T37" s="90">
        <v>0</v>
      </c>
      <c r="U37" s="91">
        <f t="shared" si="94"/>
        <v>0</v>
      </c>
      <c r="V37" s="90">
        <v>0</v>
      </c>
      <c r="W37" s="91">
        <f t="shared" si="95"/>
        <v>0</v>
      </c>
      <c r="X37" s="92">
        <f t="shared" si="96"/>
        <v>0</v>
      </c>
      <c r="Y37" s="210">
        <v>0</v>
      </c>
      <c r="Z37" s="211">
        <f t="shared" si="97"/>
        <v>0</v>
      </c>
      <c r="AA37" s="210">
        <v>0</v>
      </c>
      <c r="AB37" s="211">
        <f t="shared" si="98"/>
        <v>0</v>
      </c>
      <c r="AC37" s="210">
        <v>0</v>
      </c>
      <c r="AD37" s="211">
        <f t="shared" si="99"/>
        <v>0</v>
      </c>
      <c r="AE37" s="210">
        <v>0</v>
      </c>
      <c r="AF37" s="211">
        <f t="shared" si="100"/>
        <v>0</v>
      </c>
      <c r="AG37" s="210">
        <v>0</v>
      </c>
      <c r="AH37" s="211">
        <f t="shared" si="101"/>
        <v>0</v>
      </c>
      <c r="AI37" s="212">
        <f t="shared" si="102"/>
        <v>0</v>
      </c>
      <c r="AJ37" s="213">
        <v>0</v>
      </c>
      <c r="AK37" s="214">
        <f t="shared" si="103"/>
        <v>0</v>
      </c>
      <c r="AL37" s="213">
        <v>0</v>
      </c>
      <c r="AM37" s="214">
        <f t="shared" si="104"/>
        <v>0</v>
      </c>
      <c r="AN37" s="213">
        <v>0</v>
      </c>
      <c r="AO37" s="214">
        <f t="shared" si="105"/>
        <v>0</v>
      </c>
      <c r="AP37" s="213">
        <v>0</v>
      </c>
      <c r="AQ37" s="214">
        <f t="shared" si="106"/>
        <v>0</v>
      </c>
      <c r="AR37" s="213">
        <v>0</v>
      </c>
      <c r="AS37" s="214">
        <f t="shared" si="107"/>
        <v>0</v>
      </c>
      <c r="AT37" s="215">
        <f t="shared" si="108"/>
        <v>0</v>
      </c>
      <c r="AU37" s="216">
        <v>0</v>
      </c>
      <c r="AV37" s="217">
        <f t="shared" si="109"/>
        <v>0</v>
      </c>
      <c r="AW37" s="216">
        <v>0</v>
      </c>
      <c r="AX37" s="217">
        <f t="shared" si="110"/>
        <v>0</v>
      </c>
      <c r="AY37" s="216">
        <v>0</v>
      </c>
      <c r="AZ37" s="217">
        <f t="shared" si="111"/>
        <v>0</v>
      </c>
      <c r="BA37" s="216">
        <v>0</v>
      </c>
      <c r="BB37" s="217">
        <f t="shared" si="112"/>
        <v>0</v>
      </c>
      <c r="BC37" s="216">
        <v>0</v>
      </c>
      <c r="BD37" s="217">
        <f t="shared" si="113"/>
        <v>0</v>
      </c>
      <c r="BE37" s="218">
        <f t="shared" si="114"/>
        <v>0</v>
      </c>
      <c r="BF37" s="219">
        <v>0</v>
      </c>
      <c r="BG37" s="220">
        <f t="shared" si="115"/>
        <v>0</v>
      </c>
      <c r="BH37" s="219">
        <v>0</v>
      </c>
      <c r="BI37" s="220">
        <f t="shared" si="116"/>
        <v>0</v>
      </c>
      <c r="BJ37" s="219">
        <v>0</v>
      </c>
      <c r="BK37" s="220">
        <f t="shared" si="117"/>
        <v>0</v>
      </c>
      <c r="BL37" s="219">
        <v>0</v>
      </c>
      <c r="BM37" s="220">
        <f t="shared" si="118"/>
        <v>0</v>
      </c>
      <c r="BN37" s="219">
        <v>0</v>
      </c>
      <c r="BO37" s="220">
        <f t="shared" si="119"/>
        <v>0</v>
      </c>
      <c r="BP37" s="413">
        <f t="shared" si="120"/>
        <v>0</v>
      </c>
      <c r="BQ37" s="558">
        <f t="shared" si="121"/>
        <v>0</v>
      </c>
      <c r="BR37" s="522">
        <f t="shared" si="122"/>
        <v>0</v>
      </c>
      <c r="BS37" s="522">
        <f t="shared" si="123"/>
        <v>0</v>
      </c>
      <c r="BT37" s="522">
        <f t="shared" si="124"/>
        <v>0</v>
      </c>
      <c r="BU37" s="522">
        <f t="shared" si="125"/>
        <v>0</v>
      </c>
      <c r="BV37" s="571">
        <f t="shared" si="126"/>
        <v>0</v>
      </c>
      <c r="BW37" s="524">
        <v>0</v>
      </c>
      <c r="BX37" s="223">
        <f t="shared" si="127"/>
        <v>0</v>
      </c>
      <c r="BY37" s="222">
        <v>0</v>
      </c>
      <c r="BZ37" s="223">
        <f t="shared" si="128"/>
        <v>0</v>
      </c>
      <c r="CA37" s="222">
        <v>0</v>
      </c>
      <c r="CB37" s="223">
        <f t="shared" si="129"/>
        <v>0</v>
      </c>
      <c r="CC37" s="222">
        <v>0</v>
      </c>
      <c r="CD37" s="223">
        <f t="shared" si="130"/>
        <v>0</v>
      </c>
      <c r="CE37" s="222">
        <v>0</v>
      </c>
      <c r="CF37" s="223">
        <f t="shared" si="131"/>
        <v>0</v>
      </c>
      <c r="CG37" s="224">
        <f t="shared" si="132"/>
        <v>0</v>
      </c>
      <c r="CH37" s="225">
        <v>0</v>
      </c>
      <c r="CI37" s="226">
        <f t="shared" si="133"/>
        <v>0</v>
      </c>
      <c r="CJ37" s="225">
        <v>0</v>
      </c>
      <c r="CK37" s="226">
        <f t="shared" si="134"/>
        <v>0</v>
      </c>
      <c r="CL37" s="225">
        <v>0</v>
      </c>
      <c r="CM37" s="226">
        <f t="shared" si="135"/>
        <v>0</v>
      </c>
      <c r="CN37" s="225">
        <v>0</v>
      </c>
      <c r="CO37" s="226">
        <f t="shared" si="136"/>
        <v>0</v>
      </c>
      <c r="CP37" s="225">
        <v>0</v>
      </c>
      <c r="CQ37" s="226">
        <f t="shared" si="137"/>
        <v>0</v>
      </c>
      <c r="CR37" s="227">
        <f t="shared" si="138"/>
        <v>0</v>
      </c>
      <c r="CS37" s="228">
        <v>0</v>
      </c>
      <c r="CT37" s="229">
        <f t="shared" si="139"/>
        <v>0</v>
      </c>
      <c r="CU37" s="228">
        <v>0</v>
      </c>
      <c r="CV37" s="229">
        <f t="shared" si="140"/>
        <v>0</v>
      </c>
      <c r="CW37" s="228">
        <v>0</v>
      </c>
      <c r="CX37" s="229">
        <f t="shared" si="141"/>
        <v>0</v>
      </c>
      <c r="CY37" s="228">
        <v>0</v>
      </c>
      <c r="CZ37" s="229">
        <f t="shared" si="142"/>
        <v>0</v>
      </c>
      <c r="DA37" s="228">
        <v>0</v>
      </c>
      <c r="DB37" s="229">
        <f t="shared" si="143"/>
        <v>0</v>
      </c>
      <c r="DC37" s="230">
        <f t="shared" si="144"/>
        <v>0</v>
      </c>
      <c r="DD37" s="231">
        <v>0</v>
      </c>
      <c r="DE37" s="232">
        <f t="shared" si="145"/>
        <v>0</v>
      </c>
      <c r="DF37" s="231">
        <v>0</v>
      </c>
      <c r="DG37" s="232">
        <f t="shared" si="146"/>
        <v>0</v>
      </c>
      <c r="DH37" s="231">
        <v>0</v>
      </c>
      <c r="DI37" s="232">
        <f t="shared" si="147"/>
        <v>0</v>
      </c>
      <c r="DJ37" s="231">
        <v>0</v>
      </c>
      <c r="DK37" s="232">
        <f t="shared" si="148"/>
        <v>0</v>
      </c>
      <c r="DL37" s="231">
        <v>0</v>
      </c>
      <c r="DM37" s="232">
        <f t="shared" si="149"/>
        <v>0</v>
      </c>
      <c r="DN37" s="233">
        <f t="shared" si="150"/>
        <v>0</v>
      </c>
      <c r="DO37" s="234">
        <v>0</v>
      </c>
      <c r="DP37" s="235">
        <f t="shared" si="151"/>
        <v>0</v>
      </c>
      <c r="DQ37" s="234">
        <v>0</v>
      </c>
      <c r="DR37" s="235">
        <f t="shared" si="152"/>
        <v>0</v>
      </c>
      <c r="DS37" s="234">
        <v>0</v>
      </c>
      <c r="DT37" s="235">
        <f t="shared" si="153"/>
        <v>0</v>
      </c>
      <c r="DU37" s="234">
        <v>0</v>
      </c>
      <c r="DV37" s="235">
        <f t="shared" si="154"/>
        <v>0</v>
      </c>
      <c r="DW37" s="234">
        <v>0</v>
      </c>
      <c r="DX37" s="235">
        <f t="shared" si="155"/>
        <v>0</v>
      </c>
      <c r="DY37" s="243">
        <f t="shared" si="156"/>
        <v>0</v>
      </c>
      <c r="DZ37" s="558">
        <f t="shared" si="157"/>
        <v>0</v>
      </c>
      <c r="EA37" s="522">
        <f t="shared" si="158"/>
        <v>0</v>
      </c>
      <c r="EB37" s="522">
        <f t="shared" si="159"/>
        <v>0</v>
      </c>
      <c r="EC37" s="522">
        <f t="shared" si="160"/>
        <v>0</v>
      </c>
      <c r="ED37" s="522">
        <f t="shared" si="161"/>
        <v>0</v>
      </c>
      <c r="EE37" s="571">
        <f t="shared" si="162"/>
        <v>0</v>
      </c>
      <c r="EF37" s="239">
        <f t="shared" si="163"/>
        <v>0</v>
      </c>
      <c r="EG37" s="239">
        <f t="shared" si="164"/>
        <v>0</v>
      </c>
      <c r="EH37" s="239">
        <f t="shared" si="165"/>
        <v>0</v>
      </c>
      <c r="EI37" s="239">
        <f t="shared" si="166"/>
        <v>0</v>
      </c>
      <c r="EJ37" s="239">
        <f t="shared" si="168"/>
        <v>0</v>
      </c>
      <c r="EK37" s="244">
        <f t="shared" si="167"/>
        <v>0</v>
      </c>
    </row>
    <row r="38" spans="1:141" s="9" customFormat="1" ht="15" customHeight="1">
      <c r="A38" s="62"/>
      <c r="B38" s="62"/>
      <c r="C38" s="12">
        <f t="shared" si="88"/>
        <v>0</v>
      </c>
      <c r="D38" s="34"/>
      <c r="E38" s="662" t="s">
        <v>300</v>
      </c>
      <c r="F38" s="662"/>
      <c r="G38" s="662"/>
      <c r="H38" s="662"/>
      <c r="I38" s="662"/>
      <c r="J38" s="662"/>
      <c r="K38" s="88">
        <v>0</v>
      </c>
      <c r="L38" s="89">
        <f t="shared" si="89"/>
        <v>0</v>
      </c>
      <c r="M38" s="56">
        <f t="shared" si="90"/>
        <v>0</v>
      </c>
      <c r="N38" s="90">
        <v>0</v>
      </c>
      <c r="O38" s="91">
        <f t="shared" si="91"/>
        <v>0</v>
      </c>
      <c r="P38" s="90">
        <v>0</v>
      </c>
      <c r="Q38" s="91">
        <f t="shared" si="92"/>
        <v>0</v>
      </c>
      <c r="R38" s="90">
        <v>0</v>
      </c>
      <c r="S38" s="91">
        <f t="shared" si="93"/>
        <v>0</v>
      </c>
      <c r="T38" s="90">
        <v>0</v>
      </c>
      <c r="U38" s="91">
        <f t="shared" si="94"/>
        <v>0</v>
      </c>
      <c r="V38" s="90">
        <v>0</v>
      </c>
      <c r="W38" s="91">
        <f t="shared" si="95"/>
        <v>0</v>
      </c>
      <c r="X38" s="92">
        <f t="shared" si="96"/>
        <v>0</v>
      </c>
      <c r="Y38" s="210">
        <v>0</v>
      </c>
      <c r="Z38" s="211">
        <f t="shared" si="97"/>
        <v>0</v>
      </c>
      <c r="AA38" s="210">
        <v>0</v>
      </c>
      <c r="AB38" s="211">
        <f t="shared" si="98"/>
        <v>0</v>
      </c>
      <c r="AC38" s="210">
        <v>0</v>
      </c>
      <c r="AD38" s="211">
        <f t="shared" si="99"/>
        <v>0</v>
      </c>
      <c r="AE38" s="210">
        <v>0</v>
      </c>
      <c r="AF38" s="211">
        <f t="shared" si="100"/>
        <v>0</v>
      </c>
      <c r="AG38" s="210">
        <v>0</v>
      </c>
      <c r="AH38" s="211">
        <f t="shared" si="101"/>
        <v>0</v>
      </c>
      <c r="AI38" s="212">
        <f t="shared" si="102"/>
        <v>0</v>
      </c>
      <c r="AJ38" s="213">
        <v>0</v>
      </c>
      <c r="AK38" s="214">
        <f t="shared" si="103"/>
        <v>0</v>
      </c>
      <c r="AL38" s="213">
        <v>0</v>
      </c>
      <c r="AM38" s="214">
        <f t="shared" si="104"/>
        <v>0</v>
      </c>
      <c r="AN38" s="213">
        <v>0</v>
      </c>
      <c r="AO38" s="214">
        <f t="shared" si="105"/>
        <v>0</v>
      </c>
      <c r="AP38" s="213">
        <v>0</v>
      </c>
      <c r="AQ38" s="214">
        <f t="shared" si="106"/>
        <v>0</v>
      </c>
      <c r="AR38" s="213">
        <v>0</v>
      </c>
      <c r="AS38" s="214">
        <f t="shared" si="107"/>
        <v>0</v>
      </c>
      <c r="AT38" s="215">
        <f t="shared" si="108"/>
        <v>0</v>
      </c>
      <c r="AU38" s="216">
        <v>0</v>
      </c>
      <c r="AV38" s="217">
        <f t="shared" si="109"/>
        <v>0</v>
      </c>
      <c r="AW38" s="216">
        <v>0</v>
      </c>
      <c r="AX38" s="217">
        <f t="shared" si="110"/>
        <v>0</v>
      </c>
      <c r="AY38" s="216">
        <v>0</v>
      </c>
      <c r="AZ38" s="217">
        <f t="shared" si="111"/>
        <v>0</v>
      </c>
      <c r="BA38" s="216">
        <v>0</v>
      </c>
      <c r="BB38" s="217">
        <f t="shared" si="112"/>
        <v>0</v>
      </c>
      <c r="BC38" s="216">
        <v>0</v>
      </c>
      <c r="BD38" s="217">
        <f t="shared" si="113"/>
        <v>0</v>
      </c>
      <c r="BE38" s="218">
        <f t="shared" si="114"/>
        <v>0</v>
      </c>
      <c r="BF38" s="219">
        <v>0</v>
      </c>
      <c r="BG38" s="220">
        <f t="shared" si="115"/>
        <v>0</v>
      </c>
      <c r="BH38" s="219">
        <v>0</v>
      </c>
      <c r="BI38" s="220">
        <f t="shared" si="116"/>
        <v>0</v>
      </c>
      <c r="BJ38" s="219">
        <v>0</v>
      </c>
      <c r="BK38" s="220">
        <f t="shared" si="117"/>
        <v>0</v>
      </c>
      <c r="BL38" s="219">
        <v>0</v>
      </c>
      <c r="BM38" s="220">
        <f t="shared" si="118"/>
        <v>0</v>
      </c>
      <c r="BN38" s="219">
        <v>0</v>
      </c>
      <c r="BO38" s="220">
        <f t="shared" si="119"/>
        <v>0</v>
      </c>
      <c r="BP38" s="413">
        <f t="shared" si="120"/>
        <v>0</v>
      </c>
      <c r="BQ38" s="558">
        <f t="shared" si="121"/>
        <v>0</v>
      </c>
      <c r="BR38" s="522">
        <f t="shared" si="122"/>
        <v>0</v>
      </c>
      <c r="BS38" s="522">
        <f t="shared" si="123"/>
        <v>0</v>
      </c>
      <c r="BT38" s="522">
        <f t="shared" si="124"/>
        <v>0</v>
      </c>
      <c r="BU38" s="522">
        <f t="shared" si="125"/>
        <v>0</v>
      </c>
      <c r="BV38" s="571">
        <f t="shared" si="126"/>
        <v>0</v>
      </c>
      <c r="BW38" s="524">
        <v>0</v>
      </c>
      <c r="BX38" s="223">
        <f t="shared" si="127"/>
        <v>0</v>
      </c>
      <c r="BY38" s="222">
        <v>0</v>
      </c>
      <c r="BZ38" s="223">
        <f t="shared" si="128"/>
        <v>0</v>
      </c>
      <c r="CA38" s="222">
        <v>0</v>
      </c>
      <c r="CB38" s="223">
        <f t="shared" si="129"/>
        <v>0</v>
      </c>
      <c r="CC38" s="222">
        <v>0</v>
      </c>
      <c r="CD38" s="223">
        <f t="shared" si="130"/>
        <v>0</v>
      </c>
      <c r="CE38" s="222">
        <v>0</v>
      </c>
      <c r="CF38" s="223">
        <f t="shared" si="131"/>
        <v>0</v>
      </c>
      <c r="CG38" s="224">
        <f t="shared" si="132"/>
        <v>0</v>
      </c>
      <c r="CH38" s="225">
        <v>0</v>
      </c>
      <c r="CI38" s="226">
        <f t="shared" si="133"/>
        <v>0</v>
      </c>
      <c r="CJ38" s="225">
        <v>0</v>
      </c>
      <c r="CK38" s="226">
        <f t="shared" si="134"/>
        <v>0</v>
      </c>
      <c r="CL38" s="225">
        <v>0</v>
      </c>
      <c r="CM38" s="226">
        <f t="shared" si="135"/>
        <v>0</v>
      </c>
      <c r="CN38" s="225">
        <v>0</v>
      </c>
      <c r="CO38" s="226">
        <f t="shared" si="136"/>
        <v>0</v>
      </c>
      <c r="CP38" s="225">
        <v>0</v>
      </c>
      <c r="CQ38" s="226">
        <f t="shared" si="137"/>
        <v>0</v>
      </c>
      <c r="CR38" s="227">
        <f t="shared" si="138"/>
        <v>0</v>
      </c>
      <c r="CS38" s="228">
        <v>0</v>
      </c>
      <c r="CT38" s="229">
        <f t="shared" si="139"/>
        <v>0</v>
      </c>
      <c r="CU38" s="228">
        <v>0</v>
      </c>
      <c r="CV38" s="229">
        <f t="shared" si="140"/>
        <v>0</v>
      </c>
      <c r="CW38" s="228">
        <v>0</v>
      </c>
      <c r="CX38" s="229">
        <f t="shared" si="141"/>
        <v>0</v>
      </c>
      <c r="CY38" s="228">
        <v>0</v>
      </c>
      <c r="CZ38" s="229">
        <f t="shared" si="142"/>
        <v>0</v>
      </c>
      <c r="DA38" s="228">
        <v>0</v>
      </c>
      <c r="DB38" s="229">
        <f t="shared" si="143"/>
        <v>0</v>
      </c>
      <c r="DC38" s="230">
        <f t="shared" si="144"/>
        <v>0</v>
      </c>
      <c r="DD38" s="231">
        <v>0</v>
      </c>
      <c r="DE38" s="232">
        <f t="shared" si="145"/>
        <v>0</v>
      </c>
      <c r="DF38" s="231">
        <v>0</v>
      </c>
      <c r="DG38" s="232">
        <f t="shared" si="146"/>
        <v>0</v>
      </c>
      <c r="DH38" s="231">
        <v>0</v>
      </c>
      <c r="DI38" s="232">
        <f t="shared" si="147"/>
        <v>0</v>
      </c>
      <c r="DJ38" s="231">
        <v>0</v>
      </c>
      <c r="DK38" s="232">
        <f t="shared" si="148"/>
        <v>0</v>
      </c>
      <c r="DL38" s="231">
        <v>0</v>
      </c>
      <c r="DM38" s="232">
        <f t="shared" si="149"/>
        <v>0</v>
      </c>
      <c r="DN38" s="233">
        <f t="shared" si="150"/>
        <v>0</v>
      </c>
      <c r="DO38" s="234">
        <v>0</v>
      </c>
      <c r="DP38" s="235">
        <f t="shared" si="151"/>
        <v>0</v>
      </c>
      <c r="DQ38" s="234">
        <v>0</v>
      </c>
      <c r="DR38" s="235">
        <f t="shared" si="152"/>
        <v>0</v>
      </c>
      <c r="DS38" s="234">
        <v>0</v>
      </c>
      <c r="DT38" s="235">
        <f t="shared" si="153"/>
        <v>0</v>
      </c>
      <c r="DU38" s="234">
        <v>0</v>
      </c>
      <c r="DV38" s="235">
        <f t="shared" si="154"/>
        <v>0</v>
      </c>
      <c r="DW38" s="234">
        <v>0</v>
      </c>
      <c r="DX38" s="235">
        <f t="shared" si="155"/>
        <v>0</v>
      </c>
      <c r="DY38" s="243">
        <f t="shared" si="156"/>
        <v>0</v>
      </c>
      <c r="DZ38" s="558">
        <f t="shared" si="157"/>
        <v>0</v>
      </c>
      <c r="EA38" s="522">
        <f t="shared" si="158"/>
        <v>0</v>
      </c>
      <c r="EB38" s="522">
        <f t="shared" si="159"/>
        <v>0</v>
      </c>
      <c r="EC38" s="522">
        <f t="shared" si="160"/>
        <v>0</v>
      </c>
      <c r="ED38" s="522">
        <f t="shared" si="161"/>
        <v>0</v>
      </c>
      <c r="EE38" s="571">
        <f t="shared" si="162"/>
        <v>0</v>
      </c>
      <c r="EF38" s="239">
        <f t="shared" si="163"/>
        <v>0</v>
      </c>
      <c r="EG38" s="239">
        <f t="shared" si="164"/>
        <v>0</v>
      </c>
      <c r="EH38" s="239">
        <f t="shared" si="165"/>
        <v>0</v>
      </c>
      <c r="EI38" s="239">
        <f t="shared" si="166"/>
        <v>0</v>
      </c>
      <c r="EJ38" s="239">
        <f t="shared" si="168"/>
        <v>0</v>
      </c>
      <c r="EK38" s="244">
        <f t="shared" si="167"/>
        <v>0</v>
      </c>
    </row>
    <row r="39" spans="1:141" s="9" customFormat="1" ht="15" customHeight="1">
      <c r="A39" s="62"/>
      <c r="B39" s="62"/>
      <c r="C39" s="12">
        <f t="shared" si="88"/>
        <v>0</v>
      </c>
      <c r="D39" s="34"/>
      <c r="E39" s="662" t="s">
        <v>300</v>
      </c>
      <c r="F39" s="662"/>
      <c r="G39" s="662"/>
      <c r="H39" s="662"/>
      <c r="I39" s="662"/>
      <c r="J39" s="662"/>
      <c r="K39" s="88">
        <v>0</v>
      </c>
      <c r="L39" s="89">
        <f t="shared" si="89"/>
        <v>0</v>
      </c>
      <c r="M39" s="56">
        <f t="shared" si="90"/>
        <v>0</v>
      </c>
      <c r="N39" s="90">
        <v>0</v>
      </c>
      <c r="O39" s="91">
        <f t="shared" si="91"/>
        <v>0</v>
      </c>
      <c r="P39" s="90">
        <v>0</v>
      </c>
      <c r="Q39" s="91">
        <f t="shared" si="92"/>
        <v>0</v>
      </c>
      <c r="R39" s="90">
        <v>0</v>
      </c>
      <c r="S39" s="91">
        <f t="shared" si="93"/>
        <v>0</v>
      </c>
      <c r="T39" s="90">
        <v>0</v>
      </c>
      <c r="U39" s="91">
        <f t="shared" si="94"/>
        <v>0</v>
      </c>
      <c r="V39" s="90">
        <v>0</v>
      </c>
      <c r="W39" s="91">
        <f t="shared" si="95"/>
        <v>0</v>
      </c>
      <c r="X39" s="92">
        <f t="shared" si="96"/>
        <v>0</v>
      </c>
      <c r="Y39" s="210">
        <v>0</v>
      </c>
      <c r="Z39" s="211">
        <f t="shared" si="97"/>
        <v>0</v>
      </c>
      <c r="AA39" s="210">
        <v>0</v>
      </c>
      <c r="AB39" s="211">
        <f t="shared" si="98"/>
        <v>0</v>
      </c>
      <c r="AC39" s="210">
        <v>0</v>
      </c>
      <c r="AD39" s="211">
        <f t="shared" si="99"/>
        <v>0</v>
      </c>
      <c r="AE39" s="210">
        <v>0</v>
      </c>
      <c r="AF39" s="211">
        <f t="shared" si="100"/>
        <v>0</v>
      </c>
      <c r="AG39" s="210">
        <v>0</v>
      </c>
      <c r="AH39" s="211">
        <f t="shared" si="101"/>
        <v>0</v>
      </c>
      <c r="AI39" s="212">
        <f t="shared" si="102"/>
        <v>0</v>
      </c>
      <c r="AJ39" s="213">
        <v>0</v>
      </c>
      <c r="AK39" s="214">
        <f t="shared" si="103"/>
        <v>0</v>
      </c>
      <c r="AL39" s="213">
        <v>0</v>
      </c>
      <c r="AM39" s="214">
        <f t="shared" si="104"/>
        <v>0</v>
      </c>
      <c r="AN39" s="213">
        <v>0</v>
      </c>
      <c r="AO39" s="214">
        <f t="shared" si="105"/>
        <v>0</v>
      </c>
      <c r="AP39" s="213">
        <v>0</v>
      </c>
      <c r="AQ39" s="214">
        <f t="shared" si="106"/>
        <v>0</v>
      </c>
      <c r="AR39" s="213">
        <v>0</v>
      </c>
      <c r="AS39" s="214">
        <f t="shared" si="107"/>
        <v>0</v>
      </c>
      <c r="AT39" s="215">
        <f t="shared" si="108"/>
        <v>0</v>
      </c>
      <c r="AU39" s="216">
        <v>0</v>
      </c>
      <c r="AV39" s="217">
        <f t="shared" si="109"/>
        <v>0</v>
      </c>
      <c r="AW39" s="216">
        <v>0</v>
      </c>
      <c r="AX39" s="217">
        <f t="shared" si="110"/>
        <v>0</v>
      </c>
      <c r="AY39" s="216">
        <v>0</v>
      </c>
      <c r="AZ39" s="217">
        <f t="shared" si="111"/>
        <v>0</v>
      </c>
      <c r="BA39" s="216">
        <v>0</v>
      </c>
      <c r="BB39" s="217">
        <f t="shared" si="112"/>
        <v>0</v>
      </c>
      <c r="BC39" s="216">
        <v>0</v>
      </c>
      <c r="BD39" s="217">
        <f t="shared" si="113"/>
        <v>0</v>
      </c>
      <c r="BE39" s="218">
        <f t="shared" si="114"/>
        <v>0</v>
      </c>
      <c r="BF39" s="219">
        <v>0</v>
      </c>
      <c r="BG39" s="220">
        <f t="shared" si="115"/>
        <v>0</v>
      </c>
      <c r="BH39" s="219">
        <v>0</v>
      </c>
      <c r="BI39" s="220">
        <f t="shared" si="116"/>
        <v>0</v>
      </c>
      <c r="BJ39" s="219">
        <v>0</v>
      </c>
      <c r="BK39" s="220">
        <f t="shared" si="117"/>
        <v>0</v>
      </c>
      <c r="BL39" s="219">
        <v>0</v>
      </c>
      <c r="BM39" s="220">
        <f t="shared" si="118"/>
        <v>0</v>
      </c>
      <c r="BN39" s="219">
        <v>0</v>
      </c>
      <c r="BO39" s="220">
        <f t="shared" si="119"/>
        <v>0</v>
      </c>
      <c r="BP39" s="413">
        <f t="shared" si="120"/>
        <v>0</v>
      </c>
      <c r="BQ39" s="558">
        <f t="shared" si="121"/>
        <v>0</v>
      </c>
      <c r="BR39" s="522">
        <f t="shared" si="122"/>
        <v>0</v>
      </c>
      <c r="BS39" s="522">
        <f t="shared" si="123"/>
        <v>0</v>
      </c>
      <c r="BT39" s="522">
        <f t="shared" si="124"/>
        <v>0</v>
      </c>
      <c r="BU39" s="522">
        <f t="shared" si="125"/>
        <v>0</v>
      </c>
      <c r="BV39" s="571">
        <f t="shared" si="126"/>
        <v>0</v>
      </c>
      <c r="BW39" s="524">
        <v>0</v>
      </c>
      <c r="BX39" s="223">
        <f t="shared" si="127"/>
        <v>0</v>
      </c>
      <c r="BY39" s="222">
        <v>0</v>
      </c>
      <c r="BZ39" s="223">
        <f t="shared" si="128"/>
        <v>0</v>
      </c>
      <c r="CA39" s="222">
        <v>0</v>
      </c>
      <c r="CB39" s="223">
        <f t="shared" si="129"/>
        <v>0</v>
      </c>
      <c r="CC39" s="222">
        <v>0</v>
      </c>
      <c r="CD39" s="223">
        <f t="shared" si="130"/>
        <v>0</v>
      </c>
      <c r="CE39" s="222">
        <v>0</v>
      </c>
      <c r="CF39" s="223">
        <f t="shared" si="131"/>
        <v>0</v>
      </c>
      <c r="CG39" s="224">
        <f t="shared" si="132"/>
        <v>0</v>
      </c>
      <c r="CH39" s="225">
        <v>0</v>
      </c>
      <c r="CI39" s="226">
        <f t="shared" si="133"/>
        <v>0</v>
      </c>
      <c r="CJ39" s="225">
        <v>0</v>
      </c>
      <c r="CK39" s="226">
        <f t="shared" si="134"/>
        <v>0</v>
      </c>
      <c r="CL39" s="225">
        <v>0</v>
      </c>
      <c r="CM39" s="226">
        <f t="shared" si="135"/>
        <v>0</v>
      </c>
      <c r="CN39" s="225">
        <v>0</v>
      </c>
      <c r="CO39" s="226">
        <f t="shared" si="136"/>
        <v>0</v>
      </c>
      <c r="CP39" s="225">
        <v>0</v>
      </c>
      <c r="CQ39" s="226">
        <f t="shared" si="137"/>
        <v>0</v>
      </c>
      <c r="CR39" s="227">
        <f t="shared" si="138"/>
        <v>0</v>
      </c>
      <c r="CS39" s="228">
        <v>0</v>
      </c>
      <c r="CT39" s="229">
        <f t="shared" si="139"/>
        <v>0</v>
      </c>
      <c r="CU39" s="228">
        <v>0</v>
      </c>
      <c r="CV39" s="229">
        <f t="shared" si="140"/>
        <v>0</v>
      </c>
      <c r="CW39" s="228">
        <v>0</v>
      </c>
      <c r="CX39" s="229">
        <f t="shared" si="141"/>
        <v>0</v>
      </c>
      <c r="CY39" s="228">
        <v>0</v>
      </c>
      <c r="CZ39" s="229">
        <f t="shared" si="142"/>
        <v>0</v>
      </c>
      <c r="DA39" s="228">
        <v>0</v>
      </c>
      <c r="DB39" s="229">
        <f t="shared" si="143"/>
        <v>0</v>
      </c>
      <c r="DC39" s="230">
        <f t="shared" si="144"/>
        <v>0</v>
      </c>
      <c r="DD39" s="231">
        <v>0</v>
      </c>
      <c r="DE39" s="232">
        <f t="shared" si="145"/>
        <v>0</v>
      </c>
      <c r="DF39" s="231">
        <v>0</v>
      </c>
      <c r="DG39" s="232">
        <f t="shared" si="146"/>
        <v>0</v>
      </c>
      <c r="DH39" s="231">
        <v>0</v>
      </c>
      <c r="DI39" s="232">
        <f t="shared" si="147"/>
        <v>0</v>
      </c>
      <c r="DJ39" s="231">
        <v>0</v>
      </c>
      <c r="DK39" s="232">
        <f t="shared" si="148"/>
        <v>0</v>
      </c>
      <c r="DL39" s="231">
        <v>0</v>
      </c>
      <c r="DM39" s="232">
        <f t="shared" si="149"/>
        <v>0</v>
      </c>
      <c r="DN39" s="233">
        <f t="shared" si="150"/>
        <v>0</v>
      </c>
      <c r="DO39" s="234">
        <v>0</v>
      </c>
      <c r="DP39" s="235">
        <f t="shared" si="151"/>
        <v>0</v>
      </c>
      <c r="DQ39" s="234">
        <v>0</v>
      </c>
      <c r="DR39" s="235">
        <f t="shared" si="152"/>
        <v>0</v>
      </c>
      <c r="DS39" s="234">
        <v>0</v>
      </c>
      <c r="DT39" s="235">
        <f t="shared" si="153"/>
        <v>0</v>
      </c>
      <c r="DU39" s="234">
        <v>0</v>
      </c>
      <c r="DV39" s="235">
        <f t="shared" si="154"/>
        <v>0</v>
      </c>
      <c r="DW39" s="234">
        <v>0</v>
      </c>
      <c r="DX39" s="235">
        <f t="shared" si="155"/>
        <v>0</v>
      </c>
      <c r="DY39" s="243">
        <f t="shared" si="156"/>
        <v>0</v>
      </c>
      <c r="DZ39" s="558">
        <f t="shared" si="157"/>
        <v>0</v>
      </c>
      <c r="EA39" s="522">
        <f t="shared" si="158"/>
        <v>0</v>
      </c>
      <c r="EB39" s="522">
        <f t="shared" si="159"/>
        <v>0</v>
      </c>
      <c r="EC39" s="522">
        <f t="shared" si="160"/>
        <v>0</v>
      </c>
      <c r="ED39" s="522">
        <f t="shared" si="161"/>
        <v>0</v>
      </c>
      <c r="EE39" s="571">
        <f t="shared" si="162"/>
        <v>0</v>
      </c>
      <c r="EF39" s="239">
        <f t="shared" si="163"/>
        <v>0</v>
      </c>
      <c r="EG39" s="239">
        <f t="shared" si="164"/>
        <v>0</v>
      </c>
      <c r="EH39" s="239">
        <f t="shared" si="165"/>
        <v>0</v>
      </c>
      <c r="EI39" s="239">
        <f t="shared" si="166"/>
        <v>0</v>
      </c>
      <c r="EJ39" s="239">
        <f t="shared" si="168"/>
        <v>0</v>
      </c>
      <c r="EK39" s="244">
        <f t="shared" si="167"/>
        <v>0</v>
      </c>
    </row>
    <row r="40" spans="1:141" s="9" customFormat="1" ht="15" customHeight="1">
      <c r="A40" s="62"/>
      <c r="B40" s="62"/>
      <c r="C40" s="12">
        <f t="shared" si="88"/>
        <v>0</v>
      </c>
      <c r="D40" s="34"/>
      <c r="E40" s="662" t="s">
        <v>300</v>
      </c>
      <c r="F40" s="662"/>
      <c r="G40" s="662"/>
      <c r="H40" s="662"/>
      <c r="I40" s="662"/>
      <c r="J40" s="662"/>
      <c r="K40" s="88">
        <v>0</v>
      </c>
      <c r="L40" s="89">
        <f t="shared" si="89"/>
        <v>0</v>
      </c>
      <c r="M40" s="56">
        <f t="shared" si="90"/>
        <v>0</v>
      </c>
      <c r="N40" s="90">
        <v>0</v>
      </c>
      <c r="O40" s="91">
        <f t="shared" si="91"/>
        <v>0</v>
      </c>
      <c r="P40" s="90">
        <v>0</v>
      </c>
      <c r="Q40" s="91">
        <f t="shared" si="92"/>
        <v>0</v>
      </c>
      <c r="R40" s="90">
        <v>0</v>
      </c>
      <c r="S40" s="91">
        <f t="shared" si="93"/>
        <v>0</v>
      </c>
      <c r="T40" s="90">
        <v>0</v>
      </c>
      <c r="U40" s="91">
        <f t="shared" si="94"/>
        <v>0</v>
      </c>
      <c r="V40" s="90">
        <v>0</v>
      </c>
      <c r="W40" s="91">
        <f t="shared" si="95"/>
        <v>0</v>
      </c>
      <c r="X40" s="92">
        <f t="shared" si="96"/>
        <v>0</v>
      </c>
      <c r="Y40" s="210">
        <v>0</v>
      </c>
      <c r="Z40" s="211">
        <f t="shared" si="97"/>
        <v>0</v>
      </c>
      <c r="AA40" s="210">
        <v>0</v>
      </c>
      <c r="AB40" s="211">
        <f t="shared" si="98"/>
        <v>0</v>
      </c>
      <c r="AC40" s="210">
        <v>0</v>
      </c>
      <c r="AD40" s="211">
        <f t="shared" si="99"/>
        <v>0</v>
      </c>
      <c r="AE40" s="210">
        <v>0</v>
      </c>
      <c r="AF40" s="211">
        <f t="shared" si="100"/>
        <v>0</v>
      </c>
      <c r="AG40" s="210">
        <v>0</v>
      </c>
      <c r="AH40" s="211">
        <f t="shared" si="101"/>
        <v>0</v>
      </c>
      <c r="AI40" s="212">
        <f t="shared" si="102"/>
        <v>0</v>
      </c>
      <c r="AJ40" s="213">
        <v>0</v>
      </c>
      <c r="AK40" s="214">
        <f t="shared" si="103"/>
        <v>0</v>
      </c>
      <c r="AL40" s="213">
        <v>0</v>
      </c>
      <c r="AM40" s="214">
        <f t="shared" si="104"/>
        <v>0</v>
      </c>
      <c r="AN40" s="213">
        <v>0</v>
      </c>
      <c r="AO40" s="214">
        <f t="shared" si="105"/>
        <v>0</v>
      </c>
      <c r="AP40" s="213">
        <v>0</v>
      </c>
      <c r="AQ40" s="214">
        <f t="shared" si="106"/>
        <v>0</v>
      </c>
      <c r="AR40" s="213">
        <v>0</v>
      </c>
      <c r="AS40" s="214">
        <f t="shared" si="107"/>
        <v>0</v>
      </c>
      <c r="AT40" s="215">
        <f t="shared" si="108"/>
        <v>0</v>
      </c>
      <c r="AU40" s="216">
        <v>0</v>
      </c>
      <c r="AV40" s="217">
        <f t="shared" si="109"/>
        <v>0</v>
      </c>
      <c r="AW40" s="216">
        <v>0</v>
      </c>
      <c r="AX40" s="217">
        <f t="shared" si="110"/>
        <v>0</v>
      </c>
      <c r="AY40" s="216">
        <v>0</v>
      </c>
      <c r="AZ40" s="217">
        <f t="shared" si="111"/>
        <v>0</v>
      </c>
      <c r="BA40" s="216">
        <v>0</v>
      </c>
      <c r="BB40" s="217">
        <f t="shared" si="112"/>
        <v>0</v>
      </c>
      <c r="BC40" s="216">
        <v>0</v>
      </c>
      <c r="BD40" s="217">
        <f t="shared" si="113"/>
        <v>0</v>
      </c>
      <c r="BE40" s="218">
        <f t="shared" si="114"/>
        <v>0</v>
      </c>
      <c r="BF40" s="219">
        <v>0</v>
      </c>
      <c r="BG40" s="220">
        <f t="shared" si="115"/>
        <v>0</v>
      </c>
      <c r="BH40" s="219">
        <v>0</v>
      </c>
      <c r="BI40" s="220">
        <f t="shared" si="116"/>
        <v>0</v>
      </c>
      <c r="BJ40" s="219">
        <v>0</v>
      </c>
      <c r="BK40" s="220">
        <f t="shared" si="117"/>
        <v>0</v>
      </c>
      <c r="BL40" s="219">
        <v>0</v>
      </c>
      <c r="BM40" s="220">
        <f t="shared" si="118"/>
        <v>0</v>
      </c>
      <c r="BN40" s="219">
        <v>0</v>
      </c>
      <c r="BO40" s="220">
        <f t="shared" si="119"/>
        <v>0</v>
      </c>
      <c r="BP40" s="413">
        <f t="shared" si="120"/>
        <v>0</v>
      </c>
      <c r="BQ40" s="558">
        <f t="shared" si="121"/>
        <v>0</v>
      </c>
      <c r="BR40" s="522">
        <f t="shared" si="122"/>
        <v>0</v>
      </c>
      <c r="BS40" s="522">
        <f t="shared" si="123"/>
        <v>0</v>
      </c>
      <c r="BT40" s="522">
        <f t="shared" si="124"/>
        <v>0</v>
      </c>
      <c r="BU40" s="522">
        <f t="shared" si="125"/>
        <v>0</v>
      </c>
      <c r="BV40" s="571">
        <f t="shared" si="126"/>
        <v>0</v>
      </c>
      <c r="BW40" s="524">
        <v>0</v>
      </c>
      <c r="BX40" s="223">
        <f t="shared" si="127"/>
        <v>0</v>
      </c>
      <c r="BY40" s="222">
        <v>0</v>
      </c>
      <c r="BZ40" s="223">
        <f t="shared" si="128"/>
        <v>0</v>
      </c>
      <c r="CA40" s="222">
        <v>0</v>
      </c>
      <c r="CB40" s="223">
        <f t="shared" si="129"/>
        <v>0</v>
      </c>
      <c r="CC40" s="222">
        <v>0</v>
      </c>
      <c r="CD40" s="223">
        <f t="shared" si="130"/>
        <v>0</v>
      </c>
      <c r="CE40" s="222">
        <v>0</v>
      </c>
      <c r="CF40" s="223">
        <f t="shared" si="131"/>
        <v>0</v>
      </c>
      <c r="CG40" s="224">
        <f t="shared" si="132"/>
        <v>0</v>
      </c>
      <c r="CH40" s="225">
        <v>0</v>
      </c>
      <c r="CI40" s="226">
        <f t="shared" si="133"/>
        <v>0</v>
      </c>
      <c r="CJ40" s="225">
        <v>0</v>
      </c>
      <c r="CK40" s="226">
        <f t="shared" si="134"/>
        <v>0</v>
      </c>
      <c r="CL40" s="225">
        <v>0</v>
      </c>
      <c r="CM40" s="226">
        <f t="shared" si="135"/>
        <v>0</v>
      </c>
      <c r="CN40" s="225">
        <v>0</v>
      </c>
      <c r="CO40" s="226">
        <f t="shared" si="136"/>
        <v>0</v>
      </c>
      <c r="CP40" s="225">
        <v>0</v>
      </c>
      <c r="CQ40" s="226">
        <f t="shared" si="137"/>
        <v>0</v>
      </c>
      <c r="CR40" s="227">
        <f t="shared" si="138"/>
        <v>0</v>
      </c>
      <c r="CS40" s="228">
        <v>0</v>
      </c>
      <c r="CT40" s="229">
        <f t="shared" si="139"/>
        <v>0</v>
      </c>
      <c r="CU40" s="228">
        <v>0</v>
      </c>
      <c r="CV40" s="229">
        <f t="shared" si="140"/>
        <v>0</v>
      </c>
      <c r="CW40" s="228">
        <v>0</v>
      </c>
      <c r="CX40" s="229">
        <f t="shared" si="141"/>
        <v>0</v>
      </c>
      <c r="CY40" s="228">
        <v>0</v>
      </c>
      <c r="CZ40" s="229">
        <f t="shared" si="142"/>
        <v>0</v>
      </c>
      <c r="DA40" s="228">
        <v>0</v>
      </c>
      <c r="DB40" s="229">
        <f t="shared" si="143"/>
        <v>0</v>
      </c>
      <c r="DC40" s="230">
        <f t="shared" si="144"/>
        <v>0</v>
      </c>
      <c r="DD40" s="231">
        <v>0</v>
      </c>
      <c r="DE40" s="232">
        <f t="shared" si="145"/>
        <v>0</v>
      </c>
      <c r="DF40" s="231">
        <v>0</v>
      </c>
      <c r="DG40" s="232">
        <f t="shared" si="146"/>
        <v>0</v>
      </c>
      <c r="DH40" s="231">
        <v>0</v>
      </c>
      <c r="DI40" s="232">
        <f t="shared" si="147"/>
        <v>0</v>
      </c>
      <c r="DJ40" s="231">
        <v>0</v>
      </c>
      <c r="DK40" s="232">
        <f t="shared" si="148"/>
        <v>0</v>
      </c>
      <c r="DL40" s="231">
        <v>0</v>
      </c>
      <c r="DM40" s="232">
        <f t="shared" si="149"/>
        <v>0</v>
      </c>
      <c r="DN40" s="233">
        <f t="shared" si="150"/>
        <v>0</v>
      </c>
      <c r="DO40" s="234">
        <v>0</v>
      </c>
      <c r="DP40" s="235">
        <f t="shared" si="151"/>
        <v>0</v>
      </c>
      <c r="DQ40" s="234">
        <v>0</v>
      </c>
      <c r="DR40" s="235">
        <f t="shared" si="152"/>
        <v>0</v>
      </c>
      <c r="DS40" s="234">
        <v>0</v>
      </c>
      <c r="DT40" s="235">
        <f t="shared" si="153"/>
        <v>0</v>
      </c>
      <c r="DU40" s="234">
        <v>0</v>
      </c>
      <c r="DV40" s="235">
        <f t="shared" si="154"/>
        <v>0</v>
      </c>
      <c r="DW40" s="234">
        <v>0</v>
      </c>
      <c r="DX40" s="235">
        <f t="shared" si="155"/>
        <v>0</v>
      </c>
      <c r="DY40" s="243">
        <f t="shared" si="156"/>
        <v>0</v>
      </c>
      <c r="DZ40" s="558">
        <f t="shared" si="157"/>
        <v>0</v>
      </c>
      <c r="EA40" s="522">
        <f t="shared" si="158"/>
        <v>0</v>
      </c>
      <c r="EB40" s="522">
        <f t="shared" si="159"/>
        <v>0</v>
      </c>
      <c r="EC40" s="522">
        <f t="shared" si="160"/>
        <v>0</v>
      </c>
      <c r="ED40" s="522">
        <f t="shared" si="161"/>
        <v>0</v>
      </c>
      <c r="EE40" s="571">
        <f t="shared" si="162"/>
        <v>0</v>
      </c>
      <c r="EF40" s="239">
        <f t="shared" si="163"/>
        <v>0</v>
      </c>
      <c r="EG40" s="239">
        <f t="shared" si="164"/>
        <v>0</v>
      </c>
      <c r="EH40" s="239">
        <f t="shared" si="165"/>
        <v>0</v>
      </c>
      <c r="EI40" s="239">
        <f t="shared" si="166"/>
        <v>0</v>
      </c>
      <c r="EJ40" s="239">
        <f t="shared" si="168"/>
        <v>0</v>
      </c>
      <c r="EK40" s="244">
        <f t="shared" si="167"/>
        <v>0</v>
      </c>
    </row>
    <row r="41" spans="1:141" ht="15" customHeight="1">
      <c r="C41" s="12">
        <f t="shared" si="88"/>
        <v>0</v>
      </c>
      <c r="E41" s="662" t="s">
        <v>300</v>
      </c>
      <c r="F41" s="662"/>
      <c r="G41" s="662"/>
      <c r="H41" s="662"/>
      <c r="I41" s="662"/>
      <c r="J41" s="662"/>
      <c r="K41" s="88">
        <v>0</v>
      </c>
      <c r="L41" s="89">
        <f t="shared" si="89"/>
        <v>0</v>
      </c>
      <c r="M41" s="56">
        <f t="shared" si="90"/>
        <v>0</v>
      </c>
      <c r="N41" s="90">
        <v>0</v>
      </c>
      <c r="O41" s="91">
        <f t="shared" si="91"/>
        <v>0</v>
      </c>
      <c r="P41" s="90">
        <v>0</v>
      </c>
      <c r="Q41" s="91">
        <f t="shared" si="92"/>
        <v>0</v>
      </c>
      <c r="R41" s="90">
        <v>0</v>
      </c>
      <c r="S41" s="91">
        <f t="shared" si="93"/>
        <v>0</v>
      </c>
      <c r="T41" s="90">
        <v>0</v>
      </c>
      <c r="U41" s="91">
        <f t="shared" si="94"/>
        <v>0</v>
      </c>
      <c r="V41" s="90">
        <v>0</v>
      </c>
      <c r="W41" s="91">
        <f t="shared" si="95"/>
        <v>0</v>
      </c>
      <c r="X41" s="92">
        <f t="shared" si="96"/>
        <v>0</v>
      </c>
      <c r="Y41" s="210">
        <v>0</v>
      </c>
      <c r="Z41" s="211">
        <f t="shared" si="97"/>
        <v>0</v>
      </c>
      <c r="AA41" s="210">
        <v>0</v>
      </c>
      <c r="AB41" s="211">
        <f t="shared" si="98"/>
        <v>0</v>
      </c>
      <c r="AC41" s="210">
        <v>0</v>
      </c>
      <c r="AD41" s="211">
        <f t="shared" si="99"/>
        <v>0</v>
      </c>
      <c r="AE41" s="210">
        <v>0</v>
      </c>
      <c r="AF41" s="211">
        <f t="shared" si="100"/>
        <v>0</v>
      </c>
      <c r="AG41" s="210">
        <v>0</v>
      </c>
      <c r="AH41" s="211">
        <f t="shared" si="101"/>
        <v>0</v>
      </c>
      <c r="AI41" s="212">
        <f t="shared" si="102"/>
        <v>0</v>
      </c>
      <c r="AJ41" s="213">
        <v>0</v>
      </c>
      <c r="AK41" s="214">
        <f t="shared" si="103"/>
        <v>0</v>
      </c>
      <c r="AL41" s="213">
        <v>0</v>
      </c>
      <c r="AM41" s="214">
        <f t="shared" si="104"/>
        <v>0</v>
      </c>
      <c r="AN41" s="213">
        <v>0</v>
      </c>
      <c r="AO41" s="214">
        <f t="shared" si="105"/>
        <v>0</v>
      </c>
      <c r="AP41" s="213">
        <v>0</v>
      </c>
      <c r="AQ41" s="214">
        <f t="shared" si="106"/>
        <v>0</v>
      </c>
      <c r="AR41" s="213">
        <v>0</v>
      </c>
      <c r="AS41" s="214">
        <f t="shared" si="107"/>
        <v>0</v>
      </c>
      <c r="AT41" s="215">
        <f t="shared" si="108"/>
        <v>0</v>
      </c>
      <c r="AU41" s="216">
        <v>0</v>
      </c>
      <c r="AV41" s="217">
        <f t="shared" si="109"/>
        <v>0</v>
      </c>
      <c r="AW41" s="216">
        <v>0</v>
      </c>
      <c r="AX41" s="217">
        <f t="shared" si="110"/>
        <v>0</v>
      </c>
      <c r="AY41" s="216">
        <v>0</v>
      </c>
      <c r="AZ41" s="217">
        <f t="shared" si="111"/>
        <v>0</v>
      </c>
      <c r="BA41" s="216">
        <v>0</v>
      </c>
      <c r="BB41" s="217">
        <f t="shared" si="112"/>
        <v>0</v>
      </c>
      <c r="BC41" s="216">
        <v>0</v>
      </c>
      <c r="BD41" s="217">
        <f t="shared" si="113"/>
        <v>0</v>
      </c>
      <c r="BE41" s="218">
        <f t="shared" si="114"/>
        <v>0</v>
      </c>
      <c r="BF41" s="219">
        <v>0</v>
      </c>
      <c r="BG41" s="220">
        <f t="shared" si="115"/>
        <v>0</v>
      </c>
      <c r="BH41" s="219">
        <v>0</v>
      </c>
      <c r="BI41" s="220">
        <f t="shared" si="116"/>
        <v>0</v>
      </c>
      <c r="BJ41" s="219">
        <v>0</v>
      </c>
      <c r="BK41" s="220">
        <f t="shared" si="117"/>
        <v>0</v>
      </c>
      <c r="BL41" s="219">
        <v>0</v>
      </c>
      <c r="BM41" s="220">
        <f t="shared" si="118"/>
        <v>0</v>
      </c>
      <c r="BN41" s="219">
        <v>0</v>
      </c>
      <c r="BO41" s="220">
        <f t="shared" si="119"/>
        <v>0</v>
      </c>
      <c r="BP41" s="413">
        <f t="shared" si="120"/>
        <v>0</v>
      </c>
      <c r="BQ41" s="558">
        <f t="shared" si="121"/>
        <v>0</v>
      </c>
      <c r="BR41" s="522">
        <f t="shared" si="122"/>
        <v>0</v>
      </c>
      <c r="BS41" s="522">
        <f t="shared" si="123"/>
        <v>0</v>
      </c>
      <c r="BT41" s="522">
        <f t="shared" si="124"/>
        <v>0</v>
      </c>
      <c r="BU41" s="522">
        <f t="shared" si="125"/>
        <v>0</v>
      </c>
      <c r="BV41" s="571">
        <f t="shared" si="126"/>
        <v>0</v>
      </c>
      <c r="BW41" s="524">
        <v>0</v>
      </c>
      <c r="BX41" s="223">
        <f t="shared" si="127"/>
        <v>0</v>
      </c>
      <c r="BY41" s="222">
        <v>0</v>
      </c>
      <c r="BZ41" s="223">
        <f t="shared" si="128"/>
        <v>0</v>
      </c>
      <c r="CA41" s="222">
        <v>0</v>
      </c>
      <c r="CB41" s="223">
        <f t="shared" si="129"/>
        <v>0</v>
      </c>
      <c r="CC41" s="222">
        <v>0</v>
      </c>
      <c r="CD41" s="223">
        <f t="shared" si="130"/>
        <v>0</v>
      </c>
      <c r="CE41" s="222">
        <v>0</v>
      </c>
      <c r="CF41" s="223">
        <f t="shared" si="131"/>
        <v>0</v>
      </c>
      <c r="CG41" s="224">
        <f t="shared" si="132"/>
        <v>0</v>
      </c>
      <c r="CH41" s="225">
        <v>0</v>
      </c>
      <c r="CI41" s="226">
        <f t="shared" si="133"/>
        <v>0</v>
      </c>
      <c r="CJ41" s="225">
        <v>0</v>
      </c>
      <c r="CK41" s="226">
        <f t="shared" si="134"/>
        <v>0</v>
      </c>
      <c r="CL41" s="225">
        <v>0</v>
      </c>
      <c r="CM41" s="226">
        <f t="shared" si="135"/>
        <v>0</v>
      </c>
      <c r="CN41" s="225">
        <v>0</v>
      </c>
      <c r="CO41" s="226">
        <f t="shared" si="136"/>
        <v>0</v>
      </c>
      <c r="CP41" s="225">
        <v>0</v>
      </c>
      <c r="CQ41" s="226">
        <f t="shared" si="137"/>
        <v>0</v>
      </c>
      <c r="CR41" s="227">
        <f t="shared" si="138"/>
        <v>0</v>
      </c>
      <c r="CS41" s="228">
        <v>0</v>
      </c>
      <c r="CT41" s="229">
        <f t="shared" si="139"/>
        <v>0</v>
      </c>
      <c r="CU41" s="228">
        <v>0</v>
      </c>
      <c r="CV41" s="229">
        <f t="shared" si="140"/>
        <v>0</v>
      </c>
      <c r="CW41" s="228">
        <v>0</v>
      </c>
      <c r="CX41" s="229">
        <f t="shared" si="141"/>
        <v>0</v>
      </c>
      <c r="CY41" s="228">
        <v>0</v>
      </c>
      <c r="CZ41" s="229">
        <f t="shared" si="142"/>
        <v>0</v>
      </c>
      <c r="DA41" s="228">
        <v>0</v>
      </c>
      <c r="DB41" s="229">
        <f t="shared" si="143"/>
        <v>0</v>
      </c>
      <c r="DC41" s="230">
        <f t="shared" si="144"/>
        <v>0</v>
      </c>
      <c r="DD41" s="231">
        <v>0</v>
      </c>
      <c r="DE41" s="232">
        <f t="shared" si="145"/>
        <v>0</v>
      </c>
      <c r="DF41" s="231">
        <v>0</v>
      </c>
      <c r="DG41" s="232">
        <f t="shared" si="146"/>
        <v>0</v>
      </c>
      <c r="DH41" s="231">
        <v>0</v>
      </c>
      <c r="DI41" s="232">
        <f t="shared" si="147"/>
        <v>0</v>
      </c>
      <c r="DJ41" s="231">
        <v>0</v>
      </c>
      <c r="DK41" s="232">
        <f t="shared" si="148"/>
        <v>0</v>
      </c>
      <c r="DL41" s="231">
        <v>0</v>
      </c>
      <c r="DM41" s="232">
        <f t="shared" si="149"/>
        <v>0</v>
      </c>
      <c r="DN41" s="233">
        <f t="shared" si="150"/>
        <v>0</v>
      </c>
      <c r="DO41" s="234">
        <v>0</v>
      </c>
      <c r="DP41" s="235">
        <f t="shared" si="151"/>
        <v>0</v>
      </c>
      <c r="DQ41" s="234">
        <v>0</v>
      </c>
      <c r="DR41" s="235">
        <f t="shared" si="152"/>
        <v>0</v>
      </c>
      <c r="DS41" s="234">
        <v>0</v>
      </c>
      <c r="DT41" s="235">
        <f t="shared" si="153"/>
        <v>0</v>
      </c>
      <c r="DU41" s="234">
        <v>0</v>
      </c>
      <c r="DV41" s="235">
        <f t="shared" si="154"/>
        <v>0</v>
      </c>
      <c r="DW41" s="234">
        <v>0</v>
      </c>
      <c r="DX41" s="235">
        <f t="shared" si="155"/>
        <v>0</v>
      </c>
      <c r="DY41" s="243">
        <f t="shared" si="156"/>
        <v>0</v>
      </c>
      <c r="DZ41" s="558">
        <f t="shared" si="157"/>
        <v>0</v>
      </c>
      <c r="EA41" s="522">
        <f t="shared" si="158"/>
        <v>0</v>
      </c>
      <c r="EB41" s="522">
        <f t="shared" si="159"/>
        <v>0</v>
      </c>
      <c r="EC41" s="522">
        <f t="shared" si="160"/>
        <v>0</v>
      </c>
      <c r="ED41" s="522">
        <f t="shared" si="161"/>
        <v>0</v>
      </c>
      <c r="EE41" s="571">
        <f t="shared" si="162"/>
        <v>0</v>
      </c>
      <c r="EF41" s="239">
        <f t="shared" si="163"/>
        <v>0</v>
      </c>
      <c r="EG41" s="239">
        <f t="shared" si="164"/>
        <v>0</v>
      </c>
      <c r="EH41" s="239">
        <f t="shared" si="165"/>
        <v>0</v>
      </c>
      <c r="EI41" s="239">
        <f t="shared" si="166"/>
        <v>0</v>
      </c>
      <c r="EJ41" s="239">
        <f t="shared" si="168"/>
        <v>0</v>
      </c>
      <c r="EK41" s="244">
        <f t="shared" si="167"/>
        <v>0</v>
      </c>
    </row>
    <row r="42" spans="1:141" ht="15" customHeight="1">
      <c r="C42" s="12">
        <f t="shared" si="88"/>
        <v>0</v>
      </c>
      <c r="E42" s="662" t="s">
        <v>300</v>
      </c>
      <c r="F42" s="662"/>
      <c r="G42" s="662"/>
      <c r="H42" s="662"/>
      <c r="I42" s="662"/>
      <c r="J42" s="662"/>
      <c r="K42" s="88">
        <v>0</v>
      </c>
      <c r="L42" s="89">
        <f t="shared" si="89"/>
        <v>0</v>
      </c>
      <c r="M42" s="56">
        <f t="shared" si="90"/>
        <v>0</v>
      </c>
      <c r="N42" s="90">
        <v>0</v>
      </c>
      <c r="O42" s="91">
        <f t="shared" si="91"/>
        <v>0</v>
      </c>
      <c r="P42" s="90">
        <v>0</v>
      </c>
      <c r="Q42" s="91">
        <f t="shared" si="92"/>
        <v>0</v>
      </c>
      <c r="R42" s="90">
        <v>0</v>
      </c>
      <c r="S42" s="91">
        <f t="shared" si="93"/>
        <v>0</v>
      </c>
      <c r="T42" s="90">
        <v>0</v>
      </c>
      <c r="U42" s="91">
        <f t="shared" si="94"/>
        <v>0</v>
      </c>
      <c r="V42" s="90">
        <v>0</v>
      </c>
      <c r="W42" s="91">
        <f t="shared" si="95"/>
        <v>0</v>
      </c>
      <c r="X42" s="92">
        <f t="shared" si="96"/>
        <v>0</v>
      </c>
      <c r="Y42" s="210">
        <v>0</v>
      </c>
      <c r="Z42" s="211">
        <f t="shared" si="97"/>
        <v>0</v>
      </c>
      <c r="AA42" s="210">
        <v>0</v>
      </c>
      <c r="AB42" s="211">
        <f t="shared" si="98"/>
        <v>0</v>
      </c>
      <c r="AC42" s="210">
        <v>0</v>
      </c>
      <c r="AD42" s="211">
        <f t="shared" si="99"/>
        <v>0</v>
      </c>
      <c r="AE42" s="210">
        <v>0</v>
      </c>
      <c r="AF42" s="211">
        <f t="shared" si="100"/>
        <v>0</v>
      </c>
      <c r="AG42" s="210">
        <v>0</v>
      </c>
      <c r="AH42" s="211">
        <f t="shared" si="101"/>
        <v>0</v>
      </c>
      <c r="AI42" s="212">
        <f t="shared" si="102"/>
        <v>0</v>
      </c>
      <c r="AJ42" s="213">
        <v>0</v>
      </c>
      <c r="AK42" s="214">
        <f t="shared" si="103"/>
        <v>0</v>
      </c>
      <c r="AL42" s="213">
        <v>0</v>
      </c>
      <c r="AM42" s="214">
        <f t="shared" si="104"/>
        <v>0</v>
      </c>
      <c r="AN42" s="213">
        <v>0</v>
      </c>
      <c r="AO42" s="214">
        <f t="shared" si="105"/>
        <v>0</v>
      </c>
      <c r="AP42" s="213">
        <v>0</v>
      </c>
      <c r="AQ42" s="214">
        <f t="shared" si="106"/>
        <v>0</v>
      </c>
      <c r="AR42" s="213">
        <v>0</v>
      </c>
      <c r="AS42" s="214">
        <f t="shared" si="107"/>
        <v>0</v>
      </c>
      <c r="AT42" s="215">
        <f t="shared" si="108"/>
        <v>0</v>
      </c>
      <c r="AU42" s="216">
        <v>0</v>
      </c>
      <c r="AV42" s="217">
        <f t="shared" si="109"/>
        <v>0</v>
      </c>
      <c r="AW42" s="216">
        <v>0</v>
      </c>
      <c r="AX42" s="217">
        <f t="shared" si="110"/>
        <v>0</v>
      </c>
      <c r="AY42" s="216">
        <v>0</v>
      </c>
      <c r="AZ42" s="217">
        <f t="shared" si="111"/>
        <v>0</v>
      </c>
      <c r="BA42" s="216">
        <v>0</v>
      </c>
      <c r="BB42" s="217">
        <f t="shared" si="112"/>
        <v>0</v>
      </c>
      <c r="BC42" s="216">
        <v>0</v>
      </c>
      <c r="BD42" s="217">
        <f t="shared" si="113"/>
        <v>0</v>
      </c>
      <c r="BE42" s="218">
        <f t="shared" si="114"/>
        <v>0</v>
      </c>
      <c r="BF42" s="219">
        <v>0</v>
      </c>
      <c r="BG42" s="220">
        <f t="shared" si="115"/>
        <v>0</v>
      </c>
      <c r="BH42" s="219">
        <v>0</v>
      </c>
      <c r="BI42" s="220">
        <f t="shared" si="116"/>
        <v>0</v>
      </c>
      <c r="BJ42" s="219">
        <v>0</v>
      </c>
      <c r="BK42" s="220">
        <f t="shared" si="117"/>
        <v>0</v>
      </c>
      <c r="BL42" s="219">
        <v>0</v>
      </c>
      <c r="BM42" s="220">
        <f t="shared" si="118"/>
        <v>0</v>
      </c>
      <c r="BN42" s="219">
        <v>0</v>
      </c>
      <c r="BO42" s="220">
        <f t="shared" si="119"/>
        <v>0</v>
      </c>
      <c r="BP42" s="413">
        <f t="shared" si="120"/>
        <v>0</v>
      </c>
      <c r="BQ42" s="558">
        <f t="shared" si="121"/>
        <v>0</v>
      </c>
      <c r="BR42" s="522">
        <f t="shared" si="122"/>
        <v>0</v>
      </c>
      <c r="BS42" s="522">
        <f t="shared" si="123"/>
        <v>0</v>
      </c>
      <c r="BT42" s="522">
        <f t="shared" si="124"/>
        <v>0</v>
      </c>
      <c r="BU42" s="522">
        <f t="shared" si="125"/>
        <v>0</v>
      </c>
      <c r="BV42" s="571">
        <f t="shared" si="126"/>
        <v>0</v>
      </c>
      <c r="BW42" s="524">
        <v>0</v>
      </c>
      <c r="BX42" s="223">
        <f t="shared" si="127"/>
        <v>0</v>
      </c>
      <c r="BY42" s="222">
        <v>0</v>
      </c>
      <c r="BZ42" s="223">
        <f t="shared" si="128"/>
        <v>0</v>
      </c>
      <c r="CA42" s="222">
        <v>0</v>
      </c>
      <c r="CB42" s="223">
        <f t="shared" si="129"/>
        <v>0</v>
      </c>
      <c r="CC42" s="222">
        <v>0</v>
      </c>
      <c r="CD42" s="223">
        <f t="shared" si="130"/>
        <v>0</v>
      </c>
      <c r="CE42" s="222">
        <v>0</v>
      </c>
      <c r="CF42" s="223">
        <f t="shared" si="131"/>
        <v>0</v>
      </c>
      <c r="CG42" s="224">
        <f t="shared" si="132"/>
        <v>0</v>
      </c>
      <c r="CH42" s="225">
        <v>0</v>
      </c>
      <c r="CI42" s="226">
        <f t="shared" si="133"/>
        <v>0</v>
      </c>
      <c r="CJ42" s="225">
        <v>0</v>
      </c>
      <c r="CK42" s="226">
        <f t="shared" si="134"/>
        <v>0</v>
      </c>
      <c r="CL42" s="225">
        <v>0</v>
      </c>
      <c r="CM42" s="226">
        <f t="shared" si="135"/>
        <v>0</v>
      </c>
      <c r="CN42" s="225">
        <v>0</v>
      </c>
      <c r="CO42" s="226">
        <f t="shared" si="136"/>
        <v>0</v>
      </c>
      <c r="CP42" s="225">
        <v>0</v>
      </c>
      <c r="CQ42" s="226">
        <f t="shared" si="137"/>
        <v>0</v>
      </c>
      <c r="CR42" s="227">
        <f t="shared" si="138"/>
        <v>0</v>
      </c>
      <c r="CS42" s="228">
        <v>0</v>
      </c>
      <c r="CT42" s="229">
        <f t="shared" si="139"/>
        <v>0</v>
      </c>
      <c r="CU42" s="228">
        <v>0</v>
      </c>
      <c r="CV42" s="229">
        <f t="shared" si="140"/>
        <v>0</v>
      </c>
      <c r="CW42" s="228">
        <v>0</v>
      </c>
      <c r="CX42" s="229">
        <f t="shared" si="141"/>
        <v>0</v>
      </c>
      <c r="CY42" s="228">
        <v>0</v>
      </c>
      <c r="CZ42" s="229">
        <f t="shared" si="142"/>
        <v>0</v>
      </c>
      <c r="DA42" s="228">
        <v>0</v>
      </c>
      <c r="DB42" s="229">
        <f t="shared" si="143"/>
        <v>0</v>
      </c>
      <c r="DC42" s="230">
        <f t="shared" si="144"/>
        <v>0</v>
      </c>
      <c r="DD42" s="231">
        <v>0</v>
      </c>
      <c r="DE42" s="232">
        <f t="shared" si="145"/>
        <v>0</v>
      </c>
      <c r="DF42" s="231">
        <v>0</v>
      </c>
      <c r="DG42" s="232">
        <f t="shared" si="146"/>
        <v>0</v>
      </c>
      <c r="DH42" s="231">
        <v>0</v>
      </c>
      <c r="DI42" s="232">
        <f t="shared" si="147"/>
        <v>0</v>
      </c>
      <c r="DJ42" s="231">
        <v>0</v>
      </c>
      <c r="DK42" s="232">
        <f t="shared" si="148"/>
        <v>0</v>
      </c>
      <c r="DL42" s="231">
        <v>0</v>
      </c>
      <c r="DM42" s="232">
        <f t="shared" si="149"/>
        <v>0</v>
      </c>
      <c r="DN42" s="233">
        <f t="shared" si="150"/>
        <v>0</v>
      </c>
      <c r="DO42" s="234">
        <v>0</v>
      </c>
      <c r="DP42" s="235">
        <f t="shared" si="151"/>
        <v>0</v>
      </c>
      <c r="DQ42" s="234">
        <v>0</v>
      </c>
      <c r="DR42" s="235">
        <f t="shared" si="152"/>
        <v>0</v>
      </c>
      <c r="DS42" s="234">
        <v>0</v>
      </c>
      <c r="DT42" s="235">
        <f t="shared" si="153"/>
        <v>0</v>
      </c>
      <c r="DU42" s="234">
        <v>0</v>
      </c>
      <c r="DV42" s="235">
        <f t="shared" si="154"/>
        <v>0</v>
      </c>
      <c r="DW42" s="234">
        <v>0</v>
      </c>
      <c r="DX42" s="235">
        <f t="shared" si="155"/>
        <v>0</v>
      </c>
      <c r="DY42" s="243">
        <f t="shared" si="156"/>
        <v>0</v>
      </c>
      <c r="DZ42" s="558">
        <f t="shared" si="157"/>
        <v>0</v>
      </c>
      <c r="EA42" s="522">
        <f t="shared" si="158"/>
        <v>0</v>
      </c>
      <c r="EB42" s="522">
        <f t="shared" si="159"/>
        <v>0</v>
      </c>
      <c r="EC42" s="522">
        <f t="shared" si="160"/>
        <v>0</v>
      </c>
      <c r="ED42" s="522">
        <f t="shared" si="161"/>
        <v>0</v>
      </c>
      <c r="EE42" s="571">
        <f t="shared" si="162"/>
        <v>0</v>
      </c>
      <c r="EF42" s="239">
        <f t="shared" si="163"/>
        <v>0</v>
      </c>
      <c r="EG42" s="239">
        <f t="shared" si="164"/>
        <v>0</v>
      </c>
      <c r="EH42" s="239">
        <f t="shared" si="165"/>
        <v>0</v>
      </c>
      <c r="EI42" s="239">
        <f t="shared" si="166"/>
        <v>0</v>
      </c>
      <c r="EJ42" s="239">
        <f t="shared" si="168"/>
        <v>0</v>
      </c>
      <c r="EK42" s="244">
        <f t="shared" si="167"/>
        <v>0</v>
      </c>
    </row>
    <row r="43" spans="1:141" ht="15" customHeight="1">
      <c r="C43" s="12">
        <f t="shared" si="88"/>
        <v>0</v>
      </c>
      <c r="E43" s="662" t="s">
        <v>300</v>
      </c>
      <c r="F43" s="662"/>
      <c r="G43" s="662"/>
      <c r="H43" s="662"/>
      <c r="I43" s="662"/>
      <c r="J43" s="662"/>
      <c r="K43" s="88">
        <v>0</v>
      </c>
      <c r="L43" s="89">
        <f t="shared" si="89"/>
        <v>0</v>
      </c>
      <c r="M43" s="56">
        <f t="shared" si="90"/>
        <v>0</v>
      </c>
      <c r="N43" s="90">
        <v>0</v>
      </c>
      <c r="O43" s="91">
        <f t="shared" si="91"/>
        <v>0</v>
      </c>
      <c r="P43" s="90">
        <v>0</v>
      </c>
      <c r="Q43" s="91">
        <f t="shared" si="92"/>
        <v>0</v>
      </c>
      <c r="R43" s="90">
        <v>0</v>
      </c>
      <c r="S43" s="91">
        <f t="shared" si="93"/>
        <v>0</v>
      </c>
      <c r="T43" s="90">
        <v>0</v>
      </c>
      <c r="U43" s="91">
        <f t="shared" si="94"/>
        <v>0</v>
      </c>
      <c r="V43" s="90">
        <v>0</v>
      </c>
      <c r="W43" s="91">
        <f t="shared" si="95"/>
        <v>0</v>
      </c>
      <c r="X43" s="92">
        <f t="shared" si="96"/>
        <v>0</v>
      </c>
      <c r="Y43" s="210">
        <v>0</v>
      </c>
      <c r="Z43" s="211">
        <f t="shared" si="97"/>
        <v>0</v>
      </c>
      <c r="AA43" s="210">
        <v>0</v>
      </c>
      <c r="AB43" s="211">
        <f t="shared" si="98"/>
        <v>0</v>
      </c>
      <c r="AC43" s="210">
        <v>0</v>
      </c>
      <c r="AD43" s="211">
        <f t="shared" si="99"/>
        <v>0</v>
      </c>
      <c r="AE43" s="210">
        <v>0</v>
      </c>
      <c r="AF43" s="211">
        <f t="shared" si="100"/>
        <v>0</v>
      </c>
      <c r="AG43" s="210">
        <v>0</v>
      </c>
      <c r="AH43" s="211">
        <f t="shared" si="101"/>
        <v>0</v>
      </c>
      <c r="AI43" s="212">
        <f t="shared" si="102"/>
        <v>0</v>
      </c>
      <c r="AJ43" s="213">
        <v>0</v>
      </c>
      <c r="AK43" s="214">
        <f t="shared" si="103"/>
        <v>0</v>
      </c>
      <c r="AL43" s="213">
        <v>0</v>
      </c>
      <c r="AM43" s="214">
        <f t="shared" si="104"/>
        <v>0</v>
      </c>
      <c r="AN43" s="213">
        <v>0</v>
      </c>
      <c r="AO43" s="214">
        <f t="shared" si="105"/>
        <v>0</v>
      </c>
      <c r="AP43" s="213">
        <v>0</v>
      </c>
      <c r="AQ43" s="214">
        <f t="shared" si="106"/>
        <v>0</v>
      </c>
      <c r="AR43" s="213">
        <v>0</v>
      </c>
      <c r="AS43" s="214">
        <f t="shared" si="107"/>
        <v>0</v>
      </c>
      <c r="AT43" s="215">
        <f t="shared" si="108"/>
        <v>0</v>
      </c>
      <c r="AU43" s="216">
        <v>0</v>
      </c>
      <c r="AV43" s="217">
        <f t="shared" si="109"/>
        <v>0</v>
      </c>
      <c r="AW43" s="216">
        <v>0</v>
      </c>
      <c r="AX43" s="217">
        <f t="shared" si="110"/>
        <v>0</v>
      </c>
      <c r="AY43" s="216">
        <v>0</v>
      </c>
      <c r="AZ43" s="217">
        <f t="shared" si="111"/>
        <v>0</v>
      </c>
      <c r="BA43" s="216">
        <v>0</v>
      </c>
      <c r="BB43" s="217">
        <f t="shared" si="112"/>
        <v>0</v>
      </c>
      <c r="BC43" s="216">
        <v>0</v>
      </c>
      <c r="BD43" s="217">
        <f t="shared" si="113"/>
        <v>0</v>
      </c>
      <c r="BE43" s="218">
        <f t="shared" si="114"/>
        <v>0</v>
      </c>
      <c r="BF43" s="219">
        <v>0</v>
      </c>
      <c r="BG43" s="220">
        <f t="shared" si="115"/>
        <v>0</v>
      </c>
      <c r="BH43" s="219">
        <v>0</v>
      </c>
      <c r="BI43" s="220">
        <f t="shared" si="116"/>
        <v>0</v>
      </c>
      <c r="BJ43" s="219">
        <v>0</v>
      </c>
      <c r="BK43" s="220">
        <f t="shared" si="117"/>
        <v>0</v>
      </c>
      <c r="BL43" s="219">
        <v>0</v>
      </c>
      <c r="BM43" s="220">
        <f t="shared" si="118"/>
        <v>0</v>
      </c>
      <c r="BN43" s="219">
        <v>0</v>
      </c>
      <c r="BO43" s="220">
        <f t="shared" si="119"/>
        <v>0</v>
      </c>
      <c r="BP43" s="413">
        <f t="shared" si="120"/>
        <v>0</v>
      </c>
      <c r="BQ43" s="558">
        <f t="shared" si="121"/>
        <v>0</v>
      </c>
      <c r="BR43" s="522">
        <f t="shared" si="122"/>
        <v>0</v>
      </c>
      <c r="BS43" s="522">
        <f t="shared" si="123"/>
        <v>0</v>
      </c>
      <c r="BT43" s="522">
        <f t="shared" si="124"/>
        <v>0</v>
      </c>
      <c r="BU43" s="522">
        <f t="shared" si="125"/>
        <v>0</v>
      </c>
      <c r="BV43" s="571">
        <f t="shared" si="126"/>
        <v>0</v>
      </c>
      <c r="BW43" s="524">
        <v>0</v>
      </c>
      <c r="BX43" s="223">
        <f t="shared" si="127"/>
        <v>0</v>
      </c>
      <c r="BY43" s="222">
        <v>0</v>
      </c>
      <c r="BZ43" s="223">
        <f t="shared" si="128"/>
        <v>0</v>
      </c>
      <c r="CA43" s="222">
        <v>0</v>
      </c>
      <c r="CB43" s="223">
        <f t="shared" si="129"/>
        <v>0</v>
      </c>
      <c r="CC43" s="222">
        <v>0</v>
      </c>
      <c r="CD43" s="223">
        <f t="shared" si="130"/>
        <v>0</v>
      </c>
      <c r="CE43" s="222">
        <v>0</v>
      </c>
      <c r="CF43" s="223">
        <f t="shared" si="131"/>
        <v>0</v>
      </c>
      <c r="CG43" s="224">
        <f t="shared" si="132"/>
        <v>0</v>
      </c>
      <c r="CH43" s="225">
        <v>0</v>
      </c>
      <c r="CI43" s="226">
        <f t="shared" si="133"/>
        <v>0</v>
      </c>
      <c r="CJ43" s="225">
        <v>0</v>
      </c>
      <c r="CK43" s="226">
        <f t="shared" si="134"/>
        <v>0</v>
      </c>
      <c r="CL43" s="225">
        <v>0</v>
      </c>
      <c r="CM43" s="226">
        <f t="shared" si="135"/>
        <v>0</v>
      </c>
      <c r="CN43" s="225">
        <v>0</v>
      </c>
      <c r="CO43" s="226">
        <f t="shared" si="136"/>
        <v>0</v>
      </c>
      <c r="CP43" s="225">
        <v>0</v>
      </c>
      <c r="CQ43" s="226">
        <f t="shared" si="137"/>
        <v>0</v>
      </c>
      <c r="CR43" s="227">
        <f t="shared" si="138"/>
        <v>0</v>
      </c>
      <c r="CS43" s="228">
        <v>0</v>
      </c>
      <c r="CT43" s="229">
        <f t="shared" si="139"/>
        <v>0</v>
      </c>
      <c r="CU43" s="228">
        <v>0</v>
      </c>
      <c r="CV43" s="229">
        <f t="shared" si="140"/>
        <v>0</v>
      </c>
      <c r="CW43" s="228">
        <v>0</v>
      </c>
      <c r="CX43" s="229">
        <f t="shared" si="141"/>
        <v>0</v>
      </c>
      <c r="CY43" s="228">
        <v>0</v>
      </c>
      <c r="CZ43" s="229">
        <f t="shared" si="142"/>
        <v>0</v>
      </c>
      <c r="DA43" s="228">
        <v>0</v>
      </c>
      <c r="DB43" s="229">
        <f t="shared" si="143"/>
        <v>0</v>
      </c>
      <c r="DC43" s="230">
        <f t="shared" si="144"/>
        <v>0</v>
      </c>
      <c r="DD43" s="231">
        <v>0</v>
      </c>
      <c r="DE43" s="232">
        <f t="shared" si="145"/>
        <v>0</v>
      </c>
      <c r="DF43" s="231">
        <v>0</v>
      </c>
      <c r="DG43" s="232">
        <f t="shared" si="146"/>
        <v>0</v>
      </c>
      <c r="DH43" s="231">
        <v>0</v>
      </c>
      <c r="DI43" s="232">
        <f t="shared" si="147"/>
        <v>0</v>
      </c>
      <c r="DJ43" s="231">
        <v>0</v>
      </c>
      <c r="DK43" s="232">
        <f t="shared" si="148"/>
        <v>0</v>
      </c>
      <c r="DL43" s="231">
        <v>0</v>
      </c>
      <c r="DM43" s="232">
        <f t="shared" si="149"/>
        <v>0</v>
      </c>
      <c r="DN43" s="233">
        <f t="shared" si="150"/>
        <v>0</v>
      </c>
      <c r="DO43" s="234">
        <v>0</v>
      </c>
      <c r="DP43" s="235">
        <f t="shared" si="151"/>
        <v>0</v>
      </c>
      <c r="DQ43" s="234">
        <v>0</v>
      </c>
      <c r="DR43" s="235">
        <f t="shared" si="152"/>
        <v>0</v>
      </c>
      <c r="DS43" s="234">
        <v>0</v>
      </c>
      <c r="DT43" s="235">
        <f t="shared" si="153"/>
        <v>0</v>
      </c>
      <c r="DU43" s="234">
        <v>0</v>
      </c>
      <c r="DV43" s="235">
        <f t="shared" si="154"/>
        <v>0</v>
      </c>
      <c r="DW43" s="234">
        <v>0</v>
      </c>
      <c r="DX43" s="235">
        <f t="shared" si="155"/>
        <v>0</v>
      </c>
      <c r="DY43" s="243">
        <f t="shared" si="156"/>
        <v>0</v>
      </c>
      <c r="DZ43" s="558">
        <f t="shared" si="157"/>
        <v>0</v>
      </c>
      <c r="EA43" s="522">
        <f t="shared" si="158"/>
        <v>0</v>
      </c>
      <c r="EB43" s="522">
        <f t="shared" si="159"/>
        <v>0</v>
      </c>
      <c r="EC43" s="522">
        <f t="shared" si="160"/>
        <v>0</v>
      </c>
      <c r="ED43" s="522">
        <f t="shared" si="161"/>
        <v>0</v>
      </c>
      <c r="EE43" s="571">
        <f t="shared" si="162"/>
        <v>0</v>
      </c>
      <c r="EF43" s="239">
        <f t="shared" si="163"/>
        <v>0</v>
      </c>
      <c r="EG43" s="239">
        <f t="shared" si="164"/>
        <v>0</v>
      </c>
      <c r="EH43" s="239">
        <f t="shared" si="165"/>
        <v>0</v>
      </c>
      <c r="EI43" s="239">
        <f t="shared" si="166"/>
        <v>0</v>
      </c>
      <c r="EJ43" s="239">
        <f t="shared" si="168"/>
        <v>0</v>
      </c>
      <c r="EK43" s="244">
        <f t="shared" si="167"/>
        <v>0</v>
      </c>
    </row>
    <row r="44" spans="1:141" s="9" customFormat="1" ht="15" customHeight="1">
      <c r="A44" s="62"/>
      <c r="B44" s="62"/>
      <c r="C44" s="12">
        <f t="shared" si="88"/>
        <v>0</v>
      </c>
      <c r="D44" s="34"/>
      <c r="E44" s="662" t="s">
        <v>300</v>
      </c>
      <c r="F44" s="662"/>
      <c r="G44" s="662"/>
      <c r="H44" s="662"/>
      <c r="I44" s="662"/>
      <c r="J44" s="662"/>
      <c r="K44" s="88">
        <v>0</v>
      </c>
      <c r="L44" s="89">
        <f t="shared" si="89"/>
        <v>0</v>
      </c>
      <c r="M44" s="56">
        <f t="shared" si="90"/>
        <v>0</v>
      </c>
      <c r="N44" s="90">
        <v>0</v>
      </c>
      <c r="O44" s="91">
        <f t="shared" si="91"/>
        <v>0</v>
      </c>
      <c r="P44" s="90">
        <v>0</v>
      </c>
      <c r="Q44" s="91">
        <f t="shared" si="92"/>
        <v>0</v>
      </c>
      <c r="R44" s="90">
        <v>0</v>
      </c>
      <c r="S44" s="91">
        <f t="shared" si="93"/>
        <v>0</v>
      </c>
      <c r="T44" s="90">
        <v>0</v>
      </c>
      <c r="U44" s="91">
        <f t="shared" si="94"/>
        <v>0</v>
      </c>
      <c r="V44" s="90">
        <v>0</v>
      </c>
      <c r="W44" s="91">
        <f t="shared" si="95"/>
        <v>0</v>
      </c>
      <c r="X44" s="92">
        <f t="shared" si="96"/>
        <v>0</v>
      </c>
      <c r="Y44" s="210">
        <v>0</v>
      </c>
      <c r="Z44" s="211">
        <f t="shared" si="97"/>
        <v>0</v>
      </c>
      <c r="AA44" s="210">
        <v>0</v>
      </c>
      <c r="AB44" s="211">
        <f t="shared" si="98"/>
        <v>0</v>
      </c>
      <c r="AC44" s="210">
        <v>0</v>
      </c>
      <c r="AD44" s="211">
        <f t="shared" si="99"/>
        <v>0</v>
      </c>
      <c r="AE44" s="210">
        <v>0</v>
      </c>
      <c r="AF44" s="211">
        <f t="shared" si="100"/>
        <v>0</v>
      </c>
      <c r="AG44" s="210">
        <v>0</v>
      </c>
      <c r="AH44" s="211">
        <f t="shared" si="101"/>
        <v>0</v>
      </c>
      <c r="AI44" s="212">
        <f t="shared" si="102"/>
        <v>0</v>
      </c>
      <c r="AJ44" s="213">
        <v>0</v>
      </c>
      <c r="AK44" s="214">
        <f t="shared" si="103"/>
        <v>0</v>
      </c>
      <c r="AL44" s="213">
        <v>0</v>
      </c>
      <c r="AM44" s="214">
        <f t="shared" si="104"/>
        <v>0</v>
      </c>
      <c r="AN44" s="213">
        <v>0</v>
      </c>
      <c r="AO44" s="214">
        <f t="shared" si="105"/>
        <v>0</v>
      </c>
      <c r="AP44" s="213">
        <v>0</v>
      </c>
      <c r="AQ44" s="214">
        <f t="shared" si="106"/>
        <v>0</v>
      </c>
      <c r="AR44" s="213">
        <v>0</v>
      </c>
      <c r="AS44" s="214">
        <f t="shared" si="107"/>
        <v>0</v>
      </c>
      <c r="AT44" s="215">
        <f t="shared" si="108"/>
        <v>0</v>
      </c>
      <c r="AU44" s="216">
        <v>0</v>
      </c>
      <c r="AV44" s="217">
        <f t="shared" si="109"/>
        <v>0</v>
      </c>
      <c r="AW44" s="216">
        <v>0</v>
      </c>
      <c r="AX44" s="217">
        <f t="shared" si="110"/>
        <v>0</v>
      </c>
      <c r="AY44" s="216">
        <v>0</v>
      </c>
      <c r="AZ44" s="217">
        <f t="shared" si="111"/>
        <v>0</v>
      </c>
      <c r="BA44" s="216">
        <v>0</v>
      </c>
      <c r="BB44" s="217">
        <f t="shared" si="112"/>
        <v>0</v>
      </c>
      <c r="BC44" s="216">
        <v>0</v>
      </c>
      <c r="BD44" s="217">
        <f t="shared" si="113"/>
        <v>0</v>
      </c>
      <c r="BE44" s="218">
        <f t="shared" si="114"/>
        <v>0</v>
      </c>
      <c r="BF44" s="219">
        <v>0</v>
      </c>
      <c r="BG44" s="220">
        <f t="shared" si="115"/>
        <v>0</v>
      </c>
      <c r="BH44" s="219">
        <v>0</v>
      </c>
      <c r="BI44" s="220">
        <f t="shared" si="116"/>
        <v>0</v>
      </c>
      <c r="BJ44" s="219">
        <v>0</v>
      </c>
      <c r="BK44" s="220">
        <f t="shared" si="117"/>
        <v>0</v>
      </c>
      <c r="BL44" s="219">
        <v>0</v>
      </c>
      <c r="BM44" s="220">
        <f t="shared" si="118"/>
        <v>0</v>
      </c>
      <c r="BN44" s="219">
        <v>0</v>
      </c>
      <c r="BO44" s="220">
        <f t="shared" si="119"/>
        <v>0</v>
      </c>
      <c r="BP44" s="413">
        <f t="shared" si="120"/>
        <v>0</v>
      </c>
      <c r="BQ44" s="558">
        <f t="shared" si="121"/>
        <v>0</v>
      </c>
      <c r="BR44" s="522">
        <f t="shared" si="122"/>
        <v>0</v>
      </c>
      <c r="BS44" s="522">
        <f t="shared" si="123"/>
        <v>0</v>
      </c>
      <c r="BT44" s="522">
        <f t="shared" si="124"/>
        <v>0</v>
      </c>
      <c r="BU44" s="522">
        <f t="shared" si="125"/>
        <v>0</v>
      </c>
      <c r="BV44" s="571">
        <f t="shared" si="126"/>
        <v>0</v>
      </c>
      <c r="BW44" s="524">
        <v>0</v>
      </c>
      <c r="BX44" s="223">
        <f t="shared" si="127"/>
        <v>0</v>
      </c>
      <c r="BY44" s="222">
        <v>0</v>
      </c>
      <c r="BZ44" s="223">
        <f t="shared" si="128"/>
        <v>0</v>
      </c>
      <c r="CA44" s="222">
        <v>0</v>
      </c>
      <c r="CB44" s="223">
        <f t="shared" si="129"/>
        <v>0</v>
      </c>
      <c r="CC44" s="222">
        <v>0</v>
      </c>
      <c r="CD44" s="223">
        <f t="shared" si="130"/>
        <v>0</v>
      </c>
      <c r="CE44" s="222">
        <v>0</v>
      </c>
      <c r="CF44" s="223">
        <f t="shared" si="131"/>
        <v>0</v>
      </c>
      <c r="CG44" s="224">
        <f t="shared" si="132"/>
        <v>0</v>
      </c>
      <c r="CH44" s="225">
        <v>0</v>
      </c>
      <c r="CI44" s="226">
        <f t="shared" si="133"/>
        <v>0</v>
      </c>
      <c r="CJ44" s="225">
        <v>0</v>
      </c>
      <c r="CK44" s="226">
        <f t="shared" si="134"/>
        <v>0</v>
      </c>
      <c r="CL44" s="225">
        <v>0</v>
      </c>
      <c r="CM44" s="226">
        <f t="shared" si="135"/>
        <v>0</v>
      </c>
      <c r="CN44" s="225">
        <v>0</v>
      </c>
      <c r="CO44" s="226">
        <f t="shared" si="136"/>
        <v>0</v>
      </c>
      <c r="CP44" s="225">
        <v>0</v>
      </c>
      <c r="CQ44" s="226">
        <f t="shared" si="137"/>
        <v>0</v>
      </c>
      <c r="CR44" s="227">
        <f t="shared" si="138"/>
        <v>0</v>
      </c>
      <c r="CS44" s="228">
        <v>0</v>
      </c>
      <c r="CT44" s="229">
        <f t="shared" si="139"/>
        <v>0</v>
      </c>
      <c r="CU44" s="228">
        <v>0</v>
      </c>
      <c r="CV44" s="229">
        <f t="shared" si="140"/>
        <v>0</v>
      </c>
      <c r="CW44" s="228">
        <v>0</v>
      </c>
      <c r="CX44" s="229">
        <f t="shared" si="141"/>
        <v>0</v>
      </c>
      <c r="CY44" s="228">
        <v>0</v>
      </c>
      <c r="CZ44" s="229">
        <f t="shared" si="142"/>
        <v>0</v>
      </c>
      <c r="DA44" s="228">
        <v>0</v>
      </c>
      <c r="DB44" s="229">
        <f t="shared" si="143"/>
        <v>0</v>
      </c>
      <c r="DC44" s="230">
        <f t="shared" si="144"/>
        <v>0</v>
      </c>
      <c r="DD44" s="231">
        <v>0</v>
      </c>
      <c r="DE44" s="232">
        <f t="shared" si="145"/>
        <v>0</v>
      </c>
      <c r="DF44" s="231">
        <v>0</v>
      </c>
      <c r="DG44" s="232">
        <f t="shared" si="146"/>
        <v>0</v>
      </c>
      <c r="DH44" s="231">
        <v>0</v>
      </c>
      <c r="DI44" s="232">
        <f t="shared" si="147"/>
        <v>0</v>
      </c>
      <c r="DJ44" s="231">
        <v>0</v>
      </c>
      <c r="DK44" s="232">
        <f t="shared" si="148"/>
        <v>0</v>
      </c>
      <c r="DL44" s="231">
        <v>0</v>
      </c>
      <c r="DM44" s="232">
        <f t="shared" si="149"/>
        <v>0</v>
      </c>
      <c r="DN44" s="233">
        <f t="shared" si="150"/>
        <v>0</v>
      </c>
      <c r="DO44" s="234">
        <v>0</v>
      </c>
      <c r="DP44" s="235">
        <f t="shared" si="151"/>
        <v>0</v>
      </c>
      <c r="DQ44" s="234">
        <v>0</v>
      </c>
      <c r="DR44" s="235">
        <f t="shared" si="152"/>
        <v>0</v>
      </c>
      <c r="DS44" s="234">
        <v>0</v>
      </c>
      <c r="DT44" s="235">
        <f t="shared" si="153"/>
        <v>0</v>
      </c>
      <c r="DU44" s="234">
        <v>0</v>
      </c>
      <c r="DV44" s="235">
        <f t="shared" si="154"/>
        <v>0</v>
      </c>
      <c r="DW44" s="234">
        <v>0</v>
      </c>
      <c r="DX44" s="235">
        <f t="shared" si="155"/>
        <v>0</v>
      </c>
      <c r="DY44" s="243">
        <f t="shared" si="156"/>
        <v>0</v>
      </c>
      <c r="DZ44" s="558">
        <f t="shared" si="157"/>
        <v>0</v>
      </c>
      <c r="EA44" s="522">
        <f t="shared" si="158"/>
        <v>0</v>
      </c>
      <c r="EB44" s="522">
        <f t="shared" si="159"/>
        <v>0</v>
      </c>
      <c r="EC44" s="522">
        <f t="shared" si="160"/>
        <v>0</v>
      </c>
      <c r="ED44" s="522">
        <f t="shared" si="161"/>
        <v>0</v>
      </c>
      <c r="EE44" s="571">
        <f t="shared" si="162"/>
        <v>0</v>
      </c>
      <c r="EF44" s="239">
        <f t="shared" si="163"/>
        <v>0</v>
      </c>
      <c r="EG44" s="239">
        <f t="shared" si="164"/>
        <v>0</v>
      </c>
      <c r="EH44" s="239">
        <f t="shared" si="165"/>
        <v>0</v>
      </c>
      <c r="EI44" s="239">
        <f t="shared" si="166"/>
        <v>0</v>
      </c>
      <c r="EJ44" s="239">
        <f t="shared" si="168"/>
        <v>0</v>
      </c>
      <c r="EK44" s="244">
        <f t="shared" si="167"/>
        <v>0</v>
      </c>
    </row>
    <row r="45" spans="1:141" s="9" customFormat="1" ht="15" customHeight="1">
      <c r="A45" s="62"/>
      <c r="B45" s="62"/>
      <c r="C45" s="12">
        <f t="shared" si="88"/>
        <v>0</v>
      </c>
      <c r="D45" s="34"/>
      <c r="E45" s="662" t="s">
        <v>300</v>
      </c>
      <c r="F45" s="662"/>
      <c r="G45" s="662"/>
      <c r="H45" s="662"/>
      <c r="I45" s="662"/>
      <c r="J45" s="662"/>
      <c r="K45" s="88">
        <v>0</v>
      </c>
      <c r="L45" s="89">
        <f t="shared" si="89"/>
        <v>0</v>
      </c>
      <c r="M45" s="56">
        <f t="shared" si="90"/>
        <v>0</v>
      </c>
      <c r="N45" s="90">
        <v>0</v>
      </c>
      <c r="O45" s="91">
        <f t="shared" si="91"/>
        <v>0</v>
      </c>
      <c r="P45" s="90">
        <v>0</v>
      </c>
      <c r="Q45" s="91">
        <f t="shared" si="92"/>
        <v>0</v>
      </c>
      <c r="R45" s="90">
        <v>0</v>
      </c>
      <c r="S45" s="91">
        <f t="shared" si="93"/>
        <v>0</v>
      </c>
      <c r="T45" s="90">
        <v>0</v>
      </c>
      <c r="U45" s="91">
        <f t="shared" si="94"/>
        <v>0</v>
      </c>
      <c r="V45" s="90">
        <v>0</v>
      </c>
      <c r="W45" s="91">
        <f t="shared" si="95"/>
        <v>0</v>
      </c>
      <c r="X45" s="92">
        <f t="shared" si="96"/>
        <v>0</v>
      </c>
      <c r="Y45" s="210">
        <v>0</v>
      </c>
      <c r="Z45" s="211">
        <f t="shared" si="97"/>
        <v>0</v>
      </c>
      <c r="AA45" s="210">
        <v>0</v>
      </c>
      <c r="AB45" s="211">
        <f t="shared" si="98"/>
        <v>0</v>
      </c>
      <c r="AC45" s="210">
        <v>0</v>
      </c>
      <c r="AD45" s="211">
        <f t="shared" si="99"/>
        <v>0</v>
      </c>
      <c r="AE45" s="210">
        <v>0</v>
      </c>
      <c r="AF45" s="211">
        <f t="shared" si="100"/>
        <v>0</v>
      </c>
      <c r="AG45" s="210">
        <v>0</v>
      </c>
      <c r="AH45" s="211">
        <f t="shared" si="101"/>
        <v>0</v>
      </c>
      <c r="AI45" s="212">
        <f t="shared" si="102"/>
        <v>0</v>
      </c>
      <c r="AJ45" s="213">
        <v>0</v>
      </c>
      <c r="AK45" s="214">
        <f t="shared" si="103"/>
        <v>0</v>
      </c>
      <c r="AL45" s="213">
        <v>0</v>
      </c>
      <c r="AM45" s="214">
        <f t="shared" si="104"/>
        <v>0</v>
      </c>
      <c r="AN45" s="213">
        <v>0</v>
      </c>
      <c r="AO45" s="214">
        <f t="shared" si="105"/>
        <v>0</v>
      </c>
      <c r="AP45" s="213">
        <v>0</v>
      </c>
      <c r="AQ45" s="214">
        <f t="shared" si="106"/>
        <v>0</v>
      </c>
      <c r="AR45" s="213">
        <v>0</v>
      </c>
      <c r="AS45" s="214">
        <f t="shared" si="107"/>
        <v>0</v>
      </c>
      <c r="AT45" s="215">
        <f t="shared" si="108"/>
        <v>0</v>
      </c>
      <c r="AU45" s="216">
        <v>0</v>
      </c>
      <c r="AV45" s="217">
        <f t="shared" si="109"/>
        <v>0</v>
      </c>
      <c r="AW45" s="216">
        <v>0</v>
      </c>
      <c r="AX45" s="217">
        <f t="shared" si="110"/>
        <v>0</v>
      </c>
      <c r="AY45" s="216">
        <v>0</v>
      </c>
      <c r="AZ45" s="217">
        <f t="shared" si="111"/>
        <v>0</v>
      </c>
      <c r="BA45" s="216">
        <v>0</v>
      </c>
      <c r="BB45" s="217">
        <f t="shared" si="112"/>
        <v>0</v>
      </c>
      <c r="BC45" s="216">
        <v>0</v>
      </c>
      <c r="BD45" s="217">
        <f t="shared" si="113"/>
        <v>0</v>
      </c>
      <c r="BE45" s="218">
        <f t="shared" si="114"/>
        <v>0</v>
      </c>
      <c r="BF45" s="219">
        <v>0</v>
      </c>
      <c r="BG45" s="220">
        <f t="shared" si="115"/>
        <v>0</v>
      </c>
      <c r="BH45" s="219">
        <v>0</v>
      </c>
      <c r="BI45" s="220">
        <f t="shared" si="116"/>
        <v>0</v>
      </c>
      <c r="BJ45" s="219">
        <v>0</v>
      </c>
      <c r="BK45" s="220">
        <f t="shared" si="117"/>
        <v>0</v>
      </c>
      <c r="BL45" s="219">
        <v>0</v>
      </c>
      <c r="BM45" s="220">
        <f t="shared" si="118"/>
        <v>0</v>
      </c>
      <c r="BN45" s="219">
        <v>0</v>
      </c>
      <c r="BO45" s="220">
        <f t="shared" si="119"/>
        <v>0</v>
      </c>
      <c r="BP45" s="413">
        <f t="shared" si="120"/>
        <v>0</v>
      </c>
      <c r="BQ45" s="558">
        <f t="shared" si="121"/>
        <v>0</v>
      </c>
      <c r="BR45" s="522">
        <f t="shared" si="122"/>
        <v>0</v>
      </c>
      <c r="BS45" s="522">
        <f t="shared" si="123"/>
        <v>0</v>
      </c>
      <c r="BT45" s="522">
        <f t="shared" si="124"/>
        <v>0</v>
      </c>
      <c r="BU45" s="522">
        <f t="shared" si="125"/>
        <v>0</v>
      </c>
      <c r="BV45" s="571">
        <f t="shared" si="126"/>
        <v>0</v>
      </c>
      <c r="BW45" s="524">
        <v>0</v>
      </c>
      <c r="BX45" s="223">
        <f t="shared" si="127"/>
        <v>0</v>
      </c>
      <c r="BY45" s="222">
        <v>0</v>
      </c>
      <c r="BZ45" s="223">
        <f t="shared" si="128"/>
        <v>0</v>
      </c>
      <c r="CA45" s="222">
        <v>0</v>
      </c>
      <c r="CB45" s="223">
        <f t="shared" si="129"/>
        <v>0</v>
      </c>
      <c r="CC45" s="222">
        <v>0</v>
      </c>
      <c r="CD45" s="223">
        <f t="shared" si="130"/>
        <v>0</v>
      </c>
      <c r="CE45" s="222">
        <v>0</v>
      </c>
      <c r="CF45" s="223">
        <f t="shared" si="131"/>
        <v>0</v>
      </c>
      <c r="CG45" s="224">
        <f t="shared" si="132"/>
        <v>0</v>
      </c>
      <c r="CH45" s="225">
        <v>0</v>
      </c>
      <c r="CI45" s="226">
        <f t="shared" si="133"/>
        <v>0</v>
      </c>
      <c r="CJ45" s="225">
        <v>0</v>
      </c>
      <c r="CK45" s="226">
        <f t="shared" si="134"/>
        <v>0</v>
      </c>
      <c r="CL45" s="225">
        <v>0</v>
      </c>
      <c r="CM45" s="226">
        <f t="shared" si="135"/>
        <v>0</v>
      </c>
      <c r="CN45" s="225">
        <v>0</v>
      </c>
      <c r="CO45" s="226">
        <f t="shared" si="136"/>
        <v>0</v>
      </c>
      <c r="CP45" s="225">
        <v>0</v>
      </c>
      <c r="CQ45" s="226">
        <f t="shared" si="137"/>
        <v>0</v>
      </c>
      <c r="CR45" s="227">
        <f t="shared" si="138"/>
        <v>0</v>
      </c>
      <c r="CS45" s="228">
        <v>0</v>
      </c>
      <c r="CT45" s="229">
        <f t="shared" si="139"/>
        <v>0</v>
      </c>
      <c r="CU45" s="228">
        <v>0</v>
      </c>
      <c r="CV45" s="229">
        <f t="shared" si="140"/>
        <v>0</v>
      </c>
      <c r="CW45" s="228">
        <v>0</v>
      </c>
      <c r="CX45" s="229">
        <f t="shared" si="141"/>
        <v>0</v>
      </c>
      <c r="CY45" s="228">
        <v>0</v>
      </c>
      <c r="CZ45" s="229">
        <f t="shared" si="142"/>
        <v>0</v>
      </c>
      <c r="DA45" s="228">
        <v>0</v>
      </c>
      <c r="DB45" s="229">
        <f t="shared" si="143"/>
        <v>0</v>
      </c>
      <c r="DC45" s="230">
        <f t="shared" si="144"/>
        <v>0</v>
      </c>
      <c r="DD45" s="231">
        <v>0</v>
      </c>
      <c r="DE45" s="232">
        <f t="shared" si="145"/>
        <v>0</v>
      </c>
      <c r="DF45" s="231">
        <v>0</v>
      </c>
      <c r="DG45" s="232">
        <f t="shared" si="146"/>
        <v>0</v>
      </c>
      <c r="DH45" s="231">
        <v>0</v>
      </c>
      <c r="DI45" s="232">
        <f t="shared" si="147"/>
        <v>0</v>
      </c>
      <c r="DJ45" s="231">
        <v>0</v>
      </c>
      <c r="DK45" s="232">
        <f t="shared" si="148"/>
        <v>0</v>
      </c>
      <c r="DL45" s="231">
        <v>0</v>
      </c>
      <c r="DM45" s="232">
        <f t="shared" si="149"/>
        <v>0</v>
      </c>
      <c r="DN45" s="233">
        <f t="shared" si="150"/>
        <v>0</v>
      </c>
      <c r="DO45" s="234">
        <v>0</v>
      </c>
      <c r="DP45" s="235">
        <f t="shared" si="151"/>
        <v>0</v>
      </c>
      <c r="DQ45" s="234">
        <v>0</v>
      </c>
      <c r="DR45" s="235">
        <f t="shared" si="152"/>
        <v>0</v>
      </c>
      <c r="DS45" s="234">
        <v>0</v>
      </c>
      <c r="DT45" s="235">
        <f t="shared" si="153"/>
        <v>0</v>
      </c>
      <c r="DU45" s="234">
        <v>0</v>
      </c>
      <c r="DV45" s="235">
        <f t="shared" si="154"/>
        <v>0</v>
      </c>
      <c r="DW45" s="234">
        <v>0</v>
      </c>
      <c r="DX45" s="235">
        <f t="shared" si="155"/>
        <v>0</v>
      </c>
      <c r="DY45" s="243">
        <f t="shared" si="156"/>
        <v>0</v>
      </c>
      <c r="DZ45" s="558">
        <f t="shared" si="157"/>
        <v>0</v>
      </c>
      <c r="EA45" s="522">
        <f t="shared" si="158"/>
        <v>0</v>
      </c>
      <c r="EB45" s="522">
        <f t="shared" si="159"/>
        <v>0</v>
      </c>
      <c r="EC45" s="522">
        <f t="shared" si="160"/>
        <v>0</v>
      </c>
      <c r="ED45" s="522">
        <f t="shared" si="161"/>
        <v>0</v>
      </c>
      <c r="EE45" s="571">
        <f t="shared" si="162"/>
        <v>0</v>
      </c>
      <c r="EF45" s="239">
        <f t="shared" si="163"/>
        <v>0</v>
      </c>
      <c r="EG45" s="239">
        <f t="shared" si="164"/>
        <v>0</v>
      </c>
      <c r="EH45" s="239">
        <f t="shared" si="165"/>
        <v>0</v>
      </c>
      <c r="EI45" s="239">
        <f t="shared" si="166"/>
        <v>0</v>
      </c>
      <c r="EJ45" s="239">
        <f t="shared" si="168"/>
        <v>0</v>
      </c>
      <c r="EK45" s="244">
        <f t="shared" si="167"/>
        <v>0</v>
      </c>
    </row>
    <row r="46" spans="1:141" s="9" customFormat="1" ht="15" customHeight="1">
      <c r="A46" s="62"/>
      <c r="B46" s="62"/>
      <c r="C46" s="12">
        <f t="shared" si="88"/>
        <v>0</v>
      </c>
      <c r="D46" s="34"/>
      <c r="E46" s="662" t="s">
        <v>300</v>
      </c>
      <c r="F46" s="662"/>
      <c r="G46" s="662"/>
      <c r="H46" s="662"/>
      <c r="I46" s="662"/>
      <c r="J46" s="662"/>
      <c r="K46" s="88">
        <v>0</v>
      </c>
      <c r="L46" s="89">
        <f t="shared" si="89"/>
        <v>0</v>
      </c>
      <c r="M46" s="56">
        <f t="shared" si="90"/>
        <v>0</v>
      </c>
      <c r="N46" s="90">
        <v>0</v>
      </c>
      <c r="O46" s="91">
        <f t="shared" si="91"/>
        <v>0</v>
      </c>
      <c r="P46" s="90">
        <v>0</v>
      </c>
      <c r="Q46" s="91">
        <f t="shared" si="92"/>
        <v>0</v>
      </c>
      <c r="R46" s="90">
        <v>0</v>
      </c>
      <c r="S46" s="91">
        <f t="shared" si="93"/>
        <v>0</v>
      </c>
      <c r="T46" s="90">
        <v>0</v>
      </c>
      <c r="U46" s="91">
        <f t="shared" si="94"/>
        <v>0</v>
      </c>
      <c r="V46" s="90">
        <v>0</v>
      </c>
      <c r="W46" s="91">
        <f t="shared" si="95"/>
        <v>0</v>
      </c>
      <c r="X46" s="92">
        <f t="shared" si="96"/>
        <v>0</v>
      </c>
      <c r="Y46" s="210">
        <v>0</v>
      </c>
      <c r="Z46" s="211">
        <f t="shared" si="97"/>
        <v>0</v>
      </c>
      <c r="AA46" s="210">
        <v>0</v>
      </c>
      <c r="AB46" s="211">
        <f t="shared" si="98"/>
        <v>0</v>
      </c>
      <c r="AC46" s="210">
        <v>0</v>
      </c>
      <c r="AD46" s="211">
        <f t="shared" si="99"/>
        <v>0</v>
      </c>
      <c r="AE46" s="210">
        <v>0</v>
      </c>
      <c r="AF46" s="211">
        <f t="shared" si="100"/>
        <v>0</v>
      </c>
      <c r="AG46" s="210">
        <v>0</v>
      </c>
      <c r="AH46" s="211">
        <f t="shared" si="101"/>
        <v>0</v>
      </c>
      <c r="AI46" s="212">
        <f t="shared" si="102"/>
        <v>0</v>
      </c>
      <c r="AJ46" s="213">
        <v>0</v>
      </c>
      <c r="AK46" s="214">
        <f t="shared" si="103"/>
        <v>0</v>
      </c>
      <c r="AL46" s="213">
        <v>0</v>
      </c>
      <c r="AM46" s="214">
        <f t="shared" si="104"/>
        <v>0</v>
      </c>
      <c r="AN46" s="213">
        <v>0</v>
      </c>
      <c r="AO46" s="214">
        <f t="shared" si="105"/>
        <v>0</v>
      </c>
      <c r="AP46" s="213">
        <v>0</v>
      </c>
      <c r="AQ46" s="214">
        <f t="shared" si="106"/>
        <v>0</v>
      </c>
      <c r="AR46" s="213">
        <v>0</v>
      </c>
      <c r="AS46" s="214">
        <f t="shared" si="107"/>
        <v>0</v>
      </c>
      <c r="AT46" s="215">
        <f t="shared" si="108"/>
        <v>0</v>
      </c>
      <c r="AU46" s="216">
        <v>0</v>
      </c>
      <c r="AV46" s="217">
        <f t="shared" si="109"/>
        <v>0</v>
      </c>
      <c r="AW46" s="216">
        <v>0</v>
      </c>
      <c r="AX46" s="217">
        <f t="shared" si="110"/>
        <v>0</v>
      </c>
      <c r="AY46" s="216">
        <v>0</v>
      </c>
      <c r="AZ46" s="217">
        <f t="shared" si="111"/>
        <v>0</v>
      </c>
      <c r="BA46" s="216">
        <v>0</v>
      </c>
      <c r="BB46" s="217">
        <f t="shared" si="112"/>
        <v>0</v>
      </c>
      <c r="BC46" s="216">
        <v>0</v>
      </c>
      <c r="BD46" s="217">
        <f t="shared" si="113"/>
        <v>0</v>
      </c>
      <c r="BE46" s="218">
        <f t="shared" si="114"/>
        <v>0</v>
      </c>
      <c r="BF46" s="219">
        <v>0</v>
      </c>
      <c r="BG46" s="220">
        <f t="shared" si="115"/>
        <v>0</v>
      </c>
      <c r="BH46" s="219">
        <v>0</v>
      </c>
      <c r="BI46" s="220">
        <f t="shared" si="116"/>
        <v>0</v>
      </c>
      <c r="BJ46" s="219">
        <v>0</v>
      </c>
      <c r="BK46" s="220">
        <f t="shared" si="117"/>
        <v>0</v>
      </c>
      <c r="BL46" s="219">
        <v>0</v>
      </c>
      <c r="BM46" s="220">
        <f t="shared" si="118"/>
        <v>0</v>
      </c>
      <c r="BN46" s="219">
        <v>0</v>
      </c>
      <c r="BO46" s="220">
        <f t="shared" si="119"/>
        <v>0</v>
      </c>
      <c r="BP46" s="413">
        <f t="shared" si="120"/>
        <v>0</v>
      </c>
      <c r="BQ46" s="558">
        <f t="shared" si="121"/>
        <v>0</v>
      </c>
      <c r="BR46" s="522">
        <f t="shared" si="122"/>
        <v>0</v>
      </c>
      <c r="BS46" s="522">
        <f t="shared" si="123"/>
        <v>0</v>
      </c>
      <c r="BT46" s="522">
        <f t="shared" si="124"/>
        <v>0</v>
      </c>
      <c r="BU46" s="522">
        <f t="shared" si="125"/>
        <v>0</v>
      </c>
      <c r="BV46" s="571">
        <f t="shared" si="126"/>
        <v>0</v>
      </c>
      <c r="BW46" s="524">
        <v>0</v>
      </c>
      <c r="BX46" s="223">
        <f t="shared" si="127"/>
        <v>0</v>
      </c>
      <c r="BY46" s="222">
        <v>0</v>
      </c>
      <c r="BZ46" s="223">
        <f t="shared" si="128"/>
        <v>0</v>
      </c>
      <c r="CA46" s="222">
        <v>0</v>
      </c>
      <c r="CB46" s="223">
        <f t="shared" si="129"/>
        <v>0</v>
      </c>
      <c r="CC46" s="222">
        <v>0</v>
      </c>
      <c r="CD46" s="223">
        <f t="shared" si="130"/>
        <v>0</v>
      </c>
      <c r="CE46" s="222">
        <v>0</v>
      </c>
      <c r="CF46" s="223">
        <f t="shared" si="131"/>
        <v>0</v>
      </c>
      <c r="CG46" s="224">
        <f t="shared" si="132"/>
        <v>0</v>
      </c>
      <c r="CH46" s="225">
        <v>0</v>
      </c>
      <c r="CI46" s="226">
        <f t="shared" si="133"/>
        <v>0</v>
      </c>
      <c r="CJ46" s="225">
        <v>0</v>
      </c>
      <c r="CK46" s="226">
        <f t="shared" si="134"/>
        <v>0</v>
      </c>
      <c r="CL46" s="225">
        <v>0</v>
      </c>
      <c r="CM46" s="226">
        <f t="shared" si="135"/>
        <v>0</v>
      </c>
      <c r="CN46" s="225">
        <v>0</v>
      </c>
      <c r="CO46" s="226">
        <f t="shared" si="136"/>
        <v>0</v>
      </c>
      <c r="CP46" s="225">
        <v>0</v>
      </c>
      <c r="CQ46" s="226">
        <f t="shared" si="137"/>
        <v>0</v>
      </c>
      <c r="CR46" s="227">
        <f t="shared" si="138"/>
        <v>0</v>
      </c>
      <c r="CS46" s="228">
        <v>0</v>
      </c>
      <c r="CT46" s="229">
        <f t="shared" si="139"/>
        <v>0</v>
      </c>
      <c r="CU46" s="228">
        <v>0</v>
      </c>
      <c r="CV46" s="229">
        <f t="shared" si="140"/>
        <v>0</v>
      </c>
      <c r="CW46" s="228">
        <v>0</v>
      </c>
      <c r="CX46" s="229">
        <f t="shared" si="141"/>
        <v>0</v>
      </c>
      <c r="CY46" s="228">
        <v>0</v>
      </c>
      <c r="CZ46" s="229">
        <f t="shared" si="142"/>
        <v>0</v>
      </c>
      <c r="DA46" s="228">
        <v>0</v>
      </c>
      <c r="DB46" s="229">
        <f t="shared" si="143"/>
        <v>0</v>
      </c>
      <c r="DC46" s="230">
        <f t="shared" si="144"/>
        <v>0</v>
      </c>
      <c r="DD46" s="231">
        <v>0</v>
      </c>
      <c r="DE46" s="232">
        <f t="shared" si="145"/>
        <v>0</v>
      </c>
      <c r="DF46" s="231">
        <v>0</v>
      </c>
      <c r="DG46" s="232">
        <f t="shared" si="146"/>
        <v>0</v>
      </c>
      <c r="DH46" s="231">
        <v>0</v>
      </c>
      <c r="DI46" s="232">
        <f t="shared" si="147"/>
        <v>0</v>
      </c>
      <c r="DJ46" s="231">
        <v>0</v>
      </c>
      <c r="DK46" s="232">
        <f t="shared" si="148"/>
        <v>0</v>
      </c>
      <c r="DL46" s="231">
        <v>0</v>
      </c>
      <c r="DM46" s="232">
        <f t="shared" si="149"/>
        <v>0</v>
      </c>
      <c r="DN46" s="233">
        <f t="shared" si="150"/>
        <v>0</v>
      </c>
      <c r="DO46" s="234">
        <v>0</v>
      </c>
      <c r="DP46" s="235">
        <f t="shared" si="151"/>
        <v>0</v>
      </c>
      <c r="DQ46" s="234">
        <v>0</v>
      </c>
      <c r="DR46" s="235">
        <f t="shared" si="152"/>
        <v>0</v>
      </c>
      <c r="DS46" s="234">
        <v>0</v>
      </c>
      <c r="DT46" s="235">
        <f t="shared" si="153"/>
        <v>0</v>
      </c>
      <c r="DU46" s="234">
        <v>0</v>
      </c>
      <c r="DV46" s="235">
        <f t="shared" si="154"/>
        <v>0</v>
      </c>
      <c r="DW46" s="234">
        <v>0</v>
      </c>
      <c r="DX46" s="235">
        <f t="shared" si="155"/>
        <v>0</v>
      </c>
      <c r="DY46" s="243">
        <f t="shared" si="156"/>
        <v>0</v>
      </c>
      <c r="DZ46" s="558">
        <f t="shared" si="157"/>
        <v>0</v>
      </c>
      <c r="EA46" s="522">
        <f t="shared" si="158"/>
        <v>0</v>
      </c>
      <c r="EB46" s="522">
        <f t="shared" si="159"/>
        <v>0</v>
      </c>
      <c r="EC46" s="522">
        <f t="shared" si="160"/>
        <v>0</v>
      </c>
      <c r="ED46" s="522">
        <f t="shared" si="161"/>
        <v>0</v>
      </c>
      <c r="EE46" s="571">
        <f t="shared" si="162"/>
        <v>0</v>
      </c>
      <c r="EF46" s="239">
        <f t="shared" si="163"/>
        <v>0</v>
      </c>
      <c r="EG46" s="239">
        <f t="shared" si="164"/>
        <v>0</v>
      </c>
      <c r="EH46" s="239">
        <f t="shared" si="165"/>
        <v>0</v>
      </c>
      <c r="EI46" s="239">
        <f t="shared" si="166"/>
        <v>0</v>
      </c>
      <c r="EJ46" s="239">
        <f t="shared" si="168"/>
        <v>0</v>
      </c>
      <c r="EK46" s="244">
        <f t="shared" si="167"/>
        <v>0</v>
      </c>
    </row>
    <row r="47" spans="1:141" ht="15" customHeight="1">
      <c r="C47" s="12">
        <f t="shared" si="88"/>
        <v>0</v>
      </c>
      <c r="E47" s="662" t="s">
        <v>300</v>
      </c>
      <c r="F47" s="662"/>
      <c r="G47" s="662"/>
      <c r="H47" s="662"/>
      <c r="I47" s="662"/>
      <c r="J47" s="662"/>
      <c r="K47" s="88">
        <v>0</v>
      </c>
      <c r="L47" s="89">
        <f t="shared" si="89"/>
        <v>0</v>
      </c>
      <c r="M47" s="56">
        <f t="shared" si="90"/>
        <v>0</v>
      </c>
      <c r="N47" s="90">
        <v>0</v>
      </c>
      <c r="O47" s="91">
        <f t="shared" si="91"/>
        <v>0</v>
      </c>
      <c r="P47" s="90">
        <v>0</v>
      </c>
      <c r="Q47" s="91">
        <f t="shared" si="92"/>
        <v>0</v>
      </c>
      <c r="R47" s="90">
        <v>0</v>
      </c>
      <c r="S47" s="91">
        <f t="shared" si="93"/>
        <v>0</v>
      </c>
      <c r="T47" s="90">
        <v>0</v>
      </c>
      <c r="U47" s="91">
        <f t="shared" si="94"/>
        <v>0</v>
      </c>
      <c r="V47" s="90">
        <v>0</v>
      </c>
      <c r="W47" s="91">
        <f t="shared" si="95"/>
        <v>0</v>
      </c>
      <c r="X47" s="92">
        <f t="shared" si="96"/>
        <v>0</v>
      </c>
      <c r="Y47" s="210">
        <v>0</v>
      </c>
      <c r="Z47" s="211">
        <f t="shared" si="97"/>
        <v>0</v>
      </c>
      <c r="AA47" s="210">
        <v>0</v>
      </c>
      <c r="AB47" s="211">
        <f t="shared" si="98"/>
        <v>0</v>
      </c>
      <c r="AC47" s="210">
        <v>0</v>
      </c>
      <c r="AD47" s="211">
        <f t="shared" si="99"/>
        <v>0</v>
      </c>
      <c r="AE47" s="210">
        <v>0</v>
      </c>
      <c r="AF47" s="211">
        <f t="shared" si="100"/>
        <v>0</v>
      </c>
      <c r="AG47" s="210">
        <v>0</v>
      </c>
      <c r="AH47" s="211">
        <f t="shared" si="101"/>
        <v>0</v>
      </c>
      <c r="AI47" s="212">
        <f t="shared" si="102"/>
        <v>0</v>
      </c>
      <c r="AJ47" s="213">
        <v>0</v>
      </c>
      <c r="AK47" s="214">
        <f t="shared" si="103"/>
        <v>0</v>
      </c>
      <c r="AL47" s="213">
        <v>0</v>
      </c>
      <c r="AM47" s="214">
        <f t="shared" si="104"/>
        <v>0</v>
      </c>
      <c r="AN47" s="213">
        <v>0</v>
      </c>
      <c r="AO47" s="214">
        <f t="shared" si="105"/>
        <v>0</v>
      </c>
      <c r="AP47" s="213">
        <v>0</v>
      </c>
      <c r="AQ47" s="214">
        <f t="shared" si="106"/>
        <v>0</v>
      </c>
      <c r="AR47" s="213">
        <v>0</v>
      </c>
      <c r="AS47" s="214">
        <f t="shared" si="107"/>
        <v>0</v>
      </c>
      <c r="AT47" s="215">
        <f t="shared" si="108"/>
        <v>0</v>
      </c>
      <c r="AU47" s="216">
        <v>0</v>
      </c>
      <c r="AV47" s="217">
        <f t="shared" si="109"/>
        <v>0</v>
      </c>
      <c r="AW47" s="216">
        <v>0</v>
      </c>
      <c r="AX47" s="217">
        <f t="shared" si="110"/>
        <v>0</v>
      </c>
      <c r="AY47" s="216">
        <v>0</v>
      </c>
      <c r="AZ47" s="217">
        <f t="shared" si="111"/>
        <v>0</v>
      </c>
      <c r="BA47" s="216">
        <v>0</v>
      </c>
      <c r="BB47" s="217">
        <f t="shared" si="112"/>
        <v>0</v>
      </c>
      <c r="BC47" s="216">
        <v>0</v>
      </c>
      <c r="BD47" s="217">
        <f t="shared" si="113"/>
        <v>0</v>
      </c>
      <c r="BE47" s="218">
        <f t="shared" si="114"/>
        <v>0</v>
      </c>
      <c r="BF47" s="219">
        <v>0</v>
      </c>
      <c r="BG47" s="220">
        <f t="shared" si="115"/>
        <v>0</v>
      </c>
      <c r="BH47" s="219">
        <v>0</v>
      </c>
      <c r="BI47" s="220">
        <f t="shared" si="116"/>
        <v>0</v>
      </c>
      <c r="BJ47" s="219">
        <v>0</v>
      </c>
      <c r="BK47" s="220">
        <f t="shared" si="117"/>
        <v>0</v>
      </c>
      <c r="BL47" s="219">
        <v>0</v>
      </c>
      <c r="BM47" s="220">
        <f t="shared" si="118"/>
        <v>0</v>
      </c>
      <c r="BN47" s="219">
        <v>0</v>
      </c>
      <c r="BO47" s="220">
        <f t="shared" si="119"/>
        <v>0</v>
      </c>
      <c r="BP47" s="413">
        <f t="shared" si="120"/>
        <v>0</v>
      </c>
      <c r="BQ47" s="558">
        <f t="shared" si="121"/>
        <v>0</v>
      </c>
      <c r="BR47" s="522">
        <f t="shared" si="122"/>
        <v>0</v>
      </c>
      <c r="BS47" s="522">
        <f t="shared" si="123"/>
        <v>0</v>
      </c>
      <c r="BT47" s="522">
        <f t="shared" si="124"/>
        <v>0</v>
      </c>
      <c r="BU47" s="522">
        <f t="shared" si="125"/>
        <v>0</v>
      </c>
      <c r="BV47" s="571">
        <f t="shared" si="126"/>
        <v>0</v>
      </c>
      <c r="BW47" s="524">
        <v>0</v>
      </c>
      <c r="BX47" s="223">
        <f t="shared" si="127"/>
        <v>0</v>
      </c>
      <c r="BY47" s="222">
        <v>0</v>
      </c>
      <c r="BZ47" s="223">
        <f t="shared" si="128"/>
        <v>0</v>
      </c>
      <c r="CA47" s="222">
        <v>0</v>
      </c>
      <c r="CB47" s="223">
        <f t="shared" si="129"/>
        <v>0</v>
      </c>
      <c r="CC47" s="222">
        <v>0</v>
      </c>
      <c r="CD47" s="223">
        <f t="shared" si="130"/>
        <v>0</v>
      </c>
      <c r="CE47" s="222">
        <v>0</v>
      </c>
      <c r="CF47" s="223">
        <f t="shared" si="131"/>
        <v>0</v>
      </c>
      <c r="CG47" s="224">
        <f t="shared" si="132"/>
        <v>0</v>
      </c>
      <c r="CH47" s="225">
        <v>0</v>
      </c>
      <c r="CI47" s="226">
        <f t="shared" si="133"/>
        <v>0</v>
      </c>
      <c r="CJ47" s="225">
        <v>0</v>
      </c>
      <c r="CK47" s="226">
        <f t="shared" si="134"/>
        <v>0</v>
      </c>
      <c r="CL47" s="225">
        <v>0</v>
      </c>
      <c r="CM47" s="226">
        <f t="shared" si="135"/>
        <v>0</v>
      </c>
      <c r="CN47" s="225">
        <v>0</v>
      </c>
      <c r="CO47" s="226">
        <f t="shared" si="136"/>
        <v>0</v>
      </c>
      <c r="CP47" s="225">
        <v>0</v>
      </c>
      <c r="CQ47" s="226">
        <f t="shared" si="137"/>
        <v>0</v>
      </c>
      <c r="CR47" s="227">
        <f t="shared" si="138"/>
        <v>0</v>
      </c>
      <c r="CS47" s="228">
        <v>0</v>
      </c>
      <c r="CT47" s="229">
        <f t="shared" si="139"/>
        <v>0</v>
      </c>
      <c r="CU47" s="228">
        <v>0</v>
      </c>
      <c r="CV47" s="229">
        <f t="shared" si="140"/>
        <v>0</v>
      </c>
      <c r="CW47" s="228">
        <v>0</v>
      </c>
      <c r="CX47" s="229">
        <f t="shared" si="141"/>
        <v>0</v>
      </c>
      <c r="CY47" s="228">
        <v>0</v>
      </c>
      <c r="CZ47" s="229">
        <f t="shared" si="142"/>
        <v>0</v>
      </c>
      <c r="DA47" s="228">
        <v>0</v>
      </c>
      <c r="DB47" s="229">
        <f t="shared" si="143"/>
        <v>0</v>
      </c>
      <c r="DC47" s="230">
        <f t="shared" si="144"/>
        <v>0</v>
      </c>
      <c r="DD47" s="231">
        <v>0</v>
      </c>
      <c r="DE47" s="232">
        <f t="shared" si="145"/>
        <v>0</v>
      </c>
      <c r="DF47" s="231">
        <v>0</v>
      </c>
      <c r="DG47" s="232">
        <f t="shared" si="146"/>
        <v>0</v>
      </c>
      <c r="DH47" s="231">
        <v>0</v>
      </c>
      <c r="DI47" s="232">
        <f t="shared" si="147"/>
        <v>0</v>
      </c>
      <c r="DJ47" s="231">
        <v>0</v>
      </c>
      <c r="DK47" s="232">
        <f t="shared" si="148"/>
        <v>0</v>
      </c>
      <c r="DL47" s="231">
        <v>0</v>
      </c>
      <c r="DM47" s="232">
        <f t="shared" si="149"/>
        <v>0</v>
      </c>
      <c r="DN47" s="233">
        <f t="shared" si="150"/>
        <v>0</v>
      </c>
      <c r="DO47" s="234">
        <v>0</v>
      </c>
      <c r="DP47" s="235">
        <f t="shared" si="151"/>
        <v>0</v>
      </c>
      <c r="DQ47" s="234">
        <v>0</v>
      </c>
      <c r="DR47" s="235">
        <f t="shared" si="152"/>
        <v>0</v>
      </c>
      <c r="DS47" s="234">
        <v>0</v>
      </c>
      <c r="DT47" s="235">
        <f t="shared" si="153"/>
        <v>0</v>
      </c>
      <c r="DU47" s="234">
        <v>0</v>
      </c>
      <c r="DV47" s="235">
        <f t="shared" si="154"/>
        <v>0</v>
      </c>
      <c r="DW47" s="234">
        <v>0</v>
      </c>
      <c r="DX47" s="235">
        <f t="shared" si="155"/>
        <v>0</v>
      </c>
      <c r="DY47" s="243">
        <f t="shared" si="156"/>
        <v>0</v>
      </c>
      <c r="DZ47" s="558">
        <f t="shared" si="157"/>
        <v>0</v>
      </c>
      <c r="EA47" s="522">
        <f t="shared" si="158"/>
        <v>0</v>
      </c>
      <c r="EB47" s="522">
        <f t="shared" si="159"/>
        <v>0</v>
      </c>
      <c r="EC47" s="522">
        <f t="shared" si="160"/>
        <v>0</v>
      </c>
      <c r="ED47" s="522">
        <f t="shared" si="161"/>
        <v>0</v>
      </c>
      <c r="EE47" s="571">
        <f t="shared" si="162"/>
        <v>0</v>
      </c>
      <c r="EF47" s="239">
        <f t="shared" si="163"/>
        <v>0</v>
      </c>
      <c r="EG47" s="239">
        <f t="shared" si="164"/>
        <v>0</v>
      </c>
      <c r="EH47" s="239">
        <f t="shared" si="165"/>
        <v>0</v>
      </c>
      <c r="EI47" s="239">
        <f t="shared" si="166"/>
        <v>0</v>
      </c>
      <c r="EJ47" s="239">
        <f t="shared" si="168"/>
        <v>0</v>
      </c>
      <c r="EK47" s="244">
        <f t="shared" si="167"/>
        <v>0</v>
      </c>
    </row>
    <row r="48" spans="1:141" ht="15" customHeight="1">
      <c r="C48" s="12">
        <f t="shared" si="88"/>
        <v>0</v>
      </c>
      <c r="E48" s="662" t="s">
        <v>300</v>
      </c>
      <c r="F48" s="662"/>
      <c r="G48" s="662"/>
      <c r="H48" s="662"/>
      <c r="I48" s="662"/>
      <c r="J48" s="662"/>
      <c r="K48" s="88">
        <v>0</v>
      </c>
      <c r="L48" s="89">
        <f t="shared" si="89"/>
        <v>0</v>
      </c>
      <c r="M48" s="56">
        <f t="shared" si="90"/>
        <v>0</v>
      </c>
      <c r="N48" s="90">
        <v>0</v>
      </c>
      <c r="O48" s="91">
        <f t="shared" si="91"/>
        <v>0</v>
      </c>
      <c r="P48" s="90">
        <v>0</v>
      </c>
      <c r="Q48" s="91">
        <f t="shared" si="92"/>
        <v>0</v>
      </c>
      <c r="R48" s="90">
        <v>0</v>
      </c>
      <c r="S48" s="91">
        <f t="shared" si="93"/>
        <v>0</v>
      </c>
      <c r="T48" s="90">
        <v>0</v>
      </c>
      <c r="U48" s="91">
        <f t="shared" si="94"/>
        <v>0</v>
      </c>
      <c r="V48" s="90">
        <v>0</v>
      </c>
      <c r="W48" s="91">
        <f t="shared" si="95"/>
        <v>0</v>
      </c>
      <c r="X48" s="92">
        <f t="shared" si="96"/>
        <v>0</v>
      </c>
      <c r="Y48" s="210">
        <v>0</v>
      </c>
      <c r="Z48" s="211">
        <f t="shared" si="97"/>
        <v>0</v>
      </c>
      <c r="AA48" s="210">
        <v>0</v>
      </c>
      <c r="AB48" s="211">
        <f t="shared" si="98"/>
        <v>0</v>
      </c>
      <c r="AC48" s="210">
        <v>0</v>
      </c>
      <c r="AD48" s="211">
        <f t="shared" si="99"/>
        <v>0</v>
      </c>
      <c r="AE48" s="210">
        <v>0</v>
      </c>
      <c r="AF48" s="211">
        <f t="shared" si="100"/>
        <v>0</v>
      </c>
      <c r="AG48" s="210">
        <v>0</v>
      </c>
      <c r="AH48" s="211">
        <f t="shared" si="101"/>
        <v>0</v>
      </c>
      <c r="AI48" s="212">
        <f t="shared" si="102"/>
        <v>0</v>
      </c>
      <c r="AJ48" s="213">
        <v>0</v>
      </c>
      <c r="AK48" s="214">
        <f t="shared" si="103"/>
        <v>0</v>
      </c>
      <c r="AL48" s="213">
        <v>0</v>
      </c>
      <c r="AM48" s="214">
        <f t="shared" si="104"/>
        <v>0</v>
      </c>
      <c r="AN48" s="213">
        <v>0</v>
      </c>
      <c r="AO48" s="214">
        <f t="shared" si="105"/>
        <v>0</v>
      </c>
      <c r="AP48" s="213">
        <v>0</v>
      </c>
      <c r="AQ48" s="214">
        <f t="shared" si="106"/>
        <v>0</v>
      </c>
      <c r="AR48" s="213">
        <v>0</v>
      </c>
      <c r="AS48" s="214">
        <f t="shared" si="107"/>
        <v>0</v>
      </c>
      <c r="AT48" s="215">
        <f t="shared" si="108"/>
        <v>0</v>
      </c>
      <c r="AU48" s="216">
        <v>0</v>
      </c>
      <c r="AV48" s="217">
        <f t="shared" si="109"/>
        <v>0</v>
      </c>
      <c r="AW48" s="216">
        <v>0</v>
      </c>
      <c r="AX48" s="217">
        <f t="shared" si="110"/>
        <v>0</v>
      </c>
      <c r="AY48" s="216">
        <v>0</v>
      </c>
      <c r="AZ48" s="217">
        <f t="shared" si="111"/>
        <v>0</v>
      </c>
      <c r="BA48" s="216">
        <v>0</v>
      </c>
      <c r="BB48" s="217">
        <f t="shared" si="112"/>
        <v>0</v>
      </c>
      <c r="BC48" s="216">
        <v>0</v>
      </c>
      <c r="BD48" s="217">
        <f t="shared" si="113"/>
        <v>0</v>
      </c>
      <c r="BE48" s="218">
        <f t="shared" si="114"/>
        <v>0</v>
      </c>
      <c r="BF48" s="219">
        <v>0</v>
      </c>
      <c r="BG48" s="220">
        <f t="shared" si="115"/>
        <v>0</v>
      </c>
      <c r="BH48" s="219">
        <v>0</v>
      </c>
      <c r="BI48" s="220">
        <f t="shared" si="116"/>
        <v>0</v>
      </c>
      <c r="BJ48" s="219">
        <v>0</v>
      </c>
      <c r="BK48" s="220">
        <f t="shared" si="117"/>
        <v>0</v>
      </c>
      <c r="BL48" s="219">
        <v>0</v>
      </c>
      <c r="BM48" s="220">
        <f t="shared" si="118"/>
        <v>0</v>
      </c>
      <c r="BN48" s="219">
        <v>0</v>
      </c>
      <c r="BO48" s="220">
        <f t="shared" si="119"/>
        <v>0</v>
      </c>
      <c r="BP48" s="413">
        <f t="shared" si="120"/>
        <v>0</v>
      </c>
      <c r="BQ48" s="558">
        <f t="shared" si="121"/>
        <v>0</v>
      </c>
      <c r="BR48" s="522">
        <f t="shared" si="122"/>
        <v>0</v>
      </c>
      <c r="BS48" s="522">
        <f t="shared" si="123"/>
        <v>0</v>
      </c>
      <c r="BT48" s="522">
        <f t="shared" si="124"/>
        <v>0</v>
      </c>
      <c r="BU48" s="522">
        <f t="shared" si="125"/>
        <v>0</v>
      </c>
      <c r="BV48" s="571">
        <f t="shared" si="126"/>
        <v>0</v>
      </c>
      <c r="BW48" s="524">
        <v>0</v>
      </c>
      <c r="BX48" s="223">
        <f t="shared" si="127"/>
        <v>0</v>
      </c>
      <c r="BY48" s="222">
        <v>0</v>
      </c>
      <c r="BZ48" s="223">
        <f t="shared" si="128"/>
        <v>0</v>
      </c>
      <c r="CA48" s="222">
        <v>0</v>
      </c>
      <c r="CB48" s="223">
        <f t="shared" si="129"/>
        <v>0</v>
      </c>
      <c r="CC48" s="222">
        <v>0</v>
      </c>
      <c r="CD48" s="223">
        <f t="shared" si="130"/>
        <v>0</v>
      </c>
      <c r="CE48" s="222">
        <v>0</v>
      </c>
      <c r="CF48" s="223">
        <f t="shared" si="131"/>
        <v>0</v>
      </c>
      <c r="CG48" s="224">
        <f t="shared" si="132"/>
        <v>0</v>
      </c>
      <c r="CH48" s="225">
        <v>0</v>
      </c>
      <c r="CI48" s="226">
        <f t="shared" si="133"/>
        <v>0</v>
      </c>
      <c r="CJ48" s="225">
        <v>0</v>
      </c>
      <c r="CK48" s="226">
        <f t="shared" si="134"/>
        <v>0</v>
      </c>
      <c r="CL48" s="225">
        <v>0</v>
      </c>
      <c r="CM48" s="226">
        <f t="shared" si="135"/>
        <v>0</v>
      </c>
      <c r="CN48" s="225">
        <v>0</v>
      </c>
      <c r="CO48" s="226">
        <f t="shared" si="136"/>
        <v>0</v>
      </c>
      <c r="CP48" s="225">
        <v>0</v>
      </c>
      <c r="CQ48" s="226">
        <f t="shared" si="137"/>
        <v>0</v>
      </c>
      <c r="CR48" s="227">
        <f t="shared" si="138"/>
        <v>0</v>
      </c>
      <c r="CS48" s="228">
        <v>0</v>
      </c>
      <c r="CT48" s="229">
        <f t="shared" si="139"/>
        <v>0</v>
      </c>
      <c r="CU48" s="228">
        <v>0</v>
      </c>
      <c r="CV48" s="229">
        <f t="shared" si="140"/>
        <v>0</v>
      </c>
      <c r="CW48" s="228">
        <v>0</v>
      </c>
      <c r="CX48" s="229">
        <f t="shared" si="141"/>
        <v>0</v>
      </c>
      <c r="CY48" s="228">
        <v>0</v>
      </c>
      <c r="CZ48" s="229">
        <f t="shared" si="142"/>
        <v>0</v>
      </c>
      <c r="DA48" s="228">
        <v>0</v>
      </c>
      <c r="DB48" s="229">
        <f t="shared" si="143"/>
        <v>0</v>
      </c>
      <c r="DC48" s="230">
        <f t="shared" si="144"/>
        <v>0</v>
      </c>
      <c r="DD48" s="231">
        <v>0</v>
      </c>
      <c r="DE48" s="232">
        <f t="shared" si="145"/>
        <v>0</v>
      </c>
      <c r="DF48" s="231">
        <v>0</v>
      </c>
      <c r="DG48" s="232">
        <f t="shared" si="146"/>
        <v>0</v>
      </c>
      <c r="DH48" s="231">
        <v>0</v>
      </c>
      <c r="DI48" s="232">
        <f t="shared" si="147"/>
        <v>0</v>
      </c>
      <c r="DJ48" s="231">
        <v>0</v>
      </c>
      <c r="DK48" s="232">
        <f t="shared" si="148"/>
        <v>0</v>
      </c>
      <c r="DL48" s="231">
        <v>0</v>
      </c>
      <c r="DM48" s="232">
        <f t="shared" si="149"/>
        <v>0</v>
      </c>
      <c r="DN48" s="233">
        <f t="shared" si="150"/>
        <v>0</v>
      </c>
      <c r="DO48" s="234">
        <v>0</v>
      </c>
      <c r="DP48" s="235">
        <f t="shared" si="151"/>
        <v>0</v>
      </c>
      <c r="DQ48" s="234">
        <v>0</v>
      </c>
      <c r="DR48" s="235">
        <f t="shared" si="152"/>
        <v>0</v>
      </c>
      <c r="DS48" s="234">
        <v>0</v>
      </c>
      <c r="DT48" s="235">
        <f t="shared" si="153"/>
        <v>0</v>
      </c>
      <c r="DU48" s="234">
        <v>0</v>
      </c>
      <c r="DV48" s="235">
        <f t="shared" si="154"/>
        <v>0</v>
      </c>
      <c r="DW48" s="234">
        <v>0</v>
      </c>
      <c r="DX48" s="235">
        <f t="shared" si="155"/>
        <v>0</v>
      </c>
      <c r="DY48" s="243">
        <f t="shared" si="156"/>
        <v>0</v>
      </c>
      <c r="DZ48" s="558">
        <f t="shared" si="157"/>
        <v>0</v>
      </c>
      <c r="EA48" s="522">
        <f t="shared" si="158"/>
        <v>0</v>
      </c>
      <c r="EB48" s="522">
        <f t="shared" si="159"/>
        <v>0</v>
      </c>
      <c r="EC48" s="522">
        <f t="shared" si="160"/>
        <v>0</v>
      </c>
      <c r="ED48" s="522">
        <f t="shared" si="161"/>
        <v>0</v>
      </c>
      <c r="EE48" s="571">
        <f t="shared" si="162"/>
        <v>0</v>
      </c>
      <c r="EF48" s="239">
        <f t="shared" si="163"/>
        <v>0</v>
      </c>
      <c r="EG48" s="239">
        <f t="shared" si="164"/>
        <v>0</v>
      </c>
      <c r="EH48" s="239">
        <f t="shared" si="165"/>
        <v>0</v>
      </c>
      <c r="EI48" s="239">
        <f t="shared" si="166"/>
        <v>0</v>
      </c>
      <c r="EJ48" s="239">
        <f t="shared" si="168"/>
        <v>0</v>
      </c>
      <c r="EK48" s="244">
        <f t="shared" si="167"/>
        <v>0</v>
      </c>
    </row>
    <row r="49" spans="1:141" ht="15" customHeight="1">
      <c r="C49" s="12">
        <f t="shared" si="88"/>
        <v>0</v>
      </c>
      <c r="E49" s="662" t="s">
        <v>300</v>
      </c>
      <c r="F49" s="662"/>
      <c r="G49" s="662"/>
      <c r="H49" s="662"/>
      <c r="I49" s="662"/>
      <c r="J49" s="662"/>
      <c r="K49" s="88">
        <v>0</v>
      </c>
      <c r="L49" s="89">
        <f t="shared" si="89"/>
        <v>0</v>
      </c>
      <c r="M49" s="56">
        <f t="shared" si="90"/>
        <v>0</v>
      </c>
      <c r="N49" s="90">
        <v>0</v>
      </c>
      <c r="O49" s="91">
        <f t="shared" si="91"/>
        <v>0</v>
      </c>
      <c r="P49" s="90">
        <v>0</v>
      </c>
      <c r="Q49" s="91">
        <f t="shared" si="92"/>
        <v>0</v>
      </c>
      <c r="R49" s="90">
        <v>0</v>
      </c>
      <c r="S49" s="91">
        <f t="shared" si="93"/>
        <v>0</v>
      </c>
      <c r="T49" s="90">
        <v>0</v>
      </c>
      <c r="U49" s="91">
        <f t="shared" si="94"/>
        <v>0</v>
      </c>
      <c r="V49" s="90">
        <v>0</v>
      </c>
      <c r="W49" s="91">
        <f t="shared" si="95"/>
        <v>0</v>
      </c>
      <c r="X49" s="92">
        <f t="shared" si="96"/>
        <v>0</v>
      </c>
      <c r="Y49" s="210">
        <v>0</v>
      </c>
      <c r="Z49" s="211">
        <f t="shared" si="97"/>
        <v>0</v>
      </c>
      <c r="AA49" s="210">
        <v>0</v>
      </c>
      <c r="AB49" s="211">
        <f t="shared" si="98"/>
        <v>0</v>
      </c>
      <c r="AC49" s="210">
        <v>0</v>
      </c>
      <c r="AD49" s="211">
        <f t="shared" si="99"/>
        <v>0</v>
      </c>
      <c r="AE49" s="210">
        <v>0</v>
      </c>
      <c r="AF49" s="211">
        <f t="shared" si="100"/>
        <v>0</v>
      </c>
      <c r="AG49" s="210">
        <v>0</v>
      </c>
      <c r="AH49" s="211">
        <f t="shared" si="101"/>
        <v>0</v>
      </c>
      <c r="AI49" s="212">
        <f t="shared" si="102"/>
        <v>0</v>
      </c>
      <c r="AJ49" s="213">
        <v>0</v>
      </c>
      <c r="AK49" s="214">
        <f t="shared" si="103"/>
        <v>0</v>
      </c>
      <c r="AL49" s="213">
        <v>0</v>
      </c>
      <c r="AM49" s="214">
        <f t="shared" si="104"/>
        <v>0</v>
      </c>
      <c r="AN49" s="213">
        <v>0</v>
      </c>
      <c r="AO49" s="214">
        <f t="shared" si="105"/>
        <v>0</v>
      </c>
      <c r="AP49" s="213">
        <v>0</v>
      </c>
      <c r="AQ49" s="214">
        <f t="shared" si="106"/>
        <v>0</v>
      </c>
      <c r="AR49" s="213">
        <v>0</v>
      </c>
      <c r="AS49" s="214">
        <f t="shared" si="107"/>
        <v>0</v>
      </c>
      <c r="AT49" s="215">
        <f t="shared" si="108"/>
        <v>0</v>
      </c>
      <c r="AU49" s="216">
        <v>0</v>
      </c>
      <c r="AV49" s="217">
        <f t="shared" si="109"/>
        <v>0</v>
      </c>
      <c r="AW49" s="216">
        <v>0</v>
      </c>
      <c r="AX49" s="217">
        <f t="shared" si="110"/>
        <v>0</v>
      </c>
      <c r="AY49" s="216">
        <v>0</v>
      </c>
      <c r="AZ49" s="217">
        <f t="shared" si="111"/>
        <v>0</v>
      </c>
      <c r="BA49" s="216">
        <v>0</v>
      </c>
      <c r="BB49" s="217">
        <f t="shared" si="112"/>
        <v>0</v>
      </c>
      <c r="BC49" s="216">
        <v>0</v>
      </c>
      <c r="BD49" s="217">
        <f t="shared" si="113"/>
        <v>0</v>
      </c>
      <c r="BE49" s="218">
        <f t="shared" si="114"/>
        <v>0</v>
      </c>
      <c r="BF49" s="219">
        <v>0</v>
      </c>
      <c r="BG49" s="220">
        <f t="shared" si="115"/>
        <v>0</v>
      </c>
      <c r="BH49" s="219">
        <v>0</v>
      </c>
      <c r="BI49" s="220">
        <f t="shared" si="116"/>
        <v>0</v>
      </c>
      <c r="BJ49" s="219">
        <v>0</v>
      </c>
      <c r="BK49" s="220">
        <f t="shared" si="117"/>
        <v>0</v>
      </c>
      <c r="BL49" s="219">
        <v>0</v>
      </c>
      <c r="BM49" s="220">
        <f t="shared" si="118"/>
        <v>0</v>
      </c>
      <c r="BN49" s="219">
        <v>0</v>
      </c>
      <c r="BO49" s="220">
        <f t="shared" si="119"/>
        <v>0</v>
      </c>
      <c r="BP49" s="413">
        <f t="shared" si="120"/>
        <v>0</v>
      </c>
      <c r="BQ49" s="558">
        <f t="shared" si="121"/>
        <v>0</v>
      </c>
      <c r="BR49" s="522">
        <f t="shared" si="122"/>
        <v>0</v>
      </c>
      <c r="BS49" s="522">
        <f t="shared" si="123"/>
        <v>0</v>
      </c>
      <c r="BT49" s="522">
        <f t="shared" si="124"/>
        <v>0</v>
      </c>
      <c r="BU49" s="522">
        <f t="shared" si="125"/>
        <v>0</v>
      </c>
      <c r="BV49" s="571">
        <f t="shared" si="126"/>
        <v>0</v>
      </c>
      <c r="BW49" s="524">
        <v>0</v>
      </c>
      <c r="BX49" s="223">
        <f t="shared" si="127"/>
        <v>0</v>
      </c>
      <c r="BY49" s="222">
        <v>0</v>
      </c>
      <c r="BZ49" s="223">
        <f t="shared" si="128"/>
        <v>0</v>
      </c>
      <c r="CA49" s="222">
        <v>0</v>
      </c>
      <c r="CB49" s="223">
        <f t="shared" si="129"/>
        <v>0</v>
      </c>
      <c r="CC49" s="222">
        <v>0</v>
      </c>
      <c r="CD49" s="223">
        <f t="shared" si="130"/>
        <v>0</v>
      </c>
      <c r="CE49" s="222">
        <v>0</v>
      </c>
      <c r="CF49" s="223">
        <f t="shared" si="131"/>
        <v>0</v>
      </c>
      <c r="CG49" s="224">
        <f t="shared" si="132"/>
        <v>0</v>
      </c>
      <c r="CH49" s="225">
        <v>0</v>
      </c>
      <c r="CI49" s="226">
        <f t="shared" si="133"/>
        <v>0</v>
      </c>
      <c r="CJ49" s="225">
        <v>0</v>
      </c>
      <c r="CK49" s="226">
        <f t="shared" si="134"/>
        <v>0</v>
      </c>
      <c r="CL49" s="225">
        <v>0</v>
      </c>
      <c r="CM49" s="226">
        <f t="shared" si="135"/>
        <v>0</v>
      </c>
      <c r="CN49" s="225">
        <v>0</v>
      </c>
      <c r="CO49" s="226">
        <f t="shared" si="136"/>
        <v>0</v>
      </c>
      <c r="CP49" s="225">
        <v>0</v>
      </c>
      <c r="CQ49" s="226">
        <f t="shared" si="137"/>
        <v>0</v>
      </c>
      <c r="CR49" s="227">
        <f t="shared" si="138"/>
        <v>0</v>
      </c>
      <c r="CS49" s="228">
        <v>0</v>
      </c>
      <c r="CT49" s="229">
        <f t="shared" si="139"/>
        <v>0</v>
      </c>
      <c r="CU49" s="228">
        <v>0</v>
      </c>
      <c r="CV49" s="229">
        <f t="shared" si="140"/>
        <v>0</v>
      </c>
      <c r="CW49" s="228">
        <v>0</v>
      </c>
      <c r="CX49" s="229">
        <f t="shared" si="141"/>
        <v>0</v>
      </c>
      <c r="CY49" s="228">
        <v>0</v>
      </c>
      <c r="CZ49" s="229">
        <f t="shared" si="142"/>
        <v>0</v>
      </c>
      <c r="DA49" s="228">
        <v>0</v>
      </c>
      <c r="DB49" s="229">
        <f t="shared" si="143"/>
        <v>0</v>
      </c>
      <c r="DC49" s="230">
        <f t="shared" si="144"/>
        <v>0</v>
      </c>
      <c r="DD49" s="231">
        <v>0</v>
      </c>
      <c r="DE49" s="232">
        <f t="shared" si="145"/>
        <v>0</v>
      </c>
      <c r="DF49" s="231">
        <v>0</v>
      </c>
      <c r="DG49" s="232">
        <f t="shared" si="146"/>
        <v>0</v>
      </c>
      <c r="DH49" s="231">
        <v>0</v>
      </c>
      <c r="DI49" s="232">
        <f t="shared" si="147"/>
        <v>0</v>
      </c>
      <c r="DJ49" s="231">
        <v>0</v>
      </c>
      <c r="DK49" s="232">
        <f t="shared" si="148"/>
        <v>0</v>
      </c>
      <c r="DL49" s="231">
        <v>0</v>
      </c>
      <c r="DM49" s="232">
        <f t="shared" si="149"/>
        <v>0</v>
      </c>
      <c r="DN49" s="233">
        <f t="shared" si="150"/>
        <v>0</v>
      </c>
      <c r="DO49" s="234">
        <v>0</v>
      </c>
      <c r="DP49" s="235">
        <f t="shared" si="151"/>
        <v>0</v>
      </c>
      <c r="DQ49" s="234">
        <v>0</v>
      </c>
      <c r="DR49" s="235">
        <f t="shared" si="152"/>
        <v>0</v>
      </c>
      <c r="DS49" s="234">
        <v>0</v>
      </c>
      <c r="DT49" s="235">
        <f t="shared" si="153"/>
        <v>0</v>
      </c>
      <c r="DU49" s="234">
        <v>0</v>
      </c>
      <c r="DV49" s="235">
        <f t="shared" si="154"/>
        <v>0</v>
      </c>
      <c r="DW49" s="234">
        <v>0</v>
      </c>
      <c r="DX49" s="235">
        <f t="shared" si="155"/>
        <v>0</v>
      </c>
      <c r="DY49" s="243">
        <f t="shared" si="156"/>
        <v>0</v>
      </c>
      <c r="DZ49" s="558">
        <f t="shared" si="157"/>
        <v>0</v>
      </c>
      <c r="EA49" s="522">
        <f t="shared" si="158"/>
        <v>0</v>
      </c>
      <c r="EB49" s="522">
        <f t="shared" si="159"/>
        <v>0</v>
      </c>
      <c r="EC49" s="522">
        <f t="shared" si="160"/>
        <v>0</v>
      </c>
      <c r="ED49" s="522">
        <f t="shared" si="161"/>
        <v>0</v>
      </c>
      <c r="EE49" s="571">
        <f t="shared" si="162"/>
        <v>0</v>
      </c>
      <c r="EF49" s="239">
        <f t="shared" si="163"/>
        <v>0</v>
      </c>
      <c r="EG49" s="239">
        <f t="shared" si="164"/>
        <v>0</v>
      </c>
      <c r="EH49" s="239">
        <f t="shared" si="165"/>
        <v>0</v>
      </c>
      <c r="EI49" s="239">
        <f t="shared" si="166"/>
        <v>0</v>
      </c>
      <c r="EJ49" s="239">
        <f t="shared" si="168"/>
        <v>0</v>
      </c>
      <c r="EK49" s="244">
        <f t="shared" si="167"/>
        <v>0</v>
      </c>
    </row>
    <row r="50" spans="1:141" s="9" customFormat="1" ht="15" customHeight="1">
      <c r="A50" s="62"/>
      <c r="B50" s="62"/>
      <c r="C50" s="12">
        <f t="shared" si="88"/>
        <v>0</v>
      </c>
      <c r="D50" s="34"/>
      <c r="E50" s="662" t="s">
        <v>300</v>
      </c>
      <c r="F50" s="662"/>
      <c r="G50" s="662"/>
      <c r="H50" s="662"/>
      <c r="I50" s="662"/>
      <c r="J50" s="662"/>
      <c r="K50" s="88">
        <v>0</v>
      </c>
      <c r="L50" s="89">
        <f t="shared" si="89"/>
        <v>0</v>
      </c>
      <c r="M50" s="56">
        <f t="shared" si="90"/>
        <v>0</v>
      </c>
      <c r="N50" s="90">
        <v>0</v>
      </c>
      <c r="O50" s="91">
        <f t="shared" si="91"/>
        <v>0</v>
      </c>
      <c r="P50" s="90">
        <v>0</v>
      </c>
      <c r="Q50" s="91">
        <f t="shared" si="92"/>
        <v>0</v>
      </c>
      <c r="R50" s="90">
        <v>0</v>
      </c>
      <c r="S50" s="91">
        <f t="shared" si="93"/>
        <v>0</v>
      </c>
      <c r="T50" s="90">
        <v>0</v>
      </c>
      <c r="U50" s="91">
        <f t="shared" si="94"/>
        <v>0</v>
      </c>
      <c r="V50" s="90">
        <v>0</v>
      </c>
      <c r="W50" s="91">
        <f t="shared" si="95"/>
        <v>0</v>
      </c>
      <c r="X50" s="92">
        <f t="shared" si="96"/>
        <v>0</v>
      </c>
      <c r="Y50" s="210">
        <v>0</v>
      </c>
      <c r="Z50" s="211">
        <f t="shared" si="97"/>
        <v>0</v>
      </c>
      <c r="AA50" s="210">
        <v>0</v>
      </c>
      <c r="AB50" s="211">
        <f t="shared" si="98"/>
        <v>0</v>
      </c>
      <c r="AC50" s="210">
        <v>0</v>
      </c>
      <c r="AD50" s="211">
        <f t="shared" si="99"/>
        <v>0</v>
      </c>
      <c r="AE50" s="210">
        <v>0</v>
      </c>
      <c r="AF50" s="211">
        <f t="shared" si="100"/>
        <v>0</v>
      </c>
      <c r="AG50" s="210">
        <v>0</v>
      </c>
      <c r="AH50" s="211">
        <f t="shared" si="101"/>
        <v>0</v>
      </c>
      <c r="AI50" s="212">
        <f t="shared" si="102"/>
        <v>0</v>
      </c>
      <c r="AJ50" s="213">
        <v>0</v>
      </c>
      <c r="AK50" s="214">
        <f t="shared" si="103"/>
        <v>0</v>
      </c>
      <c r="AL50" s="213">
        <v>0</v>
      </c>
      <c r="AM50" s="214">
        <f t="shared" si="104"/>
        <v>0</v>
      </c>
      <c r="AN50" s="213">
        <v>0</v>
      </c>
      <c r="AO50" s="214">
        <f t="shared" si="105"/>
        <v>0</v>
      </c>
      <c r="AP50" s="213">
        <v>0</v>
      </c>
      <c r="AQ50" s="214">
        <f t="shared" si="106"/>
        <v>0</v>
      </c>
      <c r="AR50" s="213">
        <v>0</v>
      </c>
      <c r="AS50" s="214">
        <f t="shared" si="107"/>
        <v>0</v>
      </c>
      <c r="AT50" s="215">
        <f t="shared" si="108"/>
        <v>0</v>
      </c>
      <c r="AU50" s="216">
        <v>0</v>
      </c>
      <c r="AV50" s="217">
        <f t="shared" si="109"/>
        <v>0</v>
      </c>
      <c r="AW50" s="216">
        <v>0</v>
      </c>
      <c r="AX50" s="217">
        <f t="shared" si="110"/>
        <v>0</v>
      </c>
      <c r="AY50" s="216">
        <v>0</v>
      </c>
      <c r="AZ50" s="217">
        <f t="shared" si="111"/>
        <v>0</v>
      </c>
      <c r="BA50" s="216">
        <v>0</v>
      </c>
      <c r="BB50" s="217">
        <f t="shared" si="112"/>
        <v>0</v>
      </c>
      <c r="BC50" s="216">
        <v>0</v>
      </c>
      <c r="BD50" s="217">
        <f t="shared" si="113"/>
        <v>0</v>
      </c>
      <c r="BE50" s="218">
        <f t="shared" si="114"/>
        <v>0</v>
      </c>
      <c r="BF50" s="219">
        <v>0</v>
      </c>
      <c r="BG50" s="220">
        <f t="shared" si="115"/>
        <v>0</v>
      </c>
      <c r="BH50" s="219">
        <v>0</v>
      </c>
      <c r="BI50" s="220">
        <f t="shared" si="116"/>
        <v>0</v>
      </c>
      <c r="BJ50" s="219">
        <v>0</v>
      </c>
      <c r="BK50" s="220">
        <f t="shared" si="117"/>
        <v>0</v>
      </c>
      <c r="BL50" s="219">
        <v>0</v>
      </c>
      <c r="BM50" s="220">
        <f t="shared" si="118"/>
        <v>0</v>
      </c>
      <c r="BN50" s="219">
        <v>0</v>
      </c>
      <c r="BO50" s="220">
        <f t="shared" si="119"/>
        <v>0</v>
      </c>
      <c r="BP50" s="413">
        <f t="shared" si="120"/>
        <v>0</v>
      </c>
      <c r="BQ50" s="558">
        <f t="shared" si="121"/>
        <v>0</v>
      </c>
      <c r="BR50" s="522">
        <f t="shared" si="122"/>
        <v>0</v>
      </c>
      <c r="BS50" s="522">
        <f t="shared" si="123"/>
        <v>0</v>
      </c>
      <c r="BT50" s="522">
        <f t="shared" si="124"/>
        <v>0</v>
      </c>
      <c r="BU50" s="522">
        <f t="shared" si="125"/>
        <v>0</v>
      </c>
      <c r="BV50" s="571">
        <f t="shared" si="126"/>
        <v>0</v>
      </c>
      <c r="BW50" s="524">
        <v>0</v>
      </c>
      <c r="BX50" s="223">
        <f t="shared" si="127"/>
        <v>0</v>
      </c>
      <c r="BY50" s="222">
        <v>0</v>
      </c>
      <c r="BZ50" s="223">
        <f t="shared" si="128"/>
        <v>0</v>
      </c>
      <c r="CA50" s="222">
        <v>0</v>
      </c>
      <c r="CB50" s="223">
        <f t="shared" si="129"/>
        <v>0</v>
      </c>
      <c r="CC50" s="222">
        <v>0</v>
      </c>
      <c r="CD50" s="223">
        <f t="shared" si="130"/>
        <v>0</v>
      </c>
      <c r="CE50" s="222">
        <v>0</v>
      </c>
      <c r="CF50" s="223">
        <f t="shared" si="131"/>
        <v>0</v>
      </c>
      <c r="CG50" s="224">
        <f t="shared" si="132"/>
        <v>0</v>
      </c>
      <c r="CH50" s="225">
        <v>0</v>
      </c>
      <c r="CI50" s="226">
        <f t="shared" si="133"/>
        <v>0</v>
      </c>
      <c r="CJ50" s="225">
        <v>0</v>
      </c>
      <c r="CK50" s="226">
        <f t="shared" si="134"/>
        <v>0</v>
      </c>
      <c r="CL50" s="225">
        <v>0</v>
      </c>
      <c r="CM50" s="226">
        <f t="shared" si="135"/>
        <v>0</v>
      </c>
      <c r="CN50" s="225">
        <v>0</v>
      </c>
      <c r="CO50" s="226">
        <f t="shared" si="136"/>
        <v>0</v>
      </c>
      <c r="CP50" s="225">
        <v>0</v>
      </c>
      <c r="CQ50" s="226">
        <f t="shared" si="137"/>
        <v>0</v>
      </c>
      <c r="CR50" s="227">
        <f t="shared" si="138"/>
        <v>0</v>
      </c>
      <c r="CS50" s="228">
        <v>0</v>
      </c>
      <c r="CT50" s="229">
        <f t="shared" si="139"/>
        <v>0</v>
      </c>
      <c r="CU50" s="228">
        <v>0</v>
      </c>
      <c r="CV50" s="229">
        <f t="shared" si="140"/>
        <v>0</v>
      </c>
      <c r="CW50" s="228">
        <v>0</v>
      </c>
      <c r="CX50" s="229">
        <f t="shared" si="141"/>
        <v>0</v>
      </c>
      <c r="CY50" s="228">
        <v>0</v>
      </c>
      <c r="CZ50" s="229">
        <f t="shared" si="142"/>
        <v>0</v>
      </c>
      <c r="DA50" s="228">
        <v>0</v>
      </c>
      <c r="DB50" s="229">
        <f t="shared" si="143"/>
        <v>0</v>
      </c>
      <c r="DC50" s="230">
        <f t="shared" si="144"/>
        <v>0</v>
      </c>
      <c r="DD50" s="231">
        <v>0</v>
      </c>
      <c r="DE50" s="232">
        <f t="shared" si="145"/>
        <v>0</v>
      </c>
      <c r="DF50" s="231">
        <v>0</v>
      </c>
      <c r="DG50" s="232">
        <f t="shared" si="146"/>
        <v>0</v>
      </c>
      <c r="DH50" s="231">
        <v>0</v>
      </c>
      <c r="DI50" s="232">
        <f t="shared" si="147"/>
        <v>0</v>
      </c>
      <c r="DJ50" s="231">
        <v>0</v>
      </c>
      <c r="DK50" s="232">
        <f t="shared" si="148"/>
        <v>0</v>
      </c>
      <c r="DL50" s="231">
        <v>0</v>
      </c>
      <c r="DM50" s="232">
        <f t="shared" si="149"/>
        <v>0</v>
      </c>
      <c r="DN50" s="233">
        <f t="shared" si="150"/>
        <v>0</v>
      </c>
      <c r="DO50" s="234">
        <v>0</v>
      </c>
      <c r="DP50" s="235">
        <f t="shared" si="151"/>
        <v>0</v>
      </c>
      <c r="DQ50" s="234">
        <v>0</v>
      </c>
      <c r="DR50" s="235">
        <f t="shared" si="152"/>
        <v>0</v>
      </c>
      <c r="DS50" s="234">
        <v>0</v>
      </c>
      <c r="DT50" s="235">
        <f t="shared" si="153"/>
        <v>0</v>
      </c>
      <c r="DU50" s="234">
        <v>0</v>
      </c>
      <c r="DV50" s="235">
        <f t="shared" si="154"/>
        <v>0</v>
      </c>
      <c r="DW50" s="234">
        <v>0</v>
      </c>
      <c r="DX50" s="235">
        <f t="shared" si="155"/>
        <v>0</v>
      </c>
      <c r="DY50" s="243">
        <f t="shared" si="156"/>
        <v>0</v>
      </c>
      <c r="DZ50" s="558">
        <f t="shared" si="157"/>
        <v>0</v>
      </c>
      <c r="EA50" s="522">
        <f t="shared" si="158"/>
        <v>0</v>
      </c>
      <c r="EB50" s="522">
        <f t="shared" si="159"/>
        <v>0</v>
      </c>
      <c r="EC50" s="522">
        <f t="shared" si="160"/>
        <v>0</v>
      </c>
      <c r="ED50" s="522">
        <f t="shared" si="161"/>
        <v>0</v>
      </c>
      <c r="EE50" s="571">
        <f t="shared" si="162"/>
        <v>0</v>
      </c>
      <c r="EF50" s="239">
        <f t="shared" si="163"/>
        <v>0</v>
      </c>
      <c r="EG50" s="239">
        <f t="shared" si="164"/>
        <v>0</v>
      </c>
      <c r="EH50" s="239">
        <f t="shared" si="165"/>
        <v>0</v>
      </c>
      <c r="EI50" s="239">
        <f t="shared" si="166"/>
        <v>0</v>
      </c>
      <c r="EJ50" s="239">
        <f t="shared" si="168"/>
        <v>0</v>
      </c>
      <c r="EK50" s="244">
        <f t="shared" si="167"/>
        <v>0</v>
      </c>
    </row>
    <row r="51" spans="1:141" s="9" customFormat="1" ht="15" customHeight="1">
      <c r="A51" s="62"/>
      <c r="B51" s="62"/>
      <c r="C51" s="12">
        <f t="shared" si="88"/>
        <v>0</v>
      </c>
      <c r="D51" s="34"/>
      <c r="E51" s="662" t="s">
        <v>300</v>
      </c>
      <c r="F51" s="662"/>
      <c r="G51" s="662"/>
      <c r="H51" s="662"/>
      <c r="I51" s="662"/>
      <c r="J51" s="662"/>
      <c r="K51" s="88">
        <v>0</v>
      </c>
      <c r="L51" s="89">
        <f t="shared" si="89"/>
        <v>0</v>
      </c>
      <c r="M51" s="56">
        <f t="shared" si="90"/>
        <v>0</v>
      </c>
      <c r="N51" s="90">
        <v>0</v>
      </c>
      <c r="O51" s="91">
        <f t="shared" si="91"/>
        <v>0</v>
      </c>
      <c r="P51" s="90">
        <v>0</v>
      </c>
      <c r="Q51" s="91">
        <f t="shared" si="92"/>
        <v>0</v>
      </c>
      <c r="R51" s="90">
        <v>0</v>
      </c>
      <c r="S51" s="91">
        <f t="shared" si="93"/>
        <v>0</v>
      </c>
      <c r="T51" s="90">
        <v>0</v>
      </c>
      <c r="U51" s="91">
        <f t="shared" si="94"/>
        <v>0</v>
      </c>
      <c r="V51" s="90">
        <v>0</v>
      </c>
      <c r="W51" s="91">
        <f t="shared" si="95"/>
        <v>0</v>
      </c>
      <c r="X51" s="92">
        <f t="shared" si="96"/>
        <v>0</v>
      </c>
      <c r="Y51" s="210">
        <v>0</v>
      </c>
      <c r="Z51" s="211">
        <f t="shared" si="97"/>
        <v>0</v>
      </c>
      <c r="AA51" s="210">
        <v>0</v>
      </c>
      <c r="AB51" s="211">
        <f t="shared" si="98"/>
        <v>0</v>
      </c>
      <c r="AC51" s="210">
        <v>0</v>
      </c>
      <c r="AD51" s="211">
        <f t="shared" si="99"/>
        <v>0</v>
      </c>
      <c r="AE51" s="210">
        <v>0</v>
      </c>
      <c r="AF51" s="211">
        <f t="shared" si="100"/>
        <v>0</v>
      </c>
      <c r="AG51" s="210">
        <v>0</v>
      </c>
      <c r="AH51" s="211">
        <f t="shared" si="101"/>
        <v>0</v>
      </c>
      <c r="AI51" s="212">
        <f t="shared" si="102"/>
        <v>0</v>
      </c>
      <c r="AJ51" s="213">
        <v>0</v>
      </c>
      <c r="AK51" s="214">
        <f t="shared" si="103"/>
        <v>0</v>
      </c>
      <c r="AL51" s="213">
        <v>0</v>
      </c>
      <c r="AM51" s="214">
        <f t="shared" si="104"/>
        <v>0</v>
      </c>
      <c r="AN51" s="213">
        <v>0</v>
      </c>
      <c r="AO51" s="214">
        <f t="shared" si="105"/>
        <v>0</v>
      </c>
      <c r="AP51" s="213">
        <v>0</v>
      </c>
      <c r="AQ51" s="214">
        <f t="shared" si="106"/>
        <v>0</v>
      </c>
      <c r="AR51" s="213">
        <v>0</v>
      </c>
      <c r="AS51" s="214">
        <f t="shared" si="107"/>
        <v>0</v>
      </c>
      <c r="AT51" s="215">
        <f t="shared" si="108"/>
        <v>0</v>
      </c>
      <c r="AU51" s="216">
        <v>0</v>
      </c>
      <c r="AV51" s="217">
        <f t="shared" si="109"/>
        <v>0</v>
      </c>
      <c r="AW51" s="216">
        <v>0</v>
      </c>
      <c r="AX51" s="217">
        <f t="shared" si="110"/>
        <v>0</v>
      </c>
      <c r="AY51" s="216">
        <v>0</v>
      </c>
      <c r="AZ51" s="217">
        <f t="shared" si="111"/>
        <v>0</v>
      </c>
      <c r="BA51" s="216">
        <v>0</v>
      </c>
      <c r="BB51" s="217">
        <f t="shared" si="112"/>
        <v>0</v>
      </c>
      <c r="BC51" s="216">
        <v>0</v>
      </c>
      <c r="BD51" s="217">
        <f t="shared" si="113"/>
        <v>0</v>
      </c>
      <c r="BE51" s="218">
        <f t="shared" si="114"/>
        <v>0</v>
      </c>
      <c r="BF51" s="219">
        <v>0</v>
      </c>
      <c r="BG51" s="220">
        <f t="shared" si="115"/>
        <v>0</v>
      </c>
      <c r="BH51" s="219">
        <v>0</v>
      </c>
      <c r="BI51" s="220">
        <f t="shared" si="116"/>
        <v>0</v>
      </c>
      <c r="BJ51" s="219">
        <v>0</v>
      </c>
      <c r="BK51" s="220">
        <f t="shared" si="117"/>
        <v>0</v>
      </c>
      <c r="BL51" s="219">
        <v>0</v>
      </c>
      <c r="BM51" s="220">
        <f t="shared" si="118"/>
        <v>0</v>
      </c>
      <c r="BN51" s="219">
        <v>0</v>
      </c>
      <c r="BO51" s="220">
        <f t="shared" si="119"/>
        <v>0</v>
      </c>
      <c r="BP51" s="413">
        <f t="shared" si="120"/>
        <v>0</v>
      </c>
      <c r="BQ51" s="558">
        <f t="shared" si="121"/>
        <v>0</v>
      </c>
      <c r="BR51" s="522">
        <f t="shared" si="122"/>
        <v>0</v>
      </c>
      <c r="BS51" s="522">
        <f t="shared" si="123"/>
        <v>0</v>
      </c>
      <c r="BT51" s="522">
        <f t="shared" si="124"/>
        <v>0</v>
      </c>
      <c r="BU51" s="522">
        <f t="shared" si="125"/>
        <v>0</v>
      </c>
      <c r="BV51" s="571">
        <f t="shared" si="126"/>
        <v>0</v>
      </c>
      <c r="BW51" s="524">
        <v>0</v>
      </c>
      <c r="BX51" s="223">
        <f t="shared" si="127"/>
        <v>0</v>
      </c>
      <c r="BY51" s="222">
        <v>0</v>
      </c>
      <c r="BZ51" s="223">
        <f t="shared" si="128"/>
        <v>0</v>
      </c>
      <c r="CA51" s="222">
        <v>0</v>
      </c>
      <c r="CB51" s="223">
        <f t="shared" si="129"/>
        <v>0</v>
      </c>
      <c r="CC51" s="222">
        <v>0</v>
      </c>
      <c r="CD51" s="223">
        <f t="shared" si="130"/>
        <v>0</v>
      </c>
      <c r="CE51" s="222">
        <v>0</v>
      </c>
      <c r="CF51" s="223">
        <f t="shared" si="131"/>
        <v>0</v>
      </c>
      <c r="CG51" s="224">
        <f t="shared" si="132"/>
        <v>0</v>
      </c>
      <c r="CH51" s="225">
        <v>0</v>
      </c>
      <c r="CI51" s="226">
        <f t="shared" si="133"/>
        <v>0</v>
      </c>
      <c r="CJ51" s="225">
        <v>0</v>
      </c>
      <c r="CK51" s="226">
        <f t="shared" si="134"/>
        <v>0</v>
      </c>
      <c r="CL51" s="225">
        <v>0</v>
      </c>
      <c r="CM51" s="226">
        <f t="shared" si="135"/>
        <v>0</v>
      </c>
      <c r="CN51" s="225">
        <v>0</v>
      </c>
      <c r="CO51" s="226">
        <f t="shared" si="136"/>
        <v>0</v>
      </c>
      <c r="CP51" s="225">
        <v>0</v>
      </c>
      <c r="CQ51" s="226">
        <f t="shared" si="137"/>
        <v>0</v>
      </c>
      <c r="CR51" s="227">
        <f t="shared" si="138"/>
        <v>0</v>
      </c>
      <c r="CS51" s="228">
        <v>0</v>
      </c>
      <c r="CT51" s="229">
        <f t="shared" si="139"/>
        <v>0</v>
      </c>
      <c r="CU51" s="228">
        <v>0</v>
      </c>
      <c r="CV51" s="229">
        <f t="shared" si="140"/>
        <v>0</v>
      </c>
      <c r="CW51" s="228">
        <v>0</v>
      </c>
      <c r="CX51" s="229">
        <f t="shared" si="141"/>
        <v>0</v>
      </c>
      <c r="CY51" s="228">
        <v>0</v>
      </c>
      <c r="CZ51" s="229">
        <f t="shared" si="142"/>
        <v>0</v>
      </c>
      <c r="DA51" s="228">
        <v>0</v>
      </c>
      <c r="DB51" s="229">
        <f t="shared" si="143"/>
        <v>0</v>
      </c>
      <c r="DC51" s="230">
        <f t="shared" si="144"/>
        <v>0</v>
      </c>
      <c r="DD51" s="231">
        <v>0</v>
      </c>
      <c r="DE51" s="232">
        <f t="shared" si="145"/>
        <v>0</v>
      </c>
      <c r="DF51" s="231">
        <v>0</v>
      </c>
      <c r="DG51" s="232">
        <f t="shared" si="146"/>
        <v>0</v>
      </c>
      <c r="DH51" s="231">
        <v>0</v>
      </c>
      <c r="DI51" s="232">
        <f t="shared" si="147"/>
        <v>0</v>
      </c>
      <c r="DJ51" s="231">
        <v>0</v>
      </c>
      <c r="DK51" s="232">
        <f t="shared" si="148"/>
        <v>0</v>
      </c>
      <c r="DL51" s="231">
        <v>0</v>
      </c>
      <c r="DM51" s="232">
        <f t="shared" si="149"/>
        <v>0</v>
      </c>
      <c r="DN51" s="233">
        <f t="shared" si="150"/>
        <v>0</v>
      </c>
      <c r="DO51" s="234">
        <v>0</v>
      </c>
      <c r="DP51" s="235">
        <f t="shared" si="151"/>
        <v>0</v>
      </c>
      <c r="DQ51" s="234">
        <v>0</v>
      </c>
      <c r="DR51" s="235">
        <f t="shared" si="152"/>
        <v>0</v>
      </c>
      <c r="DS51" s="234">
        <v>0</v>
      </c>
      <c r="DT51" s="235">
        <f t="shared" si="153"/>
        <v>0</v>
      </c>
      <c r="DU51" s="234">
        <v>0</v>
      </c>
      <c r="DV51" s="235">
        <f t="shared" si="154"/>
        <v>0</v>
      </c>
      <c r="DW51" s="234">
        <v>0</v>
      </c>
      <c r="DX51" s="235">
        <f t="shared" si="155"/>
        <v>0</v>
      </c>
      <c r="DY51" s="243">
        <f t="shared" si="156"/>
        <v>0</v>
      </c>
      <c r="DZ51" s="558">
        <f t="shared" si="157"/>
        <v>0</v>
      </c>
      <c r="EA51" s="522">
        <f t="shared" si="158"/>
        <v>0</v>
      </c>
      <c r="EB51" s="522">
        <f t="shared" si="159"/>
        <v>0</v>
      </c>
      <c r="EC51" s="522">
        <f t="shared" si="160"/>
        <v>0</v>
      </c>
      <c r="ED51" s="522">
        <f t="shared" si="161"/>
        <v>0</v>
      </c>
      <c r="EE51" s="571">
        <f t="shared" si="162"/>
        <v>0</v>
      </c>
      <c r="EF51" s="239">
        <f t="shared" si="163"/>
        <v>0</v>
      </c>
      <c r="EG51" s="239">
        <f t="shared" si="164"/>
        <v>0</v>
      </c>
      <c r="EH51" s="239">
        <f t="shared" si="165"/>
        <v>0</v>
      </c>
      <c r="EI51" s="239">
        <f t="shared" si="166"/>
        <v>0</v>
      </c>
      <c r="EJ51" s="239">
        <f t="shared" si="168"/>
        <v>0</v>
      </c>
      <c r="EK51" s="244">
        <f t="shared" si="167"/>
        <v>0</v>
      </c>
    </row>
    <row r="52" spans="1:141" s="9" customFormat="1" ht="15" customHeight="1">
      <c r="A52" s="62"/>
      <c r="B52" s="62"/>
      <c r="C52" s="12">
        <f t="shared" si="88"/>
        <v>0</v>
      </c>
      <c r="D52" s="34"/>
      <c r="E52" s="662" t="s">
        <v>300</v>
      </c>
      <c r="F52" s="662"/>
      <c r="G52" s="662"/>
      <c r="H52" s="662"/>
      <c r="I52" s="662"/>
      <c r="J52" s="662"/>
      <c r="K52" s="88">
        <v>0</v>
      </c>
      <c r="L52" s="89">
        <f t="shared" si="89"/>
        <v>0</v>
      </c>
      <c r="M52" s="56">
        <f t="shared" si="90"/>
        <v>0</v>
      </c>
      <c r="N52" s="90">
        <v>0</v>
      </c>
      <c r="O52" s="91">
        <f t="shared" si="91"/>
        <v>0</v>
      </c>
      <c r="P52" s="90">
        <v>0</v>
      </c>
      <c r="Q52" s="91">
        <f t="shared" si="92"/>
        <v>0</v>
      </c>
      <c r="R52" s="90">
        <v>0</v>
      </c>
      <c r="S52" s="91">
        <f t="shared" si="93"/>
        <v>0</v>
      </c>
      <c r="T52" s="90">
        <v>0</v>
      </c>
      <c r="U52" s="91">
        <f t="shared" si="94"/>
        <v>0</v>
      </c>
      <c r="V52" s="90">
        <v>0</v>
      </c>
      <c r="W52" s="91">
        <f t="shared" si="95"/>
        <v>0</v>
      </c>
      <c r="X52" s="92">
        <f t="shared" si="96"/>
        <v>0</v>
      </c>
      <c r="Y52" s="210">
        <v>0</v>
      </c>
      <c r="Z52" s="211">
        <f t="shared" si="97"/>
        <v>0</v>
      </c>
      <c r="AA52" s="210">
        <v>0</v>
      </c>
      <c r="AB52" s="211">
        <f t="shared" si="98"/>
        <v>0</v>
      </c>
      <c r="AC52" s="210">
        <v>0</v>
      </c>
      <c r="AD52" s="211">
        <f t="shared" si="99"/>
        <v>0</v>
      </c>
      <c r="AE52" s="210">
        <v>0</v>
      </c>
      <c r="AF52" s="211">
        <f t="shared" si="100"/>
        <v>0</v>
      </c>
      <c r="AG52" s="210">
        <v>0</v>
      </c>
      <c r="AH52" s="211">
        <f t="shared" si="101"/>
        <v>0</v>
      </c>
      <c r="AI52" s="212">
        <f t="shared" si="102"/>
        <v>0</v>
      </c>
      <c r="AJ52" s="213">
        <v>0</v>
      </c>
      <c r="AK52" s="214">
        <f t="shared" si="103"/>
        <v>0</v>
      </c>
      <c r="AL52" s="213">
        <v>0</v>
      </c>
      <c r="AM52" s="214">
        <f t="shared" si="104"/>
        <v>0</v>
      </c>
      <c r="AN52" s="213">
        <v>0</v>
      </c>
      <c r="AO52" s="214">
        <f t="shared" si="105"/>
        <v>0</v>
      </c>
      <c r="AP52" s="213">
        <v>0</v>
      </c>
      <c r="AQ52" s="214">
        <f t="shared" si="106"/>
        <v>0</v>
      </c>
      <c r="AR52" s="213">
        <v>0</v>
      </c>
      <c r="AS52" s="214">
        <f t="shared" si="107"/>
        <v>0</v>
      </c>
      <c r="AT52" s="215">
        <f t="shared" si="108"/>
        <v>0</v>
      </c>
      <c r="AU52" s="216">
        <v>0</v>
      </c>
      <c r="AV52" s="217">
        <f t="shared" si="109"/>
        <v>0</v>
      </c>
      <c r="AW52" s="216">
        <v>0</v>
      </c>
      <c r="AX52" s="217">
        <f t="shared" si="110"/>
        <v>0</v>
      </c>
      <c r="AY52" s="216">
        <v>0</v>
      </c>
      <c r="AZ52" s="217">
        <f t="shared" si="111"/>
        <v>0</v>
      </c>
      <c r="BA52" s="216">
        <v>0</v>
      </c>
      <c r="BB52" s="217">
        <f t="shared" si="112"/>
        <v>0</v>
      </c>
      <c r="BC52" s="216">
        <v>0</v>
      </c>
      <c r="BD52" s="217">
        <f t="shared" si="113"/>
        <v>0</v>
      </c>
      <c r="BE52" s="218">
        <f t="shared" si="114"/>
        <v>0</v>
      </c>
      <c r="BF52" s="219">
        <v>0</v>
      </c>
      <c r="BG52" s="220">
        <f t="shared" si="115"/>
        <v>0</v>
      </c>
      <c r="BH52" s="219">
        <v>0</v>
      </c>
      <c r="BI52" s="220">
        <f t="shared" si="116"/>
        <v>0</v>
      </c>
      <c r="BJ52" s="219">
        <v>0</v>
      </c>
      <c r="BK52" s="220">
        <f t="shared" si="117"/>
        <v>0</v>
      </c>
      <c r="BL52" s="219">
        <v>0</v>
      </c>
      <c r="BM52" s="220">
        <f t="shared" si="118"/>
        <v>0</v>
      </c>
      <c r="BN52" s="219">
        <v>0</v>
      </c>
      <c r="BO52" s="220">
        <f t="shared" si="119"/>
        <v>0</v>
      </c>
      <c r="BP52" s="413">
        <f t="shared" si="120"/>
        <v>0</v>
      </c>
      <c r="BQ52" s="558">
        <f t="shared" si="121"/>
        <v>0</v>
      </c>
      <c r="BR52" s="522">
        <f t="shared" si="122"/>
        <v>0</v>
      </c>
      <c r="BS52" s="522">
        <f t="shared" si="123"/>
        <v>0</v>
      </c>
      <c r="BT52" s="522">
        <f t="shared" si="124"/>
        <v>0</v>
      </c>
      <c r="BU52" s="522">
        <f t="shared" si="125"/>
        <v>0</v>
      </c>
      <c r="BV52" s="571">
        <f t="shared" si="126"/>
        <v>0</v>
      </c>
      <c r="BW52" s="524">
        <v>0</v>
      </c>
      <c r="BX52" s="223">
        <f t="shared" si="127"/>
        <v>0</v>
      </c>
      <c r="BY52" s="222">
        <v>0</v>
      </c>
      <c r="BZ52" s="223">
        <f t="shared" si="128"/>
        <v>0</v>
      </c>
      <c r="CA52" s="222">
        <v>0</v>
      </c>
      <c r="CB52" s="223">
        <f t="shared" si="129"/>
        <v>0</v>
      </c>
      <c r="CC52" s="222">
        <v>0</v>
      </c>
      <c r="CD52" s="223">
        <f t="shared" si="130"/>
        <v>0</v>
      </c>
      <c r="CE52" s="222">
        <v>0</v>
      </c>
      <c r="CF52" s="223">
        <f t="shared" si="131"/>
        <v>0</v>
      </c>
      <c r="CG52" s="224">
        <f t="shared" si="132"/>
        <v>0</v>
      </c>
      <c r="CH52" s="225">
        <v>0</v>
      </c>
      <c r="CI52" s="226">
        <f t="shared" si="133"/>
        <v>0</v>
      </c>
      <c r="CJ52" s="225">
        <v>0</v>
      </c>
      <c r="CK52" s="226">
        <f t="shared" si="134"/>
        <v>0</v>
      </c>
      <c r="CL52" s="225">
        <v>0</v>
      </c>
      <c r="CM52" s="226">
        <f t="shared" si="135"/>
        <v>0</v>
      </c>
      <c r="CN52" s="225">
        <v>0</v>
      </c>
      <c r="CO52" s="226">
        <f t="shared" si="136"/>
        <v>0</v>
      </c>
      <c r="CP52" s="225">
        <v>0</v>
      </c>
      <c r="CQ52" s="226">
        <f t="shared" si="137"/>
        <v>0</v>
      </c>
      <c r="CR52" s="227">
        <f t="shared" si="138"/>
        <v>0</v>
      </c>
      <c r="CS52" s="228">
        <v>0</v>
      </c>
      <c r="CT52" s="229">
        <f t="shared" si="139"/>
        <v>0</v>
      </c>
      <c r="CU52" s="228">
        <v>0</v>
      </c>
      <c r="CV52" s="229">
        <f t="shared" si="140"/>
        <v>0</v>
      </c>
      <c r="CW52" s="228">
        <v>0</v>
      </c>
      <c r="CX52" s="229">
        <f t="shared" si="141"/>
        <v>0</v>
      </c>
      <c r="CY52" s="228">
        <v>0</v>
      </c>
      <c r="CZ52" s="229">
        <f t="shared" si="142"/>
        <v>0</v>
      </c>
      <c r="DA52" s="228">
        <v>0</v>
      </c>
      <c r="DB52" s="229">
        <f t="shared" si="143"/>
        <v>0</v>
      </c>
      <c r="DC52" s="230">
        <f t="shared" si="144"/>
        <v>0</v>
      </c>
      <c r="DD52" s="231">
        <v>0</v>
      </c>
      <c r="DE52" s="232">
        <f t="shared" si="145"/>
        <v>0</v>
      </c>
      <c r="DF52" s="231">
        <v>0</v>
      </c>
      <c r="DG52" s="232">
        <f t="shared" si="146"/>
        <v>0</v>
      </c>
      <c r="DH52" s="231">
        <v>0</v>
      </c>
      <c r="DI52" s="232">
        <f t="shared" si="147"/>
        <v>0</v>
      </c>
      <c r="DJ52" s="231">
        <v>0</v>
      </c>
      <c r="DK52" s="232">
        <f t="shared" si="148"/>
        <v>0</v>
      </c>
      <c r="DL52" s="231">
        <v>0</v>
      </c>
      <c r="DM52" s="232">
        <f t="shared" si="149"/>
        <v>0</v>
      </c>
      <c r="DN52" s="233">
        <f t="shared" si="150"/>
        <v>0</v>
      </c>
      <c r="DO52" s="234">
        <v>0</v>
      </c>
      <c r="DP52" s="235">
        <f t="shared" si="151"/>
        <v>0</v>
      </c>
      <c r="DQ52" s="234">
        <v>0</v>
      </c>
      <c r="DR52" s="235">
        <f t="shared" si="152"/>
        <v>0</v>
      </c>
      <c r="DS52" s="234">
        <v>0</v>
      </c>
      <c r="DT52" s="235">
        <f t="shared" si="153"/>
        <v>0</v>
      </c>
      <c r="DU52" s="234">
        <v>0</v>
      </c>
      <c r="DV52" s="235">
        <f t="shared" si="154"/>
        <v>0</v>
      </c>
      <c r="DW52" s="234">
        <v>0</v>
      </c>
      <c r="DX52" s="235">
        <f t="shared" si="155"/>
        <v>0</v>
      </c>
      <c r="DY52" s="243">
        <f t="shared" si="156"/>
        <v>0</v>
      </c>
      <c r="DZ52" s="558">
        <f t="shared" si="157"/>
        <v>0</v>
      </c>
      <c r="EA52" s="522">
        <f t="shared" si="158"/>
        <v>0</v>
      </c>
      <c r="EB52" s="522">
        <f t="shared" si="159"/>
        <v>0</v>
      </c>
      <c r="EC52" s="522">
        <f t="shared" si="160"/>
        <v>0</v>
      </c>
      <c r="ED52" s="522">
        <f t="shared" si="161"/>
        <v>0</v>
      </c>
      <c r="EE52" s="571">
        <f t="shared" si="162"/>
        <v>0</v>
      </c>
      <c r="EF52" s="239">
        <f t="shared" si="163"/>
        <v>0</v>
      </c>
      <c r="EG52" s="239">
        <f t="shared" si="164"/>
        <v>0</v>
      </c>
      <c r="EH52" s="239">
        <f t="shared" si="165"/>
        <v>0</v>
      </c>
      <c r="EI52" s="239">
        <f t="shared" si="166"/>
        <v>0</v>
      </c>
      <c r="EJ52" s="239">
        <f t="shared" si="168"/>
        <v>0</v>
      </c>
      <c r="EK52" s="244">
        <f t="shared" si="167"/>
        <v>0</v>
      </c>
    </row>
    <row r="53" spans="1:141" ht="15" customHeight="1">
      <c r="C53" s="12">
        <f t="shared" si="88"/>
        <v>0</v>
      </c>
      <c r="E53" s="662" t="s">
        <v>300</v>
      </c>
      <c r="F53" s="662"/>
      <c r="G53" s="662"/>
      <c r="H53" s="662"/>
      <c r="I53" s="662"/>
      <c r="J53" s="662"/>
      <c r="K53" s="88">
        <v>0</v>
      </c>
      <c r="L53" s="89">
        <f t="shared" si="89"/>
        <v>0</v>
      </c>
      <c r="M53" s="56">
        <f t="shared" si="90"/>
        <v>0</v>
      </c>
      <c r="N53" s="90">
        <v>0</v>
      </c>
      <c r="O53" s="91">
        <f t="shared" si="91"/>
        <v>0</v>
      </c>
      <c r="P53" s="90">
        <v>0</v>
      </c>
      <c r="Q53" s="91">
        <f t="shared" si="92"/>
        <v>0</v>
      </c>
      <c r="R53" s="90">
        <v>0</v>
      </c>
      <c r="S53" s="91">
        <f t="shared" si="93"/>
        <v>0</v>
      </c>
      <c r="T53" s="90">
        <v>0</v>
      </c>
      <c r="U53" s="91">
        <f t="shared" si="94"/>
        <v>0</v>
      </c>
      <c r="V53" s="90">
        <v>0</v>
      </c>
      <c r="W53" s="91">
        <f t="shared" si="95"/>
        <v>0</v>
      </c>
      <c r="X53" s="92">
        <f t="shared" si="96"/>
        <v>0</v>
      </c>
      <c r="Y53" s="210">
        <v>0</v>
      </c>
      <c r="Z53" s="211">
        <f t="shared" si="97"/>
        <v>0</v>
      </c>
      <c r="AA53" s="210">
        <v>0</v>
      </c>
      <c r="AB53" s="211">
        <f t="shared" si="98"/>
        <v>0</v>
      </c>
      <c r="AC53" s="210">
        <v>0</v>
      </c>
      <c r="AD53" s="211">
        <f t="shared" si="99"/>
        <v>0</v>
      </c>
      <c r="AE53" s="210">
        <v>0</v>
      </c>
      <c r="AF53" s="211">
        <f t="shared" si="100"/>
        <v>0</v>
      </c>
      <c r="AG53" s="210">
        <v>0</v>
      </c>
      <c r="AH53" s="211">
        <f t="shared" si="101"/>
        <v>0</v>
      </c>
      <c r="AI53" s="212">
        <f t="shared" si="102"/>
        <v>0</v>
      </c>
      <c r="AJ53" s="213">
        <v>0</v>
      </c>
      <c r="AK53" s="214">
        <f t="shared" si="103"/>
        <v>0</v>
      </c>
      <c r="AL53" s="213">
        <v>0</v>
      </c>
      <c r="AM53" s="214">
        <f t="shared" si="104"/>
        <v>0</v>
      </c>
      <c r="AN53" s="213">
        <v>0</v>
      </c>
      <c r="AO53" s="214">
        <f t="shared" si="105"/>
        <v>0</v>
      </c>
      <c r="AP53" s="213">
        <v>0</v>
      </c>
      <c r="AQ53" s="214">
        <f t="shared" si="106"/>
        <v>0</v>
      </c>
      <c r="AR53" s="213">
        <v>0</v>
      </c>
      <c r="AS53" s="214">
        <f t="shared" si="107"/>
        <v>0</v>
      </c>
      <c r="AT53" s="215">
        <f t="shared" si="108"/>
        <v>0</v>
      </c>
      <c r="AU53" s="216">
        <v>0</v>
      </c>
      <c r="AV53" s="217">
        <f t="shared" si="109"/>
        <v>0</v>
      </c>
      <c r="AW53" s="216">
        <v>0</v>
      </c>
      <c r="AX53" s="217">
        <f t="shared" si="110"/>
        <v>0</v>
      </c>
      <c r="AY53" s="216">
        <v>0</v>
      </c>
      <c r="AZ53" s="217">
        <f t="shared" si="111"/>
        <v>0</v>
      </c>
      <c r="BA53" s="216">
        <v>0</v>
      </c>
      <c r="BB53" s="217">
        <f t="shared" si="112"/>
        <v>0</v>
      </c>
      <c r="BC53" s="216">
        <v>0</v>
      </c>
      <c r="BD53" s="217">
        <f t="shared" si="113"/>
        <v>0</v>
      </c>
      <c r="BE53" s="218">
        <f t="shared" si="114"/>
        <v>0</v>
      </c>
      <c r="BF53" s="219">
        <v>0</v>
      </c>
      <c r="BG53" s="220">
        <f t="shared" si="115"/>
        <v>0</v>
      </c>
      <c r="BH53" s="219">
        <v>0</v>
      </c>
      <c r="BI53" s="220">
        <f t="shared" si="116"/>
        <v>0</v>
      </c>
      <c r="BJ53" s="219">
        <v>0</v>
      </c>
      <c r="BK53" s="220">
        <f t="shared" si="117"/>
        <v>0</v>
      </c>
      <c r="BL53" s="219">
        <v>0</v>
      </c>
      <c r="BM53" s="220">
        <f t="shared" si="118"/>
        <v>0</v>
      </c>
      <c r="BN53" s="219">
        <v>0</v>
      </c>
      <c r="BO53" s="220">
        <f t="shared" si="119"/>
        <v>0</v>
      </c>
      <c r="BP53" s="413">
        <f t="shared" si="120"/>
        <v>0</v>
      </c>
      <c r="BQ53" s="558">
        <f t="shared" si="121"/>
        <v>0</v>
      </c>
      <c r="BR53" s="522">
        <f t="shared" si="122"/>
        <v>0</v>
      </c>
      <c r="BS53" s="522">
        <f t="shared" si="123"/>
        <v>0</v>
      </c>
      <c r="BT53" s="522">
        <f t="shared" si="124"/>
        <v>0</v>
      </c>
      <c r="BU53" s="522">
        <f t="shared" si="125"/>
        <v>0</v>
      </c>
      <c r="BV53" s="571">
        <f t="shared" si="126"/>
        <v>0</v>
      </c>
      <c r="BW53" s="524">
        <v>0</v>
      </c>
      <c r="BX53" s="223">
        <f t="shared" si="127"/>
        <v>0</v>
      </c>
      <c r="BY53" s="222">
        <v>0</v>
      </c>
      <c r="BZ53" s="223">
        <f t="shared" si="128"/>
        <v>0</v>
      </c>
      <c r="CA53" s="222">
        <v>0</v>
      </c>
      <c r="CB53" s="223">
        <f t="shared" si="129"/>
        <v>0</v>
      </c>
      <c r="CC53" s="222">
        <v>0</v>
      </c>
      <c r="CD53" s="223">
        <f t="shared" si="130"/>
        <v>0</v>
      </c>
      <c r="CE53" s="222">
        <v>0</v>
      </c>
      <c r="CF53" s="223">
        <f t="shared" si="131"/>
        <v>0</v>
      </c>
      <c r="CG53" s="224">
        <f t="shared" si="132"/>
        <v>0</v>
      </c>
      <c r="CH53" s="225">
        <v>0</v>
      </c>
      <c r="CI53" s="226">
        <f t="shared" si="133"/>
        <v>0</v>
      </c>
      <c r="CJ53" s="225">
        <v>0</v>
      </c>
      <c r="CK53" s="226">
        <f t="shared" si="134"/>
        <v>0</v>
      </c>
      <c r="CL53" s="225">
        <v>0</v>
      </c>
      <c r="CM53" s="226">
        <f t="shared" si="135"/>
        <v>0</v>
      </c>
      <c r="CN53" s="225">
        <v>0</v>
      </c>
      <c r="CO53" s="226">
        <f t="shared" si="136"/>
        <v>0</v>
      </c>
      <c r="CP53" s="225">
        <v>0</v>
      </c>
      <c r="CQ53" s="226">
        <f t="shared" si="137"/>
        <v>0</v>
      </c>
      <c r="CR53" s="227">
        <f t="shared" si="138"/>
        <v>0</v>
      </c>
      <c r="CS53" s="228">
        <v>0</v>
      </c>
      <c r="CT53" s="229">
        <f t="shared" si="139"/>
        <v>0</v>
      </c>
      <c r="CU53" s="228">
        <v>0</v>
      </c>
      <c r="CV53" s="229">
        <f t="shared" si="140"/>
        <v>0</v>
      </c>
      <c r="CW53" s="228">
        <v>0</v>
      </c>
      <c r="CX53" s="229">
        <f t="shared" si="141"/>
        <v>0</v>
      </c>
      <c r="CY53" s="228">
        <v>0</v>
      </c>
      <c r="CZ53" s="229">
        <f t="shared" si="142"/>
        <v>0</v>
      </c>
      <c r="DA53" s="228">
        <v>0</v>
      </c>
      <c r="DB53" s="229">
        <f t="shared" si="143"/>
        <v>0</v>
      </c>
      <c r="DC53" s="230">
        <f t="shared" si="144"/>
        <v>0</v>
      </c>
      <c r="DD53" s="231">
        <v>0</v>
      </c>
      <c r="DE53" s="232">
        <f t="shared" si="145"/>
        <v>0</v>
      </c>
      <c r="DF53" s="231">
        <v>0</v>
      </c>
      <c r="DG53" s="232">
        <f t="shared" si="146"/>
        <v>0</v>
      </c>
      <c r="DH53" s="231">
        <v>0</v>
      </c>
      <c r="DI53" s="232">
        <f t="shared" si="147"/>
        <v>0</v>
      </c>
      <c r="DJ53" s="231">
        <v>0</v>
      </c>
      <c r="DK53" s="232">
        <f t="shared" si="148"/>
        <v>0</v>
      </c>
      <c r="DL53" s="231">
        <v>0</v>
      </c>
      <c r="DM53" s="232">
        <f t="shared" si="149"/>
        <v>0</v>
      </c>
      <c r="DN53" s="233">
        <f t="shared" si="150"/>
        <v>0</v>
      </c>
      <c r="DO53" s="234">
        <v>0</v>
      </c>
      <c r="DP53" s="235">
        <f t="shared" si="151"/>
        <v>0</v>
      </c>
      <c r="DQ53" s="234">
        <v>0</v>
      </c>
      <c r="DR53" s="235">
        <f t="shared" si="152"/>
        <v>0</v>
      </c>
      <c r="DS53" s="234">
        <v>0</v>
      </c>
      <c r="DT53" s="235">
        <f t="shared" si="153"/>
        <v>0</v>
      </c>
      <c r="DU53" s="234">
        <v>0</v>
      </c>
      <c r="DV53" s="235">
        <f t="shared" si="154"/>
        <v>0</v>
      </c>
      <c r="DW53" s="234">
        <v>0</v>
      </c>
      <c r="DX53" s="235">
        <f t="shared" si="155"/>
        <v>0</v>
      </c>
      <c r="DY53" s="243">
        <f t="shared" si="156"/>
        <v>0</v>
      </c>
      <c r="DZ53" s="558">
        <f t="shared" si="157"/>
        <v>0</v>
      </c>
      <c r="EA53" s="522">
        <f t="shared" si="158"/>
        <v>0</v>
      </c>
      <c r="EB53" s="522">
        <f t="shared" si="159"/>
        <v>0</v>
      </c>
      <c r="EC53" s="522">
        <f t="shared" si="160"/>
        <v>0</v>
      </c>
      <c r="ED53" s="522">
        <f t="shared" si="161"/>
        <v>0</v>
      </c>
      <c r="EE53" s="571">
        <f t="shared" si="162"/>
        <v>0</v>
      </c>
      <c r="EF53" s="239">
        <f t="shared" si="163"/>
        <v>0</v>
      </c>
      <c r="EG53" s="239">
        <f t="shared" si="164"/>
        <v>0</v>
      </c>
      <c r="EH53" s="239">
        <f t="shared" si="165"/>
        <v>0</v>
      </c>
      <c r="EI53" s="239">
        <f t="shared" si="166"/>
        <v>0</v>
      </c>
      <c r="EJ53" s="239">
        <f t="shared" si="168"/>
        <v>0</v>
      </c>
      <c r="EK53" s="244">
        <f t="shared" si="167"/>
        <v>0</v>
      </c>
    </row>
    <row r="54" spans="1:141" ht="15" customHeight="1">
      <c r="C54" s="12">
        <f t="shared" si="88"/>
        <v>0</v>
      </c>
      <c r="E54" s="662" t="s">
        <v>300</v>
      </c>
      <c r="F54" s="662"/>
      <c r="G54" s="662"/>
      <c r="H54" s="662"/>
      <c r="I54" s="662"/>
      <c r="J54" s="662"/>
      <c r="K54" s="88">
        <v>0</v>
      </c>
      <c r="L54" s="89">
        <f t="shared" si="89"/>
        <v>0</v>
      </c>
      <c r="M54" s="56">
        <f t="shared" si="90"/>
        <v>0</v>
      </c>
      <c r="N54" s="90">
        <v>0</v>
      </c>
      <c r="O54" s="91">
        <f t="shared" si="91"/>
        <v>0</v>
      </c>
      <c r="P54" s="90">
        <v>0</v>
      </c>
      <c r="Q54" s="91">
        <f t="shared" si="92"/>
        <v>0</v>
      </c>
      <c r="R54" s="90">
        <v>0</v>
      </c>
      <c r="S54" s="91">
        <f t="shared" si="93"/>
        <v>0</v>
      </c>
      <c r="T54" s="90">
        <v>0</v>
      </c>
      <c r="U54" s="91">
        <f t="shared" si="94"/>
        <v>0</v>
      </c>
      <c r="V54" s="90">
        <v>0</v>
      </c>
      <c r="W54" s="91">
        <f t="shared" si="95"/>
        <v>0</v>
      </c>
      <c r="X54" s="92">
        <f t="shared" si="96"/>
        <v>0</v>
      </c>
      <c r="Y54" s="210">
        <v>0</v>
      </c>
      <c r="Z54" s="211">
        <f t="shared" si="97"/>
        <v>0</v>
      </c>
      <c r="AA54" s="210">
        <v>0</v>
      </c>
      <c r="AB54" s="211">
        <f t="shared" si="98"/>
        <v>0</v>
      </c>
      <c r="AC54" s="210">
        <v>0</v>
      </c>
      <c r="AD54" s="211">
        <f t="shared" si="99"/>
        <v>0</v>
      </c>
      <c r="AE54" s="210">
        <v>0</v>
      </c>
      <c r="AF54" s="211">
        <f t="shared" si="100"/>
        <v>0</v>
      </c>
      <c r="AG54" s="210">
        <v>0</v>
      </c>
      <c r="AH54" s="211">
        <f t="shared" si="101"/>
        <v>0</v>
      </c>
      <c r="AI54" s="212">
        <f t="shared" si="102"/>
        <v>0</v>
      </c>
      <c r="AJ54" s="213">
        <v>0</v>
      </c>
      <c r="AK54" s="214">
        <f t="shared" si="103"/>
        <v>0</v>
      </c>
      <c r="AL54" s="213">
        <v>0</v>
      </c>
      <c r="AM54" s="214">
        <f t="shared" si="104"/>
        <v>0</v>
      </c>
      <c r="AN54" s="213">
        <v>0</v>
      </c>
      <c r="AO54" s="214">
        <f t="shared" si="105"/>
        <v>0</v>
      </c>
      <c r="AP54" s="213">
        <v>0</v>
      </c>
      <c r="AQ54" s="214">
        <f t="shared" si="106"/>
        <v>0</v>
      </c>
      <c r="AR54" s="213">
        <v>0</v>
      </c>
      <c r="AS54" s="214">
        <f t="shared" si="107"/>
        <v>0</v>
      </c>
      <c r="AT54" s="215">
        <f t="shared" si="108"/>
        <v>0</v>
      </c>
      <c r="AU54" s="216">
        <v>0</v>
      </c>
      <c r="AV54" s="217">
        <f t="shared" si="109"/>
        <v>0</v>
      </c>
      <c r="AW54" s="216">
        <v>0</v>
      </c>
      <c r="AX54" s="217">
        <f t="shared" si="110"/>
        <v>0</v>
      </c>
      <c r="AY54" s="216">
        <v>0</v>
      </c>
      <c r="AZ54" s="217">
        <f t="shared" si="111"/>
        <v>0</v>
      </c>
      <c r="BA54" s="216">
        <v>0</v>
      </c>
      <c r="BB54" s="217">
        <f t="shared" si="112"/>
        <v>0</v>
      </c>
      <c r="BC54" s="216">
        <v>0</v>
      </c>
      <c r="BD54" s="217">
        <f t="shared" si="113"/>
        <v>0</v>
      </c>
      <c r="BE54" s="218">
        <f t="shared" si="114"/>
        <v>0</v>
      </c>
      <c r="BF54" s="219">
        <v>0</v>
      </c>
      <c r="BG54" s="220">
        <f t="shared" si="115"/>
        <v>0</v>
      </c>
      <c r="BH54" s="219">
        <v>0</v>
      </c>
      <c r="BI54" s="220">
        <f t="shared" si="116"/>
        <v>0</v>
      </c>
      <c r="BJ54" s="219">
        <v>0</v>
      </c>
      <c r="BK54" s="220">
        <f t="shared" si="117"/>
        <v>0</v>
      </c>
      <c r="BL54" s="219">
        <v>0</v>
      </c>
      <c r="BM54" s="220">
        <f t="shared" si="118"/>
        <v>0</v>
      </c>
      <c r="BN54" s="219">
        <v>0</v>
      </c>
      <c r="BO54" s="220">
        <f t="shared" si="119"/>
        <v>0</v>
      </c>
      <c r="BP54" s="413">
        <f t="shared" si="120"/>
        <v>0</v>
      </c>
      <c r="BQ54" s="558">
        <f t="shared" si="121"/>
        <v>0</v>
      </c>
      <c r="BR54" s="522">
        <f t="shared" si="122"/>
        <v>0</v>
      </c>
      <c r="BS54" s="522">
        <f t="shared" si="123"/>
        <v>0</v>
      </c>
      <c r="BT54" s="522">
        <f t="shared" si="124"/>
        <v>0</v>
      </c>
      <c r="BU54" s="522">
        <f t="shared" si="125"/>
        <v>0</v>
      </c>
      <c r="BV54" s="571">
        <f t="shared" si="126"/>
        <v>0</v>
      </c>
      <c r="BW54" s="524">
        <v>0</v>
      </c>
      <c r="BX54" s="223">
        <f t="shared" si="127"/>
        <v>0</v>
      </c>
      <c r="BY54" s="222">
        <v>0</v>
      </c>
      <c r="BZ54" s="223">
        <f t="shared" si="128"/>
        <v>0</v>
      </c>
      <c r="CA54" s="222">
        <v>0</v>
      </c>
      <c r="CB54" s="223">
        <f t="shared" si="129"/>
        <v>0</v>
      </c>
      <c r="CC54" s="222">
        <v>0</v>
      </c>
      <c r="CD54" s="223">
        <f t="shared" si="130"/>
        <v>0</v>
      </c>
      <c r="CE54" s="222">
        <v>0</v>
      </c>
      <c r="CF54" s="223">
        <f t="shared" si="131"/>
        <v>0</v>
      </c>
      <c r="CG54" s="224">
        <f t="shared" si="132"/>
        <v>0</v>
      </c>
      <c r="CH54" s="225">
        <v>0</v>
      </c>
      <c r="CI54" s="226">
        <f t="shared" si="133"/>
        <v>0</v>
      </c>
      <c r="CJ54" s="225">
        <v>0</v>
      </c>
      <c r="CK54" s="226">
        <f t="shared" si="134"/>
        <v>0</v>
      </c>
      <c r="CL54" s="225">
        <v>0</v>
      </c>
      <c r="CM54" s="226">
        <f t="shared" si="135"/>
        <v>0</v>
      </c>
      <c r="CN54" s="225">
        <v>0</v>
      </c>
      <c r="CO54" s="226">
        <f t="shared" si="136"/>
        <v>0</v>
      </c>
      <c r="CP54" s="225">
        <v>0</v>
      </c>
      <c r="CQ54" s="226">
        <f t="shared" si="137"/>
        <v>0</v>
      </c>
      <c r="CR54" s="227">
        <f t="shared" si="138"/>
        <v>0</v>
      </c>
      <c r="CS54" s="228">
        <v>0</v>
      </c>
      <c r="CT54" s="229">
        <f t="shared" si="139"/>
        <v>0</v>
      </c>
      <c r="CU54" s="228">
        <v>0</v>
      </c>
      <c r="CV54" s="229">
        <f t="shared" si="140"/>
        <v>0</v>
      </c>
      <c r="CW54" s="228">
        <v>0</v>
      </c>
      <c r="CX54" s="229">
        <f t="shared" si="141"/>
        <v>0</v>
      </c>
      <c r="CY54" s="228">
        <v>0</v>
      </c>
      <c r="CZ54" s="229">
        <f t="shared" si="142"/>
        <v>0</v>
      </c>
      <c r="DA54" s="228">
        <v>0</v>
      </c>
      <c r="DB54" s="229">
        <f t="shared" si="143"/>
        <v>0</v>
      </c>
      <c r="DC54" s="230">
        <f t="shared" si="144"/>
        <v>0</v>
      </c>
      <c r="DD54" s="231">
        <v>0</v>
      </c>
      <c r="DE54" s="232">
        <f t="shared" si="145"/>
        <v>0</v>
      </c>
      <c r="DF54" s="231">
        <v>0</v>
      </c>
      <c r="DG54" s="232">
        <f t="shared" si="146"/>
        <v>0</v>
      </c>
      <c r="DH54" s="231">
        <v>0</v>
      </c>
      <c r="DI54" s="232">
        <f t="shared" si="147"/>
        <v>0</v>
      </c>
      <c r="DJ54" s="231">
        <v>0</v>
      </c>
      <c r="DK54" s="232">
        <f t="shared" si="148"/>
        <v>0</v>
      </c>
      <c r="DL54" s="231">
        <v>0</v>
      </c>
      <c r="DM54" s="232">
        <f t="shared" si="149"/>
        <v>0</v>
      </c>
      <c r="DN54" s="233">
        <f t="shared" si="150"/>
        <v>0</v>
      </c>
      <c r="DO54" s="234">
        <v>0</v>
      </c>
      <c r="DP54" s="235">
        <f t="shared" si="151"/>
        <v>0</v>
      </c>
      <c r="DQ54" s="234">
        <v>0</v>
      </c>
      <c r="DR54" s="235">
        <f t="shared" si="152"/>
        <v>0</v>
      </c>
      <c r="DS54" s="234">
        <v>0</v>
      </c>
      <c r="DT54" s="235">
        <f t="shared" si="153"/>
        <v>0</v>
      </c>
      <c r="DU54" s="234">
        <v>0</v>
      </c>
      <c r="DV54" s="235">
        <f t="shared" si="154"/>
        <v>0</v>
      </c>
      <c r="DW54" s="234">
        <v>0</v>
      </c>
      <c r="DX54" s="235">
        <f t="shared" si="155"/>
        <v>0</v>
      </c>
      <c r="DY54" s="243">
        <f t="shared" si="156"/>
        <v>0</v>
      </c>
      <c r="DZ54" s="558">
        <f t="shared" si="157"/>
        <v>0</v>
      </c>
      <c r="EA54" s="522">
        <f t="shared" si="158"/>
        <v>0</v>
      </c>
      <c r="EB54" s="522">
        <f t="shared" si="159"/>
        <v>0</v>
      </c>
      <c r="EC54" s="522">
        <f t="shared" si="160"/>
        <v>0</v>
      </c>
      <c r="ED54" s="522">
        <f t="shared" si="161"/>
        <v>0</v>
      </c>
      <c r="EE54" s="571">
        <f t="shared" si="162"/>
        <v>0</v>
      </c>
      <c r="EF54" s="239">
        <f t="shared" si="163"/>
        <v>0</v>
      </c>
      <c r="EG54" s="239">
        <f t="shared" si="164"/>
        <v>0</v>
      </c>
      <c r="EH54" s="239">
        <f t="shared" si="165"/>
        <v>0</v>
      </c>
      <c r="EI54" s="239">
        <f t="shared" si="166"/>
        <v>0</v>
      </c>
      <c r="EJ54" s="239">
        <f t="shared" si="168"/>
        <v>0</v>
      </c>
      <c r="EK54" s="244">
        <f t="shared" si="167"/>
        <v>0</v>
      </c>
    </row>
    <row r="55" spans="1:141" ht="15" customHeight="1">
      <c r="C55" s="12">
        <f t="shared" si="88"/>
        <v>0</v>
      </c>
      <c r="E55" s="662" t="s">
        <v>300</v>
      </c>
      <c r="F55" s="662"/>
      <c r="G55" s="662"/>
      <c r="H55" s="662"/>
      <c r="I55" s="662"/>
      <c r="J55" s="662"/>
      <c r="K55" s="88">
        <v>0</v>
      </c>
      <c r="L55" s="89">
        <f t="shared" si="89"/>
        <v>0</v>
      </c>
      <c r="M55" s="56">
        <f t="shared" si="90"/>
        <v>0</v>
      </c>
      <c r="N55" s="90">
        <v>0</v>
      </c>
      <c r="O55" s="91">
        <f t="shared" si="91"/>
        <v>0</v>
      </c>
      <c r="P55" s="90">
        <v>0</v>
      </c>
      <c r="Q55" s="91">
        <f t="shared" si="92"/>
        <v>0</v>
      </c>
      <c r="R55" s="90">
        <v>0</v>
      </c>
      <c r="S55" s="91">
        <f t="shared" si="93"/>
        <v>0</v>
      </c>
      <c r="T55" s="90">
        <v>0</v>
      </c>
      <c r="U55" s="91">
        <f t="shared" si="94"/>
        <v>0</v>
      </c>
      <c r="V55" s="90">
        <v>0</v>
      </c>
      <c r="W55" s="91">
        <f t="shared" si="95"/>
        <v>0</v>
      </c>
      <c r="X55" s="92">
        <f t="shared" si="96"/>
        <v>0</v>
      </c>
      <c r="Y55" s="210">
        <v>0</v>
      </c>
      <c r="Z55" s="211">
        <f t="shared" si="97"/>
        <v>0</v>
      </c>
      <c r="AA55" s="210">
        <v>0</v>
      </c>
      <c r="AB55" s="211">
        <f t="shared" si="98"/>
        <v>0</v>
      </c>
      <c r="AC55" s="210">
        <v>0</v>
      </c>
      <c r="AD55" s="211">
        <f t="shared" si="99"/>
        <v>0</v>
      </c>
      <c r="AE55" s="210">
        <v>0</v>
      </c>
      <c r="AF55" s="211">
        <f t="shared" si="100"/>
        <v>0</v>
      </c>
      <c r="AG55" s="210">
        <v>0</v>
      </c>
      <c r="AH55" s="211">
        <f t="shared" si="101"/>
        <v>0</v>
      </c>
      <c r="AI55" s="212">
        <f t="shared" si="102"/>
        <v>0</v>
      </c>
      <c r="AJ55" s="213">
        <v>0</v>
      </c>
      <c r="AK55" s="214">
        <f t="shared" si="103"/>
        <v>0</v>
      </c>
      <c r="AL55" s="213">
        <v>0</v>
      </c>
      <c r="AM55" s="214">
        <f t="shared" si="104"/>
        <v>0</v>
      </c>
      <c r="AN55" s="213">
        <v>0</v>
      </c>
      <c r="AO55" s="214">
        <f t="shared" si="105"/>
        <v>0</v>
      </c>
      <c r="AP55" s="213">
        <v>0</v>
      </c>
      <c r="AQ55" s="214">
        <f t="shared" si="106"/>
        <v>0</v>
      </c>
      <c r="AR55" s="213">
        <v>0</v>
      </c>
      <c r="AS55" s="214">
        <f t="shared" si="107"/>
        <v>0</v>
      </c>
      <c r="AT55" s="215">
        <f t="shared" si="108"/>
        <v>0</v>
      </c>
      <c r="AU55" s="216">
        <v>0</v>
      </c>
      <c r="AV55" s="217">
        <f t="shared" si="109"/>
        <v>0</v>
      </c>
      <c r="AW55" s="216">
        <v>0</v>
      </c>
      <c r="AX55" s="217">
        <f t="shared" si="110"/>
        <v>0</v>
      </c>
      <c r="AY55" s="216">
        <v>0</v>
      </c>
      <c r="AZ55" s="217">
        <f t="shared" si="111"/>
        <v>0</v>
      </c>
      <c r="BA55" s="216">
        <v>0</v>
      </c>
      <c r="BB55" s="217">
        <f t="shared" si="112"/>
        <v>0</v>
      </c>
      <c r="BC55" s="216">
        <v>0</v>
      </c>
      <c r="BD55" s="217">
        <f t="shared" si="113"/>
        <v>0</v>
      </c>
      <c r="BE55" s="218">
        <f t="shared" si="114"/>
        <v>0</v>
      </c>
      <c r="BF55" s="219">
        <v>0</v>
      </c>
      <c r="BG55" s="220">
        <f t="shared" si="115"/>
        <v>0</v>
      </c>
      <c r="BH55" s="219">
        <v>0</v>
      </c>
      <c r="BI55" s="220">
        <f t="shared" si="116"/>
        <v>0</v>
      </c>
      <c r="BJ55" s="219">
        <v>0</v>
      </c>
      <c r="BK55" s="220">
        <f t="shared" si="117"/>
        <v>0</v>
      </c>
      <c r="BL55" s="219">
        <v>0</v>
      </c>
      <c r="BM55" s="220">
        <f t="shared" si="118"/>
        <v>0</v>
      </c>
      <c r="BN55" s="219">
        <v>0</v>
      </c>
      <c r="BO55" s="220">
        <f t="shared" si="119"/>
        <v>0</v>
      </c>
      <c r="BP55" s="413">
        <f t="shared" si="120"/>
        <v>0</v>
      </c>
      <c r="BQ55" s="558">
        <f t="shared" si="121"/>
        <v>0</v>
      </c>
      <c r="BR55" s="522">
        <f t="shared" si="122"/>
        <v>0</v>
      </c>
      <c r="BS55" s="522">
        <f t="shared" si="123"/>
        <v>0</v>
      </c>
      <c r="BT55" s="522">
        <f t="shared" si="124"/>
        <v>0</v>
      </c>
      <c r="BU55" s="522">
        <f t="shared" si="125"/>
        <v>0</v>
      </c>
      <c r="BV55" s="571">
        <f t="shared" si="126"/>
        <v>0</v>
      </c>
      <c r="BW55" s="524">
        <v>0</v>
      </c>
      <c r="BX55" s="223">
        <f t="shared" si="127"/>
        <v>0</v>
      </c>
      <c r="BY55" s="222">
        <v>0</v>
      </c>
      <c r="BZ55" s="223">
        <f t="shared" si="128"/>
        <v>0</v>
      </c>
      <c r="CA55" s="222">
        <v>0</v>
      </c>
      <c r="CB55" s="223">
        <f t="shared" si="129"/>
        <v>0</v>
      </c>
      <c r="CC55" s="222">
        <v>0</v>
      </c>
      <c r="CD55" s="223">
        <f t="shared" si="130"/>
        <v>0</v>
      </c>
      <c r="CE55" s="222">
        <v>0</v>
      </c>
      <c r="CF55" s="223">
        <f t="shared" si="131"/>
        <v>0</v>
      </c>
      <c r="CG55" s="224">
        <f t="shared" si="132"/>
        <v>0</v>
      </c>
      <c r="CH55" s="225">
        <v>0</v>
      </c>
      <c r="CI55" s="226">
        <f t="shared" si="133"/>
        <v>0</v>
      </c>
      <c r="CJ55" s="225">
        <v>0</v>
      </c>
      <c r="CK55" s="226">
        <f t="shared" si="134"/>
        <v>0</v>
      </c>
      <c r="CL55" s="225">
        <v>0</v>
      </c>
      <c r="CM55" s="226">
        <f t="shared" si="135"/>
        <v>0</v>
      </c>
      <c r="CN55" s="225">
        <v>0</v>
      </c>
      <c r="CO55" s="226">
        <f t="shared" si="136"/>
        <v>0</v>
      </c>
      <c r="CP55" s="225">
        <v>0</v>
      </c>
      <c r="CQ55" s="226">
        <f t="shared" si="137"/>
        <v>0</v>
      </c>
      <c r="CR55" s="227">
        <f t="shared" si="138"/>
        <v>0</v>
      </c>
      <c r="CS55" s="228">
        <v>0</v>
      </c>
      <c r="CT55" s="229">
        <f t="shared" si="139"/>
        <v>0</v>
      </c>
      <c r="CU55" s="228">
        <v>0</v>
      </c>
      <c r="CV55" s="229">
        <f t="shared" si="140"/>
        <v>0</v>
      </c>
      <c r="CW55" s="228">
        <v>0</v>
      </c>
      <c r="CX55" s="229">
        <f t="shared" si="141"/>
        <v>0</v>
      </c>
      <c r="CY55" s="228">
        <v>0</v>
      </c>
      <c r="CZ55" s="229">
        <f t="shared" si="142"/>
        <v>0</v>
      </c>
      <c r="DA55" s="228">
        <v>0</v>
      </c>
      <c r="DB55" s="229">
        <f t="shared" si="143"/>
        <v>0</v>
      </c>
      <c r="DC55" s="230">
        <f t="shared" si="144"/>
        <v>0</v>
      </c>
      <c r="DD55" s="231">
        <v>0</v>
      </c>
      <c r="DE55" s="232">
        <f t="shared" si="145"/>
        <v>0</v>
      </c>
      <c r="DF55" s="231">
        <v>0</v>
      </c>
      <c r="DG55" s="232">
        <f t="shared" si="146"/>
        <v>0</v>
      </c>
      <c r="DH55" s="231">
        <v>0</v>
      </c>
      <c r="DI55" s="232">
        <f t="shared" si="147"/>
        <v>0</v>
      </c>
      <c r="DJ55" s="231">
        <v>0</v>
      </c>
      <c r="DK55" s="232">
        <f t="shared" si="148"/>
        <v>0</v>
      </c>
      <c r="DL55" s="231">
        <v>0</v>
      </c>
      <c r="DM55" s="232">
        <f t="shared" si="149"/>
        <v>0</v>
      </c>
      <c r="DN55" s="233">
        <f t="shared" si="150"/>
        <v>0</v>
      </c>
      <c r="DO55" s="234">
        <v>0</v>
      </c>
      <c r="DP55" s="235">
        <f t="shared" si="151"/>
        <v>0</v>
      </c>
      <c r="DQ55" s="234">
        <v>0</v>
      </c>
      <c r="DR55" s="235">
        <f t="shared" si="152"/>
        <v>0</v>
      </c>
      <c r="DS55" s="234">
        <v>0</v>
      </c>
      <c r="DT55" s="235">
        <f t="shared" si="153"/>
        <v>0</v>
      </c>
      <c r="DU55" s="234">
        <v>0</v>
      </c>
      <c r="DV55" s="235">
        <f t="shared" si="154"/>
        <v>0</v>
      </c>
      <c r="DW55" s="234">
        <v>0</v>
      </c>
      <c r="DX55" s="235">
        <f t="shared" si="155"/>
        <v>0</v>
      </c>
      <c r="DY55" s="243">
        <f t="shared" si="156"/>
        <v>0</v>
      </c>
      <c r="DZ55" s="558">
        <f t="shared" si="157"/>
        <v>0</v>
      </c>
      <c r="EA55" s="522">
        <f t="shared" si="158"/>
        <v>0</v>
      </c>
      <c r="EB55" s="522">
        <f t="shared" si="159"/>
        <v>0</v>
      </c>
      <c r="EC55" s="522">
        <f t="shared" si="160"/>
        <v>0</v>
      </c>
      <c r="ED55" s="522">
        <f t="shared" si="161"/>
        <v>0</v>
      </c>
      <c r="EE55" s="571">
        <f t="shared" si="162"/>
        <v>0</v>
      </c>
      <c r="EF55" s="239">
        <f t="shared" si="163"/>
        <v>0</v>
      </c>
      <c r="EG55" s="239">
        <f t="shared" si="164"/>
        <v>0</v>
      </c>
      <c r="EH55" s="239">
        <f t="shared" si="165"/>
        <v>0</v>
      </c>
      <c r="EI55" s="239">
        <f t="shared" si="166"/>
        <v>0</v>
      </c>
      <c r="EJ55" s="239">
        <f t="shared" si="168"/>
        <v>0</v>
      </c>
      <c r="EK55" s="244">
        <f t="shared" si="167"/>
        <v>0</v>
      </c>
    </row>
    <row r="56" spans="1:141" ht="15" customHeight="1">
      <c r="A56" s="62">
        <v>1000</v>
      </c>
      <c r="C56" s="100" t="s">
        <v>28</v>
      </c>
      <c r="E56" s="687"/>
      <c r="F56" s="687"/>
      <c r="G56" s="687"/>
      <c r="H56" s="687"/>
      <c r="I56" s="687"/>
      <c r="J56" s="666"/>
      <c r="M56" s="56"/>
      <c r="N56" s="101"/>
      <c r="O56" s="103"/>
      <c r="P56" s="101"/>
      <c r="Q56" s="103"/>
      <c r="R56" s="101"/>
      <c r="S56" s="103"/>
      <c r="T56" s="101"/>
      <c r="U56" s="103"/>
      <c r="V56" s="101"/>
      <c r="W56" s="103"/>
      <c r="X56" s="99"/>
      <c r="Y56" s="101"/>
      <c r="Z56" s="103"/>
      <c r="AA56" s="101"/>
      <c r="AB56" s="103"/>
      <c r="AC56" s="101"/>
      <c r="AD56" s="103"/>
      <c r="AE56" s="101"/>
      <c r="AF56" s="103"/>
      <c r="AG56" s="101"/>
      <c r="AH56" s="103"/>
      <c r="AI56" s="99"/>
      <c r="AJ56" s="101"/>
      <c r="AK56" s="103"/>
      <c r="AL56" s="101"/>
      <c r="AM56" s="103"/>
      <c r="AN56" s="101"/>
      <c r="AO56" s="103"/>
      <c r="AP56" s="101"/>
      <c r="AQ56" s="103"/>
      <c r="AR56" s="101"/>
      <c r="AS56" s="103"/>
      <c r="AT56" s="99"/>
      <c r="AU56" s="101"/>
      <c r="AV56" s="103"/>
      <c r="AW56" s="101"/>
      <c r="AX56" s="103"/>
      <c r="AY56" s="101"/>
      <c r="AZ56" s="103"/>
      <c r="BA56" s="101"/>
      <c r="BB56" s="103"/>
      <c r="BC56" s="101"/>
      <c r="BD56" s="103"/>
      <c r="BE56" s="99"/>
      <c r="BF56" s="101"/>
      <c r="BG56" s="103"/>
      <c r="BH56" s="101"/>
      <c r="BI56" s="103"/>
      <c r="BJ56" s="101"/>
      <c r="BK56" s="103"/>
      <c r="BL56" s="101"/>
      <c r="BM56" s="103"/>
      <c r="BN56" s="101"/>
      <c r="BO56" s="103"/>
      <c r="BP56" s="512"/>
      <c r="BQ56" s="560"/>
      <c r="BR56" s="512"/>
      <c r="BS56" s="512"/>
      <c r="BT56" s="512"/>
      <c r="BU56" s="512"/>
      <c r="BV56" s="542"/>
      <c r="BW56" s="526"/>
      <c r="BX56" s="103"/>
      <c r="BY56" s="101"/>
      <c r="BZ56" s="103"/>
      <c r="CA56" s="101"/>
      <c r="CB56" s="103"/>
      <c r="CC56" s="101"/>
      <c r="CD56" s="103"/>
      <c r="CE56" s="101"/>
      <c r="CF56" s="103"/>
      <c r="CG56" s="99"/>
      <c r="CH56" s="101"/>
      <c r="CI56" s="103"/>
      <c r="CJ56" s="101"/>
      <c r="CK56" s="103"/>
      <c r="CL56" s="101"/>
      <c r="CM56" s="103"/>
      <c r="CN56" s="101"/>
      <c r="CO56" s="103"/>
      <c r="CP56" s="101"/>
      <c r="CQ56" s="103"/>
      <c r="CR56" s="99"/>
      <c r="CS56" s="101"/>
      <c r="CT56" s="103"/>
      <c r="CU56" s="101"/>
      <c r="CV56" s="103"/>
      <c r="CW56" s="101"/>
      <c r="CX56" s="103"/>
      <c r="CY56" s="101"/>
      <c r="CZ56" s="103"/>
      <c r="DA56" s="101"/>
      <c r="DB56" s="103"/>
      <c r="DC56" s="99"/>
      <c r="DD56" s="101"/>
      <c r="DE56" s="103"/>
      <c r="DF56" s="101"/>
      <c r="DG56" s="103"/>
      <c r="DH56" s="101"/>
      <c r="DI56" s="103"/>
      <c r="DJ56" s="101"/>
      <c r="DK56" s="103"/>
      <c r="DL56" s="101"/>
      <c r="DM56" s="103"/>
      <c r="DN56" s="99"/>
      <c r="DO56" s="101"/>
      <c r="DP56" s="103"/>
      <c r="DQ56" s="101"/>
      <c r="DR56" s="103"/>
      <c r="DS56" s="101"/>
      <c r="DT56" s="103"/>
      <c r="DU56" s="101"/>
      <c r="DV56" s="103"/>
      <c r="DW56" s="101"/>
      <c r="DX56" s="103"/>
      <c r="DY56" s="99"/>
      <c r="DZ56" s="560"/>
      <c r="EA56" s="512"/>
      <c r="EB56" s="512"/>
      <c r="EC56" s="512"/>
      <c r="ED56" s="512"/>
      <c r="EE56" s="542"/>
      <c r="EF56" s="242"/>
      <c r="EG56" s="242"/>
      <c r="EH56" s="242"/>
      <c r="EI56" s="242"/>
      <c r="EJ56" s="242"/>
      <c r="EK56" s="245"/>
    </row>
    <row r="57" spans="1:141" ht="15.75">
      <c r="C57" s="246" t="s">
        <v>141</v>
      </c>
      <c r="E57" s="696"/>
      <c r="F57" s="696"/>
      <c r="G57" s="696"/>
      <c r="H57" s="696"/>
      <c r="I57" s="696"/>
      <c r="J57" s="727"/>
      <c r="K57" s="62"/>
      <c r="M57" s="56"/>
      <c r="N57" s="101"/>
      <c r="O57" s="103"/>
      <c r="P57" s="101"/>
      <c r="Q57" s="103"/>
      <c r="R57" s="101"/>
      <c r="S57" s="103"/>
      <c r="T57" s="101"/>
      <c r="U57" s="103"/>
      <c r="V57" s="101"/>
      <c r="W57" s="103"/>
      <c r="X57" s="99"/>
      <c r="Y57" s="101"/>
      <c r="Z57" s="103"/>
      <c r="AA57" s="101"/>
      <c r="AB57" s="103"/>
      <c r="AC57" s="101"/>
      <c r="AD57" s="103"/>
      <c r="AE57" s="101"/>
      <c r="AF57" s="103"/>
      <c r="AG57" s="101"/>
      <c r="AH57" s="103"/>
      <c r="AI57" s="99"/>
      <c r="AJ57" s="101"/>
      <c r="AK57" s="103"/>
      <c r="AL57" s="101"/>
      <c r="AM57" s="103"/>
      <c r="AN57" s="101"/>
      <c r="AO57" s="103"/>
      <c r="AP57" s="101"/>
      <c r="AQ57" s="103"/>
      <c r="AR57" s="101"/>
      <c r="AS57" s="103"/>
      <c r="AT57" s="99"/>
      <c r="AU57" s="101"/>
      <c r="AV57" s="103"/>
      <c r="AW57" s="101"/>
      <c r="AX57" s="103"/>
      <c r="AY57" s="101"/>
      <c r="AZ57" s="103"/>
      <c r="BA57" s="101"/>
      <c r="BB57" s="103"/>
      <c r="BC57" s="101"/>
      <c r="BD57" s="103"/>
      <c r="BE57" s="99"/>
      <c r="BF57" s="101"/>
      <c r="BG57" s="103"/>
      <c r="BH57" s="101"/>
      <c r="BI57" s="103"/>
      <c r="BJ57" s="101"/>
      <c r="BK57" s="103"/>
      <c r="BL57" s="101"/>
      <c r="BM57" s="103"/>
      <c r="BN57" s="101"/>
      <c r="BO57" s="103"/>
      <c r="BP57" s="512"/>
      <c r="BQ57" s="560"/>
      <c r="BR57" s="512"/>
      <c r="BS57" s="512"/>
      <c r="BT57" s="512"/>
      <c r="BU57" s="512"/>
      <c r="BV57" s="542"/>
      <c r="BW57" s="526"/>
      <c r="BX57" s="103"/>
      <c r="BY57" s="101"/>
      <c r="BZ57" s="103"/>
      <c r="CA57" s="101"/>
      <c r="CB57" s="103"/>
      <c r="CC57" s="101"/>
      <c r="CD57" s="103"/>
      <c r="CE57" s="101"/>
      <c r="CF57" s="103"/>
      <c r="CG57" s="99"/>
      <c r="CH57" s="101"/>
      <c r="CI57" s="103"/>
      <c r="CJ57" s="101"/>
      <c r="CK57" s="103"/>
      <c r="CL57" s="101"/>
      <c r="CM57" s="103"/>
      <c r="CN57" s="101"/>
      <c r="CO57" s="103"/>
      <c r="CP57" s="101"/>
      <c r="CQ57" s="103"/>
      <c r="CR57" s="99"/>
      <c r="CS57" s="101"/>
      <c r="CT57" s="103"/>
      <c r="CU57" s="101"/>
      <c r="CV57" s="103"/>
      <c r="CW57" s="101"/>
      <c r="CX57" s="103"/>
      <c r="CY57" s="101"/>
      <c r="CZ57" s="103"/>
      <c r="DA57" s="101"/>
      <c r="DB57" s="103"/>
      <c r="DC57" s="99"/>
      <c r="DD57" s="101"/>
      <c r="DE57" s="103"/>
      <c r="DF57" s="101"/>
      <c r="DG57" s="103"/>
      <c r="DH57" s="101"/>
      <c r="DI57" s="103"/>
      <c r="DJ57" s="101"/>
      <c r="DK57" s="103"/>
      <c r="DL57" s="101"/>
      <c r="DM57" s="103"/>
      <c r="DN57" s="99"/>
      <c r="DO57" s="101"/>
      <c r="DP57" s="103"/>
      <c r="DQ57" s="101"/>
      <c r="DR57" s="103"/>
      <c r="DS57" s="101"/>
      <c r="DT57" s="103"/>
      <c r="DU57" s="101"/>
      <c r="DV57" s="103"/>
      <c r="DW57" s="101"/>
      <c r="DX57" s="103"/>
      <c r="DY57" s="99"/>
      <c r="DZ57" s="560"/>
      <c r="EA57" s="512"/>
      <c r="EB57" s="512"/>
      <c r="EC57" s="512"/>
      <c r="ED57" s="512"/>
      <c r="EE57" s="542"/>
      <c r="EF57" s="242"/>
      <c r="EG57" s="242"/>
      <c r="EH57" s="242"/>
      <c r="EI57" s="242"/>
      <c r="EJ57" s="242"/>
      <c r="EK57" s="245"/>
    </row>
    <row r="58" spans="1:141" ht="15" customHeight="1">
      <c r="C58" s="246">
        <v>0</v>
      </c>
      <c r="D58" s="34" t="s">
        <v>367</v>
      </c>
      <c r="E58" s="667" t="s">
        <v>300</v>
      </c>
      <c r="F58" s="662"/>
      <c r="G58" s="662"/>
      <c r="H58" s="662"/>
      <c r="I58" s="662"/>
      <c r="J58" s="662"/>
      <c r="K58" s="104">
        <v>0</v>
      </c>
      <c r="L58" s="105">
        <f t="shared" ref="L58:L72" si="169">VLOOKUP(E58,Leave_Benefits,2,0)</f>
        <v>0</v>
      </c>
      <c r="M58" s="56">
        <f t="shared" ref="M58:M72" si="170">VLOOKUP(E58,Leave_Benefits,4,0)</f>
        <v>0</v>
      </c>
      <c r="N58" s="90">
        <v>0</v>
      </c>
      <c r="O58" s="91">
        <f>ROUND($K58*(1+$L58)*(N58)*$M58*$C58,0)</f>
        <v>0</v>
      </c>
      <c r="P58" s="90">
        <v>0</v>
      </c>
      <c r="Q58" s="91">
        <f>ROUND($K58*(1+$L58)*(P58)*($M58^2)*$C58,0)</f>
        <v>0</v>
      </c>
      <c r="R58" s="90">
        <v>0</v>
      </c>
      <c r="S58" s="91">
        <f>ROUND($K58*(1+$L58)*(R58)*($M58^3)*$C58,0)</f>
        <v>0</v>
      </c>
      <c r="T58" s="90">
        <v>0</v>
      </c>
      <c r="U58" s="91">
        <f>ROUND($K58*(1+$L58)*(T58)*($M58^4)*$C58,0)</f>
        <v>0</v>
      </c>
      <c r="V58" s="90">
        <v>0</v>
      </c>
      <c r="W58" s="91">
        <f>ROUND($K58*(1+$L58)*(V58)*($M58^5)*$C58,0)</f>
        <v>0</v>
      </c>
      <c r="X58" s="92">
        <f>O58+Q58+S58+U58+W58</f>
        <v>0</v>
      </c>
      <c r="Y58" s="210">
        <v>0</v>
      </c>
      <c r="Z58" s="211">
        <f>ROUND($K58*(1+$L58)*(Y58)*$M58*$C58,0)</f>
        <v>0</v>
      </c>
      <c r="AA58" s="210">
        <v>0</v>
      </c>
      <c r="AB58" s="211">
        <f>ROUND($K58*(1+$L58)*(AA58)*($M58^2)*$C58,0)</f>
        <v>0</v>
      </c>
      <c r="AC58" s="210">
        <v>0</v>
      </c>
      <c r="AD58" s="211">
        <f>ROUND($K58*(1+$L58)*(AC58)*($M58^3)*$C58,0)</f>
        <v>0</v>
      </c>
      <c r="AE58" s="210">
        <v>0</v>
      </c>
      <c r="AF58" s="211">
        <f>ROUND($K58*(1+$L58)*(AE58)*($M58^4)*$C58,0)</f>
        <v>0</v>
      </c>
      <c r="AG58" s="210">
        <v>0</v>
      </c>
      <c r="AH58" s="211">
        <f>ROUND($K58*(1+$L58)*(AG58)*($M58^5)*$C58,0)</f>
        <v>0</v>
      </c>
      <c r="AI58" s="212">
        <f>Z58+AB58+AD58+AF58+AH58</f>
        <v>0</v>
      </c>
      <c r="AJ58" s="213">
        <v>0</v>
      </c>
      <c r="AK58" s="214">
        <f>ROUND($K58*(1+$L58)*(AJ58)*$M58*$C58,0)</f>
        <v>0</v>
      </c>
      <c r="AL58" s="213">
        <v>0</v>
      </c>
      <c r="AM58" s="214">
        <f>ROUND($K58*(1+$L58)*(AL58)*($M58^2)*$C58,0)</f>
        <v>0</v>
      </c>
      <c r="AN58" s="213">
        <v>0</v>
      </c>
      <c r="AO58" s="214">
        <f>ROUND($K58*(1+$L58)*(AN58)*($M58^3)*$C58,0)</f>
        <v>0</v>
      </c>
      <c r="AP58" s="213">
        <v>0</v>
      </c>
      <c r="AQ58" s="214">
        <f>ROUND($K58*(1+$L58)*(AP58)*($M58^4)*$C58,0)</f>
        <v>0</v>
      </c>
      <c r="AR58" s="213">
        <v>0</v>
      </c>
      <c r="AS58" s="214">
        <f>ROUND($K58*(1+$L58)*(AR58)*($M58^5)*$C58,0)</f>
        <v>0</v>
      </c>
      <c r="AT58" s="215">
        <f>AK58+AM58+AO58+AQ58+AS58</f>
        <v>0</v>
      </c>
      <c r="AU58" s="216">
        <v>0</v>
      </c>
      <c r="AV58" s="217">
        <f>ROUND($K58*(1+$L58)*(AU58)*$M58*$C58,0)</f>
        <v>0</v>
      </c>
      <c r="AW58" s="216">
        <v>0</v>
      </c>
      <c r="AX58" s="217">
        <f>ROUND($K58*(1+$L58)*(AW58)*($M58^2)*$C58,0)</f>
        <v>0</v>
      </c>
      <c r="AY58" s="216">
        <v>0</v>
      </c>
      <c r="AZ58" s="217">
        <f>ROUND($K58*(1+$L58)*(AY58)*($M58^3)*$C58,0)</f>
        <v>0</v>
      </c>
      <c r="BA58" s="216">
        <v>0</v>
      </c>
      <c r="BB58" s="217">
        <f>ROUND($K58*(1+$L58)*(BA58)*($M58^4)*$C58,0)</f>
        <v>0</v>
      </c>
      <c r="BC58" s="216">
        <v>0</v>
      </c>
      <c r="BD58" s="217">
        <f>ROUND($K58*(1+$L58)*(BC58)*($M58^5)*$C58,0)</f>
        <v>0</v>
      </c>
      <c r="BE58" s="218">
        <f>AV58+AX58+AZ58+BB58+BD58</f>
        <v>0</v>
      </c>
      <c r="BF58" s="219">
        <v>0</v>
      </c>
      <c r="BG58" s="220">
        <f>ROUND($K58*(1+$L58)*(BF58)*$M58*$C58,0)</f>
        <v>0</v>
      </c>
      <c r="BH58" s="219">
        <v>0</v>
      </c>
      <c r="BI58" s="220">
        <f>ROUND($K58*(1+$L58)*(BH58)*($M58^2)*$C58,0)</f>
        <v>0</v>
      </c>
      <c r="BJ58" s="219">
        <v>0</v>
      </c>
      <c r="BK58" s="220">
        <f>ROUND($K58*(1+$L58)*(BJ58)*($M58^3)*$C58,0)</f>
        <v>0</v>
      </c>
      <c r="BL58" s="219">
        <v>0</v>
      </c>
      <c r="BM58" s="220">
        <f>ROUND($K58*(1+$L58)*(BL58)*($M58^4)*$C58,0)</f>
        <v>0</v>
      </c>
      <c r="BN58" s="219">
        <v>0</v>
      </c>
      <c r="BO58" s="220">
        <f>ROUND($K58*(1+$L58)*(BN58)*($M58^5)*$C58,0)</f>
        <v>0</v>
      </c>
      <c r="BP58" s="413">
        <f>BG58+BI58+BK58+BM58+BO58</f>
        <v>0</v>
      </c>
      <c r="BQ58" s="558">
        <f t="shared" ref="BQ58:BQ72" si="171">O58+Z58+AK58+AV58+BG58</f>
        <v>0</v>
      </c>
      <c r="BR58" s="522">
        <f t="shared" ref="BR58:BR72" si="172">Q58+AB58+AM58+AX58+BI58</f>
        <v>0</v>
      </c>
      <c r="BS58" s="522">
        <f t="shared" ref="BS58:BS72" si="173">S58+AD58+AO58+AZ58+BK58</f>
        <v>0</v>
      </c>
      <c r="BT58" s="522">
        <f t="shared" ref="BT58:BT72" si="174">U58+AF58+AQ58+BB58+BM58</f>
        <v>0</v>
      </c>
      <c r="BU58" s="522">
        <f t="shared" ref="BU58:BU72" si="175">W58+AH58+AS58+BD58+BO58</f>
        <v>0</v>
      </c>
      <c r="BV58" s="571">
        <f t="shared" ref="BV58:BV72" si="176">SUM(BQ58:BU58)</f>
        <v>0</v>
      </c>
      <c r="BW58" s="524">
        <v>0</v>
      </c>
      <c r="BX58" s="223">
        <f>ROUND($K58*(1+$L58)*(BW58)*$M58*$C58,0)</f>
        <v>0</v>
      </c>
      <c r="BY58" s="222">
        <v>0</v>
      </c>
      <c r="BZ58" s="223">
        <f>ROUND($K58*(1+$L58)*(BY58)*($M58^2)*$C58,0)</f>
        <v>0</v>
      </c>
      <c r="CA58" s="222">
        <v>0</v>
      </c>
      <c r="CB58" s="223">
        <f>ROUND($K58*(1+$L58)*(CA58)*($M58^3)*$C58,0)</f>
        <v>0</v>
      </c>
      <c r="CC58" s="222">
        <v>0</v>
      </c>
      <c r="CD58" s="223">
        <f>ROUND($K58*(1+$L58)*(CC58)*($M58^4)*$C58,0)</f>
        <v>0</v>
      </c>
      <c r="CE58" s="222">
        <v>0</v>
      </c>
      <c r="CF58" s="223">
        <f>ROUND($K58*(1+$L58)*(CE58)*($M58^5)*$C58,0)</f>
        <v>0</v>
      </c>
      <c r="CG58" s="224">
        <f>BX58+BZ58+CB58+CD58+CF58</f>
        <v>0</v>
      </c>
      <c r="CH58" s="225">
        <v>0</v>
      </c>
      <c r="CI58" s="226">
        <f>ROUND($K58*(1+$L58)*(CH58)*$M58*$C58,0)</f>
        <v>0</v>
      </c>
      <c r="CJ58" s="225">
        <v>0</v>
      </c>
      <c r="CK58" s="226">
        <f>ROUND($K58*(1+$L58)*(CJ58)*($M58^2)*$C58,0)</f>
        <v>0</v>
      </c>
      <c r="CL58" s="225">
        <v>0</v>
      </c>
      <c r="CM58" s="226">
        <f>ROUND($K58*(1+$L58)*(CL58)*($M58^3)*$C58,0)</f>
        <v>0</v>
      </c>
      <c r="CN58" s="225">
        <v>0</v>
      </c>
      <c r="CO58" s="226">
        <f>ROUND($K58*(1+$L58)*(CN58)*($M58^4)*$C58,0)</f>
        <v>0</v>
      </c>
      <c r="CP58" s="225">
        <v>0</v>
      </c>
      <c r="CQ58" s="226">
        <f>ROUND($K58*(1+$L58)*(CP58)*($M58^5)*$C58,0)</f>
        <v>0</v>
      </c>
      <c r="CR58" s="227">
        <f>CI58+CK58+CM58+CO58+CQ58</f>
        <v>0</v>
      </c>
      <c r="CS58" s="228">
        <v>0</v>
      </c>
      <c r="CT58" s="229">
        <f>ROUND($K58*(1+$L58)*(CS58)*$M58*$C58,0)</f>
        <v>0</v>
      </c>
      <c r="CU58" s="228">
        <v>0</v>
      </c>
      <c r="CV58" s="229">
        <f>ROUND($K58*(1+$L58)*(CU58)*($M58^2)*$C58,0)</f>
        <v>0</v>
      </c>
      <c r="CW58" s="228">
        <v>0</v>
      </c>
      <c r="CX58" s="229">
        <f>ROUND($K58*(1+$L58)*(CW58)*($M58^3)*$C58,0)</f>
        <v>0</v>
      </c>
      <c r="CY58" s="228">
        <v>0</v>
      </c>
      <c r="CZ58" s="229">
        <f>ROUND($K58*(1+$L58)*(CY58)*($M58^4)*$C58,0)</f>
        <v>0</v>
      </c>
      <c r="DA58" s="228">
        <v>0</v>
      </c>
      <c r="DB58" s="229">
        <f>ROUND($K58*(1+$L58)*(DA58)*($M58^5)*$C58,0)</f>
        <v>0</v>
      </c>
      <c r="DC58" s="230">
        <f>CT58+CV58+CX58+CZ58+DB58</f>
        <v>0</v>
      </c>
      <c r="DD58" s="231">
        <v>0</v>
      </c>
      <c r="DE58" s="232">
        <f>ROUND($K58*(1+$L58)*(DD58)*$M58*$C58,0)</f>
        <v>0</v>
      </c>
      <c r="DF58" s="231">
        <v>0</v>
      </c>
      <c r="DG58" s="232">
        <f>ROUND($K58*(1+$L58)*(DF58)*($M58^2)*$C58,0)</f>
        <v>0</v>
      </c>
      <c r="DH58" s="231">
        <v>0</v>
      </c>
      <c r="DI58" s="232">
        <f>ROUND($K58*(1+$L58)*(DH58)*($M58^3)*$C58,0)</f>
        <v>0</v>
      </c>
      <c r="DJ58" s="231">
        <v>0</v>
      </c>
      <c r="DK58" s="232">
        <f>ROUND($K58*(1+$L58)*(DJ58)*($M58^4)*$C58,0)</f>
        <v>0</v>
      </c>
      <c r="DL58" s="231">
        <v>0</v>
      </c>
      <c r="DM58" s="232">
        <f>ROUND($K58*(1+$L58)*(DL58)*($M58^5)*$C58,0)</f>
        <v>0</v>
      </c>
      <c r="DN58" s="233">
        <f>DE58+DG58+DI58+DK58+DM58</f>
        <v>0</v>
      </c>
      <c r="DO58" s="234">
        <v>0</v>
      </c>
      <c r="DP58" s="235">
        <f>ROUND($K58*(1+$L58)*(DO58)*$M58*$C58,0)</f>
        <v>0</v>
      </c>
      <c r="DQ58" s="234">
        <v>0</v>
      </c>
      <c r="DR58" s="235">
        <f>ROUND($K58*(1+$L58)*(DQ58)*($M58^2)*$C58,0)</f>
        <v>0</v>
      </c>
      <c r="DS58" s="234">
        <v>0</v>
      </c>
      <c r="DT58" s="235">
        <f>ROUND($K58*(1+$L58)*(DS58)*($M58^3)*$C58,0)</f>
        <v>0</v>
      </c>
      <c r="DU58" s="234">
        <v>0</v>
      </c>
      <c r="DV58" s="235">
        <f>ROUND($K58*(1+$L58)*(DU58)*($M58^4)*$C58,0)</f>
        <v>0</v>
      </c>
      <c r="DW58" s="234">
        <v>0</v>
      </c>
      <c r="DX58" s="235">
        <f>ROUND($K58*(1+$L58)*(DW58)*($M58^5)*$C58,0)</f>
        <v>0</v>
      </c>
      <c r="DY58" s="243">
        <f>DP58+DR58+DT58+DV58+DX58</f>
        <v>0</v>
      </c>
      <c r="DZ58" s="558">
        <f t="shared" ref="DZ58:DZ72" si="177">BX58+CI58+CT58+DE58+DP58</f>
        <v>0</v>
      </c>
      <c r="EA58" s="522">
        <f t="shared" ref="EA58:EA72" si="178">BZ58+CK58+CV58+DG58+DR58</f>
        <v>0</v>
      </c>
      <c r="EB58" s="522">
        <f t="shared" ref="EB58:EB72" si="179">CB58+CM58+CX58+DI58+DT58</f>
        <v>0</v>
      </c>
      <c r="EC58" s="522">
        <f t="shared" ref="EC58:EC72" si="180">CD58+CO58+CZ58+DK58+DV58</f>
        <v>0</v>
      </c>
      <c r="ED58" s="522">
        <f t="shared" ref="ED58:ED72" si="181">CF58+CQ58+DB58+DM58+DX58</f>
        <v>0</v>
      </c>
      <c r="EE58" s="571">
        <f t="shared" ref="EE58:EE72" si="182">SUM(DZ58:ED58)</f>
        <v>0</v>
      </c>
      <c r="EF58" s="239">
        <f t="shared" ref="EF58:EF72" si="183">O58+Z58+AK58+AV58+BG58+BX58+CI58+CT58+DE58+DP58</f>
        <v>0</v>
      </c>
      <c r="EG58" s="239">
        <f t="shared" ref="EG58:EG72" si="184">Q58+AB58+AM58+AX58+BI58+BZ58+CK58+CV58+DG58+DR58</f>
        <v>0</v>
      </c>
      <c r="EH58" s="239">
        <f t="shared" ref="EH58:EH72" si="185">S58+AD58+AO58+AZ58+BK58+CB58+CM58+CX58+DI58+DT58</f>
        <v>0</v>
      </c>
      <c r="EI58" s="239">
        <f t="shared" ref="EI58:EI72" si="186">U58+AF58+AQ58+BB58+BM58+CD58+CO58+CZ58+DK58+DV58</f>
        <v>0</v>
      </c>
      <c r="EJ58" s="239">
        <f>W58+AH58+AS58+BD58+BO58+CF58+CQ58+DB58+DM58+DX58</f>
        <v>0</v>
      </c>
      <c r="EK58" s="240">
        <f t="shared" ref="EK58:EK74" si="187">SUM(EF58:EJ58)</f>
        <v>0</v>
      </c>
    </row>
    <row r="59" spans="1:141" ht="15" customHeight="1">
      <c r="C59" s="246">
        <v>0</v>
      </c>
      <c r="D59" s="34" t="s">
        <v>367</v>
      </c>
      <c r="E59" s="667" t="s">
        <v>300</v>
      </c>
      <c r="F59" s="662"/>
      <c r="G59" s="662"/>
      <c r="H59" s="662"/>
      <c r="I59" s="662"/>
      <c r="J59" s="662"/>
      <c r="K59" s="104">
        <v>0</v>
      </c>
      <c r="L59" s="105">
        <f t="shared" si="169"/>
        <v>0</v>
      </c>
      <c r="M59" s="56">
        <f t="shared" si="170"/>
        <v>0</v>
      </c>
      <c r="N59" s="90">
        <v>0</v>
      </c>
      <c r="O59" s="91">
        <f t="shared" ref="O59:O72" si="188">ROUND($K59*(1+$L59)*(N59)*$M59*$C59,0)</f>
        <v>0</v>
      </c>
      <c r="P59" s="90">
        <v>0</v>
      </c>
      <c r="Q59" s="91">
        <f t="shared" ref="Q59:Q72" si="189">ROUND($K59*(1+$L59)*(P59)*($M59^2)*$C59,0)</f>
        <v>0</v>
      </c>
      <c r="R59" s="90">
        <v>0</v>
      </c>
      <c r="S59" s="91">
        <f t="shared" ref="S59:S72" si="190">ROUND($K59*(1+$L59)*(R59)*($M59^3)*$C59,0)</f>
        <v>0</v>
      </c>
      <c r="T59" s="90">
        <v>0</v>
      </c>
      <c r="U59" s="91">
        <f t="shared" ref="U59:U72" si="191">ROUND($K59*(1+$L59)*(T59)*($M59^4)*$C59,0)</f>
        <v>0</v>
      </c>
      <c r="V59" s="90">
        <v>0</v>
      </c>
      <c r="W59" s="91">
        <f t="shared" ref="W59:W72" si="192">ROUND($K59*(1+$L59)*(V59)*($M59^5)*$C59,0)</f>
        <v>0</v>
      </c>
      <c r="X59" s="92">
        <f t="shared" ref="X59:X72" si="193">O59+Q59+S59+U59+W59</f>
        <v>0</v>
      </c>
      <c r="Y59" s="210">
        <v>0</v>
      </c>
      <c r="Z59" s="211">
        <f t="shared" ref="Z59:Z72" si="194">ROUND($K59*(1+$L59)*(Y59)*$M59*$C59,0)</f>
        <v>0</v>
      </c>
      <c r="AA59" s="210">
        <v>0</v>
      </c>
      <c r="AB59" s="211">
        <f t="shared" ref="AB59:AB72" si="195">ROUND($K59*(1+$L59)*(AA59)*($M59^2)*$C59,0)</f>
        <v>0</v>
      </c>
      <c r="AC59" s="210">
        <v>0</v>
      </c>
      <c r="AD59" s="211">
        <f t="shared" ref="AD59:AD72" si="196">ROUND($K59*(1+$L59)*(AC59)*($M59^3)*$C59,0)</f>
        <v>0</v>
      </c>
      <c r="AE59" s="210">
        <v>0</v>
      </c>
      <c r="AF59" s="211">
        <f t="shared" ref="AF59:AF72" si="197">ROUND($K59*(1+$L59)*(AE59)*($M59^4)*$C59,0)</f>
        <v>0</v>
      </c>
      <c r="AG59" s="210">
        <v>0</v>
      </c>
      <c r="AH59" s="211">
        <f t="shared" ref="AH59:AH72" si="198">ROUND($K59*(1+$L59)*(AG59)*($M59^5)*$C59,0)</f>
        <v>0</v>
      </c>
      <c r="AI59" s="212">
        <f t="shared" ref="AI59:AI72" si="199">Z59+AB59+AD59+AF59+AH59</f>
        <v>0</v>
      </c>
      <c r="AJ59" s="213">
        <v>0</v>
      </c>
      <c r="AK59" s="214">
        <f t="shared" ref="AK59:AK72" si="200">ROUND($K59*(1+$L59)*(AJ59)*$M59*$C59,0)</f>
        <v>0</v>
      </c>
      <c r="AL59" s="213">
        <v>0</v>
      </c>
      <c r="AM59" s="214">
        <f t="shared" ref="AM59:AM72" si="201">ROUND($K59*(1+$L59)*(AL59)*($M59^2)*$C59,0)</f>
        <v>0</v>
      </c>
      <c r="AN59" s="213">
        <v>0</v>
      </c>
      <c r="AO59" s="214">
        <f t="shared" ref="AO59:AO72" si="202">ROUND($K59*(1+$L59)*(AN59)*($M59^3)*$C59,0)</f>
        <v>0</v>
      </c>
      <c r="AP59" s="213">
        <v>0</v>
      </c>
      <c r="AQ59" s="214">
        <f t="shared" ref="AQ59:AQ72" si="203">ROUND($K59*(1+$L59)*(AP59)*($M59^4)*$C59,0)</f>
        <v>0</v>
      </c>
      <c r="AR59" s="213">
        <v>0</v>
      </c>
      <c r="AS59" s="214">
        <f t="shared" ref="AS59:AS72" si="204">ROUND($K59*(1+$L59)*(AR59)*($M59^5)*$C59,0)</f>
        <v>0</v>
      </c>
      <c r="AT59" s="215">
        <f t="shared" ref="AT59:AT72" si="205">AK59+AM59+AO59+AQ59+AS59</f>
        <v>0</v>
      </c>
      <c r="AU59" s="216">
        <v>0</v>
      </c>
      <c r="AV59" s="217">
        <f t="shared" ref="AV59:AV72" si="206">ROUND($K59*(1+$L59)*(AU59)*$M59*$C59,0)</f>
        <v>0</v>
      </c>
      <c r="AW59" s="216">
        <v>0</v>
      </c>
      <c r="AX59" s="217">
        <f t="shared" ref="AX59:AX72" si="207">ROUND($K59*(1+$L59)*(AW59)*($M59^2)*$C59,0)</f>
        <v>0</v>
      </c>
      <c r="AY59" s="216">
        <v>0</v>
      </c>
      <c r="AZ59" s="217">
        <f t="shared" ref="AZ59:AZ72" si="208">ROUND($K59*(1+$L59)*(AY59)*($M59^3)*$C59,0)</f>
        <v>0</v>
      </c>
      <c r="BA59" s="216">
        <v>0</v>
      </c>
      <c r="BB59" s="217">
        <f t="shared" ref="BB59:BB72" si="209">ROUND($K59*(1+$L59)*(BA59)*($M59^4)*$C59,0)</f>
        <v>0</v>
      </c>
      <c r="BC59" s="216">
        <v>0</v>
      </c>
      <c r="BD59" s="217">
        <f t="shared" ref="BD59:BD72" si="210">ROUND($K59*(1+$L59)*(BC59)*($M59^5)*$C59,0)</f>
        <v>0</v>
      </c>
      <c r="BE59" s="218">
        <f t="shared" ref="BE59:BE72" si="211">AV59+AX59+AZ59+BB59+BD59</f>
        <v>0</v>
      </c>
      <c r="BF59" s="219">
        <v>0</v>
      </c>
      <c r="BG59" s="220">
        <f t="shared" ref="BG59:BG72" si="212">ROUND($K59*(1+$L59)*(BF59)*$M59*$C59,0)</f>
        <v>0</v>
      </c>
      <c r="BH59" s="219">
        <v>0</v>
      </c>
      <c r="BI59" s="220">
        <f t="shared" ref="BI59:BI72" si="213">ROUND($K59*(1+$L59)*(BH59)*($M59^2)*$C59,0)</f>
        <v>0</v>
      </c>
      <c r="BJ59" s="219">
        <v>0</v>
      </c>
      <c r="BK59" s="220">
        <f t="shared" ref="BK59:BK72" si="214">ROUND($K59*(1+$L59)*(BJ59)*($M59^3)*$C59,0)</f>
        <v>0</v>
      </c>
      <c r="BL59" s="219">
        <v>0</v>
      </c>
      <c r="BM59" s="220">
        <f t="shared" ref="BM59:BM72" si="215">ROUND($K59*(1+$L59)*(BL59)*($M59^4)*$C59,0)</f>
        <v>0</v>
      </c>
      <c r="BN59" s="219">
        <v>0</v>
      </c>
      <c r="BO59" s="220">
        <f t="shared" ref="BO59:BO72" si="216">ROUND($K59*(1+$L59)*(BN59)*($M59^5)*$C59,0)</f>
        <v>0</v>
      </c>
      <c r="BP59" s="413">
        <f t="shared" ref="BP59:BP72" si="217">BG59+BI59+BK59+BM59+BO59</f>
        <v>0</v>
      </c>
      <c r="BQ59" s="558">
        <f t="shared" si="171"/>
        <v>0</v>
      </c>
      <c r="BR59" s="522">
        <f t="shared" si="172"/>
        <v>0</v>
      </c>
      <c r="BS59" s="522">
        <f t="shared" si="173"/>
        <v>0</v>
      </c>
      <c r="BT59" s="522">
        <f t="shared" si="174"/>
        <v>0</v>
      </c>
      <c r="BU59" s="522">
        <f t="shared" si="175"/>
        <v>0</v>
      </c>
      <c r="BV59" s="571">
        <f t="shared" si="176"/>
        <v>0</v>
      </c>
      <c r="BW59" s="524">
        <v>0</v>
      </c>
      <c r="BX59" s="223">
        <f t="shared" ref="BX59:BX72" si="218">ROUND($K59*(1+$L59)*(BW59)*$M59*$C59,0)</f>
        <v>0</v>
      </c>
      <c r="BY59" s="222">
        <v>0</v>
      </c>
      <c r="BZ59" s="223">
        <f t="shared" ref="BZ59:BZ72" si="219">ROUND($K59*(1+$L59)*(BY59)*($M59^2)*$C59,0)</f>
        <v>0</v>
      </c>
      <c r="CA59" s="222">
        <v>0</v>
      </c>
      <c r="CB59" s="223">
        <f t="shared" ref="CB59:CB72" si="220">ROUND($K59*(1+$L59)*(CA59)*($M59^3)*$C59,0)</f>
        <v>0</v>
      </c>
      <c r="CC59" s="222">
        <v>0</v>
      </c>
      <c r="CD59" s="223">
        <f t="shared" ref="CD59:CD72" si="221">ROUND($K59*(1+$L59)*(CC59)*($M59^4)*$C59,0)</f>
        <v>0</v>
      </c>
      <c r="CE59" s="222">
        <v>0</v>
      </c>
      <c r="CF59" s="223">
        <f t="shared" ref="CF59:CF72" si="222">ROUND($K59*(1+$L59)*(CE59)*($M59^5)*$C59,0)</f>
        <v>0</v>
      </c>
      <c r="CG59" s="224">
        <f t="shared" ref="CG59:CG72" si="223">BX59+BZ59+CB59+CD59+CF59</f>
        <v>0</v>
      </c>
      <c r="CH59" s="225">
        <v>0</v>
      </c>
      <c r="CI59" s="226">
        <f t="shared" ref="CI59:CI72" si="224">ROUND($K59*(1+$L59)*(CH59)*$M59*$C59,0)</f>
        <v>0</v>
      </c>
      <c r="CJ59" s="225">
        <v>0</v>
      </c>
      <c r="CK59" s="226">
        <f t="shared" ref="CK59:CK72" si="225">ROUND($K59*(1+$L59)*(CJ59)*($M59^2)*$C59,0)</f>
        <v>0</v>
      </c>
      <c r="CL59" s="225">
        <v>0</v>
      </c>
      <c r="CM59" s="226">
        <f t="shared" ref="CM59:CM72" si="226">ROUND($K59*(1+$L59)*(CL59)*($M59^3)*$C59,0)</f>
        <v>0</v>
      </c>
      <c r="CN59" s="225">
        <v>0</v>
      </c>
      <c r="CO59" s="226">
        <f t="shared" ref="CO59:CO72" si="227">ROUND($K59*(1+$L59)*(CN59)*($M59^4)*$C59,0)</f>
        <v>0</v>
      </c>
      <c r="CP59" s="225">
        <v>0</v>
      </c>
      <c r="CQ59" s="226">
        <f t="shared" ref="CQ59:CQ72" si="228">ROUND($K59*(1+$L59)*(CP59)*($M59^5)*$C59,0)</f>
        <v>0</v>
      </c>
      <c r="CR59" s="227">
        <f t="shared" ref="CR59:CR72" si="229">CI59+CK59+CM59+CO59+CQ59</f>
        <v>0</v>
      </c>
      <c r="CS59" s="228">
        <v>0</v>
      </c>
      <c r="CT59" s="229">
        <f t="shared" ref="CT59:CT72" si="230">ROUND($K59*(1+$L59)*(CS59)*$M59*$C59,0)</f>
        <v>0</v>
      </c>
      <c r="CU59" s="228">
        <v>0</v>
      </c>
      <c r="CV59" s="229">
        <f t="shared" ref="CV59:CV72" si="231">ROUND($K59*(1+$L59)*(CU59)*($M59^2)*$C59,0)</f>
        <v>0</v>
      </c>
      <c r="CW59" s="228">
        <v>0</v>
      </c>
      <c r="CX59" s="229">
        <f t="shared" ref="CX59:CX72" si="232">ROUND($K59*(1+$L59)*(CW59)*($M59^3)*$C59,0)</f>
        <v>0</v>
      </c>
      <c r="CY59" s="228">
        <v>0</v>
      </c>
      <c r="CZ59" s="229">
        <f t="shared" ref="CZ59:CZ72" si="233">ROUND($K59*(1+$L59)*(CY59)*($M59^4)*$C59,0)</f>
        <v>0</v>
      </c>
      <c r="DA59" s="228">
        <v>0</v>
      </c>
      <c r="DB59" s="229">
        <f t="shared" ref="DB59:DB72" si="234">ROUND($K59*(1+$L59)*(DA59)*($M59^5)*$C59,0)</f>
        <v>0</v>
      </c>
      <c r="DC59" s="230">
        <f t="shared" ref="DC59:DC72" si="235">CT59+CV59+CX59+CZ59+DB59</f>
        <v>0</v>
      </c>
      <c r="DD59" s="231">
        <v>0</v>
      </c>
      <c r="DE59" s="232">
        <f t="shared" ref="DE59:DE72" si="236">ROUND($K59*(1+$L59)*(DD59)*$M59*$C59,0)</f>
        <v>0</v>
      </c>
      <c r="DF59" s="231">
        <v>0</v>
      </c>
      <c r="DG59" s="232">
        <f t="shared" ref="DG59:DG72" si="237">ROUND($K59*(1+$L59)*(DF59)*($M59^2)*$C59,0)</f>
        <v>0</v>
      </c>
      <c r="DH59" s="231">
        <v>0</v>
      </c>
      <c r="DI59" s="232">
        <f t="shared" ref="DI59:DI72" si="238">ROUND($K59*(1+$L59)*(DH59)*($M59^3)*$C59,0)</f>
        <v>0</v>
      </c>
      <c r="DJ59" s="231">
        <v>0</v>
      </c>
      <c r="DK59" s="232">
        <f t="shared" ref="DK59:DK72" si="239">ROUND($K59*(1+$L59)*(DJ59)*($M59^4)*$C59,0)</f>
        <v>0</v>
      </c>
      <c r="DL59" s="231">
        <v>0</v>
      </c>
      <c r="DM59" s="232">
        <f t="shared" ref="DM59:DM72" si="240">ROUND($K59*(1+$L59)*(DL59)*($M59^5)*$C59,0)</f>
        <v>0</v>
      </c>
      <c r="DN59" s="233">
        <f t="shared" ref="DN59:DN72" si="241">DE59+DG59+DI59+DK59+DM59</f>
        <v>0</v>
      </c>
      <c r="DO59" s="234">
        <v>0</v>
      </c>
      <c r="DP59" s="235">
        <f t="shared" ref="DP59:DP72" si="242">ROUND($K59*(1+$L59)*(DO59)*$M59*$C59,0)</f>
        <v>0</v>
      </c>
      <c r="DQ59" s="234">
        <v>0</v>
      </c>
      <c r="DR59" s="235">
        <f t="shared" ref="DR59:DR72" si="243">ROUND($K59*(1+$L59)*(DQ59)*($M59^2)*$C59,0)</f>
        <v>0</v>
      </c>
      <c r="DS59" s="234">
        <v>0</v>
      </c>
      <c r="DT59" s="235">
        <f t="shared" ref="DT59:DT72" si="244">ROUND($K59*(1+$L59)*(DS59)*($M59^3)*$C59,0)</f>
        <v>0</v>
      </c>
      <c r="DU59" s="234">
        <v>0</v>
      </c>
      <c r="DV59" s="235">
        <f t="shared" ref="DV59:DV72" si="245">ROUND($K59*(1+$L59)*(DU59)*($M59^4)*$C59,0)</f>
        <v>0</v>
      </c>
      <c r="DW59" s="234">
        <v>0</v>
      </c>
      <c r="DX59" s="235">
        <f t="shared" ref="DX59:DX72" si="246">ROUND($K59*(1+$L59)*(DW59)*($M59^5)*$C59,0)</f>
        <v>0</v>
      </c>
      <c r="DY59" s="243">
        <f t="shared" ref="DY59:DY72" si="247">DP59+DR59+DT59+DV59+DX59</f>
        <v>0</v>
      </c>
      <c r="DZ59" s="558">
        <f t="shared" si="177"/>
        <v>0</v>
      </c>
      <c r="EA59" s="522">
        <f t="shared" si="178"/>
        <v>0</v>
      </c>
      <c r="EB59" s="522">
        <f t="shared" si="179"/>
        <v>0</v>
      </c>
      <c r="EC59" s="522">
        <f t="shared" si="180"/>
        <v>0</v>
      </c>
      <c r="ED59" s="522">
        <f t="shared" si="181"/>
        <v>0</v>
      </c>
      <c r="EE59" s="571">
        <f t="shared" si="182"/>
        <v>0</v>
      </c>
      <c r="EF59" s="239">
        <f t="shared" si="183"/>
        <v>0</v>
      </c>
      <c r="EG59" s="239">
        <f t="shared" si="184"/>
        <v>0</v>
      </c>
      <c r="EH59" s="239">
        <f t="shared" si="185"/>
        <v>0</v>
      </c>
      <c r="EI59" s="239">
        <f t="shared" si="186"/>
        <v>0</v>
      </c>
      <c r="EJ59" s="239">
        <f t="shared" ref="EJ59:EJ72" si="248">W59+AH59+AS59+BD59+BO59+CF59+CQ59+DB59+DM59+DX59</f>
        <v>0</v>
      </c>
      <c r="EK59" s="240">
        <f t="shared" si="187"/>
        <v>0</v>
      </c>
    </row>
    <row r="60" spans="1:141" ht="15" customHeight="1">
      <c r="C60" s="246">
        <v>0</v>
      </c>
      <c r="D60" s="34" t="s">
        <v>367</v>
      </c>
      <c r="E60" s="667" t="s">
        <v>300</v>
      </c>
      <c r="F60" s="662"/>
      <c r="G60" s="662"/>
      <c r="H60" s="662"/>
      <c r="I60" s="662"/>
      <c r="J60" s="662"/>
      <c r="K60" s="104">
        <v>0</v>
      </c>
      <c r="L60" s="105">
        <f t="shared" si="169"/>
        <v>0</v>
      </c>
      <c r="M60" s="56">
        <f t="shared" si="170"/>
        <v>0</v>
      </c>
      <c r="N60" s="90">
        <v>0</v>
      </c>
      <c r="O60" s="91">
        <f t="shared" si="188"/>
        <v>0</v>
      </c>
      <c r="P60" s="90">
        <v>0</v>
      </c>
      <c r="Q60" s="91">
        <f t="shared" si="189"/>
        <v>0</v>
      </c>
      <c r="R60" s="90">
        <v>0</v>
      </c>
      <c r="S60" s="91">
        <f t="shared" si="190"/>
        <v>0</v>
      </c>
      <c r="T60" s="90">
        <v>0</v>
      </c>
      <c r="U60" s="91">
        <f t="shared" si="191"/>
        <v>0</v>
      </c>
      <c r="V60" s="90">
        <v>0</v>
      </c>
      <c r="W60" s="91">
        <f t="shared" si="192"/>
        <v>0</v>
      </c>
      <c r="X60" s="92">
        <f t="shared" si="193"/>
        <v>0</v>
      </c>
      <c r="Y60" s="210">
        <v>0</v>
      </c>
      <c r="Z60" s="211">
        <f t="shared" si="194"/>
        <v>0</v>
      </c>
      <c r="AA60" s="210">
        <v>0</v>
      </c>
      <c r="AB60" s="211">
        <f t="shared" si="195"/>
        <v>0</v>
      </c>
      <c r="AC60" s="210">
        <v>0</v>
      </c>
      <c r="AD60" s="211">
        <f t="shared" si="196"/>
        <v>0</v>
      </c>
      <c r="AE60" s="210">
        <v>0</v>
      </c>
      <c r="AF60" s="211">
        <f t="shared" si="197"/>
        <v>0</v>
      </c>
      <c r="AG60" s="210">
        <v>0</v>
      </c>
      <c r="AH60" s="211">
        <f t="shared" si="198"/>
        <v>0</v>
      </c>
      <c r="AI60" s="212">
        <f t="shared" si="199"/>
        <v>0</v>
      </c>
      <c r="AJ60" s="213">
        <v>0</v>
      </c>
      <c r="AK60" s="214">
        <f t="shared" si="200"/>
        <v>0</v>
      </c>
      <c r="AL60" s="213">
        <v>0</v>
      </c>
      <c r="AM60" s="214">
        <f t="shared" si="201"/>
        <v>0</v>
      </c>
      <c r="AN60" s="213">
        <v>0</v>
      </c>
      <c r="AO60" s="214">
        <f t="shared" si="202"/>
        <v>0</v>
      </c>
      <c r="AP60" s="213">
        <v>0</v>
      </c>
      <c r="AQ60" s="214">
        <f t="shared" si="203"/>
        <v>0</v>
      </c>
      <c r="AR60" s="213">
        <v>0</v>
      </c>
      <c r="AS60" s="214">
        <f t="shared" si="204"/>
        <v>0</v>
      </c>
      <c r="AT60" s="215">
        <f t="shared" si="205"/>
        <v>0</v>
      </c>
      <c r="AU60" s="216">
        <v>0</v>
      </c>
      <c r="AV60" s="217">
        <f t="shared" si="206"/>
        <v>0</v>
      </c>
      <c r="AW60" s="216">
        <v>0</v>
      </c>
      <c r="AX60" s="217">
        <f t="shared" si="207"/>
        <v>0</v>
      </c>
      <c r="AY60" s="216">
        <v>0</v>
      </c>
      <c r="AZ60" s="217">
        <f t="shared" si="208"/>
        <v>0</v>
      </c>
      <c r="BA60" s="216">
        <v>0</v>
      </c>
      <c r="BB60" s="217">
        <f t="shared" si="209"/>
        <v>0</v>
      </c>
      <c r="BC60" s="216">
        <v>0</v>
      </c>
      <c r="BD60" s="217">
        <f t="shared" si="210"/>
        <v>0</v>
      </c>
      <c r="BE60" s="218">
        <f t="shared" si="211"/>
        <v>0</v>
      </c>
      <c r="BF60" s="219">
        <v>0</v>
      </c>
      <c r="BG60" s="220">
        <f t="shared" si="212"/>
        <v>0</v>
      </c>
      <c r="BH60" s="219">
        <v>0</v>
      </c>
      <c r="BI60" s="220">
        <f t="shared" si="213"/>
        <v>0</v>
      </c>
      <c r="BJ60" s="219">
        <v>0</v>
      </c>
      <c r="BK60" s="220">
        <f t="shared" si="214"/>
        <v>0</v>
      </c>
      <c r="BL60" s="219">
        <v>0</v>
      </c>
      <c r="BM60" s="220">
        <f t="shared" si="215"/>
        <v>0</v>
      </c>
      <c r="BN60" s="219">
        <v>0</v>
      </c>
      <c r="BO60" s="220">
        <f t="shared" si="216"/>
        <v>0</v>
      </c>
      <c r="BP60" s="413">
        <f t="shared" si="217"/>
        <v>0</v>
      </c>
      <c r="BQ60" s="558">
        <f t="shared" si="171"/>
        <v>0</v>
      </c>
      <c r="BR60" s="522">
        <f t="shared" si="172"/>
        <v>0</v>
      </c>
      <c r="BS60" s="522">
        <f t="shared" si="173"/>
        <v>0</v>
      </c>
      <c r="BT60" s="522">
        <f t="shared" si="174"/>
        <v>0</v>
      </c>
      <c r="BU60" s="522">
        <f t="shared" si="175"/>
        <v>0</v>
      </c>
      <c r="BV60" s="571">
        <f t="shared" si="176"/>
        <v>0</v>
      </c>
      <c r="BW60" s="524">
        <v>0</v>
      </c>
      <c r="BX60" s="223">
        <f t="shared" si="218"/>
        <v>0</v>
      </c>
      <c r="BY60" s="222">
        <v>0</v>
      </c>
      <c r="BZ60" s="223">
        <f t="shared" si="219"/>
        <v>0</v>
      </c>
      <c r="CA60" s="222">
        <v>0</v>
      </c>
      <c r="CB60" s="223">
        <f t="shared" si="220"/>
        <v>0</v>
      </c>
      <c r="CC60" s="222">
        <v>0</v>
      </c>
      <c r="CD60" s="223">
        <f t="shared" si="221"/>
        <v>0</v>
      </c>
      <c r="CE60" s="222">
        <v>0</v>
      </c>
      <c r="CF60" s="223">
        <f t="shared" si="222"/>
        <v>0</v>
      </c>
      <c r="CG60" s="224">
        <f t="shared" si="223"/>
        <v>0</v>
      </c>
      <c r="CH60" s="225">
        <v>0</v>
      </c>
      <c r="CI60" s="226">
        <f t="shared" si="224"/>
        <v>0</v>
      </c>
      <c r="CJ60" s="225">
        <v>0</v>
      </c>
      <c r="CK60" s="226">
        <f t="shared" si="225"/>
        <v>0</v>
      </c>
      <c r="CL60" s="225">
        <v>0</v>
      </c>
      <c r="CM60" s="226">
        <f t="shared" si="226"/>
        <v>0</v>
      </c>
      <c r="CN60" s="225">
        <v>0</v>
      </c>
      <c r="CO60" s="226">
        <f t="shared" si="227"/>
        <v>0</v>
      </c>
      <c r="CP60" s="225">
        <v>0</v>
      </c>
      <c r="CQ60" s="226">
        <f t="shared" si="228"/>
        <v>0</v>
      </c>
      <c r="CR60" s="227">
        <f t="shared" si="229"/>
        <v>0</v>
      </c>
      <c r="CS60" s="228">
        <v>0</v>
      </c>
      <c r="CT60" s="229">
        <f t="shared" si="230"/>
        <v>0</v>
      </c>
      <c r="CU60" s="228">
        <v>0</v>
      </c>
      <c r="CV60" s="229">
        <f t="shared" si="231"/>
        <v>0</v>
      </c>
      <c r="CW60" s="228">
        <v>0</v>
      </c>
      <c r="CX60" s="229">
        <f t="shared" si="232"/>
        <v>0</v>
      </c>
      <c r="CY60" s="228">
        <v>0</v>
      </c>
      <c r="CZ60" s="229">
        <f t="shared" si="233"/>
        <v>0</v>
      </c>
      <c r="DA60" s="228">
        <v>0</v>
      </c>
      <c r="DB60" s="229">
        <f t="shared" si="234"/>
        <v>0</v>
      </c>
      <c r="DC60" s="230">
        <f t="shared" si="235"/>
        <v>0</v>
      </c>
      <c r="DD60" s="231">
        <v>0</v>
      </c>
      <c r="DE60" s="232">
        <f t="shared" si="236"/>
        <v>0</v>
      </c>
      <c r="DF60" s="231">
        <v>0</v>
      </c>
      <c r="DG60" s="232">
        <f t="shared" si="237"/>
        <v>0</v>
      </c>
      <c r="DH60" s="231">
        <v>0</v>
      </c>
      <c r="DI60" s="232">
        <f t="shared" si="238"/>
        <v>0</v>
      </c>
      <c r="DJ60" s="231">
        <v>0</v>
      </c>
      <c r="DK60" s="232">
        <f t="shared" si="239"/>
        <v>0</v>
      </c>
      <c r="DL60" s="231">
        <v>0</v>
      </c>
      <c r="DM60" s="232">
        <f t="shared" si="240"/>
        <v>0</v>
      </c>
      <c r="DN60" s="233">
        <f t="shared" si="241"/>
        <v>0</v>
      </c>
      <c r="DO60" s="234">
        <v>0</v>
      </c>
      <c r="DP60" s="235">
        <f t="shared" si="242"/>
        <v>0</v>
      </c>
      <c r="DQ60" s="234">
        <v>0</v>
      </c>
      <c r="DR60" s="235">
        <f t="shared" si="243"/>
        <v>0</v>
      </c>
      <c r="DS60" s="234">
        <v>0</v>
      </c>
      <c r="DT60" s="235">
        <f t="shared" si="244"/>
        <v>0</v>
      </c>
      <c r="DU60" s="234">
        <v>0</v>
      </c>
      <c r="DV60" s="235">
        <f t="shared" si="245"/>
        <v>0</v>
      </c>
      <c r="DW60" s="234">
        <v>0</v>
      </c>
      <c r="DX60" s="235">
        <f t="shared" si="246"/>
        <v>0</v>
      </c>
      <c r="DY60" s="243">
        <f t="shared" si="247"/>
        <v>0</v>
      </c>
      <c r="DZ60" s="558">
        <f t="shared" si="177"/>
        <v>0</v>
      </c>
      <c r="EA60" s="522">
        <f t="shared" si="178"/>
        <v>0</v>
      </c>
      <c r="EB60" s="522">
        <f t="shared" si="179"/>
        <v>0</v>
      </c>
      <c r="EC60" s="522">
        <f t="shared" si="180"/>
        <v>0</v>
      </c>
      <c r="ED60" s="522">
        <f t="shared" si="181"/>
        <v>0</v>
      </c>
      <c r="EE60" s="571">
        <f t="shared" si="182"/>
        <v>0</v>
      </c>
      <c r="EF60" s="239">
        <f t="shared" si="183"/>
        <v>0</v>
      </c>
      <c r="EG60" s="239">
        <f t="shared" si="184"/>
        <v>0</v>
      </c>
      <c r="EH60" s="239">
        <f t="shared" si="185"/>
        <v>0</v>
      </c>
      <c r="EI60" s="239">
        <f t="shared" si="186"/>
        <v>0</v>
      </c>
      <c r="EJ60" s="239">
        <f t="shared" si="248"/>
        <v>0</v>
      </c>
      <c r="EK60" s="240">
        <f t="shared" si="187"/>
        <v>0</v>
      </c>
    </row>
    <row r="61" spans="1:141" ht="15" customHeight="1">
      <c r="C61" s="246">
        <v>0</v>
      </c>
      <c r="D61" s="34" t="s">
        <v>367</v>
      </c>
      <c r="E61" s="667" t="s">
        <v>300</v>
      </c>
      <c r="F61" s="662"/>
      <c r="G61" s="662"/>
      <c r="H61" s="662"/>
      <c r="I61" s="662"/>
      <c r="J61" s="662"/>
      <c r="K61" s="104">
        <v>0</v>
      </c>
      <c r="L61" s="105">
        <f t="shared" si="169"/>
        <v>0</v>
      </c>
      <c r="M61" s="56">
        <f t="shared" si="170"/>
        <v>0</v>
      </c>
      <c r="N61" s="90">
        <v>0</v>
      </c>
      <c r="O61" s="91">
        <f t="shared" si="188"/>
        <v>0</v>
      </c>
      <c r="P61" s="90">
        <v>0</v>
      </c>
      <c r="Q61" s="91">
        <f t="shared" si="189"/>
        <v>0</v>
      </c>
      <c r="R61" s="90">
        <v>0</v>
      </c>
      <c r="S61" s="91">
        <f t="shared" si="190"/>
        <v>0</v>
      </c>
      <c r="T61" s="90">
        <v>0</v>
      </c>
      <c r="U61" s="91">
        <f t="shared" si="191"/>
        <v>0</v>
      </c>
      <c r="V61" s="90">
        <v>0</v>
      </c>
      <c r="W61" s="91">
        <f t="shared" si="192"/>
        <v>0</v>
      </c>
      <c r="X61" s="92">
        <f t="shared" si="193"/>
        <v>0</v>
      </c>
      <c r="Y61" s="210">
        <v>0</v>
      </c>
      <c r="Z61" s="211">
        <f t="shared" si="194"/>
        <v>0</v>
      </c>
      <c r="AA61" s="210">
        <v>0</v>
      </c>
      <c r="AB61" s="211">
        <f t="shared" si="195"/>
        <v>0</v>
      </c>
      <c r="AC61" s="210">
        <v>0</v>
      </c>
      <c r="AD61" s="211">
        <f t="shared" si="196"/>
        <v>0</v>
      </c>
      <c r="AE61" s="210">
        <v>0</v>
      </c>
      <c r="AF61" s="211">
        <f t="shared" si="197"/>
        <v>0</v>
      </c>
      <c r="AG61" s="210">
        <v>0</v>
      </c>
      <c r="AH61" s="211">
        <f t="shared" si="198"/>
        <v>0</v>
      </c>
      <c r="AI61" s="212">
        <f t="shared" si="199"/>
        <v>0</v>
      </c>
      <c r="AJ61" s="213">
        <v>0</v>
      </c>
      <c r="AK61" s="214">
        <f t="shared" si="200"/>
        <v>0</v>
      </c>
      <c r="AL61" s="213">
        <v>0</v>
      </c>
      <c r="AM61" s="214">
        <f t="shared" si="201"/>
        <v>0</v>
      </c>
      <c r="AN61" s="213">
        <v>0</v>
      </c>
      <c r="AO61" s="214">
        <f t="shared" si="202"/>
        <v>0</v>
      </c>
      <c r="AP61" s="213">
        <v>0</v>
      </c>
      <c r="AQ61" s="214">
        <f t="shared" si="203"/>
        <v>0</v>
      </c>
      <c r="AR61" s="213">
        <v>0</v>
      </c>
      <c r="AS61" s="214">
        <f t="shared" si="204"/>
        <v>0</v>
      </c>
      <c r="AT61" s="215">
        <f t="shared" si="205"/>
        <v>0</v>
      </c>
      <c r="AU61" s="216">
        <v>0</v>
      </c>
      <c r="AV61" s="217">
        <f t="shared" si="206"/>
        <v>0</v>
      </c>
      <c r="AW61" s="216">
        <v>0</v>
      </c>
      <c r="AX61" s="217">
        <f t="shared" si="207"/>
        <v>0</v>
      </c>
      <c r="AY61" s="216">
        <v>0</v>
      </c>
      <c r="AZ61" s="217">
        <f t="shared" si="208"/>
        <v>0</v>
      </c>
      <c r="BA61" s="216">
        <v>0</v>
      </c>
      <c r="BB61" s="217">
        <f t="shared" si="209"/>
        <v>0</v>
      </c>
      <c r="BC61" s="216">
        <v>0</v>
      </c>
      <c r="BD61" s="217">
        <f t="shared" si="210"/>
        <v>0</v>
      </c>
      <c r="BE61" s="218">
        <f t="shared" si="211"/>
        <v>0</v>
      </c>
      <c r="BF61" s="219">
        <v>0</v>
      </c>
      <c r="BG61" s="220">
        <f t="shared" si="212"/>
        <v>0</v>
      </c>
      <c r="BH61" s="219">
        <v>0</v>
      </c>
      <c r="BI61" s="220">
        <f t="shared" si="213"/>
        <v>0</v>
      </c>
      <c r="BJ61" s="219">
        <v>0</v>
      </c>
      <c r="BK61" s="220">
        <f t="shared" si="214"/>
        <v>0</v>
      </c>
      <c r="BL61" s="219">
        <v>0</v>
      </c>
      <c r="BM61" s="220">
        <f t="shared" si="215"/>
        <v>0</v>
      </c>
      <c r="BN61" s="219">
        <v>0</v>
      </c>
      <c r="BO61" s="220">
        <f t="shared" si="216"/>
        <v>0</v>
      </c>
      <c r="BP61" s="413">
        <f t="shared" si="217"/>
        <v>0</v>
      </c>
      <c r="BQ61" s="558">
        <f t="shared" si="171"/>
        <v>0</v>
      </c>
      <c r="BR61" s="522">
        <f t="shared" si="172"/>
        <v>0</v>
      </c>
      <c r="BS61" s="522">
        <f t="shared" si="173"/>
        <v>0</v>
      </c>
      <c r="BT61" s="522">
        <f t="shared" si="174"/>
        <v>0</v>
      </c>
      <c r="BU61" s="522">
        <f t="shared" si="175"/>
        <v>0</v>
      </c>
      <c r="BV61" s="571">
        <f t="shared" si="176"/>
        <v>0</v>
      </c>
      <c r="BW61" s="524">
        <v>0</v>
      </c>
      <c r="BX61" s="223">
        <f t="shared" si="218"/>
        <v>0</v>
      </c>
      <c r="BY61" s="222">
        <v>0</v>
      </c>
      <c r="BZ61" s="223">
        <f t="shared" si="219"/>
        <v>0</v>
      </c>
      <c r="CA61" s="222">
        <v>0</v>
      </c>
      <c r="CB61" s="223">
        <f t="shared" si="220"/>
        <v>0</v>
      </c>
      <c r="CC61" s="222">
        <v>0</v>
      </c>
      <c r="CD61" s="223">
        <f t="shared" si="221"/>
        <v>0</v>
      </c>
      <c r="CE61" s="222">
        <v>0</v>
      </c>
      <c r="CF61" s="223">
        <f t="shared" si="222"/>
        <v>0</v>
      </c>
      <c r="CG61" s="224">
        <f t="shared" si="223"/>
        <v>0</v>
      </c>
      <c r="CH61" s="225">
        <v>0</v>
      </c>
      <c r="CI61" s="226">
        <f t="shared" si="224"/>
        <v>0</v>
      </c>
      <c r="CJ61" s="225">
        <v>0</v>
      </c>
      <c r="CK61" s="226">
        <f t="shared" si="225"/>
        <v>0</v>
      </c>
      <c r="CL61" s="225">
        <v>0</v>
      </c>
      <c r="CM61" s="226">
        <f t="shared" si="226"/>
        <v>0</v>
      </c>
      <c r="CN61" s="225">
        <v>0</v>
      </c>
      <c r="CO61" s="226">
        <f t="shared" si="227"/>
        <v>0</v>
      </c>
      <c r="CP61" s="225">
        <v>0</v>
      </c>
      <c r="CQ61" s="226">
        <f t="shared" si="228"/>
        <v>0</v>
      </c>
      <c r="CR61" s="227">
        <f t="shared" si="229"/>
        <v>0</v>
      </c>
      <c r="CS61" s="228">
        <v>0</v>
      </c>
      <c r="CT61" s="229">
        <f t="shared" si="230"/>
        <v>0</v>
      </c>
      <c r="CU61" s="228">
        <v>0</v>
      </c>
      <c r="CV61" s="229">
        <f t="shared" si="231"/>
        <v>0</v>
      </c>
      <c r="CW61" s="228">
        <v>0</v>
      </c>
      <c r="CX61" s="229">
        <f t="shared" si="232"/>
        <v>0</v>
      </c>
      <c r="CY61" s="228">
        <v>0</v>
      </c>
      <c r="CZ61" s="229">
        <f t="shared" si="233"/>
        <v>0</v>
      </c>
      <c r="DA61" s="228">
        <v>0</v>
      </c>
      <c r="DB61" s="229">
        <f t="shared" si="234"/>
        <v>0</v>
      </c>
      <c r="DC61" s="230">
        <f t="shared" si="235"/>
        <v>0</v>
      </c>
      <c r="DD61" s="231">
        <v>0</v>
      </c>
      <c r="DE61" s="232">
        <f t="shared" si="236"/>
        <v>0</v>
      </c>
      <c r="DF61" s="231">
        <v>0</v>
      </c>
      <c r="DG61" s="232">
        <f t="shared" si="237"/>
        <v>0</v>
      </c>
      <c r="DH61" s="231">
        <v>0</v>
      </c>
      <c r="DI61" s="232">
        <f t="shared" si="238"/>
        <v>0</v>
      </c>
      <c r="DJ61" s="231">
        <v>0</v>
      </c>
      <c r="DK61" s="232">
        <f t="shared" si="239"/>
        <v>0</v>
      </c>
      <c r="DL61" s="231">
        <v>0</v>
      </c>
      <c r="DM61" s="232">
        <f t="shared" si="240"/>
        <v>0</v>
      </c>
      <c r="DN61" s="233">
        <f t="shared" si="241"/>
        <v>0</v>
      </c>
      <c r="DO61" s="234">
        <v>0</v>
      </c>
      <c r="DP61" s="235">
        <f t="shared" si="242"/>
        <v>0</v>
      </c>
      <c r="DQ61" s="234">
        <v>0</v>
      </c>
      <c r="DR61" s="235">
        <f t="shared" si="243"/>
        <v>0</v>
      </c>
      <c r="DS61" s="234">
        <v>0</v>
      </c>
      <c r="DT61" s="235">
        <f t="shared" si="244"/>
        <v>0</v>
      </c>
      <c r="DU61" s="234">
        <v>0</v>
      </c>
      <c r="DV61" s="235">
        <f t="shared" si="245"/>
        <v>0</v>
      </c>
      <c r="DW61" s="234">
        <v>0</v>
      </c>
      <c r="DX61" s="235">
        <f t="shared" si="246"/>
        <v>0</v>
      </c>
      <c r="DY61" s="243">
        <f t="shared" si="247"/>
        <v>0</v>
      </c>
      <c r="DZ61" s="558">
        <f t="shared" si="177"/>
        <v>0</v>
      </c>
      <c r="EA61" s="522">
        <f t="shared" si="178"/>
        <v>0</v>
      </c>
      <c r="EB61" s="522">
        <f t="shared" si="179"/>
        <v>0</v>
      </c>
      <c r="EC61" s="522">
        <f t="shared" si="180"/>
        <v>0</v>
      </c>
      <c r="ED61" s="522">
        <f t="shared" si="181"/>
        <v>0</v>
      </c>
      <c r="EE61" s="571">
        <f t="shared" si="182"/>
        <v>0</v>
      </c>
      <c r="EF61" s="239">
        <f t="shared" si="183"/>
        <v>0</v>
      </c>
      <c r="EG61" s="239">
        <f t="shared" si="184"/>
        <v>0</v>
      </c>
      <c r="EH61" s="239">
        <f t="shared" si="185"/>
        <v>0</v>
      </c>
      <c r="EI61" s="239">
        <f t="shared" si="186"/>
        <v>0</v>
      </c>
      <c r="EJ61" s="239">
        <f t="shared" si="248"/>
        <v>0</v>
      </c>
      <c r="EK61" s="240">
        <f t="shared" si="187"/>
        <v>0</v>
      </c>
    </row>
    <row r="62" spans="1:141" ht="15" customHeight="1">
      <c r="C62" s="246">
        <v>0</v>
      </c>
      <c r="D62" s="34" t="s">
        <v>367</v>
      </c>
      <c r="E62" s="667" t="s">
        <v>300</v>
      </c>
      <c r="F62" s="662"/>
      <c r="G62" s="662"/>
      <c r="H62" s="662"/>
      <c r="I62" s="662"/>
      <c r="J62" s="662"/>
      <c r="K62" s="104">
        <v>0</v>
      </c>
      <c r="L62" s="105">
        <f t="shared" si="169"/>
        <v>0</v>
      </c>
      <c r="M62" s="56">
        <f t="shared" si="170"/>
        <v>0</v>
      </c>
      <c r="N62" s="90">
        <v>0</v>
      </c>
      <c r="O62" s="91">
        <f t="shared" si="188"/>
        <v>0</v>
      </c>
      <c r="P62" s="90">
        <v>0</v>
      </c>
      <c r="Q62" s="91">
        <f t="shared" si="189"/>
        <v>0</v>
      </c>
      <c r="R62" s="90">
        <v>0</v>
      </c>
      <c r="S62" s="91">
        <f t="shared" si="190"/>
        <v>0</v>
      </c>
      <c r="T62" s="90">
        <v>0</v>
      </c>
      <c r="U62" s="91">
        <f t="shared" si="191"/>
        <v>0</v>
      </c>
      <c r="V62" s="90">
        <v>0</v>
      </c>
      <c r="W62" s="91">
        <f t="shared" si="192"/>
        <v>0</v>
      </c>
      <c r="X62" s="92">
        <f t="shared" si="193"/>
        <v>0</v>
      </c>
      <c r="Y62" s="210">
        <v>0</v>
      </c>
      <c r="Z62" s="211">
        <f t="shared" si="194"/>
        <v>0</v>
      </c>
      <c r="AA62" s="210">
        <v>0</v>
      </c>
      <c r="AB62" s="211">
        <f t="shared" si="195"/>
        <v>0</v>
      </c>
      <c r="AC62" s="210">
        <v>0</v>
      </c>
      <c r="AD62" s="211">
        <f t="shared" si="196"/>
        <v>0</v>
      </c>
      <c r="AE62" s="210">
        <v>0</v>
      </c>
      <c r="AF62" s="211">
        <f t="shared" si="197"/>
        <v>0</v>
      </c>
      <c r="AG62" s="210">
        <v>0</v>
      </c>
      <c r="AH62" s="211">
        <f t="shared" si="198"/>
        <v>0</v>
      </c>
      <c r="AI62" s="212">
        <f t="shared" si="199"/>
        <v>0</v>
      </c>
      <c r="AJ62" s="213">
        <v>0</v>
      </c>
      <c r="AK62" s="214">
        <f t="shared" si="200"/>
        <v>0</v>
      </c>
      <c r="AL62" s="213">
        <v>0</v>
      </c>
      <c r="AM62" s="214">
        <f t="shared" si="201"/>
        <v>0</v>
      </c>
      <c r="AN62" s="213">
        <v>0</v>
      </c>
      <c r="AO62" s="214">
        <f t="shared" si="202"/>
        <v>0</v>
      </c>
      <c r="AP62" s="213">
        <v>0</v>
      </c>
      <c r="AQ62" s="214">
        <f t="shared" si="203"/>
        <v>0</v>
      </c>
      <c r="AR62" s="213">
        <v>0</v>
      </c>
      <c r="AS62" s="214">
        <f t="shared" si="204"/>
        <v>0</v>
      </c>
      <c r="AT62" s="215">
        <f t="shared" si="205"/>
        <v>0</v>
      </c>
      <c r="AU62" s="216">
        <v>0</v>
      </c>
      <c r="AV62" s="217">
        <f t="shared" si="206"/>
        <v>0</v>
      </c>
      <c r="AW62" s="216">
        <v>0</v>
      </c>
      <c r="AX62" s="217">
        <f t="shared" si="207"/>
        <v>0</v>
      </c>
      <c r="AY62" s="216">
        <v>0</v>
      </c>
      <c r="AZ62" s="217">
        <f t="shared" si="208"/>
        <v>0</v>
      </c>
      <c r="BA62" s="216">
        <v>0</v>
      </c>
      <c r="BB62" s="217">
        <f t="shared" si="209"/>
        <v>0</v>
      </c>
      <c r="BC62" s="216">
        <v>0</v>
      </c>
      <c r="BD62" s="217">
        <f t="shared" si="210"/>
        <v>0</v>
      </c>
      <c r="BE62" s="218">
        <f t="shared" si="211"/>
        <v>0</v>
      </c>
      <c r="BF62" s="219">
        <v>0</v>
      </c>
      <c r="BG62" s="220">
        <f t="shared" si="212"/>
        <v>0</v>
      </c>
      <c r="BH62" s="219">
        <v>0</v>
      </c>
      <c r="BI62" s="220">
        <f t="shared" si="213"/>
        <v>0</v>
      </c>
      <c r="BJ62" s="219">
        <v>0</v>
      </c>
      <c r="BK62" s="220">
        <f t="shared" si="214"/>
        <v>0</v>
      </c>
      <c r="BL62" s="219">
        <v>0</v>
      </c>
      <c r="BM62" s="220">
        <f t="shared" si="215"/>
        <v>0</v>
      </c>
      <c r="BN62" s="219">
        <v>0</v>
      </c>
      <c r="BO62" s="220">
        <f t="shared" si="216"/>
        <v>0</v>
      </c>
      <c r="BP62" s="413">
        <f t="shared" si="217"/>
        <v>0</v>
      </c>
      <c r="BQ62" s="558">
        <f t="shared" si="171"/>
        <v>0</v>
      </c>
      <c r="BR62" s="522">
        <f t="shared" si="172"/>
        <v>0</v>
      </c>
      <c r="BS62" s="522">
        <f t="shared" si="173"/>
        <v>0</v>
      </c>
      <c r="BT62" s="522">
        <f t="shared" si="174"/>
        <v>0</v>
      </c>
      <c r="BU62" s="522">
        <f t="shared" si="175"/>
        <v>0</v>
      </c>
      <c r="BV62" s="571">
        <f t="shared" si="176"/>
        <v>0</v>
      </c>
      <c r="BW62" s="524">
        <v>0</v>
      </c>
      <c r="BX62" s="223">
        <f t="shared" si="218"/>
        <v>0</v>
      </c>
      <c r="BY62" s="222">
        <v>0</v>
      </c>
      <c r="BZ62" s="223">
        <f t="shared" si="219"/>
        <v>0</v>
      </c>
      <c r="CA62" s="222">
        <v>0</v>
      </c>
      <c r="CB62" s="223">
        <f t="shared" si="220"/>
        <v>0</v>
      </c>
      <c r="CC62" s="222">
        <v>0</v>
      </c>
      <c r="CD62" s="223">
        <f t="shared" si="221"/>
        <v>0</v>
      </c>
      <c r="CE62" s="222">
        <v>0</v>
      </c>
      <c r="CF62" s="223">
        <f t="shared" si="222"/>
        <v>0</v>
      </c>
      <c r="CG62" s="224">
        <f t="shared" si="223"/>
        <v>0</v>
      </c>
      <c r="CH62" s="225">
        <v>0</v>
      </c>
      <c r="CI62" s="226">
        <f t="shared" si="224"/>
        <v>0</v>
      </c>
      <c r="CJ62" s="225">
        <v>0</v>
      </c>
      <c r="CK62" s="226">
        <f t="shared" si="225"/>
        <v>0</v>
      </c>
      <c r="CL62" s="225">
        <v>0</v>
      </c>
      <c r="CM62" s="226">
        <f t="shared" si="226"/>
        <v>0</v>
      </c>
      <c r="CN62" s="225">
        <v>0</v>
      </c>
      <c r="CO62" s="226">
        <f t="shared" si="227"/>
        <v>0</v>
      </c>
      <c r="CP62" s="225">
        <v>0</v>
      </c>
      <c r="CQ62" s="226">
        <f t="shared" si="228"/>
        <v>0</v>
      </c>
      <c r="CR62" s="227">
        <f t="shared" si="229"/>
        <v>0</v>
      </c>
      <c r="CS62" s="228">
        <v>0</v>
      </c>
      <c r="CT62" s="229">
        <f t="shared" si="230"/>
        <v>0</v>
      </c>
      <c r="CU62" s="228">
        <v>0</v>
      </c>
      <c r="CV62" s="229">
        <f t="shared" si="231"/>
        <v>0</v>
      </c>
      <c r="CW62" s="228">
        <v>0</v>
      </c>
      <c r="CX62" s="229">
        <f t="shared" si="232"/>
        <v>0</v>
      </c>
      <c r="CY62" s="228">
        <v>0</v>
      </c>
      <c r="CZ62" s="229">
        <f t="shared" si="233"/>
        <v>0</v>
      </c>
      <c r="DA62" s="228">
        <v>0</v>
      </c>
      <c r="DB62" s="229">
        <f t="shared" si="234"/>
        <v>0</v>
      </c>
      <c r="DC62" s="230">
        <f t="shared" si="235"/>
        <v>0</v>
      </c>
      <c r="DD62" s="231">
        <v>0</v>
      </c>
      <c r="DE62" s="232">
        <f t="shared" si="236"/>
        <v>0</v>
      </c>
      <c r="DF62" s="231">
        <v>0</v>
      </c>
      <c r="DG62" s="232">
        <f t="shared" si="237"/>
        <v>0</v>
      </c>
      <c r="DH62" s="231">
        <v>0</v>
      </c>
      <c r="DI62" s="232">
        <f t="shared" si="238"/>
        <v>0</v>
      </c>
      <c r="DJ62" s="231">
        <v>0</v>
      </c>
      <c r="DK62" s="232">
        <f t="shared" si="239"/>
        <v>0</v>
      </c>
      <c r="DL62" s="231">
        <v>0</v>
      </c>
      <c r="DM62" s="232">
        <f t="shared" si="240"/>
        <v>0</v>
      </c>
      <c r="DN62" s="233">
        <f t="shared" si="241"/>
        <v>0</v>
      </c>
      <c r="DO62" s="234">
        <v>0</v>
      </c>
      <c r="DP62" s="235">
        <f t="shared" si="242"/>
        <v>0</v>
      </c>
      <c r="DQ62" s="234">
        <v>0</v>
      </c>
      <c r="DR62" s="235">
        <f t="shared" si="243"/>
        <v>0</v>
      </c>
      <c r="DS62" s="234">
        <v>0</v>
      </c>
      <c r="DT62" s="235">
        <f t="shared" si="244"/>
        <v>0</v>
      </c>
      <c r="DU62" s="234">
        <v>0</v>
      </c>
      <c r="DV62" s="235">
        <f t="shared" si="245"/>
        <v>0</v>
      </c>
      <c r="DW62" s="234">
        <v>0</v>
      </c>
      <c r="DX62" s="235">
        <f t="shared" si="246"/>
        <v>0</v>
      </c>
      <c r="DY62" s="243">
        <f t="shared" si="247"/>
        <v>0</v>
      </c>
      <c r="DZ62" s="558">
        <f t="shared" si="177"/>
        <v>0</v>
      </c>
      <c r="EA62" s="522">
        <f t="shared" si="178"/>
        <v>0</v>
      </c>
      <c r="EB62" s="522">
        <f t="shared" si="179"/>
        <v>0</v>
      </c>
      <c r="EC62" s="522">
        <f t="shared" si="180"/>
        <v>0</v>
      </c>
      <c r="ED62" s="522">
        <f t="shared" si="181"/>
        <v>0</v>
      </c>
      <c r="EE62" s="571">
        <f t="shared" si="182"/>
        <v>0</v>
      </c>
      <c r="EF62" s="239">
        <f t="shared" si="183"/>
        <v>0</v>
      </c>
      <c r="EG62" s="239">
        <f t="shared" si="184"/>
        <v>0</v>
      </c>
      <c r="EH62" s="239">
        <f t="shared" si="185"/>
        <v>0</v>
      </c>
      <c r="EI62" s="239">
        <f t="shared" si="186"/>
        <v>0</v>
      </c>
      <c r="EJ62" s="239">
        <f t="shared" si="248"/>
        <v>0</v>
      </c>
      <c r="EK62" s="240">
        <f t="shared" si="187"/>
        <v>0</v>
      </c>
    </row>
    <row r="63" spans="1:141" ht="15" customHeight="1">
      <c r="C63" s="246">
        <v>0</v>
      </c>
      <c r="D63" s="34" t="s">
        <v>367</v>
      </c>
      <c r="E63" s="667" t="s">
        <v>300</v>
      </c>
      <c r="F63" s="662"/>
      <c r="G63" s="662"/>
      <c r="H63" s="662"/>
      <c r="I63" s="662"/>
      <c r="J63" s="662"/>
      <c r="K63" s="104">
        <v>0</v>
      </c>
      <c r="L63" s="105">
        <f t="shared" si="169"/>
        <v>0</v>
      </c>
      <c r="M63" s="56">
        <f t="shared" si="170"/>
        <v>0</v>
      </c>
      <c r="N63" s="90">
        <v>0</v>
      </c>
      <c r="O63" s="91">
        <f t="shared" si="188"/>
        <v>0</v>
      </c>
      <c r="P63" s="90">
        <v>0</v>
      </c>
      <c r="Q63" s="91">
        <f t="shared" si="189"/>
        <v>0</v>
      </c>
      <c r="R63" s="90">
        <v>0</v>
      </c>
      <c r="S63" s="91">
        <f t="shared" si="190"/>
        <v>0</v>
      </c>
      <c r="T63" s="90">
        <v>0</v>
      </c>
      <c r="U63" s="91">
        <f t="shared" si="191"/>
        <v>0</v>
      </c>
      <c r="V63" s="90">
        <v>0</v>
      </c>
      <c r="W63" s="91">
        <f t="shared" si="192"/>
        <v>0</v>
      </c>
      <c r="X63" s="92">
        <f t="shared" si="193"/>
        <v>0</v>
      </c>
      <c r="Y63" s="210">
        <v>0</v>
      </c>
      <c r="Z63" s="211">
        <f t="shared" si="194"/>
        <v>0</v>
      </c>
      <c r="AA63" s="210">
        <v>0</v>
      </c>
      <c r="AB63" s="211">
        <f t="shared" si="195"/>
        <v>0</v>
      </c>
      <c r="AC63" s="210">
        <v>0</v>
      </c>
      <c r="AD63" s="211">
        <f t="shared" si="196"/>
        <v>0</v>
      </c>
      <c r="AE63" s="210">
        <v>0</v>
      </c>
      <c r="AF63" s="211">
        <f t="shared" si="197"/>
        <v>0</v>
      </c>
      <c r="AG63" s="210">
        <v>0</v>
      </c>
      <c r="AH63" s="211">
        <f t="shared" si="198"/>
        <v>0</v>
      </c>
      <c r="AI63" s="212">
        <f t="shared" si="199"/>
        <v>0</v>
      </c>
      <c r="AJ63" s="213">
        <v>0</v>
      </c>
      <c r="AK63" s="214">
        <f t="shared" si="200"/>
        <v>0</v>
      </c>
      <c r="AL63" s="213">
        <v>0</v>
      </c>
      <c r="AM63" s="214">
        <f t="shared" si="201"/>
        <v>0</v>
      </c>
      <c r="AN63" s="213">
        <v>0</v>
      </c>
      <c r="AO63" s="214">
        <f t="shared" si="202"/>
        <v>0</v>
      </c>
      <c r="AP63" s="213">
        <v>0</v>
      </c>
      <c r="AQ63" s="214">
        <f t="shared" si="203"/>
        <v>0</v>
      </c>
      <c r="AR63" s="213">
        <v>0</v>
      </c>
      <c r="AS63" s="214">
        <f t="shared" si="204"/>
        <v>0</v>
      </c>
      <c r="AT63" s="215">
        <f t="shared" si="205"/>
        <v>0</v>
      </c>
      <c r="AU63" s="216">
        <v>0</v>
      </c>
      <c r="AV63" s="217">
        <f t="shared" si="206"/>
        <v>0</v>
      </c>
      <c r="AW63" s="216">
        <v>0</v>
      </c>
      <c r="AX63" s="217">
        <f t="shared" si="207"/>
        <v>0</v>
      </c>
      <c r="AY63" s="216">
        <v>0</v>
      </c>
      <c r="AZ63" s="217">
        <f t="shared" si="208"/>
        <v>0</v>
      </c>
      <c r="BA63" s="216">
        <v>0</v>
      </c>
      <c r="BB63" s="217">
        <f t="shared" si="209"/>
        <v>0</v>
      </c>
      <c r="BC63" s="216">
        <v>0</v>
      </c>
      <c r="BD63" s="217">
        <f t="shared" si="210"/>
        <v>0</v>
      </c>
      <c r="BE63" s="218">
        <f t="shared" si="211"/>
        <v>0</v>
      </c>
      <c r="BF63" s="219">
        <v>0</v>
      </c>
      <c r="BG63" s="220">
        <f t="shared" si="212"/>
        <v>0</v>
      </c>
      <c r="BH63" s="219">
        <v>0</v>
      </c>
      <c r="BI63" s="220">
        <f t="shared" si="213"/>
        <v>0</v>
      </c>
      <c r="BJ63" s="219">
        <v>0</v>
      </c>
      <c r="BK63" s="220">
        <f t="shared" si="214"/>
        <v>0</v>
      </c>
      <c r="BL63" s="219">
        <v>0</v>
      </c>
      <c r="BM63" s="220">
        <f t="shared" si="215"/>
        <v>0</v>
      </c>
      <c r="BN63" s="219">
        <v>0</v>
      </c>
      <c r="BO63" s="220">
        <f t="shared" si="216"/>
        <v>0</v>
      </c>
      <c r="BP63" s="413">
        <f t="shared" si="217"/>
        <v>0</v>
      </c>
      <c r="BQ63" s="558">
        <f t="shared" si="171"/>
        <v>0</v>
      </c>
      <c r="BR63" s="522">
        <f t="shared" si="172"/>
        <v>0</v>
      </c>
      <c r="BS63" s="522">
        <f t="shared" si="173"/>
        <v>0</v>
      </c>
      <c r="BT63" s="522">
        <f t="shared" si="174"/>
        <v>0</v>
      </c>
      <c r="BU63" s="522">
        <f t="shared" si="175"/>
        <v>0</v>
      </c>
      <c r="BV63" s="571">
        <f t="shared" si="176"/>
        <v>0</v>
      </c>
      <c r="BW63" s="524">
        <v>0</v>
      </c>
      <c r="BX63" s="223">
        <f t="shared" si="218"/>
        <v>0</v>
      </c>
      <c r="BY63" s="222">
        <v>0</v>
      </c>
      <c r="BZ63" s="223">
        <f t="shared" si="219"/>
        <v>0</v>
      </c>
      <c r="CA63" s="222">
        <v>0</v>
      </c>
      <c r="CB63" s="223">
        <f t="shared" si="220"/>
        <v>0</v>
      </c>
      <c r="CC63" s="222">
        <v>0</v>
      </c>
      <c r="CD63" s="223">
        <f t="shared" si="221"/>
        <v>0</v>
      </c>
      <c r="CE63" s="222">
        <v>0</v>
      </c>
      <c r="CF63" s="223">
        <f t="shared" si="222"/>
        <v>0</v>
      </c>
      <c r="CG63" s="224">
        <f t="shared" si="223"/>
        <v>0</v>
      </c>
      <c r="CH63" s="225">
        <v>0</v>
      </c>
      <c r="CI63" s="226">
        <f t="shared" si="224"/>
        <v>0</v>
      </c>
      <c r="CJ63" s="225">
        <v>0</v>
      </c>
      <c r="CK63" s="226">
        <f t="shared" si="225"/>
        <v>0</v>
      </c>
      <c r="CL63" s="225">
        <v>0</v>
      </c>
      <c r="CM63" s="226">
        <f t="shared" si="226"/>
        <v>0</v>
      </c>
      <c r="CN63" s="225">
        <v>0</v>
      </c>
      <c r="CO63" s="226">
        <f t="shared" si="227"/>
        <v>0</v>
      </c>
      <c r="CP63" s="225">
        <v>0</v>
      </c>
      <c r="CQ63" s="226">
        <f t="shared" si="228"/>
        <v>0</v>
      </c>
      <c r="CR63" s="227">
        <f t="shared" si="229"/>
        <v>0</v>
      </c>
      <c r="CS63" s="228">
        <v>0</v>
      </c>
      <c r="CT63" s="229">
        <f t="shared" si="230"/>
        <v>0</v>
      </c>
      <c r="CU63" s="228">
        <v>0</v>
      </c>
      <c r="CV63" s="229">
        <f t="shared" si="231"/>
        <v>0</v>
      </c>
      <c r="CW63" s="228">
        <v>0</v>
      </c>
      <c r="CX63" s="229">
        <f t="shared" si="232"/>
        <v>0</v>
      </c>
      <c r="CY63" s="228">
        <v>0</v>
      </c>
      <c r="CZ63" s="229">
        <f t="shared" si="233"/>
        <v>0</v>
      </c>
      <c r="DA63" s="228">
        <v>0</v>
      </c>
      <c r="DB63" s="229">
        <f t="shared" si="234"/>
        <v>0</v>
      </c>
      <c r="DC63" s="230">
        <f t="shared" si="235"/>
        <v>0</v>
      </c>
      <c r="DD63" s="231">
        <v>0</v>
      </c>
      <c r="DE63" s="232">
        <f t="shared" si="236"/>
        <v>0</v>
      </c>
      <c r="DF63" s="231">
        <v>0</v>
      </c>
      <c r="DG63" s="232">
        <f t="shared" si="237"/>
        <v>0</v>
      </c>
      <c r="DH63" s="231">
        <v>0</v>
      </c>
      <c r="DI63" s="232">
        <f t="shared" si="238"/>
        <v>0</v>
      </c>
      <c r="DJ63" s="231">
        <v>0</v>
      </c>
      <c r="DK63" s="232">
        <f t="shared" si="239"/>
        <v>0</v>
      </c>
      <c r="DL63" s="231">
        <v>0</v>
      </c>
      <c r="DM63" s="232">
        <f t="shared" si="240"/>
        <v>0</v>
      </c>
      <c r="DN63" s="233">
        <f t="shared" si="241"/>
        <v>0</v>
      </c>
      <c r="DO63" s="234">
        <v>0</v>
      </c>
      <c r="DP63" s="235">
        <f t="shared" si="242"/>
        <v>0</v>
      </c>
      <c r="DQ63" s="234">
        <v>0</v>
      </c>
      <c r="DR63" s="235">
        <f t="shared" si="243"/>
        <v>0</v>
      </c>
      <c r="DS63" s="234">
        <v>0</v>
      </c>
      <c r="DT63" s="235">
        <f t="shared" si="244"/>
        <v>0</v>
      </c>
      <c r="DU63" s="234">
        <v>0</v>
      </c>
      <c r="DV63" s="235">
        <f t="shared" si="245"/>
        <v>0</v>
      </c>
      <c r="DW63" s="234">
        <v>0</v>
      </c>
      <c r="DX63" s="235">
        <f t="shared" si="246"/>
        <v>0</v>
      </c>
      <c r="DY63" s="243">
        <f t="shared" si="247"/>
        <v>0</v>
      </c>
      <c r="DZ63" s="558">
        <f t="shared" si="177"/>
        <v>0</v>
      </c>
      <c r="EA63" s="522">
        <f t="shared" si="178"/>
        <v>0</v>
      </c>
      <c r="EB63" s="522">
        <f t="shared" si="179"/>
        <v>0</v>
      </c>
      <c r="EC63" s="522">
        <f t="shared" si="180"/>
        <v>0</v>
      </c>
      <c r="ED63" s="522">
        <f t="shared" si="181"/>
        <v>0</v>
      </c>
      <c r="EE63" s="571">
        <f t="shared" si="182"/>
        <v>0</v>
      </c>
      <c r="EF63" s="239">
        <f t="shared" si="183"/>
        <v>0</v>
      </c>
      <c r="EG63" s="239">
        <f t="shared" si="184"/>
        <v>0</v>
      </c>
      <c r="EH63" s="239">
        <f t="shared" si="185"/>
        <v>0</v>
      </c>
      <c r="EI63" s="239">
        <f t="shared" si="186"/>
        <v>0</v>
      </c>
      <c r="EJ63" s="239">
        <f t="shared" si="248"/>
        <v>0</v>
      </c>
      <c r="EK63" s="240">
        <f t="shared" si="187"/>
        <v>0</v>
      </c>
    </row>
    <row r="64" spans="1:141" ht="15" customHeight="1">
      <c r="C64" s="246">
        <v>0</v>
      </c>
      <c r="D64" s="34" t="s">
        <v>367</v>
      </c>
      <c r="E64" s="667" t="s">
        <v>300</v>
      </c>
      <c r="F64" s="662"/>
      <c r="G64" s="662"/>
      <c r="H64" s="662"/>
      <c r="I64" s="662"/>
      <c r="J64" s="662"/>
      <c r="K64" s="104">
        <v>0</v>
      </c>
      <c r="L64" s="105">
        <f t="shared" si="169"/>
        <v>0</v>
      </c>
      <c r="M64" s="56">
        <f t="shared" si="170"/>
        <v>0</v>
      </c>
      <c r="N64" s="90">
        <v>0</v>
      </c>
      <c r="O64" s="91">
        <f t="shared" si="188"/>
        <v>0</v>
      </c>
      <c r="P64" s="90">
        <v>0</v>
      </c>
      <c r="Q64" s="91">
        <f t="shared" si="189"/>
        <v>0</v>
      </c>
      <c r="R64" s="90">
        <v>0</v>
      </c>
      <c r="S64" s="91">
        <f t="shared" si="190"/>
        <v>0</v>
      </c>
      <c r="T64" s="90">
        <v>0</v>
      </c>
      <c r="U64" s="91">
        <f t="shared" si="191"/>
        <v>0</v>
      </c>
      <c r="V64" s="90">
        <v>0</v>
      </c>
      <c r="W64" s="91">
        <f t="shared" si="192"/>
        <v>0</v>
      </c>
      <c r="X64" s="92">
        <f t="shared" si="193"/>
        <v>0</v>
      </c>
      <c r="Y64" s="210">
        <v>0</v>
      </c>
      <c r="Z64" s="211">
        <f t="shared" si="194"/>
        <v>0</v>
      </c>
      <c r="AA64" s="210">
        <v>0</v>
      </c>
      <c r="AB64" s="211">
        <f t="shared" si="195"/>
        <v>0</v>
      </c>
      <c r="AC64" s="210">
        <v>0</v>
      </c>
      <c r="AD64" s="211">
        <f t="shared" si="196"/>
        <v>0</v>
      </c>
      <c r="AE64" s="210">
        <v>0</v>
      </c>
      <c r="AF64" s="211">
        <f t="shared" si="197"/>
        <v>0</v>
      </c>
      <c r="AG64" s="210">
        <v>0</v>
      </c>
      <c r="AH64" s="211">
        <f t="shared" si="198"/>
        <v>0</v>
      </c>
      <c r="AI64" s="212">
        <f t="shared" si="199"/>
        <v>0</v>
      </c>
      <c r="AJ64" s="213">
        <v>0</v>
      </c>
      <c r="AK64" s="214">
        <f t="shared" si="200"/>
        <v>0</v>
      </c>
      <c r="AL64" s="213">
        <v>0</v>
      </c>
      <c r="AM64" s="214">
        <f t="shared" si="201"/>
        <v>0</v>
      </c>
      <c r="AN64" s="213">
        <v>0</v>
      </c>
      <c r="AO64" s="214">
        <f t="shared" si="202"/>
        <v>0</v>
      </c>
      <c r="AP64" s="213">
        <v>0</v>
      </c>
      <c r="AQ64" s="214">
        <f t="shared" si="203"/>
        <v>0</v>
      </c>
      <c r="AR64" s="213">
        <v>0</v>
      </c>
      <c r="AS64" s="214">
        <f t="shared" si="204"/>
        <v>0</v>
      </c>
      <c r="AT64" s="215">
        <f t="shared" si="205"/>
        <v>0</v>
      </c>
      <c r="AU64" s="216">
        <v>0</v>
      </c>
      <c r="AV64" s="217">
        <f t="shared" si="206"/>
        <v>0</v>
      </c>
      <c r="AW64" s="216">
        <v>0</v>
      </c>
      <c r="AX64" s="217">
        <f t="shared" si="207"/>
        <v>0</v>
      </c>
      <c r="AY64" s="216">
        <v>0</v>
      </c>
      <c r="AZ64" s="217">
        <f t="shared" si="208"/>
        <v>0</v>
      </c>
      <c r="BA64" s="216">
        <v>0</v>
      </c>
      <c r="BB64" s="217">
        <f t="shared" si="209"/>
        <v>0</v>
      </c>
      <c r="BC64" s="216">
        <v>0</v>
      </c>
      <c r="BD64" s="217">
        <f t="shared" si="210"/>
        <v>0</v>
      </c>
      <c r="BE64" s="218">
        <f t="shared" si="211"/>
        <v>0</v>
      </c>
      <c r="BF64" s="219">
        <v>0</v>
      </c>
      <c r="BG64" s="220">
        <f t="shared" si="212"/>
        <v>0</v>
      </c>
      <c r="BH64" s="219">
        <v>0</v>
      </c>
      <c r="BI64" s="220">
        <f t="shared" si="213"/>
        <v>0</v>
      </c>
      <c r="BJ64" s="219">
        <v>0</v>
      </c>
      <c r="BK64" s="220">
        <f t="shared" si="214"/>
        <v>0</v>
      </c>
      <c r="BL64" s="219">
        <v>0</v>
      </c>
      <c r="BM64" s="220">
        <f t="shared" si="215"/>
        <v>0</v>
      </c>
      <c r="BN64" s="219">
        <v>0</v>
      </c>
      <c r="BO64" s="220">
        <f t="shared" si="216"/>
        <v>0</v>
      </c>
      <c r="BP64" s="413">
        <f t="shared" si="217"/>
        <v>0</v>
      </c>
      <c r="BQ64" s="558">
        <f t="shared" si="171"/>
        <v>0</v>
      </c>
      <c r="BR64" s="522">
        <f t="shared" si="172"/>
        <v>0</v>
      </c>
      <c r="BS64" s="522">
        <f t="shared" si="173"/>
        <v>0</v>
      </c>
      <c r="BT64" s="522">
        <f t="shared" si="174"/>
        <v>0</v>
      </c>
      <c r="BU64" s="522">
        <f t="shared" si="175"/>
        <v>0</v>
      </c>
      <c r="BV64" s="571">
        <f t="shared" si="176"/>
        <v>0</v>
      </c>
      <c r="BW64" s="524">
        <v>0</v>
      </c>
      <c r="BX64" s="223">
        <f t="shared" si="218"/>
        <v>0</v>
      </c>
      <c r="BY64" s="222">
        <v>0</v>
      </c>
      <c r="BZ64" s="223">
        <f t="shared" si="219"/>
        <v>0</v>
      </c>
      <c r="CA64" s="222">
        <v>0</v>
      </c>
      <c r="CB64" s="223">
        <f t="shared" si="220"/>
        <v>0</v>
      </c>
      <c r="CC64" s="222">
        <v>0</v>
      </c>
      <c r="CD64" s="223">
        <f t="shared" si="221"/>
        <v>0</v>
      </c>
      <c r="CE64" s="222">
        <v>0</v>
      </c>
      <c r="CF64" s="223">
        <f t="shared" si="222"/>
        <v>0</v>
      </c>
      <c r="CG64" s="224">
        <f t="shared" si="223"/>
        <v>0</v>
      </c>
      <c r="CH64" s="225">
        <v>0</v>
      </c>
      <c r="CI64" s="226">
        <f t="shared" si="224"/>
        <v>0</v>
      </c>
      <c r="CJ64" s="225">
        <v>0</v>
      </c>
      <c r="CK64" s="226">
        <f t="shared" si="225"/>
        <v>0</v>
      </c>
      <c r="CL64" s="225">
        <v>0</v>
      </c>
      <c r="CM64" s="226">
        <f t="shared" si="226"/>
        <v>0</v>
      </c>
      <c r="CN64" s="225">
        <v>0</v>
      </c>
      <c r="CO64" s="226">
        <f t="shared" si="227"/>
        <v>0</v>
      </c>
      <c r="CP64" s="225">
        <v>0</v>
      </c>
      <c r="CQ64" s="226">
        <f t="shared" si="228"/>
        <v>0</v>
      </c>
      <c r="CR64" s="227">
        <f t="shared" si="229"/>
        <v>0</v>
      </c>
      <c r="CS64" s="228">
        <v>0</v>
      </c>
      <c r="CT64" s="229">
        <f t="shared" si="230"/>
        <v>0</v>
      </c>
      <c r="CU64" s="228">
        <v>0</v>
      </c>
      <c r="CV64" s="229">
        <f t="shared" si="231"/>
        <v>0</v>
      </c>
      <c r="CW64" s="228">
        <v>0</v>
      </c>
      <c r="CX64" s="229">
        <f t="shared" si="232"/>
        <v>0</v>
      </c>
      <c r="CY64" s="228">
        <v>0</v>
      </c>
      <c r="CZ64" s="229">
        <f t="shared" si="233"/>
        <v>0</v>
      </c>
      <c r="DA64" s="228">
        <v>0</v>
      </c>
      <c r="DB64" s="229">
        <f t="shared" si="234"/>
        <v>0</v>
      </c>
      <c r="DC64" s="230">
        <f t="shared" si="235"/>
        <v>0</v>
      </c>
      <c r="DD64" s="231">
        <v>0</v>
      </c>
      <c r="DE64" s="232">
        <f t="shared" si="236"/>
        <v>0</v>
      </c>
      <c r="DF64" s="231">
        <v>0</v>
      </c>
      <c r="DG64" s="232">
        <f t="shared" si="237"/>
        <v>0</v>
      </c>
      <c r="DH64" s="231">
        <v>0</v>
      </c>
      <c r="DI64" s="232">
        <f t="shared" si="238"/>
        <v>0</v>
      </c>
      <c r="DJ64" s="231">
        <v>0</v>
      </c>
      <c r="DK64" s="232">
        <f t="shared" si="239"/>
        <v>0</v>
      </c>
      <c r="DL64" s="231">
        <v>0</v>
      </c>
      <c r="DM64" s="232">
        <f t="shared" si="240"/>
        <v>0</v>
      </c>
      <c r="DN64" s="233">
        <f t="shared" si="241"/>
        <v>0</v>
      </c>
      <c r="DO64" s="234">
        <v>0</v>
      </c>
      <c r="DP64" s="235">
        <f t="shared" si="242"/>
        <v>0</v>
      </c>
      <c r="DQ64" s="234">
        <v>0</v>
      </c>
      <c r="DR64" s="235">
        <f t="shared" si="243"/>
        <v>0</v>
      </c>
      <c r="DS64" s="234">
        <v>0</v>
      </c>
      <c r="DT64" s="235">
        <f t="shared" si="244"/>
        <v>0</v>
      </c>
      <c r="DU64" s="234">
        <v>0</v>
      </c>
      <c r="DV64" s="235">
        <f t="shared" si="245"/>
        <v>0</v>
      </c>
      <c r="DW64" s="234">
        <v>0</v>
      </c>
      <c r="DX64" s="235">
        <f t="shared" si="246"/>
        <v>0</v>
      </c>
      <c r="DY64" s="243">
        <f t="shared" si="247"/>
        <v>0</v>
      </c>
      <c r="DZ64" s="558">
        <f t="shared" si="177"/>
        <v>0</v>
      </c>
      <c r="EA64" s="522">
        <f t="shared" si="178"/>
        <v>0</v>
      </c>
      <c r="EB64" s="522">
        <f t="shared" si="179"/>
        <v>0</v>
      </c>
      <c r="EC64" s="522">
        <f t="shared" si="180"/>
        <v>0</v>
      </c>
      <c r="ED64" s="522">
        <f t="shared" si="181"/>
        <v>0</v>
      </c>
      <c r="EE64" s="571">
        <f t="shared" si="182"/>
        <v>0</v>
      </c>
      <c r="EF64" s="239">
        <f t="shared" si="183"/>
        <v>0</v>
      </c>
      <c r="EG64" s="239">
        <f t="shared" si="184"/>
        <v>0</v>
      </c>
      <c r="EH64" s="239">
        <f t="shared" si="185"/>
        <v>0</v>
      </c>
      <c r="EI64" s="239">
        <f t="shared" si="186"/>
        <v>0</v>
      </c>
      <c r="EJ64" s="239">
        <f t="shared" si="248"/>
        <v>0</v>
      </c>
      <c r="EK64" s="240">
        <f t="shared" si="187"/>
        <v>0</v>
      </c>
    </row>
    <row r="65" spans="1:141" ht="15" customHeight="1">
      <c r="C65" s="246">
        <v>0</v>
      </c>
      <c r="D65" s="34" t="s">
        <v>367</v>
      </c>
      <c r="E65" s="667" t="s">
        <v>300</v>
      </c>
      <c r="F65" s="662"/>
      <c r="G65" s="662"/>
      <c r="H65" s="662"/>
      <c r="I65" s="662"/>
      <c r="J65" s="662"/>
      <c r="K65" s="104">
        <v>0</v>
      </c>
      <c r="L65" s="105">
        <f t="shared" si="169"/>
        <v>0</v>
      </c>
      <c r="M65" s="56">
        <f t="shared" si="170"/>
        <v>0</v>
      </c>
      <c r="N65" s="90">
        <v>0</v>
      </c>
      <c r="O65" s="91">
        <f t="shared" si="188"/>
        <v>0</v>
      </c>
      <c r="P65" s="90">
        <v>0</v>
      </c>
      <c r="Q65" s="91">
        <f t="shared" si="189"/>
        <v>0</v>
      </c>
      <c r="R65" s="90">
        <v>0</v>
      </c>
      <c r="S65" s="91">
        <f t="shared" si="190"/>
        <v>0</v>
      </c>
      <c r="T65" s="90">
        <v>0</v>
      </c>
      <c r="U65" s="91">
        <f t="shared" si="191"/>
        <v>0</v>
      </c>
      <c r="V65" s="90">
        <v>0</v>
      </c>
      <c r="W65" s="91">
        <f t="shared" si="192"/>
        <v>0</v>
      </c>
      <c r="X65" s="92">
        <f t="shared" si="193"/>
        <v>0</v>
      </c>
      <c r="Y65" s="210">
        <v>0</v>
      </c>
      <c r="Z65" s="211">
        <f t="shared" si="194"/>
        <v>0</v>
      </c>
      <c r="AA65" s="210">
        <v>0</v>
      </c>
      <c r="AB65" s="211">
        <f t="shared" si="195"/>
        <v>0</v>
      </c>
      <c r="AC65" s="210">
        <v>0</v>
      </c>
      <c r="AD65" s="211">
        <f t="shared" si="196"/>
        <v>0</v>
      </c>
      <c r="AE65" s="210">
        <v>0</v>
      </c>
      <c r="AF65" s="211">
        <f t="shared" si="197"/>
        <v>0</v>
      </c>
      <c r="AG65" s="210">
        <v>0</v>
      </c>
      <c r="AH65" s="211">
        <f t="shared" si="198"/>
        <v>0</v>
      </c>
      <c r="AI65" s="212">
        <f t="shared" si="199"/>
        <v>0</v>
      </c>
      <c r="AJ65" s="213">
        <v>0</v>
      </c>
      <c r="AK65" s="214">
        <f t="shared" si="200"/>
        <v>0</v>
      </c>
      <c r="AL65" s="213">
        <v>0</v>
      </c>
      <c r="AM65" s="214">
        <f t="shared" si="201"/>
        <v>0</v>
      </c>
      <c r="AN65" s="213">
        <v>0</v>
      </c>
      <c r="AO65" s="214">
        <f t="shared" si="202"/>
        <v>0</v>
      </c>
      <c r="AP65" s="213">
        <v>0</v>
      </c>
      <c r="AQ65" s="214">
        <f t="shared" si="203"/>
        <v>0</v>
      </c>
      <c r="AR65" s="213">
        <v>0</v>
      </c>
      <c r="AS65" s="214">
        <f t="shared" si="204"/>
        <v>0</v>
      </c>
      <c r="AT65" s="215">
        <f t="shared" si="205"/>
        <v>0</v>
      </c>
      <c r="AU65" s="216">
        <v>0</v>
      </c>
      <c r="AV65" s="217">
        <f t="shared" si="206"/>
        <v>0</v>
      </c>
      <c r="AW65" s="216">
        <v>0</v>
      </c>
      <c r="AX65" s="217">
        <f t="shared" si="207"/>
        <v>0</v>
      </c>
      <c r="AY65" s="216">
        <v>0</v>
      </c>
      <c r="AZ65" s="217">
        <f t="shared" si="208"/>
        <v>0</v>
      </c>
      <c r="BA65" s="216">
        <v>0</v>
      </c>
      <c r="BB65" s="217">
        <f t="shared" si="209"/>
        <v>0</v>
      </c>
      <c r="BC65" s="216">
        <v>0</v>
      </c>
      <c r="BD65" s="217">
        <f t="shared" si="210"/>
        <v>0</v>
      </c>
      <c r="BE65" s="218">
        <f t="shared" si="211"/>
        <v>0</v>
      </c>
      <c r="BF65" s="219">
        <v>0</v>
      </c>
      <c r="BG65" s="220">
        <f t="shared" si="212"/>
        <v>0</v>
      </c>
      <c r="BH65" s="219">
        <v>0</v>
      </c>
      <c r="BI65" s="220">
        <f t="shared" si="213"/>
        <v>0</v>
      </c>
      <c r="BJ65" s="219">
        <v>0</v>
      </c>
      <c r="BK65" s="220">
        <f t="shared" si="214"/>
        <v>0</v>
      </c>
      <c r="BL65" s="219">
        <v>0</v>
      </c>
      <c r="BM65" s="220">
        <f t="shared" si="215"/>
        <v>0</v>
      </c>
      <c r="BN65" s="219">
        <v>0</v>
      </c>
      <c r="BO65" s="220">
        <f t="shared" si="216"/>
        <v>0</v>
      </c>
      <c r="BP65" s="413">
        <f t="shared" si="217"/>
        <v>0</v>
      </c>
      <c r="BQ65" s="558">
        <f t="shared" si="171"/>
        <v>0</v>
      </c>
      <c r="BR65" s="522">
        <f t="shared" si="172"/>
        <v>0</v>
      </c>
      <c r="BS65" s="522">
        <f t="shared" si="173"/>
        <v>0</v>
      </c>
      <c r="BT65" s="522">
        <f t="shared" si="174"/>
        <v>0</v>
      </c>
      <c r="BU65" s="522">
        <f t="shared" si="175"/>
        <v>0</v>
      </c>
      <c r="BV65" s="571">
        <f t="shared" si="176"/>
        <v>0</v>
      </c>
      <c r="BW65" s="524">
        <v>0</v>
      </c>
      <c r="BX65" s="223">
        <f t="shared" si="218"/>
        <v>0</v>
      </c>
      <c r="BY65" s="222">
        <v>0</v>
      </c>
      <c r="BZ65" s="223">
        <f t="shared" si="219"/>
        <v>0</v>
      </c>
      <c r="CA65" s="222">
        <v>0</v>
      </c>
      <c r="CB65" s="223">
        <f t="shared" si="220"/>
        <v>0</v>
      </c>
      <c r="CC65" s="222">
        <v>0</v>
      </c>
      <c r="CD65" s="223">
        <f t="shared" si="221"/>
        <v>0</v>
      </c>
      <c r="CE65" s="222">
        <v>0</v>
      </c>
      <c r="CF65" s="223">
        <f t="shared" si="222"/>
        <v>0</v>
      </c>
      <c r="CG65" s="224">
        <f t="shared" si="223"/>
        <v>0</v>
      </c>
      <c r="CH65" s="225">
        <v>0</v>
      </c>
      <c r="CI65" s="226">
        <f t="shared" si="224"/>
        <v>0</v>
      </c>
      <c r="CJ65" s="225">
        <v>0</v>
      </c>
      <c r="CK65" s="226">
        <f t="shared" si="225"/>
        <v>0</v>
      </c>
      <c r="CL65" s="225">
        <v>0</v>
      </c>
      <c r="CM65" s="226">
        <f t="shared" si="226"/>
        <v>0</v>
      </c>
      <c r="CN65" s="225">
        <v>0</v>
      </c>
      <c r="CO65" s="226">
        <f t="shared" si="227"/>
        <v>0</v>
      </c>
      <c r="CP65" s="225">
        <v>0</v>
      </c>
      <c r="CQ65" s="226">
        <f t="shared" si="228"/>
        <v>0</v>
      </c>
      <c r="CR65" s="227">
        <f t="shared" si="229"/>
        <v>0</v>
      </c>
      <c r="CS65" s="228">
        <v>0</v>
      </c>
      <c r="CT65" s="229">
        <f t="shared" si="230"/>
        <v>0</v>
      </c>
      <c r="CU65" s="228">
        <v>0</v>
      </c>
      <c r="CV65" s="229">
        <f t="shared" si="231"/>
        <v>0</v>
      </c>
      <c r="CW65" s="228">
        <v>0</v>
      </c>
      <c r="CX65" s="229">
        <f t="shared" si="232"/>
        <v>0</v>
      </c>
      <c r="CY65" s="228">
        <v>0</v>
      </c>
      <c r="CZ65" s="229">
        <f t="shared" si="233"/>
        <v>0</v>
      </c>
      <c r="DA65" s="228">
        <v>0</v>
      </c>
      <c r="DB65" s="229">
        <f t="shared" si="234"/>
        <v>0</v>
      </c>
      <c r="DC65" s="230">
        <f t="shared" si="235"/>
        <v>0</v>
      </c>
      <c r="DD65" s="231">
        <v>0</v>
      </c>
      <c r="DE65" s="232">
        <f t="shared" si="236"/>
        <v>0</v>
      </c>
      <c r="DF65" s="231">
        <v>0</v>
      </c>
      <c r="DG65" s="232">
        <f t="shared" si="237"/>
        <v>0</v>
      </c>
      <c r="DH65" s="231">
        <v>0</v>
      </c>
      <c r="DI65" s="232">
        <f t="shared" si="238"/>
        <v>0</v>
      </c>
      <c r="DJ65" s="231">
        <v>0</v>
      </c>
      <c r="DK65" s="232">
        <f t="shared" si="239"/>
        <v>0</v>
      </c>
      <c r="DL65" s="231">
        <v>0</v>
      </c>
      <c r="DM65" s="232">
        <f t="shared" si="240"/>
        <v>0</v>
      </c>
      <c r="DN65" s="233">
        <f t="shared" si="241"/>
        <v>0</v>
      </c>
      <c r="DO65" s="234">
        <v>0</v>
      </c>
      <c r="DP65" s="235">
        <f t="shared" si="242"/>
        <v>0</v>
      </c>
      <c r="DQ65" s="234">
        <v>0</v>
      </c>
      <c r="DR65" s="235">
        <f t="shared" si="243"/>
        <v>0</v>
      </c>
      <c r="DS65" s="234">
        <v>0</v>
      </c>
      <c r="DT65" s="235">
        <f t="shared" si="244"/>
        <v>0</v>
      </c>
      <c r="DU65" s="234">
        <v>0</v>
      </c>
      <c r="DV65" s="235">
        <f t="shared" si="245"/>
        <v>0</v>
      </c>
      <c r="DW65" s="234">
        <v>0</v>
      </c>
      <c r="DX65" s="235">
        <f t="shared" si="246"/>
        <v>0</v>
      </c>
      <c r="DY65" s="243">
        <f t="shared" si="247"/>
        <v>0</v>
      </c>
      <c r="DZ65" s="558">
        <f t="shared" si="177"/>
        <v>0</v>
      </c>
      <c r="EA65" s="522">
        <f t="shared" si="178"/>
        <v>0</v>
      </c>
      <c r="EB65" s="522">
        <f t="shared" si="179"/>
        <v>0</v>
      </c>
      <c r="EC65" s="522">
        <f t="shared" si="180"/>
        <v>0</v>
      </c>
      <c r="ED65" s="522">
        <f t="shared" si="181"/>
        <v>0</v>
      </c>
      <c r="EE65" s="571">
        <f t="shared" si="182"/>
        <v>0</v>
      </c>
      <c r="EF65" s="239">
        <f t="shared" si="183"/>
        <v>0</v>
      </c>
      <c r="EG65" s="239">
        <f t="shared" si="184"/>
        <v>0</v>
      </c>
      <c r="EH65" s="239">
        <f t="shared" si="185"/>
        <v>0</v>
      </c>
      <c r="EI65" s="239">
        <f t="shared" si="186"/>
        <v>0</v>
      </c>
      <c r="EJ65" s="239">
        <f t="shared" si="248"/>
        <v>0</v>
      </c>
      <c r="EK65" s="240">
        <f t="shared" si="187"/>
        <v>0</v>
      </c>
    </row>
    <row r="66" spans="1:141" ht="15" customHeight="1">
      <c r="C66" s="246">
        <v>0</v>
      </c>
      <c r="D66" s="34" t="s">
        <v>367</v>
      </c>
      <c r="E66" s="667" t="s">
        <v>300</v>
      </c>
      <c r="F66" s="662"/>
      <c r="G66" s="662"/>
      <c r="H66" s="662"/>
      <c r="I66" s="662"/>
      <c r="J66" s="662"/>
      <c r="K66" s="104">
        <v>0</v>
      </c>
      <c r="L66" s="105">
        <f t="shared" si="169"/>
        <v>0</v>
      </c>
      <c r="M66" s="56">
        <f t="shared" si="170"/>
        <v>0</v>
      </c>
      <c r="N66" s="90">
        <v>0</v>
      </c>
      <c r="O66" s="91">
        <f t="shared" si="188"/>
        <v>0</v>
      </c>
      <c r="P66" s="90">
        <v>0</v>
      </c>
      <c r="Q66" s="91">
        <f t="shared" si="189"/>
        <v>0</v>
      </c>
      <c r="R66" s="90">
        <v>0</v>
      </c>
      <c r="S66" s="91">
        <f t="shared" si="190"/>
        <v>0</v>
      </c>
      <c r="T66" s="90">
        <v>0</v>
      </c>
      <c r="U66" s="91">
        <f t="shared" si="191"/>
        <v>0</v>
      </c>
      <c r="V66" s="90">
        <v>0</v>
      </c>
      <c r="W66" s="91">
        <f t="shared" si="192"/>
        <v>0</v>
      </c>
      <c r="X66" s="92">
        <f t="shared" si="193"/>
        <v>0</v>
      </c>
      <c r="Y66" s="210">
        <v>0</v>
      </c>
      <c r="Z66" s="211">
        <f t="shared" si="194"/>
        <v>0</v>
      </c>
      <c r="AA66" s="210">
        <v>0</v>
      </c>
      <c r="AB66" s="211">
        <f t="shared" si="195"/>
        <v>0</v>
      </c>
      <c r="AC66" s="210">
        <v>0</v>
      </c>
      <c r="AD66" s="211">
        <f t="shared" si="196"/>
        <v>0</v>
      </c>
      <c r="AE66" s="210">
        <v>0</v>
      </c>
      <c r="AF66" s="211">
        <f t="shared" si="197"/>
        <v>0</v>
      </c>
      <c r="AG66" s="210">
        <v>0</v>
      </c>
      <c r="AH66" s="211">
        <f t="shared" si="198"/>
        <v>0</v>
      </c>
      <c r="AI66" s="212">
        <f t="shared" si="199"/>
        <v>0</v>
      </c>
      <c r="AJ66" s="213">
        <v>0</v>
      </c>
      <c r="AK66" s="214">
        <f t="shared" si="200"/>
        <v>0</v>
      </c>
      <c r="AL66" s="213">
        <v>0</v>
      </c>
      <c r="AM66" s="214">
        <f t="shared" si="201"/>
        <v>0</v>
      </c>
      <c r="AN66" s="213">
        <v>0</v>
      </c>
      <c r="AO66" s="214">
        <f t="shared" si="202"/>
        <v>0</v>
      </c>
      <c r="AP66" s="213">
        <v>0</v>
      </c>
      <c r="AQ66" s="214">
        <f t="shared" si="203"/>
        <v>0</v>
      </c>
      <c r="AR66" s="213">
        <v>0</v>
      </c>
      <c r="AS66" s="214">
        <f t="shared" si="204"/>
        <v>0</v>
      </c>
      <c r="AT66" s="215">
        <f t="shared" si="205"/>
        <v>0</v>
      </c>
      <c r="AU66" s="216">
        <v>0</v>
      </c>
      <c r="AV66" s="217">
        <f t="shared" si="206"/>
        <v>0</v>
      </c>
      <c r="AW66" s="216">
        <v>0</v>
      </c>
      <c r="AX66" s="217">
        <f t="shared" si="207"/>
        <v>0</v>
      </c>
      <c r="AY66" s="216">
        <v>0</v>
      </c>
      <c r="AZ66" s="217">
        <f t="shared" si="208"/>
        <v>0</v>
      </c>
      <c r="BA66" s="216">
        <v>0</v>
      </c>
      <c r="BB66" s="217">
        <f t="shared" si="209"/>
        <v>0</v>
      </c>
      <c r="BC66" s="216">
        <v>0</v>
      </c>
      <c r="BD66" s="217">
        <f t="shared" si="210"/>
        <v>0</v>
      </c>
      <c r="BE66" s="218">
        <f t="shared" si="211"/>
        <v>0</v>
      </c>
      <c r="BF66" s="219">
        <v>0</v>
      </c>
      <c r="BG66" s="220">
        <f t="shared" si="212"/>
        <v>0</v>
      </c>
      <c r="BH66" s="219">
        <v>0</v>
      </c>
      <c r="BI66" s="220">
        <f t="shared" si="213"/>
        <v>0</v>
      </c>
      <c r="BJ66" s="219">
        <v>0</v>
      </c>
      <c r="BK66" s="220">
        <f t="shared" si="214"/>
        <v>0</v>
      </c>
      <c r="BL66" s="219">
        <v>0</v>
      </c>
      <c r="BM66" s="220">
        <f t="shared" si="215"/>
        <v>0</v>
      </c>
      <c r="BN66" s="219">
        <v>0</v>
      </c>
      <c r="BO66" s="220">
        <f t="shared" si="216"/>
        <v>0</v>
      </c>
      <c r="BP66" s="413">
        <f t="shared" si="217"/>
        <v>0</v>
      </c>
      <c r="BQ66" s="558">
        <f t="shared" si="171"/>
        <v>0</v>
      </c>
      <c r="BR66" s="522">
        <f t="shared" si="172"/>
        <v>0</v>
      </c>
      <c r="BS66" s="522">
        <f t="shared" si="173"/>
        <v>0</v>
      </c>
      <c r="BT66" s="522">
        <f t="shared" si="174"/>
        <v>0</v>
      </c>
      <c r="BU66" s="522">
        <f t="shared" si="175"/>
        <v>0</v>
      </c>
      <c r="BV66" s="571">
        <f t="shared" si="176"/>
        <v>0</v>
      </c>
      <c r="BW66" s="524">
        <v>0</v>
      </c>
      <c r="BX66" s="223">
        <f t="shared" si="218"/>
        <v>0</v>
      </c>
      <c r="BY66" s="222">
        <v>0</v>
      </c>
      <c r="BZ66" s="223">
        <f t="shared" si="219"/>
        <v>0</v>
      </c>
      <c r="CA66" s="222">
        <v>0</v>
      </c>
      <c r="CB66" s="223">
        <f t="shared" si="220"/>
        <v>0</v>
      </c>
      <c r="CC66" s="222">
        <v>0</v>
      </c>
      <c r="CD66" s="223">
        <f t="shared" si="221"/>
        <v>0</v>
      </c>
      <c r="CE66" s="222">
        <v>0</v>
      </c>
      <c r="CF66" s="223">
        <f t="shared" si="222"/>
        <v>0</v>
      </c>
      <c r="CG66" s="224">
        <f t="shared" si="223"/>
        <v>0</v>
      </c>
      <c r="CH66" s="225">
        <v>0</v>
      </c>
      <c r="CI66" s="226">
        <f t="shared" si="224"/>
        <v>0</v>
      </c>
      <c r="CJ66" s="225">
        <v>0</v>
      </c>
      <c r="CK66" s="226">
        <f t="shared" si="225"/>
        <v>0</v>
      </c>
      <c r="CL66" s="225">
        <v>0</v>
      </c>
      <c r="CM66" s="226">
        <f t="shared" si="226"/>
        <v>0</v>
      </c>
      <c r="CN66" s="225">
        <v>0</v>
      </c>
      <c r="CO66" s="226">
        <f t="shared" si="227"/>
        <v>0</v>
      </c>
      <c r="CP66" s="225">
        <v>0</v>
      </c>
      <c r="CQ66" s="226">
        <f t="shared" si="228"/>
        <v>0</v>
      </c>
      <c r="CR66" s="227">
        <f t="shared" si="229"/>
        <v>0</v>
      </c>
      <c r="CS66" s="228">
        <v>0</v>
      </c>
      <c r="CT66" s="229">
        <f t="shared" si="230"/>
        <v>0</v>
      </c>
      <c r="CU66" s="228">
        <v>0</v>
      </c>
      <c r="CV66" s="229">
        <f t="shared" si="231"/>
        <v>0</v>
      </c>
      <c r="CW66" s="228">
        <v>0</v>
      </c>
      <c r="CX66" s="229">
        <f t="shared" si="232"/>
        <v>0</v>
      </c>
      <c r="CY66" s="228">
        <v>0</v>
      </c>
      <c r="CZ66" s="229">
        <f t="shared" si="233"/>
        <v>0</v>
      </c>
      <c r="DA66" s="228">
        <v>0</v>
      </c>
      <c r="DB66" s="229">
        <f t="shared" si="234"/>
        <v>0</v>
      </c>
      <c r="DC66" s="230">
        <f t="shared" si="235"/>
        <v>0</v>
      </c>
      <c r="DD66" s="231">
        <v>0</v>
      </c>
      <c r="DE66" s="232">
        <f t="shared" si="236"/>
        <v>0</v>
      </c>
      <c r="DF66" s="231">
        <v>0</v>
      </c>
      <c r="DG66" s="232">
        <f t="shared" si="237"/>
        <v>0</v>
      </c>
      <c r="DH66" s="231">
        <v>0</v>
      </c>
      <c r="DI66" s="232">
        <f t="shared" si="238"/>
        <v>0</v>
      </c>
      <c r="DJ66" s="231">
        <v>0</v>
      </c>
      <c r="DK66" s="232">
        <f t="shared" si="239"/>
        <v>0</v>
      </c>
      <c r="DL66" s="231">
        <v>0</v>
      </c>
      <c r="DM66" s="232">
        <f t="shared" si="240"/>
        <v>0</v>
      </c>
      <c r="DN66" s="233">
        <f t="shared" si="241"/>
        <v>0</v>
      </c>
      <c r="DO66" s="234">
        <v>0</v>
      </c>
      <c r="DP66" s="235">
        <f t="shared" si="242"/>
        <v>0</v>
      </c>
      <c r="DQ66" s="234">
        <v>0</v>
      </c>
      <c r="DR66" s="235">
        <f t="shared" si="243"/>
        <v>0</v>
      </c>
      <c r="DS66" s="234">
        <v>0</v>
      </c>
      <c r="DT66" s="235">
        <f t="shared" si="244"/>
        <v>0</v>
      </c>
      <c r="DU66" s="234">
        <v>0</v>
      </c>
      <c r="DV66" s="235">
        <f t="shared" si="245"/>
        <v>0</v>
      </c>
      <c r="DW66" s="234">
        <v>0</v>
      </c>
      <c r="DX66" s="235">
        <f t="shared" si="246"/>
        <v>0</v>
      </c>
      <c r="DY66" s="243">
        <f t="shared" si="247"/>
        <v>0</v>
      </c>
      <c r="DZ66" s="558">
        <f t="shared" si="177"/>
        <v>0</v>
      </c>
      <c r="EA66" s="522">
        <f t="shared" si="178"/>
        <v>0</v>
      </c>
      <c r="EB66" s="522">
        <f t="shared" si="179"/>
        <v>0</v>
      </c>
      <c r="EC66" s="522">
        <f t="shared" si="180"/>
        <v>0</v>
      </c>
      <c r="ED66" s="522">
        <f t="shared" si="181"/>
        <v>0</v>
      </c>
      <c r="EE66" s="571">
        <f t="shared" si="182"/>
        <v>0</v>
      </c>
      <c r="EF66" s="239">
        <f t="shared" si="183"/>
        <v>0</v>
      </c>
      <c r="EG66" s="239">
        <f t="shared" si="184"/>
        <v>0</v>
      </c>
      <c r="EH66" s="239">
        <f t="shared" si="185"/>
        <v>0</v>
      </c>
      <c r="EI66" s="239">
        <f t="shared" si="186"/>
        <v>0</v>
      </c>
      <c r="EJ66" s="239">
        <f t="shared" si="248"/>
        <v>0</v>
      </c>
      <c r="EK66" s="240">
        <f t="shared" si="187"/>
        <v>0</v>
      </c>
    </row>
    <row r="67" spans="1:141" ht="15" customHeight="1">
      <c r="C67" s="246">
        <v>0</v>
      </c>
      <c r="D67" s="34" t="s">
        <v>367</v>
      </c>
      <c r="E67" s="667" t="s">
        <v>300</v>
      </c>
      <c r="F67" s="662"/>
      <c r="G67" s="662"/>
      <c r="H67" s="662"/>
      <c r="I67" s="662"/>
      <c r="J67" s="662"/>
      <c r="K67" s="104">
        <v>0</v>
      </c>
      <c r="L67" s="105">
        <f t="shared" si="169"/>
        <v>0</v>
      </c>
      <c r="M67" s="56">
        <f t="shared" si="170"/>
        <v>0</v>
      </c>
      <c r="N67" s="90">
        <v>0</v>
      </c>
      <c r="O67" s="91">
        <f t="shared" si="188"/>
        <v>0</v>
      </c>
      <c r="P67" s="90">
        <v>0</v>
      </c>
      <c r="Q67" s="91">
        <f t="shared" si="189"/>
        <v>0</v>
      </c>
      <c r="R67" s="90">
        <v>0</v>
      </c>
      <c r="S67" s="91">
        <f t="shared" si="190"/>
        <v>0</v>
      </c>
      <c r="T67" s="90">
        <v>0</v>
      </c>
      <c r="U67" s="91">
        <f t="shared" si="191"/>
        <v>0</v>
      </c>
      <c r="V67" s="90">
        <v>0</v>
      </c>
      <c r="W67" s="91">
        <f t="shared" si="192"/>
        <v>0</v>
      </c>
      <c r="X67" s="92">
        <f t="shared" si="193"/>
        <v>0</v>
      </c>
      <c r="Y67" s="210">
        <v>0</v>
      </c>
      <c r="Z67" s="211">
        <f t="shared" si="194"/>
        <v>0</v>
      </c>
      <c r="AA67" s="210">
        <v>0</v>
      </c>
      <c r="AB67" s="211">
        <f t="shared" si="195"/>
        <v>0</v>
      </c>
      <c r="AC67" s="210">
        <v>0</v>
      </c>
      <c r="AD67" s="211">
        <f t="shared" si="196"/>
        <v>0</v>
      </c>
      <c r="AE67" s="210">
        <v>0</v>
      </c>
      <c r="AF67" s="211">
        <f t="shared" si="197"/>
        <v>0</v>
      </c>
      <c r="AG67" s="210">
        <v>0</v>
      </c>
      <c r="AH67" s="211">
        <f t="shared" si="198"/>
        <v>0</v>
      </c>
      <c r="AI67" s="212">
        <f t="shared" si="199"/>
        <v>0</v>
      </c>
      <c r="AJ67" s="213">
        <v>0</v>
      </c>
      <c r="AK67" s="214">
        <f t="shared" si="200"/>
        <v>0</v>
      </c>
      <c r="AL67" s="213">
        <v>0</v>
      </c>
      <c r="AM67" s="214">
        <f t="shared" si="201"/>
        <v>0</v>
      </c>
      <c r="AN67" s="213">
        <v>0</v>
      </c>
      <c r="AO67" s="214">
        <f t="shared" si="202"/>
        <v>0</v>
      </c>
      <c r="AP67" s="213">
        <v>0</v>
      </c>
      <c r="AQ67" s="214">
        <f t="shared" si="203"/>
        <v>0</v>
      </c>
      <c r="AR67" s="213">
        <v>0</v>
      </c>
      <c r="AS67" s="214">
        <f t="shared" si="204"/>
        <v>0</v>
      </c>
      <c r="AT67" s="215">
        <f t="shared" si="205"/>
        <v>0</v>
      </c>
      <c r="AU67" s="216">
        <v>0</v>
      </c>
      <c r="AV67" s="217">
        <f t="shared" si="206"/>
        <v>0</v>
      </c>
      <c r="AW67" s="216">
        <v>0</v>
      </c>
      <c r="AX67" s="217">
        <f t="shared" si="207"/>
        <v>0</v>
      </c>
      <c r="AY67" s="216">
        <v>0</v>
      </c>
      <c r="AZ67" s="217">
        <f t="shared" si="208"/>
        <v>0</v>
      </c>
      <c r="BA67" s="216">
        <v>0</v>
      </c>
      <c r="BB67" s="217">
        <f t="shared" si="209"/>
        <v>0</v>
      </c>
      <c r="BC67" s="216">
        <v>0</v>
      </c>
      <c r="BD67" s="217">
        <f t="shared" si="210"/>
        <v>0</v>
      </c>
      <c r="BE67" s="218">
        <f t="shared" si="211"/>
        <v>0</v>
      </c>
      <c r="BF67" s="219">
        <v>0</v>
      </c>
      <c r="BG67" s="220">
        <f t="shared" si="212"/>
        <v>0</v>
      </c>
      <c r="BH67" s="219">
        <v>0</v>
      </c>
      <c r="BI67" s="220">
        <f t="shared" si="213"/>
        <v>0</v>
      </c>
      <c r="BJ67" s="219">
        <v>0</v>
      </c>
      <c r="BK67" s="220">
        <f t="shared" si="214"/>
        <v>0</v>
      </c>
      <c r="BL67" s="219">
        <v>0</v>
      </c>
      <c r="BM67" s="220">
        <f t="shared" si="215"/>
        <v>0</v>
      </c>
      <c r="BN67" s="219">
        <v>0</v>
      </c>
      <c r="BO67" s="220">
        <f t="shared" si="216"/>
        <v>0</v>
      </c>
      <c r="BP67" s="413">
        <f t="shared" si="217"/>
        <v>0</v>
      </c>
      <c r="BQ67" s="558">
        <f t="shared" si="171"/>
        <v>0</v>
      </c>
      <c r="BR67" s="522">
        <f t="shared" si="172"/>
        <v>0</v>
      </c>
      <c r="BS67" s="522">
        <f t="shared" si="173"/>
        <v>0</v>
      </c>
      <c r="BT67" s="522">
        <f t="shared" si="174"/>
        <v>0</v>
      </c>
      <c r="BU67" s="522">
        <f t="shared" si="175"/>
        <v>0</v>
      </c>
      <c r="BV67" s="571">
        <f t="shared" si="176"/>
        <v>0</v>
      </c>
      <c r="BW67" s="524">
        <v>0</v>
      </c>
      <c r="BX67" s="223">
        <f t="shared" si="218"/>
        <v>0</v>
      </c>
      <c r="BY67" s="222">
        <v>0</v>
      </c>
      <c r="BZ67" s="223">
        <f t="shared" si="219"/>
        <v>0</v>
      </c>
      <c r="CA67" s="222">
        <v>0</v>
      </c>
      <c r="CB67" s="223">
        <f t="shared" si="220"/>
        <v>0</v>
      </c>
      <c r="CC67" s="222">
        <v>0</v>
      </c>
      <c r="CD67" s="223">
        <f t="shared" si="221"/>
        <v>0</v>
      </c>
      <c r="CE67" s="222">
        <v>0</v>
      </c>
      <c r="CF67" s="223">
        <f t="shared" si="222"/>
        <v>0</v>
      </c>
      <c r="CG67" s="224">
        <f t="shared" si="223"/>
        <v>0</v>
      </c>
      <c r="CH67" s="225">
        <v>0</v>
      </c>
      <c r="CI67" s="226">
        <f t="shared" si="224"/>
        <v>0</v>
      </c>
      <c r="CJ67" s="225">
        <v>0</v>
      </c>
      <c r="CK67" s="226">
        <f t="shared" si="225"/>
        <v>0</v>
      </c>
      <c r="CL67" s="225">
        <v>0</v>
      </c>
      <c r="CM67" s="226">
        <f t="shared" si="226"/>
        <v>0</v>
      </c>
      <c r="CN67" s="225">
        <v>0</v>
      </c>
      <c r="CO67" s="226">
        <f t="shared" si="227"/>
        <v>0</v>
      </c>
      <c r="CP67" s="225">
        <v>0</v>
      </c>
      <c r="CQ67" s="226">
        <f t="shared" si="228"/>
        <v>0</v>
      </c>
      <c r="CR67" s="227">
        <f t="shared" si="229"/>
        <v>0</v>
      </c>
      <c r="CS67" s="228">
        <v>0</v>
      </c>
      <c r="CT67" s="229">
        <f t="shared" si="230"/>
        <v>0</v>
      </c>
      <c r="CU67" s="228">
        <v>0</v>
      </c>
      <c r="CV67" s="229">
        <f t="shared" si="231"/>
        <v>0</v>
      </c>
      <c r="CW67" s="228">
        <v>0</v>
      </c>
      <c r="CX67" s="229">
        <f t="shared" si="232"/>
        <v>0</v>
      </c>
      <c r="CY67" s="228">
        <v>0</v>
      </c>
      <c r="CZ67" s="229">
        <f t="shared" si="233"/>
        <v>0</v>
      </c>
      <c r="DA67" s="228">
        <v>0</v>
      </c>
      <c r="DB67" s="229">
        <f t="shared" si="234"/>
        <v>0</v>
      </c>
      <c r="DC67" s="230">
        <f t="shared" si="235"/>
        <v>0</v>
      </c>
      <c r="DD67" s="231">
        <v>0</v>
      </c>
      <c r="DE67" s="232">
        <f t="shared" si="236"/>
        <v>0</v>
      </c>
      <c r="DF67" s="231">
        <v>0</v>
      </c>
      <c r="DG67" s="232">
        <f t="shared" si="237"/>
        <v>0</v>
      </c>
      <c r="DH67" s="231">
        <v>0</v>
      </c>
      <c r="DI67" s="232">
        <f t="shared" si="238"/>
        <v>0</v>
      </c>
      <c r="DJ67" s="231">
        <v>0</v>
      </c>
      <c r="DK67" s="232">
        <f t="shared" si="239"/>
        <v>0</v>
      </c>
      <c r="DL67" s="231">
        <v>0</v>
      </c>
      <c r="DM67" s="232">
        <f t="shared" si="240"/>
        <v>0</v>
      </c>
      <c r="DN67" s="233">
        <f t="shared" si="241"/>
        <v>0</v>
      </c>
      <c r="DO67" s="234">
        <v>0</v>
      </c>
      <c r="DP67" s="235">
        <f t="shared" si="242"/>
        <v>0</v>
      </c>
      <c r="DQ67" s="234">
        <v>0</v>
      </c>
      <c r="DR67" s="235">
        <f t="shared" si="243"/>
        <v>0</v>
      </c>
      <c r="DS67" s="234">
        <v>0</v>
      </c>
      <c r="DT67" s="235">
        <f t="shared" si="244"/>
        <v>0</v>
      </c>
      <c r="DU67" s="234">
        <v>0</v>
      </c>
      <c r="DV67" s="235">
        <f t="shared" si="245"/>
        <v>0</v>
      </c>
      <c r="DW67" s="234">
        <v>0</v>
      </c>
      <c r="DX67" s="235">
        <f t="shared" si="246"/>
        <v>0</v>
      </c>
      <c r="DY67" s="243">
        <f t="shared" si="247"/>
        <v>0</v>
      </c>
      <c r="DZ67" s="558">
        <f t="shared" si="177"/>
        <v>0</v>
      </c>
      <c r="EA67" s="522">
        <f t="shared" si="178"/>
        <v>0</v>
      </c>
      <c r="EB67" s="522">
        <f t="shared" si="179"/>
        <v>0</v>
      </c>
      <c r="EC67" s="522">
        <f t="shared" si="180"/>
        <v>0</v>
      </c>
      <c r="ED67" s="522">
        <f t="shared" si="181"/>
        <v>0</v>
      </c>
      <c r="EE67" s="571">
        <f t="shared" si="182"/>
        <v>0</v>
      </c>
      <c r="EF67" s="239">
        <f t="shared" si="183"/>
        <v>0</v>
      </c>
      <c r="EG67" s="239">
        <f t="shared" si="184"/>
        <v>0</v>
      </c>
      <c r="EH67" s="239">
        <f t="shared" si="185"/>
        <v>0</v>
      </c>
      <c r="EI67" s="239">
        <f t="shared" si="186"/>
        <v>0</v>
      </c>
      <c r="EJ67" s="239">
        <f t="shared" si="248"/>
        <v>0</v>
      </c>
      <c r="EK67" s="240">
        <f t="shared" si="187"/>
        <v>0</v>
      </c>
    </row>
    <row r="68" spans="1:141" ht="15" customHeight="1">
      <c r="C68" s="246">
        <v>0</v>
      </c>
      <c r="D68" s="34" t="s">
        <v>367</v>
      </c>
      <c r="E68" s="667" t="s">
        <v>300</v>
      </c>
      <c r="F68" s="662"/>
      <c r="G68" s="662"/>
      <c r="H68" s="662"/>
      <c r="I68" s="662"/>
      <c r="J68" s="662"/>
      <c r="K68" s="104">
        <v>0</v>
      </c>
      <c r="L68" s="105">
        <f t="shared" si="169"/>
        <v>0</v>
      </c>
      <c r="M68" s="56">
        <f t="shared" si="170"/>
        <v>0</v>
      </c>
      <c r="N68" s="90">
        <v>0</v>
      </c>
      <c r="O68" s="91">
        <f t="shared" si="188"/>
        <v>0</v>
      </c>
      <c r="P68" s="90">
        <v>0</v>
      </c>
      <c r="Q68" s="91">
        <f t="shared" si="189"/>
        <v>0</v>
      </c>
      <c r="R68" s="90">
        <v>0</v>
      </c>
      <c r="S68" s="91">
        <f t="shared" si="190"/>
        <v>0</v>
      </c>
      <c r="T68" s="90">
        <v>0</v>
      </c>
      <c r="U68" s="91">
        <f t="shared" si="191"/>
        <v>0</v>
      </c>
      <c r="V68" s="90">
        <v>0</v>
      </c>
      <c r="W68" s="91">
        <f t="shared" si="192"/>
        <v>0</v>
      </c>
      <c r="X68" s="92">
        <f t="shared" si="193"/>
        <v>0</v>
      </c>
      <c r="Y68" s="210">
        <v>0</v>
      </c>
      <c r="Z68" s="211">
        <f t="shared" si="194"/>
        <v>0</v>
      </c>
      <c r="AA68" s="210">
        <v>0</v>
      </c>
      <c r="AB68" s="211">
        <f t="shared" si="195"/>
        <v>0</v>
      </c>
      <c r="AC68" s="210">
        <v>0</v>
      </c>
      <c r="AD68" s="211">
        <f t="shared" si="196"/>
        <v>0</v>
      </c>
      <c r="AE68" s="210">
        <v>0</v>
      </c>
      <c r="AF68" s="211">
        <f t="shared" si="197"/>
        <v>0</v>
      </c>
      <c r="AG68" s="210">
        <v>0</v>
      </c>
      <c r="AH68" s="211">
        <f t="shared" si="198"/>
        <v>0</v>
      </c>
      <c r="AI68" s="212">
        <f t="shared" si="199"/>
        <v>0</v>
      </c>
      <c r="AJ68" s="213">
        <v>0</v>
      </c>
      <c r="AK68" s="214">
        <f t="shared" si="200"/>
        <v>0</v>
      </c>
      <c r="AL68" s="213">
        <v>0</v>
      </c>
      <c r="AM68" s="214">
        <f t="shared" si="201"/>
        <v>0</v>
      </c>
      <c r="AN68" s="213">
        <v>0</v>
      </c>
      <c r="AO68" s="214">
        <f t="shared" si="202"/>
        <v>0</v>
      </c>
      <c r="AP68" s="213">
        <v>0</v>
      </c>
      <c r="AQ68" s="214">
        <f t="shared" si="203"/>
        <v>0</v>
      </c>
      <c r="AR68" s="213">
        <v>0</v>
      </c>
      <c r="AS68" s="214">
        <f t="shared" si="204"/>
        <v>0</v>
      </c>
      <c r="AT68" s="215">
        <f t="shared" si="205"/>
        <v>0</v>
      </c>
      <c r="AU68" s="216">
        <v>0</v>
      </c>
      <c r="AV68" s="217">
        <f t="shared" si="206"/>
        <v>0</v>
      </c>
      <c r="AW68" s="216">
        <v>0</v>
      </c>
      <c r="AX68" s="217">
        <f t="shared" si="207"/>
        <v>0</v>
      </c>
      <c r="AY68" s="216">
        <v>0</v>
      </c>
      <c r="AZ68" s="217">
        <f t="shared" si="208"/>
        <v>0</v>
      </c>
      <c r="BA68" s="216">
        <v>0</v>
      </c>
      <c r="BB68" s="217">
        <f t="shared" si="209"/>
        <v>0</v>
      </c>
      <c r="BC68" s="216">
        <v>0</v>
      </c>
      <c r="BD68" s="217">
        <f t="shared" si="210"/>
        <v>0</v>
      </c>
      <c r="BE68" s="218">
        <f t="shared" si="211"/>
        <v>0</v>
      </c>
      <c r="BF68" s="219">
        <v>0</v>
      </c>
      <c r="BG68" s="220">
        <f t="shared" si="212"/>
        <v>0</v>
      </c>
      <c r="BH68" s="219">
        <v>0</v>
      </c>
      <c r="BI68" s="220">
        <f t="shared" si="213"/>
        <v>0</v>
      </c>
      <c r="BJ68" s="219">
        <v>0</v>
      </c>
      <c r="BK68" s="220">
        <f t="shared" si="214"/>
        <v>0</v>
      </c>
      <c r="BL68" s="219">
        <v>0</v>
      </c>
      <c r="BM68" s="220">
        <f t="shared" si="215"/>
        <v>0</v>
      </c>
      <c r="BN68" s="219">
        <v>0</v>
      </c>
      <c r="BO68" s="220">
        <f t="shared" si="216"/>
        <v>0</v>
      </c>
      <c r="BP68" s="413">
        <f t="shared" si="217"/>
        <v>0</v>
      </c>
      <c r="BQ68" s="558">
        <f t="shared" si="171"/>
        <v>0</v>
      </c>
      <c r="BR68" s="522">
        <f t="shared" si="172"/>
        <v>0</v>
      </c>
      <c r="BS68" s="522">
        <f t="shared" si="173"/>
        <v>0</v>
      </c>
      <c r="BT68" s="522">
        <f t="shared" si="174"/>
        <v>0</v>
      </c>
      <c r="BU68" s="522">
        <f t="shared" si="175"/>
        <v>0</v>
      </c>
      <c r="BV68" s="571">
        <f t="shared" si="176"/>
        <v>0</v>
      </c>
      <c r="BW68" s="524">
        <v>0</v>
      </c>
      <c r="BX68" s="223">
        <f t="shared" si="218"/>
        <v>0</v>
      </c>
      <c r="BY68" s="222">
        <v>0</v>
      </c>
      <c r="BZ68" s="223">
        <f t="shared" si="219"/>
        <v>0</v>
      </c>
      <c r="CA68" s="222">
        <v>0</v>
      </c>
      <c r="CB68" s="223">
        <f t="shared" si="220"/>
        <v>0</v>
      </c>
      <c r="CC68" s="222">
        <v>0</v>
      </c>
      <c r="CD68" s="223">
        <f t="shared" si="221"/>
        <v>0</v>
      </c>
      <c r="CE68" s="222">
        <v>0</v>
      </c>
      <c r="CF68" s="223">
        <f t="shared" si="222"/>
        <v>0</v>
      </c>
      <c r="CG68" s="224">
        <f t="shared" si="223"/>
        <v>0</v>
      </c>
      <c r="CH68" s="225">
        <v>0</v>
      </c>
      <c r="CI68" s="226">
        <f t="shared" si="224"/>
        <v>0</v>
      </c>
      <c r="CJ68" s="225">
        <v>0</v>
      </c>
      <c r="CK68" s="226">
        <f t="shared" si="225"/>
        <v>0</v>
      </c>
      <c r="CL68" s="225">
        <v>0</v>
      </c>
      <c r="CM68" s="226">
        <f t="shared" si="226"/>
        <v>0</v>
      </c>
      <c r="CN68" s="225">
        <v>0</v>
      </c>
      <c r="CO68" s="226">
        <f t="shared" si="227"/>
        <v>0</v>
      </c>
      <c r="CP68" s="225">
        <v>0</v>
      </c>
      <c r="CQ68" s="226">
        <f t="shared" si="228"/>
        <v>0</v>
      </c>
      <c r="CR68" s="227">
        <f t="shared" si="229"/>
        <v>0</v>
      </c>
      <c r="CS68" s="228">
        <v>0</v>
      </c>
      <c r="CT68" s="229">
        <f t="shared" si="230"/>
        <v>0</v>
      </c>
      <c r="CU68" s="228">
        <v>0</v>
      </c>
      <c r="CV68" s="229">
        <f t="shared" si="231"/>
        <v>0</v>
      </c>
      <c r="CW68" s="228">
        <v>0</v>
      </c>
      <c r="CX68" s="229">
        <f t="shared" si="232"/>
        <v>0</v>
      </c>
      <c r="CY68" s="228">
        <v>0</v>
      </c>
      <c r="CZ68" s="229">
        <f t="shared" si="233"/>
        <v>0</v>
      </c>
      <c r="DA68" s="228">
        <v>0</v>
      </c>
      <c r="DB68" s="229">
        <f t="shared" si="234"/>
        <v>0</v>
      </c>
      <c r="DC68" s="230">
        <f t="shared" si="235"/>
        <v>0</v>
      </c>
      <c r="DD68" s="231">
        <v>0</v>
      </c>
      <c r="DE68" s="232">
        <f t="shared" si="236"/>
        <v>0</v>
      </c>
      <c r="DF68" s="231">
        <v>0</v>
      </c>
      <c r="DG68" s="232">
        <f t="shared" si="237"/>
        <v>0</v>
      </c>
      <c r="DH68" s="231">
        <v>0</v>
      </c>
      <c r="DI68" s="232">
        <f t="shared" si="238"/>
        <v>0</v>
      </c>
      <c r="DJ68" s="231">
        <v>0</v>
      </c>
      <c r="DK68" s="232">
        <f t="shared" si="239"/>
        <v>0</v>
      </c>
      <c r="DL68" s="231">
        <v>0</v>
      </c>
      <c r="DM68" s="232">
        <f t="shared" si="240"/>
        <v>0</v>
      </c>
      <c r="DN68" s="233">
        <f t="shared" si="241"/>
        <v>0</v>
      </c>
      <c r="DO68" s="234">
        <v>0</v>
      </c>
      <c r="DP68" s="235">
        <f t="shared" si="242"/>
        <v>0</v>
      </c>
      <c r="DQ68" s="234">
        <v>0</v>
      </c>
      <c r="DR68" s="235">
        <f t="shared" si="243"/>
        <v>0</v>
      </c>
      <c r="DS68" s="234">
        <v>0</v>
      </c>
      <c r="DT68" s="235">
        <f t="shared" si="244"/>
        <v>0</v>
      </c>
      <c r="DU68" s="234">
        <v>0</v>
      </c>
      <c r="DV68" s="235">
        <f t="shared" si="245"/>
        <v>0</v>
      </c>
      <c r="DW68" s="234">
        <v>0</v>
      </c>
      <c r="DX68" s="235">
        <f t="shared" si="246"/>
        <v>0</v>
      </c>
      <c r="DY68" s="243">
        <f t="shared" si="247"/>
        <v>0</v>
      </c>
      <c r="DZ68" s="558">
        <f t="shared" si="177"/>
        <v>0</v>
      </c>
      <c r="EA68" s="522">
        <f t="shared" si="178"/>
        <v>0</v>
      </c>
      <c r="EB68" s="522">
        <f t="shared" si="179"/>
        <v>0</v>
      </c>
      <c r="EC68" s="522">
        <f t="shared" si="180"/>
        <v>0</v>
      </c>
      <c r="ED68" s="522">
        <f t="shared" si="181"/>
        <v>0</v>
      </c>
      <c r="EE68" s="571">
        <f t="shared" si="182"/>
        <v>0</v>
      </c>
      <c r="EF68" s="239">
        <f t="shared" si="183"/>
        <v>0</v>
      </c>
      <c r="EG68" s="239">
        <f t="shared" si="184"/>
        <v>0</v>
      </c>
      <c r="EH68" s="239">
        <f t="shared" si="185"/>
        <v>0</v>
      </c>
      <c r="EI68" s="239">
        <f t="shared" si="186"/>
        <v>0</v>
      </c>
      <c r="EJ68" s="239">
        <f t="shared" si="248"/>
        <v>0</v>
      </c>
      <c r="EK68" s="240">
        <f t="shared" si="187"/>
        <v>0</v>
      </c>
    </row>
    <row r="69" spans="1:141" ht="15" customHeight="1">
      <c r="C69" s="246">
        <v>0</v>
      </c>
      <c r="D69" s="34" t="s">
        <v>367</v>
      </c>
      <c r="E69" s="667" t="s">
        <v>300</v>
      </c>
      <c r="F69" s="662"/>
      <c r="G69" s="662"/>
      <c r="H69" s="662"/>
      <c r="I69" s="662"/>
      <c r="J69" s="662"/>
      <c r="K69" s="104">
        <v>0</v>
      </c>
      <c r="L69" s="105">
        <f t="shared" si="169"/>
        <v>0</v>
      </c>
      <c r="M69" s="56">
        <f t="shared" si="170"/>
        <v>0</v>
      </c>
      <c r="N69" s="90">
        <v>0</v>
      </c>
      <c r="O69" s="91">
        <f t="shared" si="188"/>
        <v>0</v>
      </c>
      <c r="P69" s="90">
        <v>0</v>
      </c>
      <c r="Q69" s="91">
        <f t="shared" si="189"/>
        <v>0</v>
      </c>
      <c r="R69" s="90">
        <v>0</v>
      </c>
      <c r="S69" s="91">
        <f t="shared" si="190"/>
        <v>0</v>
      </c>
      <c r="T69" s="90">
        <v>0</v>
      </c>
      <c r="U69" s="91">
        <f t="shared" si="191"/>
        <v>0</v>
      </c>
      <c r="V69" s="90">
        <v>0</v>
      </c>
      <c r="W69" s="91">
        <f t="shared" si="192"/>
        <v>0</v>
      </c>
      <c r="X69" s="92">
        <f t="shared" si="193"/>
        <v>0</v>
      </c>
      <c r="Y69" s="210">
        <v>0</v>
      </c>
      <c r="Z69" s="211">
        <f t="shared" si="194"/>
        <v>0</v>
      </c>
      <c r="AA69" s="210">
        <v>0</v>
      </c>
      <c r="AB69" s="211">
        <f t="shared" si="195"/>
        <v>0</v>
      </c>
      <c r="AC69" s="210">
        <v>0</v>
      </c>
      <c r="AD69" s="211">
        <f t="shared" si="196"/>
        <v>0</v>
      </c>
      <c r="AE69" s="210">
        <v>0</v>
      </c>
      <c r="AF69" s="211">
        <f t="shared" si="197"/>
        <v>0</v>
      </c>
      <c r="AG69" s="210">
        <v>0</v>
      </c>
      <c r="AH69" s="211">
        <f t="shared" si="198"/>
        <v>0</v>
      </c>
      <c r="AI69" s="212">
        <f t="shared" si="199"/>
        <v>0</v>
      </c>
      <c r="AJ69" s="213">
        <v>0</v>
      </c>
      <c r="AK69" s="214">
        <f t="shared" si="200"/>
        <v>0</v>
      </c>
      <c r="AL69" s="213">
        <v>0</v>
      </c>
      <c r="AM69" s="214">
        <f t="shared" si="201"/>
        <v>0</v>
      </c>
      <c r="AN69" s="213">
        <v>0</v>
      </c>
      <c r="AO69" s="214">
        <f t="shared" si="202"/>
        <v>0</v>
      </c>
      <c r="AP69" s="213">
        <v>0</v>
      </c>
      <c r="AQ69" s="214">
        <f t="shared" si="203"/>
        <v>0</v>
      </c>
      <c r="AR69" s="213">
        <v>0</v>
      </c>
      <c r="AS69" s="214">
        <f t="shared" si="204"/>
        <v>0</v>
      </c>
      <c r="AT69" s="215">
        <f t="shared" si="205"/>
        <v>0</v>
      </c>
      <c r="AU69" s="216">
        <v>0</v>
      </c>
      <c r="AV69" s="217">
        <f t="shared" si="206"/>
        <v>0</v>
      </c>
      <c r="AW69" s="216">
        <v>0</v>
      </c>
      <c r="AX69" s="217">
        <f t="shared" si="207"/>
        <v>0</v>
      </c>
      <c r="AY69" s="216">
        <v>0</v>
      </c>
      <c r="AZ69" s="217">
        <f t="shared" si="208"/>
        <v>0</v>
      </c>
      <c r="BA69" s="216">
        <v>0</v>
      </c>
      <c r="BB69" s="217">
        <f t="shared" si="209"/>
        <v>0</v>
      </c>
      <c r="BC69" s="216">
        <v>0</v>
      </c>
      <c r="BD69" s="217">
        <f t="shared" si="210"/>
        <v>0</v>
      </c>
      <c r="BE69" s="218">
        <f t="shared" si="211"/>
        <v>0</v>
      </c>
      <c r="BF69" s="219">
        <v>0</v>
      </c>
      <c r="BG69" s="220">
        <f t="shared" si="212"/>
        <v>0</v>
      </c>
      <c r="BH69" s="219">
        <v>0</v>
      </c>
      <c r="BI69" s="220">
        <f t="shared" si="213"/>
        <v>0</v>
      </c>
      <c r="BJ69" s="219">
        <v>0</v>
      </c>
      <c r="BK69" s="220">
        <f t="shared" si="214"/>
        <v>0</v>
      </c>
      <c r="BL69" s="219">
        <v>0</v>
      </c>
      <c r="BM69" s="220">
        <f t="shared" si="215"/>
        <v>0</v>
      </c>
      <c r="BN69" s="219">
        <v>0</v>
      </c>
      <c r="BO69" s="220">
        <f t="shared" si="216"/>
        <v>0</v>
      </c>
      <c r="BP69" s="413">
        <f t="shared" si="217"/>
        <v>0</v>
      </c>
      <c r="BQ69" s="558">
        <f t="shared" si="171"/>
        <v>0</v>
      </c>
      <c r="BR69" s="522">
        <f t="shared" si="172"/>
        <v>0</v>
      </c>
      <c r="BS69" s="522">
        <f t="shared" si="173"/>
        <v>0</v>
      </c>
      <c r="BT69" s="522">
        <f t="shared" si="174"/>
        <v>0</v>
      </c>
      <c r="BU69" s="522">
        <f t="shared" si="175"/>
        <v>0</v>
      </c>
      <c r="BV69" s="571">
        <f t="shared" si="176"/>
        <v>0</v>
      </c>
      <c r="BW69" s="524">
        <v>0</v>
      </c>
      <c r="BX69" s="223">
        <f t="shared" si="218"/>
        <v>0</v>
      </c>
      <c r="BY69" s="222">
        <v>0</v>
      </c>
      <c r="BZ69" s="223">
        <f t="shared" si="219"/>
        <v>0</v>
      </c>
      <c r="CA69" s="222">
        <v>0</v>
      </c>
      <c r="CB69" s="223">
        <f t="shared" si="220"/>
        <v>0</v>
      </c>
      <c r="CC69" s="222">
        <v>0</v>
      </c>
      <c r="CD69" s="223">
        <f t="shared" si="221"/>
        <v>0</v>
      </c>
      <c r="CE69" s="222">
        <v>0</v>
      </c>
      <c r="CF69" s="223">
        <f t="shared" si="222"/>
        <v>0</v>
      </c>
      <c r="CG69" s="224">
        <f t="shared" si="223"/>
        <v>0</v>
      </c>
      <c r="CH69" s="225">
        <v>0</v>
      </c>
      <c r="CI69" s="226">
        <f t="shared" si="224"/>
        <v>0</v>
      </c>
      <c r="CJ69" s="225">
        <v>0</v>
      </c>
      <c r="CK69" s="226">
        <f t="shared" si="225"/>
        <v>0</v>
      </c>
      <c r="CL69" s="225">
        <v>0</v>
      </c>
      <c r="CM69" s="226">
        <f t="shared" si="226"/>
        <v>0</v>
      </c>
      <c r="CN69" s="225">
        <v>0</v>
      </c>
      <c r="CO69" s="226">
        <f t="shared" si="227"/>
        <v>0</v>
      </c>
      <c r="CP69" s="225">
        <v>0</v>
      </c>
      <c r="CQ69" s="226">
        <f t="shared" si="228"/>
        <v>0</v>
      </c>
      <c r="CR69" s="227">
        <f t="shared" si="229"/>
        <v>0</v>
      </c>
      <c r="CS69" s="228">
        <v>0</v>
      </c>
      <c r="CT69" s="229">
        <f t="shared" si="230"/>
        <v>0</v>
      </c>
      <c r="CU69" s="228">
        <v>0</v>
      </c>
      <c r="CV69" s="229">
        <f t="shared" si="231"/>
        <v>0</v>
      </c>
      <c r="CW69" s="228">
        <v>0</v>
      </c>
      <c r="CX69" s="229">
        <f t="shared" si="232"/>
        <v>0</v>
      </c>
      <c r="CY69" s="228">
        <v>0</v>
      </c>
      <c r="CZ69" s="229">
        <f t="shared" si="233"/>
        <v>0</v>
      </c>
      <c r="DA69" s="228">
        <v>0</v>
      </c>
      <c r="DB69" s="229">
        <f t="shared" si="234"/>
        <v>0</v>
      </c>
      <c r="DC69" s="230">
        <f t="shared" si="235"/>
        <v>0</v>
      </c>
      <c r="DD69" s="231">
        <v>0</v>
      </c>
      <c r="DE69" s="232">
        <f t="shared" si="236"/>
        <v>0</v>
      </c>
      <c r="DF69" s="231">
        <v>0</v>
      </c>
      <c r="DG69" s="232">
        <f t="shared" si="237"/>
        <v>0</v>
      </c>
      <c r="DH69" s="231">
        <v>0</v>
      </c>
      <c r="DI69" s="232">
        <f t="shared" si="238"/>
        <v>0</v>
      </c>
      <c r="DJ69" s="231">
        <v>0</v>
      </c>
      <c r="DK69" s="232">
        <f t="shared" si="239"/>
        <v>0</v>
      </c>
      <c r="DL69" s="231">
        <v>0</v>
      </c>
      <c r="DM69" s="232">
        <f t="shared" si="240"/>
        <v>0</v>
      </c>
      <c r="DN69" s="233">
        <f t="shared" si="241"/>
        <v>0</v>
      </c>
      <c r="DO69" s="234">
        <v>0</v>
      </c>
      <c r="DP69" s="235">
        <f t="shared" si="242"/>
        <v>0</v>
      </c>
      <c r="DQ69" s="234">
        <v>0</v>
      </c>
      <c r="DR69" s="235">
        <f t="shared" si="243"/>
        <v>0</v>
      </c>
      <c r="DS69" s="234">
        <v>0</v>
      </c>
      <c r="DT69" s="235">
        <f t="shared" si="244"/>
        <v>0</v>
      </c>
      <c r="DU69" s="234">
        <v>0</v>
      </c>
      <c r="DV69" s="235">
        <f t="shared" si="245"/>
        <v>0</v>
      </c>
      <c r="DW69" s="234">
        <v>0</v>
      </c>
      <c r="DX69" s="235">
        <f t="shared" si="246"/>
        <v>0</v>
      </c>
      <c r="DY69" s="243">
        <f t="shared" si="247"/>
        <v>0</v>
      </c>
      <c r="DZ69" s="558">
        <f t="shared" si="177"/>
        <v>0</v>
      </c>
      <c r="EA69" s="522">
        <f t="shared" si="178"/>
        <v>0</v>
      </c>
      <c r="EB69" s="522">
        <f t="shared" si="179"/>
        <v>0</v>
      </c>
      <c r="EC69" s="522">
        <f t="shared" si="180"/>
        <v>0</v>
      </c>
      <c r="ED69" s="522">
        <f t="shared" si="181"/>
        <v>0</v>
      </c>
      <c r="EE69" s="571">
        <f t="shared" si="182"/>
        <v>0</v>
      </c>
      <c r="EF69" s="239">
        <f t="shared" si="183"/>
        <v>0</v>
      </c>
      <c r="EG69" s="239">
        <f t="shared" si="184"/>
        <v>0</v>
      </c>
      <c r="EH69" s="239">
        <f t="shared" si="185"/>
        <v>0</v>
      </c>
      <c r="EI69" s="239">
        <f t="shared" si="186"/>
        <v>0</v>
      </c>
      <c r="EJ69" s="239">
        <f t="shared" si="248"/>
        <v>0</v>
      </c>
      <c r="EK69" s="240">
        <f t="shared" si="187"/>
        <v>0</v>
      </c>
    </row>
    <row r="70" spans="1:141" ht="15" customHeight="1">
      <c r="C70" s="246">
        <v>0</v>
      </c>
      <c r="D70" s="34" t="s">
        <v>367</v>
      </c>
      <c r="E70" s="667" t="s">
        <v>300</v>
      </c>
      <c r="F70" s="662"/>
      <c r="G70" s="662"/>
      <c r="H70" s="662"/>
      <c r="I70" s="662"/>
      <c r="J70" s="662"/>
      <c r="K70" s="104">
        <v>0</v>
      </c>
      <c r="L70" s="105">
        <f t="shared" si="169"/>
        <v>0</v>
      </c>
      <c r="M70" s="56">
        <f t="shared" si="170"/>
        <v>0</v>
      </c>
      <c r="N70" s="90">
        <v>0</v>
      </c>
      <c r="O70" s="91">
        <f t="shared" si="188"/>
        <v>0</v>
      </c>
      <c r="P70" s="90">
        <v>0</v>
      </c>
      <c r="Q70" s="91">
        <f t="shared" si="189"/>
        <v>0</v>
      </c>
      <c r="R70" s="90">
        <v>0</v>
      </c>
      <c r="S70" s="91">
        <f t="shared" si="190"/>
        <v>0</v>
      </c>
      <c r="T70" s="90">
        <v>0</v>
      </c>
      <c r="U70" s="91">
        <f t="shared" si="191"/>
        <v>0</v>
      </c>
      <c r="V70" s="90">
        <v>0</v>
      </c>
      <c r="W70" s="91">
        <f t="shared" si="192"/>
        <v>0</v>
      </c>
      <c r="X70" s="92">
        <f t="shared" si="193"/>
        <v>0</v>
      </c>
      <c r="Y70" s="210">
        <v>0</v>
      </c>
      <c r="Z70" s="211">
        <f t="shared" si="194"/>
        <v>0</v>
      </c>
      <c r="AA70" s="210">
        <v>0</v>
      </c>
      <c r="AB70" s="211">
        <f t="shared" si="195"/>
        <v>0</v>
      </c>
      <c r="AC70" s="210">
        <v>0</v>
      </c>
      <c r="AD70" s="211">
        <f t="shared" si="196"/>
        <v>0</v>
      </c>
      <c r="AE70" s="210">
        <v>0</v>
      </c>
      <c r="AF70" s="211">
        <f t="shared" si="197"/>
        <v>0</v>
      </c>
      <c r="AG70" s="210">
        <v>0</v>
      </c>
      <c r="AH70" s="211">
        <f t="shared" si="198"/>
        <v>0</v>
      </c>
      <c r="AI70" s="212">
        <f t="shared" si="199"/>
        <v>0</v>
      </c>
      <c r="AJ70" s="213">
        <v>0</v>
      </c>
      <c r="AK70" s="214">
        <f t="shared" si="200"/>
        <v>0</v>
      </c>
      <c r="AL70" s="213">
        <v>0</v>
      </c>
      <c r="AM70" s="214">
        <f t="shared" si="201"/>
        <v>0</v>
      </c>
      <c r="AN70" s="213">
        <v>0</v>
      </c>
      <c r="AO70" s="214">
        <f t="shared" si="202"/>
        <v>0</v>
      </c>
      <c r="AP70" s="213">
        <v>0</v>
      </c>
      <c r="AQ70" s="214">
        <f t="shared" si="203"/>
        <v>0</v>
      </c>
      <c r="AR70" s="213">
        <v>0</v>
      </c>
      <c r="AS70" s="214">
        <f t="shared" si="204"/>
        <v>0</v>
      </c>
      <c r="AT70" s="215">
        <f t="shared" si="205"/>
        <v>0</v>
      </c>
      <c r="AU70" s="216">
        <v>0</v>
      </c>
      <c r="AV70" s="217">
        <f t="shared" si="206"/>
        <v>0</v>
      </c>
      <c r="AW70" s="216">
        <v>0</v>
      </c>
      <c r="AX70" s="217">
        <f t="shared" si="207"/>
        <v>0</v>
      </c>
      <c r="AY70" s="216">
        <v>0</v>
      </c>
      <c r="AZ70" s="217">
        <f t="shared" si="208"/>
        <v>0</v>
      </c>
      <c r="BA70" s="216">
        <v>0</v>
      </c>
      <c r="BB70" s="217">
        <f t="shared" si="209"/>
        <v>0</v>
      </c>
      <c r="BC70" s="216">
        <v>0</v>
      </c>
      <c r="BD70" s="217">
        <f t="shared" si="210"/>
        <v>0</v>
      </c>
      <c r="BE70" s="218">
        <f t="shared" si="211"/>
        <v>0</v>
      </c>
      <c r="BF70" s="219">
        <v>0</v>
      </c>
      <c r="BG70" s="220">
        <f t="shared" si="212"/>
        <v>0</v>
      </c>
      <c r="BH70" s="219">
        <v>0</v>
      </c>
      <c r="BI70" s="220">
        <f t="shared" si="213"/>
        <v>0</v>
      </c>
      <c r="BJ70" s="219">
        <v>0</v>
      </c>
      <c r="BK70" s="220">
        <f t="shared" si="214"/>
        <v>0</v>
      </c>
      <c r="BL70" s="219">
        <v>0</v>
      </c>
      <c r="BM70" s="220">
        <f t="shared" si="215"/>
        <v>0</v>
      </c>
      <c r="BN70" s="219">
        <v>0</v>
      </c>
      <c r="BO70" s="220">
        <f t="shared" si="216"/>
        <v>0</v>
      </c>
      <c r="BP70" s="413">
        <f t="shared" si="217"/>
        <v>0</v>
      </c>
      <c r="BQ70" s="558">
        <f t="shared" si="171"/>
        <v>0</v>
      </c>
      <c r="BR70" s="522">
        <f t="shared" si="172"/>
        <v>0</v>
      </c>
      <c r="BS70" s="522">
        <f t="shared" si="173"/>
        <v>0</v>
      </c>
      <c r="BT70" s="522">
        <f t="shared" si="174"/>
        <v>0</v>
      </c>
      <c r="BU70" s="522">
        <f t="shared" si="175"/>
        <v>0</v>
      </c>
      <c r="BV70" s="571">
        <f t="shared" si="176"/>
        <v>0</v>
      </c>
      <c r="BW70" s="524">
        <v>0</v>
      </c>
      <c r="BX70" s="223">
        <f t="shared" si="218"/>
        <v>0</v>
      </c>
      <c r="BY70" s="222">
        <v>0</v>
      </c>
      <c r="BZ70" s="223">
        <f t="shared" si="219"/>
        <v>0</v>
      </c>
      <c r="CA70" s="222">
        <v>0</v>
      </c>
      <c r="CB70" s="223">
        <f t="shared" si="220"/>
        <v>0</v>
      </c>
      <c r="CC70" s="222">
        <v>0</v>
      </c>
      <c r="CD70" s="223">
        <f t="shared" si="221"/>
        <v>0</v>
      </c>
      <c r="CE70" s="222">
        <v>0</v>
      </c>
      <c r="CF70" s="223">
        <f t="shared" si="222"/>
        <v>0</v>
      </c>
      <c r="CG70" s="224">
        <f t="shared" si="223"/>
        <v>0</v>
      </c>
      <c r="CH70" s="225">
        <v>0</v>
      </c>
      <c r="CI70" s="226">
        <f t="shared" si="224"/>
        <v>0</v>
      </c>
      <c r="CJ70" s="225">
        <v>0</v>
      </c>
      <c r="CK70" s="226">
        <f t="shared" si="225"/>
        <v>0</v>
      </c>
      <c r="CL70" s="225">
        <v>0</v>
      </c>
      <c r="CM70" s="226">
        <f t="shared" si="226"/>
        <v>0</v>
      </c>
      <c r="CN70" s="225">
        <v>0</v>
      </c>
      <c r="CO70" s="226">
        <f t="shared" si="227"/>
        <v>0</v>
      </c>
      <c r="CP70" s="225">
        <v>0</v>
      </c>
      <c r="CQ70" s="226">
        <f t="shared" si="228"/>
        <v>0</v>
      </c>
      <c r="CR70" s="227">
        <f t="shared" si="229"/>
        <v>0</v>
      </c>
      <c r="CS70" s="228">
        <v>0</v>
      </c>
      <c r="CT70" s="229">
        <f t="shared" si="230"/>
        <v>0</v>
      </c>
      <c r="CU70" s="228">
        <v>0</v>
      </c>
      <c r="CV70" s="229">
        <f t="shared" si="231"/>
        <v>0</v>
      </c>
      <c r="CW70" s="228">
        <v>0</v>
      </c>
      <c r="CX70" s="229">
        <f t="shared" si="232"/>
        <v>0</v>
      </c>
      <c r="CY70" s="228">
        <v>0</v>
      </c>
      <c r="CZ70" s="229">
        <f t="shared" si="233"/>
        <v>0</v>
      </c>
      <c r="DA70" s="228">
        <v>0</v>
      </c>
      <c r="DB70" s="229">
        <f t="shared" si="234"/>
        <v>0</v>
      </c>
      <c r="DC70" s="230">
        <f t="shared" si="235"/>
        <v>0</v>
      </c>
      <c r="DD70" s="231">
        <v>0</v>
      </c>
      <c r="DE70" s="232">
        <f t="shared" si="236"/>
        <v>0</v>
      </c>
      <c r="DF70" s="231">
        <v>0</v>
      </c>
      <c r="DG70" s="232">
        <f t="shared" si="237"/>
        <v>0</v>
      </c>
      <c r="DH70" s="231">
        <v>0</v>
      </c>
      <c r="DI70" s="232">
        <f t="shared" si="238"/>
        <v>0</v>
      </c>
      <c r="DJ70" s="231">
        <v>0</v>
      </c>
      <c r="DK70" s="232">
        <f t="shared" si="239"/>
        <v>0</v>
      </c>
      <c r="DL70" s="231">
        <v>0</v>
      </c>
      <c r="DM70" s="232">
        <f t="shared" si="240"/>
        <v>0</v>
      </c>
      <c r="DN70" s="233">
        <f t="shared" si="241"/>
        <v>0</v>
      </c>
      <c r="DO70" s="234">
        <v>0</v>
      </c>
      <c r="DP70" s="235">
        <f t="shared" si="242"/>
        <v>0</v>
      </c>
      <c r="DQ70" s="234">
        <v>0</v>
      </c>
      <c r="DR70" s="235">
        <f t="shared" si="243"/>
        <v>0</v>
      </c>
      <c r="DS70" s="234">
        <v>0</v>
      </c>
      <c r="DT70" s="235">
        <f t="shared" si="244"/>
        <v>0</v>
      </c>
      <c r="DU70" s="234">
        <v>0</v>
      </c>
      <c r="DV70" s="235">
        <f t="shared" si="245"/>
        <v>0</v>
      </c>
      <c r="DW70" s="234">
        <v>0</v>
      </c>
      <c r="DX70" s="235">
        <f t="shared" si="246"/>
        <v>0</v>
      </c>
      <c r="DY70" s="243">
        <f t="shared" si="247"/>
        <v>0</v>
      </c>
      <c r="DZ70" s="558">
        <f t="shared" si="177"/>
        <v>0</v>
      </c>
      <c r="EA70" s="522">
        <f t="shared" si="178"/>
        <v>0</v>
      </c>
      <c r="EB70" s="522">
        <f t="shared" si="179"/>
        <v>0</v>
      </c>
      <c r="EC70" s="522">
        <f t="shared" si="180"/>
        <v>0</v>
      </c>
      <c r="ED70" s="522">
        <f t="shared" si="181"/>
        <v>0</v>
      </c>
      <c r="EE70" s="571">
        <f t="shared" si="182"/>
        <v>0</v>
      </c>
      <c r="EF70" s="239">
        <f t="shared" si="183"/>
        <v>0</v>
      </c>
      <c r="EG70" s="239">
        <f t="shared" si="184"/>
        <v>0</v>
      </c>
      <c r="EH70" s="239">
        <f t="shared" si="185"/>
        <v>0</v>
      </c>
      <c r="EI70" s="239">
        <f t="shared" si="186"/>
        <v>0</v>
      </c>
      <c r="EJ70" s="239">
        <f t="shared" si="248"/>
        <v>0</v>
      </c>
      <c r="EK70" s="240">
        <f t="shared" si="187"/>
        <v>0</v>
      </c>
    </row>
    <row r="71" spans="1:141" ht="15" customHeight="1">
      <c r="C71" s="246">
        <v>0</v>
      </c>
      <c r="D71" s="34" t="s">
        <v>367</v>
      </c>
      <c r="E71" s="667" t="s">
        <v>300</v>
      </c>
      <c r="F71" s="662"/>
      <c r="G71" s="662"/>
      <c r="H71" s="662"/>
      <c r="I71" s="662"/>
      <c r="J71" s="662"/>
      <c r="K71" s="104">
        <v>0</v>
      </c>
      <c r="L71" s="105">
        <f t="shared" si="169"/>
        <v>0</v>
      </c>
      <c r="M71" s="56">
        <f t="shared" si="170"/>
        <v>0</v>
      </c>
      <c r="N71" s="90">
        <v>0</v>
      </c>
      <c r="O71" s="91">
        <f t="shared" si="188"/>
        <v>0</v>
      </c>
      <c r="P71" s="90">
        <v>0</v>
      </c>
      <c r="Q71" s="91">
        <f t="shared" si="189"/>
        <v>0</v>
      </c>
      <c r="R71" s="90">
        <v>0</v>
      </c>
      <c r="S71" s="91">
        <f t="shared" si="190"/>
        <v>0</v>
      </c>
      <c r="T71" s="90">
        <v>0</v>
      </c>
      <c r="U71" s="91">
        <f t="shared" si="191"/>
        <v>0</v>
      </c>
      <c r="V71" s="90">
        <v>0</v>
      </c>
      <c r="W71" s="91">
        <f t="shared" si="192"/>
        <v>0</v>
      </c>
      <c r="X71" s="92">
        <f t="shared" si="193"/>
        <v>0</v>
      </c>
      <c r="Y71" s="210">
        <v>0</v>
      </c>
      <c r="Z71" s="211">
        <f t="shared" si="194"/>
        <v>0</v>
      </c>
      <c r="AA71" s="210">
        <v>0</v>
      </c>
      <c r="AB71" s="211">
        <f t="shared" si="195"/>
        <v>0</v>
      </c>
      <c r="AC71" s="210">
        <v>0</v>
      </c>
      <c r="AD71" s="211">
        <f t="shared" si="196"/>
        <v>0</v>
      </c>
      <c r="AE71" s="210">
        <v>0</v>
      </c>
      <c r="AF71" s="211">
        <f t="shared" si="197"/>
        <v>0</v>
      </c>
      <c r="AG71" s="210">
        <v>0</v>
      </c>
      <c r="AH71" s="211">
        <f t="shared" si="198"/>
        <v>0</v>
      </c>
      <c r="AI71" s="212">
        <f t="shared" si="199"/>
        <v>0</v>
      </c>
      <c r="AJ71" s="213">
        <v>0</v>
      </c>
      <c r="AK71" s="214">
        <f t="shared" si="200"/>
        <v>0</v>
      </c>
      <c r="AL71" s="213">
        <v>0</v>
      </c>
      <c r="AM71" s="214">
        <f t="shared" si="201"/>
        <v>0</v>
      </c>
      <c r="AN71" s="213">
        <v>0</v>
      </c>
      <c r="AO71" s="214">
        <f t="shared" si="202"/>
        <v>0</v>
      </c>
      <c r="AP71" s="213">
        <v>0</v>
      </c>
      <c r="AQ71" s="214">
        <f t="shared" si="203"/>
        <v>0</v>
      </c>
      <c r="AR71" s="213">
        <v>0</v>
      </c>
      <c r="AS71" s="214">
        <f t="shared" si="204"/>
        <v>0</v>
      </c>
      <c r="AT71" s="215">
        <f t="shared" si="205"/>
        <v>0</v>
      </c>
      <c r="AU71" s="216">
        <v>0</v>
      </c>
      <c r="AV71" s="217">
        <f t="shared" si="206"/>
        <v>0</v>
      </c>
      <c r="AW71" s="216">
        <v>0</v>
      </c>
      <c r="AX71" s="217">
        <f t="shared" si="207"/>
        <v>0</v>
      </c>
      <c r="AY71" s="216">
        <v>0</v>
      </c>
      <c r="AZ71" s="217">
        <f t="shared" si="208"/>
        <v>0</v>
      </c>
      <c r="BA71" s="216">
        <v>0</v>
      </c>
      <c r="BB71" s="217">
        <f t="shared" si="209"/>
        <v>0</v>
      </c>
      <c r="BC71" s="216">
        <v>0</v>
      </c>
      <c r="BD71" s="217">
        <f t="shared" si="210"/>
        <v>0</v>
      </c>
      <c r="BE71" s="218">
        <f t="shared" si="211"/>
        <v>0</v>
      </c>
      <c r="BF71" s="219">
        <v>0</v>
      </c>
      <c r="BG71" s="220">
        <f t="shared" si="212"/>
        <v>0</v>
      </c>
      <c r="BH71" s="219">
        <v>0</v>
      </c>
      <c r="BI71" s="220">
        <f t="shared" si="213"/>
        <v>0</v>
      </c>
      <c r="BJ71" s="219">
        <v>0</v>
      </c>
      <c r="BK71" s="220">
        <f t="shared" si="214"/>
        <v>0</v>
      </c>
      <c r="BL71" s="219">
        <v>0</v>
      </c>
      <c r="BM71" s="220">
        <f t="shared" si="215"/>
        <v>0</v>
      </c>
      <c r="BN71" s="219">
        <v>0</v>
      </c>
      <c r="BO71" s="220">
        <f t="shared" si="216"/>
        <v>0</v>
      </c>
      <c r="BP71" s="413">
        <f t="shared" si="217"/>
        <v>0</v>
      </c>
      <c r="BQ71" s="558">
        <f t="shared" si="171"/>
        <v>0</v>
      </c>
      <c r="BR71" s="522">
        <f t="shared" si="172"/>
        <v>0</v>
      </c>
      <c r="BS71" s="522">
        <f t="shared" si="173"/>
        <v>0</v>
      </c>
      <c r="BT71" s="522">
        <f t="shared" si="174"/>
        <v>0</v>
      </c>
      <c r="BU71" s="522">
        <f t="shared" si="175"/>
        <v>0</v>
      </c>
      <c r="BV71" s="571">
        <f t="shared" si="176"/>
        <v>0</v>
      </c>
      <c r="BW71" s="524">
        <v>0</v>
      </c>
      <c r="BX71" s="223">
        <f t="shared" si="218"/>
        <v>0</v>
      </c>
      <c r="BY71" s="222">
        <v>0</v>
      </c>
      <c r="BZ71" s="223">
        <f t="shared" si="219"/>
        <v>0</v>
      </c>
      <c r="CA71" s="222">
        <v>0</v>
      </c>
      <c r="CB71" s="223">
        <f t="shared" si="220"/>
        <v>0</v>
      </c>
      <c r="CC71" s="222">
        <v>0</v>
      </c>
      <c r="CD71" s="223">
        <f t="shared" si="221"/>
        <v>0</v>
      </c>
      <c r="CE71" s="222">
        <v>0</v>
      </c>
      <c r="CF71" s="223">
        <f t="shared" si="222"/>
        <v>0</v>
      </c>
      <c r="CG71" s="224">
        <f t="shared" si="223"/>
        <v>0</v>
      </c>
      <c r="CH71" s="225">
        <v>0</v>
      </c>
      <c r="CI71" s="226">
        <f t="shared" si="224"/>
        <v>0</v>
      </c>
      <c r="CJ71" s="225">
        <v>0</v>
      </c>
      <c r="CK71" s="226">
        <f t="shared" si="225"/>
        <v>0</v>
      </c>
      <c r="CL71" s="225">
        <v>0</v>
      </c>
      <c r="CM71" s="226">
        <f t="shared" si="226"/>
        <v>0</v>
      </c>
      <c r="CN71" s="225">
        <v>0</v>
      </c>
      <c r="CO71" s="226">
        <f t="shared" si="227"/>
        <v>0</v>
      </c>
      <c r="CP71" s="225">
        <v>0</v>
      </c>
      <c r="CQ71" s="226">
        <f t="shared" si="228"/>
        <v>0</v>
      </c>
      <c r="CR71" s="227">
        <f t="shared" si="229"/>
        <v>0</v>
      </c>
      <c r="CS71" s="228">
        <v>0</v>
      </c>
      <c r="CT71" s="229">
        <f t="shared" si="230"/>
        <v>0</v>
      </c>
      <c r="CU71" s="228">
        <v>0</v>
      </c>
      <c r="CV71" s="229">
        <f t="shared" si="231"/>
        <v>0</v>
      </c>
      <c r="CW71" s="228">
        <v>0</v>
      </c>
      <c r="CX71" s="229">
        <f t="shared" si="232"/>
        <v>0</v>
      </c>
      <c r="CY71" s="228">
        <v>0</v>
      </c>
      <c r="CZ71" s="229">
        <f t="shared" si="233"/>
        <v>0</v>
      </c>
      <c r="DA71" s="228">
        <v>0</v>
      </c>
      <c r="DB71" s="229">
        <f t="shared" si="234"/>
        <v>0</v>
      </c>
      <c r="DC71" s="230">
        <f t="shared" si="235"/>
        <v>0</v>
      </c>
      <c r="DD71" s="231">
        <v>0</v>
      </c>
      <c r="DE71" s="232">
        <f t="shared" si="236"/>
        <v>0</v>
      </c>
      <c r="DF71" s="231">
        <v>0</v>
      </c>
      <c r="DG71" s="232">
        <f t="shared" si="237"/>
        <v>0</v>
      </c>
      <c r="DH71" s="231">
        <v>0</v>
      </c>
      <c r="DI71" s="232">
        <f t="shared" si="238"/>
        <v>0</v>
      </c>
      <c r="DJ71" s="231">
        <v>0</v>
      </c>
      <c r="DK71" s="232">
        <f t="shared" si="239"/>
        <v>0</v>
      </c>
      <c r="DL71" s="231">
        <v>0</v>
      </c>
      <c r="DM71" s="232">
        <f t="shared" si="240"/>
        <v>0</v>
      </c>
      <c r="DN71" s="233">
        <f t="shared" si="241"/>
        <v>0</v>
      </c>
      <c r="DO71" s="234">
        <v>0</v>
      </c>
      <c r="DP71" s="235">
        <f t="shared" si="242"/>
        <v>0</v>
      </c>
      <c r="DQ71" s="234">
        <v>0</v>
      </c>
      <c r="DR71" s="235">
        <f t="shared" si="243"/>
        <v>0</v>
      </c>
      <c r="DS71" s="234">
        <v>0</v>
      </c>
      <c r="DT71" s="235">
        <f t="shared" si="244"/>
        <v>0</v>
      </c>
      <c r="DU71" s="234">
        <v>0</v>
      </c>
      <c r="DV71" s="235">
        <f t="shared" si="245"/>
        <v>0</v>
      </c>
      <c r="DW71" s="234">
        <v>0</v>
      </c>
      <c r="DX71" s="235">
        <f t="shared" si="246"/>
        <v>0</v>
      </c>
      <c r="DY71" s="243">
        <f t="shared" si="247"/>
        <v>0</v>
      </c>
      <c r="DZ71" s="558">
        <f t="shared" si="177"/>
        <v>0</v>
      </c>
      <c r="EA71" s="522">
        <f t="shared" si="178"/>
        <v>0</v>
      </c>
      <c r="EB71" s="522">
        <f t="shared" si="179"/>
        <v>0</v>
      </c>
      <c r="EC71" s="522">
        <f t="shared" si="180"/>
        <v>0</v>
      </c>
      <c r="ED71" s="522">
        <f t="shared" si="181"/>
        <v>0</v>
      </c>
      <c r="EE71" s="571">
        <f t="shared" si="182"/>
        <v>0</v>
      </c>
      <c r="EF71" s="239">
        <f t="shared" si="183"/>
        <v>0</v>
      </c>
      <c r="EG71" s="239">
        <f t="shared" si="184"/>
        <v>0</v>
      </c>
      <c r="EH71" s="239">
        <f t="shared" si="185"/>
        <v>0</v>
      </c>
      <c r="EI71" s="239">
        <f t="shared" si="186"/>
        <v>0</v>
      </c>
      <c r="EJ71" s="239">
        <f t="shared" si="248"/>
        <v>0</v>
      </c>
      <c r="EK71" s="240">
        <f t="shared" si="187"/>
        <v>0</v>
      </c>
    </row>
    <row r="72" spans="1:141" ht="15" customHeight="1">
      <c r="C72" s="246">
        <v>0</v>
      </c>
      <c r="D72" s="34" t="s">
        <v>367</v>
      </c>
      <c r="E72" s="667" t="s">
        <v>300</v>
      </c>
      <c r="F72" s="662"/>
      <c r="G72" s="662"/>
      <c r="H72" s="662"/>
      <c r="I72" s="662"/>
      <c r="J72" s="662"/>
      <c r="K72" s="104">
        <v>0</v>
      </c>
      <c r="L72" s="105">
        <f t="shared" si="169"/>
        <v>0</v>
      </c>
      <c r="M72" s="56">
        <f t="shared" si="170"/>
        <v>0</v>
      </c>
      <c r="N72" s="90">
        <v>0</v>
      </c>
      <c r="O72" s="91">
        <f t="shared" si="188"/>
        <v>0</v>
      </c>
      <c r="P72" s="90">
        <v>0</v>
      </c>
      <c r="Q72" s="91">
        <f t="shared" si="189"/>
        <v>0</v>
      </c>
      <c r="R72" s="90">
        <v>0</v>
      </c>
      <c r="S72" s="91">
        <f t="shared" si="190"/>
        <v>0</v>
      </c>
      <c r="T72" s="90">
        <v>0</v>
      </c>
      <c r="U72" s="91">
        <f t="shared" si="191"/>
        <v>0</v>
      </c>
      <c r="V72" s="90">
        <v>0</v>
      </c>
      <c r="W72" s="91">
        <f t="shared" si="192"/>
        <v>0</v>
      </c>
      <c r="X72" s="92">
        <f t="shared" si="193"/>
        <v>0</v>
      </c>
      <c r="Y72" s="210">
        <v>0</v>
      </c>
      <c r="Z72" s="211">
        <f t="shared" si="194"/>
        <v>0</v>
      </c>
      <c r="AA72" s="210">
        <v>0</v>
      </c>
      <c r="AB72" s="211">
        <f t="shared" si="195"/>
        <v>0</v>
      </c>
      <c r="AC72" s="210">
        <v>0</v>
      </c>
      <c r="AD72" s="211">
        <f t="shared" si="196"/>
        <v>0</v>
      </c>
      <c r="AE72" s="210">
        <v>0</v>
      </c>
      <c r="AF72" s="211">
        <f t="shared" si="197"/>
        <v>0</v>
      </c>
      <c r="AG72" s="210">
        <v>0</v>
      </c>
      <c r="AH72" s="211">
        <f t="shared" si="198"/>
        <v>0</v>
      </c>
      <c r="AI72" s="212">
        <f t="shared" si="199"/>
        <v>0</v>
      </c>
      <c r="AJ72" s="213">
        <v>0</v>
      </c>
      <c r="AK72" s="214">
        <f t="shared" si="200"/>
        <v>0</v>
      </c>
      <c r="AL72" s="213">
        <v>0</v>
      </c>
      <c r="AM72" s="214">
        <f t="shared" si="201"/>
        <v>0</v>
      </c>
      <c r="AN72" s="213">
        <v>0</v>
      </c>
      <c r="AO72" s="214">
        <f t="shared" si="202"/>
        <v>0</v>
      </c>
      <c r="AP72" s="213">
        <v>0</v>
      </c>
      <c r="AQ72" s="214">
        <f t="shared" si="203"/>
        <v>0</v>
      </c>
      <c r="AR72" s="213">
        <v>0</v>
      </c>
      <c r="AS72" s="214">
        <f t="shared" si="204"/>
        <v>0</v>
      </c>
      <c r="AT72" s="215">
        <f t="shared" si="205"/>
        <v>0</v>
      </c>
      <c r="AU72" s="216">
        <v>0</v>
      </c>
      <c r="AV72" s="217">
        <f t="shared" si="206"/>
        <v>0</v>
      </c>
      <c r="AW72" s="216">
        <v>0</v>
      </c>
      <c r="AX72" s="217">
        <f t="shared" si="207"/>
        <v>0</v>
      </c>
      <c r="AY72" s="216">
        <v>0</v>
      </c>
      <c r="AZ72" s="217">
        <f t="shared" si="208"/>
        <v>0</v>
      </c>
      <c r="BA72" s="216">
        <v>0</v>
      </c>
      <c r="BB72" s="217">
        <f t="shared" si="209"/>
        <v>0</v>
      </c>
      <c r="BC72" s="216">
        <v>0</v>
      </c>
      <c r="BD72" s="217">
        <f t="shared" si="210"/>
        <v>0</v>
      </c>
      <c r="BE72" s="218">
        <f t="shared" si="211"/>
        <v>0</v>
      </c>
      <c r="BF72" s="219">
        <v>0</v>
      </c>
      <c r="BG72" s="220">
        <f t="shared" si="212"/>
        <v>0</v>
      </c>
      <c r="BH72" s="219">
        <v>0</v>
      </c>
      <c r="BI72" s="220">
        <f t="shared" si="213"/>
        <v>0</v>
      </c>
      <c r="BJ72" s="219">
        <v>0</v>
      </c>
      <c r="BK72" s="220">
        <f t="shared" si="214"/>
        <v>0</v>
      </c>
      <c r="BL72" s="219">
        <v>0</v>
      </c>
      <c r="BM72" s="220">
        <f t="shared" si="215"/>
        <v>0</v>
      </c>
      <c r="BN72" s="219">
        <v>0</v>
      </c>
      <c r="BO72" s="220">
        <f t="shared" si="216"/>
        <v>0</v>
      </c>
      <c r="BP72" s="413">
        <f t="shared" si="217"/>
        <v>0</v>
      </c>
      <c r="BQ72" s="558">
        <f t="shared" si="171"/>
        <v>0</v>
      </c>
      <c r="BR72" s="522">
        <f t="shared" si="172"/>
        <v>0</v>
      </c>
      <c r="BS72" s="522">
        <f t="shared" si="173"/>
        <v>0</v>
      </c>
      <c r="BT72" s="522">
        <f t="shared" si="174"/>
        <v>0</v>
      </c>
      <c r="BU72" s="522">
        <f t="shared" si="175"/>
        <v>0</v>
      </c>
      <c r="BV72" s="571">
        <f t="shared" si="176"/>
        <v>0</v>
      </c>
      <c r="BW72" s="524">
        <v>0</v>
      </c>
      <c r="BX72" s="223">
        <f t="shared" si="218"/>
        <v>0</v>
      </c>
      <c r="BY72" s="222">
        <v>0</v>
      </c>
      <c r="BZ72" s="223">
        <f t="shared" si="219"/>
        <v>0</v>
      </c>
      <c r="CA72" s="222">
        <v>0</v>
      </c>
      <c r="CB72" s="223">
        <f t="shared" si="220"/>
        <v>0</v>
      </c>
      <c r="CC72" s="222">
        <v>0</v>
      </c>
      <c r="CD72" s="223">
        <f t="shared" si="221"/>
        <v>0</v>
      </c>
      <c r="CE72" s="222">
        <v>0</v>
      </c>
      <c r="CF72" s="223">
        <f t="shared" si="222"/>
        <v>0</v>
      </c>
      <c r="CG72" s="224">
        <f t="shared" si="223"/>
        <v>0</v>
      </c>
      <c r="CH72" s="225">
        <v>0</v>
      </c>
      <c r="CI72" s="226">
        <f t="shared" si="224"/>
        <v>0</v>
      </c>
      <c r="CJ72" s="225">
        <v>0</v>
      </c>
      <c r="CK72" s="226">
        <f t="shared" si="225"/>
        <v>0</v>
      </c>
      <c r="CL72" s="225">
        <v>0</v>
      </c>
      <c r="CM72" s="226">
        <f t="shared" si="226"/>
        <v>0</v>
      </c>
      <c r="CN72" s="225">
        <v>0</v>
      </c>
      <c r="CO72" s="226">
        <f t="shared" si="227"/>
        <v>0</v>
      </c>
      <c r="CP72" s="225">
        <v>0</v>
      </c>
      <c r="CQ72" s="226">
        <f t="shared" si="228"/>
        <v>0</v>
      </c>
      <c r="CR72" s="227">
        <f t="shared" si="229"/>
        <v>0</v>
      </c>
      <c r="CS72" s="228">
        <v>0</v>
      </c>
      <c r="CT72" s="229">
        <f t="shared" si="230"/>
        <v>0</v>
      </c>
      <c r="CU72" s="228">
        <v>0</v>
      </c>
      <c r="CV72" s="229">
        <f t="shared" si="231"/>
        <v>0</v>
      </c>
      <c r="CW72" s="228">
        <v>0</v>
      </c>
      <c r="CX72" s="229">
        <f t="shared" si="232"/>
        <v>0</v>
      </c>
      <c r="CY72" s="228">
        <v>0</v>
      </c>
      <c r="CZ72" s="229">
        <f t="shared" si="233"/>
        <v>0</v>
      </c>
      <c r="DA72" s="228">
        <v>0</v>
      </c>
      <c r="DB72" s="229">
        <f t="shared" si="234"/>
        <v>0</v>
      </c>
      <c r="DC72" s="230">
        <f t="shared" si="235"/>
        <v>0</v>
      </c>
      <c r="DD72" s="231">
        <v>0</v>
      </c>
      <c r="DE72" s="232">
        <f t="shared" si="236"/>
        <v>0</v>
      </c>
      <c r="DF72" s="231">
        <v>0</v>
      </c>
      <c r="DG72" s="232">
        <f t="shared" si="237"/>
        <v>0</v>
      </c>
      <c r="DH72" s="231">
        <v>0</v>
      </c>
      <c r="DI72" s="232">
        <f t="shared" si="238"/>
        <v>0</v>
      </c>
      <c r="DJ72" s="231">
        <v>0</v>
      </c>
      <c r="DK72" s="232">
        <f t="shared" si="239"/>
        <v>0</v>
      </c>
      <c r="DL72" s="231">
        <v>0</v>
      </c>
      <c r="DM72" s="232">
        <f t="shared" si="240"/>
        <v>0</v>
      </c>
      <c r="DN72" s="233">
        <f t="shared" si="241"/>
        <v>0</v>
      </c>
      <c r="DO72" s="234">
        <v>0</v>
      </c>
      <c r="DP72" s="235">
        <f t="shared" si="242"/>
        <v>0</v>
      </c>
      <c r="DQ72" s="234">
        <v>0</v>
      </c>
      <c r="DR72" s="235">
        <f t="shared" si="243"/>
        <v>0</v>
      </c>
      <c r="DS72" s="234">
        <v>0</v>
      </c>
      <c r="DT72" s="235">
        <f t="shared" si="244"/>
        <v>0</v>
      </c>
      <c r="DU72" s="234">
        <v>0</v>
      </c>
      <c r="DV72" s="235">
        <f t="shared" si="245"/>
        <v>0</v>
      </c>
      <c r="DW72" s="234">
        <v>0</v>
      </c>
      <c r="DX72" s="235">
        <f t="shared" si="246"/>
        <v>0</v>
      </c>
      <c r="DY72" s="243">
        <f t="shared" si="247"/>
        <v>0</v>
      </c>
      <c r="DZ72" s="558">
        <f t="shared" si="177"/>
        <v>0</v>
      </c>
      <c r="EA72" s="522">
        <f t="shared" si="178"/>
        <v>0</v>
      </c>
      <c r="EB72" s="522">
        <f t="shared" si="179"/>
        <v>0</v>
      </c>
      <c r="EC72" s="522">
        <f t="shared" si="180"/>
        <v>0</v>
      </c>
      <c r="ED72" s="522">
        <f t="shared" si="181"/>
        <v>0</v>
      </c>
      <c r="EE72" s="571">
        <f t="shared" si="182"/>
        <v>0</v>
      </c>
      <c r="EF72" s="239">
        <f t="shared" si="183"/>
        <v>0</v>
      </c>
      <c r="EG72" s="239">
        <f t="shared" si="184"/>
        <v>0</v>
      </c>
      <c r="EH72" s="239">
        <f t="shared" si="185"/>
        <v>0</v>
      </c>
      <c r="EI72" s="239">
        <f t="shared" si="186"/>
        <v>0</v>
      </c>
      <c r="EJ72" s="239">
        <f t="shared" si="248"/>
        <v>0</v>
      </c>
      <c r="EK72" s="240">
        <f t="shared" si="187"/>
        <v>0</v>
      </c>
    </row>
    <row r="73" spans="1:141" ht="15" customHeight="1">
      <c r="C73" s="61"/>
      <c r="E73" s="697"/>
      <c r="F73" s="697"/>
      <c r="G73" s="697"/>
      <c r="H73" s="697"/>
      <c r="I73" s="697"/>
      <c r="J73" s="892" t="s">
        <v>253</v>
      </c>
      <c r="K73" s="903"/>
      <c r="L73" s="903"/>
      <c r="M73" s="885"/>
      <c r="N73" s="873">
        <f>SUM(O31:O72)</f>
        <v>0</v>
      </c>
      <c r="O73" s="874"/>
      <c r="P73" s="873">
        <f>SUM(Q31:Q72)</f>
        <v>0</v>
      </c>
      <c r="Q73" s="874"/>
      <c r="R73" s="873">
        <f>SUM(S31:S72)</f>
        <v>0</v>
      </c>
      <c r="S73" s="874"/>
      <c r="T73" s="873">
        <f>SUM(U31:U72)</f>
        <v>0</v>
      </c>
      <c r="U73" s="874"/>
      <c r="V73" s="873">
        <f>SUM(W31:W72)</f>
        <v>0</v>
      </c>
      <c r="W73" s="874"/>
      <c r="X73" s="95">
        <f>SUM(N73:W73)</f>
        <v>0</v>
      </c>
      <c r="Y73" s="873">
        <f>SUM(Z31:Z72)</f>
        <v>0</v>
      </c>
      <c r="Z73" s="874"/>
      <c r="AA73" s="873">
        <f>SUM(AB31:AB72)</f>
        <v>0</v>
      </c>
      <c r="AB73" s="874"/>
      <c r="AC73" s="873">
        <f>SUM(AD31:AD72)</f>
        <v>0</v>
      </c>
      <c r="AD73" s="874"/>
      <c r="AE73" s="873">
        <f>SUM(AF31:AF72)</f>
        <v>0</v>
      </c>
      <c r="AF73" s="874"/>
      <c r="AG73" s="873">
        <f>SUM(AH31:AH72)</f>
        <v>0</v>
      </c>
      <c r="AH73" s="874"/>
      <c r="AI73" s="95">
        <f>SUM(Y73:AG73)</f>
        <v>0</v>
      </c>
      <c r="AJ73" s="873">
        <f>SUM(AK31:AK72)</f>
        <v>0</v>
      </c>
      <c r="AK73" s="874"/>
      <c r="AL73" s="873">
        <f>SUM(AM31:AM72)</f>
        <v>0</v>
      </c>
      <c r="AM73" s="874"/>
      <c r="AN73" s="873">
        <f>SUM(AO31:AO72)</f>
        <v>0</v>
      </c>
      <c r="AO73" s="874"/>
      <c r="AP73" s="873">
        <f>SUM(AQ31:AQ72)</f>
        <v>0</v>
      </c>
      <c r="AQ73" s="874"/>
      <c r="AR73" s="873">
        <f>SUM(AS31:AS72)</f>
        <v>0</v>
      </c>
      <c r="AS73" s="874"/>
      <c r="AT73" s="95">
        <f>SUM(AJ73:AS73)</f>
        <v>0</v>
      </c>
      <c r="AU73" s="873">
        <f>SUM(AV31:AV72)</f>
        <v>0</v>
      </c>
      <c r="AV73" s="874"/>
      <c r="AW73" s="873">
        <f>SUM(AX31:AX72)</f>
        <v>0</v>
      </c>
      <c r="AX73" s="874"/>
      <c r="AY73" s="873">
        <f>SUM(AZ31:AZ72)</f>
        <v>0</v>
      </c>
      <c r="AZ73" s="874"/>
      <c r="BA73" s="873">
        <f>SUM(BB31:BB72)</f>
        <v>0</v>
      </c>
      <c r="BB73" s="874"/>
      <c r="BC73" s="873">
        <f>SUM(BD31:BD72)</f>
        <v>0</v>
      </c>
      <c r="BD73" s="874"/>
      <c r="BE73" s="95">
        <f>SUM(AU73:BD73)</f>
        <v>0</v>
      </c>
      <c r="BF73" s="873">
        <f>SUM(BG31:BG72)</f>
        <v>0</v>
      </c>
      <c r="BG73" s="874"/>
      <c r="BH73" s="873">
        <f>SUM(BI31:BI72)</f>
        <v>0</v>
      </c>
      <c r="BI73" s="874"/>
      <c r="BJ73" s="873">
        <f>SUM(BK31:BK72)</f>
        <v>0</v>
      </c>
      <c r="BK73" s="874"/>
      <c r="BL73" s="873">
        <f>SUM(BM31:BM72)</f>
        <v>0</v>
      </c>
      <c r="BM73" s="874"/>
      <c r="BN73" s="873">
        <f>SUM(BO31:BO72)</f>
        <v>0</v>
      </c>
      <c r="BO73" s="874"/>
      <c r="BP73" s="241">
        <f>SUM(BF73:BO73)</f>
        <v>0</v>
      </c>
      <c r="BQ73" s="578">
        <f t="shared" ref="BQ73:BV73" si="249">SUM(BQ31:BQ72)</f>
        <v>0</v>
      </c>
      <c r="BR73" s="109">
        <f t="shared" si="249"/>
        <v>0</v>
      </c>
      <c r="BS73" s="109">
        <f t="shared" si="249"/>
        <v>0</v>
      </c>
      <c r="BT73" s="109">
        <f t="shared" si="249"/>
        <v>0</v>
      </c>
      <c r="BU73" s="109">
        <f t="shared" si="249"/>
        <v>0</v>
      </c>
      <c r="BV73" s="544">
        <f t="shared" si="249"/>
        <v>0</v>
      </c>
      <c r="BW73" s="980">
        <f>SUM(BX31:BX72)</f>
        <v>0</v>
      </c>
      <c r="BX73" s="874"/>
      <c r="BY73" s="873">
        <f>SUM(BZ31:BZ72)</f>
        <v>0</v>
      </c>
      <c r="BZ73" s="874"/>
      <c r="CA73" s="873">
        <f>SUM(CB31:CB72)</f>
        <v>0</v>
      </c>
      <c r="CB73" s="874"/>
      <c r="CC73" s="873">
        <f>SUM(CD31:CD72)</f>
        <v>0</v>
      </c>
      <c r="CD73" s="874"/>
      <c r="CE73" s="873">
        <f>SUM(CF31:CF72)</f>
        <v>0</v>
      </c>
      <c r="CF73" s="874"/>
      <c r="CG73" s="95">
        <f>SUM(BW73:CF73)</f>
        <v>0</v>
      </c>
      <c r="CH73" s="873">
        <f>SUM(CI31:CI72)</f>
        <v>0</v>
      </c>
      <c r="CI73" s="874"/>
      <c r="CJ73" s="873">
        <f>SUM(CK31:CK72)</f>
        <v>0</v>
      </c>
      <c r="CK73" s="874"/>
      <c r="CL73" s="873">
        <f>SUM(CM31:CM72)</f>
        <v>0</v>
      </c>
      <c r="CM73" s="874"/>
      <c r="CN73" s="873">
        <f>SUM(CO31:CO72)</f>
        <v>0</v>
      </c>
      <c r="CO73" s="874"/>
      <c r="CP73" s="873">
        <f>SUM(CQ31:CQ72)</f>
        <v>0</v>
      </c>
      <c r="CQ73" s="874"/>
      <c r="CR73" s="95">
        <f>SUM(CH73:CQ73)</f>
        <v>0</v>
      </c>
      <c r="CS73" s="873">
        <f>SUM(CT31:CT72)</f>
        <v>0</v>
      </c>
      <c r="CT73" s="874"/>
      <c r="CU73" s="873">
        <f>SUM(CV31:CV72)</f>
        <v>0</v>
      </c>
      <c r="CV73" s="874"/>
      <c r="CW73" s="873">
        <f>SUM(CX31:CX72)</f>
        <v>0</v>
      </c>
      <c r="CX73" s="874"/>
      <c r="CY73" s="873">
        <f>SUM(CZ31:CZ72)</f>
        <v>0</v>
      </c>
      <c r="CZ73" s="874"/>
      <c r="DA73" s="873">
        <f>SUM(DB31:DB72)</f>
        <v>0</v>
      </c>
      <c r="DB73" s="874"/>
      <c r="DC73" s="95">
        <f>SUM(CS73:DB73)</f>
        <v>0</v>
      </c>
      <c r="DD73" s="873">
        <f>SUM(DE31:DE72)</f>
        <v>0</v>
      </c>
      <c r="DE73" s="874"/>
      <c r="DF73" s="873">
        <f>SUM(DG31:DG72)</f>
        <v>0</v>
      </c>
      <c r="DG73" s="874"/>
      <c r="DH73" s="873">
        <f>SUM(DI31:DI72)</f>
        <v>0</v>
      </c>
      <c r="DI73" s="874"/>
      <c r="DJ73" s="873">
        <f>SUM(DK31:DK72)</f>
        <v>0</v>
      </c>
      <c r="DK73" s="874"/>
      <c r="DL73" s="873">
        <f>SUM(DM31:DM72)</f>
        <v>0</v>
      </c>
      <c r="DM73" s="874"/>
      <c r="DN73" s="95">
        <f>SUM(DD73:DM73)</f>
        <v>0</v>
      </c>
      <c r="DO73" s="873">
        <f>SUM(DP31:DP72)</f>
        <v>0</v>
      </c>
      <c r="DP73" s="874"/>
      <c r="DQ73" s="873">
        <f>SUM(DR31:DR72)</f>
        <v>0</v>
      </c>
      <c r="DR73" s="874"/>
      <c r="DS73" s="873">
        <f>SUM(DT31:DT72)</f>
        <v>0</v>
      </c>
      <c r="DT73" s="874"/>
      <c r="DU73" s="873">
        <f>SUM(DV31:DV72)</f>
        <v>0</v>
      </c>
      <c r="DV73" s="874"/>
      <c r="DW73" s="873">
        <f>SUM(DX31:DX72)</f>
        <v>0</v>
      </c>
      <c r="DX73" s="874"/>
      <c r="DY73" s="95">
        <f>SUM(DO73:DX73)</f>
        <v>0</v>
      </c>
      <c r="DZ73" s="578">
        <f t="shared" ref="DZ73:EJ73" si="250">SUM(DZ31:DZ72)</f>
        <v>0</v>
      </c>
      <c r="EA73" s="109">
        <f t="shared" si="250"/>
        <v>0</v>
      </c>
      <c r="EB73" s="109">
        <f t="shared" si="250"/>
        <v>0</v>
      </c>
      <c r="EC73" s="109">
        <f t="shared" si="250"/>
        <v>0</v>
      </c>
      <c r="ED73" s="109">
        <f t="shared" si="250"/>
        <v>0</v>
      </c>
      <c r="EE73" s="544">
        <f t="shared" si="250"/>
        <v>0</v>
      </c>
      <c r="EF73" s="139">
        <f t="shared" si="250"/>
        <v>0</v>
      </c>
      <c r="EG73" s="139">
        <f t="shared" si="250"/>
        <v>0</v>
      </c>
      <c r="EH73" s="139">
        <f t="shared" si="250"/>
        <v>0</v>
      </c>
      <c r="EI73" s="139">
        <f t="shared" si="250"/>
        <v>0</v>
      </c>
      <c r="EJ73" s="139">
        <f t="shared" si="250"/>
        <v>0</v>
      </c>
      <c r="EK73" s="139">
        <f t="shared" si="187"/>
        <v>0</v>
      </c>
    </row>
    <row r="74" spans="1:141" s="9" customFormat="1" ht="15" customHeight="1">
      <c r="A74" s="62"/>
      <c r="B74" s="62"/>
      <c r="C74" s="936" t="s">
        <v>255</v>
      </c>
      <c r="D74" s="937"/>
      <c r="E74" s="937"/>
      <c r="F74" s="937"/>
      <c r="G74" s="937"/>
      <c r="H74" s="937"/>
      <c r="I74" s="937"/>
      <c r="J74" s="937"/>
      <c r="K74" s="937"/>
      <c r="L74" s="937"/>
      <c r="M74" s="938"/>
      <c r="N74" s="875">
        <f>SUM(N28,N73)</f>
        <v>0</v>
      </c>
      <c r="O74" s="876"/>
      <c r="P74" s="875">
        <f>SUM(P28,P73)</f>
        <v>0</v>
      </c>
      <c r="Q74" s="876"/>
      <c r="R74" s="875">
        <f>SUM(R28,R73)</f>
        <v>0</v>
      </c>
      <c r="S74" s="876"/>
      <c r="T74" s="875">
        <f>SUM(T28,T73)</f>
        <v>0</v>
      </c>
      <c r="U74" s="876"/>
      <c r="V74" s="875">
        <f>SUM(V28,V73)</f>
        <v>0</v>
      </c>
      <c r="W74" s="876"/>
      <c r="X74" s="106">
        <f>SUM(N74:W74)</f>
        <v>0</v>
      </c>
      <c r="Y74" s="875">
        <f>SUM(Y28,Y73)</f>
        <v>0</v>
      </c>
      <c r="Z74" s="876"/>
      <c r="AA74" s="875">
        <f>SUM(AA28,AA73)</f>
        <v>0</v>
      </c>
      <c r="AB74" s="876"/>
      <c r="AC74" s="875">
        <f>SUM(AC28,AC73)</f>
        <v>0</v>
      </c>
      <c r="AD74" s="876"/>
      <c r="AE74" s="875">
        <f>SUM(AE28,AE73)</f>
        <v>0</v>
      </c>
      <c r="AF74" s="876"/>
      <c r="AG74" s="875">
        <f>SUM(AG28,AG73)</f>
        <v>0</v>
      </c>
      <c r="AH74" s="876"/>
      <c r="AI74" s="106">
        <f>SUM(Y74:AG74)</f>
        <v>0</v>
      </c>
      <c r="AJ74" s="875">
        <f>SUM(AJ28,AJ73)</f>
        <v>0</v>
      </c>
      <c r="AK74" s="876"/>
      <c r="AL74" s="875">
        <f>SUM(AL28,AL73)</f>
        <v>0</v>
      </c>
      <c r="AM74" s="876"/>
      <c r="AN74" s="875">
        <f>SUM(AN28,AN73)</f>
        <v>0</v>
      </c>
      <c r="AO74" s="876"/>
      <c r="AP74" s="875">
        <f>SUM(AP28,AP73)</f>
        <v>0</v>
      </c>
      <c r="AQ74" s="876"/>
      <c r="AR74" s="875">
        <f>SUM(AR28,AR73)</f>
        <v>0</v>
      </c>
      <c r="AS74" s="876"/>
      <c r="AT74" s="106">
        <f>SUM(AJ74:AS74)</f>
        <v>0</v>
      </c>
      <c r="AU74" s="875">
        <f>SUM(AU28,AU73)</f>
        <v>0</v>
      </c>
      <c r="AV74" s="876"/>
      <c r="AW74" s="875">
        <f>SUM(AW28,AW73)</f>
        <v>0</v>
      </c>
      <c r="AX74" s="876"/>
      <c r="AY74" s="875">
        <f>SUM(AY28,AY73)</f>
        <v>0</v>
      </c>
      <c r="AZ74" s="876"/>
      <c r="BA74" s="875">
        <f>SUM(BA28,BA73)</f>
        <v>0</v>
      </c>
      <c r="BB74" s="876"/>
      <c r="BC74" s="875">
        <f>SUM(BC28,BC73)</f>
        <v>0</v>
      </c>
      <c r="BD74" s="876"/>
      <c r="BE74" s="106">
        <f>SUM(AU74:BD74)</f>
        <v>0</v>
      </c>
      <c r="BF74" s="875">
        <f>SUM(BF28,BF73)</f>
        <v>0</v>
      </c>
      <c r="BG74" s="876"/>
      <c r="BH74" s="875">
        <f>SUM(BH28,BH73)</f>
        <v>0</v>
      </c>
      <c r="BI74" s="876"/>
      <c r="BJ74" s="875">
        <f>SUM(BJ28,BJ73)</f>
        <v>0</v>
      </c>
      <c r="BK74" s="876"/>
      <c r="BL74" s="875">
        <f>SUM(BL28,BL73)</f>
        <v>0</v>
      </c>
      <c r="BM74" s="876"/>
      <c r="BN74" s="875">
        <f>SUM(BN28,BN73)</f>
        <v>0</v>
      </c>
      <c r="BO74" s="876"/>
      <c r="BP74" s="490">
        <f>SUM(BF74:BO74)</f>
        <v>0</v>
      </c>
      <c r="BQ74" s="579">
        <f t="shared" ref="BQ74:BV74" si="251">BQ28+BQ73</f>
        <v>0</v>
      </c>
      <c r="BR74" s="106">
        <f t="shared" si="251"/>
        <v>0</v>
      </c>
      <c r="BS74" s="106">
        <f t="shared" si="251"/>
        <v>0</v>
      </c>
      <c r="BT74" s="106">
        <f t="shared" si="251"/>
        <v>0</v>
      </c>
      <c r="BU74" s="106">
        <f t="shared" si="251"/>
        <v>0</v>
      </c>
      <c r="BV74" s="543">
        <f t="shared" si="251"/>
        <v>0</v>
      </c>
      <c r="BW74" s="1001">
        <f>SUM(BW28,BW73)</f>
        <v>0</v>
      </c>
      <c r="BX74" s="876"/>
      <c r="BY74" s="875">
        <f>SUM(BY28,BY73)</f>
        <v>0</v>
      </c>
      <c r="BZ74" s="876"/>
      <c r="CA74" s="875">
        <f>SUM(CA28,CA73)</f>
        <v>0</v>
      </c>
      <c r="CB74" s="876"/>
      <c r="CC74" s="875">
        <f>SUM(CC28,CC73)</f>
        <v>0</v>
      </c>
      <c r="CD74" s="876"/>
      <c r="CE74" s="875">
        <f>SUM(CE28,CE73)</f>
        <v>0</v>
      </c>
      <c r="CF74" s="876"/>
      <c r="CG74" s="106">
        <f>SUM(BW74:CF74)</f>
        <v>0</v>
      </c>
      <c r="CH74" s="875">
        <f>SUM(CH28,CH73)</f>
        <v>0</v>
      </c>
      <c r="CI74" s="876"/>
      <c r="CJ74" s="875">
        <f>SUM(CJ28,CJ73)</f>
        <v>0</v>
      </c>
      <c r="CK74" s="876"/>
      <c r="CL74" s="875">
        <f>SUM(CL28,CL73)</f>
        <v>0</v>
      </c>
      <c r="CM74" s="876"/>
      <c r="CN74" s="875">
        <f>SUM(CN28,CN73)</f>
        <v>0</v>
      </c>
      <c r="CO74" s="876"/>
      <c r="CP74" s="875">
        <f>SUM(CP28,CP73)</f>
        <v>0</v>
      </c>
      <c r="CQ74" s="876"/>
      <c r="CR74" s="106">
        <f>SUM(CH74:CQ74)</f>
        <v>0</v>
      </c>
      <c r="CS74" s="875">
        <f>SUM(CS28,CS73)</f>
        <v>0</v>
      </c>
      <c r="CT74" s="876"/>
      <c r="CU74" s="875">
        <f>SUM(CU28,CU73)</f>
        <v>0</v>
      </c>
      <c r="CV74" s="876"/>
      <c r="CW74" s="875">
        <f>SUM(CW28,CW73)</f>
        <v>0</v>
      </c>
      <c r="CX74" s="876"/>
      <c r="CY74" s="875">
        <f>SUM(CY28,CY73)</f>
        <v>0</v>
      </c>
      <c r="CZ74" s="876"/>
      <c r="DA74" s="875">
        <f>SUM(DA28,DA73)</f>
        <v>0</v>
      </c>
      <c r="DB74" s="876"/>
      <c r="DC74" s="106">
        <f>SUM(CS74:DB74)</f>
        <v>0</v>
      </c>
      <c r="DD74" s="875">
        <f>SUM(DD28,DD73)</f>
        <v>0</v>
      </c>
      <c r="DE74" s="876"/>
      <c r="DF74" s="875">
        <f>SUM(DF28,DF73)</f>
        <v>0</v>
      </c>
      <c r="DG74" s="876"/>
      <c r="DH74" s="875">
        <f>SUM(DH28,DH73)</f>
        <v>0</v>
      </c>
      <c r="DI74" s="876"/>
      <c r="DJ74" s="875">
        <f>SUM(DJ28,DJ73)</f>
        <v>0</v>
      </c>
      <c r="DK74" s="876"/>
      <c r="DL74" s="875">
        <f>SUM(DL28,DL73)</f>
        <v>0</v>
      </c>
      <c r="DM74" s="876"/>
      <c r="DN74" s="106">
        <f>SUM(DD74:DM74)</f>
        <v>0</v>
      </c>
      <c r="DO74" s="875">
        <f>SUM(DO28,DO73)</f>
        <v>0</v>
      </c>
      <c r="DP74" s="876"/>
      <c r="DQ74" s="875">
        <f>SUM(DQ28,DQ73)</f>
        <v>0</v>
      </c>
      <c r="DR74" s="876"/>
      <c r="DS74" s="875">
        <f>SUM(DS28,DS73)</f>
        <v>0</v>
      </c>
      <c r="DT74" s="876"/>
      <c r="DU74" s="875">
        <f>SUM(DU28,DU73)</f>
        <v>0</v>
      </c>
      <c r="DV74" s="876"/>
      <c r="DW74" s="875">
        <f>SUM(DW28,DW73)</f>
        <v>0</v>
      </c>
      <c r="DX74" s="876"/>
      <c r="DY74" s="106">
        <f>SUM(DO74:DX74)</f>
        <v>0</v>
      </c>
      <c r="DZ74" s="579">
        <f t="shared" ref="DZ74:EE74" si="252">DZ28+DZ73</f>
        <v>0</v>
      </c>
      <c r="EA74" s="106">
        <f t="shared" si="252"/>
        <v>0</v>
      </c>
      <c r="EB74" s="106">
        <f t="shared" si="252"/>
        <v>0</v>
      </c>
      <c r="EC74" s="106">
        <f t="shared" si="252"/>
        <v>0</v>
      </c>
      <c r="ED74" s="106">
        <f t="shared" si="252"/>
        <v>0</v>
      </c>
      <c r="EE74" s="543">
        <f t="shared" si="252"/>
        <v>0</v>
      </c>
      <c r="EF74" s="106">
        <f>SUM(EF28+EF73)</f>
        <v>0</v>
      </c>
      <c r="EG74" s="106">
        <f>SUM(EG28+EG73)</f>
        <v>0</v>
      </c>
      <c r="EH74" s="106">
        <f>SUM(EH28+EH73)</f>
        <v>0</v>
      </c>
      <c r="EI74" s="106">
        <f>SUM(EI28+EI73)</f>
        <v>0</v>
      </c>
      <c r="EJ74" s="106">
        <f>SUM(EJ28+EJ73)</f>
        <v>0</v>
      </c>
      <c r="EK74" s="106">
        <f t="shared" si="187"/>
        <v>0</v>
      </c>
    </row>
    <row r="75" spans="1:141" s="9" customFormat="1" ht="15" customHeight="1">
      <c r="A75" s="62">
        <v>1900</v>
      </c>
      <c r="B75" s="62"/>
      <c r="C75" s="80" t="s">
        <v>256</v>
      </c>
      <c r="D75" s="16"/>
      <c r="E75" s="719"/>
      <c r="F75" s="719"/>
      <c r="G75" s="719"/>
      <c r="H75" s="719"/>
      <c r="I75" s="719"/>
      <c r="J75" s="719"/>
      <c r="K75" s="16"/>
      <c r="M75" s="28"/>
      <c r="N75" s="81"/>
      <c r="O75" s="97"/>
      <c r="P75" s="81"/>
      <c r="Q75" s="97"/>
      <c r="R75" s="81"/>
      <c r="S75" s="97"/>
      <c r="T75" s="81"/>
      <c r="U75" s="97"/>
      <c r="V75" s="81"/>
      <c r="W75" s="97"/>
      <c r="X75" s="99"/>
      <c r="Y75" s="81"/>
      <c r="Z75" s="97"/>
      <c r="AA75" s="81"/>
      <c r="AB75" s="97"/>
      <c r="AC75" s="81"/>
      <c r="AD75" s="97"/>
      <c r="AE75" s="81"/>
      <c r="AF75" s="97"/>
      <c r="AG75" s="81"/>
      <c r="AH75" s="97"/>
      <c r="AI75" s="99"/>
      <c r="AJ75" s="81"/>
      <c r="AK75" s="97"/>
      <c r="AL75" s="81"/>
      <c r="AM75" s="97"/>
      <c r="AN75" s="81"/>
      <c r="AO75" s="97"/>
      <c r="AP75" s="81"/>
      <c r="AQ75" s="97"/>
      <c r="AR75" s="81"/>
      <c r="AS75" s="97"/>
      <c r="AT75" s="99"/>
      <c r="AU75" s="81"/>
      <c r="AV75" s="97"/>
      <c r="AW75" s="81"/>
      <c r="AX75" s="97"/>
      <c r="AY75" s="81"/>
      <c r="AZ75" s="97"/>
      <c r="BA75" s="81"/>
      <c r="BB75" s="97"/>
      <c r="BC75" s="81"/>
      <c r="BD75" s="97"/>
      <c r="BE75" s="99"/>
      <c r="BF75" s="81"/>
      <c r="BG75" s="97"/>
      <c r="BH75" s="81"/>
      <c r="BI75" s="97"/>
      <c r="BJ75" s="81"/>
      <c r="BK75" s="97"/>
      <c r="BL75" s="81"/>
      <c r="BM75" s="97"/>
      <c r="BN75" s="81"/>
      <c r="BO75" s="97"/>
      <c r="BP75" s="512"/>
      <c r="BQ75" s="560"/>
      <c r="BR75" s="512"/>
      <c r="BS75" s="512"/>
      <c r="BT75" s="512"/>
      <c r="BU75" s="512"/>
      <c r="BV75" s="542"/>
      <c r="BW75" s="69"/>
      <c r="BX75" s="97"/>
      <c r="BY75" s="81"/>
      <c r="BZ75" s="97"/>
      <c r="CA75" s="81"/>
      <c r="CB75" s="97"/>
      <c r="CC75" s="81"/>
      <c r="CD75" s="97"/>
      <c r="CE75" s="81"/>
      <c r="CF75" s="97"/>
      <c r="CG75" s="99"/>
      <c r="CH75" s="81"/>
      <c r="CI75" s="97"/>
      <c r="CJ75" s="81"/>
      <c r="CK75" s="97"/>
      <c r="CL75" s="81"/>
      <c r="CM75" s="97"/>
      <c r="CN75" s="81"/>
      <c r="CO75" s="97"/>
      <c r="CP75" s="81"/>
      <c r="CQ75" s="97"/>
      <c r="CR75" s="99"/>
      <c r="CS75" s="81"/>
      <c r="CT75" s="97"/>
      <c r="CU75" s="81"/>
      <c r="CV75" s="97"/>
      <c r="CW75" s="81"/>
      <c r="CX75" s="97"/>
      <c r="CY75" s="81"/>
      <c r="CZ75" s="97"/>
      <c r="DA75" s="81"/>
      <c r="DB75" s="97"/>
      <c r="DC75" s="99"/>
      <c r="DD75" s="81"/>
      <c r="DE75" s="97"/>
      <c r="DF75" s="81"/>
      <c r="DG75" s="97"/>
      <c r="DH75" s="81"/>
      <c r="DI75" s="97"/>
      <c r="DJ75" s="81"/>
      <c r="DK75" s="97"/>
      <c r="DL75" s="81"/>
      <c r="DM75" s="97"/>
      <c r="DN75" s="99"/>
      <c r="DO75" s="81"/>
      <c r="DP75" s="97"/>
      <c r="DQ75" s="81"/>
      <c r="DR75" s="97"/>
      <c r="DS75" s="81"/>
      <c r="DT75" s="97"/>
      <c r="DU75" s="81"/>
      <c r="DV75" s="97"/>
      <c r="DW75" s="81"/>
      <c r="DX75" s="97"/>
      <c r="DY75" s="99"/>
      <c r="DZ75" s="560"/>
      <c r="EA75" s="512"/>
      <c r="EB75" s="512"/>
      <c r="EC75" s="512"/>
      <c r="ED75" s="512"/>
      <c r="EE75" s="542"/>
      <c r="EF75" s="153"/>
      <c r="EG75" s="153"/>
      <c r="EH75" s="153"/>
      <c r="EI75" s="153"/>
      <c r="EJ75" s="153"/>
      <c r="EK75" s="206"/>
    </row>
    <row r="76" spans="1:141" s="9" customFormat="1" ht="15" customHeight="1">
      <c r="A76" s="62"/>
      <c r="B76" s="62"/>
      <c r="C76" s="80" t="s">
        <v>26</v>
      </c>
      <c r="D76" s="13">
        <f t="shared" ref="D76:E90" si="253">D13</f>
        <v>0</v>
      </c>
      <c r="E76" s="665" t="str">
        <f t="shared" si="253"/>
        <v>Select E-Class</v>
      </c>
      <c r="F76" s="665"/>
      <c r="G76" s="665"/>
      <c r="H76" s="665"/>
      <c r="I76" s="665"/>
      <c r="J76" s="665"/>
      <c r="K76" s="33"/>
      <c r="L76" s="107">
        <f t="shared" ref="L76:L90" si="254">VLOOKUP(E76,Leave_Benefits,3,0)</f>
        <v>0</v>
      </c>
      <c r="M76" s="56"/>
      <c r="N76" s="108"/>
      <c r="O76" s="91">
        <f t="shared" ref="O76:O90" si="255">ROUND(O13*$L76,0)</f>
        <v>0</v>
      </c>
      <c r="P76" s="108"/>
      <c r="Q76" s="91">
        <f t="shared" ref="Q76:Q90" si="256">ROUND(Q13*$L76,0)</f>
        <v>0</v>
      </c>
      <c r="R76" s="108"/>
      <c r="S76" s="91">
        <f t="shared" ref="S76:S90" si="257">ROUND(S13*$L76,0)</f>
        <v>0</v>
      </c>
      <c r="T76" s="108"/>
      <c r="U76" s="91">
        <f t="shared" ref="U76:U90" si="258">ROUND(U13*$L76,0)</f>
        <v>0</v>
      </c>
      <c r="V76" s="108"/>
      <c r="W76" s="91">
        <f t="shared" ref="W76:W90" si="259">ROUND(W13*$L76,0)</f>
        <v>0</v>
      </c>
      <c r="X76" s="92">
        <f>SUM(O76+Q76+S76+U76+W76)</f>
        <v>0</v>
      </c>
      <c r="Y76" s="247"/>
      <c r="Z76" s="211">
        <f t="shared" ref="Z76:Z90" si="260">ROUND(Z13*$L76,0)</f>
        <v>0</v>
      </c>
      <c r="AA76" s="247"/>
      <c r="AB76" s="211">
        <f t="shared" ref="AB76:AB90" si="261">ROUND(AB13*$L76,0)</f>
        <v>0</v>
      </c>
      <c r="AC76" s="247"/>
      <c r="AD76" s="211">
        <f t="shared" ref="AD76:AD90" si="262">ROUND(AD13*$L76,0)</f>
        <v>0</v>
      </c>
      <c r="AE76" s="247"/>
      <c r="AF76" s="211">
        <f t="shared" ref="AF76:AF90" si="263">ROUND(AF13*$L76,0)</f>
        <v>0</v>
      </c>
      <c r="AG76" s="247"/>
      <c r="AH76" s="211">
        <f t="shared" ref="AH76:AH90" si="264">ROUND(AH13*$L76,0)</f>
        <v>0</v>
      </c>
      <c r="AI76" s="212">
        <f>SUM(Z76+AB76+AD76+AF76+AH76)</f>
        <v>0</v>
      </c>
      <c r="AJ76" s="248"/>
      <c r="AK76" s="214">
        <f t="shared" ref="AK76:AK90" si="265">ROUND(AK13*$L76,0)</f>
        <v>0</v>
      </c>
      <c r="AL76" s="248"/>
      <c r="AM76" s="214">
        <f t="shared" ref="AM76:AM90" si="266">ROUND(AM13*$L76,0)</f>
        <v>0</v>
      </c>
      <c r="AN76" s="248"/>
      <c r="AO76" s="214">
        <f t="shared" ref="AO76:AO90" si="267">ROUND(AO13*$L76,0)</f>
        <v>0</v>
      </c>
      <c r="AP76" s="248"/>
      <c r="AQ76" s="214">
        <f t="shared" ref="AQ76:AQ90" si="268">ROUND(AQ13*$L76,0)</f>
        <v>0</v>
      </c>
      <c r="AR76" s="248"/>
      <c r="AS76" s="214">
        <f t="shared" ref="AS76:AS90" si="269">ROUND(AS13*$L76,0)</f>
        <v>0</v>
      </c>
      <c r="AT76" s="215">
        <f>SUM(AK76+AM76+AO76+AQ76+AS76)</f>
        <v>0</v>
      </c>
      <c r="AU76" s="249"/>
      <c r="AV76" s="217">
        <f t="shared" ref="AV76:AV90" si="270">ROUND(AV13*$L76,0)</f>
        <v>0</v>
      </c>
      <c r="AW76" s="249"/>
      <c r="AX76" s="217">
        <f t="shared" ref="AX76:AX90" si="271">ROUND(AX13*$L76,0)</f>
        <v>0</v>
      </c>
      <c r="AY76" s="249"/>
      <c r="AZ76" s="217">
        <f t="shared" ref="AZ76:AZ90" si="272">ROUND(AZ13*$L76,0)</f>
        <v>0</v>
      </c>
      <c r="BA76" s="249"/>
      <c r="BB76" s="217">
        <f t="shared" ref="BB76:BB90" si="273">ROUND(BB13*$L76,0)</f>
        <v>0</v>
      </c>
      <c r="BC76" s="249"/>
      <c r="BD76" s="217">
        <f t="shared" ref="BD76:BD90" si="274">ROUND(BD13*$L76,0)</f>
        <v>0</v>
      </c>
      <c r="BE76" s="218">
        <f>SUM(AV76+AX76+AZ76+BB76+BD76)</f>
        <v>0</v>
      </c>
      <c r="BF76" s="250"/>
      <c r="BG76" s="220">
        <f t="shared" ref="BG76:BG90" si="275">ROUND(BG13*$L76,0)</f>
        <v>0</v>
      </c>
      <c r="BH76" s="250"/>
      <c r="BI76" s="220">
        <f t="shared" ref="BI76:BI90" si="276">ROUND(BI13*$L76,0)</f>
        <v>0</v>
      </c>
      <c r="BJ76" s="250"/>
      <c r="BK76" s="220">
        <f t="shared" ref="BK76:BK90" si="277">ROUND(BK13*$L76,0)</f>
        <v>0</v>
      </c>
      <c r="BL76" s="250"/>
      <c r="BM76" s="220">
        <f t="shared" ref="BM76:BM90" si="278">ROUND(BM13*$L76,0)</f>
        <v>0</v>
      </c>
      <c r="BN76" s="250"/>
      <c r="BO76" s="220">
        <f t="shared" ref="BO76:BO90" si="279">ROUND(BO13*$L76,0)</f>
        <v>0</v>
      </c>
      <c r="BP76" s="413">
        <f>SUM(BG76+BI76+BK76+BM76+BO76)</f>
        <v>0</v>
      </c>
      <c r="BQ76" s="558">
        <f t="shared" ref="BQ76:BQ90" si="280">O76+Z76+AK76+AV76+BG76</f>
        <v>0</v>
      </c>
      <c r="BR76" s="522">
        <f t="shared" ref="BR76:BR90" si="281">Q76+AB76+AM76+AX76+BI76</f>
        <v>0</v>
      </c>
      <c r="BS76" s="522">
        <f t="shared" ref="BS76:BS90" si="282">S76+AD76+AO76+AZ76+BK76</f>
        <v>0</v>
      </c>
      <c r="BT76" s="522">
        <f t="shared" ref="BT76:BT90" si="283">U76+AF76+AQ76+BB76+BM76</f>
        <v>0</v>
      </c>
      <c r="BU76" s="522">
        <f t="shared" ref="BU76:BU90" si="284">W76+AH76+AS76+BD76+BO76</f>
        <v>0</v>
      </c>
      <c r="BV76" s="571">
        <f t="shared" ref="BV76:BV90" si="285">SUM(BQ76:BU76)</f>
        <v>0</v>
      </c>
      <c r="BW76" s="527"/>
      <c r="BX76" s="223">
        <f t="shared" ref="BX76:BX90" si="286">ROUND(BX13*$L76,0)</f>
        <v>0</v>
      </c>
      <c r="BY76" s="251"/>
      <c r="BZ76" s="223">
        <f t="shared" ref="BZ76:BZ90" si="287">ROUND(BZ13*$L76,0)</f>
        <v>0</v>
      </c>
      <c r="CA76" s="251"/>
      <c r="CB76" s="223">
        <f t="shared" ref="CB76:CB90" si="288">ROUND(CB13*$L76,0)</f>
        <v>0</v>
      </c>
      <c r="CC76" s="251"/>
      <c r="CD76" s="223">
        <f t="shared" ref="CD76:CD90" si="289">ROUND(CD13*$L76,0)</f>
        <v>0</v>
      </c>
      <c r="CE76" s="251"/>
      <c r="CF76" s="223">
        <f t="shared" ref="CF76:CF90" si="290">ROUND(CF13*$L76,0)</f>
        <v>0</v>
      </c>
      <c r="CG76" s="224">
        <f>SUM(BX76+BZ76+CB76+CD76+CF76)</f>
        <v>0</v>
      </c>
      <c r="CH76" s="252"/>
      <c r="CI76" s="226">
        <f t="shared" ref="CI76:CI90" si="291">ROUND(CI13*$L76,0)</f>
        <v>0</v>
      </c>
      <c r="CJ76" s="252"/>
      <c r="CK76" s="226">
        <f t="shared" ref="CK76:CK90" si="292">ROUND(CK13*$L76,0)</f>
        <v>0</v>
      </c>
      <c r="CL76" s="252"/>
      <c r="CM76" s="226">
        <f t="shared" ref="CM76:CM90" si="293">ROUND(CM13*$L76,0)</f>
        <v>0</v>
      </c>
      <c r="CN76" s="252"/>
      <c r="CO76" s="226">
        <f t="shared" ref="CO76:CO90" si="294">ROUND(CO13*$L76,0)</f>
        <v>0</v>
      </c>
      <c r="CP76" s="252"/>
      <c r="CQ76" s="226">
        <f t="shared" ref="CQ76:CQ90" si="295">ROUND(CQ13*$L76,0)</f>
        <v>0</v>
      </c>
      <c r="CR76" s="227">
        <f>SUM(CI76+CK76+CM76+CO76+CQ76)</f>
        <v>0</v>
      </c>
      <c r="CS76" s="253"/>
      <c r="CT76" s="229">
        <f t="shared" ref="CT76:CT90" si="296">ROUND(CT13*$L76,0)</f>
        <v>0</v>
      </c>
      <c r="CU76" s="253"/>
      <c r="CV76" s="229">
        <f t="shared" ref="CV76:CV90" si="297">ROUND(CV13*$L76,0)</f>
        <v>0</v>
      </c>
      <c r="CW76" s="253"/>
      <c r="CX76" s="229">
        <f t="shared" ref="CX76:CX90" si="298">ROUND(CX13*$L76,0)</f>
        <v>0</v>
      </c>
      <c r="CY76" s="253"/>
      <c r="CZ76" s="229">
        <f t="shared" ref="CZ76:CZ90" si="299">ROUND(CZ13*$L76,0)</f>
        <v>0</v>
      </c>
      <c r="DA76" s="253"/>
      <c r="DB76" s="229">
        <f t="shared" ref="DB76:DB90" si="300">ROUND(DB13*$L76,0)</f>
        <v>0</v>
      </c>
      <c r="DC76" s="230">
        <f>SUM(CT76+CV76+CX76+CZ76+DB76)</f>
        <v>0</v>
      </c>
      <c r="DD76" s="254"/>
      <c r="DE76" s="232">
        <f t="shared" ref="DE76:DE90" si="301">ROUND(DE13*$L76,0)</f>
        <v>0</v>
      </c>
      <c r="DF76" s="254"/>
      <c r="DG76" s="232">
        <f t="shared" ref="DG76:DG90" si="302">ROUND(DG13*$L76,0)</f>
        <v>0</v>
      </c>
      <c r="DH76" s="254"/>
      <c r="DI76" s="232">
        <f t="shared" ref="DI76:DI90" si="303">ROUND(DI13*$L76,0)</f>
        <v>0</v>
      </c>
      <c r="DJ76" s="254"/>
      <c r="DK76" s="232">
        <f t="shared" ref="DK76:DK90" si="304">ROUND(DK13*$L76,0)</f>
        <v>0</v>
      </c>
      <c r="DL76" s="254"/>
      <c r="DM76" s="232">
        <f t="shared" ref="DM76:DM90" si="305">ROUND(DM13*$L76,0)</f>
        <v>0</v>
      </c>
      <c r="DN76" s="233">
        <f>SUM(DE76+DG76+DI76+DK76+DM76)</f>
        <v>0</v>
      </c>
      <c r="DO76" s="255"/>
      <c r="DP76" s="235">
        <f t="shared" ref="DP76:DP90" si="306">ROUND(DP13*$L76,0)</f>
        <v>0</v>
      </c>
      <c r="DQ76" s="255"/>
      <c r="DR76" s="235">
        <f t="shared" ref="DR76:DR90" si="307">ROUND(DR13*$L76,0)</f>
        <v>0</v>
      </c>
      <c r="DS76" s="255"/>
      <c r="DT76" s="235">
        <f t="shared" ref="DT76:DT90" si="308">ROUND(DT13*$L76,0)</f>
        <v>0</v>
      </c>
      <c r="DU76" s="255"/>
      <c r="DV76" s="235">
        <f t="shared" ref="DV76:DV90" si="309">ROUND(DV13*$L76,0)</f>
        <v>0</v>
      </c>
      <c r="DW76" s="255"/>
      <c r="DX76" s="235">
        <f t="shared" ref="DX76:DX90" si="310">ROUND(DX13*$L76,0)</f>
        <v>0</v>
      </c>
      <c r="DY76" s="243">
        <f>SUM(DP76+DR76+DT76+DV76+DX76)</f>
        <v>0</v>
      </c>
      <c r="DZ76" s="558">
        <f t="shared" ref="DZ76:DZ90" si="311">BX76+CI76+CT76+DE76+DP76</f>
        <v>0</v>
      </c>
      <c r="EA76" s="522">
        <f t="shared" ref="EA76:EA90" si="312">BZ76+CK76+CV76+DG76+DR76</f>
        <v>0</v>
      </c>
      <c r="EB76" s="522">
        <f t="shared" ref="EB76:EB84" si="313">CB76+CM76+CX76+DI76+DT76</f>
        <v>0</v>
      </c>
      <c r="EC76" s="522">
        <f t="shared" ref="EC76:EC90" si="314">CD76+CO76+CZ76+DK76+DV76</f>
        <v>0</v>
      </c>
      <c r="ED76" s="522">
        <f t="shared" ref="ED76:ED90" si="315">CF76+CQ76+DB76+DM76+DX76</f>
        <v>0</v>
      </c>
      <c r="EE76" s="571">
        <f t="shared" ref="EE76:EE90" si="316">SUM(DZ76:ED76)</f>
        <v>0</v>
      </c>
      <c r="EF76" s="256">
        <f t="shared" ref="EF76:EF90" si="317">O76+Z76+AK76+AV76+BG76+BX76+CI76+CT76+DE76+DP76</f>
        <v>0</v>
      </c>
      <c r="EG76" s="256">
        <f t="shared" ref="EG76:EG90" si="318">Q76+AB76+AM76+AX76+BI76+BZ76+CK76+CV76+DG76+DR76</f>
        <v>0</v>
      </c>
      <c r="EH76" s="256">
        <f t="shared" ref="EH76:EH90" si="319">DT76+DI76+S76+AD76+AO76+AZ76+BK76+CB76+CM76+CX76</f>
        <v>0</v>
      </c>
      <c r="EI76" s="256">
        <f t="shared" ref="EI76:EI90" si="320">DV76+DK76+CZ76+CO76+CD76+BB76+BM76+AQ76+U76+AF76</f>
        <v>0</v>
      </c>
      <c r="EJ76" s="256">
        <f>DX76+DM76+DB76+CQ76+CF76+BO76+BD76+AH76+AS76+W76</f>
        <v>0</v>
      </c>
      <c r="EK76" s="244">
        <f t="shared" ref="EK76:EK91" si="321">SUM(EF76:EJ76)</f>
        <v>0</v>
      </c>
    </row>
    <row r="77" spans="1:141" s="9" customFormat="1" ht="15" customHeight="1">
      <c r="A77" s="62"/>
      <c r="B77" s="62"/>
      <c r="C77" s="80"/>
      <c r="D77" s="13">
        <f t="shared" si="253"/>
        <v>0</v>
      </c>
      <c r="E77" s="665" t="str">
        <f t="shared" si="253"/>
        <v>Select E-Class</v>
      </c>
      <c r="F77" s="665"/>
      <c r="G77" s="665"/>
      <c r="H77" s="665"/>
      <c r="I77" s="665"/>
      <c r="J77" s="665"/>
      <c r="K77" s="33"/>
      <c r="L77" s="107">
        <f t="shared" si="254"/>
        <v>0</v>
      </c>
      <c r="M77" s="56"/>
      <c r="N77" s="108"/>
      <c r="O77" s="91">
        <f t="shared" si="255"/>
        <v>0</v>
      </c>
      <c r="P77" s="108"/>
      <c r="Q77" s="91">
        <f t="shared" si="256"/>
        <v>0</v>
      </c>
      <c r="R77" s="108"/>
      <c r="S77" s="91">
        <f t="shared" si="257"/>
        <v>0</v>
      </c>
      <c r="T77" s="108"/>
      <c r="U77" s="91">
        <f t="shared" si="258"/>
        <v>0</v>
      </c>
      <c r="V77" s="108"/>
      <c r="W77" s="91">
        <f t="shared" si="259"/>
        <v>0</v>
      </c>
      <c r="X77" s="92">
        <f t="shared" ref="X77:X90" si="322">SUM(O77+Q77+S77+U77+W77)</f>
        <v>0</v>
      </c>
      <c r="Y77" s="247"/>
      <c r="Z77" s="211">
        <f t="shared" si="260"/>
        <v>0</v>
      </c>
      <c r="AA77" s="247"/>
      <c r="AB77" s="211">
        <f t="shared" si="261"/>
        <v>0</v>
      </c>
      <c r="AC77" s="247"/>
      <c r="AD77" s="211">
        <f t="shared" si="262"/>
        <v>0</v>
      </c>
      <c r="AE77" s="247"/>
      <c r="AF77" s="211">
        <f t="shared" si="263"/>
        <v>0</v>
      </c>
      <c r="AG77" s="247"/>
      <c r="AH77" s="211">
        <f t="shared" si="264"/>
        <v>0</v>
      </c>
      <c r="AI77" s="212">
        <f t="shared" ref="AI77:AI90" si="323">SUM(Z77+AB77+AD77+AF77+AH77)</f>
        <v>0</v>
      </c>
      <c r="AJ77" s="248"/>
      <c r="AK77" s="214">
        <f t="shared" si="265"/>
        <v>0</v>
      </c>
      <c r="AL77" s="248"/>
      <c r="AM77" s="214">
        <f t="shared" si="266"/>
        <v>0</v>
      </c>
      <c r="AN77" s="248"/>
      <c r="AO77" s="214">
        <f t="shared" si="267"/>
        <v>0</v>
      </c>
      <c r="AP77" s="248"/>
      <c r="AQ77" s="214">
        <f t="shared" si="268"/>
        <v>0</v>
      </c>
      <c r="AR77" s="248"/>
      <c r="AS77" s="214">
        <f t="shared" si="269"/>
        <v>0</v>
      </c>
      <c r="AT77" s="215">
        <f t="shared" ref="AT77:AT90" si="324">SUM(AK77+AM77+AO77+AQ77+AS77)</f>
        <v>0</v>
      </c>
      <c r="AU77" s="249"/>
      <c r="AV77" s="217">
        <f t="shared" si="270"/>
        <v>0</v>
      </c>
      <c r="AW77" s="249"/>
      <c r="AX77" s="217">
        <f t="shared" si="271"/>
        <v>0</v>
      </c>
      <c r="AY77" s="249"/>
      <c r="AZ77" s="217">
        <f t="shared" si="272"/>
        <v>0</v>
      </c>
      <c r="BA77" s="249"/>
      <c r="BB77" s="217">
        <f t="shared" si="273"/>
        <v>0</v>
      </c>
      <c r="BC77" s="249"/>
      <c r="BD77" s="217">
        <f t="shared" si="274"/>
        <v>0</v>
      </c>
      <c r="BE77" s="218">
        <f t="shared" ref="BE77:BE90" si="325">SUM(AV77+AX77+AZ77+BB77+BD77)</f>
        <v>0</v>
      </c>
      <c r="BF77" s="250"/>
      <c r="BG77" s="220">
        <f t="shared" si="275"/>
        <v>0</v>
      </c>
      <c r="BH77" s="250"/>
      <c r="BI77" s="220">
        <f t="shared" si="276"/>
        <v>0</v>
      </c>
      <c r="BJ77" s="250"/>
      <c r="BK77" s="220">
        <f t="shared" si="277"/>
        <v>0</v>
      </c>
      <c r="BL77" s="250"/>
      <c r="BM77" s="220">
        <f t="shared" si="278"/>
        <v>0</v>
      </c>
      <c r="BN77" s="250"/>
      <c r="BO77" s="220">
        <f t="shared" si="279"/>
        <v>0</v>
      </c>
      <c r="BP77" s="413">
        <f t="shared" ref="BP77:BP90" si="326">SUM(BG77+BI77+BK77+BM77+BO77)</f>
        <v>0</v>
      </c>
      <c r="BQ77" s="558">
        <f t="shared" si="280"/>
        <v>0</v>
      </c>
      <c r="BR77" s="522">
        <f t="shared" si="281"/>
        <v>0</v>
      </c>
      <c r="BS77" s="522">
        <f t="shared" si="282"/>
        <v>0</v>
      </c>
      <c r="BT77" s="522">
        <f t="shared" si="283"/>
        <v>0</v>
      </c>
      <c r="BU77" s="522">
        <f t="shared" si="284"/>
        <v>0</v>
      </c>
      <c r="BV77" s="571">
        <f t="shared" si="285"/>
        <v>0</v>
      </c>
      <c r="BW77" s="527"/>
      <c r="BX77" s="223">
        <f t="shared" si="286"/>
        <v>0</v>
      </c>
      <c r="BY77" s="251"/>
      <c r="BZ77" s="223">
        <f t="shared" si="287"/>
        <v>0</v>
      </c>
      <c r="CA77" s="251"/>
      <c r="CB77" s="223">
        <f t="shared" si="288"/>
        <v>0</v>
      </c>
      <c r="CC77" s="251"/>
      <c r="CD77" s="223">
        <f t="shared" si="289"/>
        <v>0</v>
      </c>
      <c r="CE77" s="251"/>
      <c r="CF77" s="223">
        <f t="shared" si="290"/>
        <v>0</v>
      </c>
      <c r="CG77" s="224">
        <f t="shared" ref="CG77:CG90" si="327">SUM(BX77+BZ77+CB77+CD77+CF77)</f>
        <v>0</v>
      </c>
      <c r="CH77" s="252"/>
      <c r="CI77" s="226">
        <f t="shared" si="291"/>
        <v>0</v>
      </c>
      <c r="CJ77" s="252"/>
      <c r="CK77" s="226">
        <f t="shared" si="292"/>
        <v>0</v>
      </c>
      <c r="CL77" s="252"/>
      <c r="CM77" s="226">
        <f t="shared" si="293"/>
        <v>0</v>
      </c>
      <c r="CN77" s="252"/>
      <c r="CO77" s="226">
        <f t="shared" si="294"/>
        <v>0</v>
      </c>
      <c r="CP77" s="252"/>
      <c r="CQ77" s="226">
        <f t="shared" si="295"/>
        <v>0</v>
      </c>
      <c r="CR77" s="227">
        <f t="shared" ref="CR77:CR90" si="328">SUM(CI77+CK77+CM77+CO77+CQ77)</f>
        <v>0</v>
      </c>
      <c r="CS77" s="253"/>
      <c r="CT77" s="229">
        <f t="shared" si="296"/>
        <v>0</v>
      </c>
      <c r="CU77" s="253"/>
      <c r="CV77" s="229">
        <f t="shared" si="297"/>
        <v>0</v>
      </c>
      <c r="CW77" s="253"/>
      <c r="CX77" s="229">
        <f t="shared" si="298"/>
        <v>0</v>
      </c>
      <c r="CY77" s="253"/>
      <c r="CZ77" s="229">
        <f t="shared" si="299"/>
        <v>0</v>
      </c>
      <c r="DA77" s="253"/>
      <c r="DB77" s="229">
        <f t="shared" si="300"/>
        <v>0</v>
      </c>
      <c r="DC77" s="230">
        <f t="shared" ref="DC77:DC90" si="329">SUM(CT77+CV77+CX77+CZ77+DB77)</f>
        <v>0</v>
      </c>
      <c r="DD77" s="254"/>
      <c r="DE77" s="232">
        <f t="shared" si="301"/>
        <v>0</v>
      </c>
      <c r="DF77" s="254"/>
      <c r="DG77" s="232">
        <f t="shared" si="302"/>
        <v>0</v>
      </c>
      <c r="DH77" s="254"/>
      <c r="DI77" s="232">
        <f t="shared" si="303"/>
        <v>0</v>
      </c>
      <c r="DJ77" s="254"/>
      <c r="DK77" s="232">
        <f t="shared" si="304"/>
        <v>0</v>
      </c>
      <c r="DL77" s="254"/>
      <c r="DM77" s="232">
        <f t="shared" si="305"/>
        <v>0</v>
      </c>
      <c r="DN77" s="233">
        <f t="shared" ref="DN77:DN90" si="330">SUM(DE77+DG77+DI77+DK77+DM77)</f>
        <v>0</v>
      </c>
      <c r="DO77" s="255"/>
      <c r="DP77" s="235">
        <f t="shared" si="306"/>
        <v>0</v>
      </c>
      <c r="DQ77" s="255"/>
      <c r="DR77" s="235">
        <f t="shared" si="307"/>
        <v>0</v>
      </c>
      <c r="DS77" s="255"/>
      <c r="DT77" s="235">
        <f t="shared" si="308"/>
        <v>0</v>
      </c>
      <c r="DU77" s="255"/>
      <c r="DV77" s="235">
        <f t="shared" si="309"/>
        <v>0</v>
      </c>
      <c r="DW77" s="255"/>
      <c r="DX77" s="235">
        <f t="shared" si="310"/>
        <v>0</v>
      </c>
      <c r="DY77" s="243">
        <f t="shared" ref="DY77:DY90" si="331">SUM(DP77+DR77+DT77+DV77+DX77)</f>
        <v>0</v>
      </c>
      <c r="DZ77" s="558">
        <f t="shared" si="311"/>
        <v>0</v>
      </c>
      <c r="EA77" s="522">
        <f t="shared" si="312"/>
        <v>0</v>
      </c>
      <c r="EB77" s="522">
        <f t="shared" si="313"/>
        <v>0</v>
      </c>
      <c r="EC77" s="522">
        <f t="shared" si="314"/>
        <v>0</v>
      </c>
      <c r="ED77" s="522">
        <f t="shared" si="315"/>
        <v>0</v>
      </c>
      <c r="EE77" s="571">
        <f t="shared" si="316"/>
        <v>0</v>
      </c>
      <c r="EF77" s="256">
        <f t="shared" si="317"/>
        <v>0</v>
      </c>
      <c r="EG77" s="256">
        <f t="shared" si="318"/>
        <v>0</v>
      </c>
      <c r="EH77" s="256">
        <f t="shared" si="319"/>
        <v>0</v>
      </c>
      <c r="EI77" s="256">
        <f t="shared" si="320"/>
        <v>0</v>
      </c>
      <c r="EJ77" s="256">
        <f t="shared" ref="EJ77:EJ90" si="332">DX77+DM77+DB77+CQ77+CF77+BO77+BD77+AH77+AS77+W77</f>
        <v>0</v>
      </c>
      <c r="EK77" s="244">
        <f t="shared" si="321"/>
        <v>0</v>
      </c>
    </row>
    <row r="78" spans="1:141" s="9" customFormat="1" ht="15" customHeight="1">
      <c r="A78" s="62"/>
      <c r="B78" s="62"/>
      <c r="C78" s="80"/>
      <c r="D78" s="13">
        <f t="shared" si="253"/>
        <v>0</v>
      </c>
      <c r="E78" s="665" t="str">
        <f t="shared" si="253"/>
        <v>Select E-Class</v>
      </c>
      <c r="F78" s="665"/>
      <c r="G78" s="665"/>
      <c r="H78" s="665"/>
      <c r="I78" s="665"/>
      <c r="J78" s="665"/>
      <c r="K78" s="33"/>
      <c r="L78" s="107">
        <f t="shared" si="254"/>
        <v>0</v>
      </c>
      <c r="M78" s="56"/>
      <c r="N78" s="108"/>
      <c r="O78" s="91">
        <f t="shared" si="255"/>
        <v>0</v>
      </c>
      <c r="P78" s="108"/>
      <c r="Q78" s="91">
        <f t="shared" si="256"/>
        <v>0</v>
      </c>
      <c r="R78" s="108"/>
      <c r="S78" s="91">
        <f t="shared" si="257"/>
        <v>0</v>
      </c>
      <c r="T78" s="108"/>
      <c r="U78" s="91">
        <f t="shared" si="258"/>
        <v>0</v>
      </c>
      <c r="V78" s="108"/>
      <c r="W78" s="91">
        <f t="shared" si="259"/>
        <v>0</v>
      </c>
      <c r="X78" s="92">
        <f t="shared" si="322"/>
        <v>0</v>
      </c>
      <c r="Y78" s="247"/>
      <c r="Z78" s="211">
        <f t="shared" si="260"/>
        <v>0</v>
      </c>
      <c r="AA78" s="247"/>
      <c r="AB78" s="211">
        <f t="shared" si="261"/>
        <v>0</v>
      </c>
      <c r="AC78" s="247"/>
      <c r="AD78" s="211">
        <f t="shared" si="262"/>
        <v>0</v>
      </c>
      <c r="AE78" s="247"/>
      <c r="AF78" s="211">
        <f t="shared" si="263"/>
        <v>0</v>
      </c>
      <c r="AG78" s="247"/>
      <c r="AH78" s="211">
        <f t="shared" si="264"/>
        <v>0</v>
      </c>
      <c r="AI78" s="212">
        <f t="shared" si="323"/>
        <v>0</v>
      </c>
      <c r="AJ78" s="248"/>
      <c r="AK78" s="214">
        <f t="shared" si="265"/>
        <v>0</v>
      </c>
      <c r="AL78" s="248"/>
      <c r="AM78" s="214">
        <f t="shared" si="266"/>
        <v>0</v>
      </c>
      <c r="AN78" s="248"/>
      <c r="AO78" s="214">
        <f t="shared" si="267"/>
        <v>0</v>
      </c>
      <c r="AP78" s="248"/>
      <c r="AQ78" s="214">
        <f t="shared" si="268"/>
        <v>0</v>
      </c>
      <c r="AR78" s="248"/>
      <c r="AS78" s="214">
        <f t="shared" si="269"/>
        <v>0</v>
      </c>
      <c r="AT78" s="215">
        <f t="shared" si="324"/>
        <v>0</v>
      </c>
      <c r="AU78" s="249"/>
      <c r="AV78" s="217">
        <f t="shared" si="270"/>
        <v>0</v>
      </c>
      <c r="AW78" s="249"/>
      <c r="AX78" s="217">
        <f t="shared" si="271"/>
        <v>0</v>
      </c>
      <c r="AY78" s="249"/>
      <c r="AZ78" s="217">
        <f t="shared" si="272"/>
        <v>0</v>
      </c>
      <c r="BA78" s="249"/>
      <c r="BB78" s="217">
        <f t="shared" si="273"/>
        <v>0</v>
      </c>
      <c r="BC78" s="249"/>
      <c r="BD78" s="217">
        <f t="shared" si="274"/>
        <v>0</v>
      </c>
      <c r="BE78" s="218">
        <f t="shared" si="325"/>
        <v>0</v>
      </c>
      <c r="BF78" s="250"/>
      <c r="BG78" s="220">
        <f t="shared" si="275"/>
        <v>0</v>
      </c>
      <c r="BH78" s="250"/>
      <c r="BI78" s="220">
        <f t="shared" si="276"/>
        <v>0</v>
      </c>
      <c r="BJ78" s="250"/>
      <c r="BK78" s="220">
        <f t="shared" si="277"/>
        <v>0</v>
      </c>
      <c r="BL78" s="250"/>
      <c r="BM78" s="220">
        <f t="shared" si="278"/>
        <v>0</v>
      </c>
      <c r="BN78" s="250"/>
      <c r="BO78" s="220">
        <f t="shared" si="279"/>
        <v>0</v>
      </c>
      <c r="BP78" s="413">
        <f t="shared" si="326"/>
        <v>0</v>
      </c>
      <c r="BQ78" s="558">
        <f t="shared" si="280"/>
        <v>0</v>
      </c>
      <c r="BR78" s="522">
        <f t="shared" si="281"/>
        <v>0</v>
      </c>
      <c r="BS78" s="522">
        <f t="shared" si="282"/>
        <v>0</v>
      </c>
      <c r="BT78" s="522">
        <f t="shared" si="283"/>
        <v>0</v>
      </c>
      <c r="BU78" s="522">
        <f t="shared" si="284"/>
        <v>0</v>
      </c>
      <c r="BV78" s="571">
        <f t="shared" si="285"/>
        <v>0</v>
      </c>
      <c r="BW78" s="527"/>
      <c r="BX78" s="223">
        <f t="shared" si="286"/>
        <v>0</v>
      </c>
      <c r="BY78" s="251"/>
      <c r="BZ78" s="223">
        <f t="shared" si="287"/>
        <v>0</v>
      </c>
      <c r="CA78" s="251"/>
      <c r="CB78" s="223">
        <f t="shared" si="288"/>
        <v>0</v>
      </c>
      <c r="CC78" s="251"/>
      <c r="CD78" s="223">
        <f t="shared" si="289"/>
        <v>0</v>
      </c>
      <c r="CE78" s="251"/>
      <c r="CF78" s="223">
        <f t="shared" si="290"/>
        <v>0</v>
      </c>
      <c r="CG78" s="224">
        <f t="shared" si="327"/>
        <v>0</v>
      </c>
      <c r="CH78" s="252"/>
      <c r="CI78" s="226">
        <f t="shared" si="291"/>
        <v>0</v>
      </c>
      <c r="CJ78" s="252"/>
      <c r="CK78" s="226">
        <f t="shared" si="292"/>
        <v>0</v>
      </c>
      <c r="CL78" s="252"/>
      <c r="CM78" s="226">
        <f t="shared" si="293"/>
        <v>0</v>
      </c>
      <c r="CN78" s="252"/>
      <c r="CO78" s="226">
        <f t="shared" si="294"/>
        <v>0</v>
      </c>
      <c r="CP78" s="252"/>
      <c r="CQ78" s="226">
        <f t="shared" si="295"/>
        <v>0</v>
      </c>
      <c r="CR78" s="227">
        <f t="shared" si="328"/>
        <v>0</v>
      </c>
      <c r="CS78" s="253"/>
      <c r="CT78" s="229">
        <f t="shared" si="296"/>
        <v>0</v>
      </c>
      <c r="CU78" s="253"/>
      <c r="CV78" s="229">
        <f t="shared" si="297"/>
        <v>0</v>
      </c>
      <c r="CW78" s="253"/>
      <c r="CX78" s="229">
        <f t="shared" si="298"/>
        <v>0</v>
      </c>
      <c r="CY78" s="253"/>
      <c r="CZ78" s="229">
        <f t="shared" si="299"/>
        <v>0</v>
      </c>
      <c r="DA78" s="253"/>
      <c r="DB78" s="229">
        <f t="shared" si="300"/>
        <v>0</v>
      </c>
      <c r="DC78" s="230">
        <f t="shared" si="329"/>
        <v>0</v>
      </c>
      <c r="DD78" s="254"/>
      <c r="DE78" s="232">
        <f t="shared" si="301"/>
        <v>0</v>
      </c>
      <c r="DF78" s="254"/>
      <c r="DG78" s="232">
        <f t="shared" si="302"/>
        <v>0</v>
      </c>
      <c r="DH78" s="254"/>
      <c r="DI78" s="232">
        <f t="shared" si="303"/>
        <v>0</v>
      </c>
      <c r="DJ78" s="254"/>
      <c r="DK78" s="232">
        <f t="shared" si="304"/>
        <v>0</v>
      </c>
      <c r="DL78" s="254"/>
      <c r="DM78" s="232">
        <f t="shared" si="305"/>
        <v>0</v>
      </c>
      <c r="DN78" s="233">
        <f t="shared" si="330"/>
        <v>0</v>
      </c>
      <c r="DO78" s="255"/>
      <c r="DP78" s="235">
        <f t="shared" si="306"/>
        <v>0</v>
      </c>
      <c r="DQ78" s="255"/>
      <c r="DR78" s="235">
        <f t="shared" si="307"/>
        <v>0</v>
      </c>
      <c r="DS78" s="255"/>
      <c r="DT78" s="235">
        <f t="shared" si="308"/>
        <v>0</v>
      </c>
      <c r="DU78" s="255"/>
      <c r="DV78" s="235">
        <f t="shared" si="309"/>
        <v>0</v>
      </c>
      <c r="DW78" s="255"/>
      <c r="DX78" s="235">
        <f t="shared" si="310"/>
        <v>0</v>
      </c>
      <c r="DY78" s="243">
        <f t="shared" si="331"/>
        <v>0</v>
      </c>
      <c r="DZ78" s="558">
        <f t="shared" si="311"/>
        <v>0</v>
      </c>
      <c r="EA78" s="522">
        <f t="shared" si="312"/>
        <v>0</v>
      </c>
      <c r="EB78" s="522">
        <f t="shared" si="313"/>
        <v>0</v>
      </c>
      <c r="EC78" s="522">
        <f t="shared" si="314"/>
        <v>0</v>
      </c>
      <c r="ED78" s="522">
        <f t="shared" si="315"/>
        <v>0</v>
      </c>
      <c r="EE78" s="571">
        <f t="shared" si="316"/>
        <v>0</v>
      </c>
      <c r="EF78" s="256">
        <f t="shared" si="317"/>
        <v>0</v>
      </c>
      <c r="EG78" s="256">
        <f t="shared" si="318"/>
        <v>0</v>
      </c>
      <c r="EH78" s="256">
        <f t="shared" si="319"/>
        <v>0</v>
      </c>
      <c r="EI78" s="256">
        <f t="shared" si="320"/>
        <v>0</v>
      </c>
      <c r="EJ78" s="256">
        <f t="shared" si="332"/>
        <v>0</v>
      </c>
      <c r="EK78" s="244">
        <f t="shared" si="321"/>
        <v>0</v>
      </c>
    </row>
    <row r="79" spans="1:141" s="9" customFormat="1" ht="15" customHeight="1">
      <c r="A79" s="62"/>
      <c r="B79" s="62"/>
      <c r="C79" s="80"/>
      <c r="D79" s="13">
        <f t="shared" si="253"/>
        <v>0</v>
      </c>
      <c r="E79" s="665" t="str">
        <f t="shared" si="253"/>
        <v>Select E-Class</v>
      </c>
      <c r="F79" s="665"/>
      <c r="G79" s="665"/>
      <c r="H79" s="665"/>
      <c r="I79" s="665"/>
      <c r="J79" s="665"/>
      <c r="K79" s="33"/>
      <c r="L79" s="107">
        <f t="shared" si="254"/>
        <v>0</v>
      </c>
      <c r="M79" s="56"/>
      <c r="N79" s="108"/>
      <c r="O79" s="91">
        <f t="shared" si="255"/>
        <v>0</v>
      </c>
      <c r="P79" s="108"/>
      <c r="Q79" s="91">
        <f t="shared" si="256"/>
        <v>0</v>
      </c>
      <c r="R79" s="108"/>
      <c r="S79" s="91">
        <f t="shared" si="257"/>
        <v>0</v>
      </c>
      <c r="T79" s="108"/>
      <c r="U79" s="91">
        <f t="shared" si="258"/>
        <v>0</v>
      </c>
      <c r="V79" s="108"/>
      <c r="W79" s="91">
        <f t="shared" si="259"/>
        <v>0</v>
      </c>
      <c r="X79" s="92">
        <f t="shared" si="322"/>
        <v>0</v>
      </c>
      <c r="Y79" s="247"/>
      <c r="Z79" s="211">
        <f t="shared" si="260"/>
        <v>0</v>
      </c>
      <c r="AA79" s="247"/>
      <c r="AB79" s="211">
        <f t="shared" si="261"/>
        <v>0</v>
      </c>
      <c r="AC79" s="247"/>
      <c r="AD79" s="211">
        <f t="shared" si="262"/>
        <v>0</v>
      </c>
      <c r="AE79" s="247"/>
      <c r="AF79" s="211">
        <f t="shared" si="263"/>
        <v>0</v>
      </c>
      <c r="AG79" s="247"/>
      <c r="AH79" s="211">
        <f t="shared" si="264"/>
        <v>0</v>
      </c>
      <c r="AI79" s="212">
        <f t="shared" si="323"/>
        <v>0</v>
      </c>
      <c r="AJ79" s="248"/>
      <c r="AK79" s="214">
        <f t="shared" si="265"/>
        <v>0</v>
      </c>
      <c r="AL79" s="248"/>
      <c r="AM79" s="214">
        <f t="shared" si="266"/>
        <v>0</v>
      </c>
      <c r="AN79" s="248"/>
      <c r="AO79" s="214">
        <f t="shared" si="267"/>
        <v>0</v>
      </c>
      <c r="AP79" s="248"/>
      <c r="AQ79" s="214">
        <f t="shared" si="268"/>
        <v>0</v>
      </c>
      <c r="AR79" s="248"/>
      <c r="AS79" s="214">
        <f t="shared" si="269"/>
        <v>0</v>
      </c>
      <c r="AT79" s="215">
        <f t="shared" si="324"/>
        <v>0</v>
      </c>
      <c r="AU79" s="249"/>
      <c r="AV79" s="217">
        <f t="shared" si="270"/>
        <v>0</v>
      </c>
      <c r="AW79" s="249"/>
      <c r="AX79" s="217">
        <f t="shared" si="271"/>
        <v>0</v>
      </c>
      <c r="AY79" s="249"/>
      <c r="AZ79" s="217">
        <f t="shared" si="272"/>
        <v>0</v>
      </c>
      <c r="BA79" s="249"/>
      <c r="BB79" s="217">
        <f t="shared" si="273"/>
        <v>0</v>
      </c>
      <c r="BC79" s="249"/>
      <c r="BD79" s="217">
        <f t="shared" si="274"/>
        <v>0</v>
      </c>
      <c r="BE79" s="218">
        <f t="shared" si="325"/>
        <v>0</v>
      </c>
      <c r="BF79" s="250"/>
      <c r="BG79" s="220">
        <f t="shared" si="275"/>
        <v>0</v>
      </c>
      <c r="BH79" s="250"/>
      <c r="BI79" s="220">
        <f t="shared" si="276"/>
        <v>0</v>
      </c>
      <c r="BJ79" s="250"/>
      <c r="BK79" s="220">
        <f t="shared" si="277"/>
        <v>0</v>
      </c>
      <c r="BL79" s="250"/>
      <c r="BM79" s="220">
        <f t="shared" si="278"/>
        <v>0</v>
      </c>
      <c r="BN79" s="250"/>
      <c r="BO79" s="220">
        <f t="shared" si="279"/>
        <v>0</v>
      </c>
      <c r="BP79" s="413">
        <f t="shared" si="326"/>
        <v>0</v>
      </c>
      <c r="BQ79" s="558">
        <f t="shared" si="280"/>
        <v>0</v>
      </c>
      <c r="BR79" s="522">
        <f t="shared" si="281"/>
        <v>0</v>
      </c>
      <c r="BS79" s="522">
        <f t="shared" si="282"/>
        <v>0</v>
      </c>
      <c r="BT79" s="522">
        <f t="shared" si="283"/>
        <v>0</v>
      </c>
      <c r="BU79" s="522">
        <f t="shared" si="284"/>
        <v>0</v>
      </c>
      <c r="BV79" s="571">
        <f t="shared" si="285"/>
        <v>0</v>
      </c>
      <c r="BW79" s="527"/>
      <c r="BX79" s="223">
        <f t="shared" si="286"/>
        <v>0</v>
      </c>
      <c r="BY79" s="251"/>
      <c r="BZ79" s="223">
        <f t="shared" si="287"/>
        <v>0</v>
      </c>
      <c r="CA79" s="251"/>
      <c r="CB79" s="223">
        <f t="shared" si="288"/>
        <v>0</v>
      </c>
      <c r="CC79" s="251"/>
      <c r="CD79" s="223">
        <f t="shared" si="289"/>
        <v>0</v>
      </c>
      <c r="CE79" s="251"/>
      <c r="CF79" s="223">
        <f t="shared" si="290"/>
        <v>0</v>
      </c>
      <c r="CG79" s="224">
        <f t="shared" si="327"/>
        <v>0</v>
      </c>
      <c r="CH79" s="252"/>
      <c r="CI79" s="226">
        <f t="shared" si="291"/>
        <v>0</v>
      </c>
      <c r="CJ79" s="252"/>
      <c r="CK79" s="226">
        <f t="shared" si="292"/>
        <v>0</v>
      </c>
      <c r="CL79" s="252"/>
      <c r="CM79" s="226">
        <f t="shared" si="293"/>
        <v>0</v>
      </c>
      <c r="CN79" s="252"/>
      <c r="CO79" s="226">
        <f t="shared" si="294"/>
        <v>0</v>
      </c>
      <c r="CP79" s="252"/>
      <c r="CQ79" s="226">
        <f t="shared" si="295"/>
        <v>0</v>
      </c>
      <c r="CR79" s="227">
        <f t="shared" si="328"/>
        <v>0</v>
      </c>
      <c r="CS79" s="253"/>
      <c r="CT79" s="229">
        <f t="shared" si="296"/>
        <v>0</v>
      </c>
      <c r="CU79" s="253"/>
      <c r="CV79" s="229">
        <f t="shared" si="297"/>
        <v>0</v>
      </c>
      <c r="CW79" s="253"/>
      <c r="CX79" s="229">
        <f t="shared" si="298"/>
        <v>0</v>
      </c>
      <c r="CY79" s="253"/>
      <c r="CZ79" s="229">
        <f t="shared" si="299"/>
        <v>0</v>
      </c>
      <c r="DA79" s="253"/>
      <c r="DB79" s="229">
        <f t="shared" si="300"/>
        <v>0</v>
      </c>
      <c r="DC79" s="230">
        <f t="shared" si="329"/>
        <v>0</v>
      </c>
      <c r="DD79" s="254"/>
      <c r="DE79" s="232">
        <f t="shared" si="301"/>
        <v>0</v>
      </c>
      <c r="DF79" s="254"/>
      <c r="DG79" s="232">
        <f t="shared" si="302"/>
        <v>0</v>
      </c>
      <c r="DH79" s="254"/>
      <c r="DI79" s="232">
        <f t="shared" si="303"/>
        <v>0</v>
      </c>
      <c r="DJ79" s="254"/>
      <c r="DK79" s="232">
        <f t="shared" si="304"/>
        <v>0</v>
      </c>
      <c r="DL79" s="254"/>
      <c r="DM79" s="232">
        <f t="shared" si="305"/>
        <v>0</v>
      </c>
      <c r="DN79" s="233">
        <f t="shared" si="330"/>
        <v>0</v>
      </c>
      <c r="DO79" s="255"/>
      <c r="DP79" s="235">
        <f t="shared" si="306"/>
        <v>0</v>
      </c>
      <c r="DQ79" s="255"/>
      <c r="DR79" s="235">
        <f t="shared" si="307"/>
        <v>0</v>
      </c>
      <c r="DS79" s="255"/>
      <c r="DT79" s="235">
        <f t="shared" si="308"/>
        <v>0</v>
      </c>
      <c r="DU79" s="255"/>
      <c r="DV79" s="235">
        <f t="shared" si="309"/>
        <v>0</v>
      </c>
      <c r="DW79" s="255"/>
      <c r="DX79" s="235">
        <f t="shared" si="310"/>
        <v>0</v>
      </c>
      <c r="DY79" s="243">
        <f t="shared" si="331"/>
        <v>0</v>
      </c>
      <c r="DZ79" s="558">
        <f t="shared" si="311"/>
        <v>0</v>
      </c>
      <c r="EA79" s="522">
        <f t="shared" si="312"/>
        <v>0</v>
      </c>
      <c r="EB79" s="522">
        <f t="shared" si="313"/>
        <v>0</v>
      </c>
      <c r="EC79" s="522">
        <f t="shared" si="314"/>
        <v>0</v>
      </c>
      <c r="ED79" s="522">
        <f t="shared" si="315"/>
        <v>0</v>
      </c>
      <c r="EE79" s="571">
        <f t="shared" si="316"/>
        <v>0</v>
      </c>
      <c r="EF79" s="256">
        <f t="shared" si="317"/>
        <v>0</v>
      </c>
      <c r="EG79" s="256">
        <f t="shared" si="318"/>
        <v>0</v>
      </c>
      <c r="EH79" s="256">
        <f t="shared" si="319"/>
        <v>0</v>
      </c>
      <c r="EI79" s="256">
        <f t="shared" si="320"/>
        <v>0</v>
      </c>
      <c r="EJ79" s="256">
        <f t="shared" si="332"/>
        <v>0</v>
      </c>
      <c r="EK79" s="244">
        <f t="shared" si="321"/>
        <v>0</v>
      </c>
    </row>
    <row r="80" spans="1:141" s="9" customFormat="1" ht="15" customHeight="1">
      <c r="A80" s="62"/>
      <c r="B80" s="62"/>
      <c r="C80" s="80"/>
      <c r="D80" s="13">
        <f t="shared" si="253"/>
        <v>0</v>
      </c>
      <c r="E80" s="665" t="str">
        <f t="shared" si="253"/>
        <v>Select E-Class</v>
      </c>
      <c r="F80" s="665"/>
      <c r="G80" s="665"/>
      <c r="H80" s="665"/>
      <c r="I80" s="665"/>
      <c r="J80" s="665"/>
      <c r="K80" s="33"/>
      <c r="L80" s="107">
        <f t="shared" si="254"/>
        <v>0</v>
      </c>
      <c r="M80" s="56"/>
      <c r="N80" s="108"/>
      <c r="O80" s="91">
        <f t="shared" si="255"/>
        <v>0</v>
      </c>
      <c r="P80" s="108"/>
      <c r="Q80" s="91">
        <f t="shared" si="256"/>
        <v>0</v>
      </c>
      <c r="R80" s="108"/>
      <c r="S80" s="91">
        <f t="shared" si="257"/>
        <v>0</v>
      </c>
      <c r="T80" s="108"/>
      <c r="U80" s="91">
        <f t="shared" si="258"/>
        <v>0</v>
      </c>
      <c r="V80" s="108"/>
      <c r="W80" s="91">
        <f t="shared" si="259"/>
        <v>0</v>
      </c>
      <c r="X80" s="92">
        <f t="shared" si="322"/>
        <v>0</v>
      </c>
      <c r="Y80" s="247"/>
      <c r="Z80" s="211">
        <f t="shared" si="260"/>
        <v>0</v>
      </c>
      <c r="AA80" s="247"/>
      <c r="AB80" s="211">
        <f t="shared" si="261"/>
        <v>0</v>
      </c>
      <c r="AC80" s="247"/>
      <c r="AD80" s="211">
        <f t="shared" si="262"/>
        <v>0</v>
      </c>
      <c r="AE80" s="247"/>
      <c r="AF80" s="211">
        <f t="shared" si="263"/>
        <v>0</v>
      </c>
      <c r="AG80" s="247"/>
      <c r="AH80" s="211">
        <f t="shared" si="264"/>
        <v>0</v>
      </c>
      <c r="AI80" s="212">
        <f t="shared" si="323"/>
        <v>0</v>
      </c>
      <c r="AJ80" s="248"/>
      <c r="AK80" s="214">
        <f t="shared" si="265"/>
        <v>0</v>
      </c>
      <c r="AL80" s="248"/>
      <c r="AM80" s="214">
        <f t="shared" si="266"/>
        <v>0</v>
      </c>
      <c r="AN80" s="248"/>
      <c r="AO80" s="214">
        <f t="shared" si="267"/>
        <v>0</v>
      </c>
      <c r="AP80" s="248"/>
      <c r="AQ80" s="214">
        <f t="shared" si="268"/>
        <v>0</v>
      </c>
      <c r="AR80" s="248"/>
      <c r="AS80" s="214">
        <f t="shared" si="269"/>
        <v>0</v>
      </c>
      <c r="AT80" s="215">
        <f t="shared" si="324"/>
        <v>0</v>
      </c>
      <c r="AU80" s="249"/>
      <c r="AV80" s="217">
        <f t="shared" si="270"/>
        <v>0</v>
      </c>
      <c r="AW80" s="249"/>
      <c r="AX80" s="217">
        <f t="shared" si="271"/>
        <v>0</v>
      </c>
      <c r="AY80" s="249"/>
      <c r="AZ80" s="217">
        <f t="shared" si="272"/>
        <v>0</v>
      </c>
      <c r="BA80" s="249"/>
      <c r="BB80" s="217">
        <f t="shared" si="273"/>
        <v>0</v>
      </c>
      <c r="BC80" s="249"/>
      <c r="BD80" s="217">
        <f t="shared" si="274"/>
        <v>0</v>
      </c>
      <c r="BE80" s="218">
        <f t="shared" si="325"/>
        <v>0</v>
      </c>
      <c r="BF80" s="250"/>
      <c r="BG80" s="220">
        <f t="shared" si="275"/>
        <v>0</v>
      </c>
      <c r="BH80" s="250"/>
      <c r="BI80" s="220">
        <f t="shared" si="276"/>
        <v>0</v>
      </c>
      <c r="BJ80" s="250"/>
      <c r="BK80" s="220">
        <f t="shared" si="277"/>
        <v>0</v>
      </c>
      <c r="BL80" s="250"/>
      <c r="BM80" s="220">
        <f t="shared" si="278"/>
        <v>0</v>
      </c>
      <c r="BN80" s="250"/>
      <c r="BO80" s="220">
        <f t="shared" si="279"/>
        <v>0</v>
      </c>
      <c r="BP80" s="413">
        <f t="shared" si="326"/>
        <v>0</v>
      </c>
      <c r="BQ80" s="558">
        <f t="shared" si="280"/>
        <v>0</v>
      </c>
      <c r="BR80" s="522">
        <f t="shared" si="281"/>
        <v>0</v>
      </c>
      <c r="BS80" s="522">
        <f t="shared" si="282"/>
        <v>0</v>
      </c>
      <c r="BT80" s="522">
        <f t="shared" si="283"/>
        <v>0</v>
      </c>
      <c r="BU80" s="522">
        <f t="shared" si="284"/>
        <v>0</v>
      </c>
      <c r="BV80" s="571">
        <f t="shared" si="285"/>
        <v>0</v>
      </c>
      <c r="BW80" s="527"/>
      <c r="BX80" s="223">
        <f t="shared" si="286"/>
        <v>0</v>
      </c>
      <c r="BY80" s="251"/>
      <c r="BZ80" s="223">
        <f t="shared" si="287"/>
        <v>0</v>
      </c>
      <c r="CA80" s="251"/>
      <c r="CB80" s="223">
        <f t="shared" si="288"/>
        <v>0</v>
      </c>
      <c r="CC80" s="251"/>
      <c r="CD80" s="223">
        <f t="shared" si="289"/>
        <v>0</v>
      </c>
      <c r="CE80" s="251"/>
      <c r="CF80" s="223">
        <f t="shared" si="290"/>
        <v>0</v>
      </c>
      <c r="CG80" s="224">
        <f t="shared" si="327"/>
        <v>0</v>
      </c>
      <c r="CH80" s="252"/>
      <c r="CI80" s="226">
        <f t="shared" si="291"/>
        <v>0</v>
      </c>
      <c r="CJ80" s="252"/>
      <c r="CK80" s="226">
        <f t="shared" si="292"/>
        <v>0</v>
      </c>
      <c r="CL80" s="252"/>
      <c r="CM80" s="226">
        <f t="shared" si="293"/>
        <v>0</v>
      </c>
      <c r="CN80" s="252"/>
      <c r="CO80" s="226">
        <f t="shared" si="294"/>
        <v>0</v>
      </c>
      <c r="CP80" s="252"/>
      <c r="CQ80" s="226">
        <f t="shared" si="295"/>
        <v>0</v>
      </c>
      <c r="CR80" s="227">
        <f t="shared" si="328"/>
        <v>0</v>
      </c>
      <c r="CS80" s="253"/>
      <c r="CT80" s="229">
        <f t="shared" si="296"/>
        <v>0</v>
      </c>
      <c r="CU80" s="253"/>
      <c r="CV80" s="229">
        <f t="shared" si="297"/>
        <v>0</v>
      </c>
      <c r="CW80" s="253"/>
      <c r="CX80" s="229">
        <f t="shared" si="298"/>
        <v>0</v>
      </c>
      <c r="CY80" s="253"/>
      <c r="CZ80" s="229">
        <f t="shared" si="299"/>
        <v>0</v>
      </c>
      <c r="DA80" s="253"/>
      <c r="DB80" s="229">
        <f t="shared" si="300"/>
        <v>0</v>
      </c>
      <c r="DC80" s="230">
        <f t="shared" si="329"/>
        <v>0</v>
      </c>
      <c r="DD80" s="254"/>
      <c r="DE80" s="232">
        <f t="shared" si="301"/>
        <v>0</v>
      </c>
      <c r="DF80" s="254"/>
      <c r="DG80" s="232">
        <f t="shared" si="302"/>
        <v>0</v>
      </c>
      <c r="DH80" s="254"/>
      <c r="DI80" s="232">
        <f t="shared" si="303"/>
        <v>0</v>
      </c>
      <c r="DJ80" s="254"/>
      <c r="DK80" s="232">
        <f t="shared" si="304"/>
        <v>0</v>
      </c>
      <c r="DL80" s="254"/>
      <c r="DM80" s="232">
        <f t="shared" si="305"/>
        <v>0</v>
      </c>
      <c r="DN80" s="233">
        <f t="shared" si="330"/>
        <v>0</v>
      </c>
      <c r="DO80" s="255"/>
      <c r="DP80" s="235">
        <f t="shared" si="306"/>
        <v>0</v>
      </c>
      <c r="DQ80" s="255"/>
      <c r="DR80" s="235">
        <f t="shared" si="307"/>
        <v>0</v>
      </c>
      <c r="DS80" s="255"/>
      <c r="DT80" s="235">
        <f t="shared" si="308"/>
        <v>0</v>
      </c>
      <c r="DU80" s="255"/>
      <c r="DV80" s="235">
        <f t="shared" si="309"/>
        <v>0</v>
      </c>
      <c r="DW80" s="255"/>
      <c r="DX80" s="235">
        <f t="shared" si="310"/>
        <v>0</v>
      </c>
      <c r="DY80" s="243">
        <f t="shared" si="331"/>
        <v>0</v>
      </c>
      <c r="DZ80" s="558">
        <f t="shared" si="311"/>
        <v>0</v>
      </c>
      <c r="EA80" s="522">
        <f t="shared" si="312"/>
        <v>0</v>
      </c>
      <c r="EB80" s="522">
        <f t="shared" si="313"/>
        <v>0</v>
      </c>
      <c r="EC80" s="522">
        <f t="shared" si="314"/>
        <v>0</v>
      </c>
      <c r="ED80" s="522">
        <f t="shared" si="315"/>
        <v>0</v>
      </c>
      <c r="EE80" s="571">
        <f t="shared" si="316"/>
        <v>0</v>
      </c>
      <c r="EF80" s="256">
        <f t="shared" si="317"/>
        <v>0</v>
      </c>
      <c r="EG80" s="256">
        <f t="shared" si="318"/>
        <v>0</v>
      </c>
      <c r="EH80" s="256">
        <f t="shared" si="319"/>
        <v>0</v>
      </c>
      <c r="EI80" s="256">
        <f t="shared" si="320"/>
        <v>0</v>
      </c>
      <c r="EJ80" s="256">
        <f t="shared" si="332"/>
        <v>0</v>
      </c>
      <c r="EK80" s="244">
        <f t="shared" si="321"/>
        <v>0</v>
      </c>
    </row>
    <row r="81" spans="1:141" s="9" customFormat="1" ht="15" customHeight="1">
      <c r="A81" s="62"/>
      <c r="B81" s="62"/>
      <c r="C81" s="80"/>
      <c r="D81" s="13">
        <f t="shared" si="253"/>
        <v>0</v>
      </c>
      <c r="E81" s="665" t="str">
        <f t="shared" si="253"/>
        <v>Select E-Class</v>
      </c>
      <c r="F81" s="665"/>
      <c r="G81" s="665"/>
      <c r="H81" s="665"/>
      <c r="I81" s="665"/>
      <c r="J81" s="665"/>
      <c r="K81" s="33"/>
      <c r="L81" s="107">
        <f t="shared" si="254"/>
        <v>0</v>
      </c>
      <c r="M81" s="56"/>
      <c r="N81" s="108"/>
      <c r="O81" s="91">
        <f t="shared" si="255"/>
        <v>0</v>
      </c>
      <c r="P81" s="108"/>
      <c r="Q81" s="91">
        <f t="shared" si="256"/>
        <v>0</v>
      </c>
      <c r="R81" s="108"/>
      <c r="S81" s="91">
        <f t="shared" si="257"/>
        <v>0</v>
      </c>
      <c r="T81" s="108"/>
      <c r="U81" s="91">
        <f t="shared" si="258"/>
        <v>0</v>
      </c>
      <c r="V81" s="108"/>
      <c r="W81" s="91">
        <f t="shared" si="259"/>
        <v>0</v>
      </c>
      <c r="X81" s="92">
        <f t="shared" si="322"/>
        <v>0</v>
      </c>
      <c r="Y81" s="247"/>
      <c r="Z81" s="211">
        <f t="shared" si="260"/>
        <v>0</v>
      </c>
      <c r="AA81" s="247"/>
      <c r="AB81" s="211">
        <f t="shared" si="261"/>
        <v>0</v>
      </c>
      <c r="AC81" s="247"/>
      <c r="AD81" s="211">
        <f t="shared" si="262"/>
        <v>0</v>
      </c>
      <c r="AE81" s="247"/>
      <c r="AF81" s="211">
        <f t="shared" si="263"/>
        <v>0</v>
      </c>
      <c r="AG81" s="247"/>
      <c r="AH81" s="211">
        <f t="shared" si="264"/>
        <v>0</v>
      </c>
      <c r="AI81" s="212">
        <f t="shared" si="323"/>
        <v>0</v>
      </c>
      <c r="AJ81" s="248"/>
      <c r="AK81" s="214">
        <f t="shared" si="265"/>
        <v>0</v>
      </c>
      <c r="AL81" s="248"/>
      <c r="AM81" s="214">
        <f t="shared" si="266"/>
        <v>0</v>
      </c>
      <c r="AN81" s="248"/>
      <c r="AO81" s="214">
        <f t="shared" si="267"/>
        <v>0</v>
      </c>
      <c r="AP81" s="248"/>
      <c r="AQ81" s="214">
        <f t="shared" si="268"/>
        <v>0</v>
      </c>
      <c r="AR81" s="248"/>
      <c r="AS81" s="214">
        <f t="shared" si="269"/>
        <v>0</v>
      </c>
      <c r="AT81" s="215">
        <f t="shared" si="324"/>
        <v>0</v>
      </c>
      <c r="AU81" s="249"/>
      <c r="AV81" s="217">
        <f t="shared" si="270"/>
        <v>0</v>
      </c>
      <c r="AW81" s="249"/>
      <c r="AX81" s="217">
        <f t="shared" si="271"/>
        <v>0</v>
      </c>
      <c r="AY81" s="249"/>
      <c r="AZ81" s="217">
        <f t="shared" si="272"/>
        <v>0</v>
      </c>
      <c r="BA81" s="249"/>
      <c r="BB81" s="217">
        <f t="shared" si="273"/>
        <v>0</v>
      </c>
      <c r="BC81" s="249"/>
      <c r="BD81" s="217">
        <f t="shared" si="274"/>
        <v>0</v>
      </c>
      <c r="BE81" s="218">
        <f t="shared" si="325"/>
        <v>0</v>
      </c>
      <c r="BF81" s="250"/>
      <c r="BG81" s="220">
        <f t="shared" si="275"/>
        <v>0</v>
      </c>
      <c r="BH81" s="250"/>
      <c r="BI81" s="220">
        <f t="shared" si="276"/>
        <v>0</v>
      </c>
      <c r="BJ81" s="250"/>
      <c r="BK81" s="220">
        <f t="shared" si="277"/>
        <v>0</v>
      </c>
      <c r="BL81" s="250"/>
      <c r="BM81" s="220">
        <f t="shared" si="278"/>
        <v>0</v>
      </c>
      <c r="BN81" s="250"/>
      <c r="BO81" s="220">
        <f t="shared" si="279"/>
        <v>0</v>
      </c>
      <c r="BP81" s="413">
        <f t="shared" si="326"/>
        <v>0</v>
      </c>
      <c r="BQ81" s="558">
        <f t="shared" si="280"/>
        <v>0</v>
      </c>
      <c r="BR81" s="522">
        <f t="shared" si="281"/>
        <v>0</v>
      </c>
      <c r="BS81" s="522">
        <f t="shared" si="282"/>
        <v>0</v>
      </c>
      <c r="BT81" s="522">
        <f t="shared" si="283"/>
        <v>0</v>
      </c>
      <c r="BU81" s="522">
        <f t="shared" si="284"/>
        <v>0</v>
      </c>
      <c r="BV81" s="571">
        <f t="shared" si="285"/>
        <v>0</v>
      </c>
      <c r="BW81" s="527"/>
      <c r="BX81" s="223">
        <f t="shared" si="286"/>
        <v>0</v>
      </c>
      <c r="BY81" s="251"/>
      <c r="BZ81" s="223">
        <f t="shared" si="287"/>
        <v>0</v>
      </c>
      <c r="CA81" s="251"/>
      <c r="CB81" s="223">
        <f t="shared" si="288"/>
        <v>0</v>
      </c>
      <c r="CC81" s="251"/>
      <c r="CD81" s="223">
        <f t="shared" si="289"/>
        <v>0</v>
      </c>
      <c r="CE81" s="251"/>
      <c r="CF81" s="223">
        <f t="shared" si="290"/>
        <v>0</v>
      </c>
      <c r="CG81" s="224">
        <f t="shared" si="327"/>
        <v>0</v>
      </c>
      <c r="CH81" s="252"/>
      <c r="CI81" s="226">
        <f t="shared" si="291"/>
        <v>0</v>
      </c>
      <c r="CJ81" s="252"/>
      <c r="CK81" s="226">
        <f t="shared" si="292"/>
        <v>0</v>
      </c>
      <c r="CL81" s="252"/>
      <c r="CM81" s="226">
        <f t="shared" si="293"/>
        <v>0</v>
      </c>
      <c r="CN81" s="252"/>
      <c r="CO81" s="226">
        <f t="shared" si="294"/>
        <v>0</v>
      </c>
      <c r="CP81" s="252"/>
      <c r="CQ81" s="226">
        <f t="shared" si="295"/>
        <v>0</v>
      </c>
      <c r="CR81" s="227">
        <f t="shared" si="328"/>
        <v>0</v>
      </c>
      <c r="CS81" s="253"/>
      <c r="CT81" s="229">
        <f t="shared" si="296"/>
        <v>0</v>
      </c>
      <c r="CU81" s="253"/>
      <c r="CV81" s="229">
        <f t="shared" si="297"/>
        <v>0</v>
      </c>
      <c r="CW81" s="253"/>
      <c r="CX81" s="229">
        <f t="shared" si="298"/>
        <v>0</v>
      </c>
      <c r="CY81" s="253"/>
      <c r="CZ81" s="229">
        <f t="shared" si="299"/>
        <v>0</v>
      </c>
      <c r="DA81" s="253"/>
      <c r="DB81" s="229">
        <f t="shared" si="300"/>
        <v>0</v>
      </c>
      <c r="DC81" s="230">
        <f t="shared" si="329"/>
        <v>0</v>
      </c>
      <c r="DD81" s="254"/>
      <c r="DE81" s="232">
        <f t="shared" si="301"/>
        <v>0</v>
      </c>
      <c r="DF81" s="254"/>
      <c r="DG81" s="232">
        <f t="shared" si="302"/>
        <v>0</v>
      </c>
      <c r="DH81" s="254"/>
      <c r="DI81" s="232">
        <f t="shared" si="303"/>
        <v>0</v>
      </c>
      <c r="DJ81" s="254"/>
      <c r="DK81" s="232">
        <f t="shared" si="304"/>
        <v>0</v>
      </c>
      <c r="DL81" s="254"/>
      <c r="DM81" s="232">
        <f t="shared" si="305"/>
        <v>0</v>
      </c>
      <c r="DN81" s="233">
        <f t="shared" si="330"/>
        <v>0</v>
      </c>
      <c r="DO81" s="255"/>
      <c r="DP81" s="235">
        <f t="shared" si="306"/>
        <v>0</v>
      </c>
      <c r="DQ81" s="255"/>
      <c r="DR81" s="235">
        <f t="shared" si="307"/>
        <v>0</v>
      </c>
      <c r="DS81" s="255"/>
      <c r="DT81" s="235">
        <f t="shared" si="308"/>
        <v>0</v>
      </c>
      <c r="DU81" s="255"/>
      <c r="DV81" s="235">
        <f t="shared" si="309"/>
        <v>0</v>
      </c>
      <c r="DW81" s="255"/>
      <c r="DX81" s="235">
        <f t="shared" si="310"/>
        <v>0</v>
      </c>
      <c r="DY81" s="243">
        <f t="shared" si="331"/>
        <v>0</v>
      </c>
      <c r="DZ81" s="558">
        <f t="shared" si="311"/>
        <v>0</v>
      </c>
      <c r="EA81" s="522">
        <f t="shared" si="312"/>
        <v>0</v>
      </c>
      <c r="EB81" s="522">
        <f t="shared" si="313"/>
        <v>0</v>
      </c>
      <c r="EC81" s="522">
        <f t="shared" si="314"/>
        <v>0</v>
      </c>
      <c r="ED81" s="522">
        <f t="shared" si="315"/>
        <v>0</v>
      </c>
      <c r="EE81" s="571">
        <f t="shared" si="316"/>
        <v>0</v>
      </c>
      <c r="EF81" s="256">
        <f t="shared" si="317"/>
        <v>0</v>
      </c>
      <c r="EG81" s="256">
        <f t="shared" si="318"/>
        <v>0</v>
      </c>
      <c r="EH81" s="256">
        <f t="shared" si="319"/>
        <v>0</v>
      </c>
      <c r="EI81" s="256">
        <f t="shared" si="320"/>
        <v>0</v>
      </c>
      <c r="EJ81" s="256">
        <f t="shared" si="332"/>
        <v>0</v>
      </c>
      <c r="EK81" s="244">
        <f t="shared" si="321"/>
        <v>0</v>
      </c>
    </row>
    <row r="82" spans="1:141" s="9" customFormat="1" ht="15" customHeight="1">
      <c r="A82" s="62"/>
      <c r="B82" s="62"/>
      <c r="C82" s="80"/>
      <c r="D82" s="13">
        <f t="shared" si="253"/>
        <v>0</v>
      </c>
      <c r="E82" s="665" t="str">
        <f t="shared" si="253"/>
        <v>Select E-Class</v>
      </c>
      <c r="F82" s="665"/>
      <c r="G82" s="665"/>
      <c r="H82" s="665"/>
      <c r="I82" s="665"/>
      <c r="J82" s="665"/>
      <c r="K82" s="33"/>
      <c r="L82" s="107">
        <f t="shared" si="254"/>
        <v>0</v>
      </c>
      <c r="M82" s="56"/>
      <c r="N82" s="108"/>
      <c r="O82" s="91">
        <f t="shared" si="255"/>
        <v>0</v>
      </c>
      <c r="P82" s="108"/>
      <c r="Q82" s="91">
        <f t="shared" si="256"/>
        <v>0</v>
      </c>
      <c r="R82" s="108"/>
      <c r="S82" s="91">
        <f t="shared" si="257"/>
        <v>0</v>
      </c>
      <c r="T82" s="108"/>
      <c r="U82" s="91">
        <f t="shared" si="258"/>
        <v>0</v>
      </c>
      <c r="V82" s="108"/>
      <c r="W82" s="91">
        <f t="shared" si="259"/>
        <v>0</v>
      </c>
      <c r="X82" s="92">
        <f t="shared" si="322"/>
        <v>0</v>
      </c>
      <c r="Y82" s="247"/>
      <c r="Z82" s="211">
        <f t="shared" si="260"/>
        <v>0</v>
      </c>
      <c r="AA82" s="247"/>
      <c r="AB82" s="211">
        <f t="shared" si="261"/>
        <v>0</v>
      </c>
      <c r="AC82" s="247"/>
      <c r="AD82" s="211">
        <f t="shared" si="262"/>
        <v>0</v>
      </c>
      <c r="AE82" s="247"/>
      <c r="AF82" s="211">
        <f t="shared" si="263"/>
        <v>0</v>
      </c>
      <c r="AG82" s="247"/>
      <c r="AH82" s="211">
        <f t="shared" si="264"/>
        <v>0</v>
      </c>
      <c r="AI82" s="212">
        <f t="shared" si="323"/>
        <v>0</v>
      </c>
      <c r="AJ82" s="248"/>
      <c r="AK82" s="214">
        <f t="shared" si="265"/>
        <v>0</v>
      </c>
      <c r="AL82" s="248"/>
      <c r="AM82" s="214">
        <f t="shared" si="266"/>
        <v>0</v>
      </c>
      <c r="AN82" s="248"/>
      <c r="AO82" s="214">
        <f t="shared" si="267"/>
        <v>0</v>
      </c>
      <c r="AP82" s="248"/>
      <c r="AQ82" s="214">
        <f t="shared" si="268"/>
        <v>0</v>
      </c>
      <c r="AR82" s="248"/>
      <c r="AS82" s="214">
        <f t="shared" si="269"/>
        <v>0</v>
      </c>
      <c r="AT82" s="215">
        <f t="shared" si="324"/>
        <v>0</v>
      </c>
      <c r="AU82" s="249"/>
      <c r="AV82" s="217">
        <f t="shared" si="270"/>
        <v>0</v>
      </c>
      <c r="AW82" s="249"/>
      <c r="AX82" s="217">
        <f t="shared" si="271"/>
        <v>0</v>
      </c>
      <c r="AY82" s="249"/>
      <c r="AZ82" s="217">
        <f t="shared" si="272"/>
        <v>0</v>
      </c>
      <c r="BA82" s="249"/>
      <c r="BB82" s="217">
        <f t="shared" si="273"/>
        <v>0</v>
      </c>
      <c r="BC82" s="249"/>
      <c r="BD82" s="217">
        <f t="shared" si="274"/>
        <v>0</v>
      </c>
      <c r="BE82" s="218">
        <f t="shared" si="325"/>
        <v>0</v>
      </c>
      <c r="BF82" s="250"/>
      <c r="BG82" s="220">
        <f t="shared" si="275"/>
        <v>0</v>
      </c>
      <c r="BH82" s="250"/>
      <c r="BI82" s="220">
        <f t="shared" si="276"/>
        <v>0</v>
      </c>
      <c r="BJ82" s="250"/>
      <c r="BK82" s="220">
        <f t="shared" si="277"/>
        <v>0</v>
      </c>
      <c r="BL82" s="250"/>
      <c r="BM82" s="220">
        <f t="shared" si="278"/>
        <v>0</v>
      </c>
      <c r="BN82" s="250"/>
      <c r="BO82" s="220">
        <f t="shared" si="279"/>
        <v>0</v>
      </c>
      <c r="BP82" s="413">
        <f t="shared" si="326"/>
        <v>0</v>
      </c>
      <c r="BQ82" s="558">
        <f t="shared" si="280"/>
        <v>0</v>
      </c>
      <c r="BR82" s="522">
        <f t="shared" si="281"/>
        <v>0</v>
      </c>
      <c r="BS82" s="522">
        <f t="shared" si="282"/>
        <v>0</v>
      </c>
      <c r="BT82" s="522">
        <f t="shared" si="283"/>
        <v>0</v>
      </c>
      <c r="BU82" s="522">
        <f t="shared" si="284"/>
        <v>0</v>
      </c>
      <c r="BV82" s="571">
        <f t="shared" si="285"/>
        <v>0</v>
      </c>
      <c r="BW82" s="527"/>
      <c r="BX82" s="223">
        <f t="shared" si="286"/>
        <v>0</v>
      </c>
      <c r="BY82" s="251"/>
      <c r="BZ82" s="223">
        <f t="shared" si="287"/>
        <v>0</v>
      </c>
      <c r="CA82" s="251"/>
      <c r="CB82" s="223">
        <f t="shared" si="288"/>
        <v>0</v>
      </c>
      <c r="CC82" s="251"/>
      <c r="CD82" s="223">
        <f t="shared" si="289"/>
        <v>0</v>
      </c>
      <c r="CE82" s="251"/>
      <c r="CF82" s="223">
        <f t="shared" si="290"/>
        <v>0</v>
      </c>
      <c r="CG82" s="224">
        <f t="shared" si="327"/>
        <v>0</v>
      </c>
      <c r="CH82" s="252"/>
      <c r="CI82" s="226">
        <f t="shared" si="291"/>
        <v>0</v>
      </c>
      <c r="CJ82" s="252"/>
      <c r="CK82" s="226">
        <f t="shared" si="292"/>
        <v>0</v>
      </c>
      <c r="CL82" s="252"/>
      <c r="CM82" s="226">
        <f t="shared" si="293"/>
        <v>0</v>
      </c>
      <c r="CN82" s="252"/>
      <c r="CO82" s="226">
        <f t="shared" si="294"/>
        <v>0</v>
      </c>
      <c r="CP82" s="252"/>
      <c r="CQ82" s="226">
        <f t="shared" si="295"/>
        <v>0</v>
      </c>
      <c r="CR82" s="227">
        <f t="shared" si="328"/>
        <v>0</v>
      </c>
      <c r="CS82" s="253"/>
      <c r="CT82" s="229">
        <f t="shared" si="296"/>
        <v>0</v>
      </c>
      <c r="CU82" s="253"/>
      <c r="CV82" s="229">
        <f t="shared" si="297"/>
        <v>0</v>
      </c>
      <c r="CW82" s="253"/>
      <c r="CX82" s="229">
        <f t="shared" si="298"/>
        <v>0</v>
      </c>
      <c r="CY82" s="253"/>
      <c r="CZ82" s="229">
        <f t="shared" si="299"/>
        <v>0</v>
      </c>
      <c r="DA82" s="253"/>
      <c r="DB82" s="229">
        <f t="shared" si="300"/>
        <v>0</v>
      </c>
      <c r="DC82" s="230">
        <f t="shared" si="329"/>
        <v>0</v>
      </c>
      <c r="DD82" s="254"/>
      <c r="DE82" s="232">
        <f t="shared" si="301"/>
        <v>0</v>
      </c>
      <c r="DF82" s="254"/>
      <c r="DG82" s="232">
        <f t="shared" si="302"/>
        <v>0</v>
      </c>
      <c r="DH82" s="254"/>
      <c r="DI82" s="232">
        <f t="shared" si="303"/>
        <v>0</v>
      </c>
      <c r="DJ82" s="254"/>
      <c r="DK82" s="232">
        <f t="shared" si="304"/>
        <v>0</v>
      </c>
      <c r="DL82" s="254"/>
      <c r="DM82" s="232">
        <f t="shared" si="305"/>
        <v>0</v>
      </c>
      <c r="DN82" s="233">
        <f t="shared" si="330"/>
        <v>0</v>
      </c>
      <c r="DO82" s="255"/>
      <c r="DP82" s="235">
        <f t="shared" si="306"/>
        <v>0</v>
      </c>
      <c r="DQ82" s="255"/>
      <c r="DR82" s="235">
        <f t="shared" si="307"/>
        <v>0</v>
      </c>
      <c r="DS82" s="255"/>
      <c r="DT82" s="235">
        <f t="shared" si="308"/>
        <v>0</v>
      </c>
      <c r="DU82" s="255"/>
      <c r="DV82" s="235">
        <f t="shared" si="309"/>
        <v>0</v>
      </c>
      <c r="DW82" s="255"/>
      <c r="DX82" s="235">
        <f t="shared" si="310"/>
        <v>0</v>
      </c>
      <c r="DY82" s="243">
        <f t="shared" si="331"/>
        <v>0</v>
      </c>
      <c r="DZ82" s="558">
        <f t="shared" si="311"/>
        <v>0</v>
      </c>
      <c r="EA82" s="522">
        <f t="shared" si="312"/>
        <v>0</v>
      </c>
      <c r="EB82" s="522">
        <f t="shared" si="313"/>
        <v>0</v>
      </c>
      <c r="EC82" s="522">
        <f t="shared" si="314"/>
        <v>0</v>
      </c>
      <c r="ED82" s="522">
        <f t="shared" si="315"/>
        <v>0</v>
      </c>
      <c r="EE82" s="571">
        <f t="shared" si="316"/>
        <v>0</v>
      </c>
      <c r="EF82" s="256">
        <f t="shared" si="317"/>
        <v>0</v>
      </c>
      <c r="EG82" s="256">
        <f t="shared" si="318"/>
        <v>0</v>
      </c>
      <c r="EH82" s="256">
        <f t="shared" si="319"/>
        <v>0</v>
      </c>
      <c r="EI82" s="256">
        <f t="shared" si="320"/>
        <v>0</v>
      </c>
      <c r="EJ82" s="256">
        <f t="shared" si="332"/>
        <v>0</v>
      </c>
      <c r="EK82" s="244">
        <f t="shared" si="321"/>
        <v>0</v>
      </c>
    </row>
    <row r="83" spans="1:141" s="9" customFormat="1" ht="15" customHeight="1">
      <c r="A83" s="62"/>
      <c r="B83" s="62"/>
      <c r="C83" s="80"/>
      <c r="D83" s="13">
        <f t="shared" si="253"/>
        <v>0</v>
      </c>
      <c r="E83" s="665" t="str">
        <f t="shared" si="253"/>
        <v>Select E-Class</v>
      </c>
      <c r="F83" s="665"/>
      <c r="G83" s="665"/>
      <c r="H83" s="665"/>
      <c r="I83" s="665"/>
      <c r="J83" s="665"/>
      <c r="K83" s="33"/>
      <c r="L83" s="107">
        <f t="shared" si="254"/>
        <v>0</v>
      </c>
      <c r="M83" s="56"/>
      <c r="N83" s="108"/>
      <c r="O83" s="91">
        <f t="shared" si="255"/>
        <v>0</v>
      </c>
      <c r="P83" s="108"/>
      <c r="Q83" s="91">
        <f t="shared" si="256"/>
        <v>0</v>
      </c>
      <c r="R83" s="108"/>
      <c r="S83" s="91">
        <f t="shared" si="257"/>
        <v>0</v>
      </c>
      <c r="T83" s="108"/>
      <c r="U83" s="91">
        <f t="shared" si="258"/>
        <v>0</v>
      </c>
      <c r="V83" s="108"/>
      <c r="W83" s="91">
        <f t="shared" si="259"/>
        <v>0</v>
      </c>
      <c r="X83" s="92">
        <f t="shared" si="322"/>
        <v>0</v>
      </c>
      <c r="Y83" s="247"/>
      <c r="Z83" s="211">
        <f t="shared" si="260"/>
        <v>0</v>
      </c>
      <c r="AA83" s="247"/>
      <c r="AB83" s="211">
        <f t="shared" si="261"/>
        <v>0</v>
      </c>
      <c r="AC83" s="247"/>
      <c r="AD83" s="211">
        <f t="shared" si="262"/>
        <v>0</v>
      </c>
      <c r="AE83" s="247"/>
      <c r="AF83" s="211">
        <f t="shared" si="263"/>
        <v>0</v>
      </c>
      <c r="AG83" s="247"/>
      <c r="AH83" s="211">
        <f t="shared" si="264"/>
        <v>0</v>
      </c>
      <c r="AI83" s="212">
        <f t="shared" si="323"/>
        <v>0</v>
      </c>
      <c r="AJ83" s="248"/>
      <c r="AK83" s="214">
        <f t="shared" si="265"/>
        <v>0</v>
      </c>
      <c r="AL83" s="248"/>
      <c r="AM83" s="214">
        <f t="shared" si="266"/>
        <v>0</v>
      </c>
      <c r="AN83" s="248"/>
      <c r="AO83" s="214">
        <f t="shared" si="267"/>
        <v>0</v>
      </c>
      <c r="AP83" s="248"/>
      <c r="AQ83" s="214">
        <f t="shared" si="268"/>
        <v>0</v>
      </c>
      <c r="AR83" s="248"/>
      <c r="AS83" s="214">
        <f t="shared" si="269"/>
        <v>0</v>
      </c>
      <c r="AT83" s="215">
        <f t="shared" si="324"/>
        <v>0</v>
      </c>
      <c r="AU83" s="249"/>
      <c r="AV83" s="217">
        <f t="shared" si="270"/>
        <v>0</v>
      </c>
      <c r="AW83" s="249"/>
      <c r="AX83" s="217">
        <f t="shared" si="271"/>
        <v>0</v>
      </c>
      <c r="AY83" s="249"/>
      <c r="AZ83" s="217">
        <f t="shared" si="272"/>
        <v>0</v>
      </c>
      <c r="BA83" s="249"/>
      <c r="BB83" s="217">
        <f t="shared" si="273"/>
        <v>0</v>
      </c>
      <c r="BC83" s="249"/>
      <c r="BD83" s="217">
        <f t="shared" si="274"/>
        <v>0</v>
      </c>
      <c r="BE83" s="218">
        <f t="shared" si="325"/>
        <v>0</v>
      </c>
      <c r="BF83" s="250"/>
      <c r="BG83" s="220">
        <f t="shared" si="275"/>
        <v>0</v>
      </c>
      <c r="BH83" s="250"/>
      <c r="BI83" s="220">
        <f t="shared" si="276"/>
        <v>0</v>
      </c>
      <c r="BJ83" s="250"/>
      <c r="BK83" s="220">
        <f t="shared" si="277"/>
        <v>0</v>
      </c>
      <c r="BL83" s="250"/>
      <c r="BM83" s="220">
        <f t="shared" si="278"/>
        <v>0</v>
      </c>
      <c r="BN83" s="250"/>
      <c r="BO83" s="220">
        <f t="shared" si="279"/>
        <v>0</v>
      </c>
      <c r="BP83" s="413">
        <f t="shared" si="326"/>
        <v>0</v>
      </c>
      <c r="BQ83" s="558">
        <f t="shared" si="280"/>
        <v>0</v>
      </c>
      <c r="BR83" s="522">
        <f t="shared" si="281"/>
        <v>0</v>
      </c>
      <c r="BS83" s="522">
        <f t="shared" si="282"/>
        <v>0</v>
      </c>
      <c r="BT83" s="522">
        <f t="shared" si="283"/>
        <v>0</v>
      </c>
      <c r="BU83" s="522">
        <f t="shared" si="284"/>
        <v>0</v>
      </c>
      <c r="BV83" s="571">
        <f t="shared" si="285"/>
        <v>0</v>
      </c>
      <c r="BW83" s="527"/>
      <c r="BX83" s="223">
        <f t="shared" si="286"/>
        <v>0</v>
      </c>
      <c r="BY83" s="251"/>
      <c r="BZ83" s="223">
        <f t="shared" si="287"/>
        <v>0</v>
      </c>
      <c r="CA83" s="251"/>
      <c r="CB83" s="223">
        <f t="shared" si="288"/>
        <v>0</v>
      </c>
      <c r="CC83" s="251"/>
      <c r="CD83" s="223">
        <f t="shared" si="289"/>
        <v>0</v>
      </c>
      <c r="CE83" s="251"/>
      <c r="CF83" s="223">
        <f t="shared" si="290"/>
        <v>0</v>
      </c>
      <c r="CG83" s="224">
        <f t="shared" si="327"/>
        <v>0</v>
      </c>
      <c r="CH83" s="252"/>
      <c r="CI83" s="226">
        <f t="shared" si="291"/>
        <v>0</v>
      </c>
      <c r="CJ83" s="252"/>
      <c r="CK83" s="226">
        <f t="shared" si="292"/>
        <v>0</v>
      </c>
      <c r="CL83" s="252"/>
      <c r="CM83" s="226">
        <f t="shared" si="293"/>
        <v>0</v>
      </c>
      <c r="CN83" s="252"/>
      <c r="CO83" s="226">
        <f t="shared" si="294"/>
        <v>0</v>
      </c>
      <c r="CP83" s="252"/>
      <c r="CQ83" s="226">
        <f t="shared" si="295"/>
        <v>0</v>
      </c>
      <c r="CR83" s="227">
        <f t="shared" si="328"/>
        <v>0</v>
      </c>
      <c r="CS83" s="253"/>
      <c r="CT83" s="229">
        <f t="shared" si="296"/>
        <v>0</v>
      </c>
      <c r="CU83" s="253"/>
      <c r="CV83" s="229">
        <f t="shared" si="297"/>
        <v>0</v>
      </c>
      <c r="CW83" s="253"/>
      <c r="CX83" s="229">
        <f t="shared" si="298"/>
        <v>0</v>
      </c>
      <c r="CY83" s="253"/>
      <c r="CZ83" s="229">
        <f t="shared" si="299"/>
        <v>0</v>
      </c>
      <c r="DA83" s="253"/>
      <c r="DB83" s="229">
        <f t="shared" si="300"/>
        <v>0</v>
      </c>
      <c r="DC83" s="230">
        <f t="shared" si="329"/>
        <v>0</v>
      </c>
      <c r="DD83" s="254"/>
      <c r="DE83" s="232">
        <f t="shared" si="301"/>
        <v>0</v>
      </c>
      <c r="DF83" s="254"/>
      <c r="DG83" s="232">
        <f t="shared" si="302"/>
        <v>0</v>
      </c>
      <c r="DH83" s="254"/>
      <c r="DI83" s="232">
        <f t="shared" si="303"/>
        <v>0</v>
      </c>
      <c r="DJ83" s="254"/>
      <c r="DK83" s="232">
        <f t="shared" si="304"/>
        <v>0</v>
      </c>
      <c r="DL83" s="254"/>
      <c r="DM83" s="232">
        <f t="shared" si="305"/>
        <v>0</v>
      </c>
      <c r="DN83" s="233">
        <f t="shared" si="330"/>
        <v>0</v>
      </c>
      <c r="DO83" s="255"/>
      <c r="DP83" s="235">
        <f t="shared" si="306"/>
        <v>0</v>
      </c>
      <c r="DQ83" s="255"/>
      <c r="DR83" s="235">
        <f t="shared" si="307"/>
        <v>0</v>
      </c>
      <c r="DS83" s="255"/>
      <c r="DT83" s="235">
        <f t="shared" si="308"/>
        <v>0</v>
      </c>
      <c r="DU83" s="255"/>
      <c r="DV83" s="235">
        <f t="shared" si="309"/>
        <v>0</v>
      </c>
      <c r="DW83" s="255"/>
      <c r="DX83" s="235">
        <f t="shared" si="310"/>
        <v>0</v>
      </c>
      <c r="DY83" s="243">
        <f t="shared" si="331"/>
        <v>0</v>
      </c>
      <c r="DZ83" s="558">
        <f t="shared" si="311"/>
        <v>0</v>
      </c>
      <c r="EA83" s="522">
        <f t="shared" si="312"/>
        <v>0</v>
      </c>
      <c r="EB83" s="522">
        <f t="shared" si="313"/>
        <v>0</v>
      </c>
      <c r="EC83" s="522">
        <f t="shared" si="314"/>
        <v>0</v>
      </c>
      <c r="ED83" s="522">
        <f t="shared" si="315"/>
        <v>0</v>
      </c>
      <c r="EE83" s="571">
        <f t="shared" si="316"/>
        <v>0</v>
      </c>
      <c r="EF83" s="256">
        <f t="shared" si="317"/>
        <v>0</v>
      </c>
      <c r="EG83" s="256">
        <f t="shared" si="318"/>
        <v>0</v>
      </c>
      <c r="EH83" s="256">
        <f t="shared" si="319"/>
        <v>0</v>
      </c>
      <c r="EI83" s="256">
        <f t="shared" si="320"/>
        <v>0</v>
      </c>
      <c r="EJ83" s="256">
        <f t="shared" si="332"/>
        <v>0</v>
      </c>
      <c r="EK83" s="244">
        <f t="shared" si="321"/>
        <v>0</v>
      </c>
    </row>
    <row r="84" spans="1:141" s="9" customFormat="1" ht="15" customHeight="1">
      <c r="A84" s="62"/>
      <c r="B84" s="62"/>
      <c r="C84" s="80"/>
      <c r="D84" s="13">
        <f t="shared" si="253"/>
        <v>0</v>
      </c>
      <c r="E84" s="665" t="str">
        <f t="shared" si="253"/>
        <v>Select E-Class</v>
      </c>
      <c r="F84" s="665"/>
      <c r="G84" s="665"/>
      <c r="H84" s="665"/>
      <c r="I84" s="665"/>
      <c r="J84" s="665"/>
      <c r="K84" s="33"/>
      <c r="L84" s="107">
        <f t="shared" si="254"/>
        <v>0</v>
      </c>
      <c r="M84" s="56"/>
      <c r="N84" s="108"/>
      <c r="O84" s="91">
        <f t="shared" si="255"/>
        <v>0</v>
      </c>
      <c r="P84" s="108"/>
      <c r="Q84" s="91">
        <f t="shared" si="256"/>
        <v>0</v>
      </c>
      <c r="R84" s="108"/>
      <c r="S84" s="91">
        <f t="shared" si="257"/>
        <v>0</v>
      </c>
      <c r="T84" s="108"/>
      <c r="U84" s="91">
        <f t="shared" si="258"/>
        <v>0</v>
      </c>
      <c r="V84" s="108"/>
      <c r="W84" s="91">
        <f t="shared" si="259"/>
        <v>0</v>
      </c>
      <c r="X84" s="92">
        <f t="shared" si="322"/>
        <v>0</v>
      </c>
      <c r="Y84" s="247"/>
      <c r="Z84" s="211">
        <f t="shared" si="260"/>
        <v>0</v>
      </c>
      <c r="AA84" s="247"/>
      <c r="AB84" s="211">
        <f t="shared" si="261"/>
        <v>0</v>
      </c>
      <c r="AC84" s="247"/>
      <c r="AD84" s="211">
        <f t="shared" si="262"/>
        <v>0</v>
      </c>
      <c r="AE84" s="247"/>
      <c r="AF84" s="211">
        <f t="shared" si="263"/>
        <v>0</v>
      </c>
      <c r="AG84" s="247"/>
      <c r="AH84" s="211">
        <f t="shared" si="264"/>
        <v>0</v>
      </c>
      <c r="AI84" s="212">
        <f t="shared" si="323"/>
        <v>0</v>
      </c>
      <c r="AJ84" s="248"/>
      <c r="AK84" s="214">
        <f t="shared" si="265"/>
        <v>0</v>
      </c>
      <c r="AL84" s="248"/>
      <c r="AM84" s="214">
        <f t="shared" si="266"/>
        <v>0</v>
      </c>
      <c r="AN84" s="248"/>
      <c r="AO84" s="214">
        <f t="shared" si="267"/>
        <v>0</v>
      </c>
      <c r="AP84" s="248"/>
      <c r="AQ84" s="214">
        <f t="shared" si="268"/>
        <v>0</v>
      </c>
      <c r="AR84" s="248"/>
      <c r="AS84" s="214">
        <f t="shared" si="269"/>
        <v>0</v>
      </c>
      <c r="AT84" s="215">
        <f t="shared" si="324"/>
        <v>0</v>
      </c>
      <c r="AU84" s="249"/>
      <c r="AV84" s="217">
        <f t="shared" si="270"/>
        <v>0</v>
      </c>
      <c r="AW84" s="249"/>
      <c r="AX84" s="217">
        <f t="shared" si="271"/>
        <v>0</v>
      </c>
      <c r="AY84" s="249"/>
      <c r="AZ84" s="217">
        <f t="shared" si="272"/>
        <v>0</v>
      </c>
      <c r="BA84" s="249"/>
      <c r="BB84" s="217">
        <f t="shared" si="273"/>
        <v>0</v>
      </c>
      <c r="BC84" s="249"/>
      <c r="BD84" s="217">
        <f t="shared" si="274"/>
        <v>0</v>
      </c>
      <c r="BE84" s="218">
        <f t="shared" si="325"/>
        <v>0</v>
      </c>
      <c r="BF84" s="250"/>
      <c r="BG84" s="220">
        <f t="shared" si="275"/>
        <v>0</v>
      </c>
      <c r="BH84" s="250"/>
      <c r="BI84" s="220">
        <f t="shared" si="276"/>
        <v>0</v>
      </c>
      <c r="BJ84" s="250"/>
      <c r="BK84" s="220">
        <f t="shared" si="277"/>
        <v>0</v>
      </c>
      <c r="BL84" s="250"/>
      <c r="BM84" s="220">
        <f t="shared" si="278"/>
        <v>0</v>
      </c>
      <c r="BN84" s="250"/>
      <c r="BO84" s="220">
        <f t="shared" si="279"/>
        <v>0</v>
      </c>
      <c r="BP84" s="413">
        <f t="shared" si="326"/>
        <v>0</v>
      </c>
      <c r="BQ84" s="558">
        <f t="shared" si="280"/>
        <v>0</v>
      </c>
      <c r="BR84" s="522">
        <f t="shared" si="281"/>
        <v>0</v>
      </c>
      <c r="BS84" s="522">
        <f t="shared" si="282"/>
        <v>0</v>
      </c>
      <c r="BT84" s="522">
        <f t="shared" si="283"/>
        <v>0</v>
      </c>
      <c r="BU84" s="522">
        <f t="shared" si="284"/>
        <v>0</v>
      </c>
      <c r="BV84" s="571">
        <f t="shared" si="285"/>
        <v>0</v>
      </c>
      <c r="BW84" s="527"/>
      <c r="BX84" s="223">
        <f t="shared" si="286"/>
        <v>0</v>
      </c>
      <c r="BY84" s="251"/>
      <c r="BZ84" s="223">
        <f t="shared" si="287"/>
        <v>0</v>
      </c>
      <c r="CA84" s="251"/>
      <c r="CB84" s="223">
        <f t="shared" si="288"/>
        <v>0</v>
      </c>
      <c r="CC84" s="251"/>
      <c r="CD84" s="223">
        <f t="shared" si="289"/>
        <v>0</v>
      </c>
      <c r="CE84" s="251"/>
      <c r="CF84" s="223">
        <f t="shared" si="290"/>
        <v>0</v>
      </c>
      <c r="CG84" s="224">
        <f t="shared" si="327"/>
        <v>0</v>
      </c>
      <c r="CH84" s="252"/>
      <c r="CI84" s="226">
        <f t="shared" si="291"/>
        <v>0</v>
      </c>
      <c r="CJ84" s="252"/>
      <c r="CK84" s="226">
        <f t="shared" si="292"/>
        <v>0</v>
      </c>
      <c r="CL84" s="252"/>
      <c r="CM84" s="226">
        <f t="shared" si="293"/>
        <v>0</v>
      </c>
      <c r="CN84" s="252"/>
      <c r="CO84" s="226">
        <f t="shared" si="294"/>
        <v>0</v>
      </c>
      <c r="CP84" s="252"/>
      <c r="CQ84" s="226">
        <f t="shared" si="295"/>
        <v>0</v>
      </c>
      <c r="CR84" s="227">
        <f t="shared" si="328"/>
        <v>0</v>
      </c>
      <c r="CS84" s="253"/>
      <c r="CT84" s="229">
        <f t="shared" si="296"/>
        <v>0</v>
      </c>
      <c r="CU84" s="253"/>
      <c r="CV84" s="229">
        <f t="shared" si="297"/>
        <v>0</v>
      </c>
      <c r="CW84" s="253"/>
      <c r="CX84" s="229">
        <f t="shared" si="298"/>
        <v>0</v>
      </c>
      <c r="CY84" s="253"/>
      <c r="CZ84" s="229">
        <f t="shared" si="299"/>
        <v>0</v>
      </c>
      <c r="DA84" s="253"/>
      <c r="DB84" s="229">
        <f t="shared" si="300"/>
        <v>0</v>
      </c>
      <c r="DC84" s="230">
        <f t="shared" si="329"/>
        <v>0</v>
      </c>
      <c r="DD84" s="254"/>
      <c r="DE84" s="232">
        <f t="shared" si="301"/>
        <v>0</v>
      </c>
      <c r="DF84" s="254"/>
      <c r="DG84" s="232">
        <f t="shared" si="302"/>
        <v>0</v>
      </c>
      <c r="DH84" s="254"/>
      <c r="DI84" s="232">
        <f t="shared" si="303"/>
        <v>0</v>
      </c>
      <c r="DJ84" s="254"/>
      <c r="DK84" s="232">
        <f t="shared" si="304"/>
        <v>0</v>
      </c>
      <c r="DL84" s="254"/>
      <c r="DM84" s="232">
        <f t="shared" si="305"/>
        <v>0</v>
      </c>
      <c r="DN84" s="233">
        <f t="shared" si="330"/>
        <v>0</v>
      </c>
      <c r="DO84" s="255"/>
      <c r="DP84" s="235">
        <f t="shared" si="306"/>
        <v>0</v>
      </c>
      <c r="DQ84" s="255"/>
      <c r="DR84" s="235">
        <f t="shared" si="307"/>
        <v>0</v>
      </c>
      <c r="DS84" s="255"/>
      <c r="DT84" s="235">
        <f t="shared" si="308"/>
        <v>0</v>
      </c>
      <c r="DU84" s="255"/>
      <c r="DV84" s="235">
        <f t="shared" si="309"/>
        <v>0</v>
      </c>
      <c r="DW84" s="255"/>
      <c r="DX84" s="235">
        <f t="shared" si="310"/>
        <v>0</v>
      </c>
      <c r="DY84" s="243">
        <f t="shared" si="331"/>
        <v>0</v>
      </c>
      <c r="DZ84" s="558">
        <f t="shared" si="311"/>
        <v>0</v>
      </c>
      <c r="EA84" s="522">
        <f t="shared" si="312"/>
        <v>0</v>
      </c>
      <c r="EB84" s="522">
        <f t="shared" si="313"/>
        <v>0</v>
      </c>
      <c r="EC84" s="522">
        <f t="shared" si="314"/>
        <v>0</v>
      </c>
      <c r="ED84" s="522">
        <f t="shared" si="315"/>
        <v>0</v>
      </c>
      <c r="EE84" s="571">
        <f t="shared" si="316"/>
        <v>0</v>
      </c>
      <c r="EF84" s="256">
        <f t="shared" si="317"/>
        <v>0</v>
      </c>
      <c r="EG84" s="256">
        <f t="shared" si="318"/>
        <v>0</v>
      </c>
      <c r="EH84" s="256">
        <f t="shared" si="319"/>
        <v>0</v>
      </c>
      <c r="EI84" s="256">
        <f t="shared" si="320"/>
        <v>0</v>
      </c>
      <c r="EJ84" s="256">
        <f t="shared" si="332"/>
        <v>0</v>
      </c>
      <c r="EK84" s="244">
        <f t="shared" si="321"/>
        <v>0</v>
      </c>
    </row>
    <row r="85" spans="1:141" s="9" customFormat="1" ht="15" customHeight="1">
      <c r="A85" s="62"/>
      <c r="B85" s="62"/>
      <c r="C85" s="80"/>
      <c r="D85" s="13">
        <f t="shared" si="253"/>
        <v>0</v>
      </c>
      <c r="E85" s="665" t="str">
        <f t="shared" si="253"/>
        <v>Select E-Class</v>
      </c>
      <c r="F85" s="665"/>
      <c r="G85" s="665"/>
      <c r="H85" s="665"/>
      <c r="I85" s="665"/>
      <c r="J85" s="665"/>
      <c r="K85" s="33"/>
      <c r="L85" s="107">
        <f t="shared" si="254"/>
        <v>0</v>
      </c>
      <c r="M85" s="56"/>
      <c r="N85" s="108"/>
      <c r="O85" s="91">
        <f t="shared" si="255"/>
        <v>0</v>
      </c>
      <c r="P85" s="108"/>
      <c r="Q85" s="91">
        <f t="shared" si="256"/>
        <v>0</v>
      </c>
      <c r="R85" s="108"/>
      <c r="S85" s="91">
        <f t="shared" si="257"/>
        <v>0</v>
      </c>
      <c r="T85" s="108"/>
      <c r="U85" s="91">
        <f t="shared" si="258"/>
        <v>0</v>
      </c>
      <c r="V85" s="108"/>
      <c r="W85" s="91">
        <f t="shared" si="259"/>
        <v>0</v>
      </c>
      <c r="X85" s="92">
        <f t="shared" si="322"/>
        <v>0</v>
      </c>
      <c r="Y85" s="247"/>
      <c r="Z85" s="211">
        <f t="shared" si="260"/>
        <v>0</v>
      </c>
      <c r="AA85" s="247"/>
      <c r="AB85" s="211">
        <f t="shared" si="261"/>
        <v>0</v>
      </c>
      <c r="AC85" s="247"/>
      <c r="AD85" s="211">
        <f t="shared" si="262"/>
        <v>0</v>
      </c>
      <c r="AE85" s="247"/>
      <c r="AF85" s="211">
        <f t="shared" si="263"/>
        <v>0</v>
      </c>
      <c r="AG85" s="247"/>
      <c r="AH85" s="211">
        <f t="shared" si="264"/>
        <v>0</v>
      </c>
      <c r="AI85" s="212">
        <f t="shared" si="323"/>
        <v>0</v>
      </c>
      <c r="AJ85" s="248"/>
      <c r="AK85" s="214">
        <f t="shared" si="265"/>
        <v>0</v>
      </c>
      <c r="AL85" s="248"/>
      <c r="AM85" s="214">
        <f t="shared" si="266"/>
        <v>0</v>
      </c>
      <c r="AN85" s="248"/>
      <c r="AO85" s="214">
        <f t="shared" si="267"/>
        <v>0</v>
      </c>
      <c r="AP85" s="248"/>
      <c r="AQ85" s="214">
        <f t="shared" si="268"/>
        <v>0</v>
      </c>
      <c r="AR85" s="248"/>
      <c r="AS85" s="214">
        <f t="shared" si="269"/>
        <v>0</v>
      </c>
      <c r="AT85" s="215">
        <f t="shared" si="324"/>
        <v>0</v>
      </c>
      <c r="AU85" s="249"/>
      <c r="AV85" s="217">
        <f t="shared" si="270"/>
        <v>0</v>
      </c>
      <c r="AW85" s="249"/>
      <c r="AX85" s="217">
        <f t="shared" si="271"/>
        <v>0</v>
      </c>
      <c r="AY85" s="249"/>
      <c r="AZ85" s="217">
        <f t="shared" si="272"/>
        <v>0</v>
      </c>
      <c r="BA85" s="249"/>
      <c r="BB85" s="217">
        <f t="shared" si="273"/>
        <v>0</v>
      </c>
      <c r="BC85" s="249"/>
      <c r="BD85" s="217">
        <f t="shared" si="274"/>
        <v>0</v>
      </c>
      <c r="BE85" s="218">
        <f t="shared" si="325"/>
        <v>0</v>
      </c>
      <c r="BF85" s="250"/>
      <c r="BG85" s="220">
        <f t="shared" si="275"/>
        <v>0</v>
      </c>
      <c r="BH85" s="250"/>
      <c r="BI85" s="220">
        <f t="shared" si="276"/>
        <v>0</v>
      </c>
      <c r="BJ85" s="250"/>
      <c r="BK85" s="220">
        <f t="shared" si="277"/>
        <v>0</v>
      </c>
      <c r="BL85" s="250"/>
      <c r="BM85" s="220">
        <f t="shared" si="278"/>
        <v>0</v>
      </c>
      <c r="BN85" s="250"/>
      <c r="BO85" s="220">
        <f t="shared" si="279"/>
        <v>0</v>
      </c>
      <c r="BP85" s="413">
        <f t="shared" si="326"/>
        <v>0</v>
      </c>
      <c r="BQ85" s="558">
        <f t="shared" si="280"/>
        <v>0</v>
      </c>
      <c r="BR85" s="522">
        <f t="shared" si="281"/>
        <v>0</v>
      </c>
      <c r="BS85" s="522">
        <f>S85+AD85+AO85+AZ85+BK85</f>
        <v>0</v>
      </c>
      <c r="BT85" s="522">
        <f t="shared" si="283"/>
        <v>0</v>
      </c>
      <c r="BU85" s="522">
        <f t="shared" si="284"/>
        <v>0</v>
      </c>
      <c r="BV85" s="571">
        <f t="shared" si="285"/>
        <v>0</v>
      </c>
      <c r="BW85" s="527"/>
      <c r="BX85" s="223">
        <f t="shared" si="286"/>
        <v>0</v>
      </c>
      <c r="BY85" s="251"/>
      <c r="BZ85" s="223">
        <f t="shared" si="287"/>
        <v>0</v>
      </c>
      <c r="CA85" s="251"/>
      <c r="CB85" s="223">
        <f t="shared" si="288"/>
        <v>0</v>
      </c>
      <c r="CC85" s="251"/>
      <c r="CD85" s="223">
        <f t="shared" si="289"/>
        <v>0</v>
      </c>
      <c r="CE85" s="251"/>
      <c r="CF85" s="223">
        <f t="shared" si="290"/>
        <v>0</v>
      </c>
      <c r="CG85" s="224">
        <f t="shared" si="327"/>
        <v>0</v>
      </c>
      <c r="CH85" s="252"/>
      <c r="CI85" s="226">
        <f t="shared" si="291"/>
        <v>0</v>
      </c>
      <c r="CJ85" s="252"/>
      <c r="CK85" s="226">
        <f t="shared" si="292"/>
        <v>0</v>
      </c>
      <c r="CL85" s="252"/>
      <c r="CM85" s="226">
        <f t="shared" si="293"/>
        <v>0</v>
      </c>
      <c r="CN85" s="252"/>
      <c r="CO85" s="226">
        <f t="shared" si="294"/>
        <v>0</v>
      </c>
      <c r="CP85" s="252"/>
      <c r="CQ85" s="226">
        <f t="shared" si="295"/>
        <v>0</v>
      </c>
      <c r="CR85" s="227">
        <f t="shared" si="328"/>
        <v>0</v>
      </c>
      <c r="CS85" s="253"/>
      <c r="CT85" s="229">
        <f t="shared" si="296"/>
        <v>0</v>
      </c>
      <c r="CU85" s="253"/>
      <c r="CV85" s="229">
        <f t="shared" si="297"/>
        <v>0</v>
      </c>
      <c r="CW85" s="253"/>
      <c r="CX85" s="229">
        <f t="shared" si="298"/>
        <v>0</v>
      </c>
      <c r="CY85" s="253"/>
      <c r="CZ85" s="229">
        <f t="shared" si="299"/>
        <v>0</v>
      </c>
      <c r="DA85" s="253"/>
      <c r="DB85" s="229">
        <f t="shared" si="300"/>
        <v>0</v>
      </c>
      <c r="DC85" s="230">
        <f t="shared" si="329"/>
        <v>0</v>
      </c>
      <c r="DD85" s="254"/>
      <c r="DE85" s="232">
        <f t="shared" si="301"/>
        <v>0</v>
      </c>
      <c r="DF85" s="254"/>
      <c r="DG85" s="232">
        <f t="shared" si="302"/>
        <v>0</v>
      </c>
      <c r="DH85" s="254"/>
      <c r="DI85" s="232">
        <f t="shared" si="303"/>
        <v>0</v>
      </c>
      <c r="DJ85" s="254"/>
      <c r="DK85" s="232">
        <f t="shared" si="304"/>
        <v>0</v>
      </c>
      <c r="DL85" s="254"/>
      <c r="DM85" s="232">
        <f t="shared" si="305"/>
        <v>0</v>
      </c>
      <c r="DN85" s="233">
        <f t="shared" si="330"/>
        <v>0</v>
      </c>
      <c r="DO85" s="255"/>
      <c r="DP85" s="235">
        <f t="shared" si="306"/>
        <v>0</v>
      </c>
      <c r="DQ85" s="255"/>
      <c r="DR85" s="235">
        <f t="shared" si="307"/>
        <v>0</v>
      </c>
      <c r="DS85" s="255"/>
      <c r="DT85" s="235">
        <f t="shared" si="308"/>
        <v>0</v>
      </c>
      <c r="DU85" s="255"/>
      <c r="DV85" s="235">
        <f t="shared" si="309"/>
        <v>0</v>
      </c>
      <c r="DW85" s="255"/>
      <c r="DX85" s="235">
        <f t="shared" si="310"/>
        <v>0</v>
      </c>
      <c r="DY85" s="243">
        <f t="shared" si="331"/>
        <v>0</v>
      </c>
      <c r="DZ85" s="558">
        <f t="shared" si="311"/>
        <v>0</v>
      </c>
      <c r="EA85" s="522">
        <f t="shared" si="312"/>
        <v>0</v>
      </c>
      <c r="EB85" s="522">
        <f>CB85+CM85+CX85+DI85+DT85</f>
        <v>0</v>
      </c>
      <c r="EC85" s="522">
        <f t="shared" si="314"/>
        <v>0</v>
      </c>
      <c r="ED85" s="522">
        <f t="shared" si="315"/>
        <v>0</v>
      </c>
      <c r="EE85" s="571">
        <f t="shared" si="316"/>
        <v>0</v>
      </c>
      <c r="EF85" s="256">
        <f t="shared" si="317"/>
        <v>0</v>
      </c>
      <c r="EG85" s="256">
        <f t="shared" si="318"/>
        <v>0</v>
      </c>
      <c r="EH85" s="256">
        <f t="shared" si="319"/>
        <v>0</v>
      </c>
      <c r="EI85" s="256">
        <f t="shared" si="320"/>
        <v>0</v>
      </c>
      <c r="EJ85" s="256">
        <f t="shared" si="332"/>
        <v>0</v>
      </c>
      <c r="EK85" s="244">
        <f t="shared" si="321"/>
        <v>0</v>
      </c>
    </row>
    <row r="86" spans="1:141" s="9" customFormat="1" ht="15" customHeight="1">
      <c r="A86" s="62"/>
      <c r="B86" s="62"/>
      <c r="C86" s="80"/>
      <c r="D86" s="13">
        <f t="shared" si="253"/>
        <v>0</v>
      </c>
      <c r="E86" s="665" t="str">
        <f t="shared" si="253"/>
        <v>Select E-Class</v>
      </c>
      <c r="F86" s="665"/>
      <c r="G86" s="665"/>
      <c r="H86" s="665"/>
      <c r="I86" s="665"/>
      <c r="J86" s="665"/>
      <c r="K86" s="33"/>
      <c r="L86" s="107">
        <f t="shared" si="254"/>
        <v>0</v>
      </c>
      <c r="M86" s="56"/>
      <c r="N86" s="108"/>
      <c r="O86" s="91">
        <f t="shared" si="255"/>
        <v>0</v>
      </c>
      <c r="P86" s="108"/>
      <c r="Q86" s="91">
        <f t="shared" si="256"/>
        <v>0</v>
      </c>
      <c r="R86" s="108"/>
      <c r="S86" s="91">
        <f t="shared" si="257"/>
        <v>0</v>
      </c>
      <c r="T86" s="108"/>
      <c r="U86" s="91">
        <f t="shared" si="258"/>
        <v>0</v>
      </c>
      <c r="V86" s="108"/>
      <c r="W86" s="91">
        <f t="shared" si="259"/>
        <v>0</v>
      </c>
      <c r="X86" s="92">
        <f t="shared" si="322"/>
        <v>0</v>
      </c>
      <c r="Y86" s="247"/>
      <c r="Z86" s="211">
        <f t="shared" si="260"/>
        <v>0</v>
      </c>
      <c r="AA86" s="247"/>
      <c r="AB86" s="211">
        <f t="shared" si="261"/>
        <v>0</v>
      </c>
      <c r="AC86" s="247"/>
      <c r="AD86" s="211">
        <f t="shared" si="262"/>
        <v>0</v>
      </c>
      <c r="AE86" s="247"/>
      <c r="AF86" s="211">
        <f t="shared" si="263"/>
        <v>0</v>
      </c>
      <c r="AG86" s="247"/>
      <c r="AH86" s="211">
        <f t="shared" si="264"/>
        <v>0</v>
      </c>
      <c r="AI86" s="212">
        <f t="shared" si="323"/>
        <v>0</v>
      </c>
      <c r="AJ86" s="248"/>
      <c r="AK86" s="214">
        <f t="shared" si="265"/>
        <v>0</v>
      </c>
      <c r="AL86" s="248"/>
      <c r="AM86" s="214">
        <f t="shared" si="266"/>
        <v>0</v>
      </c>
      <c r="AN86" s="248"/>
      <c r="AO86" s="214">
        <f t="shared" si="267"/>
        <v>0</v>
      </c>
      <c r="AP86" s="248"/>
      <c r="AQ86" s="214">
        <f t="shared" si="268"/>
        <v>0</v>
      </c>
      <c r="AR86" s="248"/>
      <c r="AS86" s="214">
        <f t="shared" si="269"/>
        <v>0</v>
      </c>
      <c r="AT86" s="215">
        <f t="shared" si="324"/>
        <v>0</v>
      </c>
      <c r="AU86" s="249"/>
      <c r="AV86" s="217">
        <f t="shared" si="270"/>
        <v>0</v>
      </c>
      <c r="AW86" s="249"/>
      <c r="AX86" s="217">
        <f t="shared" si="271"/>
        <v>0</v>
      </c>
      <c r="AY86" s="249"/>
      <c r="AZ86" s="217">
        <f t="shared" si="272"/>
        <v>0</v>
      </c>
      <c r="BA86" s="249"/>
      <c r="BB86" s="217">
        <f t="shared" si="273"/>
        <v>0</v>
      </c>
      <c r="BC86" s="249"/>
      <c r="BD86" s="217">
        <f t="shared" si="274"/>
        <v>0</v>
      </c>
      <c r="BE86" s="218">
        <f t="shared" si="325"/>
        <v>0</v>
      </c>
      <c r="BF86" s="250"/>
      <c r="BG86" s="220">
        <f t="shared" si="275"/>
        <v>0</v>
      </c>
      <c r="BH86" s="250"/>
      <c r="BI86" s="220">
        <f t="shared" si="276"/>
        <v>0</v>
      </c>
      <c r="BJ86" s="250"/>
      <c r="BK86" s="220">
        <f t="shared" si="277"/>
        <v>0</v>
      </c>
      <c r="BL86" s="250"/>
      <c r="BM86" s="220">
        <f t="shared" si="278"/>
        <v>0</v>
      </c>
      <c r="BN86" s="250"/>
      <c r="BO86" s="220">
        <f t="shared" si="279"/>
        <v>0</v>
      </c>
      <c r="BP86" s="413">
        <f t="shared" si="326"/>
        <v>0</v>
      </c>
      <c r="BQ86" s="558">
        <f t="shared" si="280"/>
        <v>0</v>
      </c>
      <c r="BR86" s="522">
        <f t="shared" si="281"/>
        <v>0</v>
      </c>
      <c r="BS86" s="522">
        <f t="shared" si="282"/>
        <v>0</v>
      </c>
      <c r="BT86" s="522">
        <f t="shared" si="283"/>
        <v>0</v>
      </c>
      <c r="BU86" s="522">
        <f t="shared" si="284"/>
        <v>0</v>
      </c>
      <c r="BV86" s="571">
        <f t="shared" si="285"/>
        <v>0</v>
      </c>
      <c r="BW86" s="527"/>
      <c r="BX86" s="223">
        <f t="shared" si="286"/>
        <v>0</v>
      </c>
      <c r="BY86" s="251"/>
      <c r="BZ86" s="223">
        <f t="shared" si="287"/>
        <v>0</v>
      </c>
      <c r="CA86" s="251"/>
      <c r="CB86" s="223">
        <f t="shared" si="288"/>
        <v>0</v>
      </c>
      <c r="CC86" s="251"/>
      <c r="CD86" s="223">
        <f t="shared" si="289"/>
        <v>0</v>
      </c>
      <c r="CE86" s="251"/>
      <c r="CF86" s="223">
        <f t="shared" si="290"/>
        <v>0</v>
      </c>
      <c r="CG86" s="224">
        <f t="shared" si="327"/>
        <v>0</v>
      </c>
      <c r="CH86" s="252"/>
      <c r="CI86" s="226">
        <f t="shared" si="291"/>
        <v>0</v>
      </c>
      <c r="CJ86" s="252"/>
      <c r="CK86" s="226">
        <f t="shared" si="292"/>
        <v>0</v>
      </c>
      <c r="CL86" s="252"/>
      <c r="CM86" s="226">
        <f t="shared" si="293"/>
        <v>0</v>
      </c>
      <c r="CN86" s="252"/>
      <c r="CO86" s="226">
        <f t="shared" si="294"/>
        <v>0</v>
      </c>
      <c r="CP86" s="252"/>
      <c r="CQ86" s="226">
        <f t="shared" si="295"/>
        <v>0</v>
      </c>
      <c r="CR86" s="227">
        <f t="shared" si="328"/>
        <v>0</v>
      </c>
      <c r="CS86" s="253"/>
      <c r="CT86" s="229">
        <f t="shared" si="296"/>
        <v>0</v>
      </c>
      <c r="CU86" s="253"/>
      <c r="CV86" s="229">
        <f t="shared" si="297"/>
        <v>0</v>
      </c>
      <c r="CW86" s="253"/>
      <c r="CX86" s="229">
        <f t="shared" si="298"/>
        <v>0</v>
      </c>
      <c r="CY86" s="253"/>
      <c r="CZ86" s="229">
        <f t="shared" si="299"/>
        <v>0</v>
      </c>
      <c r="DA86" s="253"/>
      <c r="DB86" s="229">
        <f t="shared" si="300"/>
        <v>0</v>
      </c>
      <c r="DC86" s="230">
        <f t="shared" si="329"/>
        <v>0</v>
      </c>
      <c r="DD86" s="254"/>
      <c r="DE86" s="232">
        <f t="shared" si="301"/>
        <v>0</v>
      </c>
      <c r="DF86" s="254"/>
      <c r="DG86" s="232">
        <f t="shared" si="302"/>
        <v>0</v>
      </c>
      <c r="DH86" s="254"/>
      <c r="DI86" s="232">
        <f t="shared" si="303"/>
        <v>0</v>
      </c>
      <c r="DJ86" s="254"/>
      <c r="DK86" s="232">
        <f t="shared" si="304"/>
        <v>0</v>
      </c>
      <c r="DL86" s="254"/>
      <c r="DM86" s="232">
        <f t="shared" si="305"/>
        <v>0</v>
      </c>
      <c r="DN86" s="233">
        <f t="shared" si="330"/>
        <v>0</v>
      </c>
      <c r="DO86" s="255"/>
      <c r="DP86" s="235">
        <f t="shared" si="306"/>
        <v>0</v>
      </c>
      <c r="DQ86" s="255"/>
      <c r="DR86" s="235">
        <f t="shared" si="307"/>
        <v>0</v>
      </c>
      <c r="DS86" s="255"/>
      <c r="DT86" s="235">
        <f t="shared" si="308"/>
        <v>0</v>
      </c>
      <c r="DU86" s="255"/>
      <c r="DV86" s="235">
        <f t="shared" si="309"/>
        <v>0</v>
      </c>
      <c r="DW86" s="255"/>
      <c r="DX86" s="235">
        <f t="shared" si="310"/>
        <v>0</v>
      </c>
      <c r="DY86" s="243">
        <f t="shared" si="331"/>
        <v>0</v>
      </c>
      <c r="DZ86" s="558">
        <f t="shared" si="311"/>
        <v>0</v>
      </c>
      <c r="EA86" s="522">
        <f t="shared" si="312"/>
        <v>0</v>
      </c>
      <c r="EB86" s="522">
        <f t="shared" ref="EB86:EB90" si="333">CB86+CM86+CX86+DI86+DT86</f>
        <v>0</v>
      </c>
      <c r="EC86" s="522">
        <f t="shared" si="314"/>
        <v>0</v>
      </c>
      <c r="ED86" s="522">
        <f t="shared" si="315"/>
        <v>0</v>
      </c>
      <c r="EE86" s="571">
        <f t="shared" si="316"/>
        <v>0</v>
      </c>
      <c r="EF86" s="256">
        <f t="shared" si="317"/>
        <v>0</v>
      </c>
      <c r="EG86" s="256">
        <f t="shared" si="318"/>
        <v>0</v>
      </c>
      <c r="EH86" s="256">
        <f t="shared" si="319"/>
        <v>0</v>
      </c>
      <c r="EI86" s="256">
        <f t="shared" si="320"/>
        <v>0</v>
      </c>
      <c r="EJ86" s="256">
        <f t="shared" si="332"/>
        <v>0</v>
      </c>
      <c r="EK86" s="244">
        <f t="shared" si="321"/>
        <v>0</v>
      </c>
    </row>
    <row r="87" spans="1:141" s="9" customFormat="1" ht="15" customHeight="1">
      <c r="A87" s="62"/>
      <c r="B87" s="62"/>
      <c r="C87" s="80"/>
      <c r="D87" s="13">
        <f t="shared" si="253"/>
        <v>0</v>
      </c>
      <c r="E87" s="665" t="str">
        <f t="shared" si="253"/>
        <v>Select E-Class</v>
      </c>
      <c r="F87" s="665"/>
      <c r="G87" s="665"/>
      <c r="H87" s="665"/>
      <c r="I87" s="665"/>
      <c r="J87" s="665"/>
      <c r="K87" s="33"/>
      <c r="L87" s="107">
        <f t="shared" si="254"/>
        <v>0</v>
      </c>
      <c r="M87" s="56"/>
      <c r="N87" s="108"/>
      <c r="O87" s="91">
        <f t="shared" si="255"/>
        <v>0</v>
      </c>
      <c r="P87" s="108"/>
      <c r="Q87" s="91">
        <f t="shared" si="256"/>
        <v>0</v>
      </c>
      <c r="R87" s="108"/>
      <c r="S87" s="91">
        <f t="shared" si="257"/>
        <v>0</v>
      </c>
      <c r="T87" s="108"/>
      <c r="U87" s="91">
        <f t="shared" si="258"/>
        <v>0</v>
      </c>
      <c r="V87" s="108"/>
      <c r="W87" s="91">
        <f t="shared" si="259"/>
        <v>0</v>
      </c>
      <c r="X87" s="92">
        <f t="shared" si="322"/>
        <v>0</v>
      </c>
      <c r="Y87" s="247"/>
      <c r="Z87" s="211">
        <f t="shared" si="260"/>
        <v>0</v>
      </c>
      <c r="AA87" s="247"/>
      <c r="AB87" s="211">
        <f t="shared" si="261"/>
        <v>0</v>
      </c>
      <c r="AC87" s="247"/>
      <c r="AD87" s="211">
        <f t="shared" si="262"/>
        <v>0</v>
      </c>
      <c r="AE87" s="247"/>
      <c r="AF87" s="211">
        <f t="shared" si="263"/>
        <v>0</v>
      </c>
      <c r="AG87" s="247"/>
      <c r="AH87" s="211">
        <f t="shared" si="264"/>
        <v>0</v>
      </c>
      <c r="AI87" s="212">
        <f t="shared" si="323"/>
        <v>0</v>
      </c>
      <c r="AJ87" s="248"/>
      <c r="AK87" s="214">
        <f t="shared" si="265"/>
        <v>0</v>
      </c>
      <c r="AL87" s="248"/>
      <c r="AM87" s="214">
        <f t="shared" si="266"/>
        <v>0</v>
      </c>
      <c r="AN87" s="248"/>
      <c r="AO87" s="214">
        <f t="shared" si="267"/>
        <v>0</v>
      </c>
      <c r="AP87" s="248"/>
      <c r="AQ87" s="214">
        <f t="shared" si="268"/>
        <v>0</v>
      </c>
      <c r="AR87" s="248"/>
      <c r="AS87" s="214">
        <f t="shared" si="269"/>
        <v>0</v>
      </c>
      <c r="AT87" s="215">
        <f t="shared" si="324"/>
        <v>0</v>
      </c>
      <c r="AU87" s="249"/>
      <c r="AV87" s="217">
        <f t="shared" si="270"/>
        <v>0</v>
      </c>
      <c r="AW87" s="249"/>
      <c r="AX87" s="217">
        <f t="shared" si="271"/>
        <v>0</v>
      </c>
      <c r="AY87" s="249"/>
      <c r="AZ87" s="217">
        <f t="shared" si="272"/>
        <v>0</v>
      </c>
      <c r="BA87" s="249"/>
      <c r="BB87" s="217">
        <f t="shared" si="273"/>
        <v>0</v>
      </c>
      <c r="BC87" s="249"/>
      <c r="BD87" s="217">
        <f t="shared" si="274"/>
        <v>0</v>
      </c>
      <c r="BE87" s="218">
        <f t="shared" si="325"/>
        <v>0</v>
      </c>
      <c r="BF87" s="250"/>
      <c r="BG87" s="220">
        <f t="shared" si="275"/>
        <v>0</v>
      </c>
      <c r="BH87" s="250"/>
      <c r="BI87" s="220">
        <f t="shared" si="276"/>
        <v>0</v>
      </c>
      <c r="BJ87" s="250"/>
      <c r="BK87" s="220">
        <f t="shared" si="277"/>
        <v>0</v>
      </c>
      <c r="BL87" s="250"/>
      <c r="BM87" s="220">
        <f t="shared" si="278"/>
        <v>0</v>
      </c>
      <c r="BN87" s="250"/>
      <c r="BO87" s="220">
        <f t="shared" si="279"/>
        <v>0</v>
      </c>
      <c r="BP87" s="413">
        <f t="shared" si="326"/>
        <v>0</v>
      </c>
      <c r="BQ87" s="558">
        <f t="shared" si="280"/>
        <v>0</v>
      </c>
      <c r="BR87" s="522">
        <f t="shared" si="281"/>
        <v>0</v>
      </c>
      <c r="BS87" s="522">
        <f t="shared" si="282"/>
        <v>0</v>
      </c>
      <c r="BT87" s="522">
        <f t="shared" si="283"/>
        <v>0</v>
      </c>
      <c r="BU87" s="522">
        <f t="shared" si="284"/>
        <v>0</v>
      </c>
      <c r="BV87" s="571">
        <f t="shared" si="285"/>
        <v>0</v>
      </c>
      <c r="BW87" s="527"/>
      <c r="BX87" s="223">
        <f t="shared" si="286"/>
        <v>0</v>
      </c>
      <c r="BY87" s="251"/>
      <c r="BZ87" s="223">
        <f t="shared" si="287"/>
        <v>0</v>
      </c>
      <c r="CA87" s="251"/>
      <c r="CB87" s="223">
        <f t="shared" si="288"/>
        <v>0</v>
      </c>
      <c r="CC87" s="251"/>
      <c r="CD87" s="223">
        <f t="shared" si="289"/>
        <v>0</v>
      </c>
      <c r="CE87" s="251"/>
      <c r="CF87" s="223">
        <f t="shared" si="290"/>
        <v>0</v>
      </c>
      <c r="CG87" s="224">
        <f t="shared" si="327"/>
        <v>0</v>
      </c>
      <c r="CH87" s="252"/>
      <c r="CI87" s="226">
        <f t="shared" si="291"/>
        <v>0</v>
      </c>
      <c r="CJ87" s="252"/>
      <c r="CK87" s="226">
        <f t="shared" si="292"/>
        <v>0</v>
      </c>
      <c r="CL87" s="252"/>
      <c r="CM87" s="226">
        <f t="shared" si="293"/>
        <v>0</v>
      </c>
      <c r="CN87" s="252"/>
      <c r="CO87" s="226">
        <f t="shared" si="294"/>
        <v>0</v>
      </c>
      <c r="CP87" s="252"/>
      <c r="CQ87" s="226">
        <f t="shared" si="295"/>
        <v>0</v>
      </c>
      <c r="CR87" s="227">
        <f t="shared" si="328"/>
        <v>0</v>
      </c>
      <c r="CS87" s="253"/>
      <c r="CT87" s="229">
        <f t="shared" si="296"/>
        <v>0</v>
      </c>
      <c r="CU87" s="253"/>
      <c r="CV87" s="229">
        <f t="shared" si="297"/>
        <v>0</v>
      </c>
      <c r="CW87" s="253"/>
      <c r="CX87" s="229">
        <f t="shared" si="298"/>
        <v>0</v>
      </c>
      <c r="CY87" s="253"/>
      <c r="CZ87" s="229">
        <f t="shared" si="299"/>
        <v>0</v>
      </c>
      <c r="DA87" s="253"/>
      <c r="DB87" s="229">
        <f t="shared" si="300"/>
        <v>0</v>
      </c>
      <c r="DC87" s="230">
        <f t="shared" si="329"/>
        <v>0</v>
      </c>
      <c r="DD87" s="254"/>
      <c r="DE87" s="232">
        <f t="shared" si="301"/>
        <v>0</v>
      </c>
      <c r="DF87" s="254"/>
      <c r="DG87" s="232">
        <f t="shared" si="302"/>
        <v>0</v>
      </c>
      <c r="DH87" s="254"/>
      <c r="DI87" s="232">
        <f t="shared" si="303"/>
        <v>0</v>
      </c>
      <c r="DJ87" s="254"/>
      <c r="DK87" s="232">
        <f t="shared" si="304"/>
        <v>0</v>
      </c>
      <c r="DL87" s="254"/>
      <c r="DM87" s="232">
        <f t="shared" si="305"/>
        <v>0</v>
      </c>
      <c r="DN87" s="233">
        <f t="shared" si="330"/>
        <v>0</v>
      </c>
      <c r="DO87" s="255"/>
      <c r="DP87" s="235">
        <f t="shared" si="306"/>
        <v>0</v>
      </c>
      <c r="DQ87" s="255"/>
      <c r="DR87" s="235">
        <f t="shared" si="307"/>
        <v>0</v>
      </c>
      <c r="DS87" s="255"/>
      <c r="DT87" s="235">
        <f t="shared" si="308"/>
        <v>0</v>
      </c>
      <c r="DU87" s="255"/>
      <c r="DV87" s="235">
        <f t="shared" si="309"/>
        <v>0</v>
      </c>
      <c r="DW87" s="255"/>
      <c r="DX87" s="235">
        <f t="shared" si="310"/>
        <v>0</v>
      </c>
      <c r="DY87" s="243">
        <f t="shared" si="331"/>
        <v>0</v>
      </c>
      <c r="DZ87" s="558">
        <f t="shared" si="311"/>
        <v>0</v>
      </c>
      <c r="EA87" s="522">
        <f t="shared" si="312"/>
        <v>0</v>
      </c>
      <c r="EB87" s="522">
        <f t="shared" si="333"/>
        <v>0</v>
      </c>
      <c r="EC87" s="522">
        <f t="shared" si="314"/>
        <v>0</v>
      </c>
      <c r="ED87" s="522">
        <f t="shared" si="315"/>
        <v>0</v>
      </c>
      <c r="EE87" s="571">
        <f t="shared" si="316"/>
        <v>0</v>
      </c>
      <c r="EF87" s="256">
        <f t="shared" si="317"/>
        <v>0</v>
      </c>
      <c r="EG87" s="256">
        <f t="shared" si="318"/>
        <v>0</v>
      </c>
      <c r="EH87" s="256">
        <f t="shared" si="319"/>
        <v>0</v>
      </c>
      <c r="EI87" s="256">
        <f t="shared" si="320"/>
        <v>0</v>
      </c>
      <c r="EJ87" s="256">
        <f t="shared" si="332"/>
        <v>0</v>
      </c>
      <c r="EK87" s="244">
        <f t="shared" si="321"/>
        <v>0</v>
      </c>
    </row>
    <row r="88" spans="1:141" s="9" customFormat="1" ht="15" customHeight="1">
      <c r="A88" s="62"/>
      <c r="B88" s="62"/>
      <c r="C88" s="80"/>
      <c r="D88" s="13">
        <f t="shared" si="253"/>
        <v>0</v>
      </c>
      <c r="E88" s="665" t="str">
        <f t="shared" si="253"/>
        <v>Select E-Class</v>
      </c>
      <c r="F88" s="665"/>
      <c r="G88" s="665"/>
      <c r="H88" s="665"/>
      <c r="I88" s="665"/>
      <c r="J88" s="665"/>
      <c r="K88" s="33"/>
      <c r="L88" s="107">
        <f t="shared" si="254"/>
        <v>0</v>
      </c>
      <c r="M88" s="56"/>
      <c r="N88" s="108"/>
      <c r="O88" s="91">
        <f t="shared" si="255"/>
        <v>0</v>
      </c>
      <c r="P88" s="108"/>
      <c r="Q88" s="91">
        <f t="shared" si="256"/>
        <v>0</v>
      </c>
      <c r="R88" s="108"/>
      <c r="S88" s="91">
        <f t="shared" si="257"/>
        <v>0</v>
      </c>
      <c r="T88" s="108"/>
      <c r="U88" s="91">
        <f t="shared" si="258"/>
        <v>0</v>
      </c>
      <c r="V88" s="108"/>
      <c r="W88" s="91">
        <f t="shared" si="259"/>
        <v>0</v>
      </c>
      <c r="X88" s="92">
        <f t="shared" si="322"/>
        <v>0</v>
      </c>
      <c r="Y88" s="247"/>
      <c r="Z88" s="211">
        <f t="shared" si="260"/>
        <v>0</v>
      </c>
      <c r="AA88" s="247"/>
      <c r="AB88" s="211">
        <f t="shared" si="261"/>
        <v>0</v>
      </c>
      <c r="AC88" s="247"/>
      <c r="AD88" s="211">
        <f t="shared" si="262"/>
        <v>0</v>
      </c>
      <c r="AE88" s="247"/>
      <c r="AF88" s="211">
        <f t="shared" si="263"/>
        <v>0</v>
      </c>
      <c r="AG88" s="247"/>
      <c r="AH88" s="211">
        <f t="shared" si="264"/>
        <v>0</v>
      </c>
      <c r="AI88" s="212">
        <f t="shared" si="323"/>
        <v>0</v>
      </c>
      <c r="AJ88" s="248"/>
      <c r="AK88" s="214">
        <f t="shared" si="265"/>
        <v>0</v>
      </c>
      <c r="AL88" s="248"/>
      <c r="AM88" s="214">
        <f t="shared" si="266"/>
        <v>0</v>
      </c>
      <c r="AN88" s="248"/>
      <c r="AO88" s="214">
        <f t="shared" si="267"/>
        <v>0</v>
      </c>
      <c r="AP88" s="248"/>
      <c r="AQ88" s="214">
        <f t="shared" si="268"/>
        <v>0</v>
      </c>
      <c r="AR88" s="248"/>
      <c r="AS88" s="214">
        <f t="shared" si="269"/>
        <v>0</v>
      </c>
      <c r="AT88" s="215">
        <f t="shared" si="324"/>
        <v>0</v>
      </c>
      <c r="AU88" s="249"/>
      <c r="AV88" s="217">
        <f t="shared" si="270"/>
        <v>0</v>
      </c>
      <c r="AW88" s="249"/>
      <c r="AX88" s="217">
        <f t="shared" si="271"/>
        <v>0</v>
      </c>
      <c r="AY88" s="249"/>
      <c r="AZ88" s="217">
        <f t="shared" si="272"/>
        <v>0</v>
      </c>
      <c r="BA88" s="249"/>
      <c r="BB88" s="217">
        <f t="shared" si="273"/>
        <v>0</v>
      </c>
      <c r="BC88" s="249"/>
      <c r="BD88" s="217">
        <f t="shared" si="274"/>
        <v>0</v>
      </c>
      <c r="BE88" s="218">
        <f t="shared" si="325"/>
        <v>0</v>
      </c>
      <c r="BF88" s="250"/>
      <c r="BG88" s="220">
        <f t="shared" si="275"/>
        <v>0</v>
      </c>
      <c r="BH88" s="250"/>
      <c r="BI88" s="220">
        <f t="shared" si="276"/>
        <v>0</v>
      </c>
      <c r="BJ88" s="250"/>
      <c r="BK88" s="220">
        <f t="shared" si="277"/>
        <v>0</v>
      </c>
      <c r="BL88" s="250"/>
      <c r="BM88" s="220">
        <f t="shared" si="278"/>
        <v>0</v>
      </c>
      <c r="BN88" s="250"/>
      <c r="BO88" s="220">
        <f t="shared" si="279"/>
        <v>0</v>
      </c>
      <c r="BP88" s="413">
        <f t="shared" si="326"/>
        <v>0</v>
      </c>
      <c r="BQ88" s="558">
        <f t="shared" si="280"/>
        <v>0</v>
      </c>
      <c r="BR88" s="522">
        <f t="shared" si="281"/>
        <v>0</v>
      </c>
      <c r="BS88" s="522">
        <f t="shared" si="282"/>
        <v>0</v>
      </c>
      <c r="BT88" s="522">
        <f t="shared" si="283"/>
        <v>0</v>
      </c>
      <c r="BU88" s="522">
        <f t="shared" si="284"/>
        <v>0</v>
      </c>
      <c r="BV88" s="571">
        <f t="shared" si="285"/>
        <v>0</v>
      </c>
      <c r="BW88" s="527"/>
      <c r="BX88" s="223">
        <f t="shared" si="286"/>
        <v>0</v>
      </c>
      <c r="BY88" s="251"/>
      <c r="BZ88" s="223">
        <f t="shared" si="287"/>
        <v>0</v>
      </c>
      <c r="CA88" s="251"/>
      <c r="CB88" s="223">
        <f t="shared" si="288"/>
        <v>0</v>
      </c>
      <c r="CC88" s="251"/>
      <c r="CD88" s="223">
        <f t="shared" si="289"/>
        <v>0</v>
      </c>
      <c r="CE88" s="251"/>
      <c r="CF88" s="223">
        <f t="shared" si="290"/>
        <v>0</v>
      </c>
      <c r="CG88" s="224">
        <f t="shared" si="327"/>
        <v>0</v>
      </c>
      <c r="CH88" s="252"/>
      <c r="CI88" s="226">
        <f t="shared" si="291"/>
        <v>0</v>
      </c>
      <c r="CJ88" s="252"/>
      <c r="CK88" s="226">
        <f t="shared" si="292"/>
        <v>0</v>
      </c>
      <c r="CL88" s="252"/>
      <c r="CM88" s="226">
        <f t="shared" si="293"/>
        <v>0</v>
      </c>
      <c r="CN88" s="252"/>
      <c r="CO88" s="226">
        <f t="shared" si="294"/>
        <v>0</v>
      </c>
      <c r="CP88" s="252"/>
      <c r="CQ88" s="226">
        <f t="shared" si="295"/>
        <v>0</v>
      </c>
      <c r="CR88" s="227">
        <f t="shared" si="328"/>
        <v>0</v>
      </c>
      <c r="CS88" s="253"/>
      <c r="CT88" s="229">
        <f t="shared" si="296"/>
        <v>0</v>
      </c>
      <c r="CU88" s="253"/>
      <c r="CV88" s="229">
        <f t="shared" si="297"/>
        <v>0</v>
      </c>
      <c r="CW88" s="253"/>
      <c r="CX88" s="229">
        <f t="shared" si="298"/>
        <v>0</v>
      </c>
      <c r="CY88" s="253"/>
      <c r="CZ88" s="229">
        <f t="shared" si="299"/>
        <v>0</v>
      </c>
      <c r="DA88" s="253"/>
      <c r="DB88" s="229">
        <f t="shared" si="300"/>
        <v>0</v>
      </c>
      <c r="DC88" s="230">
        <f t="shared" si="329"/>
        <v>0</v>
      </c>
      <c r="DD88" s="254"/>
      <c r="DE88" s="232">
        <f t="shared" si="301"/>
        <v>0</v>
      </c>
      <c r="DF88" s="254"/>
      <c r="DG88" s="232">
        <f t="shared" si="302"/>
        <v>0</v>
      </c>
      <c r="DH88" s="254"/>
      <c r="DI88" s="232">
        <f t="shared" si="303"/>
        <v>0</v>
      </c>
      <c r="DJ88" s="254"/>
      <c r="DK88" s="232">
        <f t="shared" si="304"/>
        <v>0</v>
      </c>
      <c r="DL88" s="254"/>
      <c r="DM88" s="232">
        <f t="shared" si="305"/>
        <v>0</v>
      </c>
      <c r="DN88" s="233">
        <f t="shared" si="330"/>
        <v>0</v>
      </c>
      <c r="DO88" s="255"/>
      <c r="DP88" s="235">
        <f t="shared" si="306"/>
        <v>0</v>
      </c>
      <c r="DQ88" s="255"/>
      <c r="DR88" s="235">
        <f t="shared" si="307"/>
        <v>0</v>
      </c>
      <c r="DS88" s="255"/>
      <c r="DT88" s="235">
        <f t="shared" si="308"/>
        <v>0</v>
      </c>
      <c r="DU88" s="255"/>
      <c r="DV88" s="235">
        <f t="shared" si="309"/>
        <v>0</v>
      </c>
      <c r="DW88" s="255"/>
      <c r="DX88" s="235">
        <f t="shared" si="310"/>
        <v>0</v>
      </c>
      <c r="DY88" s="243">
        <f t="shared" si="331"/>
        <v>0</v>
      </c>
      <c r="DZ88" s="558">
        <f t="shared" si="311"/>
        <v>0</v>
      </c>
      <c r="EA88" s="522">
        <f t="shared" si="312"/>
        <v>0</v>
      </c>
      <c r="EB88" s="522">
        <f t="shared" si="333"/>
        <v>0</v>
      </c>
      <c r="EC88" s="522">
        <f t="shared" si="314"/>
        <v>0</v>
      </c>
      <c r="ED88" s="522">
        <f t="shared" si="315"/>
        <v>0</v>
      </c>
      <c r="EE88" s="571">
        <f t="shared" si="316"/>
        <v>0</v>
      </c>
      <c r="EF88" s="256">
        <f t="shared" si="317"/>
        <v>0</v>
      </c>
      <c r="EG88" s="256">
        <f t="shared" si="318"/>
        <v>0</v>
      </c>
      <c r="EH88" s="256">
        <f t="shared" si="319"/>
        <v>0</v>
      </c>
      <c r="EI88" s="256">
        <f t="shared" si="320"/>
        <v>0</v>
      </c>
      <c r="EJ88" s="256">
        <f t="shared" si="332"/>
        <v>0</v>
      </c>
      <c r="EK88" s="244">
        <f t="shared" si="321"/>
        <v>0</v>
      </c>
    </row>
    <row r="89" spans="1:141" s="9" customFormat="1" ht="15" customHeight="1">
      <c r="A89" s="62"/>
      <c r="B89" s="62"/>
      <c r="C89" s="80"/>
      <c r="D89" s="13">
        <f t="shared" si="253"/>
        <v>0</v>
      </c>
      <c r="E89" s="665" t="str">
        <f t="shared" si="253"/>
        <v>Select E-Class</v>
      </c>
      <c r="F89" s="665"/>
      <c r="G89" s="665"/>
      <c r="H89" s="665"/>
      <c r="I89" s="665"/>
      <c r="J89" s="665"/>
      <c r="K89" s="33"/>
      <c r="L89" s="107">
        <f t="shared" si="254"/>
        <v>0</v>
      </c>
      <c r="M89" s="56"/>
      <c r="N89" s="108"/>
      <c r="O89" s="91">
        <f t="shared" si="255"/>
        <v>0</v>
      </c>
      <c r="P89" s="108"/>
      <c r="Q89" s="91">
        <f t="shared" si="256"/>
        <v>0</v>
      </c>
      <c r="R89" s="108"/>
      <c r="S89" s="91">
        <f t="shared" si="257"/>
        <v>0</v>
      </c>
      <c r="T89" s="108"/>
      <c r="U89" s="91">
        <f t="shared" si="258"/>
        <v>0</v>
      </c>
      <c r="V89" s="108"/>
      <c r="W89" s="91">
        <f t="shared" si="259"/>
        <v>0</v>
      </c>
      <c r="X89" s="92">
        <f t="shared" si="322"/>
        <v>0</v>
      </c>
      <c r="Y89" s="247"/>
      <c r="Z89" s="211">
        <f t="shared" si="260"/>
        <v>0</v>
      </c>
      <c r="AA89" s="247"/>
      <c r="AB89" s="211">
        <f t="shared" si="261"/>
        <v>0</v>
      </c>
      <c r="AC89" s="247"/>
      <c r="AD89" s="211">
        <f t="shared" si="262"/>
        <v>0</v>
      </c>
      <c r="AE89" s="247"/>
      <c r="AF89" s="211">
        <f t="shared" si="263"/>
        <v>0</v>
      </c>
      <c r="AG89" s="247"/>
      <c r="AH89" s="211">
        <f t="shared" si="264"/>
        <v>0</v>
      </c>
      <c r="AI89" s="212">
        <f t="shared" si="323"/>
        <v>0</v>
      </c>
      <c r="AJ89" s="248"/>
      <c r="AK89" s="214">
        <f t="shared" si="265"/>
        <v>0</v>
      </c>
      <c r="AL89" s="248"/>
      <c r="AM89" s="214">
        <f t="shared" si="266"/>
        <v>0</v>
      </c>
      <c r="AN89" s="248"/>
      <c r="AO89" s="214">
        <f t="shared" si="267"/>
        <v>0</v>
      </c>
      <c r="AP89" s="248"/>
      <c r="AQ89" s="214">
        <f t="shared" si="268"/>
        <v>0</v>
      </c>
      <c r="AR89" s="248"/>
      <c r="AS89" s="214">
        <f t="shared" si="269"/>
        <v>0</v>
      </c>
      <c r="AT89" s="215">
        <f t="shared" si="324"/>
        <v>0</v>
      </c>
      <c r="AU89" s="249"/>
      <c r="AV89" s="217">
        <f t="shared" si="270"/>
        <v>0</v>
      </c>
      <c r="AW89" s="249"/>
      <c r="AX89" s="217">
        <f t="shared" si="271"/>
        <v>0</v>
      </c>
      <c r="AY89" s="249"/>
      <c r="AZ89" s="217">
        <f t="shared" si="272"/>
        <v>0</v>
      </c>
      <c r="BA89" s="249"/>
      <c r="BB89" s="217">
        <f t="shared" si="273"/>
        <v>0</v>
      </c>
      <c r="BC89" s="249"/>
      <c r="BD89" s="217">
        <f t="shared" si="274"/>
        <v>0</v>
      </c>
      <c r="BE89" s="218">
        <f t="shared" si="325"/>
        <v>0</v>
      </c>
      <c r="BF89" s="250"/>
      <c r="BG89" s="220">
        <f t="shared" si="275"/>
        <v>0</v>
      </c>
      <c r="BH89" s="250"/>
      <c r="BI89" s="220">
        <f t="shared" si="276"/>
        <v>0</v>
      </c>
      <c r="BJ89" s="250"/>
      <c r="BK89" s="220">
        <f t="shared" si="277"/>
        <v>0</v>
      </c>
      <c r="BL89" s="250"/>
      <c r="BM89" s="220">
        <f t="shared" si="278"/>
        <v>0</v>
      </c>
      <c r="BN89" s="250"/>
      <c r="BO89" s="220">
        <f t="shared" si="279"/>
        <v>0</v>
      </c>
      <c r="BP89" s="413">
        <f t="shared" si="326"/>
        <v>0</v>
      </c>
      <c r="BQ89" s="558">
        <f t="shared" si="280"/>
        <v>0</v>
      </c>
      <c r="BR89" s="522">
        <f t="shared" si="281"/>
        <v>0</v>
      </c>
      <c r="BS89" s="522">
        <f t="shared" si="282"/>
        <v>0</v>
      </c>
      <c r="BT89" s="522">
        <f t="shared" si="283"/>
        <v>0</v>
      </c>
      <c r="BU89" s="522">
        <f t="shared" si="284"/>
        <v>0</v>
      </c>
      <c r="BV89" s="571">
        <f t="shared" si="285"/>
        <v>0</v>
      </c>
      <c r="BW89" s="527"/>
      <c r="BX89" s="223">
        <f t="shared" si="286"/>
        <v>0</v>
      </c>
      <c r="BY89" s="251"/>
      <c r="BZ89" s="223">
        <f t="shared" si="287"/>
        <v>0</v>
      </c>
      <c r="CA89" s="251"/>
      <c r="CB89" s="223">
        <f t="shared" si="288"/>
        <v>0</v>
      </c>
      <c r="CC89" s="251"/>
      <c r="CD89" s="223">
        <f t="shared" si="289"/>
        <v>0</v>
      </c>
      <c r="CE89" s="251"/>
      <c r="CF89" s="223">
        <f t="shared" si="290"/>
        <v>0</v>
      </c>
      <c r="CG89" s="224">
        <f t="shared" si="327"/>
        <v>0</v>
      </c>
      <c r="CH89" s="252"/>
      <c r="CI89" s="226">
        <f t="shared" si="291"/>
        <v>0</v>
      </c>
      <c r="CJ89" s="252"/>
      <c r="CK89" s="226">
        <f t="shared" si="292"/>
        <v>0</v>
      </c>
      <c r="CL89" s="252"/>
      <c r="CM89" s="226">
        <f t="shared" si="293"/>
        <v>0</v>
      </c>
      <c r="CN89" s="252"/>
      <c r="CO89" s="226">
        <f t="shared" si="294"/>
        <v>0</v>
      </c>
      <c r="CP89" s="252"/>
      <c r="CQ89" s="226">
        <f t="shared" si="295"/>
        <v>0</v>
      </c>
      <c r="CR89" s="227">
        <f t="shared" si="328"/>
        <v>0</v>
      </c>
      <c r="CS89" s="253"/>
      <c r="CT89" s="229">
        <f t="shared" si="296"/>
        <v>0</v>
      </c>
      <c r="CU89" s="253"/>
      <c r="CV89" s="229">
        <f t="shared" si="297"/>
        <v>0</v>
      </c>
      <c r="CW89" s="253"/>
      <c r="CX89" s="229">
        <f t="shared" si="298"/>
        <v>0</v>
      </c>
      <c r="CY89" s="253"/>
      <c r="CZ89" s="229">
        <f t="shared" si="299"/>
        <v>0</v>
      </c>
      <c r="DA89" s="253"/>
      <c r="DB89" s="229">
        <f t="shared" si="300"/>
        <v>0</v>
      </c>
      <c r="DC89" s="230">
        <f t="shared" si="329"/>
        <v>0</v>
      </c>
      <c r="DD89" s="254"/>
      <c r="DE89" s="232">
        <f t="shared" si="301"/>
        <v>0</v>
      </c>
      <c r="DF89" s="254"/>
      <c r="DG89" s="232">
        <f t="shared" si="302"/>
        <v>0</v>
      </c>
      <c r="DH89" s="254"/>
      <c r="DI89" s="232">
        <f t="shared" si="303"/>
        <v>0</v>
      </c>
      <c r="DJ89" s="254"/>
      <c r="DK89" s="232">
        <f t="shared" si="304"/>
        <v>0</v>
      </c>
      <c r="DL89" s="254"/>
      <c r="DM89" s="232">
        <f t="shared" si="305"/>
        <v>0</v>
      </c>
      <c r="DN89" s="233">
        <f t="shared" si="330"/>
        <v>0</v>
      </c>
      <c r="DO89" s="255"/>
      <c r="DP89" s="235">
        <f t="shared" si="306"/>
        <v>0</v>
      </c>
      <c r="DQ89" s="255"/>
      <c r="DR89" s="235">
        <f t="shared" si="307"/>
        <v>0</v>
      </c>
      <c r="DS89" s="255"/>
      <c r="DT89" s="235">
        <f t="shared" si="308"/>
        <v>0</v>
      </c>
      <c r="DU89" s="255"/>
      <c r="DV89" s="235">
        <f t="shared" si="309"/>
        <v>0</v>
      </c>
      <c r="DW89" s="255"/>
      <c r="DX89" s="235">
        <f t="shared" si="310"/>
        <v>0</v>
      </c>
      <c r="DY89" s="243">
        <f t="shared" si="331"/>
        <v>0</v>
      </c>
      <c r="DZ89" s="558">
        <f t="shared" si="311"/>
        <v>0</v>
      </c>
      <c r="EA89" s="522">
        <f t="shared" si="312"/>
        <v>0</v>
      </c>
      <c r="EB89" s="522">
        <f t="shared" si="333"/>
        <v>0</v>
      </c>
      <c r="EC89" s="522">
        <f t="shared" si="314"/>
        <v>0</v>
      </c>
      <c r="ED89" s="522">
        <f t="shared" si="315"/>
        <v>0</v>
      </c>
      <c r="EE89" s="571">
        <f t="shared" si="316"/>
        <v>0</v>
      </c>
      <c r="EF89" s="256">
        <f t="shared" si="317"/>
        <v>0</v>
      </c>
      <c r="EG89" s="256">
        <f t="shared" si="318"/>
        <v>0</v>
      </c>
      <c r="EH89" s="256">
        <f t="shared" si="319"/>
        <v>0</v>
      </c>
      <c r="EI89" s="256">
        <f t="shared" si="320"/>
        <v>0</v>
      </c>
      <c r="EJ89" s="256">
        <f t="shared" si="332"/>
        <v>0</v>
      </c>
      <c r="EK89" s="244">
        <f t="shared" si="321"/>
        <v>0</v>
      </c>
    </row>
    <row r="90" spans="1:141" s="9" customFormat="1" ht="15" customHeight="1">
      <c r="A90" s="62"/>
      <c r="B90" s="62"/>
      <c r="C90" s="80"/>
      <c r="D90" s="13">
        <f t="shared" si="253"/>
        <v>0</v>
      </c>
      <c r="E90" s="665" t="str">
        <f t="shared" si="253"/>
        <v>Select E-Class</v>
      </c>
      <c r="F90" s="665"/>
      <c r="G90" s="665"/>
      <c r="H90" s="665"/>
      <c r="I90" s="665"/>
      <c r="J90" s="665"/>
      <c r="K90" s="33"/>
      <c r="L90" s="107">
        <f t="shared" si="254"/>
        <v>0</v>
      </c>
      <c r="M90" s="56"/>
      <c r="N90" s="108"/>
      <c r="O90" s="91">
        <f t="shared" si="255"/>
        <v>0</v>
      </c>
      <c r="P90" s="108"/>
      <c r="Q90" s="91">
        <f t="shared" si="256"/>
        <v>0</v>
      </c>
      <c r="R90" s="108"/>
      <c r="S90" s="91">
        <f t="shared" si="257"/>
        <v>0</v>
      </c>
      <c r="T90" s="108"/>
      <c r="U90" s="91">
        <f t="shared" si="258"/>
        <v>0</v>
      </c>
      <c r="V90" s="108"/>
      <c r="W90" s="91">
        <f t="shared" si="259"/>
        <v>0</v>
      </c>
      <c r="X90" s="92">
        <f t="shared" si="322"/>
        <v>0</v>
      </c>
      <c r="Y90" s="247"/>
      <c r="Z90" s="211">
        <f t="shared" si="260"/>
        <v>0</v>
      </c>
      <c r="AA90" s="247"/>
      <c r="AB90" s="211">
        <f t="shared" si="261"/>
        <v>0</v>
      </c>
      <c r="AC90" s="247"/>
      <c r="AD90" s="211">
        <f t="shared" si="262"/>
        <v>0</v>
      </c>
      <c r="AE90" s="247"/>
      <c r="AF90" s="211">
        <f t="shared" si="263"/>
        <v>0</v>
      </c>
      <c r="AG90" s="247"/>
      <c r="AH90" s="211">
        <f t="shared" si="264"/>
        <v>0</v>
      </c>
      <c r="AI90" s="212">
        <f t="shared" si="323"/>
        <v>0</v>
      </c>
      <c r="AJ90" s="248"/>
      <c r="AK90" s="214">
        <f t="shared" si="265"/>
        <v>0</v>
      </c>
      <c r="AL90" s="248"/>
      <c r="AM90" s="214">
        <f t="shared" si="266"/>
        <v>0</v>
      </c>
      <c r="AN90" s="248"/>
      <c r="AO90" s="214">
        <f t="shared" si="267"/>
        <v>0</v>
      </c>
      <c r="AP90" s="248"/>
      <c r="AQ90" s="214">
        <f t="shared" si="268"/>
        <v>0</v>
      </c>
      <c r="AR90" s="248"/>
      <c r="AS90" s="214">
        <f t="shared" si="269"/>
        <v>0</v>
      </c>
      <c r="AT90" s="215">
        <f t="shared" si="324"/>
        <v>0</v>
      </c>
      <c r="AU90" s="249"/>
      <c r="AV90" s="217">
        <f t="shared" si="270"/>
        <v>0</v>
      </c>
      <c r="AW90" s="249"/>
      <c r="AX90" s="217">
        <f t="shared" si="271"/>
        <v>0</v>
      </c>
      <c r="AY90" s="249"/>
      <c r="AZ90" s="217">
        <f t="shared" si="272"/>
        <v>0</v>
      </c>
      <c r="BA90" s="249"/>
      <c r="BB90" s="217">
        <f t="shared" si="273"/>
        <v>0</v>
      </c>
      <c r="BC90" s="249"/>
      <c r="BD90" s="217">
        <f t="shared" si="274"/>
        <v>0</v>
      </c>
      <c r="BE90" s="218">
        <f t="shared" si="325"/>
        <v>0</v>
      </c>
      <c r="BF90" s="250"/>
      <c r="BG90" s="220">
        <f t="shared" si="275"/>
        <v>0</v>
      </c>
      <c r="BH90" s="250"/>
      <c r="BI90" s="220">
        <f t="shared" si="276"/>
        <v>0</v>
      </c>
      <c r="BJ90" s="250"/>
      <c r="BK90" s="220">
        <f t="shared" si="277"/>
        <v>0</v>
      </c>
      <c r="BL90" s="250"/>
      <c r="BM90" s="220">
        <f t="shared" si="278"/>
        <v>0</v>
      </c>
      <c r="BN90" s="250"/>
      <c r="BO90" s="220">
        <f t="shared" si="279"/>
        <v>0</v>
      </c>
      <c r="BP90" s="413">
        <f t="shared" si="326"/>
        <v>0</v>
      </c>
      <c r="BQ90" s="558">
        <f t="shared" si="280"/>
        <v>0</v>
      </c>
      <c r="BR90" s="522">
        <f t="shared" si="281"/>
        <v>0</v>
      </c>
      <c r="BS90" s="522">
        <f t="shared" si="282"/>
        <v>0</v>
      </c>
      <c r="BT90" s="522">
        <f t="shared" si="283"/>
        <v>0</v>
      </c>
      <c r="BU90" s="522">
        <f t="shared" si="284"/>
        <v>0</v>
      </c>
      <c r="BV90" s="571">
        <f t="shared" si="285"/>
        <v>0</v>
      </c>
      <c r="BW90" s="527"/>
      <c r="BX90" s="223">
        <f t="shared" si="286"/>
        <v>0</v>
      </c>
      <c r="BY90" s="251"/>
      <c r="BZ90" s="223">
        <f t="shared" si="287"/>
        <v>0</v>
      </c>
      <c r="CA90" s="251"/>
      <c r="CB90" s="223">
        <f t="shared" si="288"/>
        <v>0</v>
      </c>
      <c r="CC90" s="251"/>
      <c r="CD90" s="223">
        <f t="shared" si="289"/>
        <v>0</v>
      </c>
      <c r="CE90" s="251"/>
      <c r="CF90" s="223">
        <f t="shared" si="290"/>
        <v>0</v>
      </c>
      <c r="CG90" s="224">
        <f t="shared" si="327"/>
        <v>0</v>
      </c>
      <c r="CH90" s="252"/>
      <c r="CI90" s="226">
        <f t="shared" si="291"/>
        <v>0</v>
      </c>
      <c r="CJ90" s="252"/>
      <c r="CK90" s="226">
        <f t="shared" si="292"/>
        <v>0</v>
      </c>
      <c r="CL90" s="252"/>
      <c r="CM90" s="226">
        <f t="shared" si="293"/>
        <v>0</v>
      </c>
      <c r="CN90" s="252"/>
      <c r="CO90" s="226">
        <f t="shared" si="294"/>
        <v>0</v>
      </c>
      <c r="CP90" s="252"/>
      <c r="CQ90" s="226">
        <f t="shared" si="295"/>
        <v>0</v>
      </c>
      <c r="CR90" s="227">
        <f t="shared" si="328"/>
        <v>0</v>
      </c>
      <c r="CS90" s="253"/>
      <c r="CT90" s="229">
        <f t="shared" si="296"/>
        <v>0</v>
      </c>
      <c r="CU90" s="253"/>
      <c r="CV90" s="229">
        <f t="shared" si="297"/>
        <v>0</v>
      </c>
      <c r="CW90" s="253"/>
      <c r="CX90" s="229">
        <f t="shared" si="298"/>
        <v>0</v>
      </c>
      <c r="CY90" s="253"/>
      <c r="CZ90" s="229">
        <f t="shared" si="299"/>
        <v>0</v>
      </c>
      <c r="DA90" s="253"/>
      <c r="DB90" s="229">
        <f t="shared" si="300"/>
        <v>0</v>
      </c>
      <c r="DC90" s="230">
        <f t="shared" si="329"/>
        <v>0</v>
      </c>
      <c r="DD90" s="254"/>
      <c r="DE90" s="232">
        <f t="shared" si="301"/>
        <v>0</v>
      </c>
      <c r="DF90" s="254"/>
      <c r="DG90" s="232">
        <f t="shared" si="302"/>
        <v>0</v>
      </c>
      <c r="DH90" s="254"/>
      <c r="DI90" s="232">
        <f t="shared" si="303"/>
        <v>0</v>
      </c>
      <c r="DJ90" s="254"/>
      <c r="DK90" s="232">
        <f t="shared" si="304"/>
        <v>0</v>
      </c>
      <c r="DL90" s="254"/>
      <c r="DM90" s="232">
        <f t="shared" si="305"/>
        <v>0</v>
      </c>
      <c r="DN90" s="233">
        <f t="shared" si="330"/>
        <v>0</v>
      </c>
      <c r="DO90" s="255"/>
      <c r="DP90" s="235">
        <f t="shared" si="306"/>
        <v>0</v>
      </c>
      <c r="DQ90" s="255"/>
      <c r="DR90" s="235">
        <f t="shared" si="307"/>
        <v>0</v>
      </c>
      <c r="DS90" s="255"/>
      <c r="DT90" s="235">
        <f t="shared" si="308"/>
        <v>0</v>
      </c>
      <c r="DU90" s="255"/>
      <c r="DV90" s="235">
        <f t="shared" si="309"/>
        <v>0</v>
      </c>
      <c r="DW90" s="255"/>
      <c r="DX90" s="235">
        <f t="shared" si="310"/>
        <v>0</v>
      </c>
      <c r="DY90" s="243">
        <f t="shared" si="331"/>
        <v>0</v>
      </c>
      <c r="DZ90" s="558">
        <f t="shared" si="311"/>
        <v>0</v>
      </c>
      <c r="EA90" s="522">
        <f t="shared" si="312"/>
        <v>0</v>
      </c>
      <c r="EB90" s="522">
        <f t="shared" si="333"/>
        <v>0</v>
      </c>
      <c r="EC90" s="522">
        <f t="shared" si="314"/>
        <v>0</v>
      </c>
      <c r="ED90" s="522">
        <f t="shared" si="315"/>
        <v>0</v>
      </c>
      <c r="EE90" s="571">
        <f t="shared" si="316"/>
        <v>0</v>
      </c>
      <c r="EF90" s="256">
        <f t="shared" si="317"/>
        <v>0</v>
      </c>
      <c r="EG90" s="256">
        <f t="shared" si="318"/>
        <v>0</v>
      </c>
      <c r="EH90" s="256">
        <f t="shared" si="319"/>
        <v>0</v>
      </c>
      <c r="EI90" s="256">
        <f t="shared" si="320"/>
        <v>0</v>
      </c>
      <c r="EJ90" s="256">
        <f t="shared" si="332"/>
        <v>0</v>
      </c>
      <c r="EK90" s="244">
        <f t="shared" si="321"/>
        <v>0</v>
      </c>
    </row>
    <row r="91" spans="1:141" s="9" customFormat="1" ht="15" customHeight="1">
      <c r="A91" s="62"/>
      <c r="B91" s="62"/>
      <c r="C91" s="80"/>
      <c r="D91" s="13"/>
      <c r="E91" s="727"/>
      <c r="F91" s="727"/>
      <c r="G91" s="727"/>
      <c r="H91" s="727"/>
      <c r="I91" s="727"/>
      <c r="J91" s="892" t="s">
        <v>252</v>
      </c>
      <c r="K91" s="893"/>
      <c r="L91" s="893"/>
      <c r="M91" s="894"/>
      <c r="N91" s="873">
        <f>SUM(O76:O90)</f>
        <v>0</v>
      </c>
      <c r="O91" s="874"/>
      <c r="P91" s="873">
        <f>SUM(Q76:Q90)</f>
        <v>0</v>
      </c>
      <c r="Q91" s="874"/>
      <c r="R91" s="873">
        <f>SUM(S76:S90)</f>
        <v>0</v>
      </c>
      <c r="S91" s="874"/>
      <c r="T91" s="873">
        <f>SUM(U76:U90)</f>
        <v>0</v>
      </c>
      <c r="U91" s="874"/>
      <c r="V91" s="873">
        <f>SUM(W76:W90)</f>
        <v>0</v>
      </c>
      <c r="W91" s="874"/>
      <c r="X91" s="109">
        <f>SUM(N91:W91)</f>
        <v>0</v>
      </c>
      <c r="Y91" s="873">
        <f>SUM(Z76:Z90)</f>
        <v>0</v>
      </c>
      <c r="Z91" s="874"/>
      <c r="AA91" s="873">
        <f>SUM(AB76:AB90)</f>
        <v>0</v>
      </c>
      <c r="AB91" s="874"/>
      <c r="AC91" s="873">
        <f>SUM(AD76:AD90)</f>
        <v>0</v>
      </c>
      <c r="AD91" s="874"/>
      <c r="AE91" s="873">
        <f>SUM(AF76:AF90)</f>
        <v>0</v>
      </c>
      <c r="AF91" s="874"/>
      <c r="AG91" s="873">
        <f>SUM(AH76:AH90)</f>
        <v>0</v>
      </c>
      <c r="AH91" s="874"/>
      <c r="AI91" s="109">
        <f>SUM(Y91:AH91)</f>
        <v>0</v>
      </c>
      <c r="AJ91" s="873">
        <f>SUM(AK76:AK90)</f>
        <v>0</v>
      </c>
      <c r="AK91" s="874"/>
      <c r="AL91" s="873">
        <f>SUM(AM76:AM90)</f>
        <v>0</v>
      </c>
      <c r="AM91" s="874"/>
      <c r="AN91" s="873">
        <f>SUM(AO76:AO90)</f>
        <v>0</v>
      </c>
      <c r="AO91" s="874"/>
      <c r="AP91" s="873">
        <f>SUM(AQ76:AQ90)</f>
        <v>0</v>
      </c>
      <c r="AQ91" s="874"/>
      <c r="AR91" s="873">
        <f>SUM(AS76:AS90)</f>
        <v>0</v>
      </c>
      <c r="AS91" s="874"/>
      <c r="AT91" s="109">
        <f>SUM(AJ91:AS91)</f>
        <v>0</v>
      </c>
      <c r="AU91" s="873">
        <f>SUM(AV76:AV90)</f>
        <v>0</v>
      </c>
      <c r="AV91" s="874"/>
      <c r="AW91" s="873">
        <f>SUM(AX76:AX90)</f>
        <v>0</v>
      </c>
      <c r="AX91" s="874"/>
      <c r="AY91" s="873">
        <f>SUM(AZ76:AZ90)</f>
        <v>0</v>
      </c>
      <c r="AZ91" s="874"/>
      <c r="BA91" s="873">
        <f>SUM(BB76:BB90)</f>
        <v>0</v>
      </c>
      <c r="BB91" s="874"/>
      <c r="BC91" s="873">
        <f>SUM(BD76:BD90)</f>
        <v>0</v>
      </c>
      <c r="BD91" s="874"/>
      <c r="BE91" s="109">
        <f>SUM(AU91:BD91)</f>
        <v>0</v>
      </c>
      <c r="BF91" s="873">
        <f>SUM(BG76:BG90)</f>
        <v>0</v>
      </c>
      <c r="BG91" s="874"/>
      <c r="BH91" s="873">
        <f>SUM(BI76:BI90)</f>
        <v>0</v>
      </c>
      <c r="BI91" s="874"/>
      <c r="BJ91" s="873">
        <f>SUM(BK76:BK90)</f>
        <v>0</v>
      </c>
      <c r="BK91" s="874"/>
      <c r="BL91" s="873">
        <f>SUM(BM76:BM90)</f>
        <v>0</v>
      </c>
      <c r="BM91" s="874"/>
      <c r="BN91" s="873">
        <f>SUM(BO76:BO90)</f>
        <v>0</v>
      </c>
      <c r="BO91" s="874"/>
      <c r="BP91" s="164">
        <f>SUM(BF91:BO91)</f>
        <v>0</v>
      </c>
      <c r="BQ91" s="578">
        <f>SUM(BQ76:BQ90)</f>
        <v>0</v>
      </c>
      <c r="BR91" s="109">
        <f t="shared" ref="BR91:BU91" si="334">SUM(BR76:BR90)</f>
        <v>0</v>
      </c>
      <c r="BS91" s="109">
        <f t="shared" si="334"/>
        <v>0</v>
      </c>
      <c r="BT91" s="109">
        <f t="shared" si="334"/>
        <v>0</v>
      </c>
      <c r="BU91" s="109">
        <f t="shared" si="334"/>
        <v>0</v>
      </c>
      <c r="BV91" s="544">
        <f>SUM(BV76:BV90)</f>
        <v>0</v>
      </c>
      <c r="BW91" s="980">
        <f>SUM(BX76:BX90)</f>
        <v>0</v>
      </c>
      <c r="BX91" s="874"/>
      <c r="BY91" s="873">
        <f>SUM(BZ76:BZ90)</f>
        <v>0</v>
      </c>
      <c r="BZ91" s="874"/>
      <c r="CA91" s="873">
        <f>SUM(CB76:CB90)</f>
        <v>0</v>
      </c>
      <c r="CB91" s="874"/>
      <c r="CC91" s="873">
        <f>SUM(CD76:CD90)</f>
        <v>0</v>
      </c>
      <c r="CD91" s="874"/>
      <c r="CE91" s="873">
        <f>SUM(CF76:CF90)</f>
        <v>0</v>
      </c>
      <c r="CF91" s="874"/>
      <c r="CG91" s="109">
        <f>SUM(BW91:CF91)</f>
        <v>0</v>
      </c>
      <c r="CH91" s="873">
        <f>SUM(CI76:CI90)</f>
        <v>0</v>
      </c>
      <c r="CI91" s="874"/>
      <c r="CJ91" s="873">
        <f>SUM(CK76:CK90)</f>
        <v>0</v>
      </c>
      <c r="CK91" s="874"/>
      <c r="CL91" s="873">
        <f>SUM(CM76:CM90)</f>
        <v>0</v>
      </c>
      <c r="CM91" s="874"/>
      <c r="CN91" s="873">
        <f>SUM(CO76:CO90)</f>
        <v>0</v>
      </c>
      <c r="CO91" s="874"/>
      <c r="CP91" s="873">
        <f>SUM(CQ76:CQ90)</f>
        <v>0</v>
      </c>
      <c r="CQ91" s="874"/>
      <c r="CR91" s="109">
        <f>SUM(CH91:CQ91)</f>
        <v>0</v>
      </c>
      <c r="CS91" s="873">
        <f>SUM(CT76:CT90)</f>
        <v>0</v>
      </c>
      <c r="CT91" s="874"/>
      <c r="CU91" s="873">
        <f>SUM(CV76:CV90)</f>
        <v>0</v>
      </c>
      <c r="CV91" s="874"/>
      <c r="CW91" s="873">
        <f>SUM(CX76:CX90)</f>
        <v>0</v>
      </c>
      <c r="CX91" s="874"/>
      <c r="CY91" s="873">
        <f>SUM(CZ76:CZ90)</f>
        <v>0</v>
      </c>
      <c r="CZ91" s="874"/>
      <c r="DA91" s="873">
        <f>SUM(DB76:DB90)</f>
        <v>0</v>
      </c>
      <c r="DB91" s="874"/>
      <c r="DC91" s="109">
        <f>SUM(CS91:DB91)</f>
        <v>0</v>
      </c>
      <c r="DD91" s="873">
        <f>SUM(DE76:DE90)</f>
        <v>0</v>
      </c>
      <c r="DE91" s="874"/>
      <c r="DF91" s="873">
        <f>SUM(DG76:DG90)</f>
        <v>0</v>
      </c>
      <c r="DG91" s="874"/>
      <c r="DH91" s="873">
        <f>SUM(DI76:DI90)</f>
        <v>0</v>
      </c>
      <c r="DI91" s="874"/>
      <c r="DJ91" s="873">
        <f>SUM(DK76:DK90)</f>
        <v>0</v>
      </c>
      <c r="DK91" s="874"/>
      <c r="DL91" s="873">
        <f>SUM(DM76:DM90)</f>
        <v>0</v>
      </c>
      <c r="DM91" s="874"/>
      <c r="DN91" s="109">
        <f>SUM(DD91:DM91)</f>
        <v>0</v>
      </c>
      <c r="DO91" s="873">
        <f>SUM(DP76:DP90)</f>
        <v>0</v>
      </c>
      <c r="DP91" s="874"/>
      <c r="DQ91" s="873">
        <f>SUM(DR76:DR90)</f>
        <v>0</v>
      </c>
      <c r="DR91" s="874"/>
      <c r="DS91" s="873">
        <f>SUM(DT76:DT90)</f>
        <v>0</v>
      </c>
      <c r="DT91" s="874"/>
      <c r="DU91" s="873">
        <f>SUM(DV76:DV90)</f>
        <v>0</v>
      </c>
      <c r="DV91" s="874"/>
      <c r="DW91" s="873">
        <f>SUM(DX76:DX90)</f>
        <v>0</v>
      </c>
      <c r="DX91" s="874"/>
      <c r="DY91" s="109">
        <f>SUM(DO91:DX91)</f>
        <v>0</v>
      </c>
      <c r="DZ91" s="578">
        <f>SUM(DZ76:DZ90)</f>
        <v>0</v>
      </c>
      <c r="EA91" s="109">
        <f t="shared" ref="EA91:ED91" si="335">SUM(EA76:EA90)</f>
        <v>0</v>
      </c>
      <c r="EB91" s="109">
        <f t="shared" si="335"/>
        <v>0</v>
      </c>
      <c r="EC91" s="109">
        <f t="shared" si="335"/>
        <v>0</v>
      </c>
      <c r="ED91" s="109">
        <f t="shared" si="335"/>
        <v>0</v>
      </c>
      <c r="EE91" s="544">
        <f t="shared" ref="EE91:EJ91" si="336">SUM(EE76:EE90)</f>
        <v>0</v>
      </c>
      <c r="EF91" s="109">
        <f t="shared" si="336"/>
        <v>0</v>
      </c>
      <c r="EG91" s="109">
        <f t="shared" si="336"/>
        <v>0</v>
      </c>
      <c r="EH91" s="109">
        <f t="shared" si="336"/>
        <v>0</v>
      </c>
      <c r="EI91" s="109">
        <f t="shared" si="336"/>
        <v>0</v>
      </c>
      <c r="EJ91" s="109">
        <f t="shared" si="336"/>
        <v>0</v>
      </c>
      <c r="EK91" s="109">
        <f t="shared" si="321"/>
        <v>0</v>
      </c>
    </row>
    <row r="92" spans="1:141" s="9" customFormat="1" ht="15" customHeight="1">
      <c r="A92" s="62"/>
      <c r="B92" s="62"/>
      <c r="C92" s="80" t="s">
        <v>27</v>
      </c>
      <c r="D92" s="34"/>
      <c r="E92" s="729"/>
      <c r="F92" s="729"/>
      <c r="G92" s="729"/>
      <c r="H92" s="729"/>
      <c r="I92" s="729"/>
      <c r="J92" s="666"/>
      <c r="K92" s="33"/>
      <c r="L92" s="110"/>
      <c r="M92" s="84"/>
      <c r="N92" s="111"/>
      <c r="O92" s="112"/>
      <c r="P92" s="111"/>
      <c r="Q92" s="112"/>
      <c r="R92" s="111"/>
      <c r="S92" s="112"/>
      <c r="T92" s="111"/>
      <c r="U92" s="112"/>
      <c r="V92" s="111"/>
      <c r="W92" s="112"/>
      <c r="X92" s="113"/>
      <c r="Y92" s="111"/>
      <c r="Z92" s="112"/>
      <c r="AA92" s="111"/>
      <c r="AB92" s="112"/>
      <c r="AC92" s="111"/>
      <c r="AD92" s="112"/>
      <c r="AE92" s="111"/>
      <c r="AF92" s="112"/>
      <c r="AG92" s="111"/>
      <c r="AH92" s="112"/>
      <c r="AI92" s="113"/>
      <c r="AJ92" s="111"/>
      <c r="AK92" s="112"/>
      <c r="AL92" s="111"/>
      <c r="AM92" s="112"/>
      <c r="AN92" s="111"/>
      <c r="AO92" s="112"/>
      <c r="AP92" s="111"/>
      <c r="AQ92" s="112"/>
      <c r="AR92" s="111"/>
      <c r="AS92" s="112"/>
      <c r="AT92" s="113"/>
      <c r="AU92" s="111"/>
      <c r="AV92" s="112"/>
      <c r="AW92" s="111"/>
      <c r="AX92" s="112"/>
      <c r="AY92" s="111"/>
      <c r="AZ92" s="112"/>
      <c r="BA92" s="111"/>
      <c r="BB92" s="112"/>
      <c r="BC92" s="111"/>
      <c r="BD92" s="112"/>
      <c r="BE92" s="113"/>
      <c r="BF92" s="111"/>
      <c r="BG92" s="112"/>
      <c r="BH92" s="111"/>
      <c r="BI92" s="112"/>
      <c r="BJ92" s="111"/>
      <c r="BK92" s="112"/>
      <c r="BL92" s="111"/>
      <c r="BM92" s="112"/>
      <c r="BN92" s="111"/>
      <c r="BO92" s="112"/>
      <c r="BP92" s="513"/>
      <c r="BQ92" s="562"/>
      <c r="BR92" s="513"/>
      <c r="BS92" s="513"/>
      <c r="BT92" s="513"/>
      <c r="BU92" s="513"/>
      <c r="BV92" s="545"/>
      <c r="BW92" s="528"/>
      <c r="BX92" s="112"/>
      <c r="BY92" s="111"/>
      <c r="BZ92" s="112"/>
      <c r="CA92" s="111"/>
      <c r="CB92" s="112"/>
      <c r="CC92" s="111"/>
      <c r="CD92" s="112"/>
      <c r="CE92" s="111"/>
      <c r="CF92" s="112"/>
      <c r="CG92" s="113"/>
      <c r="CH92" s="111"/>
      <c r="CI92" s="112"/>
      <c r="CJ92" s="111"/>
      <c r="CK92" s="112"/>
      <c r="CL92" s="111"/>
      <c r="CM92" s="112"/>
      <c r="CN92" s="111"/>
      <c r="CO92" s="112"/>
      <c r="CP92" s="111"/>
      <c r="CQ92" s="112"/>
      <c r="CR92" s="113"/>
      <c r="CS92" s="111"/>
      <c r="CT92" s="112"/>
      <c r="CU92" s="111"/>
      <c r="CV92" s="112"/>
      <c r="CW92" s="111"/>
      <c r="CX92" s="112"/>
      <c r="CY92" s="111"/>
      <c r="CZ92" s="112"/>
      <c r="DA92" s="111"/>
      <c r="DB92" s="112"/>
      <c r="DC92" s="113"/>
      <c r="DD92" s="111"/>
      <c r="DE92" s="112"/>
      <c r="DF92" s="111"/>
      <c r="DG92" s="112"/>
      <c r="DH92" s="111"/>
      <c r="DI92" s="112"/>
      <c r="DJ92" s="111"/>
      <c r="DK92" s="112"/>
      <c r="DL92" s="111"/>
      <c r="DM92" s="112"/>
      <c r="DN92" s="113"/>
      <c r="DO92" s="111"/>
      <c r="DP92" s="112"/>
      <c r="DQ92" s="111"/>
      <c r="DR92" s="112"/>
      <c r="DS92" s="111"/>
      <c r="DT92" s="112"/>
      <c r="DU92" s="111"/>
      <c r="DV92" s="112"/>
      <c r="DW92" s="111"/>
      <c r="DX92" s="112"/>
      <c r="DY92" s="113"/>
      <c r="DZ92" s="562"/>
      <c r="EA92" s="513"/>
      <c r="EB92" s="513"/>
      <c r="EC92" s="513"/>
      <c r="ED92" s="513"/>
      <c r="EE92" s="545"/>
      <c r="EF92" s="257"/>
      <c r="EG92" s="257"/>
      <c r="EH92" s="257"/>
      <c r="EI92" s="257"/>
      <c r="EJ92" s="257"/>
      <c r="EK92" s="258"/>
    </row>
    <row r="93" spans="1:141" s="9" customFormat="1" ht="15" customHeight="1">
      <c r="A93" s="62"/>
      <c r="B93" s="62"/>
      <c r="C93" s="80"/>
      <c r="D93" s="13">
        <f t="shared" ref="D93:E117" si="337">D31</f>
        <v>0</v>
      </c>
      <c r="E93" s="666" t="str">
        <f t="shared" si="337"/>
        <v>Select E-Class</v>
      </c>
      <c r="F93" s="666"/>
      <c r="G93" s="666"/>
      <c r="H93" s="666"/>
      <c r="I93" s="666"/>
      <c r="J93" s="666"/>
      <c r="K93" s="33"/>
      <c r="L93" s="107">
        <f t="shared" ref="L93:L117" si="338">VLOOKUP(E93,Leave_Benefits,3,0)</f>
        <v>0</v>
      </c>
      <c r="M93" s="56"/>
      <c r="N93" s="108"/>
      <c r="O93" s="91">
        <f t="shared" ref="O93:O117" si="339">ROUND(O31*$L93,0)</f>
        <v>0</v>
      </c>
      <c r="P93" s="108"/>
      <c r="Q93" s="91">
        <f t="shared" ref="Q93:Q117" si="340">ROUND(Q31*$L93,0)</f>
        <v>0</v>
      </c>
      <c r="R93" s="108"/>
      <c r="S93" s="91">
        <f t="shared" ref="S93:S117" si="341">ROUND(S31*$L93,0)</f>
        <v>0</v>
      </c>
      <c r="T93" s="108"/>
      <c r="U93" s="91">
        <f t="shared" ref="U93:U117" si="342">ROUND(U31*$L93,0)</f>
        <v>0</v>
      </c>
      <c r="V93" s="108"/>
      <c r="W93" s="91">
        <f t="shared" ref="W93:W117" si="343">ROUND(W31*$L93,0)</f>
        <v>0</v>
      </c>
      <c r="X93" s="92">
        <f>SUM(O93+Q93+S93+U93+W93)</f>
        <v>0</v>
      </c>
      <c r="Y93" s="247"/>
      <c r="Z93" s="211">
        <f t="shared" ref="Z93:Z117" si="344">ROUND(Z31*$L93,0)</f>
        <v>0</v>
      </c>
      <c r="AA93" s="247"/>
      <c r="AB93" s="211">
        <f t="shared" ref="AB93:AB117" si="345">ROUND(AB31*$L93,0)</f>
        <v>0</v>
      </c>
      <c r="AC93" s="247"/>
      <c r="AD93" s="211">
        <f t="shared" ref="AD93:AD117" si="346">ROUND(AD31*$L93,0)</f>
        <v>0</v>
      </c>
      <c r="AE93" s="247"/>
      <c r="AF93" s="211">
        <f t="shared" ref="AF93:AF117" si="347">ROUND(AF31*$L93,0)</f>
        <v>0</v>
      </c>
      <c r="AG93" s="247"/>
      <c r="AH93" s="211">
        <f t="shared" ref="AH93:AH117" si="348">ROUND(AH31*$L93,0)</f>
        <v>0</v>
      </c>
      <c r="AI93" s="212">
        <f>SUM(Z93+AB93+AD93+AF93+AH93)</f>
        <v>0</v>
      </c>
      <c r="AJ93" s="248"/>
      <c r="AK93" s="214">
        <f t="shared" ref="AK93:AK117" si="349">ROUND(AK31*$L93,0)</f>
        <v>0</v>
      </c>
      <c r="AL93" s="248"/>
      <c r="AM93" s="214">
        <f t="shared" ref="AM93:AM117" si="350">ROUND(AM31*$L93,0)</f>
        <v>0</v>
      </c>
      <c r="AN93" s="248"/>
      <c r="AO93" s="214">
        <f t="shared" ref="AO93:AO117" si="351">ROUND(AO31*$L93,0)</f>
        <v>0</v>
      </c>
      <c r="AP93" s="248"/>
      <c r="AQ93" s="214">
        <f t="shared" ref="AQ93:AQ117" si="352">ROUND(AQ31*$L93,0)</f>
        <v>0</v>
      </c>
      <c r="AR93" s="248"/>
      <c r="AS93" s="214">
        <f t="shared" ref="AS93:AS117" si="353">ROUND(AS31*$L93,0)</f>
        <v>0</v>
      </c>
      <c r="AT93" s="215">
        <f>SUM(AK93+AM93+AO93+AQ93+AS93)</f>
        <v>0</v>
      </c>
      <c r="AU93" s="249"/>
      <c r="AV93" s="217">
        <f t="shared" ref="AV93:AV117" si="354">ROUND(AV31*$L93,0)</f>
        <v>0</v>
      </c>
      <c r="AW93" s="249"/>
      <c r="AX93" s="217">
        <f t="shared" ref="AX93:AX117" si="355">ROUND(AX31*$L93,0)</f>
        <v>0</v>
      </c>
      <c r="AY93" s="249"/>
      <c r="AZ93" s="217">
        <f t="shared" ref="AZ93:AZ117" si="356">ROUND(AZ31*$L93,0)</f>
        <v>0</v>
      </c>
      <c r="BA93" s="249"/>
      <c r="BB93" s="217">
        <f t="shared" ref="BB93:BB117" si="357">ROUND(BB31*$L93,0)</f>
        <v>0</v>
      </c>
      <c r="BC93" s="249"/>
      <c r="BD93" s="217">
        <f t="shared" ref="BD93:BD117" si="358">ROUND(BD31*$L93,0)</f>
        <v>0</v>
      </c>
      <c r="BE93" s="218">
        <f>SUM(AV93+AX93+AZ93+BB93+BD93)</f>
        <v>0</v>
      </c>
      <c r="BF93" s="250"/>
      <c r="BG93" s="220">
        <f t="shared" ref="BG93:BG117" si="359">ROUND(BG31*$L93,0)</f>
        <v>0</v>
      </c>
      <c r="BH93" s="250"/>
      <c r="BI93" s="220">
        <f t="shared" ref="BI93:BI117" si="360">ROUND(BI31*$L93,0)</f>
        <v>0</v>
      </c>
      <c r="BJ93" s="250"/>
      <c r="BK93" s="220">
        <f t="shared" ref="BK93:BK117" si="361">ROUND(BK31*$L93,0)</f>
        <v>0</v>
      </c>
      <c r="BL93" s="250"/>
      <c r="BM93" s="220">
        <f t="shared" ref="BM93:BM117" si="362">ROUND(BM31*$L93,0)</f>
        <v>0</v>
      </c>
      <c r="BN93" s="250"/>
      <c r="BO93" s="220">
        <f t="shared" ref="BO93:BO117" si="363">ROUND(BO31*$L93,0)</f>
        <v>0</v>
      </c>
      <c r="BP93" s="413">
        <f>SUM(BG93+BI93+BK93+BM93+BO93)</f>
        <v>0</v>
      </c>
      <c r="BQ93" s="558">
        <f t="shared" ref="BQ93:BQ117" si="364">O93+Z93+AK93+AV93+BG93</f>
        <v>0</v>
      </c>
      <c r="BR93" s="522">
        <f t="shared" ref="BR93:BR117" si="365">Q93+AB93+AM93+AX93+BI93</f>
        <v>0</v>
      </c>
      <c r="BS93" s="522">
        <f t="shared" ref="BS93:BS117" si="366">S93+AD93+AO93+AZ93+BK93</f>
        <v>0</v>
      </c>
      <c r="BT93" s="522">
        <f t="shared" ref="BT93:BT117" si="367">U93+AF93+AQ93+BB93+BM93</f>
        <v>0</v>
      </c>
      <c r="BU93" s="522">
        <f t="shared" ref="BU93:BU117" si="368">W93+AH93+AS93+BD93+BO93</f>
        <v>0</v>
      </c>
      <c r="BV93" s="571">
        <f t="shared" ref="BV93:BV117" si="369">SUM(BQ93:BU93)</f>
        <v>0</v>
      </c>
      <c r="BW93" s="527"/>
      <c r="BX93" s="223">
        <f t="shared" ref="BX93:BX117" si="370">ROUND(BX31*$L93,0)</f>
        <v>0</v>
      </c>
      <c r="BY93" s="251"/>
      <c r="BZ93" s="223">
        <f t="shared" ref="BZ93:BZ117" si="371">ROUND(BZ31*$L93,0)</f>
        <v>0</v>
      </c>
      <c r="CA93" s="251"/>
      <c r="CB93" s="223">
        <f t="shared" ref="CB93:CB117" si="372">ROUND(CB31*$L93,0)</f>
        <v>0</v>
      </c>
      <c r="CC93" s="251"/>
      <c r="CD93" s="223">
        <f t="shared" ref="CD93:CD117" si="373">ROUND(CD31*$L93,0)</f>
        <v>0</v>
      </c>
      <c r="CE93" s="251"/>
      <c r="CF93" s="223">
        <f t="shared" ref="CF93:CF117" si="374">ROUND(CF31*$L93,0)</f>
        <v>0</v>
      </c>
      <c r="CG93" s="224">
        <f>SUM(BX93+BZ93+CB93+CD93+CF93)</f>
        <v>0</v>
      </c>
      <c r="CH93" s="252"/>
      <c r="CI93" s="226">
        <f t="shared" ref="CI93:CI117" si="375">ROUND(CI31*$L93,0)</f>
        <v>0</v>
      </c>
      <c r="CJ93" s="252"/>
      <c r="CK93" s="226">
        <f t="shared" ref="CK93:CK117" si="376">ROUND(CK31*$L93,0)</f>
        <v>0</v>
      </c>
      <c r="CL93" s="252"/>
      <c r="CM93" s="226">
        <f t="shared" ref="CM93:CM117" si="377">ROUND(CM31*$L93,0)</f>
        <v>0</v>
      </c>
      <c r="CN93" s="252"/>
      <c r="CO93" s="226">
        <f t="shared" ref="CO93:CO117" si="378">ROUND(CO31*$L93,0)</f>
        <v>0</v>
      </c>
      <c r="CP93" s="252"/>
      <c r="CQ93" s="226">
        <f t="shared" ref="CQ93:CQ117" si="379">ROUND(CQ31*$L93,0)</f>
        <v>0</v>
      </c>
      <c r="CR93" s="227">
        <f>SUM(CI93+CK93+CM93+CO93+CQ93)</f>
        <v>0</v>
      </c>
      <c r="CS93" s="253"/>
      <c r="CT93" s="229">
        <f t="shared" ref="CT93:CT117" si="380">ROUND(CT31*$L93,0)</f>
        <v>0</v>
      </c>
      <c r="CU93" s="253"/>
      <c r="CV93" s="229">
        <f t="shared" ref="CV93:CV117" si="381">ROUND(CV31*$L93,0)</f>
        <v>0</v>
      </c>
      <c r="CW93" s="253"/>
      <c r="CX93" s="229">
        <f t="shared" ref="CX93:CX117" si="382">ROUND(CX31*$L93,0)</f>
        <v>0</v>
      </c>
      <c r="CY93" s="253"/>
      <c r="CZ93" s="229">
        <f t="shared" ref="CZ93:CZ117" si="383">ROUND(CZ31*$L93,0)</f>
        <v>0</v>
      </c>
      <c r="DA93" s="253"/>
      <c r="DB93" s="229">
        <f t="shared" ref="DB93:DB117" si="384">ROUND(DB31*$L93,0)</f>
        <v>0</v>
      </c>
      <c r="DC93" s="230">
        <f>SUM(CT93+CV93+CX93+CZ93+DB93)</f>
        <v>0</v>
      </c>
      <c r="DD93" s="254"/>
      <c r="DE93" s="232">
        <f t="shared" ref="DE93:DE117" si="385">ROUND(DE31*$L93,0)</f>
        <v>0</v>
      </c>
      <c r="DF93" s="254"/>
      <c r="DG93" s="232">
        <f t="shared" ref="DG93:DG117" si="386">ROUND(DG31*$L93,0)</f>
        <v>0</v>
      </c>
      <c r="DH93" s="254"/>
      <c r="DI93" s="232">
        <f t="shared" ref="DI93:DI117" si="387">ROUND(DI31*$L93,0)</f>
        <v>0</v>
      </c>
      <c r="DJ93" s="254"/>
      <c r="DK93" s="232">
        <f t="shared" ref="DK93:DK117" si="388">ROUND(DK31*$L93,0)</f>
        <v>0</v>
      </c>
      <c r="DL93" s="254"/>
      <c r="DM93" s="232">
        <f t="shared" ref="DM93:DM117" si="389">ROUND(DM31*$L93,0)</f>
        <v>0</v>
      </c>
      <c r="DN93" s="233">
        <f>SUM(DE93+DG93+DI93+DK93+DM93)</f>
        <v>0</v>
      </c>
      <c r="DO93" s="255"/>
      <c r="DP93" s="235">
        <f t="shared" ref="DP93:DP117" si="390">ROUND(DP31*$L93,0)</f>
        <v>0</v>
      </c>
      <c r="DQ93" s="255"/>
      <c r="DR93" s="235">
        <f t="shared" ref="DR93:DR117" si="391">ROUND(DR31*$L93,0)</f>
        <v>0</v>
      </c>
      <c r="DS93" s="255"/>
      <c r="DT93" s="235">
        <f t="shared" ref="DT93:DT117" si="392">ROUND(DT31*$L93,0)</f>
        <v>0</v>
      </c>
      <c r="DU93" s="255"/>
      <c r="DV93" s="235">
        <f t="shared" ref="DV93:DV117" si="393">ROUND(DV31*$L93,0)</f>
        <v>0</v>
      </c>
      <c r="DW93" s="255"/>
      <c r="DX93" s="235">
        <f t="shared" ref="DX93:DX117" si="394">ROUND(DX31*$L93,0)</f>
        <v>0</v>
      </c>
      <c r="DY93" s="243">
        <f>SUM(DP93+DR93+DT93+DV93+DX93)</f>
        <v>0</v>
      </c>
      <c r="DZ93" s="558">
        <f t="shared" ref="DZ93:DZ117" si="395">BX93+CI93+CT93+DE93+DP93</f>
        <v>0</v>
      </c>
      <c r="EA93" s="522">
        <f t="shared" ref="EA93:EA117" si="396">BZ93+CK93+CV93+DG93+DR93</f>
        <v>0</v>
      </c>
      <c r="EB93" s="522">
        <f t="shared" ref="EB93:EB117" si="397">CB93+CM93+CX93+DI93+DT93</f>
        <v>0</v>
      </c>
      <c r="EC93" s="522">
        <f t="shared" ref="EC93:EC117" si="398">CD93+CO93+CZ93+DK93+DV93</f>
        <v>0</v>
      </c>
      <c r="ED93" s="522">
        <f t="shared" ref="ED93:ED117" si="399">CF93+CQ93+DB93+DM93+DX93</f>
        <v>0</v>
      </c>
      <c r="EE93" s="571">
        <f t="shared" ref="EE93:EE117" si="400">SUM(DZ93:ED93)</f>
        <v>0</v>
      </c>
      <c r="EF93" s="256">
        <f t="shared" ref="EF93:EF117" si="401">O93+Z93+AK93+AV93+BG93+BX93+CI93+CT93+DE93+DP93</f>
        <v>0</v>
      </c>
      <c r="EG93" s="256">
        <f t="shared" ref="EG93:EG117" si="402">Q93+AB93+AM93+AX93+BI93+BZ93+CK93+CV93+DG93+DR93</f>
        <v>0</v>
      </c>
      <c r="EH93" s="256">
        <f t="shared" ref="EH93:EH117" si="403">DT93+DI93+S93+AD93+AO93+AZ93+BK93+CB93+CM93+CX93</f>
        <v>0</v>
      </c>
      <c r="EI93" s="256">
        <f t="shared" ref="EI93:EI117" si="404">DV93+DK93+CZ93+CO93+CD93+BB93+BM93+AQ93+U93+AF93</f>
        <v>0</v>
      </c>
      <c r="EJ93" s="256">
        <f>DX93+DM93+DB93+CQ93+CF93+BO93+BD93+AS93+AH93+W93</f>
        <v>0</v>
      </c>
      <c r="EK93" s="244">
        <f t="shared" ref="EK93:EK117" si="405">SUM(EF93:EJ93)</f>
        <v>0</v>
      </c>
    </row>
    <row r="94" spans="1:141" s="9" customFormat="1" ht="15" customHeight="1">
      <c r="A94" s="62"/>
      <c r="B94" s="62"/>
      <c r="C94" s="80"/>
      <c r="D94" s="13">
        <f t="shared" si="337"/>
        <v>0</v>
      </c>
      <c r="E94" s="666" t="str">
        <f t="shared" si="337"/>
        <v>Select E-Class</v>
      </c>
      <c r="F94" s="666"/>
      <c r="G94" s="666"/>
      <c r="H94" s="666"/>
      <c r="I94" s="666"/>
      <c r="J94" s="666"/>
      <c r="K94" s="33"/>
      <c r="L94" s="107">
        <f t="shared" si="338"/>
        <v>0</v>
      </c>
      <c r="M94" s="56"/>
      <c r="N94" s="108"/>
      <c r="O94" s="91">
        <f t="shared" si="339"/>
        <v>0</v>
      </c>
      <c r="P94" s="108"/>
      <c r="Q94" s="91">
        <f t="shared" si="340"/>
        <v>0</v>
      </c>
      <c r="R94" s="108"/>
      <c r="S94" s="91">
        <f t="shared" si="341"/>
        <v>0</v>
      </c>
      <c r="T94" s="108"/>
      <c r="U94" s="91">
        <f t="shared" si="342"/>
        <v>0</v>
      </c>
      <c r="V94" s="108"/>
      <c r="W94" s="91">
        <f t="shared" si="343"/>
        <v>0</v>
      </c>
      <c r="X94" s="92">
        <f t="shared" ref="X94:X117" si="406">SUM(O94+Q94+S94+U94+W94)</f>
        <v>0</v>
      </c>
      <c r="Y94" s="247"/>
      <c r="Z94" s="211">
        <f t="shared" si="344"/>
        <v>0</v>
      </c>
      <c r="AA94" s="247"/>
      <c r="AB94" s="211">
        <f t="shared" si="345"/>
        <v>0</v>
      </c>
      <c r="AC94" s="247"/>
      <c r="AD94" s="211">
        <f t="shared" si="346"/>
        <v>0</v>
      </c>
      <c r="AE94" s="247"/>
      <c r="AF94" s="211">
        <f t="shared" si="347"/>
        <v>0</v>
      </c>
      <c r="AG94" s="247"/>
      <c r="AH94" s="211">
        <f t="shared" si="348"/>
        <v>0</v>
      </c>
      <c r="AI94" s="212">
        <f t="shared" ref="AI94:AI117" si="407">SUM(Z94+AB94+AD94+AF94+AH94)</f>
        <v>0</v>
      </c>
      <c r="AJ94" s="248"/>
      <c r="AK94" s="214">
        <f t="shared" si="349"/>
        <v>0</v>
      </c>
      <c r="AL94" s="248"/>
      <c r="AM94" s="214">
        <f t="shared" si="350"/>
        <v>0</v>
      </c>
      <c r="AN94" s="248"/>
      <c r="AO94" s="214">
        <f t="shared" si="351"/>
        <v>0</v>
      </c>
      <c r="AP94" s="248"/>
      <c r="AQ94" s="214">
        <f t="shared" si="352"/>
        <v>0</v>
      </c>
      <c r="AR94" s="248"/>
      <c r="AS94" s="214">
        <f t="shared" si="353"/>
        <v>0</v>
      </c>
      <c r="AT94" s="215">
        <f t="shared" ref="AT94:AT117" si="408">SUM(AK94+AM94+AO94+AQ94+AS94)</f>
        <v>0</v>
      </c>
      <c r="AU94" s="249"/>
      <c r="AV94" s="217">
        <f t="shared" si="354"/>
        <v>0</v>
      </c>
      <c r="AW94" s="249"/>
      <c r="AX94" s="217">
        <f t="shared" si="355"/>
        <v>0</v>
      </c>
      <c r="AY94" s="249"/>
      <c r="AZ94" s="217">
        <f t="shared" si="356"/>
        <v>0</v>
      </c>
      <c r="BA94" s="249"/>
      <c r="BB94" s="217">
        <f t="shared" si="357"/>
        <v>0</v>
      </c>
      <c r="BC94" s="249"/>
      <c r="BD94" s="217">
        <f t="shared" si="358"/>
        <v>0</v>
      </c>
      <c r="BE94" s="218">
        <f t="shared" ref="BE94:BE117" si="409">SUM(AV94+AX94+AZ94+BB94+BD94)</f>
        <v>0</v>
      </c>
      <c r="BF94" s="250"/>
      <c r="BG94" s="220">
        <f t="shared" si="359"/>
        <v>0</v>
      </c>
      <c r="BH94" s="250"/>
      <c r="BI94" s="220">
        <f t="shared" si="360"/>
        <v>0</v>
      </c>
      <c r="BJ94" s="250"/>
      <c r="BK94" s="220">
        <f t="shared" si="361"/>
        <v>0</v>
      </c>
      <c r="BL94" s="250"/>
      <c r="BM94" s="220">
        <f t="shared" si="362"/>
        <v>0</v>
      </c>
      <c r="BN94" s="250"/>
      <c r="BO94" s="220">
        <f t="shared" si="363"/>
        <v>0</v>
      </c>
      <c r="BP94" s="413">
        <f t="shared" ref="BP94:BP117" si="410">SUM(BG94+BI94+BK94+BM94+BO94)</f>
        <v>0</v>
      </c>
      <c r="BQ94" s="558">
        <f t="shared" si="364"/>
        <v>0</v>
      </c>
      <c r="BR94" s="522">
        <f t="shared" si="365"/>
        <v>0</v>
      </c>
      <c r="BS94" s="522">
        <f t="shared" si="366"/>
        <v>0</v>
      </c>
      <c r="BT94" s="522">
        <f t="shared" si="367"/>
        <v>0</v>
      </c>
      <c r="BU94" s="522">
        <f t="shared" si="368"/>
        <v>0</v>
      </c>
      <c r="BV94" s="571">
        <f t="shared" si="369"/>
        <v>0</v>
      </c>
      <c r="BW94" s="527"/>
      <c r="BX94" s="223">
        <f t="shared" si="370"/>
        <v>0</v>
      </c>
      <c r="BY94" s="251"/>
      <c r="BZ94" s="223">
        <f t="shared" si="371"/>
        <v>0</v>
      </c>
      <c r="CA94" s="251"/>
      <c r="CB94" s="223">
        <f t="shared" si="372"/>
        <v>0</v>
      </c>
      <c r="CC94" s="251"/>
      <c r="CD94" s="223">
        <f t="shared" si="373"/>
        <v>0</v>
      </c>
      <c r="CE94" s="251"/>
      <c r="CF94" s="223">
        <f t="shared" si="374"/>
        <v>0</v>
      </c>
      <c r="CG94" s="224">
        <f t="shared" ref="CG94:CG117" si="411">SUM(BX94+BZ94+CB94+CD94+CF94)</f>
        <v>0</v>
      </c>
      <c r="CH94" s="252"/>
      <c r="CI94" s="226">
        <f t="shared" si="375"/>
        <v>0</v>
      </c>
      <c r="CJ94" s="252"/>
      <c r="CK94" s="226">
        <f t="shared" si="376"/>
        <v>0</v>
      </c>
      <c r="CL94" s="252"/>
      <c r="CM94" s="226">
        <f t="shared" si="377"/>
        <v>0</v>
      </c>
      <c r="CN94" s="252"/>
      <c r="CO94" s="226">
        <f t="shared" si="378"/>
        <v>0</v>
      </c>
      <c r="CP94" s="252"/>
      <c r="CQ94" s="226">
        <f t="shared" si="379"/>
        <v>0</v>
      </c>
      <c r="CR94" s="227">
        <f t="shared" ref="CR94:CR117" si="412">SUM(CI94+CK94+CM94+CO94+CQ94)</f>
        <v>0</v>
      </c>
      <c r="CS94" s="253"/>
      <c r="CT94" s="229">
        <f t="shared" si="380"/>
        <v>0</v>
      </c>
      <c r="CU94" s="253"/>
      <c r="CV94" s="229">
        <f t="shared" si="381"/>
        <v>0</v>
      </c>
      <c r="CW94" s="253"/>
      <c r="CX94" s="229">
        <f t="shared" si="382"/>
        <v>0</v>
      </c>
      <c r="CY94" s="253"/>
      <c r="CZ94" s="229">
        <f t="shared" si="383"/>
        <v>0</v>
      </c>
      <c r="DA94" s="253"/>
      <c r="DB94" s="229">
        <f t="shared" si="384"/>
        <v>0</v>
      </c>
      <c r="DC94" s="230">
        <f t="shared" ref="DC94:DC117" si="413">SUM(CT94+CV94+CX94+CZ94+DB94)</f>
        <v>0</v>
      </c>
      <c r="DD94" s="254"/>
      <c r="DE94" s="232">
        <f t="shared" si="385"/>
        <v>0</v>
      </c>
      <c r="DF94" s="254"/>
      <c r="DG94" s="232">
        <f t="shared" si="386"/>
        <v>0</v>
      </c>
      <c r="DH94" s="254"/>
      <c r="DI94" s="232">
        <f t="shared" si="387"/>
        <v>0</v>
      </c>
      <c r="DJ94" s="254"/>
      <c r="DK94" s="232">
        <f t="shared" si="388"/>
        <v>0</v>
      </c>
      <c r="DL94" s="254"/>
      <c r="DM94" s="232">
        <f t="shared" si="389"/>
        <v>0</v>
      </c>
      <c r="DN94" s="233">
        <f t="shared" ref="DN94:DN117" si="414">SUM(DE94+DG94+DI94+DK94+DM94)</f>
        <v>0</v>
      </c>
      <c r="DO94" s="255"/>
      <c r="DP94" s="235">
        <f t="shared" si="390"/>
        <v>0</v>
      </c>
      <c r="DQ94" s="255"/>
      <c r="DR94" s="235">
        <f t="shared" si="391"/>
        <v>0</v>
      </c>
      <c r="DS94" s="255"/>
      <c r="DT94" s="235">
        <f t="shared" si="392"/>
        <v>0</v>
      </c>
      <c r="DU94" s="255"/>
      <c r="DV94" s="235">
        <f t="shared" si="393"/>
        <v>0</v>
      </c>
      <c r="DW94" s="255"/>
      <c r="DX94" s="235">
        <f t="shared" si="394"/>
        <v>0</v>
      </c>
      <c r="DY94" s="243">
        <f t="shared" ref="DY94:DY117" si="415">SUM(DP94+DR94+DT94+DV94+DX94)</f>
        <v>0</v>
      </c>
      <c r="DZ94" s="558">
        <f t="shared" si="395"/>
        <v>0</v>
      </c>
      <c r="EA94" s="522">
        <f t="shared" si="396"/>
        <v>0</v>
      </c>
      <c r="EB94" s="522">
        <f t="shared" si="397"/>
        <v>0</v>
      </c>
      <c r="EC94" s="522">
        <f t="shared" si="398"/>
        <v>0</v>
      </c>
      <c r="ED94" s="522">
        <f t="shared" si="399"/>
        <v>0</v>
      </c>
      <c r="EE94" s="571">
        <f t="shared" si="400"/>
        <v>0</v>
      </c>
      <c r="EF94" s="256">
        <f t="shared" si="401"/>
        <v>0</v>
      </c>
      <c r="EG94" s="256">
        <f t="shared" si="402"/>
        <v>0</v>
      </c>
      <c r="EH94" s="256">
        <f t="shared" si="403"/>
        <v>0</v>
      </c>
      <c r="EI94" s="256">
        <f t="shared" si="404"/>
        <v>0</v>
      </c>
      <c r="EJ94" s="256">
        <f t="shared" ref="EJ94:EJ117" si="416">DX94+DM94+DB94+CQ94+CF94+BO94+BD94+AS94+AH94+W94</f>
        <v>0</v>
      </c>
      <c r="EK94" s="244">
        <f t="shared" si="405"/>
        <v>0</v>
      </c>
    </row>
    <row r="95" spans="1:141" s="9" customFormat="1" ht="15" customHeight="1">
      <c r="A95" s="62"/>
      <c r="B95" s="62"/>
      <c r="C95" s="80"/>
      <c r="D95" s="13">
        <f t="shared" si="337"/>
        <v>0</v>
      </c>
      <c r="E95" s="666" t="str">
        <f t="shared" si="337"/>
        <v>Select E-Class</v>
      </c>
      <c r="F95" s="666"/>
      <c r="G95" s="666"/>
      <c r="H95" s="666"/>
      <c r="I95" s="666"/>
      <c r="J95" s="666"/>
      <c r="K95" s="33"/>
      <c r="L95" s="107">
        <f t="shared" si="338"/>
        <v>0</v>
      </c>
      <c r="M95" s="56"/>
      <c r="N95" s="108"/>
      <c r="O95" s="91">
        <f t="shared" si="339"/>
        <v>0</v>
      </c>
      <c r="P95" s="108"/>
      <c r="Q95" s="91">
        <f t="shared" si="340"/>
        <v>0</v>
      </c>
      <c r="R95" s="108"/>
      <c r="S95" s="91">
        <f t="shared" si="341"/>
        <v>0</v>
      </c>
      <c r="T95" s="108"/>
      <c r="U95" s="91">
        <f t="shared" si="342"/>
        <v>0</v>
      </c>
      <c r="V95" s="108"/>
      <c r="W95" s="91">
        <f t="shared" si="343"/>
        <v>0</v>
      </c>
      <c r="X95" s="92">
        <f t="shared" si="406"/>
        <v>0</v>
      </c>
      <c r="Y95" s="247"/>
      <c r="Z95" s="211">
        <f t="shared" si="344"/>
        <v>0</v>
      </c>
      <c r="AA95" s="247"/>
      <c r="AB95" s="211">
        <f t="shared" si="345"/>
        <v>0</v>
      </c>
      <c r="AC95" s="247"/>
      <c r="AD95" s="211">
        <f t="shared" si="346"/>
        <v>0</v>
      </c>
      <c r="AE95" s="247"/>
      <c r="AF95" s="211">
        <f t="shared" si="347"/>
        <v>0</v>
      </c>
      <c r="AG95" s="247"/>
      <c r="AH95" s="211">
        <f t="shared" si="348"/>
        <v>0</v>
      </c>
      <c r="AI95" s="212">
        <f t="shared" si="407"/>
        <v>0</v>
      </c>
      <c r="AJ95" s="248"/>
      <c r="AK95" s="214">
        <f t="shared" si="349"/>
        <v>0</v>
      </c>
      <c r="AL95" s="248"/>
      <c r="AM95" s="214">
        <f t="shared" si="350"/>
        <v>0</v>
      </c>
      <c r="AN95" s="248"/>
      <c r="AO95" s="214">
        <f t="shared" si="351"/>
        <v>0</v>
      </c>
      <c r="AP95" s="248"/>
      <c r="AQ95" s="214">
        <f t="shared" si="352"/>
        <v>0</v>
      </c>
      <c r="AR95" s="248"/>
      <c r="AS95" s="214">
        <f t="shared" si="353"/>
        <v>0</v>
      </c>
      <c r="AT95" s="215">
        <f t="shared" si="408"/>
        <v>0</v>
      </c>
      <c r="AU95" s="249"/>
      <c r="AV95" s="217">
        <f t="shared" si="354"/>
        <v>0</v>
      </c>
      <c r="AW95" s="249"/>
      <c r="AX95" s="217">
        <f t="shared" si="355"/>
        <v>0</v>
      </c>
      <c r="AY95" s="249"/>
      <c r="AZ95" s="217">
        <f t="shared" si="356"/>
        <v>0</v>
      </c>
      <c r="BA95" s="249"/>
      <c r="BB95" s="217">
        <f t="shared" si="357"/>
        <v>0</v>
      </c>
      <c r="BC95" s="249"/>
      <c r="BD95" s="217">
        <f t="shared" si="358"/>
        <v>0</v>
      </c>
      <c r="BE95" s="218">
        <f t="shared" si="409"/>
        <v>0</v>
      </c>
      <c r="BF95" s="250"/>
      <c r="BG95" s="220">
        <f t="shared" si="359"/>
        <v>0</v>
      </c>
      <c r="BH95" s="250"/>
      <c r="BI95" s="220">
        <f t="shared" si="360"/>
        <v>0</v>
      </c>
      <c r="BJ95" s="250"/>
      <c r="BK95" s="220">
        <f t="shared" si="361"/>
        <v>0</v>
      </c>
      <c r="BL95" s="250"/>
      <c r="BM95" s="220">
        <f t="shared" si="362"/>
        <v>0</v>
      </c>
      <c r="BN95" s="250"/>
      <c r="BO95" s="220">
        <f t="shared" si="363"/>
        <v>0</v>
      </c>
      <c r="BP95" s="413">
        <f t="shared" si="410"/>
        <v>0</v>
      </c>
      <c r="BQ95" s="558">
        <f t="shared" si="364"/>
        <v>0</v>
      </c>
      <c r="BR95" s="522">
        <f t="shared" si="365"/>
        <v>0</v>
      </c>
      <c r="BS95" s="522">
        <f t="shared" si="366"/>
        <v>0</v>
      </c>
      <c r="BT95" s="522">
        <f t="shared" si="367"/>
        <v>0</v>
      </c>
      <c r="BU95" s="522">
        <f t="shared" si="368"/>
        <v>0</v>
      </c>
      <c r="BV95" s="571">
        <f t="shared" si="369"/>
        <v>0</v>
      </c>
      <c r="BW95" s="527"/>
      <c r="BX95" s="223">
        <f t="shared" si="370"/>
        <v>0</v>
      </c>
      <c r="BY95" s="251"/>
      <c r="BZ95" s="223">
        <f t="shared" si="371"/>
        <v>0</v>
      </c>
      <c r="CA95" s="251"/>
      <c r="CB95" s="223">
        <f t="shared" si="372"/>
        <v>0</v>
      </c>
      <c r="CC95" s="251"/>
      <c r="CD95" s="223">
        <f t="shared" si="373"/>
        <v>0</v>
      </c>
      <c r="CE95" s="251"/>
      <c r="CF95" s="223">
        <f t="shared" si="374"/>
        <v>0</v>
      </c>
      <c r="CG95" s="224">
        <f t="shared" si="411"/>
        <v>0</v>
      </c>
      <c r="CH95" s="252"/>
      <c r="CI95" s="226">
        <f t="shared" si="375"/>
        <v>0</v>
      </c>
      <c r="CJ95" s="252"/>
      <c r="CK95" s="226">
        <f t="shared" si="376"/>
        <v>0</v>
      </c>
      <c r="CL95" s="252"/>
      <c r="CM95" s="226">
        <f t="shared" si="377"/>
        <v>0</v>
      </c>
      <c r="CN95" s="252"/>
      <c r="CO95" s="226">
        <f t="shared" si="378"/>
        <v>0</v>
      </c>
      <c r="CP95" s="252"/>
      <c r="CQ95" s="226">
        <f t="shared" si="379"/>
        <v>0</v>
      </c>
      <c r="CR95" s="227">
        <f t="shared" si="412"/>
        <v>0</v>
      </c>
      <c r="CS95" s="253"/>
      <c r="CT95" s="229">
        <f t="shared" si="380"/>
        <v>0</v>
      </c>
      <c r="CU95" s="253"/>
      <c r="CV95" s="229">
        <f t="shared" si="381"/>
        <v>0</v>
      </c>
      <c r="CW95" s="253"/>
      <c r="CX95" s="229">
        <f t="shared" si="382"/>
        <v>0</v>
      </c>
      <c r="CY95" s="253"/>
      <c r="CZ95" s="229">
        <f t="shared" si="383"/>
        <v>0</v>
      </c>
      <c r="DA95" s="253"/>
      <c r="DB95" s="229">
        <f t="shared" si="384"/>
        <v>0</v>
      </c>
      <c r="DC95" s="230">
        <f t="shared" si="413"/>
        <v>0</v>
      </c>
      <c r="DD95" s="254"/>
      <c r="DE95" s="232">
        <f t="shared" si="385"/>
        <v>0</v>
      </c>
      <c r="DF95" s="254"/>
      <c r="DG95" s="232">
        <f t="shared" si="386"/>
        <v>0</v>
      </c>
      <c r="DH95" s="254"/>
      <c r="DI95" s="232">
        <f t="shared" si="387"/>
        <v>0</v>
      </c>
      <c r="DJ95" s="254"/>
      <c r="DK95" s="232">
        <f t="shared" si="388"/>
        <v>0</v>
      </c>
      <c r="DL95" s="254"/>
      <c r="DM95" s="232">
        <f t="shared" si="389"/>
        <v>0</v>
      </c>
      <c r="DN95" s="233">
        <f t="shared" si="414"/>
        <v>0</v>
      </c>
      <c r="DO95" s="255"/>
      <c r="DP95" s="235">
        <f t="shared" si="390"/>
        <v>0</v>
      </c>
      <c r="DQ95" s="255"/>
      <c r="DR95" s="235">
        <f t="shared" si="391"/>
        <v>0</v>
      </c>
      <c r="DS95" s="255"/>
      <c r="DT95" s="235">
        <f t="shared" si="392"/>
        <v>0</v>
      </c>
      <c r="DU95" s="255"/>
      <c r="DV95" s="235">
        <f t="shared" si="393"/>
        <v>0</v>
      </c>
      <c r="DW95" s="255"/>
      <c r="DX95" s="235">
        <f t="shared" si="394"/>
        <v>0</v>
      </c>
      <c r="DY95" s="243">
        <f t="shared" si="415"/>
        <v>0</v>
      </c>
      <c r="DZ95" s="558">
        <f t="shared" si="395"/>
        <v>0</v>
      </c>
      <c r="EA95" s="522">
        <f t="shared" si="396"/>
        <v>0</v>
      </c>
      <c r="EB95" s="522">
        <f t="shared" si="397"/>
        <v>0</v>
      </c>
      <c r="EC95" s="522">
        <f t="shared" si="398"/>
        <v>0</v>
      </c>
      <c r="ED95" s="522">
        <f t="shared" si="399"/>
        <v>0</v>
      </c>
      <c r="EE95" s="571">
        <f t="shared" si="400"/>
        <v>0</v>
      </c>
      <c r="EF95" s="256">
        <f t="shared" si="401"/>
        <v>0</v>
      </c>
      <c r="EG95" s="256">
        <f t="shared" si="402"/>
        <v>0</v>
      </c>
      <c r="EH95" s="256">
        <f t="shared" si="403"/>
        <v>0</v>
      </c>
      <c r="EI95" s="256">
        <f t="shared" si="404"/>
        <v>0</v>
      </c>
      <c r="EJ95" s="256">
        <f t="shared" si="416"/>
        <v>0</v>
      </c>
      <c r="EK95" s="244">
        <f t="shared" si="405"/>
        <v>0</v>
      </c>
    </row>
    <row r="96" spans="1:141" s="9" customFormat="1" ht="15" customHeight="1">
      <c r="A96" s="62"/>
      <c r="B96" s="62"/>
      <c r="C96" s="80"/>
      <c r="D96" s="13">
        <f t="shared" si="337"/>
        <v>0</v>
      </c>
      <c r="E96" s="666" t="str">
        <f t="shared" si="337"/>
        <v>Select E-Class</v>
      </c>
      <c r="F96" s="666"/>
      <c r="G96" s="666"/>
      <c r="H96" s="666"/>
      <c r="I96" s="666"/>
      <c r="J96" s="666"/>
      <c r="K96" s="33"/>
      <c r="L96" s="107">
        <f t="shared" si="338"/>
        <v>0</v>
      </c>
      <c r="M96" s="56"/>
      <c r="N96" s="108"/>
      <c r="O96" s="91">
        <f t="shared" si="339"/>
        <v>0</v>
      </c>
      <c r="P96" s="108"/>
      <c r="Q96" s="91">
        <f t="shared" si="340"/>
        <v>0</v>
      </c>
      <c r="R96" s="114"/>
      <c r="S96" s="91">
        <f t="shared" si="341"/>
        <v>0</v>
      </c>
      <c r="T96" s="108"/>
      <c r="U96" s="91">
        <f t="shared" si="342"/>
        <v>0</v>
      </c>
      <c r="V96" s="108"/>
      <c r="W96" s="91">
        <f t="shared" si="343"/>
        <v>0</v>
      </c>
      <c r="X96" s="92">
        <f t="shared" si="406"/>
        <v>0</v>
      </c>
      <c r="Y96" s="247"/>
      <c r="Z96" s="211">
        <f t="shared" si="344"/>
        <v>0</v>
      </c>
      <c r="AA96" s="247"/>
      <c r="AB96" s="211">
        <f t="shared" si="345"/>
        <v>0</v>
      </c>
      <c r="AC96" s="259"/>
      <c r="AD96" s="211">
        <f t="shared" si="346"/>
        <v>0</v>
      </c>
      <c r="AE96" s="247"/>
      <c r="AF96" s="211">
        <f t="shared" si="347"/>
        <v>0</v>
      </c>
      <c r="AG96" s="247"/>
      <c r="AH96" s="211">
        <f t="shared" si="348"/>
        <v>0</v>
      </c>
      <c r="AI96" s="212">
        <f t="shared" si="407"/>
        <v>0</v>
      </c>
      <c r="AJ96" s="248"/>
      <c r="AK96" s="214">
        <f t="shared" si="349"/>
        <v>0</v>
      </c>
      <c r="AL96" s="248"/>
      <c r="AM96" s="214">
        <f t="shared" si="350"/>
        <v>0</v>
      </c>
      <c r="AN96" s="260"/>
      <c r="AO96" s="214">
        <f t="shared" si="351"/>
        <v>0</v>
      </c>
      <c r="AP96" s="248"/>
      <c r="AQ96" s="214">
        <f t="shared" si="352"/>
        <v>0</v>
      </c>
      <c r="AR96" s="248"/>
      <c r="AS96" s="214">
        <f t="shared" si="353"/>
        <v>0</v>
      </c>
      <c r="AT96" s="215">
        <f t="shared" si="408"/>
        <v>0</v>
      </c>
      <c r="AU96" s="249"/>
      <c r="AV96" s="217">
        <f t="shared" si="354"/>
        <v>0</v>
      </c>
      <c r="AW96" s="249"/>
      <c r="AX96" s="217">
        <f t="shared" si="355"/>
        <v>0</v>
      </c>
      <c r="AY96" s="261"/>
      <c r="AZ96" s="217">
        <f t="shared" si="356"/>
        <v>0</v>
      </c>
      <c r="BA96" s="249"/>
      <c r="BB96" s="217">
        <f t="shared" si="357"/>
        <v>0</v>
      </c>
      <c r="BC96" s="249"/>
      <c r="BD96" s="217">
        <f t="shared" si="358"/>
        <v>0</v>
      </c>
      <c r="BE96" s="218">
        <f t="shared" si="409"/>
        <v>0</v>
      </c>
      <c r="BF96" s="250"/>
      <c r="BG96" s="220">
        <f t="shared" si="359"/>
        <v>0</v>
      </c>
      <c r="BH96" s="250"/>
      <c r="BI96" s="220">
        <f t="shared" si="360"/>
        <v>0</v>
      </c>
      <c r="BJ96" s="262"/>
      <c r="BK96" s="220">
        <f t="shared" si="361"/>
        <v>0</v>
      </c>
      <c r="BL96" s="250"/>
      <c r="BM96" s="220">
        <f t="shared" si="362"/>
        <v>0</v>
      </c>
      <c r="BN96" s="250"/>
      <c r="BO96" s="220">
        <f t="shared" si="363"/>
        <v>0</v>
      </c>
      <c r="BP96" s="413">
        <f t="shared" si="410"/>
        <v>0</v>
      </c>
      <c r="BQ96" s="558">
        <f t="shared" si="364"/>
        <v>0</v>
      </c>
      <c r="BR96" s="522">
        <f t="shared" si="365"/>
        <v>0</v>
      </c>
      <c r="BS96" s="522">
        <f t="shared" si="366"/>
        <v>0</v>
      </c>
      <c r="BT96" s="522">
        <f t="shared" si="367"/>
        <v>0</v>
      </c>
      <c r="BU96" s="522">
        <f t="shared" si="368"/>
        <v>0</v>
      </c>
      <c r="BV96" s="571">
        <f t="shared" si="369"/>
        <v>0</v>
      </c>
      <c r="BW96" s="527"/>
      <c r="BX96" s="223">
        <f t="shared" si="370"/>
        <v>0</v>
      </c>
      <c r="BY96" s="251"/>
      <c r="BZ96" s="223">
        <f t="shared" si="371"/>
        <v>0</v>
      </c>
      <c r="CA96" s="263"/>
      <c r="CB96" s="223">
        <f t="shared" si="372"/>
        <v>0</v>
      </c>
      <c r="CC96" s="251"/>
      <c r="CD96" s="223">
        <f t="shared" si="373"/>
        <v>0</v>
      </c>
      <c r="CE96" s="251"/>
      <c r="CF96" s="223">
        <f t="shared" si="374"/>
        <v>0</v>
      </c>
      <c r="CG96" s="224">
        <f t="shared" si="411"/>
        <v>0</v>
      </c>
      <c r="CH96" s="252"/>
      <c r="CI96" s="226">
        <f t="shared" si="375"/>
        <v>0</v>
      </c>
      <c r="CJ96" s="252"/>
      <c r="CK96" s="226">
        <f t="shared" si="376"/>
        <v>0</v>
      </c>
      <c r="CL96" s="264"/>
      <c r="CM96" s="226">
        <f t="shared" si="377"/>
        <v>0</v>
      </c>
      <c r="CN96" s="252"/>
      <c r="CO96" s="226">
        <f t="shared" si="378"/>
        <v>0</v>
      </c>
      <c r="CP96" s="252"/>
      <c r="CQ96" s="226">
        <f t="shared" si="379"/>
        <v>0</v>
      </c>
      <c r="CR96" s="227">
        <f t="shared" si="412"/>
        <v>0</v>
      </c>
      <c r="CS96" s="253"/>
      <c r="CT96" s="229">
        <f t="shared" si="380"/>
        <v>0</v>
      </c>
      <c r="CU96" s="253"/>
      <c r="CV96" s="229">
        <f t="shared" si="381"/>
        <v>0</v>
      </c>
      <c r="CW96" s="265"/>
      <c r="CX96" s="229">
        <f t="shared" si="382"/>
        <v>0</v>
      </c>
      <c r="CY96" s="253"/>
      <c r="CZ96" s="229">
        <f t="shared" si="383"/>
        <v>0</v>
      </c>
      <c r="DA96" s="253"/>
      <c r="DB96" s="229">
        <f t="shared" si="384"/>
        <v>0</v>
      </c>
      <c r="DC96" s="230">
        <f t="shared" si="413"/>
        <v>0</v>
      </c>
      <c r="DD96" s="254"/>
      <c r="DE96" s="232">
        <f t="shared" si="385"/>
        <v>0</v>
      </c>
      <c r="DF96" s="254"/>
      <c r="DG96" s="232">
        <f t="shared" si="386"/>
        <v>0</v>
      </c>
      <c r="DH96" s="266"/>
      <c r="DI96" s="232">
        <f t="shared" si="387"/>
        <v>0</v>
      </c>
      <c r="DJ96" s="254"/>
      <c r="DK96" s="232">
        <f t="shared" si="388"/>
        <v>0</v>
      </c>
      <c r="DL96" s="254"/>
      <c r="DM96" s="232">
        <f t="shared" si="389"/>
        <v>0</v>
      </c>
      <c r="DN96" s="233">
        <f t="shared" si="414"/>
        <v>0</v>
      </c>
      <c r="DO96" s="255"/>
      <c r="DP96" s="235">
        <f t="shared" si="390"/>
        <v>0</v>
      </c>
      <c r="DQ96" s="255"/>
      <c r="DR96" s="235">
        <f t="shared" si="391"/>
        <v>0</v>
      </c>
      <c r="DS96" s="267"/>
      <c r="DT96" s="235">
        <f t="shared" si="392"/>
        <v>0</v>
      </c>
      <c r="DU96" s="255"/>
      <c r="DV96" s="235">
        <f t="shared" si="393"/>
        <v>0</v>
      </c>
      <c r="DW96" s="255"/>
      <c r="DX96" s="235">
        <f t="shared" si="394"/>
        <v>0</v>
      </c>
      <c r="DY96" s="243">
        <f t="shared" si="415"/>
        <v>0</v>
      </c>
      <c r="DZ96" s="558">
        <f t="shared" si="395"/>
        <v>0</v>
      </c>
      <c r="EA96" s="522">
        <f t="shared" si="396"/>
        <v>0</v>
      </c>
      <c r="EB96" s="522">
        <f t="shared" si="397"/>
        <v>0</v>
      </c>
      <c r="EC96" s="522">
        <f t="shared" si="398"/>
        <v>0</v>
      </c>
      <c r="ED96" s="522">
        <f t="shared" si="399"/>
        <v>0</v>
      </c>
      <c r="EE96" s="571">
        <f t="shared" si="400"/>
        <v>0</v>
      </c>
      <c r="EF96" s="256">
        <f t="shared" si="401"/>
        <v>0</v>
      </c>
      <c r="EG96" s="256">
        <f t="shared" si="402"/>
        <v>0</v>
      </c>
      <c r="EH96" s="256">
        <f t="shared" si="403"/>
        <v>0</v>
      </c>
      <c r="EI96" s="256">
        <f t="shared" si="404"/>
        <v>0</v>
      </c>
      <c r="EJ96" s="256">
        <f t="shared" si="416"/>
        <v>0</v>
      </c>
      <c r="EK96" s="244">
        <f t="shared" si="405"/>
        <v>0</v>
      </c>
    </row>
    <row r="97" spans="1:141" s="9" customFormat="1" ht="15" customHeight="1">
      <c r="A97" s="62"/>
      <c r="B97" s="62"/>
      <c r="C97" s="80"/>
      <c r="D97" s="13">
        <f t="shared" si="337"/>
        <v>0</v>
      </c>
      <c r="E97" s="666" t="str">
        <f t="shared" si="337"/>
        <v>Select E-Class</v>
      </c>
      <c r="F97" s="666"/>
      <c r="G97" s="666"/>
      <c r="H97" s="666"/>
      <c r="I97" s="666"/>
      <c r="J97" s="666"/>
      <c r="K97" s="33"/>
      <c r="L97" s="107">
        <f t="shared" si="338"/>
        <v>0</v>
      </c>
      <c r="M97" s="56"/>
      <c r="N97" s="108"/>
      <c r="O97" s="91">
        <f t="shared" si="339"/>
        <v>0</v>
      </c>
      <c r="P97" s="108"/>
      <c r="Q97" s="91">
        <f t="shared" si="340"/>
        <v>0</v>
      </c>
      <c r="R97" s="108"/>
      <c r="S97" s="91">
        <f t="shared" si="341"/>
        <v>0</v>
      </c>
      <c r="T97" s="108"/>
      <c r="U97" s="91">
        <f t="shared" si="342"/>
        <v>0</v>
      </c>
      <c r="V97" s="108"/>
      <c r="W97" s="91">
        <f t="shared" si="343"/>
        <v>0</v>
      </c>
      <c r="X97" s="92">
        <f t="shared" si="406"/>
        <v>0</v>
      </c>
      <c r="Y97" s="247"/>
      <c r="Z97" s="211">
        <f t="shared" si="344"/>
        <v>0</v>
      </c>
      <c r="AA97" s="247"/>
      <c r="AB97" s="211">
        <f t="shared" si="345"/>
        <v>0</v>
      </c>
      <c r="AC97" s="247"/>
      <c r="AD97" s="211">
        <f t="shared" si="346"/>
        <v>0</v>
      </c>
      <c r="AE97" s="247"/>
      <c r="AF97" s="211">
        <f t="shared" si="347"/>
        <v>0</v>
      </c>
      <c r="AG97" s="247"/>
      <c r="AH97" s="211">
        <f t="shared" si="348"/>
        <v>0</v>
      </c>
      <c r="AI97" s="212">
        <f t="shared" si="407"/>
        <v>0</v>
      </c>
      <c r="AJ97" s="248"/>
      <c r="AK97" s="214">
        <f t="shared" si="349"/>
        <v>0</v>
      </c>
      <c r="AL97" s="248"/>
      <c r="AM97" s="214">
        <f t="shared" si="350"/>
        <v>0</v>
      </c>
      <c r="AN97" s="248"/>
      <c r="AO97" s="214">
        <f t="shared" si="351"/>
        <v>0</v>
      </c>
      <c r="AP97" s="248"/>
      <c r="AQ97" s="214">
        <f t="shared" si="352"/>
        <v>0</v>
      </c>
      <c r="AR97" s="248"/>
      <c r="AS97" s="214">
        <f t="shared" si="353"/>
        <v>0</v>
      </c>
      <c r="AT97" s="215">
        <f t="shared" si="408"/>
        <v>0</v>
      </c>
      <c r="AU97" s="249"/>
      <c r="AV97" s="217">
        <f t="shared" si="354"/>
        <v>0</v>
      </c>
      <c r="AW97" s="249"/>
      <c r="AX97" s="217">
        <f t="shared" si="355"/>
        <v>0</v>
      </c>
      <c r="AY97" s="249"/>
      <c r="AZ97" s="217">
        <f t="shared" si="356"/>
        <v>0</v>
      </c>
      <c r="BA97" s="249"/>
      <c r="BB97" s="217">
        <f t="shared" si="357"/>
        <v>0</v>
      </c>
      <c r="BC97" s="249"/>
      <c r="BD97" s="217">
        <f t="shared" si="358"/>
        <v>0</v>
      </c>
      <c r="BE97" s="218">
        <f t="shared" si="409"/>
        <v>0</v>
      </c>
      <c r="BF97" s="250"/>
      <c r="BG97" s="220">
        <f t="shared" si="359"/>
        <v>0</v>
      </c>
      <c r="BH97" s="250"/>
      <c r="BI97" s="220">
        <f t="shared" si="360"/>
        <v>0</v>
      </c>
      <c r="BJ97" s="250"/>
      <c r="BK97" s="220">
        <f t="shared" si="361"/>
        <v>0</v>
      </c>
      <c r="BL97" s="250"/>
      <c r="BM97" s="220">
        <f t="shared" si="362"/>
        <v>0</v>
      </c>
      <c r="BN97" s="250"/>
      <c r="BO97" s="220">
        <f t="shared" si="363"/>
        <v>0</v>
      </c>
      <c r="BP97" s="413">
        <f t="shared" si="410"/>
        <v>0</v>
      </c>
      <c r="BQ97" s="558">
        <f t="shared" si="364"/>
        <v>0</v>
      </c>
      <c r="BR97" s="522">
        <f t="shared" si="365"/>
        <v>0</v>
      </c>
      <c r="BS97" s="522">
        <f t="shared" si="366"/>
        <v>0</v>
      </c>
      <c r="BT97" s="522">
        <f t="shared" si="367"/>
        <v>0</v>
      </c>
      <c r="BU97" s="522">
        <f t="shared" si="368"/>
        <v>0</v>
      </c>
      <c r="BV97" s="571">
        <f t="shared" si="369"/>
        <v>0</v>
      </c>
      <c r="BW97" s="527"/>
      <c r="BX97" s="223">
        <f t="shared" si="370"/>
        <v>0</v>
      </c>
      <c r="BY97" s="251"/>
      <c r="BZ97" s="223">
        <f t="shared" si="371"/>
        <v>0</v>
      </c>
      <c r="CA97" s="251"/>
      <c r="CB97" s="223">
        <f t="shared" si="372"/>
        <v>0</v>
      </c>
      <c r="CC97" s="251"/>
      <c r="CD97" s="223">
        <f t="shared" si="373"/>
        <v>0</v>
      </c>
      <c r="CE97" s="251"/>
      <c r="CF97" s="223">
        <f t="shared" si="374"/>
        <v>0</v>
      </c>
      <c r="CG97" s="224">
        <f t="shared" si="411"/>
        <v>0</v>
      </c>
      <c r="CH97" s="252"/>
      <c r="CI97" s="226">
        <f t="shared" si="375"/>
        <v>0</v>
      </c>
      <c r="CJ97" s="252"/>
      <c r="CK97" s="226">
        <f t="shared" si="376"/>
        <v>0</v>
      </c>
      <c r="CL97" s="252"/>
      <c r="CM97" s="226">
        <f t="shared" si="377"/>
        <v>0</v>
      </c>
      <c r="CN97" s="252"/>
      <c r="CO97" s="226">
        <f t="shared" si="378"/>
        <v>0</v>
      </c>
      <c r="CP97" s="252"/>
      <c r="CQ97" s="226">
        <f t="shared" si="379"/>
        <v>0</v>
      </c>
      <c r="CR97" s="227">
        <f t="shared" si="412"/>
        <v>0</v>
      </c>
      <c r="CS97" s="253"/>
      <c r="CT97" s="229">
        <f t="shared" si="380"/>
        <v>0</v>
      </c>
      <c r="CU97" s="253"/>
      <c r="CV97" s="229">
        <f t="shared" si="381"/>
        <v>0</v>
      </c>
      <c r="CW97" s="253"/>
      <c r="CX97" s="229">
        <f t="shared" si="382"/>
        <v>0</v>
      </c>
      <c r="CY97" s="253"/>
      <c r="CZ97" s="229">
        <f t="shared" si="383"/>
        <v>0</v>
      </c>
      <c r="DA97" s="253"/>
      <c r="DB97" s="229">
        <f t="shared" si="384"/>
        <v>0</v>
      </c>
      <c r="DC97" s="230">
        <f t="shared" si="413"/>
        <v>0</v>
      </c>
      <c r="DD97" s="254"/>
      <c r="DE97" s="232">
        <f t="shared" si="385"/>
        <v>0</v>
      </c>
      <c r="DF97" s="254"/>
      <c r="DG97" s="232">
        <f t="shared" si="386"/>
        <v>0</v>
      </c>
      <c r="DH97" s="254"/>
      <c r="DI97" s="232">
        <f t="shared" si="387"/>
        <v>0</v>
      </c>
      <c r="DJ97" s="254"/>
      <c r="DK97" s="232">
        <f t="shared" si="388"/>
        <v>0</v>
      </c>
      <c r="DL97" s="254"/>
      <c r="DM97" s="232">
        <f t="shared" si="389"/>
        <v>0</v>
      </c>
      <c r="DN97" s="233">
        <f t="shared" si="414"/>
        <v>0</v>
      </c>
      <c r="DO97" s="255"/>
      <c r="DP97" s="235">
        <f t="shared" si="390"/>
        <v>0</v>
      </c>
      <c r="DQ97" s="255"/>
      <c r="DR97" s="235">
        <f t="shared" si="391"/>
        <v>0</v>
      </c>
      <c r="DS97" s="255"/>
      <c r="DT97" s="235">
        <f t="shared" si="392"/>
        <v>0</v>
      </c>
      <c r="DU97" s="255"/>
      <c r="DV97" s="235">
        <f t="shared" si="393"/>
        <v>0</v>
      </c>
      <c r="DW97" s="255"/>
      <c r="DX97" s="235">
        <f t="shared" si="394"/>
        <v>0</v>
      </c>
      <c r="DY97" s="243">
        <f t="shared" si="415"/>
        <v>0</v>
      </c>
      <c r="DZ97" s="558">
        <f t="shared" si="395"/>
        <v>0</v>
      </c>
      <c r="EA97" s="522">
        <f t="shared" si="396"/>
        <v>0</v>
      </c>
      <c r="EB97" s="522">
        <f t="shared" si="397"/>
        <v>0</v>
      </c>
      <c r="EC97" s="522">
        <f t="shared" si="398"/>
        <v>0</v>
      </c>
      <c r="ED97" s="522">
        <f t="shared" si="399"/>
        <v>0</v>
      </c>
      <c r="EE97" s="571">
        <f t="shared" si="400"/>
        <v>0</v>
      </c>
      <c r="EF97" s="256">
        <f t="shared" si="401"/>
        <v>0</v>
      </c>
      <c r="EG97" s="256">
        <f t="shared" si="402"/>
        <v>0</v>
      </c>
      <c r="EH97" s="256">
        <f t="shared" si="403"/>
        <v>0</v>
      </c>
      <c r="EI97" s="256">
        <f t="shared" si="404"/>
        <v>0</v>
      </c>
      <c r="EJ97" s="256">
        <f t="shared" si="416"/>
        <v>0</v>
      </c>
      <c r="EK97" s="244">
        <f t="shared" si="405"/>
        <v>0</v>
      </c>
    </row>
    <row r="98" spans="1:141" s="9" customFormat="1" ht="15" customHeight="1">
      <c r="A98" s="62"/>
      <c r="B98" s="62"/>
      <c r="C98" s="80"/>
      <c r="D98" s="13">
        <f t="shared" si="337"/>
        <v>0</v>
      </c>
      <c r="E98" s="666" t="str">
        <f t="shared" si="337"/>
        <v>Select E-Class</v>
      </c>
      <c r="F98" s="666"/>
      <c r="G98" s="666"/>
      <c r="H98" s="666"/>
      <c r="I98" s="666"/>
      <c r="J98" s="666"/>
      <c r="K98" s="33"/>
      <c r="L98" s="107">
        <f t="shared" si="338"/>
        <v>0</v>
      </c>
      <c r="M98" s="56"/>
      <c r="N98" s="108"/>
      <c r="O98" s="91">
        <f t="shared" si="339"/>
        <v>0</v>
      </c>
      <c r="P98" s="108"/>
      <c r="Q98" s="91">
        <f t="shared" si="340"/>
        <v>0</v>
      </c>
      <c r="R98" s="108"/>
      <c r="S98" s="91">
        <f t="shared" si="341"/>
        <v>0</v>
      </c>
      <c r="T98" s="108"/>
      <c r="U98" s="91">
        <f t="shared" si="342"/>
        <v>0</v>
      </c>
      <c r="V98" s="108"/>
      <c r="W98" s="91">
        <f t="shared" si="343"/>
        <v>0</v>
      </c>
      <c r="X98" s="92">
        <f t="shared" si="406"/>
        <v>0</v>
      </c>
      <c r="Y98" s="247"/>
      <c r="Z98" s="211">
        <f t="shared" si="344"/>
        <v>0</v>
      </c>
      <c r="AA98" s="247"/>
      <c r="AB98" s="211">
        <f t="shared" si="345"/>
        <v>0</v>
      </c>
      <c r="AC98" s="247"/>
      <c r="AD98" s="211">
        <f t="shared" si="346"/>
        <v>0</v>
      </c>
      <c r="AE98" s="247"/>
      <c r="AF98" s="211">
        <f t="shared" si="347"/>
        <v>0</v>
      </c>
      <c r="AG98" s="247"/>
      <c r="AH98" s="211">
        <f t="shared" si="348"/>
        <v>0</v>
      </c>
      <c r="AI98" s="212">
        <f t="shared" si="407"/>
        <v>0</v>
      </c>
      <c r="AJ98" s="248"/>
      <c r="AK98" s="214">
        <f t="shared" si="349"/>
        <v>0</v>
      </c>
      <c r="AL98" s="248"/>
      <c r="AM98" s="214">
        <f t="shared" si="350"/>
        <v>0</v>
      </c>
      <c r="AN98" s="248"/>
      <c r="AO98" s="214">
        <f t="shared" si="351"/>
        <v>0</v>
      </c>
      <c r="AP98" s="248"/>
      <c r="AQ98" s="214">
        <f t="shared" si="352"/>
        <v>0</v>
      </c>
      <c r="AR98" s="248"/>
      <c r="AS98" s="214">
        <f t="shared" si="353"/>
        <v>0</v>
      </c>
      <c r="AT98" s="215">
        <f t="shared" si="408"/>
        <v>0</v>
      </c>
      <c r="AU98" s="249"/>
      <c r="AV98" s="217">
        <f t="shared" si="354"/>
        <v>0</v>
      </c>
      <c r="AW98" s="249"/>
      <c r="AX98" s="217">
        <f t="shared" si="355"/>
        <v>0</v>
      </c>
      <c r="AY98" s="249"/>
      <c r="AZ98" s="217">
        <f t="shared" si="356"/>
        <v>0</v>
      </c>
      <c r="BA98" s="249"/>
      <c r="BB98" s="217">
        <f t="shared" si="357"/>
        <v>0</v>
      </c>
      <c r="BC98" s="249"/>
      <c r="BD98" s="217">
        <f t="shared" si="358"/>
        <v>0</v>
      </c>
      <c r="BE98" s="218">
        <f t="shared" si="409"/>
        <v>0</v>
      </c>
      <c r="BF98" s="250"/>
      <c r="BG98" s="220">
        <f t="shared" si="359"/>
        <v>0</v>
      </c>
      <c r="BH98" s="250"/>
      <c r="BI98" s="220">
        <f t="shared" si="360"/>
        <v>0</v>
      </c>
      <c r="BJ98" s="250"/>
      <c r="BK98" s="220">
        <f t="shared" si="361"/>
        <v>0</v>
      </c>
      <c r="BL98" s="250"/>
      <c r="BM98" s="220">
        <f t="shared" si="362"/>
        <v>0</v>
      </c>
      <c r="BN98" s="250"/>
      <c r="BO98" s="220">
        <f t="shared" si="363"/>
        <v>0</v>
      </c>
      <c r="BP98" s="413">
        <f t="shared" si="410"/>
        <v>0</v>
      </c>
      <c r="BQ98" s="558">
        <f t="shared" si="364"/>
        <v>0</v>
      </c>
      <c r="BR98" s="522">
        <f t="shared" si="365"/>
        <v>0</v>
      </c>
      <c r="BS98" s="522">
        <f t="shared" si="366"/>
        <v>0</v>
      </c>
      <c r="BT98" s="522">
        <f t="shared" si="367"/>
        <v>0</v>
      </c>
      <c r="BU98" s="522">
        <f t="shared" si="368"/>
        <v>0</v>
      </c>
      <c r="BV98" s="571">
        <f t="shared" si="369"/>
        <v>0</v>
      </c>
      <c r="BW98" s="527"/>
      <c r="BX98" s="223">
        <f t="shared" si="370"/>
        <v>0</v>
      </c>
      <c r="BY98" s="251"/>
      <c r="BZ98" s="223">
        <f t="shared" si="371"/>
        <v>0</v>
      </c>
      <c r="CA98" s="251"/>
      <c r="CB98" s="223">
        <f t="shared" si="372"/>
        <v>0</v>
      </c>
      <c r="CC98" s="251"/>
      <c r="CD98" s="223">
        <f t="shared" si="373"/>
        <v>0</v>
      </c>
      <c r="CE98" s="251"/>
      <c r="CF98" s="223">
        <f t="shared" si="374"/>
        <v>0</v>
      </c>
      <c r="CG98" s="224">
        <f t="shared" si="411"/>
        <v>0</v>
      </c>
      <c r="CH98" s="252"/>
      <c r="CI98" s="226">
        <f t="shared" si="375"/>
        <v>0</v>
      </c>
      <c r="CJ98" s="252"/>
      <c r="CK98" s="226">
        <f t="shared" si="376"/>
        <v>0</v>
      </c>
      <c r="CL98" s="252"/>
      <c r="CM98" s="226">
        <f t="shared" si="377"/>
        <v>0</v>
      </c>
      <c r="CN98" s="252"/>
      <c r="CO98" s="226">
        <f t="shared" si="378"/>
        <v>0</v>
      </c>
      <c r="CP98" s="252"/>
      <c r="CQ98" s="226">
        <f t="shared" si="379"/>
        <v>0</v>
      </c>
      <c r="CR98" s="227">
        <f t="shared" si="412"/>
        <v>0</v>
      </c>
      <c r="CS98" s="253"/>
      <c r="CT98" s="229">
        <f t="shared" si="380"/>
        <v>0</v>
      </c>
      <c r="CU98" s="253"/>
      <c r="CV98" s="229">
        <f t="shared" si="381"/>
        <v>0</v>
      </c>
      <c r="CW98" s="253"/>
      <c r="CX98" s="229">
        <f t="shared" si="382"/>
        <v>0</v>
      </c>
      <c r="CY98" s="253"/>
      <c r="CZ98" s="229">
        <f t="shared" si="383"/>
        <v>0</v>
      </c>
      <c r="DA98" s="253"/>
      <c r="DB98" s="229">
        <f t="shared" si="384"/>
        <v>0</v>
      </c>
      <c r="DC98" s="230">
        <f t="shared" si="413"/>
        <v>0</v>
      </c>
      <c r="DD98" s="254"/>
      <c r="DE98" s="232">
        <f t="shared" si="385"/>
        <v>0</v>
      </c>
      <c r="DF98" s="254"/>
      <c r="DG98" s="232">
        <f t="shared" si="386"/>
        <v>0</v>
      </c>
      <c r="DH98" s="254"/>
      <c r="DI98" s="232">
        <f t="shared" si="387"/>
        <v>0</v>
      </c>
      <c r="DJ98" s="254"/>
      <c r="DK98" s="232">
        <f t="shared" si="388"/>
        <v>0</v>
      </c>
      <c r="DL98" s="254"/>
      <c r="DM98" s="232">
        <f t="shared" si="389"/>
        <v>0</v>
      </c>
      <c r="DN98" s="233">
        <f t="shared" si="414"/>
        <v>0</v>
      </c>
      <c r="DO98" s="255"/>
      <c r="DP98" s="235">
        <f t="shared" si="390"/>
        <v>0</v>
      </c>
      <c r="DQ98" s="255"/>
      <c r="DR98" s="235">
        <f t="shared" si="391"/>
        <v>0</v>
      </c>
      <c r="DS98" s="255"/>
      <c r="DT98" s="235">
        <f t="shared" si="392"/>
        <v>0</v>
      </c>
      <c r="DU98" s="255"/>
      <c r="DV98" s="235">
        <f t="shared" si="393"/>
        <v>0</v>
      </c>
      <c r="DW98" s="255"/>
      <c r="DX98" s="235">
        <f t="shared" si="394"/>
        <v>0</v>
      </c>
      <c r="DY98" s="243">
        <f t="shared" si="415"/>
        <v>0</v>
      </c>
      <c r="DZ98" s="558">
        <f t="shared" si="395"/>
        <v>0</v>
      </c>
      <c r="EA98" s="522">
        <f t="shared" si="396"/>
        <v>0</v>
      </c>
      <c r="EB98" s="522">
        <f t="shared" si="397"/>
        <v>0</v>
      </c>
      <c r="EC98" s="522">
        <f t="shared" si="398"/>
        <v>0</v>
      </c>
      <c r="ED98" s="522">
        <f t="shared" si="399"/>
        <v>0</v>
      </c>
      <c r="EE98" s="571">
        <f t="shared" si="400"/>
        <v>0</v>
      </c>
      <c r="EF98" s="256">
        <f t="shared" si="401"/>
        <v>0</v>
      </c>
      <c r="EG98" s="256">
        <f t="shared" si="402"/>
        <v>0</v>
      </c>
      <c r="EH98" s="256">
        <f t="shared" si="403"/>
        <v>0</v>
      </c>
      <c r="EI98" s="256">
        <f t="shared" si="404"/>
        <v>0</v>
      </c>
      <c r="EJ98" s="256">
        <f t="shared" si="416"/>
        <v>0</v>
      </c>
      <c r="EK98" s="244">
        <f t="shared" si="405"/>
        <v>0</v>
      </c>
    </row>
    <row r="99" spans="1:141" s="9" customFormat="1" ht="15" customHeight="1">
      <c r="A99" s="62"/>
      <c r="B99" s="62"/>
      <c r="C99" s="80"/>
      <c r="D99" s="13">
        <f t="shared" si="337"/>
        <v>0</v>
      </c>
      <c r="E99" s="666" t="str">
        <f t="shared" si="337"/>
        <v>Select E-Class</v>
      </c>
      <c r="F99" s="666"/>
      <c r="G99" s="666"/>
      <c r="H99" s="666"/>
      <c r="I99" s="666"/>
      <c r="J99" s="666"/>
      <c r="K99" s="33"/>
      <c r="L99" s="107">
        <f t="shared" si="338"/>
        <v>0</v>
      </c>
      <c r="M99" s="56"/>
      <c r="N99" s="108"/>
      <c r="O99" s="91">
        <f t="shared" si="339"/>
        <v>0</v>
      </c>
      <c r="P99" s="108"/>
      <c r="Q99" s="91">
        <f t="shared" si="340"/>
        <v>0</v>
      </c>
      <c r="R99" s="108"/>
      <c r="S99" s="91">
        <f t="shared" si="341"/>
        <v>0</v>
      </c>
      <c r="T99" s="108"/>
      <c r="U99" s="91">
        <f t="shared" si="342"/>
        <v>0</v>
      </c>
      <c r="V99" s="108"/>
      <c r="W99" s="91">
        <f t="shared" si="343"/>
        <v>0</v>
      </c>
      <c r="X99" s="92">
        <f t="shared" si="406"/>
        <v>0</v>
      </c>
      <c r="Y99" s="247"/>
      <c r="Z99" s="211">
        <f t="shared" si="344"/>
        <v>0</v>
      </c>
      <c r="AA99" s="247"/>
      <c r="AB99" s="211">
        <f t="shared" si="345"/>
        <v>0</v>
      </c>
      <c r="AC99" s="247"/>
      <c r="AD99" s="211">
        <f t="shared" si="346"/>
        <v>0</v>
      </c>
      <c r="AE99" s="247"/>
      <c r="AF99" s="211">
        <f t="shared" si="347"/>
        <v>0</v>
      </c>
      <c r="AG99" s="247"/>
      <c r="AH99" s="211">
        <f t="shared" si="348"/>
        <v>0</v>
      </c>
      <c r="AI99" s="212">
        <f t="shared" si="407"/>
        <v>0</v>
      </c>
      <c r="AJ99" s="248"/>
      <c r="AK99" s="214">
        <f t="shared" si="349"/>
        <v>0</v>
      </c>
      <c r="AL99" s="248"/>
      <c r="AM99" s="214">
        <f t="shared" si="350"/>
        <v>0</v>
      </c>
      <c r="AN99" s="248"/>
      <c r="AO99" s="214">
        <f t="shared" si="351"/>
        <v>0</v>
      </c>
      <c r="AP99" s="248"/>
      <c r="AQ99" s="214">
        <f t="shared" si="352"/>
        <v>0</v>
      </c>
      <c r="AR99" s="248"/>
      <c r="AS99" s="214">
        <f t="shared" si="353"/>
        <v>0</v>
      </c>
      <c r="AT99" s="215">
        <f t="shared" si="408"/>
        <v>0</v>
      </c>
      <c r="AU99" s="249"/>
      <c r="AV99" s="217">
        <f t="shared" si="354"/>
        <v>0</v>
      </c>
      <c r="AW99" s="249"/>
      <c r="AX99" s="217">
        <f t="shared" si="355"/>
        <v>0</v>
      </c>
      <c r="AY99" s="249"/>
      <c r="AZ99" s="217">
        <f t="shared" si="356"/>
        <v>0</v>
      </c>
      <c r="BA99" s="249"/>
      <c r="BB99" s="217">
        <f t="shared" si="357"/>
        <v>0</v>
      </c>
      <c r="BC99" s="249"/>
      <c r="BD99" s="217">
        <f t="shared" si="358"/>
        <v>0</v>
      </c>
      <c r="BE99" s="218">
        <f t="shared" si="409"/>
        <v>0</v>
      </c>
      <c r="BF99" s="250"/>
      <c r="BG99" s="220">
        <f t="shared" si="359"/>
        <v>0</v>
      </c>
      <c r="BH99" s="250"/>
      <c r="BI99" s="220">
        <f t="shared" si="360"/>
        <v>0</v>
      </c>
      <c r="BJ99" s="250"/>
      <c r="BK99" s="220">
        <f t="shared" si="361"/>
        <v>0</v>
      </c>
      <c r="BL99" s="250"/>
      <c r="BM99" s="220">
        <f t="shared" si="362"/>
        <v>0</v>
      </c>
      <c r="BN99" s="250"/>
      <c r="BO99" s="220">
        <f t="shared" si="363"/>
        <v>0</v>
      </c>
      <c r="BP99" s="413">
        <f t="shared" si="410"/>
        <v>0</v>
      </c>
      <c r="BQ99" s="558">
        <f t="shared" si="364"/>
        <v>0</v>
      </c>
      <c r="BR99" s="522">
        <f t="shared" si="365"/>
        <v>0</v>
      </c>
      <c r="BS99" s="522">
        <f t="shared" si="366"/>
        <v>0</v>
      </c>
      <c r="BT99" s="522">
        <f t="shared" si="367"/>
        <v>0</v>
      </c>
      <c r="BU99" s="522">
        <f t="shared" si="368"/>
        <v>0</v>
      </c>
      <c r="BV99" s="571">
        <f t="shared" si="369"/>
        <v>0</v>
      </c>
      <c r="BW99" s="527"/>
      <c r="BX99" s="223">
        <f t="shared" si="370"/>
        <v>0</v>
      </c>
      <c r="BY99" s="251"/>
      <c r="BZ99" s="223">
        <f t="shared" si="371"/>
        <v>0</v>
      </c>
      <c r="CA99" s="251"/>
      <c r="CB99" s="223">
        <f t="shared" si="372"/>
        <v>0</v>
      </c>
      <c r="CC99" s="251"/>
      <c r="CD99" s="223">
        <f t="shared" si="373"/>
        <v>0</v>
      </c>
      <c r="CE99" s="251"/>
      <c r="CF99" s="223">
        <f t="shared" si="374"/>
        <v>0</v>
      </c>
      <c r="CG99" s="224">
        <f t="shared" si="411"/>
        <v>0</v>
      </c>
      <c r="CH99" s="252"/>
      <c r="CI99" s="226">
        <f t="shared" si="375"/>
        <v>0</v>
      </c>
      <c r="CJ99" s="252"/>
      <c r="CK99" s="226">
        <f t="shared" si="376"/>
        <v>0</v>
      </c>
      <c r="CL99" s="252"/>
      <c r="CM99" s="226">
        <f t="shared" si="377"/>
        <v>0</v>
      </c>
      <c r="CN99" s="252"/>
      <c r="CO99" s="226">
        <f t="shared" si="378"/>
        <v>0</v>
      </c>
      <c r="CP99" s="252"/>
      <c r="CQ99" s="226">
        <f t="shared" si="379"/>
        <v>0</v>
      </c>
      <c r="CR99" s="227">
        <f t="shared" si="412"/>
        <v>0</v>
      </c>
      <c r="CS99" s="253"/>
      <c r="CT99" s="229">
        <f t="shared" si="380"/>
        <v>0</v>
      </c>
      <c r="CU99" s="253"/>
      <c r="CV99" s="229">
        <f t="shared" si="381"/>
        <v>0</v>
      </c>
      <c r="CW99" s="253"/>
      <c r="CX99" s="229">
        <f t="shared" si="382"/>
        <v>0</v>
      </c>
      <c r="CY99" s="253"/>
      <c r="CZ99" s="229">
        <f t="shared" si="383"/>
        <v>0</v>
      </c>
      <c r="DA99" s="253"/>
      <c r="DB99" s="229">
        <f t="shared" si="384"/>
        <v>0</v>
      </c>
      <c r="DC99" s="230">
        <f t="shared" si="413"/>
        <v>0</v>
      </c>
      <c r="DD99" s="254"/>
      <c r="DE99" s="232">
        <f t="shared" si="385"/>
        <v>0</v>
      </c>
      <c r="DF99" s="254"/>
      <c r="DG99" s="232">
        <f t="shared" si="386"/>
        <v>0</v>
      </c>
      <c r="DH99" s="254"/>
      <c r="DI99" s="232">
        <f t="shared" si="387"/>
        <v>0</v>
      </c>
      <c r="DJ99" s="254"/>
      <c r="DK99" s="232">
        <f t="shared" si="388"/>
        <v>0</v>
      </c>
      <c r="DL99" s="254"/>
      <c r="DM99" s="232">
        <f t="shared" si="389"/>
        <v>0</v>
      </c>
      <c r="DN99" s="233">
        <f t="shared" si="414"/>
        <v>0</v>
      </c>
      <c r="DO99" s="255"/>
      <c r="DP99" s="235">
        <f t="shared" si="390"/>
        <v>0</v>
      </c>
      <c r="DQ99" s="255"/>
      <c r="DR99" s="235">
        <f t="shared" si="391"/>
        <v>0</v>
      </c>
      <c r="DS99" s="255"/>
      <c r="DT99" s="235">
        <f t="shared" si="392"/>
        <v>0</v>
      </c>
      <c r="DU99" s="255"/>
      <c r="DV99" s="235">
        <f t="shared" si="393"/>
        <v>0</v>
      </c>
      <c r="DW99" s="255"/>
      <c r="DX99" s="235">
        <f t="shared" si="394"/>
        <v>0</v>
      </c>
      <c r="DY99" s="243">
        <f t="shared" si="415"/>
        <v>0</v>
      </c>
      <c r="DZ99" s="558">
        <f t="shared" si="395"/>
        <v>0</v>
      </c>
      <c r="EA99" s="522">
        <f t="shared" si="396"/>
        <v>0</v>
      </c>
      <c r="EB99" s="522">
        <f t="shared" si="397"/>
        <v>0</v>
      </c>
      <c r="EC99" s="522">
        <f t="shared" si="398"/>
        <v>0</v>
      </c>
      <c r="ED99" s="522">
        <f t="shared" si="399"/>
        <v>0</v>
      </c>
      <c r="EE99" s="571">
        <f t="shared" si="400"/>
        <v>0</v>
      </c>
      <c r="EF99" s="256">
        <f t="shared" si="401"/>
        <v>0</v>
      </c>
      <c r="EG99" s="256">
        <f t="shared" si="402"/>
        <v>0</v>
      </c>
      <c r="EH99" s="256">
        <f t="shared" si="403"/>
        <v>0</v>
      </c>
      <c r="EI99" s="256">
        <f t="shared" si="404"/>
        <v>0</v>
      </c>
      <c r="EJ99" s="256">
        <f t="shared" si="416"/>
        <v>0</v>
      </c>
      <c r="EK99" s="244">
        <f t="shared" si="405"/>
        <v>0</v>
      </c>
    </row>
    <row r="100" spans="1:141" s="9" customFormat="1" ht="15" customHeight="1">
      <c r="A100" s="62"/>
      <c r="B100" s="62"/>
      <c r="C100" s="80"/>
      <c r="D100" s="13">
        <f t="shared" si="337"/>
        <v>0</v>
      </c>
      <c r="E100" s="666" t="str">
        <f t="shared" si="337"/>
        <v>Select E-Class</v>
      </c>
      <c r="F100" s="666"/>
      <c r="G100" s="666"/>
      <c r="H100" s="666"/>
      <c r="I100" s="666"/>
      <c r="J100" s="666"/>
      <c r="K100" s="33"/>
      <c r="L100" s="107">
        <f t="shared" si="338"/>
        <v>0</v>
      </c>
      <c r="M100" s="56"/>
      <c r="N100" s="108"/>
      <c r="O100" s="91">
        <f t="shared" si="339"/>
        <v>0</v>
      </c>
      <c r="P100" s="108"/>
      <c r="Q100" s="91">
        <f t="shared" si="340"/>
        <v>0</v>
      </c>
      <c r="R100" s="108"/>
      <c r="S100" s="91">
        <f t="shared" si="341"/>
        <v>0</v>
      </c>
      <c r="T100" s="108"/>
      <c r="U100" s="91">
        <f t="shared" si="342"/>
        <v>0</v>
      </c>
      <c r="V100" s="108"/>
      <c r="W100" s="91">
        <f t="shared" si="343"/>
        <v>0</v>
      </c>
      <c r="X100" s="92">
        <f t="shared" si="406"/>
        <v>0</v>
      </c>
      <c r="Y100" s="247"/>
      <c r="Z100" s="211">
        <f t="shared" si="344"/>
        <v>0</v>
      </c>
      <c r="AA100" s="247"/>
      <c r="AB100" s="211">
        <f t="shared" si="345"/>
        <v>0</v>
      </c>
      <c r="AC100" s="247"/>
      <c r="AD100" s="211">
        <f t="shared" si="346"/>
        <v>0</v>
      </c>
      <c r="AE100" s="247"/>
      <c r="AF100" s="211">
        <f t="shared" si="347"/>
        <v>0</v>
      </c>
      <c r="AG100" s="247"/>
      <c r="AH100" s="211">
        <f t="shared" si="348"/>
        <v>0</v>
      </c>
      <c r="AI100" s="212">
        <f t="shared" si="407"/>
        <v>0</v>
      </c>
      <c r="AJ100" s="248"/>
      <c r="AK100" s="214">
        <f t="shared" si="349"/>
        <v>0</v>
      </c>
      <c r="AL100" s="248"/>
      <c r="AM100" s="214">
        <f t="shared" si="350"/>
        <v>0</v>
      </c>
      <c r="AN100" s="248"/>
      <c r="AO100" s="214">
        <f t="shared" si="351"/>
        <v>0</v>
      </c>
      <c r="AP100" s="248"/>
      <c r="AQ100" s="214">
        <f t="shared" si="352"/>
        <v>0</v>
      </c>
      <c r="AR100" s="248"/>
      <c r="AS100" s="214">
        <f t="shared" si="353"/>
        <v>0</v>
      </c>
      <c r="AT100" s="215">
        <f t="shared" si="408"/>
        <v>0</v>
      </c>
      <c r="AU100" s="249"/>
      <c r="AV100" s="217">
        <f t="shared" si="354"/>
        <v>0</v>
      </c>
      <c r="AW100" s="249"/>
      <c r="AX100" s="217">
        <f t="shared" si="355"/>
        <v>0</v>
      </c>
      <c r="AY100" s="249"/>
      <c r="AZ100" s="217">
        <f t="shared" si="356"/>
        <v>0</v>
      </c>
      <c r="BA100" s="249"/>
      <c r="BB100" s="217">
        <f t="shared" si="357"/>
        <v>0</v>
      </c>
      <c r="BC100" s="249"/>
      <c r="BD100" s="217">
        <f t="shared" si="358"/>
        <v>0</v>
      </c>
      <c r="BE100" s="218">
        <f t="shared" si="409"/>
        <v>0</v>
      </c>
      <c r="BF100" s="250"/>
      <c r="BG100" s="220">
        <f t="shared" si="359"/>
        <v>0</v>
      </c>
      <c r="BH100" s="250"/>
      <c r="BI100" s="220">
        <f t="shared" si="360"/>
        <v>0</v>
      </c>
      <c r="BJ100" s="250"/>
      <c r="BK100" s="220">
        <f t="shared" si="361"/>
        <v>0</v>
      </c>
      <c r="BL100" s="250"/>
      <c r="BM100" s="220">
        <f t="shared" si="362"/>
        <v>0</v>
      </c>
      <c r="BN100" s="250"/>
      <c r="BO100" s="220">
        <f t="shared" si="363"/>
        <v>0</v>
      </c>
      <c r="BP100" s="413">
        <f t="shared" si="410"/>
        <v>0</v>
      </c>
      <c r="BQ100" s="558">
        <f t="shared" si="364"/>
        <v>0</v>
      </c>
      <c r="BR100" s="522">
        <f t="shared" si="365"/>
        <v>0</v>
      </c>
      <c r="BS100" s="522">
        <f t="shared" si="366"/>
        <v>0</v>
      </c>
      <c r="BT100" s="522">
        <f t="shared" si="367"/>
        <v>0</v>
      </c>
      <c r="BU100" s="522">
        <f t="shared" si="368"/>
        <v>0</v>
      </c>
      <c r="BV100" s="571">
        <f t="shared" si="369"/>
        <v>0</v>
      </c>
      <c r="BW100" s="527"/>
      <c r="BX100" s="223">
        <f t="shared" si="370"/>
        <v>0</v>
      </c>
      <c r="BY100" s="251"/>
      <c r="BZ100" s="223">
        <f t="shared" si="371"/>
        <v>0</v>
      </c>
      <c r="CA100" s="251"/>
      <c r="CB100" s="223">
        <f t="shared" si="372"/>
        <v>0</v>
      </c>
      <c r="CC100" s="251"/>
      <c r="CD100" s="223">
        <f t="shared" si="373"/>
        <v>0</v>
      </c>
      <c r="CE100" s="251"/>
      <c r="CF100" s="223">
        <f t="shared" si="374"/>
        <v>0</v>
      </c>
      <c r="CG100" s="224">
        <f t="shared" si="411"/>
        <v>0</v>
      </c>
      <c r="CH100" s="252"/>
      <c r="CI100" s="226">
        <f t="shared" si="375"/>
        <v>0</v>
      </c>
      <c r="CJ100" s="252"/>
      <c r="CK100" s="226">
        <f t="shared" si="376"/>
        <v>0</v>
      </c>
      <c r="CL100" s="252"/>
      <c r="CM100" s="226">
        <f t="shared" si="377"/>
        <v>0</v>
      </c>
      <c r="CN100" s="252"/>
      <c r="CO100" s="226">
        <f t="shared" si="378"/>
        <v>0</v>
      </c>
      <c r="CP100" s="252"/>
      <c r="CQ100" s="226">
        <f t="shared" si="379"/>
        <v>0</v>
      </c>
      <c r="CR100" s="227">
        <f t="shared" si="412"/>
        <v>0</v>
      </c>
      <c r="CS100" s="253"/>
      <c r="CT100" s="229">
        <f t="shared" si="380"/>
        <v>0</v>
      </c>
      <c r="CU100" s="253"/>
      <c r="CV100" s="229">
        <f t="shared" si="381"/>
        <v>0</v>
      </c>
      <c r="CW100" s="253"/>
      <c r="CX100" s="229">
        <f t="shared" si="382"/>
        <v>0</v>
      </c>
      <c r="CY100" s="253"/>
      <c r="CZ100" s="229">
        <f t="shared" si="383"/>
        <v>0</v>
      </c>
      <c r="DA100" s="253"/>
      <c r="DB100" s="229">
        <f t="shared" si="384"/>
        <v>0</v>
      </c>
      <c r="DC100" s="230">
        <f t="shared" si="413"/>
        <v>0</v>
      </c>
      <c r="DD100" s="254"/>
      <c r="DE100" s="232">
        <f t="shared" si="385"/>
        <v>0</v>
      </c>
      <c r="DF100" s="254"/>
      <c r="DG100" s="232">
        <f t="shared" si="386"/>
        <v>0</v>
      </c>
      <c r="DH100" s="254"/>
      <c r="DI100" s="232">
        <f t="shared" si="387"/>
        <v>0</v>
      </c>
      <c r="DJ100" s="254"/>
      <c r="DK100" s="232">
        <f t="shared" si="388"/>
        <v>0</v>
      </c>
      <c r="DL100" s="254"/>
      <c r="DM100" s="232">
        <f t="shared" si="389"/>
        <v>0</v>
      </c>
      <c r="DN100" s="233">
        <f t="shared" si="414"/>
        <v>0</v>
      </c>
      <c r="DO100" s="255"/>
      <c r="DP100" s="235">
        <f t="shared" si="390"/>
        <v>0</v>
      </c>
      <c r="DQ100" s="255"/>
      <c r="DR100" s="235">
        <f t="shared" si="391"/>
        <v>0</v>
      </c>
      <c r="DS100" s="255"/>
      <c r="DT100" s="235">
        <f t="shared" si="392"/>
        <v>0</v>
      </c>
      <c r="DU100" s="255"/>
      <c r="DV100" s="235">
        <f t="shared" si="393"/>
        <v>0</v>
      </c>
      <c r="DW100" s="255"/>
      <c r="DX100" s="235">
        <f t="shared" si="394"/>
        <v>0</v>
      </c>
      <c r="DY100" s="243">
        <f t="shared" si="415"/>
        <v>0</v>
      </c>
      <c r="DZ100" s="558">
        <f t="shared" si="395"/>
        <v>0</v>
      </c>
      <c r="EA100" s="522">
        <f t="shared" si="396"/>
        <v>0</v>
      </c>
      <c r="EB100" s="522">
        <f t="shared" si="397"/>
        <v>0</v>
      </c>
      <c r="EC100" s="522">
        <f t="shared" si="398"/>
        <v>0</v>
      </c>
      <c r="ED100" s="522">
        <f t="shared" si="399"/>
        <v>0</v>
      </c>
      <c r="EE100" s="571">
        <f t="shared" si="400"/>
        <v>0</v>
      </c>
      <c r="EF100" s="256">
        <f t="shared" si="401"/>
        <v>0</v>
      </c>
      <c r="EG100" s="256">
        <f t="shared" si="402"/>
        <v>0</v>
      </c>
      <c r="EH100" s="256">
        <f t="shared" si="403"/>
        <v>0</v>
      </c>
      <c r="EI100" s="256">
        <f t="shared" si="404"/>
        <v>0</v>
      </c>
      <c r="EJ100" s="256">
        <f t="shared" si="416"/>
        <v>0</v>
      </c>
      <c r="EK100" s="244">
        <f t="shared" si="405"/>
        <v>0</v>
      </c>
    </row>
    <row r="101" spans="1:141" s="9" customFormat="1" ht="15" customHeight="1">
      <c r="A101" s="62"/>
      <c r="B101" s="62"/>
      <c r="C101" s="80"/>
      <c r="D101" s="13">
        <f t="shared" si="337"/>
        <v>0</v>
      </c>
      <c r="E101" s="666" t="str">
        <f t="shared" si="337"/>
        <v>Select E-Class</v>
      </c>
      <c r="F101" s="666"/>
      <c r="G101" s="666"/>
      <c r="H101" s="666"/>
      <c r="I101" s="666"/>
      <c r="J101" s="666"/>
      <c r="K101" s="33"/>
      <c r="L101" s="107">
        <f t="shared" si="338"/>
        <v>0</v>
      </c>
      <c r="M101" s="56"/>
      <c r="N101" s="108"/>
      <c r="O101" s="91">
        <f t="shared" si="339"/>
        <v>0</v>
      </c>
      <c r="P101" s="108"/>
      <c r="Q101" s="91">
        <f t="shared" si="340"/>
        <v>0</v>
      </c>
      <c r="R101" s="108"/>
      <c r="S101" s="91">
        <f t="shared" si="341"/>
        <v>0</v>
      </c>
      <c r="T101" s="108"/>
      <c r="U101" s="91">
        <f t="shared" si="342"/>
        <v>0</v>
      </c>
      <c r="V101" s="108"/>
      <c r="W101" s="91">
        <f t="shared" si="343"/>
        <v>0</v>
      </c>
      <c r="X101" s="92">
        <f t="shared" si="406"/>
        <v>0</v>
      </c>
      <c r="Y101" s="247"/>
      <c r="Z101" s="211">
        <f t="shared" si="344"/>
        <v>0</v>
      </c>
      <c r="AA101" s="247"/>
      <c r="AB101" s="211">
        <f t="shared" si="345"/>
        <v>0</v>
      </c>
      <c r="AC101" s="247"/>
      <c r="AD101" s="211">
        <f t="shared" si="346"/>
        <v>0</v>
      </c>
      <c r="AE101" s="247"/>
      <c r="AF101" s="211">
        <f t="shared" si="347"/>
        <v>0</v>
      </c>
      <c r="AG101" s="247"/>
      <c r="AH101" s="211">
        <f t="shared" si="348"/>
        <v>0</v>
      </c>
      <c r="AI101" s="212">
        <f t="shared" si="407"/>
        <v>0</v>
      </c>
      <c r="AJ101" s="248"/>
      <c r="AK101" s="214">
        <f t="shared" si="349"/>
        <v>0</v>
      </c>
      <c r="AL101" s="248"/>
      <c r="AM101" s="214">
        <f t="shared" si="350"/>
        <v>0</v>
      </c>
      <c r="AN101" s="248"/>
      <c r="AO101" s="214">
        <f t="shared" si="351"/>
        <v>0</v>
      </c>
      <c r="AP101" s="248"/>
      <c r="AQ101" s="214">
        <f t="shared" si="352"/>
        <v>0</v>
      </c>
      <c r="AR101" s="248"/>
      <c r="AS101" s="214">
        <f t="shared" si="353"/>
        <v>0</v>
      </c>
      <c r="AT101" s="215">
        <f t="shared" si="408"/>
        <v>0</v>
      </c>
      <c r="AU101" s="249"/>
      <c r="AV101" s="217">
        <f t="shared" si="354"/>
        <v>0</v>
      </c>
      <c r="AW101" s="249"/>
      <c r="AX101" s="217">
        <f t="shared" si="355"/>
        <v>0</v>
      </c>
      <c r="AY101" s="249"/>
      <c r="AZ101" s="217">
        <f t="shared" si="356"/>
        <v>0</v>
      </c>
      <c r="BA101" s="249"/>
      <c r="BB101" s="217">
        <f t="shared" si="357"/>
        <v>0</v>
      </c>
      <c r="BC101" s="249"/>
      <c r="BD101" s="217">
        <f t="shared" si="358"/>
        <v>0</v>
      </c>
      <c r="BE101" s="218">
        <f t="shared" si="409"/>
        <v>0</v>
      </c>
      <c r="BF101" s="250"/>
      <c r="BG101" s="220">
        <f t="shared" si="359"/>
        <v>0</v>
      </c>
      <c r="BH101" s="250"/>
      <c r="BI101" s="220">
        <f t="shared" si="360"/>
        <v>0</v>
      </c>
      <c r="BJ101" s="250"/>
      <c r="BK101" s="220">
        <f t="shared" si="361"/>
        <v>0</v>
      </c>
      <c r="BL101" s="250"/>
      <c r="BM101" s="220">
        <f t="shared" si="362"/>
        <v>0</v>
      </c>
      <c r="BN101" s="250"/>
      <c r="BO101" s="220">
        <f t="shared" si="363"/>
        <v>0</v>
      </c>
      <c r="BP101" s="413">
        <f t="shared" si="410"/>
        <v>0</v>
      </c>
      <c r="BQ101" s="558">
        <f t="shared" si="364"/>
        <v>0</v>
      </c>
      <c r="BR101" s="522">
        <f t="shared" si="365"/>
        <v>0</v>
      </c>
      <c r="BS101" s="522">
        <f t="shared" si="366"/>
        <v>0</v>
      </c>
      <c r="BT101" s="522">
        <f t="shared" si="367"/>
        <v>0</v>
      </c>
      <c r="BU101" s="522">
        <f t="shared" si="368"/>
        <v>0</v>
      </c>
      <c r="BV101" s="571">
        <f t="shared" si="369"/>
        <v>0</v>
      </c>
      <c r="BW101" s="527"/>
      <c r="BX101" s="223">
        <f t="shared" si="370"/>
        <v>0</v>
      </c>
      <c r="BY101" s="251"/>
      <c r="BZ101" s="223">
        <f t="shared" si="371"/>
        <v>0</v>
      </c>
      <c r="CA101" s="251"/>
      <c r="CB101" s="223">
        <f t="shared" si="372"/>
        <v>0</v>
      </c>
      <c r="CC101" s="251"/>
      <c r="CD101" s="223">
        <f t="shared" si="373"/>
        <v>0</v>
      </c>
      <c r="CE101" s="251"/>
      <c r="CF101" s="223">
        <f t="shared" si="374"/>
        <v>0</v>
      </c>
      <c r="CG101" s="224">
        <f t="shared" si="411"/>
        <v>0</v>
      </c>
      <c r="CH101" s="252"/>
      <c r="CI101" s="226">
        <f t="shared" si="375"/>
        <v>0</v>
      </c>
      <c r="CJ101" s="252"/>
      <c r="CK101" s="226">
        <f t="shared" si="376"/>
        <v>0</v>
      </c>
      <c r="CL101" s="252"/>
      <c r="CM101" s="226">
        <f t="shared" si="377"/>
        <v>0</v>
      </c>
      <c r="CN101" s="252"/>
      <c r="CO101" s="226">
        <f t="shared" si="378"/>
        <v>0</v>
      </c>
      <c r="CP101" s="252"/>
      <c r="CQ101" s="226">
        <f t="shared" si="379"/>
        <v>0</v>
      </c>
      <c r="CR101" s="227">
        <f t="shared" si="412"/>
        <v>0</v>
      </c>
      <c r="CS101" s="253"/>
      <c r="CT101" s="229">
        <f t="shared" si="380"/>
        <v>0</v>
      </c>
      <c r="CU101" s="253"/>
      <c r="CV101" s="229">
        <f t="shared" si="381"/>
        <v>0</v>
      </c>
      <c r="CW101" s="253"/>
      <c r="CX101" s="229">
        <f t="shared" si="382"/>
        <v>0</v>
      </c>
      <c r="CY101" s="253"/>
      <c r="CZ101" s="229">
        <f t="shared" si="383"/>
        <v>0</v>
      </c>
      <c r="DA101" s="253"/>
      <c r="DB101" s="229">
        <f t="shared" si="384"/>
        <v>0</v>
      </c>
      <c r="DC101" s="230">
        <f t="shared" si="413"/>
        <v>0</v>
      </c>
      <c r="DD101" s="254"/>
      <c r="DE101" s="232">
        <f t="shared" si="385"/>
        <v>0</v>
      </c>
      <c r="DF101" s="254"/>
      <c r="DG101" s="232">
        <f t="shared" si="386"/>
        <v>0</v>
      </c>
      <c r="DH101" s="254"/>
      <c r="DI101" s="232">
        <f t="shared" si="387"/>
        <v>0</v>
      </c>
      <c r="DJ101" s="254"/>
      <c r="DK101" s="232">
        <f t="shared" si="388"/>
        <v>0</v>
      </c>
      <c r="DL101" s="254"/>
      <c r="DM101" s="232">
        <f t="shared" si="389"/>
        <v>0</v>
      </c>
      <c r="DN101" s="233">
        <f t="shared" si="414"/>
        <v>0</v>
      </c>
      <c r="DO101" s="255"/>
      <c r="DP101" s="235">
        <f t="shared" si="390"/>
        <v>0</v>
      </c>
      <c r="DQ101" s="255"/>
      <c r="DR101" s="235">
        <f t="shared" si="391"/>
        <v>0</v>
      </c>
      <c r="DS101" s="255"/>
      <c r="DT101" s="235">
        <f t="shared" si="392"/>
        <v>0</v>
      </c>
      <c r="DU101" s="255"/>
      <c r="DV101" s="235">
        <f t="shared" si="393"/>
        <v>0</v>
      </c>
      <c r="DW101" s="255"/>
      <c r="DX101" s="235">
        <f t="shared" si="394"/>
        <v>0</v>
      </c>
      <c r="DY101" s="243">
        <f t="shared" si="415"/>
        <v>0</v>
      </c>
      <c r="DZ101" s="558">
        <f t="shared" si="395"/>
        <v>0</v>
      </c>
      <c r="EA101" s="522">
        <f t="shared" si="396"/>
        <v>0</v>
      </c>
      <c r="EB101" s="522">
        <f t="shared" si="397"/>
        <v>0</v>
      </c>
      <c r="EC101" s="522">
        <f t="shared" si="398"/>
        <v>0</v>
      </c>
      <c r="ED101" s="522">
        <f t="shared" si="399"/>
        <v>0</v>
      </c>
      <c r="EE101" s="571">
        <f t="shared" si="400"/>
        <v>0</v>
      </c>
      <c r="EF101" s="256">
        <f t="shared" si="401"/>
        <v>0</v>
      </c>
      <c r="EG101" s="256">
        <f t="shared" si="402"/>
        <v>0</v>
      </c>
      <c r="EH101" s="256">
        <f t="shared" si="403"/>
        <v>0</v>
      </c>
      <c r="EI101" s="256">
        <f t="shared" si="404"/>
        <v>0</v>
      </c>
      <c r="EJ101" s="256">
        <f t="shared" si="416"/>
        <v>0</v>
      </c>
      <c r="EK101" s="244">
        <f t="shared" si="405"/>
        <v>0</v>
      </c>
    </row>
    <row r="102" spans="1:141" s="9" customFormat="1" ht="15" customHeight="1">
      <c r="A102" s="62"/>
      <c r="B102" s="62"/>
      <c r="C102" s="80"/>
      <c r="D102" s="13">
        <f t="shared" si="337"/>
        <v>0</v>
      </c>
      <c r="E102" s="666" t="str">
        <f t="shared" si="337"/>
        <v>Select E-Class</v>
      </c>
      <c r="F102" s="666"/>
      <c r="G102" s="666"/>
      <c r="H102" s="666"/>
      <c r="I102" s="666"/>
      <c r="J102" s="666"/>
      <c r="K102" s="33"/>
      <c r="L102" s="107">
        <f t="shared" si="338"/>
        <v>0</v>
      </c>
      <c r="M102" s="56"/>
      <c r="N102" s="108"/>
      <c r="O102" s="91">
        <f t="shared" si="339"/>
        <v>0</v>
      </c>
      <c r="P102" s="108"/>
      <c r="Q102" s="91">
        <f t="shared" si="340"/>
        <v>0</v>
      </c>
      <c r="R102" s="114"/>
      <c r="S102" s="91">
        <f t="shared" si="341"/>
        <v>0</v>
      </c>
      <c r="T102" s="108"/>
      <c r="U102" s="91">
        <f t="shared" si="342"/>
        <v>0</v>
      </c>
      <c r="V102" s="108"/>
      <c r="W102" s="91">
        <f t="shared" si="343"/>
        <v>0</v>
      </c>
      <c r="X102" s="92">
        <f t="shared" si="406"/>
        <v>0</v>
      </c>
      <c r="Y102" s="247"/>
      <c r="Z102" s="211">
        <f t="shared" si="344"/>
        <v>0</v>
      </c>
      <c r="AA102" s="247"/>
      <c r="AB102" s="211">
        <f t="shared" si="345"/>
        <v>0</v>
      </c>
      <c r="AC102" s="259"/>
      <c r="AD102" s="211">
        <f t="shared" si="346"/>
        <v>0</v>
      </c>
      <c r="AE102" s="247"/>
      <c r="AF102" s="211">
        <f t="shared" si="347"/>
        <v>0</v>
      </c>
      <c r="AG102" s="247"/>
      <c r="AH102" s="211">
        <f t="shared" si="348"/>
        <v>0</v>
      </c>
      <c r="AI102" s="212">
        <f t="shared" si="407"/>
        <v>0</v>
      </c>
      <c r="AJ102" s="248"/>
      <c r="AK102" s="214">
        <f t="shared" si="349"/>
        <v>0</v>
      </c>
      <c r="AL102" s="248"/>
      <c r="AM102" s="214">
        <f t="shared" si="350"/>
        <v>0</v>
      </c>
      <c r="AN102" s="260"/>
      <c r="AO102" s="214">
        <f t="shared" si="351"/>
        <v>0</v>
      </c>
      <c r="AP102" s="248"/>
      <c r="AQ102" s="214">
        <f t="shared" si="352"/>
        <v>0</v>
      </c>
      <c r="AR102" s="248"/>
      <c r="AS102" s="214">
        <f t="shared" si="353"/>
        <v>0</v>
      </c>
      <c r="AT102" s="215">
        <f t="shared" si="408"/>
        <v>0</v>
      </c>
      <c r="AU102" s="249"/>
      <c r="AV102" s="217">
        <f t="shared" si="354"/>
        <v>0</v>
      </c>
      <c r="AW102" s="249"/>
      <c r="AX102" s="217">
        <f t="shared" si="355"/>
        <v>0</v>
      </c>
      <c r="AY102" s="261"/>
      <c r="AZ102" s="217">
        <f t="shared" si="356"/>
        <v>0</v>
      </c>
      <c r="BA102" s="249"/>
      <c r="BB102" s="217">
        <f t="shared" si="357"/>
        <v>0</v>
      </c>
      <c r="BC102" s="249"/>
      <c r="BD102" s="217">
        <f t="shared" si="358"/>
        <v>0</v>
      </c>
      <c r="BE102" s="218">
        <f t="shared" si="409"/>
        <v>0</v>
      </c>
      <c r="BF102" s="250"/>
      <c r="BG102" s="220">
        <f t="shared" si="359"/>
        <v>0</v>
      </c>
      <c r="BH102" s="250"/>
      <c r="BI102" s="220">
        <f t="shared" si="360"/>
        <v>0</v>
      </c>
      <c r="BJ102" s="262"/>
      <c r="BK102" s="220">
        <f t="shared" si="361"/>
        <v>0</v>
      </c>
      <c r="BL102" s="250"/>
      <c r="BM102" s="220">
        <f t="shared" si="362"/>
        <v>0</v>
      </c>
      <c r="BN102" s="250"/>
      <c r="BO102" s="220">
        <f t="shared" si="363"/>
        <v>0</v>
      </c>
      <c r="BP102" s="413">
        <f t="shared" si="410"/>
        <v>0</v>
      </c>
      <c r="BQ102" s="558">
        <f t="shared" si="364"/>
        <v>0</v>
      </c>
      <c r="BR102" s="522">
        <f t="shared" si="365"/>
        <v>0</v>
      </c>
      <c r="BS102" s="522">
        <f t="shared" si="366"/>
        <v>0</v>
      </c>
      <c r="BT102" s="522">
        <f t="shared" si="367"/>
        <v>0</v>
      </c>
      <c r="BU102" s="522">
        <f t="shared" si="368"/>
        <v>0</v>
      </c>
      <c r="BV102" s="571">
        <f t="shared" si="369"/>
        <v>0</v>
      </c>
      <c r="BW102" s="527"/>
      <c r="BX102" s="223">
        <f t="shared" si="370"/>
        <v>0</v>
      </c>
      <c r="BY102" s="251"/>
      <c r="BZ102" s="223">
        <f t="shared" si="371"/>
        <v>0</v>
      </c>
      <c r="CA102" s="263"/>
      <c r="CB102" s="223">
        <f t="shared" si="372"/>
        <v>0</v>
      </c>
      <c r="CC102" s="251"/>
      <c r="CD102" s="223">
        <f t="shared" si="373"/>
        <v>0</v>
      </c>
      <c r="CE102" s="251"/>
      <c r="CF102" s="223">
        <f t="shared" si="374"/>
        <v>0</v>
      </c>
      <c r="CG102" s="224">
        <f t="shared" si="411"/>
        <v>0</v>
      </c>
      <c r="CH102" s="252"/>
      <c r="CI102" s="226">
        <f t="shared" si="375"/>
        <v>0</v>
      </c>
      <c r="CJ102" s="252"/>
      <c r="CK102" s="226">
        <f t="shared" si="376"/>
        <v>0</v>
      </c>
      <c r="CL102" s="264"/>
      <c r="CM102" s="226">
        <f t="shared" si="377"/>
        <v>0</v>
      </c>
      <c r="CN102" s="252"/>
      <c r="CO102" s="226">
        <f t="shared" si="378"/>
        <v>0</v>
      </c>
      <c r="CP102" s="252"/>
      <c r="CQ102" s="226">
        <f t="shared" si="379"/>
        <v>0</v>
      </c>
      <c r="CR102" s="227">
        <f t="shared" si="412"/>
        <v>0</v>
      </c>
      <c r="CS102" s="253"/>
      <c r="CT102" s="229">
        <f t="shared" si="380"/>
        <v>0</v>
      </c>
      <c r="CU102" s="253"/>
      <c r="CV102" s="229">
        <f t="shared" si="381"/>
        <v>0</v>
      </c>
      <c r="CW102" s="265"/>
      <c r="CX102" s="229">
        <f t="shared" si="382"/>
        <v>0</v>
      </c>
      <c r="CY102" s="253"/>
      <c r="CZ102" s="229">
        <f t="shared" si="383"/>
        <v>0</v>
      </c>
      <c r="DA102" s="253"/>
      <c r="DB102" s="229">
        <f t="shared" si="384"/>
        <v>0</v>
      </c>
      <c r="DC102" s="230">
        <f t="shared" si="413"/>
        <v>0</v>
      </c>
      <c r="DD102" s="254"/>
      <c r="DE102" s="232">
        <f t="shared" si="385"/>
        <v>0</v>
      </c>
      <c r="DF102" s="254"/>
      <c r="DG102" s="232">
        <f t="shared" si="386"/>
        <v>0</v>
      </c>
      <c r="DH102" s="266"/>
      <c r="DI102" s="232">
        <f t="shared" si="387"/>
        <v>0</v>
      </c>
      <c r="DJ102" s="254"/>
      <c r="DK102" s="232">
        <f t="shared" si="388"/>
        <v>0</v>
      </c>
      <c r="DL102" s="254"/>
      <c r="DM102" s="232">
        <f t="shared" si="389"/>
        <v>0</v>
      </c>
      <c r="DN102" s="233">
        <f t="shared" si="414"/>
        <v>0</v>
      </c>
      <c r="DO102" s="255"/>
      <c r="DP102" s="235">
        <f t="shared" si="390"/>
        <v>0</v>
      </c>
      <c r="DQ102" s="255"/>
      <c r="DR102" s="235">
        <f t="shared" si="391"/>
        <v>0</v>
      </c>
      <c r="DS102" s="267"/>
      <c r="DT102" s="235">
        <f t="shared" si="392"/>
        <v>0</v>
      </c>
      <c r="DU102" s="255"/>
      <c r="DV102" s="235">
        <f t="shared" si="393"/>
        <v>0</v>
      </c>
      <c r="DW102" s="255"/>
      <c r="DX102" s="235">
        <f t="shared" si="394"/>
        <v>0</v>
      </c>
      <c r="DY102" s="243">
        <f t="shared" si="415"/>
        <v>0</v>
      </c>
      <c r="DZ102" s="558">
        <f t="shared" si="395"/>
        <v>0</v>
      </c>
      <c r="EA102" s="522">
        <f t="shared" si="396"/>
        <v>0</v>
      </c>
      <c r="EB102" s="522">
        <f t="shared" si="397"/>
        <v>0</v>
      </c>
      <c r="EC102" s="522">
        <f t="shared" si="398"/>
        <v>0</v>
      </c>
      <c r="ED102" s="522">
        <f t="shared" si="399"/>
        <v>0</v>
      </c>
      <c r="EE102" s="571">
        <f t="shared" si="400"/>
        <v>0</v>
      </c>
      <c r="EF102" s="256">
        <f t="shared" si="401"/>
        <v>0</v>
      </c>
      <c r="EG102" s="256">
        <f t="shared" si="402"/>
        <v>0</v>
      </c>
      <c r="EH102" s="256">
        <f t="shared" si="403"/>
        <v>0</v>
      </c>
      <c r="EI102" s="256">
        <f t="shared" si="404"/>
        <v>0</v>
      </c>
      <c r="EJ102" s="256">
        <f t="shared" si="416"/>
        <v>0</v>
      </c>
      <c r="EK102" s="244">
        <f t="shared" si="405"/>
        <v>0</v>
      </c>
    </row>
    <row r="103" spans="1:141" s="9" customFormat="1" ht="15" customHeight="1">
      <c r="A103" s="62"/>
      <c r="B103" s="62"/>
      <c r="C103" s="80"/>
      <c r="D103" s="13">
        <f t="shared" si="337"/>
        <v>0</v>
      </c>
      <c r="E103" s="666" t="str">
        <f t="shared" si="337"/>
        <v>Select E-Class</v>
      </c>
      <c r="F103" s="666"/>
      <c r="G103" s="666"/>
      <c r="H103" s="666"/>
      <c r="I103" s="666"/>
      <c r="J103" s="666"/>
      <c r="K103" s="33"/>
      <c r="L103" s="107">
        <f t="shared" si="338"/>
        <v>0</v>
      </c>
      <c r="M103" s="56"/>
      <c r="N103" s="108"/>
      <c r="O103" s="91">
        <f t="shared" si="339"/>
        <v>0</v>
      </c>
      <c r="P103" s="108"/>
      <c r="Q103" s="91">
        <f t="shared" si="340"/>
        <v>0</v>
      </c>
      <c r="R103" s="108"/>
      <c r="S103" s="91">
        <f t="shared" si="341"/>
        <v>0</v>
      </c>
      <c r="T103" s="108"/>
      <c r="U103" s="91">
        <f t="shared" si="342"/>
        <v>0</v>
      </c>
      <c r="V103" s="108"/>
      <c r="W103" s="91">
        <f t="shared" si="343"/>
        <v>0</v>
      </c>
      <c r="X103" s="92">
        <f t="shared" si="406"/>
        <v>0</v>
      </c>
      <c r="Y103" s="247"/>
      <c r="Z103" s="211">
        <f t="shared" si="344"/>
        <v>0</v>
      </c>
      <c r="AA103" s="247"/>
      <c r="AB103" s="211">
        <f t="shared" si="345"/>
        <v>0</v>
      </c>
      <c r="AC103" s="247"/>
      <c r="AD103" s="211">
        <f t="shared" si="346"/>
        <v>0</v>
      </c>
      <c r="AE103" s="247"/>
      <c r="AF103" s="211">
        <f t="shared" si="347"/>
        <v>0</v>
      </c>
      <c r="AG103" s="247"/>
      <c r="AH103" s="211">
        <f t="shared" si="348"/>
        <v>0</v>
      </c>
      <c r="AI103" s="212">
        <f t="shared" si="407"/>
        <v>0</v>
      </c>
      <c r="AJ103" s="248"/>
      <c r="AK103" s="214">
        <f t="shared" si="349"/>
        <v>0</v>
      </c>
      <c r="AL103" s="248"/>
      <c r="AM103" s="214">
        <f t="shared" si="350"/>
        <v>0</v>
      </c>
      <c r="AN103" s="248"/>
      <c r="AO103" s="214">
        <f t="shared" si="351"/>
        <v>0</v>
      </c>
      <c r="AP103" s="248"/>
      <c r="AQ103" s="214">
        <f t="shared" si="352"/>
        <v>0</v>
      </c>
      <c r="AR103" s="248"/>
      <c r="AS103" s="214">
        <f t="shared" si="353"/>
        <v>0</v>
      </c>
      <c r="AT103" s="215">
        <f t="shared" si="408"/>
        <v>0</v>
      </c>
      <c r="AU103" s="249"/>
      <c r="AV103" s="217">
        <f t="shared" si="354"/>
        <v>0</v>
      </c>
      <c r="AW103" s="249"/>
      <c r="AX103" s="217">
        <f t="shared" si="355"/>
        <v>0</v>
      </c>
      <c r="AY103" s="249"/>
      <c r="AZ103" s="217">
        <f t="shared" si="356"/>
        <v>0</v>
      </c>
      <c r="BA103" s="249"/>
      <c r="BB103" s="217">
        <f t="shared" si="357"/>
        <v>0</v>
      </c>
      <c r="BC103" s="249"/>
      <c r="BD103" s="217">
        <f t="shared" si="358"/>
        <v>0</v>
      </c>
      <c r="BE103" s="218">
        <f t="shared" si="409"/>
        <v>0</v>
      </c>
      <c r="BF103" s="250"/>
      <c r="BG103" s="220">
        <f t="shared" si="359"/>
        <v>0</v>
      </c>
      <c r="BH103" s="250"/>
      <c r="BI103" s="220">
        <f t="shared" si="360"/>
        <v>0</v>
      </c>
      <c r="BJ103" s="250"/>
      <c r="BK103" s="220">
        <f t="shared" si="361"/>
        <v>0</v>
      </c>
      <c r="BL103" s="250"/>
      <c r="BM103" s="220">
        <f t="shared" si="362"/>
        <v>0</v>
      </c>
      <c r="BN103" s="250"/>
      <c r="BO103" s="220">
        <f t="shared" si="363"/>
        <v>0</v>
      </c>
      <c r="BP103" s="413">
        <f t="shared" si="410"/>
        <v>0</v>
      </c>
      <c r="BQ103" s="558">
        <f t="shared" si="364"/>
        <v>0</v>
      </c>
      <c r="BR103" s="522">
        <f t="shared" si="365"/>
        <v>0</v>
      </c>
      <c r="BS103" s="522">
        <f t="shared" si="366"/>
        <v>0</v>
      </c>
      <c r="BT103" s="522">
        <f t="shared" si="367"/>
        <v>0</v>
      </c>
      <c r="BU103" s="522">
        <f t="shared" si="368"/>
        <v>0</v>
      </c>
      <c r="BV103" s="571">
        <f t="shared" si="369"/>
        <v>0</v>
      </c>
      <c r="BW103" s="527"/>
      <c r="BX103" s="223">
        <f t="shared" si="370"/>
        <v>0</v>
      </c>
      <c r="BY103" s="251"/>
      <c r="BZ103" s="223">
        <f t="shared" si="371"/>
        <v>0</v>
      </c>
      <c r="CA103" s="251"/>
      <c r="CB103" s="223">
        <f t="shared" si="372"/>
        <v>0</v>
      </c>
      <c r="CC103" s="251"/>
      <c r="CD103" s="223">
        <f t="shared" si="373"/>
        <v>0</v>
      </c>
      <c r="CE103" s="251"/>
      <c r="CF103" s="223">
        <f t="shared" si="374"/>
        <v>0</v>
      </c>
      <c r="CG103" s="224">
        <f t="shared" si="411"/>
        <v>0</v>
      </c>
      <c r="CH103" s="252"/>
      <c r="CI103" s="226">
        <f t="shared" si="375"/>
        <v>0</v>
      </c>
      <c r="CJ103" s="252"/>
      <c r="CK103" s="226">
        <f t="shared" si="376"/>
        <v>0</v>
      </c>
      <c r="CL103" s="252"/>
      <c r="CM103" s="226">
        <f t="shared" si="377"/>
        <v>0</v>
      </c>
      <c r="CN103" s="252"/>
      <c r="CO103" s="226">
        <f t="shared" si="378"/>
        <v>0</v>
      </c>
      <c r="CP103" s="252"/>
      <c r="CQ103" s="226">
        <f t="shared" si="379"/>
        <v>0</v>
      </c>
      <c r="CR103" s="227">
        <f t="shared" si="412"/>
        <v>0</v>
      </c>
      <c r="CS103" s="253"/>
      <c r="CT103" s="229">
        <f t="shared" si="380"/>
        <v>0</v>
      </c>
      <c r="CU103" s="253"/>
      <c r="CV103" s="229">
        <f t="shared" si="381"/>
        <v>0</v>
      </c>
      <c r="CW103" s="253"/>
      <c r="CX103" s="229">
        <f t="shared" si="382"/>
        <v>0</v>
      </c>
      <c r="CY103" s="253"/>
      <c r="CZ103" s="229">
        <f t="shared" si="383"/>
        <v>0</v>
      </c>
      <c r="DA103" s="253"/>
      <c r="DB103" s="229">
        <f t="shared" si="384"/>
        <v>0</v>
      </c>
      <c r="DC103" s="230">
        <f t="shared" si="413"/>
        <v>0</v>
      </c>
      <c r="DD103" s="254"/>
      <c r="DE103" s="232">
        <f t="shared" si="385"/>
        <v>0</v>
      </c>
      <c r="DF103" s="254"/>
      <c r="DG103" s="232">
        <f t="shared" si="386"/>
        <v>0</v>
      </c>
      <c r="DH103" s="254"/>
      <c r="DI103" s="232">
        <f t="shared" si="387"/>
        <v>0</v>
      </c>
      <c r="DJ103" s="254"/>
      <c r="DK103" s="232">
        <f t="shared" si="388"/>
        <v>0</v>
      </c>
      <c r="DL103" s="254"/>
      <c r="DM103" s="232">
        <f t="shared" si="389"/>
        <v>0</v>
      </c>
      <c r="DN103" s="233">
        <f t="shared" si="414"/>
        <v>0</v>
      </c>
      <c r="DO103" s="255"/>
      <c r="DP103" s="235">
        <f t="shared" si="390"/>
        <v>0</v>
      </c>
      <c r="DQ103" s="255"/>
      <c r="DR103" s="235">
        <f t="shared" si="391"/>
        <v>0</v>
      </c>
      <c r="DS103" s="255"/>
      <c r="DT103" s="235">
        <f t="shared" si="392"/>
        <v>0</v>
      </c>
      <c r="DU103" s="255"/>
      <c r="DV103" s="235">
        <f t="shared" si="393"/>
        <v>0</v>
      </c>
      <c r="DW103" s="255"/>
      <c r="DX103" s="235">
        <f t="shared" si="394"/>
        <v>0</v>
      </c>
      <c r="DY103" s="243">
        <f t="shared" si="415"/>
        <v>0</v>
      </c>
      <c r="DZ103" s="558">
        <f t="shared" si="395"/>
        <v>0</v>
      </c>
      <c r="EA103" s="522">
        <f t="shared" si="396"/>
        <v>0</v>
      </c>
      <c r="EB103" s="522">
        <f t="shared" si="397"/>
        <v>0</v>
      </c>
      <c r="EC103" s="522">
        <f t="shared" si="398"/>
        <v>0</v>
      </c>
      <c r="ED103" s="522">
        <f t="shared" si="399"/>
        <v>0</v>
      </c>
      <c r="EE103" s="571">
        <f t="shared" si="400"/>
        <v>0</v>
      </c>
      <c r="EF103" s="256">
        <f t="shared" si="401"/>
        <v>0</v>
      </c>
      <c r="EG103" s="256">
        <f t="shared" si="402"/>
        <v>0</v>
      </c>
      <c r="EH103" s="256">
        <f t="shared" si="403"/>
        <v>0</v>
      </c>
      <c r="EI103" s="256">
        <f t="shared" si="404"/>
        <v>0</v>
      </c>
      <c r="EJ103" s="256">
        <f t="shared" si="416"/>
        <v>0</v>
      </c>
      <c r="EK103" s="244">
        <f t="shared" si="405"/>
        <v>0</v>
      </c>
    </row>
    <row r="104" spans="1:141" s="9" customFormat="1" ht="15" customHeight="1">
      <c r="A104" s="62"/>
      <c r="B104" s="62"/>
      <c r="C104" s="80"/>
      <c r="D104" s="13">
        <f t="shared" si="337"/>
        <v>0</v>
      </c>
      <c r="E104" s="666" t="str">
        <f t="shared" si="337"/>
        <v>Select E-Class</v>
      </c>
      <c r="F104" s="666"/>
      <c r="G104" s="666"/>
      <c r="H104" s="666"/>
      <c r="I104" s="666"/>
      <c r="J104" s="666"/>
      <c r="K104" s="33"/>
      <c r="L104" s="107">
        <f t="shared" si="338"/>
        <v>0</v>
      </c>
      <c r="M104" s="56"/>
      <c r="N104" s="108"/>
      <c r="O104" s="91">
        <f t="shared" si="339"/>
        <v>0</v>
      </c>
      <c r="P104" s="108"/>
      <c r="Q104" s="91">
        <f t="shared" si="340"/>
        <v>0</v>
      </c>
      <c r="R104" s="108"/>
      <c r="S104" s="91">
        <f t="shared" si="341"/>
        <v>0</v>
      </c>
      <c r="T104" s="108"/>
      <c r="U104" s="91">
        <f t="shared" si="342"/>
        <v>0</v>
      </c>
      <c r="V104" s="108"/>
      <c r="W104" s="91">
        <f t="shared" si="343"/>
        <v>0</v>
      </c>
      <c r="X104" s="92">
        <f t="shared" si="406"/>
        <v>0</v>
      </c>
      <c r="Y104" s="247"/>
      <c r="Z104" s="211">
        <f t="shared" si="344"/>
        <v>0</v>
      </c>
      <c r="AA104" s="247"/>
      <c r="AB104" s="211">
        <f t="shared" si="345"/>
        <v>0</v>
      </c>
      <c r="AC104" s="247"/>
      <c r="AD104" s="211">
        <f t="shared" si="346"/>
        <v>0</v>
      </c>
      <c r="AE104" s="247"/>
      <c r="AF104" s="211">
        <f t="shared" si="347"/>
        <v>0</v>
      </c>
      <c r="AG104" s="247"/>
      <c r="AH104" s="211">
        <f t="shared" si="348"/>
        <v>0</v>
      </c>
      <c r="AI104" s="212">
        <f t="shared" si="407"/>
        <v>0</v>
      </c>
      <c r="AJ104" s="248"/>
      <c r="AK104" s="214">
        <f t="shared" si="349"/>
        <v>0</v>
      </c>
      <c r="AL104" s="248"/>
      <c r="AM104" s="214">
        <f t="shared" si="350"/>
        <v>0</v>
      </c>
      <c r="AN104" s="248"/>
      <c r="AO104" s="214">
        <f t="shared" si="351"/>
        <v>0</v>
      </c>
      <c r="AP104" s="248"/>
      <c r="AQ104" s="214">
        <f t="shared" si="352"/>
        <v>0</v>
      </c>
      <c r="AR104" s="248"/>
      <c r="AS104" s="214">
        <f t="shared" si="353"/>
        <v>0</v>
      </c>
      <c r="AT104" s="215">
        <f t="shared" si="408"/>
        <v>0</v>
      </c>
      <c r="AU104" s="249"/>
      <c r="AV104" s="217">
        <f t="shared" si="354"/>
        <v>0</v>
      </c>
      <c r="AW104" s="249"/>
      <c r="AX104" s="217">
        <f t="shared" si="355"/>
        <v>0</v>
      </c>
      <c r="AY104" s="249"/>
      <c r="AZ104" s="217">
        <f t="shared" si="356"/>
        <v>0</v>
      </c>
      <c r="BA104" s="249"/>
      <c r="BB104" s="217">
        <f t="shared" si="357"/>
        <v>0</v>
      </c>
      <c r="BC104" s="249"/>
      <c r="BD104" s="217">
        <f t="shared" si="358"/>
        <v>0</v>
      </c>
      <c r="BE104" s="218">
        <f t="shared" si="409"/>
        <v>0</v>
      </c>
      <c r="BF104" s="250"/>
      <c r="BG104" s="220">
        <f t="shared" si="359"/>
        <v>0</v>
      </c>
      <c r="BH104" s="250"/>
      <c r="BI104" s="220">
        <f t="shared" si="360"/>
        <v>0</v>
      </c>
      <c r="BJ104" s="250"/>
      <c r="BK104" s="220">
        <f t="shared" si="361"/>
        <v>0</v>
      </c>
      <c r="BL104" s="250"/>
      <c r="BM104" s="220">
        <f t="shared" si="362"/>
        <v>0</v>
      </c>
      <c r="BN104" s="250"/>
      <c r="BO104" s="220">
        <f t="shared" si="363"/>
        <v>0</v>
      </c>
      <c r="BP104" s="413">
        <f t="shared" si="410"/>
        <v>0</v>
      </c>
      <c r="BQ104" s="558">
        <f t="shared" si="364"/>
        <v>0</v>
      </c>
      <c r="BR104" s="522">
        <f t="shared" si="365"/>
        <v>0</v>
      </c>
      <c r="BS104" s="522">
        <f t="shared" si="366"/>
        <v>0</v>
      </c>
      <c r="BT104" s="522">
        <f t="shared" si="367"/>
        <v>0</v>
      </c>
      <c r="BU104" s="522">
        <f t="shared" si="368"/>
        <v>0</v>
      </c>
      <c r="BV104" s="571">
        <f t="shared" si="369"/>
        <v>0</v>
      </c>
      <c r="BW104" s="527"/>
      <c r="BX104" s="223">
        <f t="shared" si="370"/>
        <v>0</v>
      </c>
      <c r="BY104" s="251"/>
      <c r="BZ104" s="223">
        <f t="shared" si="371"/>
        <v>0</v>
      </c>
      <c r="CA104" s="251"/>
      <c r="CB104" s="223">
        <f t="shared" si="372"/>
        <v>0</v>
      </c>
      <c r="CC104" s="251"/>
      <c r="CD104" s="223">
        <f t="shared" si="373"/>
        <v>0</v>
      </c>
      <c r="CE104" s="251"/>
      <c r="CF104" s="223">
        <f t="shared" si="374"/>
        <v>0</v>
      </c>
      <c r="CG104" s="224">
        <f t="shared" si="411"/>
        <v>0</v>
      </c>
      <c r="CH104" s="252"/>
      <c r="CI104" s="226">
        <f t="shared" si="375"/>
        <v>0</v>
      </c>
      <c r="CJ104" s="252"/>
      <c r="CK104" s="226">
        <f t="shared" si="376"/>
        <v>0</v>
      </c>
      <c r="CL104" s="252"/>
      <c r="CM104" s="226">
        <f t="shared" si="377"/>
        <v>0</v>
      </c>
      <c r="CN104" s="252"/>
      <c r="CO104" s="226">
        <f t="shared" si="378"/>
        <v>0</v>
      </c>
      <c r="CP104" s="252"/>
      <c r="CQ104" s="226">
        <f t="shared" si="379"/>
        <v>0</v>
      </c>
      <c r="CR104" s="227">
        <f t="shared" si="412"/>
        <v>0</v>
      </c>
      <c r="CS104" s="253"/>
      <c r="CT104" s="229">
        <f t="shared" si="380"/>
        <v>0</v>
      </c>
      <c r="CU104" s="253"/>
      <c r="CV104" s="229">
        <f t="shared" si="381"/>
        <v>0</v>
      </c>
      <c r="CW104" s="253"/>
      <c r="CX104" s="229">
        <f t="shared" si="382"/>
        <v>0</v>
      </c>
      <c r="CY104" s="253"/>
      <c r="CZ104" s="229">
        <f t="shared" si="383"/>
        <v>0</v>
      </c>
      <c r="DA104" s="253"/>
      <c r="DB104" s="229">
        <f t="shared" si="384"/>
        <v>0</v>
      </c>
      <c r="DC104" s="230">
        <f t="shared" si="413"/>
        <v>0</v>
      </c>
      <c r="DD104" s="254"/>
      <c r="DE104" s="232">
        <f t="shared" si="385"/>
        <v>0</v>
      </c>
      <c r="DF104" s="254"/>
      <c r="DG104" s="232">
        <f t="shared" si="386"/>
        <v>0</v>
      </c>
      <c r="DH104" s="254"/>
      <c r="DI104" s="232">
        <f t="shared" si="387"/>
        <v>0</v>
      </c>
      <c r="DJ104" s="254"/>
      <c r="DK104" s="232">
        <f t="shared" si="388"/>
        <v>0</v>
      </c>
      <c r="DL104" s="254"/>
      <c r="DM104" s="232">
        <f t="shared" si="389"/>
        <v>0</v>
      </c>
      <c r="DN104" s="233">
        <f t="shared" si="414"/>
        <v>0</v>
      </c>
      <c r="DO104" s="255"/>
      <c r="DP104" s="235">
        <f t="shared" si="390"/>
        <v>0</v>
      </c>
      <c r="DQ104" s="255"/>
      <c r="DR104" s="235">
        <f t="shared" si="391"/>
        <v>0</v>
      </c>
      <c r="DS104" s="255"/>
      <c r="DT104" s="235">
        <f t="shared" si="392"/>
        <v>0</v>
      </c>
      <c r="DU104" s="255"/>
      <c r="DV104" s="235">
        <f t="shared" si="393"/>
        <v>0</v>
      </c>
      <c r="DW104" s="255"/>
      <c r="DX104" s="235">
        <f t="shared" si="394"/>
        <v>0</v>
      </c>
      <c r="DY104" s="243">
        <f t="shared" si="415"/>
        <v>0</v>
      </c>
      <c r="DZ104" s="558">
        <f t="shared" si="395"/>
        <v>0</v>
      </c>
      <c r="EA104" s="522">
        <f t="shared" si="396"/>
        <v>0</v>
      </c>
      <c r="EB104" s="522">
        <f t="shared" si="397"/>
        <v>0</v>
      </c>
      <c r="EC104" s="522">
        <f t="shared" si="398"/>
        <v>0</v>
      </c>
      <c r="ED104" s="522">
        <f t="shared" si="399"/>
        <v>0</v>
      </c>
      <c r="EE104" s="571">
        <f t="shared" si="400"/>
        <v>0</v>
      </c>
      <c r="EF104" s="256">
        <f t="shared" si="401"/>
        <v>0</v>
      </c>
      <c r="EG104" s="256">
        <f t="shared" si="402"/>
        <v>0</v>
      </c>
      <c r="EH104" s="256">
        <f t="shared" si="403"/>
        <v>0</v>
      </c>
      <c r="EI104" s="256">
        <f t="shared" si="404"/>
        <v>0</v>
      </c>
      <c r="EJ104" s="256">
        <f t="shared" si="416"/>
        <v>0</v>
      </c>
      <c r="EK104" s="244">
        <f t="shared" si="405"/>
        <v>0</v>
      </c>
    </row>
    <row r="105" spans="1:141" s="9" customFormat="1" ht="15" customHeight="1">
      <c r="A105" s="62"/>
      <c r="B105" s="62"/>
      <c r="C105" s="80"/>
      <c r="D105" s="13">
        <f t="shared" si="337"/>
        <v>0</v>
      </c>
      <c r="E105" s="666" t="str">
        <f t="shared" si="337"/>
        <v>Select E-Class</v>
      </c>
      <c r="F105" s="666"/>
      <c r="G105" s="666"/>
      <c r="H105" s="666"/>
      <c r="I105" s="666"/>
      <c r="J105" s="666"/>
      <c r="K105" s="33"/>
      <c r="L105" s="107">
        <f t="shared" si="338"/>
        <v>0</v>
      </c>
      <c r="M105" s="56"/>
      <c r="N105" s="108"/>
      <c r="O105" s="91">
        <f t="shared" si="339"/>
        <v>0</v>
      </c>
      <c r="P105" s="108"/>
      <c r="Q105" s="91">
        <f t="shared" si="340"/>
        <v>0</v>
      </c>
      <c r="R105" s="108"/>
      <c r="S105" s="91">
        <f t="shared" si="341"/>
        <v>0</v>
      </c>
      <c r="T105" s="108"/>
      <c r="U105" s="91">
        <f t="shared" si="342"/>
        <v>0</v>
      </c>
      <c r="V105" s="108"/>
      <c r="W105" s="91">
        <f t="shared" si="343"/>
        <v>0</v>
      </c>
      <c r="X105" s="92">
        <f t="shared" si="406"/>
        <v>0</v>
      </c>
      <c r="Y105" s="247"/>
      <c r="Z105" s="211">
        <f t="shared" si="344"/>
        <v>0</v>
      </c>
      <c r="AA105" s="247"/>
      <c r="AB105" s="211">
        <f t="shared" si="345"/>
        <v>0</v>
      </c>
      <c r="AC105" s="247"/>
      <c r="AD105" s="211">
        <f t="shared" si="346"/>
        <v>0</v>
      </c>
      <c r="AE105" s="247"/>
      <c r="AF105" s="211">
        <f t="shared" si="347"/>
        <v>0</v>
      </c>
      <c r="AG105" s="247"/>
      <c r="AH105" s="211">
        <f t="shared" si="348"/>
        <v>0</v>
      </c>
      <c r="AI105" s="212">
        <f t="shared" si="407"/>
        <v>0</v>
      </c>
      <c r="AJ105" s="248"/>
      <c r="AK105" s="214">
        <f t="shared" si="349"/>
        <v>0</v>
      </c>
      <c r="AL105" s="248"/>
      <c r="AM105" s="214">
        <f t="shared" si="350"/>
        <v>0</v>
      </c>
      <c r="AN105" s="248"/>
      <c r="AO105" s="214">
        <f t="shared" si="351"/>
        <v>0</v>
      </c>
      <c r="AP105" s="248"/>
      <c r="AQ105" s="214">
        <f t="shared" si="352"/>
        <v>0</v>
      </c>
      <c r="AR105" s="248"/>
      <c r="AS105" s="214">
        <f t="shared" si="353"/>
        <v>0</v>
      </c>
      <c r="AT105" s="215">
        <f t="shared" si="408"/>
        <v>0</v>
      </c>
      <c r="AU105" s="249"/>
      <c r="AV105" s="217">
        <f t="shared" si="354"/>
        <v>0</v>
      </c>
      <c r="AW105" s="249"/>
      <c r="AX105" s="217">
        <f t="shared" si="355"/>
        <v>0</v>
      </c>
      <c r="AY105" s="249"/>
      <c r="AZ105" s="217">
        <f t="shared" si="356"/>
        <v>0</v>
      </c>
      <c r="BA105" s="249"/>
      <c r="BB105" s="217">
        <f t="shared" si="357"/>
        <v>0</v>
      </c>
      <c r="BC105" s="249"/>
      <c r="BD105" s="217">
        <f t="shared" si="358"/>
        <v>0</v>
      </c>
      <c r="BE105" s="218">
        <f t="shared" si="409"/>
        <v>0</v>
      </c>
      <c r="BF105" s="250"/>
      <c r="BG105" s="220">
        <f t="shared" si="359"/>
        <v>0</v>
      </c>
      <c r="BH105" s="250"/>
      <c r="BI105" s="220">
        <f t="shared" si="360"/>
        <v>0</v>
      </c>
      <c r="BJ105" s="250"/>
      <c r="BK105" s="220">
        <f t="shared" si="361"/>
        <v>0</v>
      </c>
      <c r="BL105" s="250"/>
      <c r="BM105" s="220">
        <f t="shared" si="362"/>
        <v>0</v>
      </c>
      <c r="BN105" s="250"/>
      <c r="BO105" s="220">
        <f t="shared" si="363"/>
        <v>0</v>
      </c>
      <c r="BP105" s="413">
        <f t="shared" si="410"/>
        <v>0</v>
      </c>
      <c r="BQ105" s="558">
        <f t="shared" si="364"/>
        <v>0</v>
      </c>
      <c r="BR105" s="522">
        <f t="shared" si="365"/>
        <v>0</v>
      </c>
      <c r="BS105" s="522">
        <f t="shared" si="366"/>
        <v>0</v>
      </c>
      <c r="BT105" s="522">
        <f t="shared" si="367"/>
        <v>0</v>
      </c>
      <c r="BU105" s="522">
        <f t="shared" si="368"/>
        <v>0</v>
      </c>
      <c r="BV105" s="571">
        <f t="shared" si="369"/>
        <v>0</v>
      </c>
      <c r="BW105" s="527"/>
      <c r="BX105" s="223">
        <f t="shared" si="370"/>
        <v>0</v>
      </c>
      <c r="BY105" s="251"/>
      <c r="BZ105" s="223">
        <f t="shared" si="371"/>
        <v>0</v>
      </c>
      <c r="CA105" s="251"/>
      <c r="CB105" s="223">
        <f t="shared" si="372"/>
        <v>0</v>
      </c>
      <c r="CC105" s="251"/>
      <c r="CD105" s="223">
        <f t="shared" si="373"/>
        <v>0</v>
      </c>
      <c r="CE105" s="251"/>
      <c r="CF105" s="223">
        <f t="shared" si="374"/>
        <v>0</v>
      </c>
      <c r="CG105" s="224">
        <f t="shared" si="411"/>
        <v>0</v>
      </c>
      <c r="CH105" s="252"/>
      <c r="CI105" s="226">
        <f t="shared" si="375"/>
        <v>0</v>
      </c>
      <c r="CJ105" s="252"/>
      <c r="CK105" s="226">
        <f t="shared" si="376"/>
        <v>0</v>
      </c>
      <c r="CL105" s="252"/>
      <c r="CM105" s="226">
        <f t="shared" si="377"/>
        <v>0</v>
      </c>
      <c r="CN105" s="252"/>
      <c r="CO105" s="226">
        <f t="shared" si="378"/>
        <v>0</v>
      </c>
      <c r="CP105" s="252"/>
      <c r="CQ105" s="226">
        <f t="shared" si="379"/>
        <v>0</v>
      </c>
      <c r="CR105" s="227">
        <f t="shared" si="412"/>
        <v>0</v>
      </c>
      <c r="CS105" s="253"/>
      <c r="CT105" s="229">
        <f t="shared" si="380"/>
        <v>0</v>
      </c>
      <c r="CU105" s="253"/>
      <c r="CV105" s="229">
        <f t="shared" si="381"/>
        <v>0</v>
      </c>
      <c r="CW105" s="253"/>
      <c r="CX105" s="229">
        <f t="shared" si="382"/>
        <v>0</v>
      </c>
      <c r="CY105" s="253"/>
      <c r="CZ105" s="229">
        <f t="shared" si="383"/>
        <v>0</v>
      </c>
      <c r="DA105" s="253"/>
      <c r="DB105" s="229">
        <f t="shared" si="384"/>
        <v>0</v>
      </c>
      <c r="DC105" s="230">
        <f t="shared" si="413"/>
        <v>0</v>
      </c>
      <c r="DD105" s="254"/>
      <c r="DE105" s="232">
        <f t="shared" si="385"/>
        <v>0</v>
      </c>
      <c r="DF105" s="254"/>
      <c r="DG105" s="232">
        <f t="shared" si="386"/>
        <v>0</v>
      </c>
      <c r="DH105" s="254"/>
      <c r="DI105" s="232">
        <f t="shared" si="387"/>
        <v>0</v>
      </c>
      <c r="DJ105" s="254"/>
      <c r="DK105" s="232">
        <f t="shared" si="388"/>
        <v>0</v>
      </c>
      <c r="DL105" s="254"/>
      <c r="DM105" s="232">
        <f t="shared" si="389"/>
        <v>0</v>
      </c>
      <c r="DN105" s="233">
        <f t="shared" si="414"/>
        <v>0</v>
      </c>
      <c r="DO105" s="255"/>
      <c r="DP105" s="235">
        <f t="shared" si="390"/>
        <v>0</v>
      </c>
      <c r="DQ105" s="255"/>
      <c r="DR105" s="235">
        <f t="shared" si="391"/>
        <v>0</v>
      </c>
      <c r="DS105" s="255"/>
      <c r="DT105" s="235">
        <f t="shared" si="392"/>
        <v>0</v>
      </c>
      <c r="DU105" s="255"/>
      <c r="DV105" s="235">
        <f t="shared" si="393"/>
        <v>0</v>
      </c>
      <c r="DW105" s="255"/>
      <c r="DX105" s="235">
        <f t="shared" si="394"/>
        <v>0</v>
      </c>
      <c r="DY105" s="243">
        <f t="shared" si="415"/>
        <v>0</v>
      </c>
      <c r="DZ105" s="558">
        <f t="shared" si="395"/>
        <v>0</v>
      </c>
      <c r="EA105" s="522">
        <f t="shared" si="396"/>
        <v>0</v>
      </c>
      <c r="EB105" s="522">
        <f t="shared" si="397"/>
        <v>0</v>
      </c>
      <c r="EC105" s="522">
        <f t="shared" si="398"/>
        <v>0</v>
      </c>
      <c r="ED105" s="522">
        <f t="shared" si="399"/>
        <v>0</v>
      </c>
      <c r="EE105" s="571">
        <f t="shared" si="400"/>
        <v>0</v>
      </c>
      <c r="EF105" s="256">
        <f t="shared" si="401"/>
        <v>0</v>
      </c>
      <c r="EG105" s="256">
        <f t="shared" si="402"/>
        <v>0</v>
      </c>
      <c r="EH105" s="256">
        <f t="shared" si="403"/>
        <v>0</v>
      </c>
      <c r="EI105" s="256">
        <f t="shared" si="404"/>
        <v>0</v>
      </c>
      <c r="EJ105" s="256">
        <f t="shared" si="416"/>
        <v>0</v>
      </c>
      <c r="EK105" s="244">
        <f t="shared" si="405"/>
        <v>0</v>
      </c>
    </row>
    <row r="106" spans="1:141" s="9" customFormat="1" ht="15" customHeight="1">
      <c r="A106" s="62"/>
      <c r="B106" s="62"/>
      <c r="C106" s="80"/>
      <c r="D106" s="13">
        <f t="shared" si="337"/>
        <v>0</v>
      </c>
      <c r="E106" s="666" t="str">
        <f t="shared" si="337"/>
        <v>Select E-Class</v>
      </c>
      <c r="F106" s="666"/>
      <c r="G106" s="666"/>
      <c r="H106" s="666"/>
      <c r="I106" s="666"/>
      <c r="J106" s="666"/>
      <c r="K106" s="33"/>
      <c r="L106" s="107">
        <f t="shared" si="338"/>
        <v>0</v>
      </c>
      <c r="M106" s="56"/>
      <c r="N106" s="108"/>
      <c r="O106" s="91">
        <f t="shared" si="339"/>
        <v>0</v>
      </c>
      <c r="P106" s="108"/>
      <c r="Q106" s="91">
        <f t="shared" si="340"/>
        <v>0</v>
      </c>
      <c r="R106" s="108"/>
      <c r="S106" s="91">
        <f t="shared" si="341"/>
        <v>0</v>
      </c>
      <c r="T106" s="108"/>
      <c r="U106" s="91">
        <f t="shared" si="342"/>
        <v>0</v>
      </c>
      <c r="V106" s="108"/>
      <c r="W106" s="91">
        <f t="shared" si="343"/>
        <v>0</v>
      </c>
      <c r="X106" s="92">
        <f t="shared" si="406"/>
        <v>0</v>
      </c>
      <c r="Y106" s="247"/>
      <c r="Z106" s="211">
        <f t="shared" si="344"/>
        <v>0</v>
      </c>
      <c r="AA106" s="247"/>
      <c r="AB106" s="211">
        <f t="shared" si="345"/>
        <v>0</v>
      </c>
      <c r="AC106" s="247"/>
      <c r="AD106" s="211">
        <f t="shared" si="346"/>
        <v>0</v>
      </c>
      <c r="AE106" s="247"/>
      <c r="AF106" s="211">
        <f t="shared" si="347"/>
        <v>0</v>
      </c>
      <c r="AG106" s="247"/>
      <c r="AH106" s="211">
        <f t="shared" si="348"/>
        <v>0</v>
      </c>
      <c r="AI106" s="212">
        <f t="shared" si="407"/>
        <v>0</v>
      </c>
      <c r="AJ106" s="248"/>
      <c r="AK106" s="214">
        <f t="shared" si="349"/>
        <v>0</v>
      </c>
      <c r="AL106" s="248"/>
      <c r="AM106" s="214">
        <f t="shared" si="350"/>
        <v>0</v>
      </c>
      <c r="AN106" s="248"/>
      <c r="AO106" s="214">
        <f t="shared" si="351"/>
        <v>0</v>
      </c>
      <c r="AP106" s="248"/>
      <c r="AQ106" s="214">
        <f t="shared" si="352"/>
        <v>0</v>
      </c>
      <c r="AR106" s="248"/>
      <c r="AS106" s="214">
        <f t="shared" si="353"/>
        <v>0</v>
      </c>
      <c r="AT106" s="215">
        <f t="shared" si="408"/>
        <v>0</v>
      </c>
      <c r="AU106" s="249"/>
      <c r="AV106" s="217">
        <f t="shared" si="354"/>
        <v>0</v>
      </c>
      <c r="AW106" s="249"/>
      <c r="AX106" s="217">
        <f t="shared" si="355"/>
        <v>0</v>
      </c>
      <c r="AY106" s="249"/>
      <c r="AZ106" s="217">
        <f t="shared" si="356"/>
        <v>0</v>
      </c>
      <c r="BA106" s="249"/>
      <c r="BB106" s="217">
        <f t="shared" si="357"/>
        <v>0</v>
      </c>
      <c r="BC106" s="249"/>
      <c r="BD106" s="217">
        <f t="shared" si="358"/>
        <v>0</v>
      </c>
      <c r="BE106" s="218">
        <f t="shared" si="409"/>
        <v>0</v>
      </c>
      <c r="BF106" s="250"/>
      <c r="BG106" s="220">
        <f t="shared" si="359"/>
        <v>0</v>
      </c>
      <c r="BH106" s="250"/>
      <c r="BI106" s="220">
        <f t="shared" si="360"/>
        <v>0</v>
      </c>
      <c r="BJ106" s="250"/>
      <c r="BK106" s="220">
        <f t="shared" si="361"/>
        <v>0</v>
      </c>
      <c r="BL106" s="250"/>
      <c r="BM106" s="220">
        <f t="shared" si="362"/>
        <v>0</v>
      </c>
      <c r="BN106" s="250"/>
      <c r="BO106" s="220">
        <f t="shared" si="363"/>
        <v>0</v>
      </c>
      <c r="BP106" s="413">
        <f t="shared" si="410"/>
        <v>0</v>
      </c>
      <c r="BQ106" s="558">
        <f t="shared" si="364"/>
        <v>0</v>
      </c>
      <c r="BR106" s="522">
        <f t="shared" si="365"/>
        <v>0</v>
      </c>
      <c r="BS106" s="522">
        <f t="shared" si="366"/>
        <v>0</v>
      </c>
      <c r="BT106" s="522">
        <f t="shared" si="367"/>
        <v>0</v>
      </c>
      <c r="BU106" s="522">
        <f t="shared" si="368"/>
        <v>0</v>
      </c>
      <c r="BV106" s="571">
        <f t="shared" si="369"/>
        <v>0</v>
      </c>
      <c r="BW106" s="527"/>
      <c r="BX106" s="223">
        <f t="shared" si="370"/>
        <v>0</v>
      </c>
      <c r="BY106" s="251"/>
      <c r="BZ106" s="223">
        <f t="shared" si="371"/>
        <v>0</v>
      </c>
      <c r="CA106" s="251"/>
      <c r="CB106" s="223">
        <f t="shared" si="372"/>
        <v>0</v>
      </c>
      <c r="CC106" s="251"/>
      <c r="CD106" s="223">
        <f t="shared" si="373"/>
        <v>0</v>
      </c>
      <c r="CE106" s="251"/>
      <c r="CF106" s="223">
        <f t="shared" si="374"/>
        <v>0</v>
      </c>
      <c r="CG106" s="224">
        <f t="shared" si="411"/>
        <v>0</v>
      </c>
      <c r="CH106" s="252"/>
      <c r="CI106" s="226">
        <f t="shared" si="375"/>
        <v>0</v>
      </c>
      <c r="CJ106" s="252"/>
      <c r="CK106" s="226">
        <f t="shared" si="376"/>
        <v>0</v>
      </c>
      <c r="CL106" s="252"/>
      <c r="CM106" s="226">
        <f t="shared" si="377"/>
        <v>0</v>
      </c>
      <c r="CN106" s="252"/>
      <c r="CO106" s="226">
        <f t="shared" si="378"/>
        <v>0</v>
      </c>
      <c r="CP106" s="252"/>
      <c r="CQ106" s="226">
        <f t="shared" si="379"/>
        <v>0</v>
      </c>
      <c r="CR106" s="227">
        <f t="shared" si="412"/>
        <v>0</v>
      </c>
      <c r="CS106" s="253"/>
      <c r="CT106" s="229">
        <f t="shared" si="380"/>
        <v>0</v>
      </c>
      <c r="CU106" s="253"/>
      <c r="CV106" s="229">
        <f t="shared" si="381"/>
        <v>0</v>
      </c>
      <c r="CW106" s="253"/>
      <c r="CX106" s="229">
        <f t="shared" si="382"/>
        <v>0</v>
      </c>
      <c r="CY106" s="253"/>
      <c r="CZ106" s="229">
        <f t="shared" si="383"/>
        <v>0</v>
      </c>
      <c r="DA106" s="253"/>
      <c r="DB106" s="229">
        <f t="shared" si="384"/>
        <v>0</v>
      </c>
      <c r="DC106" s="230">
        <f t="shared" si="413"/>
        <v>0</v>
      </c>
      <c r="DD106" s="254"/>
      <c r="DE106" s="232">
        <f t="shared" si="385"/>
        <v>0</v>
      </c>
      <c r="DF106" s="254"/>
      <c r="DG106" s="232">
        <f t="shared" si="386"/>
        <v>0</v>
      </c>
      <c r="DH106" s="254"/>
      <c r="DI106" s="232">
        <f t="shared" si="387"/>
        <v>0</v>
      </c>
      <c r="DJ106" s="254"/>
      <c r="DK106" s="232">
        <f t="shared" si="388"/>
        <v>0</v>
      </c>
      <c r="DL106" s="254"/>
      <c r="DM106" s="232">
        <f t="shared" si="389"/>
        <v>0</v>
      </c>
      <c r="DN106" s="233">
        <f t="shared" si="414"/>
        <v>0</v>
      </c>
      <c r="DO106" s="255"/>
      <c r="DP106" s="235">
        <f t="shared" si="390"/>
        <v>0</v>
      </c>
      <c r="DQ106" s="255"/>
      <c r="DR106" s="235">
        <f t="shared" si="391"/>
        <v>0</v>
      </c>
      <c r="DS106" s="255"/>
      <c r="DT106" s="235">
        <f t="shared" si="392"/>
        <v>0</v>
      </c>
      <c r="DU106" s="255"/>
      <c r="DV106" s="235">
        <f t="shared" si="393"/>
        <v>0</v>
      </c>
      <c r="DW106" s="255"/>
      <c r="DX106" s="235">
        <f t="shared" si="394"/>
        <v>0</v>
      </c>
      <c r="DY106" s="243">
        <f t="shared" si="415"/>
        <v>0</v>
      </c>
      <c r="DZ106" s="558">
        <f t="shared" si="395"/>
        <v>0</v>
      </c>
      <c r="EA106" s="522">
        <f t="shared" si="396"/>
        <v>0</v>
      </c>
      <c r="EB106" s="522">
        <f t="shared" si="397"/>
        <v>0</v>
      </c>
      <c r="EC106" s="522">
        <f t="shared" si="398"/>
        <v>0</v>
      </c>
      <c r="ED106" s="522">
        <f t="shared" si="399"/>
        <v>0</v>
      </c>
      <c r="EE106" s="571">
        <f t="shared" si="400"/>
        <v>0</v>
      </c>
      <c r="EF106" s="256">
        <f t="shared" si="401"/>
        <v>0</v>
      </c>
      <c r="EG106" s="256">
        <f t="shared" si="402"/>
        <v>0</v>
      </c>
      <c r="EH106" s="256">
        <f t="shared" si="403"/>
        <v>0</v>
      </c>
      <c r="EI106" s="256">
        <f t="shared" si="404"/>
        <v>0</v>
      </c>
      <c r="EJ106" s="256">
        <f t="shared" si="416"/>
        <v>0</v>
      </c>
      <c r="EK106" s="244">
        <f t="shared" si="405"/>
        <v>0</v>
      </c>
    </row>
    <row r="107" spans="1:141" s="9" customFormat="1" ht="15" customHeight="1">
      <c r="A107" s="62"/>
      <c r="B107" s="62"/>
      <c r="C107" s="80"/>
      <c r="D107" s="13">
        <f t="shared" si="337"/>
        <v>0</v>
      </c>
      <c r="E107" s="666" t="str">
        <f t="shared" si="337"/>
        <v>Select E-Class</v>
      </c>
      <c r="F107" s="666"/>
      <c r="G107" s="666"/>
      <c r="H107" s="666"/>
      <c r="I107" s="666"/>
      <c r="J107" s="666"/>
      <c r="K107" s="33"/>
      <c r="L107" s="107">
        <f t="shared" si="338"/>
        <v>0</v>
      </c>
      <c r="M107" s="56"/>
      <c r="N107" s="108"/>
      <c r="O107" s="91">
        <f t="shared" si="339"/>
        <v>0</v>
      </c>
      <c r="P107" s="108"/>
      <c r="Q107" s="91">
        <f t="shared" si="340"/>
        <v>0</v>
      </c>
      <c r="R107" s="108"/>
      <c r="S107" s="91">
        <f t="shared" si="341"/>
        <v>0</v>
      </c>
      <c r="T107" s="108"/>
      <c r="U107" s="91">
        <f t="shared" si="342"/>
        <v>0</v>
      </c>
      <c r="V107" s="108"/>
      <c r="W107" s="91">
        <f t="shared" si="343"/>
        <v>0</v>
      </c>
      <c r="X107" s="92">
        <f t="shared" si="406"/>
        <v>0</v>
      </c>
      <c r="Y107" s="247"/>
      <c r="Z107" s="211">
        <f t="shared" si="344"/>
        <v>0</v>
      </c>
      <c r="AA107" s="247"/>
      <c r="AB107" s="211">
        <f t="shared" si="345"/>
        <v>0</v>
      </c>
      <c r="AC107" s="247"/>
      <c r="AD107" s="211">
        <f t="shared" si="346"/>
        <v>0</v>
      </c>
      <c r="AE107" s="247"/>
      <c r="AF107" s="211">
        <f t="shared" si="347"/>
        <v>0</v>
      </c>
      <c r="AG107" s="247"/>
      <c r="AH107" s="211">
        <f t="shared" si="348"/>
        <v>0</v>
      </c>
      <c r="AI107" s="212">
        <f t="shared" si="407"/>
        <v>0</v>
      </c>
      <c r="AJ107" s="248"/>
      <c r="AK107" s="214">
        <f t="shared" si="349"/>
        <v>0</v>
      </c>
      <c r="AL107" s="248"/>
      <c r="AM107" s="214">
        <f t="shared" si="350"/>
        <v>0</v>
      </c>
      <c r="AN107" s="248"/>
      <c r="AO107" s="214">
        <f t="shared" si="351"/>
        <v>0</v>
      </c>
      <c r="AP107" s="248"/>
      <c r="AQ107" s="214">
        <f t="shared" si="352"/>
        <v>0</v>
      </c>
      <c r="AR107" s="248"/>
      <c r="AS107" s="214">
        <f t="shared" si="353"/>
        <v>0</v>
      </c>
      <c r="AT107" s="215">
        <f t="shared" si="408"/>
        <v>0</v>
      </c>
      <c r="AU107" s="249"/>
      <c r="AV107" s="217">
        <f t="shared" si="354"/>
        <v>0</v>
      </c>
      <c r="AW107" s="249"/>
      <c r="AX107" s="217">
        <f t="shared" si="355"/>
        <v>0</v>
      </c>
      <c r="AY107" s="249"/>
      <c r="AZ107" s="217">
        <f t="shared" si="356"/>
        <v>0</v>
      </c>
      <c r="BA107" s="249"/>
      <c r="BB107" s="217">
        <f t="shared" si="357"/>
        <v>0</v>
      </c>
      <c r="BC107" s="249"/>
      <c r="BD107" s="217">
        <f t="shared" si="358"/>
        <v>0</v>
      </c>
      <c r="BE107" s="218">
        <f t="shared" si="409"/>
        <v>0</v>
      </c>
      <c r="BF107" s="250"/>
      <c r="BG107" s="220">
        <f t="shared" si="359"/>
        <v>0</v>
      </c>
      <c r="BH107" s="250"/>
      <c r="BI107" s="220">
        <f t="shared" si="360"/>
        <v>0</v>
      </c>
      <c r="BJ107" s="250"/>
      <c r="BK107" s="220">
        <f t="shared" si="361"/>
        <v>0</v>
      </c>
      <c r="BL107" s="250"/>
      <c r="BM107" s="220">
        <f t="shared" si="362"/>
        <v>0</v>
      </c>
      <c r="BN107" s="250"/>
      <c r="BO107" s="220">
        <f t="shared" si="363"/>
        <v>0</v>
      </c>
      <c r="BP107" s="413">
        <f t="shared" si="410"/>
        <v>0</v>
      </c>
      <c r="BQ107" s="558">
        <f t="shared" si="364"/>
        <v>0</v>
      </c>
      <c r="BR107" s="522">
        <f t="shared" si="365"/>
        <v>0</v>
      </c>
      <c r="BS107" s="522">
        <f t="shared" si="366"/>
        <v>0</v>
      </c>
      <c r="BT107" s="522">
        <f t="shared" si="367"/>
        <v>0</v>
      </c>
      <c r="BU107" s="522">
        <f t="shared" si="368"/>
        <v>0</v>
      </c>
      <c r="BV107" s="571">
        <f t="shared" si="369"/>
        <v>0</v>
      </c>
      <c r="BW107" s="527"/>
      <c r="BX107" s="223">
        <f t="shared" si="370"/>
        <v>0</v>
      </c>
      <c r="BY107" s="251"/>
      <c r="BZ107" s="223">
        <f t="shared" si="371"/>
        <v>0</v>
      </c>
      <c r="CA107" s="251"/>
      <c r="CB107" s="223">
        <f t="shared" si="372"/>
        <v>0</v>
      </c>
      <c r="CC107" s="251"/>
      <c r="CD107" s="223">
        <f t="shared" si="373"/>
        <v>0</v>
      </c>
      <c r="CE107" s="251"/>
      <c r="CF107" s="223">
        <f t="shared" si="374"/>
        <v>0</v>
      </c>
      <c r="CG107" s="224">
        <f t="shared" si="411"/>
        <v>0</v>
      </c>
      <c r="CH107" s="252"/>
      <c r="CI107" s="226">
        <f t="shared" si="375"/>
        <v>0</v>
      </c>
      <c r="CJ107" s="252"/>
      <c r="CK107" s="226">
        <f t="shared" si="376"/>
        <v>0</v>
      </c>
      <c r="CL107" s="252"/>
      <c r="CM107" s="226">
        <f t="shared" si="377"/>
        <v>0</v>
      </c>
      <c r="CN107" s="252"/>
      <c r="CO107" s="226">
        <f t="shared" si="378"/>
        <v>0</v>
      </c>
      <c r="CP107" s="252"/>
      <c r="CQ107" s="226">
        <f t="shared" si="379"/>
        <v>0</v>
      </c>
      <c r="CR107" s="227">
        <f t="shared" si="412"/>
        <v>0</v>
      </c>
      <c r="CS107" s="253"/>
      <c r="CT107" s="229">
        <f t="shared" si="380"/>
        <v>0</v>
      </c>
      <c r="CU107" s="253"/>
      <c r="CV107" s="229">
        <f t="shared" si="381"/>
        <v>0</v>
      </c>
      <c r="CW107" s="253"/>
      <c r="CX107" s="229">
        <f t="shared" si="382"/>
        <v>0</v>
      </c>
      <c r="CY107" s="253"/>
      <c r="CZ107" s="229">
        <f t="shared" si="383"/>
        <v>0</v>
      </c>
      <c r="DA107" s="253"/>
      <c r="DB107" s="229">
        <f t="shared" si="384"/>
        <v>0</v>
      </c>
      <c r="DC107" s="230">
        <f t="shared" si="413"/>
        <v>0</v>
      </c>
      <c r="DD107" s="254"/>
      <c r="DE107" s="232">
        <f t="shared" si="385"/>
        <v>0</v>
      </c>
      <c r="DF107" s="254"/>
      <c r="DG107" s="232">
        <f t="shared" si="386"/>
        <v>0</v>
      </c>
      <c r="DH107" s="254"/>
      <c r="DI107" s="232">
        <f t="shared" si="387"/>
        <v>0</v>
      </c>
      <c r="DJ107" s="254"/>
      <c r="DK107" s="232">
        <f t="shared" si="388"/>
        <v>0</v>
      </c>
      <c r="DL107" s="254"/>
      <c r="DM107" s="232">
        <f t="shared" si="389"/>
        <v>0</v>
      </c>
      <c r="DN107" s="233">
        <f t="shared" si="414"/>
        <v>0</v>
      </c>
      <c r="DO107" s="255"/>
      <c r="DP107" s="235">
        <f t="shared" si="390"/>
        <v>0</v>
      </c>
      <c r="DQ107" s="255"/>
      <c r="DR107" s="235">
        <f t="shared" si="391"/>
        <v>0</v>
      </c>
      <c r="DS107" s="255"/>
      <c r="DT107" s="235">
        <f t="shared" si="392"/>
        <v>0</v>
      </c>
      <c r="DU107" s="255"/>
      <c r="DV107" s="235">
        <f t="shared" si="393"/>
        <v>0</v>
      </c>
      <c r="DW107" s="255"/>
      <c r="DX107" s="235">
        <f t="shared" si="394"/>
        <v>0</v>
      </c>
      <c r="DY107" s="243">
        <f t="shared" si="415"/>
        <v>0</v>
      </c>
      <c r="DZ107" s="558">
        <f t="shared" si="395"/>
        <v>0</v>
      </c>
      <c r="EA107" s="522">
        <f t="shared" si="396"/>
        <v>0</v>
      </c>
      <c r="EB107" s="522">
        <f t="shared" si="397"/>
        <v>0</v>
      </c>
      <c r="EC107" s="522">
        <f t="shared" si="398"/>
        <v>0</v>
      </c>
      <c r="ED107" s="522">
        <f t="shared" si="399"/>
        <v>0</v>
      </c>
      <c r="EE107" s="571">
        <f t="shared" si="400"/>
        <v>0</v>
      </c>
      <c r="EF107" s="256">
        <f t="shared" si="401"/>
        <v>0</v>
      </c>
      <c r="EG107" s="256">
        <f t="shared" si="402"/>
        <v>0</v>
      </c>
      <c r="EH107" s="256">
        <f t="shared" si="403"/>
        <v>0</v>
      </c>
      <c r="EI107" s="256">
        <f t="shared" si="404"/>
        <v>0</v>
      </c>
      <c r="EJ107" s="256">
        <f t="shared" si="416"/>
        <v>0</v>
      </c>
      <c r="EK107" s="244">
        <f t="shared" si="405"/>
        <v>0</v>
      </c>
    </row>
    <row r="108" spans="1:141" s="9" customFormat="1" ht="15" customHeight="1">
      <c r="A108" s="62"/>
      <c r="B108" s="62"/>
      <c r="C108" s="80"/>
      <c r="D108" s="13">
        <f t="shared" si="337"/>
        <v>0</v>
      </c>
      <c r="E108" s="666" t="str">
        <f t="shared" si="337"/>
        <v>Select E-Class</v>
      </c>
      <c r="F108" s="666"/>
      <c r="G108" s="666"/>
      <c r="H108" s="666"/>
      <c r="I108" s="666"/>
      <c r="J108" s="666"/>
      <c r="K108" s="33"/>
      <c r="L108" s="107">
        <f t="shared" si="338"/>
        <v>0</v>
      </c>
      <c r="M108" s="56"/>
      <c r="N108" s="108"/>
      <c r="O108" s="91">
        <f t="shared" si="339"/>
        <v>0</v>
      </c>
      <c r="P108" s="108"/>
      <c r="Q108" s="91">
        <f t="shared" si="340"/>
        <v>0</v>
      </c>
      <c r="R108" s="114"/>
      <c r="S108" s="91">
        <f t="shared" si="341"/>
        <v>0</v>
      </c>
      <c r="T108" s="108"/>
      <c r="U108" s="91">
        <f t="shared" si="342"/>
        <v>0</v>
      </c>
      <c r="V108" s="108"/>
      <c r="W108" s="91">
        <f t="shared" si="343"/>
        <v>0</v>
      </c>
      <c r="X108" s="92">
        <f t="shared" si="406"/>
        <v>0</v>
      </c>
      <c r="Y108" s="247"/>
      <c r="Z108" s="211">
        <f t="shared" si="344"/>
        <v>0</v>
      </c>
      <c r="AA108" s="247"/>
      <c r="AB108" s="211">
        <f t="shared" si="345"/>
        <v>0</v>
      </c>
      <c r="AC108" s="259"/>
      <c r="AD108" s="211">
        <f t="shared" si="346"/>
        <v>0</v>
      </c>
      <c r="AE108" s="247"/>
      <c r="AF108" s="211">
        <f t="shared" si="347"/>
        <v>0</v>
      </c>
      <c r="AG108" s="247"/>
      <c r="AH108" s="211">
        <f t="shared" si="348"/>
        <v>0</v>
      </c>
      <c r="AI108" s="212">
        <f t="shared" si="407"/>
        <v>0</v>
      </c>
      <c r="AJ108" s="248"/>
      <c r="AK108" s="214">
        <f t="shared" si="349"/>
        <v>0</v>
      </c>
      <c r="AL108" s="248"/>
      <c r="AM108" s="214">
        <f t="shared" si="350"/>
        <v>0</v>
      </c>
      <c r="AN108" s="260"/>
      <c r="AO108" s="214">
        <f t="shared" si="351"/>
        <v>0</v>
      </c>
      <c r="AP108" s="248"/>
      <c r="AQ108" s="214">
        <f t="shared" si="352"/>
        <v>0</v>
      </c>
      <c r="AR108" s="248"/>
      <c r="AS108" s="214">
        <f t="shared" si="353"/>
        <v>0</v>
      </c>
      <c r="AT108" s="215">
        <f t="shared" si="408"/>
        <v>0</v>
      </c>
      <c r="AU108" s="249"/>
      <c r="AV108" s="217">
        <f t="shared" si="354"/>
        <v>0</v>
      </c>
      <c r="AW108" s="249"/>
      <c r="AX108" s="217">
        <f t="shared" si="355"/>
        <v>0</v>
      </c>
      <c r="AY108" s="261"/>
      <c r="AZ108" s="217">
        <f t="shared" si="356"/>
        <v>0</v>
      </c>
      <c r="BA108" s="249"/>
      <c r="BB108" s="217">
        <f t="shared" si="357"/>
        <v>0</v>
      </c>
      <c r="BC108" s="249"/>
      <c r="BD108" s="217">
        <f t="shared" si="358"/>
        <v>0</v>
      </c>
      <c r="BE108" s="218">
        <f t="shared" si="409"/>
        <v>0</v>
      </c>
      <c r="BF108" s="250"/>
      <c r="BG108" s="220">
        <f t="shared" si="359"/>
        <v>0</v>
      </c>
      <c r="BH108" s="250"/>
      <c r="BI108" s="220">
        <f t="shared" si="360"/>
        <v>0</v>
      </c>
      <c r="BJ108" s="262"/>
      <c r="BK108" s="220">
        <f t="shared" si="361"/>
        <v>0</v>
      </c>
      <c r="BL108" s="250"/>
      <c r="BM108" s="220">
        <f t="shared" si="362"/>
        <v>0</v>
      </c>
      <c r="BN108" s="250"/>
      <c r="BO108" s="220">
        <f t="shared" si="363"/>
        <v>0</v>
      </c>
      <c r="BP108" s="413">
        <f t="shared" si="410"/>
        <v>0</v>
      </c>
      <c r="BQ108" s="558">
        <f t="shared" si="364"/>
        <v>0</v>
      </c>
      <c r="BR108" s="522">
        <f t="shared" si="365"/>
        <v>0</v>
      </c>
      <c r="BS108" s="522">
        <f t="shared" si="366"/>
        <v>0</v>
      </c>
      <c r="BT108" s="522">
        <f t="shared" si="367"/>
        <v>0</v>
      </c>
      <c r="BU108" s="522">
        <f t="shared" si="368"/>
        <v>0</v>
      </c>
      <c r="BV108" s="571">
        <f t="shared" si="369"/>
        <v>0</v>
      </c>
      <c r="BW108" s="527"/>
      <c r="BX108" s="223">
        <f t="shared" si="370"/>
        <v>0</v>
      </c>
      <c r="BY108" s="251"/>
      <c r="BZ108" s="223">
        <f t="shared" si="371"/>
        <v>0</v>
      </c>
      <c r="CA108" s="263"/>
      <c r="CB108" s="223">
        <f t="shared" si="372"/>
        <v>0</v>
      </c>
      <c r="CC108" s="251"/>
      <c r="CD108" s="223">
        <f t="shared" si="373"/>
        <v>0</v>
      </c>
      <c r="CE108" s="251"/>
      <c r="CF108" s="223">
        <f t="shared" si="374"/>
        <v>0</v>
      </c>
      <c r="CG108" s="224">
        <f t="shared" si="411"/>
        <v>0</v>
      </c>
      <c r="CH108" s="252"/>
      <c r="CI108" s="226">
        <f t="shared" si="375"/>
        <v>0</v>
      </c>
      <c r="CJ108" s="252"/>
      <c r="CK108" s="226">
        <f t="shared" si="376"/>
        <v>0</v>
      </c>
      <c r="CL108" s="264"/>
      <c r="CM108" s="226">
        <f t="shared" si="377"/>
        <v>0</v>
      </c>
      <c r="CN108" s="252"/>
      <c r="CO108" s="226">
        <f t="shared" si="378"/>
        <v>0</v>
      </c>
      <c r="CP108" s="252"/>
      <c r="CQ108" s="226">
        <f t="shared" si="379"/>
        <v>0</v>
      </c>
      <c r="CR108" s="227">
        <f t="shared" si="412"/>
        <v>0</v>
      </c>
      <c r="CS108" s="253"/>
      <c r="CT108" s="229">
        <f t="shared" si="380"/>
        <v>0</v>
      </c>
      <c r="CU108" s="253"/>
      <c r="CV108" s="229">
        <f t="shared" si="381"/>
        <v>0</v>
      </c>
      <c r="CW108" s="265"/>
      <c r="CX108" s="229">
        <f t="shared" si="382"/>
        <v>0</v>
      </c>
      <c r="CY108" s="253"/>
      <c r="CZ108" s="229">
        <f t="shared" si="383"/>
        <v>0</v>
      </c>
      <c r="DA108" s="253"/>
      <c r="DB108" s="229">
        <f t="shared" si="384"/>
        <v>0</v>
      </c>
      <c r="DC108" s="230">
        <f t="shared" si="413"/>
        <v>0</v>
      </c>
      <c r="DD108" s="254"/>
      <c r="DE108" s="232">
        <f t="shared" si="385"/>
        <v>0</v>
      </c>
      <c r="DF108" s="254"/>
      <c r="DG108" s="232">
        <f t="shared" si="386"/>
        <v>0</v>
      </c>
      <c r="DH108" s="266"/>
      <c r="DI108" s="232">
        <f t="shared" si="387"/>
        <v>0</v>
      </c>
      <c r="DJ108" s="254"/>
      <c r="DK108" s="232">
        <f t="shared" si="388"/>
        <v>0</v>
      </c>
      <c r="DL108" s="254"/>
      <c r="DM108" s="232">
        <f t="shared" si="389"/>
        <v>0</v>
      </c>
      <c r="DN108" s="233">
        <f t="shared" si="414"/>
        <v>0</v>
      </c>
      <c r="DO108" s="255"/>
      <c r="DP108" s="235">
        <f t="shared" si="390"/>
        <v>0</v>
      </c>
      <c r="DQ108" s="255"/>
      <c r="DR108" s="235">
        <f t="shared" si="391"/>
        <v>0</v>
      </c>
      <c r="DS108" s="267"/>
      <c r="DT108" s="235">
        <f t="shared" si="392"/>
        <v>0</v>
      </c>
      <c r="DU108" s="255"/>
      <c r="DV108" s="235">
        <f t="shared" si="393"/>
        <v>0</v>
      </c>
      <c r="DW108" s="255"/>
      <c r="DX108" s="235">
        <f t="shared" si="394"/>
        <v>0</v>
      </c>
      <c r="DY108" s="243">
        <f t="shared" si="415"/>
        <v>0</v>
      </c>
      <c r="DZ108" s="558">
        <f t="shared" si="395"/>
        <v>0</v>
      </c>
      <c r="EA108" s="522">
        <f t="shared" si="396"/>
        <v>0</v>
      </c>
      <c r="EB108" s="522">
        <f t="shared" si="397"/>
        <v>0</v>
      </c>
      <c r="EC108" s="522">
        <f t="shared" si="398"/>
        <v>0</v>
      </c>
      <c r="ED108" s="522">
        <f t="shared" si="399"/>
        <v>0</v>
      </c>
      <c r="EE108" s="571">
        <f t="shared" si="400"/>
        <v>0</v>
      </c>
      <c r="EF108" s="256">
        <f t="shared" si="401"/>
        <v>0</v>
      </c>
      <c r="EG108" s="256">
        <f t="shared" si="402"/>
        <v>0</v>
      </c>
      <c r="EH108" s="256">
        <f t="shared" si="403"/>
        <v>0</v>
      </c>
      <c r="EI108" s="256">
        <f t="shared" si="404"/>
        <v>0</v>
      </c>
      <c r="EJ108" s="256">
        <f t="shared" si="416"/>
        <v>0</v>
      </c>
      <c r="EK108" s="244">
        <f t="shared" si="405"/>
        <v>0</v>
      </c>
    </row>
    <row r="109" spans="1:141" s="9" customFormat="1" ht="15" customHeight="1">
      <c r="A109" s="62"/>
      <c r="B109" s="62"/>
      <c r="C109" s="80"/>
      <c r="D109" s="13">
        <f t="shared" si="337"/>
        <v>0</v>
      </c>
      <c r="E109" s="666" t="str">
        <f t="shared" si="337"/>
        <v>Select E-Class</v>
      </c>
      <c r="F109" s="666"/>
      <c r="G109" s="666"/>
      <c r="H109" s="666"/>
      <c r="I109" s="666"/>
      <c r="J109" s="666"/>
      <c r="K109" s="33"/>
      <c r="L109" s="107">
        <f t="shared" si="338"/>
        <v>0</v>
      </c>
      <c r="M109" s="56"/>
      <c r="N109" s="108"/>
      <c r="O109" s="91">
        <f t="shared" si="339"/>
        <v>0</v>
      </c>
      <c r="P109" s="108"/>
      <c r="Q109" s="91">
        <f t="shared" si="340"/>
        <v>0</v>
      </c>
      <c r="R109" s="108"/>
      <c r="S109" s="91">
        <f t="shared" si="341"/>
        <v>0</v>
      </c>
      <c r="T109" s="108"/>
      <c r="U109" s="91">
        <f t="shared" si="342"/>
        <v>0</v>
      </c>
      <c r="V109" s="108"/>
      <c r="W109" s="91">
        <f t="shared" si="343"/>
        <v>0</v>
      </c>
      <c r="X109" s="92">
        <f t="shared" si="406"/>
        <v>0</v>
      </c>
      <c r="Y109" s="247"/>
      <c r="Z109" s="211">
        <f t="shared" si="344"/>
        <v>0</v>
      </c>
      <c r="AA109" s="247"/>
      <c r="AB109" s="211">
        <f t="shared" si="345"/>
        <v>0</v>
      </c>
      <c r="AC109" s="247"/>
      <c r="AD109" s="211">
        <f t="shared" si="346"/>
        <v>0</v>
      </c>
      <c r="AE109" s="247"/>
      <c r="AF109" s="211">
        <f t="shared" si="347"/>
        <v>0</v>
      </c>
      <c r="AG109" s="247"/>
      <c r="AH109" s="211">
        <f t="shared" si="348"/>
        <v>0</v>
      </c>
      <c r="AI109" s="212">
        <f t="shared" si="407"/>
        <v>0</v>
      </c>
      <c r="AJ109" s="248"/>
      <c r="AK109" s="214">
        <f t="shared" si="349"/>
        <v>0</v>
      </c>
      <c r="AL109" s="248"/>
      <c r="AM109" s="214">
        <f t="shared" si="350"/>
        <v>0</v>
      </c>
      <c r="AN109" s="248"/>
      <c r="AO109" s="214">
        <f t="shared" si="351"/>
        <v>0</v>
      </c>
      <c r="AP109" s="248"/>
      <c r="AQ109" s="214">
        <f t="shared" si="352"/>
        <v>0</v>
      </c>
      <c r="AR109" s="248"/>
      <c r="AS109" s="214">
        <f t="shared" si="353"/>
        <v>0</v>
      </c>
      <c r="AT109" s="215">
        <f t="shared" si="408"/>
        <v>0</v>
      </c>
      <c r="AU109" s="249"/>
      <c r="AV109" s="217">
        <f t="shared" si="354"/>
        <v>0</v>
      </c>
      <c r="AW109" s="249"/>
      <c r="AX109" s="217">
        <f t="shared" si="355"/>
        <v>0</v>
      </c>
      <c r="AY109" s="249"/>
      <c r="AZ109" s="217">
        <f t="shared" si="356"/>
        <v>0</v>
      </c>
      <c r="BA109" s="249"/>
      <c r="BB109" s="217">
        <f t="shared" si="357"/>
        <v>0</v>
      </c>
      <c r="BC109" s="249"/>
      <c r="BD109" s="217">
        <f t="shared" si="358"/>
        <v>0</v>
      </c>
      <c r="BE109" s="218">
        <f t="shared" si="409"/>
        <v>0</v>
      </c>
      <c r="BF109" s="250"/>
      <c r="BG109" s="220">
        <f t="shared" si="359"/>
        <v>0</v>
      </c>
      <c r="BH109" s="250"/>
      <c r="BI109" s="220">
        <f t="shared" si="360"/>
        <v>0</v>
      </c>
      <c r="BJ109" s="250"/>
      <c r="BK109" s="220">
        <f t="shared" si="361"/>
        <v>0</v>
      </c>
      <c r="BL109" s="250"/>
      <c r="BM109" s="220">
        <f t="shared" si="362"/>
        <v>0</v>
      </c>
      <c r="BN109" s="250"/>
      <c r="BO109" s="220">
        <f t="shared" si="363"/>
        <v>0</v>
      </c>
      <c r="BP109" s="413">
        <f t="shared" si="410"/>
        <v>0</v>
      </c>
      <c r="BQ109" s="558">
        <f t="shared" si="364"/>
        <v>0</v>
      </c>
      <c r="BR109" s="522">
        <f t="shared" si="365"/>
        <v>0</v>
      </c>
      <c r="BS109" s="522">
        <f t="shared" si="366"/>
        <v>0</v>
      </c>
      <c r="BT109" s="522">
        <f t="shared" si="367"/>
        <v>0</v>
      </c>
      <c r="BU109" s="522">
        <f t="shared" si="368"/>
        <v>0</v>
      </c>
      <c r="BV109" s="571">
        <f t="shared" si="369"/>
        <v>0</v>
      </c>
      <c r="BW109" s="527"/>
      <c r="BX109" s="223">
        <f t="shared" si="370"/>
        <v>0</v>
      </c>
      <c r="BY109" s="251"/>
      <c r="BZ109" s="223">
        <f t="shared" si="371"/>
        <v>0</v>
      </c>
      <c r="CA109" s="251"/>
      <c r="CB109" s="223">
        <f t="shared" si="372"/>
        <v>0</v>
      </c>
      <c r="CC109" s="251"/>
      <c r="CD109" s="223">
        <f t="shared" si="373"/>
        <v>0</v>
      </c>
      <c r="CE109" s="251"/>
      <c r="CF109" s="223">
        <f t="shared" si="374"/>
        <v>0</v>
      </c>
      <c r="CG109" s="224">
        <f t="shared" si="411"/>
        <v>0</v>
      </c>
      <c r="CH109" s="252"/>
      <c r="CI109" s="226">
        <f t="shared" si="375"/>
        <v>0</v>
      </c>
      <c r="CJ109" s="252"/>
      <c r="CK109" s="226">
        <f t="shared" si="376"/>
        <v>0</v>
      </c>
      <c r="CL109" s="252"/>
      <c r="CM109" s="226">
        <f t="shared" si="377"/>
        <v>0</v>
      </c>
      <c r="CN109" s="252"/>
      <c r="CO109" s="226">
        <f t="shared" si="378"/>
        <v>0</v>
      </c>
      <c r="CP109" s="252"/>
      <c r="CQ109" s="226">
        <f t="shared" si="379"/>
        <v>0</v>
      </c>
      <c r="CR109" s="227">
        <f t="shared" si="412"/>
        <v>0</v>
      </c>
      <c r="CS109" s="253"/>
      <c r="CT109" s="229">
        <f t="shared" si="380"/>
        <v>0</v>
      </c>
      <c r="CU109" s="253"/>
      <c r="CV109" s="229">
        <f t="shared" si="381"/>
        <v>0</v>
      </c>
      <c r="CW109" s="253"/>
      <c r="CX109" s="229">
        <f t="shared" si="382"/>
        <v>0</v>
      </c>
      <c r="CY109" s="253"/>
      <c r="CZ109" s="229">
        <f t="shared" si="383"/>
        <v>0</v>
      </c>
      <c r="DA109" s="253"/>
      <c r="DB109" s="229">
        <f t="shared" si="384"/>
        <v>0</v>
      </c>
      <c r="DC109" s="230">
        <f t="shared" si="413"/>
        <v>0</v>
      </c>
      <c r="DD109" s="254"/>
      <c r="DE109" s="232">
        <f t="shared" si="385"/>
        <v>0</v>
      </c>
      <c r="DF109" s="254"/>
      <c r="DG109" s="232">
        <f t="shared" si="386"/>
        <v>0</v>
      </c>
      <c r="DH109" s="254"/>
      <c r="DI109" s="232">
        <f t="shared" si="387"/>
        <v>0</v>
      </c>
      <c r="DJ109" s="254"/>
      <c r="DK109" s="232">
        <f t="shared" si="388"/>
        <v>0</v>
      </c>
      <c r="DL109" s="254"/>
      <c r="DM109" s="232">
        <f t="shared" si="389"/>
        <v>0</v>
      </c>
      <c r="DN109" s="233">
        <f t="shared" si="414"/>
        <v>0</v>
      </c>
      <c r="DO109" s="255"/>
      <c r="DP109" s="235">
        <f t="shared" si="390"/>
        <v>0</v>
      </c>
      <c r="DQ109" s="255"/>
      <c r="DR109" s="235">
        <f t="shared" si="391"/>
        <v>0</v>
      </c>
      <c r="DS109" s="255"/>
      <c r="DT109" s="235">
        <f t="shared" si="392"/>
        <v>0</v>
      </c>
      <c r="DU109" s="255"/>
      <c r="DV109" s="235">
        <f t="shared" si="393"/>
        <v>0</v>
      </c>
      <c r="DW109" s="255"/>
      <c r="DX109" s="235">
        <f t="shared" si="394"/>
        <v>0</v>
      </c>
      <c r="DY109" s="243">
        <f t="shared" si="415"/>
        <v>0</v>
      </c>
      <c r="DZ109" s="558">
        <f t="shared" si="395"/>
        <v>0</v>
      </c>
      <c r="EA109" s="522">
        <f t="shared" si="396"/>
        <v>0</v>
      </c>
      <c r="EB109" s="522">
        <f t="shared" si="397"/>
        <v>0</v>
      </c>
      <c r="EC109" s="522">
        <f t="shared" si="398"/>
        <v>0</v>
      </c>
      <c r="ED109" s="522">
        <f t="shared" si="399"/>
        <v>0</v>
      </c>
      <c r="EE109" s="571">
        <f t="shared" si="400"/>
        <v>0</v>
      </c>
      <c r="EF109" s="256">
        <f t="shared" si="401"/>
        <v>0</v>
      </c>
      <c r="EG109" s="256">
        <f t="shared" si="402"/>
        <v>0</v>
      </c>
      <c r="EH109" s="256">
        <f t="shared" si="403"/>
        <v>0</v>
      </c>
      <c r="EI109" s="256">
        <f t="shared" si="404"/>
        <v>0</v>
      </c>
      <c r="EJ109" s="256">
        <f t="shared" si="416"/>
        <v>0</v>
      </c>
      <c r="EK109" s="244">
        <f t="shared" si="405"/>
        <v>0</v>
      </c>
    </row>
    <row r="110" spans="1:141" s="9" customFormat="1" ht="15" customHeight="1">
      <c r="A110" s="62"/>
      <c r="B110" s="62"/>
      <c r="C110" s="80"/>
      <c r="D110" s="13">
        <f t="shared" si="337"/>
        <v>0</v>
      </c>
      <c r="E110" s="666" t="str">
        <f t="shared" si="337"/>
        <v>Select E-Class</v>
      </c>
      <c r="F110" s="666"/>
      <c r="G110" s="666"/>
      <c r="H110" s="666"/>
      <c r="I110" s="666"/>
      <c r="J110" s="666"/>
      <c r="K110" s="33"/>
      <c r="L110" s="107">
        <f t="shared" si="338"/>
        <v>0</v>
      </c>
      <c r="M110" s="56"/>
      <c r="N110" s="108"/>
      <c r="O110" s="91">
        <f t="shared" si="339"/>
        <v>0</v>
      </c>
      <c r="P110" s="108"/>
      <c r="Q110" s="91">
        <f t="shared" si="340"/>
        <v>0</v>
      </c>
      <c r="R110" s="108"/>
      <c r="S110" s="91">
        <f t="shared" si="341"/>
        <v>0</v>
      </c>
      <c r="T110" s="108"/>
      <c r="U110" s="91">
        <f t="shared" si="342"/>
        <v>0</v>
      </c>
      <c r="V110" s="108"/>
      <c r="W110" s="91">
        <f t="shared" si="343"/>
        <v>0</v>
      </c>
      <c r="X110" s="92">
        <f t="shared" si="406"/>
        <v>0</v>
      </c>
      <c r="Y110" s="247"/>
      <c r="Z110" s="211">
        <f t="shared" si="344"/>
        <v>0</v>
      </c>
      <c r="AA110" s="247"/>
      <c r="AB110" s="211">
        <f t="shared" si="345"/>
        <v>0</v>
      </c>
      <c r="AC110" s="247"/>
      <c r="AD110" s="211">
        <f t="shared" si="346"/>
        <v>0</v>
      </c>
      <c r="AE110" s="247"/>
      <c r="AF110" s="211">
        <f t="shared" si="347"/>
        <v>0</v>
      </c>
      <c r="AG110" s="247"/>
      <c r="AH110" s="211">
        <f t="shared" si="348"/>
        <v>0</v>
      </c>
      <c r="AI110" s="212">
        <f t="shared" si="407"/>
        <v>0</v>
      </c>
      <c r="AJ110" s="248"/>
      <c r="AK110" s="214">
        <f t="shared" si="349"/>
        <v>0</v>
      </c>
      <c r="AL110" s="248"/>
      <c r="AM110" s="214">
        <f t="shared" si="350"/>
        <v>0</v>
      </c>
      <c r="AN110" s="248"/>
      <c r="AO110" s="214">
        <f t="shared" si="351"/>
        <v>0</v>
      </c>
      <c r="AP110" s="248"/>
      <c r="AQ110" s="214">
        <f t="shared" si="352"/>
        <v>0</v>
      </c>
      <c r="AR110" s="248"/>
      <c r="AS110" s="214">
        <f t="shared" si="353"/>
        <v>0</v>
      </c>
      <c r="AT110" s="215">
        <f t="shared" si="408"/>
        <v>0</v>
      </c>
      <c r="AU110" s="249"/>
      <c r="AV110" s="217">
        <f t="shared" si="354"/>
        <v>0</v>
      </c>
      <c r="AW110" s="249"/>
      <c r="AX110" s="217">
        <f t="shared" si="355"/>
        <v>0</v>
      </c>
      <c r="AY110" s="249"/>
      <c r="AZ110" s="217">
        <f t="shared" si="356"/>
        <v>0</v>
      </c>
      <c r="BA110" s="249"/>
      <c r="BB110" s="217">
        <f t="shared" si="357"/>
        <v>0</v>
      </c>
      <c r="BC110" s="249"/>
      <c r="BD110" s="217">
        <f t="shared" si="358"/>
        <v>0</v>
      </c>
      <c r="BE110" s="218">
        <f t="shared" si="409"/>
        <v>0</v>
      </c>
      <c r="BF110" s="250"/>
      <c r="BG110" s="220">
        <f t="shared" si="359"/>
        <v>0</v>
      </c>
      <c r="BH110" s="250"/>
      <c r="BI110" s="220">
        <f t="shared" si="360"/>
        <v>0</v>
      </c>
      <c r="BJ110" s="250"/>
      <c r="BK110" s="220">
        <f t="shared" si="361"/>
        <v>0</v>
      </c>
      <c r="BL110" s="250"/>
      <c r="BM110" s="220">
        <f t="shared" si="362"/>
        <v>0</v>
      </c>
      <c r="BN110" s="250"/>
      <c r="BO110" s="220">
        <f t="shared" si="363"/>
        <v>0</v>
      </c>
      <c r="BP110" s="413">
        <f t="shared" si="410"/>
        <v>0</v>
      </c>
      <c r="BQ110" s="558">
        <f t="shared" si="364"/>
        <v>0</v>
      </c>
      <c r="BR110" s="522">
        <f t="shared" si="365"/>
        <v>0</v>
      </c>
      <c r="BS110" s="522">
        <f t="shared" si="366"/>
        <v>0</v>
      </c>
      <c r="BT110" s="522">
        <f t="shared" si="367"/>
        <v>0</v>
      </c>
      <c r="BU110" s="522">
        <f t="shared" si="368"/>
        <v>0</v>
      </c>
      <c r="BV110" s="571">
        <f t="shared" si="369"/>
        <v>0</v>
      </c>
      <c r="BW110" s="527"/>
      <c r="BX110" s="223">
        <f t="shared" si="370"/>
        <v>0</v>
      </c>
      <c r="BY110" s="251"/>
      <c r="BZ110" s="223">
        <f t="shared" si="371"/>
        <v>0</v>
      </c>
      <c r="CA110" s="251"/>
      <c r="CB110" s="223">
        <f t="shared" si="372"/>
        <v>0</v>
      </c>
      <c r="CC110" s="251"/>
      <c r="CD110" s="223">
        <f t="shared" si="373"/>
        <v>0</v>
      </c>
      <c r="CE110" s="251"/>
      <c r="CF110" s="223">
        <f t="shared" si="374"/>
        <v>0</v>
      </c>
      <c r="CG110" s="224">
        <f t="shared" si="411"/>
        <v>0</v>
      </c>
      <c r="CH110" s="252"/>
      <c r="CI110" s="226">
        <f t="shared" si="375"/>
        <v>0</v>
      </c>
      <c r="CJ110" s="252"/>
      <c r="CK110" s="226">
        <f t="shared" si="376"/>
        <v>0</v>
      </c>
      <c r="CL110" s="252"/>
      <c r="CM110" s="226">
        <f t="shared" si="377"/>
        <v>0</v>
      </c>
      <c r="CN110" s="252"/>
      <c r="CO110" s="226">
        <f t="shared" si="378"/>
        <v>0</v>
      </c>
      <c r="CP110" s="252"/>
      <c r="CQ110" s="226">
        <f t="shared" si="379"/>
        <v>0</v>
      </c>
      <c r="CR110" s="227">
        <f t="shared" si="412"/>
        <v>0</v>
      </c>
      <c r="CS110" s="253"/>
      <c r="CT110" s="229">
        <f t="shared" si="380"/>
        <v>0</v>
      </c>
      <c r="CU110" s="253"/>
      <c r="CV110" s="229">
        <f t="shared" si="381"/>
        <v>0</v>
      </c>
      <c r="CW110" s="253"/>
      <c r="CX110" s="229">
        <f t="shared" si="382"/>
        <v>0</v>
      </c>
      <c r="CY110" s="253"/>
      <c r="CZ110" s="229">
        <f t="shared" si="383"/>
        <v>0</v>
      </c>
      <c r="DA110" s="253"/>
      <c r="DB110" s="229">
        <f t="shared" si="384"/>
        <v>0</v>
      </c>
      <c r="DC110" s="230">
        <f t="shared" si="413"/>
        <v>0</v>
      </c>
      <c r="DD110" s="254"/>
      <c r="DE110" s="232">
        <f t="shared" si="385"/>
        <v>0</v>
      </c>
      <c r="DF110" s="254"/>
      <c r="DG110" s="232">
        <f t="shared" si="386"/>
        <v>0</v>
      </c>
      <c r="DH110" s="254"/>
      <c r="DI110" s="232">
        <f t="shared" si="387"/>
        <v>0</v>
      </c>
      <c r="DJ110" s="254"/>
      <c r="DK110" s="232">
        <f t="shared" si="388"/>
        <v>0</v>
      </c>
      <c r="DL110" s="254"/>
      <c r="DM110" s="232">
        <f t="shared" si="389"/>
        <v>0</v>
      </c>
      <c r="DN110" s="233">
        <f t="shared" si="414"/>
        <v>0</v>
      </c>
      <c r="DO110" s="255"/>
      <c r="DP110" s="235">
        <f t="shared" si="390"/>
        <v>0</v>
      </c>
      <c r="DQ110" s="255"/>
      <c r="DR110" s="235">
        <f t="shared" si="391"/>
        <v>0</v>
      </c>
      <c r="DS110" s="255"/>
      <c r="DT110" s="235">
        <f t="shared" si="392"/>
        <v>0</v>
      </c>
      <c r="DU110" s="255"/>
      <c r="DV110" s="235">
        <f t="shared" si="393"/>
        <v>0</v>
      </c>
      <c r="DW110" s="255"/>
      <c r="DX110" s="235">
        <f t="shared" si="394"/>
        <v>0</v>
      </c>
      <c r="DY110" s="243">
        <f t="shared" si="415"/>
        <v>0</v>
      </c>
      <c r="DZ110" s="558">
        <f t="shared" si="395"/>
        <v>0</v>
      </c>
      <c r="EA110" s="522">
        <f t="shared" si="396"/>
        <v>0</v>
      </c>
      <c r="EB110" s="522">
        <f t="shared" si="397"/>
        <v>0</v>
      </c>
      <c r="EC110" s="522">
        <f t="shared" si="398"/>
        <v>0</v>
      </c>
      <c r="ED110" s="522">
        <f t="shared" si="399"/>
        <v>0</v>
      </c>
      <c r="EE110" s="571">
        <f t="shared" si="400"/>
        <v>0</v>
      </c>
      <c r="EF110" s="256">
        <f t="shared" si="401"/>
        <v>0</v>
      </c>
      <c r="EG110" s="256">
        <f t="shared" si="402"/>
        <v>0</v>
      </c>
      <c r="EH110" s="256">
        <f t="shared" si="403"/>
        <v>0</v>
      </c>
      <c r="EI110" s="256">
        <f t="shared" si="404"/>
        <v>0</v>
      </c>
      <c r="EJ110" s="256">
        <f t="shared" si="416"/>
        <v>0</v>
      </c>
      <c r="EK110" s="244">
        <f t="shared" si="405"/>
        <v>0</v>
      </c>
    </row>
    <row r="111" spans="1:141" s="9" customFormat="1" ht="15" customHeight="1">
      <c r="A111" s="62"/>
      <c r="B111" s="62"/>
      <c r="C111" s="80"/>
      <c r="D111" s="13">
        <f t="shared" si="337"/>
        <v>0</v>
      </c>
      <c r="E111" s="666" t="str">
        <f t="shared" si="337"/>
        <v>Select E-Class</v>
      </c>
      <c r="F111" s="666"/>
      <c r="G111" s="666"/>
      <c r="H111" s="666"/>
      <c r="I111" s="666"/>
      <c r="J111" s="666"/>
      <c r="K111" s="33"/>
      <c r="L111" s="107">
        <f t="shared" si="338"/>
        <v>0</v>
      </c>
      <c r="M111" s="56"/>
      <c r="N111" s="108"/>
      <c r="O111" s="91">
        <f t="shared" si="339"/>
        <v>0</v>
      </c>
      <c r="P111" s="108"/>
      <c r="Q111" s="91">
        <f t="shared" si="340"/>
        <v>0</v>
      </c>
      <c r="R111" s="108"/>
      <c r="S111" s="91">
        <f t="shared" si="341"/>
        <v>0</v>
      </c>
      <c r="T111" s="108"/>
      <c r="U111" s="91">
        <f t="shared" si="342"/>
        <v>0</v>
      </c>
      <c r="V111" s="108"/>
      <c r="W111" s="91">
        <f t="shared" si="343"/>
        <v>0</v>
      </c>
      <c r="X111" s="92">
        <f t="shared" si="406"/>
        <v>0</v>
      </c>
      <c r="Y111" s="247"/>
      <c r="Z111" s="211">
        <f t="shared" si="344"/>
        <v>0</v>
      </c>
      <c r="AA111" s="247"/>
      <c r="AB111" s="211">
        <f t="shared" si="345"/>
        <v>0</v>
      </c>
      <c r="AC111" s="247"/>
      <c r="AD111" s="211">
        <f t="shared" si="346"/>
        <v>0</v>
      </c>
      <c r="AE111" s="247"/>
      <c r="AF111" s="211">
        <f t="shared" si="347"/>
        <v>0</v>
      </c>
      <c r="AG111" s="247"/>
      <c r="AH111" s="211">
        <f t="shared" si="348"/>
        <v>0</v>
      </c>
      <c r="AI111" s="212">
        <f t="shared" si="407"/>
        <v>0</v>
      </c>
      <c r="AJ111" s="248"/>
      <c r="AK111" s="214">
        <f t="shared" si="349"/>
        <v>0</v>
      </c>
      <c r="AL111" s="248"/>
      <c r="AM111" s="214">
        <f t="shared" si="350"/>
        <v>0</v>
      </c>
      <c r="AN111" s="248"/>
      <c r="AO111" s="214">
        <f t="shared" si="351"/>
        <v>0</v>
      </c>
      <c r="AP111" s="248"/>
      <c r="AQ111" s="214">
        <f t="shared" si="352"/>
        <v>0</v>
      </c>
      <c r="AR111" s="248"/>
      <c r="AS111" s="214">
        <f t="shared" si="353"/>
        <v>0</v>
      </c>
      <c r="AT111" s="215">
        <f t="shared" si="408"/>
        <v>0</v>
      </c>
      <c r="AU111" s="249"/>
      <c r="AV111" s="217">
        <f t="shared" si="354"/>
        <v>0</v>
      </c>
      <c r="AW111" s="249"/>
      <c r="AX111" s="217">
        <f t="shared" si="355"/>
        <v>0</v>
      </c>
      <c r="AY111" s="249"/>
      <c r="AZ111" s="217">
        <f t="shared" si="356"/>
        <v>0</v>
      </c>
      <c r="BA111" s="249"/>
      <c r="BB111" s="217">
        <f t="shared" si="357"/>
        <v>0</v>
      </c>
      <c r="BC111" s="249"/>
      <c r="BD111" s="217">
        <f t="shared" si="358"/>
        <v>0</v>
      </c>
      <c r="BE111" s="218">
        <f t="shared" si="409"/>
        <v>0</v>
      </c>
      <c r="BF111" s="250"/>
      <c r="BG111" s="220">
        <f t="shared" si="359"/>
        <v>0</v>
      </c>
      <c r="BH111" s="250"/>
      <c r="BI111" s="220">
        <f t="shared" si="360"/>
        <v>0</v>
      </c>
      <c r="BJ111" s="250"/>
      <c r="BK111" s="220">
        <f t="shared" si="361"/>
        <v>0</v>
      </c>
      <c r="BL111" s="250"/>
      <c r="BM111" s="220">
        <f t="shared" si="362"/>
        <v>0</v>
      </c>
      <c r="BN111" s="250"/>
      <c r="BO111" s="220">
        <f t="shared" si="363"/>
        <v>0</v>
      </c>
      <c r="BP111" s="413">
        <f t="shared" si="410"/>
        <v>0</v>
      </c>
      <c r="BQ111" s="558">
        <f t="shared" si="364"/>
        <v>0</v>
      </c>
      <c r="BR111" s="522">
        <f t="shared" si="365"/>
        <v>0</v>
      </c>
      <c r="BS111" s="522">
        <f t="shared" si="366"/>
        <v>0</v>
      </c>
      <c r="BT111" s="522">
        <f t="shared" si="367"/>
        <v>0</v>
      </c>
      <c r="BU111" s="522">
        <f t="shared" si="368"/>
        <v>0</v>
      </c>
      <c r="BV111" s="571">
        <f t="shared" si="369"/>
        <v>0</v>
      </c>
      <c r="BW111" s="527"/>
      <c r="BX111" s="223">
        <f t="shared" si="370"/>
        <v>0</v>
      </c>
      <c r="BY111" s="251"/>
      <c r="BZ111" s="223">
        <f t="shared" si="371"/>
        <v>0</v>
      </c>
      <c r="CA111" s="251"/>
      <c r="CB111" s="223">
        <f t="shared" si="372"/>
        <v>0</v>
      </c>
      <c r="CC111" s="251"/>
      <c r="CD111" s="223">
        <f t="shared" si="373"/>
        <v>0</v>
      </c>
      <c r="CE111" s="251"/>
      <c r="CF111" s="223">
        <f t="shared" si="374"/>
        <v>0</v>
      </c>
      <c r="CG111" s="224">
        <f t="shared" si="411"/>
        <v>0</v>
      </c>
      <c r="CH111" s="252"/>
      <c r="CI111" s="226">
        <f t="shared" si="375"/>
        <v>0</v>
      </c>
      <c r="CJ111" s="252"/>
      <c r="CK111" s="226">
        <f t="shared" si="376"/>
        <v>0</v>
      </c>
      <c r="CL111" s="252"/>
      <c r="CM111" s="226">
        <f t="shared" si="377"/>
        <v>0</v>
      </c>
      <c r="CN111" s="252"/>
      <c r="CO111" s="226">
        <f t="shared" si="378"/>
        <v>0</v>
      </c>
      <c r="CP111" s="252"/>
      <c r="CQ111" s="226">
        <f t="shared" si="379"/>
        <v>0</v>
      </c>
      <c r="CR111" s="227">
        <f t="shared" si="412"/>
        <v>0</v>
      </c>
      <c r="CS111" s="253"/>
      <c r="CT111" s="229">
        <f t="shared" si="380"/>
        <v>0</v>
      </c>
      <c r="CU111" s="253"/>
      <c r="CV111" s="229">
        <f t="shared" si="381"/>
        <v>0</v>
      </c>
      <c r="CW111" s="253"/>
      <c r="CX111" s="229">
        <f t="shared" si="382"/>
        <v>0</v>
      </c>
      <c r="CY111" s="253"/>
      <c r="CZ111" s="229">
        <f t="shared" si="383"/>
        <v>0</v>
      </c>
      <c r="DA111" s="253"/>
      <c r="DB111" s="229">
        <f t="shared" si="384"/>
        <v>0</v>
      </c>
      <c r="DC111" s="230">
        <f t="shared" si="413"/>
        <v>0</v>
      </c>
      <c r="DD111" s="254"/>
      <c r="DE111" s="232">
        <f t="shared" si="385"/>
        <v>0</v>
      </c>
      <c r="DF111" s="254"/>
      <c r="DG111" s="232">
        <f t="shared" si="386"/>
        <v>0</v>
      </c>
      <c r="DH111" s="254"/>
      <c r="DI111" s="232">
        <f t="shared" si="387"/>
        <v>0</v>
      </c>
      <c r="DJ111" s="254"/>
      <c r="DK111" s="232">
        <f t="shared" si="388"/>
        <v>0</v>
      </c>
      <c r="DL111" s="254"/>
      <c r="DM111" s="232">
        <f t="shared" si="389"/>
        <v>0</v>
      </c>
      <c r="DN111" s="233">
        <f t="shared" si="414"/>
        <v>0</v>
      </c>
      <c r="DO111" s="255"/>
      <c r="DP111" s="235">
        <f t="shared" si="390"/>
        <v>0</v>
      </c>
      <c r="DQ111" s="255"/>
      <c r="DR111" s="235">
        <f t="shared" si="391"/>
        <v>0</v>
      </c>
      <c r="DS111" s="255"/>
      <c r="DT111" s="235">
        <f t="shared" si="392"/>
        <v>0</v>
      </c>
      <c r="DU111" s="255"/>
      <c r="DV111" s="235">
        <f t="shared" si="393"/>
        <v>0</v>
      </c>
      <c r="DW111" s="255"/>
      <c r="DX111" s="235">
        <f t="shared" si="394"/>
        <v>0</v>
      </c>
      <c r="DY111" s="243">
        <f t="shared" si="415"/>
        <v>0</v>
      </c>
      <c r="DZ111" s="558">
        <f t="shared" si="395"/>
        <v>0</v>
      </c>
      <c r="EA111" s="522">
        <f t="shared" si="396"/>
        <v>0</v>
      </c>
      <c r="EB111" s="522">
        <f t="shared" si="397"/>
        <v>0</v>
      </c>
      <c r="EC111" s="522">
        <f t="shared" si="398"/>
        <v>0</v>
      </c>
      <c r="ED111" s="522">
        <f t="shared" si="399"/>
        <v>0</v>
      </c>
      <c r="EE111" s="571">
        <f t="shared" si="400"/>
        <v>0</v>
      </c>
      <c r="EF111" s="256">
        <f t="shared" si="401"/>
        <v>0</v>
      </c>
      <c r="EG111" s="256">
        <f t="shared" si="402"/>
        <v>0</v>
      </c>
      <c r="EH111" s="256">
        <f t="shared" si="403"/>
        <v>0</v>
      </c>
      <c r="EI111" s="256">
        <f t="shared" si="404"/>
        <v>0</v>
      </c>
      <c r="EJ111" s="256">
        <f t="shared" si="416"/>
        <v>0</v>
      </c>
      <c r="EK111" s="244">
        <f t="shared" si="405"/>
        <v>0</v>
      </c>
    </row>
    <row r="112" spans="1:141" s="9" customFormat="1" ht="15" customHeight="1">
      <c r="A112" s="62"/>
      <c r="B112" s="62"/>
      <c r="C112" s="80"/>
      <c r="D112" s="13">
        <f t="shared" si="337"/>
        <v>0</v>
      </c>
      <c r="E112" s="666" t="str">
        <f t="shared" si="337"/>
        <v>Select E-Class</v>
      </c>
      <c r="F112" s="666"/>
      <c r="G112" s="666"/>
      <c r="H112" s="666"/>
      <c r="I112" s="666"/>
      <c r="J112" s="666"/>
      <c r="K112" s="33"/>
      <c r="L112" s="107">
        <f t="shared" si="338"/>
        <v>0</v>
      </c>
      <c r="M112" s="56"/>
      <c r="N112" s="108"/>
      <c r="O112" s="91">
        <f t="shared" si="339"/>
        <v>0</v>
      </c>
      <c r="P112" s="108"/>
      <c r="Q112" s="91">
        <f t="shared" si="340"/>
        <v>0</v>
      </c>
      <c r="R112" s="108"/>
      <c r="S112" s="91">
        <f t="shared" si="341"/>
        <v>0</v>
      </c>
      <c r="T112" s="108"/>
      <c r="U112" s="91">
        <f t="shared" si="342"/>
        <v>0</v>
      </c>
      <c r="V112" s="108"/>
      <c r="W112" s="91">
        <f t="shared" si="343"/>
        <v>0</v>
      </c>
      <c r="X112" s="92">
        <f t="shared" si="406"/>
        <v>0</v>
      </c>
      <c r="Y112" s="247"/>
      <c r="Z112" s="211">
        <f t="shared" si="344"/>
        <v>0</v>
      </c>
      <c r="AA112" s="247"/>
      <c r="AB112" s="211">
        <f t="shared" si="345"/>
        <v>0</v>
      </c>
      <c r="AC112" s="247"/>
      <c r="AD112" s="211">
        <f t="shared" si="346"/>
        <v>0</v>
      </c>
      <c r="AE112" s="247"/>
      <c r="AF112" s="211">
        <f t="shared" si="347"/>
        <v>0</v>
      </c>
      <c r="AG112" s="247"/>
      <c r="AH112" s="211">
        <f t="shared" si="348"/>
        <v>0</v>
      </c>
      <c r="AI112" s="212">
        <f t="shared" si="407"/>
        <v>0</v>
      </c>
      <c r="AJ112" s="248"/>
      <c r="AK112" s="214">
        <f t="shared" si="349"/>
        <v>0</v>
      </c>
      <c r="AL112" s="248"/>
      <c r="AM112" s="214">
        <f t="shared" si="350"/>
        <v>0</v>
      </c>
      <c r="AN112" s="248"/>
      <c r="AO112" s="214">
        <f t="shared" si="351"/>
        <v>0</v>
      </c>
      <c r="AP112" s="248"/>
      <c r="AQ112" s="214">
        <f t="shared" si="352"/>
        <v>0</v>
      </c>
      <c r="AR112" s="248"/>
      <c r="AS112" s="214">
        <f t="shared" si="353"/>
        <v>0</v>
      </c>
      <c r="AT112" s="215">
        <f t="shared" si="408"/>
        <v>0</v>
      </c>
      <c r="AU112" s="249"/>
      <c r="AV112" s="217">
        <f t="shared" si="354"/>
        <v>0</v>
      </c>
      <c r="AW112" s="249"/>
      <c r="AX112" s="217">
        <f t="shared" si="355"/>
        <v>0</v>
      </c>
      <c r="AY112" s="249"/>
      <c r="AZ112" s="217">
        <f t="shared" si="356"/>
        <v>0</v>
      </c>
      <c r="BA112" s="249"/>
      <c r="BB112" s="217">
        <f t="shared" si="357"/>
        <v>0</v>
      </c>
      <c r="BC112" s="249"/>
      <c r="BD112" s="217">
        <f t="shared" si="358"/>
        <v>0</v>
      </c>
      <c r="BE112" s="218">
        <f t="shared" si="409"/>
        <v>0</v>
      </c>
      <c r="BF112" s="250"/>
      <c r="BG112" s="220">
        <f t="shared" si="359"/>
        <v>0</v>
      </c>
      <c r="BH112" s="250"/>
      <c r="BI112" s="220">
        <f t="shared" si="360"/>
        <v>0</v>
      </c>
      <c r="BJ112" s="250"/>
      <c r="BK112" s="220">
        <f t="shared" si="361"/>
        <v>0</v>
      </c>
      <c r="BL112" s="250"/>
      <c r="BM112" s="220">
        <f t="shared" si="362"/>
        <v>0</v>
      </c>
      <c r="BN112" s="250"/>
      <c r="BO112" s="220">
        <f t="shared" si="363"/>
        <v>0</v>
      </c>
      <c r="BP112" s="413">
        <f t="shared" si="410"/>
        <v>0</v>
      </c>
      <c r="BQ112" s="558">
        <f t="shared" si="364"/>
        <v>0</v>
      </c>
      <c r="BR112" s="522">
        <f t="shared" si="365"/>
        <v>0</v>
      </c>
      <c r="BS112" s="522">
        <f t="shared" si="366"/>
        <v>0</v>
      </c>
      <c r="BT112" s="522">
        <f t="shared" si="367"/>
        <v>0</v>
      </c>
      <c r="BU112" s="522">
        <f t="shared" si="368"/>
        <v>0</v>
      </c>
      <c r="BV112" s="571">
        <f t="shared" si="369"/>
        <v>0</v>
      </c>
      <c r="BW112" s="527"/>
      <c r="BX112" s="223">
        <f t="shared" si="370"/>
        <v>0</v>
      </c>
      <c r="BY112" s="251"/>
      <c r="BZ112" s="223">
        <f t="shared" si="371"/>
        <v>0</v>
      </c>
      <c r="CA112" s="251"/>
      <c r="CB112" s="223">
        <f t="shared" si="372"/>
        <v>0</v>
      </c>
      <c r="CC112" s="251"/>
      <c r="CD112" s="223">
        <f t="shared" si="373"/>
        <v>0</v>
      </c>
      <c r="CE112" s="251"/>
      <c r="CF112" s="223">
        <f t="shared" si="374"/>
        <v>0</v>
      </c>
      <c r="CG112" s="224">
        <f t="shared" si="411"/>
        <v>0</v>
      </c>
      <c r="CH112" s="252"/>
      <c r="CI112" s="226">
        <f t="shared" si="375"/>
        <v>0</v>
      </c>
      <c r="CJ112" s="252"/>
      <c r="CK112" s="226">
        <f t="shared" si="376"/>
        <v>0</v>
      </c>
      <c r="CL112" s="252"/>
      <c r="CM112" s="226">
        <f t="shared" si="377"/>
        <v>0</v>
      </c>
      <c r="CN112" s="252"/>
      <c r="CO112" s="226">
        <f t="shared" si="378"/>
        <v>0</v>
      </c>
      <c r="CP112" s="252"/>
      <c r="CQ112" s="226">
        <f t="shared" si="379"/>
        <v>0</v>
      </c>
      <c r="CR112" s="227">
        <f t="shared" si="412"/>
        <v>0</v>
      </c>
      <c r="CS112" s="253"/>
      <c r="CT112" s="229">
        <f t="shared" si="380"/>
        <v>0</v>
      </c>
      <c r="CU112" s="253"/>
      <c r="CV112" s="229">
        <f t="shared" si="381"/>
        <v>0</v>
      </c>
      <c r="CW112" s="253"/>
      <c r="CX112" s="229">
        <f t="shared" si="382"/>
        <v>0</v>
      </c>
      <c r="CY112" s="253"/>
      <c r="CZ112" s="229">
        <f t="shared" si="383"/>
        <v>0</v>
      </c>
      <c r="DA112" s="253"/>
      <c r="DB112" s="229">
        <f t="shared" si="384"/>
        <v>0</v>
      </c>
      <c r="DC112" s="230">
        <f t="shared" si="413"/>
        <v>0</v>
      </c>
      <c r="DD112" s="254"/>
      <c r="DE112" s="232">
        <f t="shared" si="385"/>
        <v>0</v>
      </c>
      <c r="DF112" s="254"/>
      <c r="DG112" s="232">
        <f t="shared" si="386"/>
        <v>0</v>
      </c>
      <c r="DH112" s="254"/>
      <c r="DI112" s="232">
        <f t="shared" si="387"/>
        <v>0</v>
      </c>
      <c r="DJ112" s="254"/>
      <c r="DK112" s="232">
        <f t="shared" si="388"/>
        <v>0</v>
      </c>
      <c r="DL112" s="254"/>
      <c r="DM112" s="232">
        <f t="shared" si="389"/>
        <v>0</v>
      </c>
      <c r="DN112" s="233">
        <f t="shared" si="414"/>
        <v>0</v>
      </c>
      <c r="DO112" s="255"/>
      <c r="DP112" s="235">
        <f t="shared" si="390"/>
        <v>0</v>
      </c>
      <c r="DQ112" s="255"/>
      <c r="DR112" s="235">
        <f t="shared" si="391"/>
        <v>0</v>
      </c>
      <c r="DS112" s="255"/>
      <c r="DT112" s="235">
        <f t="shared" si="392"/>
        <v>0</v>
      </c>
      <c r="DU112" s="255"/>
      <c r="DV112" s="235">
        <f t="shared" si="393"/>
        <v>0</v>
      </c>
      <c r="DW112" s="255"/>
      <c r="DX112" s="235">
        <f t="shared" si="394"/>
        <v>0</v>
      </c>
      <c r="DY112" s="243">
        <f t="shared" si="415"/>
        <v>0</v>
      </c>
      <c r="DZ112" s="558">
        <f t="shared" si="395"/>
        <v>0</v>
      </c>
      <c r="EA112" s="522">
        <f t="shared" si="396"/>
        <v>0</v>
      </c>
      <c r="EB112" s="522">
        <f t="shared" si="397"/>
        <v>0</v>
      </c>
      <c r="EC112" s="522">
        <f t="shared" si="398"/>
        <v>0</v>
      </c>
      <c r="ED112" s="522">
        <f t="shared" si="399"/>
        <v>0</v>
      </c>
      <c r="EE112" s="571">
        <f t="shared" si="400"/>
        <v>0</v>
      </c>
      <c r="EF112" s="256">
        <f t="shared" si="401"/>
        <v>0</v>
      </c>
      <c r="EG112" s="256">
        <f t="shared" si="402"/>
        <v>0</v>
      </c>
      <c r="EH112" s="256">
        <f t="shared" si="403"/>
        <v>0</v>
      </c>
      <c r="EI112" s="256">
        <f t="shared" si="404"/>
        <v>0</v>
      </c>
      <c r="EJ112" s="256">
        <f t="shared" si="416"/>
        <v>0</v>
      </c>
      <c r="EK112" s="244">
        <f t="shared" si="405"/>
        <v>0</v>
      </c>
    </row>
    <row r="113" spans="1:141" s="9" customFormat="1" ht="15" customHeight="1">
      <c r="A113" s="62"/>
      <c r="B113" s="62"/>
      <c r="C113" s="80"/>
      <c r="D113" s="13">
        <f t="shared" si="337"/>
        <v>0</v>
      </c>
      <c r="E113" s="666" t="str">
        <f t="shared" si="337"/>
        <v>Select E-Class</v>
      </c>
      <c r="F113" s="666"/>
      <c r="G113" s="666"/>
      <c r="H113" s="666"/>
      <c r="I113" s="666"/>
      <c r="J113" s="666"/>
      <c r="K113" s="33"/>
      <c r="L113" s="107">
        <f t="shared" si="338"/>
        <v>0</v>
      </c>
      <c r="M113" s="56"/>
      <c r="N113" s="108"/>
      <c r="O113" s="91">
        <f t="shared" si="339"/>
        <v>0</v>
      </c>
      <c r="P113" s="108"/>
      <c r="Q113" s="91">
        <f t="shared" si="340"/>
        <v>0</v>
      </c>
      <c r="R113" s="108"/>
      <c r="S113" s="91">
        <f t="shared" si="341"/>
        <v>0</v>
      </c>
      <c r="T113" s="108"/>
      <c r="U113" s="91">
        <f t="shared" si="342"/>
        <v>0</v>
      </c>
      <c r="V113" s="108"/>
      <c r="W113" s="91">
        <f t="shared" si="343"/>
        <v>0</v>
      </c>
      <c r="X113" s="92">
        <f t="shared" si="406"/>
        <v>0</v>
      </c>
      <c r="Y113" s="247"/>
      <c r="Z113" s="211">
        <f t="shared" si="344"/>
        <v>0</v>
      </c>
      <c r="AA113" s="247"/>
      <c r="AB113" s="211">
        <f t="shared" si="345"/>
        <v>0</v>
      </c>
      <c r="AC113" s="247"/>
      <c r="AD113" s="211">
        <f t="shared" si="346"/>
        <v>0</v>
      </c>
      <c r="AE113" s="247"/>
      <c r="AF113" s="211">
        <f t="shared" si="347"/>
        <v>0</v>
      </c>
      <c r="AG113" s="247"/>
      <c r="AH113" s="211">
        <f t="shared" si="348"/>
        <v>0</v>
      </c>
      <c r="AI113" s="212">
        <f t="shared" si="407"/>
        <v>0</v>
      </c>
      <c r="AJ113" s="248"/>
      <c r="AK113" s="214">
        <f t="shared" si="349"/>
        <v>0</v>
      </c>
      <c r="AL113" s="248"/>
      <c r="AM113" s="214">
        <f t="shared" si="350"/>
        <v>0</v>
      </c>
      <c r="AN113" s="248"/>
      <c r="AO113" s="214">
        <f t="shared" si="351"/>
        <v>0</v>
      </c>
      <c r="AP113" s="248"/>
      <c r="AQ113" s="214">
        <f t="shared" si="352"/>
        <v>0</v>
      </c>
      <c r="AR113" s="248"/>
      <c r="AS113" s="214">
        <f t="shared" si="353"/>
        <v>0</v>
      </c>
      <c r="AT113" s="215">
        <f t="shared" si="408"/>
        <v>0</v>
      </c>
      <c r="AU113" s="249"/>
      <c r="AV113" s="217">
        <f t="shared" si="354"/>
        <v>0</v>
      </c>
      <c r="AW113" s="249"/>
      <c r="AX113" s="217">
        <f t="shared" si="355"/>
        <v>0</v>
      </c>
      <c r="AY113" s="249"/>
      <c r="AZ113" s="217">
        <f t="shared" si="356"/>
        <v>0</v>
      </c>
      <c r="BA113" s="249"/>
      <c r="BB113" s="217">
        <f t="shared" si="357"/>
        <v>0</v>
      </c>
      <c r="BC113" s="249"/>
      <c r="BD113" s="217">
        <f t="shared" si="358"/>
        <v>0</v>
      </c>
      <c r="BE113" s="218">
        <f t="shared" si="409"/>
        <v>0</v>
      </c>
      <c r="BF113" s="250"/>
      <c r="BG113" s="220">
        <f t="shared" si="359"/>
        <v>0</v>
      </c>
      <c r="BH113" s="250"/>
      <c r="BI113" s="220">
        <f t="shared" si="360"/>
        <v>0</v>
      </c>
      <c r="BJ113" s="250"/>
      <c r="BK113" s="220">
        <f t="shared" si="361"/>
        <v>0</v>
      </c>
      <c r="BL113" s="250"/>
      <c r="BM113" s="220">
        <f t="shared" si="362"/>
        <v>0</v>
      </c>
      <c r="BN113" s="250"/>
      <c r="BO113" s="220">
        <f t="shared" si="363"/>
        <v>0</v>
      </c>
      <c r="BP113" s="413">
        <f t="shared" si="410"/>
        <v>0</v>
      </c>
      <c r="BQ113" s="558">
        <f t="shared" si="364"/>
        <v>0</v>
      </c>
      <c r="BR113" s="522">
        <f t="shared" si="365"/>
        <v>0</v>
      </c>
      <c r="BS113" s="522">
        <f t="shared" si="366"/>
        <v>0</v>
      </c>
      <c r="BT113" s="522">
        <f t="shared" si="367"/>
        <v>0</v>
      </c>
      <c r="BU113" s="522">
        <f t="shared" si="368"/>
        <v>0</v>
      </c>
      <c r="BV113" s="571">
        <f t="shared" si="369"/>
        <v>0</v>
      </c>
      <c r="BW113" s="527"/>
      <c r="BX113" s="223">
        <f t="shared" si="370"/>
        <v>0</v>
      </c>
      <c r="BY113" s="251"/>
      <c r="BZ113" s="223">
        <f t="shared" si="371"/>
        <v>0</v>
      </c>
      <c r="CA113" s="251"/>
      <c r="CB113" s="223">
        <f t="shared" si="372"/>
        <v>0</v>
      </c>
      <c r="CC113" s="251"/>
      <c r="CD113" s="223">
        <f t="shared" si="373"/>
        <v>0</v>
      </c>
      <c r="CE113" s="251"/>
      <c r="CF113" s="223">
        <f t="shared" si="374"/>
        <v>0</v>
      </c>
      <c r="CG113" s="224">
        <f t="shared" si="411"/>
        <v>0</v>
      </c>
      <c r="CH113" s="252"/>
      <c r="CI113" s="226">
        <f t="shared" si="375"/>
        <v>0</v>
      </c>
      <c r="CJ113" s="252"/>
      <c r="CK113" s="226">
        <f t="shared" si="376"/>
        <v>0</v>
      </c>
      <c r="CL113" s="252"/>
      <c r="CM113" s="226">
        <f t="shared" si="377"/>
        <v>0</v>
      </c>
      <c r="CN113" s="252"/>
      <c r="CO113" s="226">
        <f t="shared" si="378"/>
        <v>0</v>
      </c>
      <c r="CP113" s="252"/>
      <c r="CQ113" s="226">
        <f t="shared" si="379"/>
        <v>0</v>
      </c>
      <c r="CR113" s="227">
        <f t="shared" si="412"/>
        <v>0</v>
      </c>
      <c r="CS113" s="253"/>
      <c r="CT113" s="229">
        <f t="shared" si="380"/>
        <v>0</v>
      </c>
      <c r="CU113" s="253"/>
      <c r="CV113" s="229">
        <f t="shared" si="381"/>
        <v>0</v>
      </c>
      <c r="CW113" s="253"/>
      <c r="CX113" s="229">
        <f t="shared" si="382"/>
        <v>0</v>
      </c>
      <c r="CY113" s="253"/>
      <c r="CZ113" s="229">
        <f t="shared" si="383"/>
        <v>0</v>
      </c>
      <c r="DA113" s="253"/>
      <c r="DB113" s="229">
        <f t="shared" si="384"/>
        <v>0</v>
      </c>
      <c r="DC113" s="230">
        <f t="shared" si="413"/>
        <v>0</v>
      </c>
      <c r="DD113" s="254"/>
      <c r="DE113" s="232">
        <f t="shared" si="385"/>
        <v>0</v>
      </c>
      <c r="DF113" s="254"/>
      <c r="DG113" s="232">
        <f t="shared" si="386"/>
        <v>0</v>
      </c>
      <c r="DH113" s="254"/>
      <c r="DI113" s="232">
        <f t="shared" si="387"/>
        <v>0</v>
      </c>
      <c r="DJ113" s="254"/>
      <c r="DK113" s="232">
        <f t="shared" si="388"/>
        <v>0</v>
      </c>
      <c r="DL113" s="254"/>
      <c r="DM113" s="232">
        <f t="shared" si="389"/>
        <v>0</v>
      </c>
      <c r="DN113" s="233">
        <f t="shared" si="414"/>
        <v>0</v>
      </c>
      <c r="DO113" s="255"/>
      <c r="DP113" s="235">
        <f t="shared" si="390"/>
        <v>0</v>
      </c>
      <c r="DQ113" s="255"/>
      <c r="DR113" s="235">
        <f t="shared" si="391"/>
        <v>0</v>
      </c>
      <c r="DS113" s="255"/>
      <c r="DT113" s="235">
        <f t="shared" si="392"/>
        <v>0</v>
      </c>
      <c r="DU113" s="255"/>
      <c r="DV113" s="235">
        <f t="shared" si="393"/>
        <v>0</v>
      </c>
      <c r="DW113" s="255"/>
      <c r="DX113" s="235">
        <f t="shared" si="394"/>
        <v>0</v>
      </c>
      <c r="DY113" s="243">
        <f t="shared" si="415"/>
        <v>0</v>
      </c>
      <c r="DZ113" s="558">
        <f t="shared" si="395"/>
        <v>0</v>
      </c>
      <c r="EA113" s="522">
        <f t="shared" si="396"/>
        <v>0</v>
      </c>
      <c r="EB113" s="522">
        <f t="shared" si="397"/>
        <v>0</v>
      </c>
      <c r="EC113" s="522">
        <f t="shared" si="398"/>
        <v>0</v>
      </c>
      <c r="ED113" s="522">
        <f t="shared" si="399"/>
        <v>0</v>
      </c>
      <c r="EE113" s="571">
        <f t="shared" si="400"/>
        <v>0</v>
      </c>
      <c r="EF113" s="256">
        <f t="shared" si="401"/>
        <v>0</v>
      </c>
      <c r="EG113" s="256">
        <f t="shared" si="402"/>
        <v>0</v>
      </c>
      <c r="EH113" s="256">
        <f t="shared" si="403"/>
        <v>0</v>
      </c>
      <c r="EI113" s="256">
        <f t="shared" si="404"/>
        <v>0</v>
      </c>
      <c r="EJ113" s="256">
        <f t="shared" si="416"/>
        <v>0</v>
      </c>
      <c r="EK113" s="244">
        <f t="shared" si="405"/>
        <v>0</v>
      </c>
    </row>
    <row r="114" spans="1:141" s="9" customFormat="1" ht="15" customHeight="1">
      <c r="A114" s="62"/>
      <c r="B114" s="62"/>
      <c r="C114" s="80"/>
      <c r="D114" s="13">
        <f t="shared" si="337"/>
        <v>0</v>
      </c>
      <c r="E114" s="666" t="str">
        <f t="shared" si="337"/>
        <v>Select E-Class</v>
      </c>
      <c r="F114" s="666"/>
      <c r="G114" s="666"/>
      <c r="H114" s="666"/>
      <c r="I114" s="666"/>
      <c r="J114" s="666"/>
      <c r="K114" s="33"/>
      <c r="L114" s="107">
        <f t="shared" si="338"/>
        <v>0</v>
      </c>
      <c r="M114" s="56"/>
      <c r="N114" s="108"/>
      <c r="O114" s="91">
        <f t="shared" si="339"/>
        <v>0</v>
      </c>
      <c r="P114" s="108"/>
      <c r="Q114" s="91">
        <f t="shared" si="340"/>
        <v>0</v>
      </c>
      <c r="R114" s="114"/>
      <c r="S114" s="91">
        <f t="shared" si="341"/>
        <v>0</v>
      </c>
      <c r="T114" s="108"/>
      <c r="U114" s="91">
        <f t="shared" si="342"/>
        <v>0</v>
      </c>
      <c r="V114" s="108"/>
      <c r="W114" s="91">
        <f t="shared" si="343"/>
        <v>0</v>
      </c>
      <c r="X114" s="92">
        <f t="shared" si="406"/>
        <v>0</v>
      </c>
      <c r="Y114" s="247"/>
      <c r="Z114" s="211">
        <f t="shared" si="344"/>
        <v>0</v>
      </c>
      <c r="AA114" s="247"/>
      <c r="AB114" s="211">
        <f t="shared" si="345"/>
        <v>0</v>
      </c>
      <c r="AC114" s="259"/>
      <c r="AD114" s="211">
        <f t="shared" si="346"/>
        <v>0</v>
      </c>
      <c r="AE114" s="247"/>
      <c r="AF114" s="211">
        <f t="shared" si="347"/>
        <v>0</v>
      </c>
      <c r="AG114" s="247"/>
      <c r="AH114" s="211">
        <f t="shared" si="348"/>
        <v>0</v>
      </c>
      <c r="AI114" s="212">
        <f t="shared" si="407"/>
        <v>0</v>
      </c>
      <c r="AJ114" s="248"/>
      <c r="AK114" s="214">
        <f t="shared" si="349"/>
        <v>0</v>
      </c>
      <c r="AL114" s="248"/>
      <c r="AM114" s="214">
        <f t="shared" si="350"/>
        <v>0</v>
      </c>
      <c r="AN114" s="260"/>
      <c r="AO114" s="214">
        <f t="shared" si="351"/>
        <v>0</v>
      </c>
      <c r="AP114" s="248"/>
      <c r="AQ114" s="214">
        <f t="shared" si="352"/>
        <v>0</v>
      </c>
      <c r="AR114" s="248"/>
      <c r="AS114" s="214">
        <f t="shared" si="353"/>
        <v>0</v>
      </c>
      <c r="AT114" s="215">
        <f t="shared" si="408"/>
        <v>0</v>
      </c>
      <c r="AU114" s="249"/>
      <c r="AV114" s="217">
        <f t="shared" si="354"/>
        <v>0</v>
      </c>
      <c r="AW114" s="249"/>
      <c r="AX114" s="217">
        <f t="shared" si="355"/>
        <v>0</v>
      </c>
      <c r="AY114" s="261"/>
      <c r="AZ114" s="217">
        <f t="shared" si="356"/>
        <v>0</v>
      </c>
      <c r="BA114" s="249"/>
      <c r="BB114" s="217">
        <f t="shared" si="357"/>
        <v>0</v>
      </c>
      <c r="BC114" s="249"/>
      <c r="BD114" s="217">
        <f t="shared" si="358"/>
        <v>0</v>
      </c>
      <c r="BE114" s="218">
        <f t="shared" si="409"/>
        <v>0</v>
      </c>
      <c r="BF114" s="250"/>
      <c r="BG114" s="220">
        <f t="shared" si="359"/>
        <v>0</v>
      </c>
      <c r="BH114" s="250"/>
      <c r="BI114" s="220">
        <f t="shared" si="360"/>
        <v>0</v>
      </c>
      <c r="BJ114" s="262"/>
      <c r="BK114" s="220">
        <f t="shared" si="361"/>
        <v>0</v>
      </c>
      <c r="BL114" s="250"/>
      <c r="BM114" s="220">
        <f t="shared" si="362"/>
        <v>0</v>
      </c>
      <c r="BN114" s="250"/>
      <c r="BO114" s="220">
        <f t="shared" si="363"/>
        <v>0</v>
      </c>
      <c r="BP114" s="413">
        <f t="shared" si="410"/>
        <v>0</v>
      </c>
      <c r="BQ114" s="558">
        <f t="shared" si="364"/>
        <v>0</v>
      </c>
      <c r="BR114" s="522">
        <f t="shared" si="365"/>
        <v>0</v>
      </c>
      <c r="BS114" s="522">
        <f t="shared" si="366"/>
        <v>0</v>
      </c>
      <c r="BT114" s="522">
        <f t="shared" si="367"/>
        <v>0</v>
      </c>
      <c r="BU114" s="522">
        <f t="shared" si="368"/>
        <v>0</v>
      </c>
      <c r="BV114" s="571">
        <f t="shared" si="369"/>
        <v>0</v>
      </c>
      <c r="BW114" s="527"/>
      <c r="BX114" s="223">
        <f t="shared" si="370"/>
        <v>0</v>
      </c>
      <c r="BY114" s="251"/>
      <c r="BZ114" s="223">
        <f t="shared" si="371"/>
        <v>0</v>
      </c>
      <c r="CA114" s="263"/>
      <c r="CB114" s="223">
        <f t="shared" si="372"/>
        <v>0</v>
      </c>
      <c r="CC114" s="251"/>
      <c r="CD114" s="223">
        <f t="shared" si="373"/>
        <v>0</v>
      </c>
      <c r="CE114" s="251"/>
      <c r="CF114" s="223">
        <f t="shared" si="374"/>
        <v>0</v>
      </c>
      <c r="CG114" s="224">
        <f t="shared" si="411"/>
        <v>0</v>
      </c>
      <c r="CH114" s="252"/>
      <c r="CI114" s="226">
        <f t="shared" si="375"/>
        <v>0</v>
      </c>
      <c r="CJ114" s="252"/>
      <c r="CK114" s="226">
        <f t="shared" si="376"/>
        <v>0</v>
      </c>
      <c r="CL114" s="264"/>
      <c r="CM114" s="226">
        <f t="shared" si="377"/>
        <v>0</v>
      </c>
      <c r="CN114" s="252"/>
      <c r="CO114" s="226">
        <f t="shared" si="378"/>
        <v>0</v>
      </c>
      <c r="CP114" s="252"/>
      <c r="CQ114" s="226">
        <f t="shared" si="379"/>
        <v>0</v>
      </c>
      <c r="CR114" s="227">
        <f t="shared" si="412"/>
        <v>0</v>
      </c>
      <c r="CS114" s="253"/>
      <c r="CT114" s="229">
        <f t="shared" si="380"/>
        <v>0</v>
      </c>
      <c r="CU114" s="253"/>
      <c r="CV114" s="229">
        <f t="shared" si="381"/>
        <v>0</v>
      </c>
      <c r="CW114" s="265"/>
      <c r="CX114" s="229">
        <f t="shared" si="382"/>
        <v>0</v>
      </c>
      <c r="CY114" s="253"/>
      <c r="CZ114" s="229">
        <f t="shared" si="383"/>
        <v>0</v>
      </c>
      <c r="DA114" s="253"/>
      <c r="DB114" s="229">
        <f t="shared" si="384"/>
        <v>0</v>
      </c>
      <c r="DC114" s="230">
        <f t="shared" si="413"/>
        <v>0</v>
      </c>
      <c r="DD114" s="254"/>
      <c r="DE114" s="232">
        <f t="shared" si="385"/>
        <v>0</v>
      </c>
      <c r="DF114" s="254"/>
      <c r="DG114" s="232">
        <f t="shared" si="386"/>
        <v>0</v>
      </c>
      <c r="DH114" s="266"/>
      <c r="DI114" s="232">
        <f t="shared" si="387"/>
        <v>0</v>
      </c>
      <c r="DJ114" s="254"/>
      <c r="DK114" s="232">
        <f t="shared" si="388"/>
        <v>0</v>
      </c>
      <c r="DL114" s="254"/>
      <c r="DM114" s="232">
        <f t="shared" si="389"/>
        <v>0</v>
      </c>
      <c r="DN114" s="233">
        <f t="shared" si="414"/>
        <v>0</v>
      </c>
      <c r="DO114" s="255"/>
      <c r="DP114" s="235">
        <f t="shared" si="390"/>
        <v>0</v>
      </c>
      <c r="DQ114" s="255"/>
      <c r="DR114" s="235">
        <f t="shared" si="391"/>
        <v>0</v>
      </c>
      <c r="DS114" s="267"/>
      <c r="DT114" s="235">
        <f t="shared" si="392"/>
        <v>0</v>
      </c>
      <c r="DU114" s="255"/>
      <c r="DV114" s="235">
        <f t="shared" si="393"/>
        <v>0</v>
      </c>
      <c r="DW114" s="255"/>
      <c r="DX114" s="235">
        <f t="shared" si="394"/>
        <v>0</v>
      </c>
      <c r="DY114" s="243">
        <f t="shared" si="415"/>
        <v>0</v>
      </c>
      <c r="DZ114" s="558">
        <f t="shared" si="395"/>
        <v>0</v>
      </c>
      <c r="EA114" s="522">
        <f t="shared" si="396"/>
        <v>0</v>
      </c>
      <c r="EB114" s="522">
        <f t="shared" si="397"/>
        <v>0</v>
      </c>
      <c r="EC114" s="522">
        <f t="shared" si="398"/>
        <v>0</v>
      </c>
      <c r="ED114" s="522">
        <f t="shared" si="399"/>
        <v>0</v>
      </c>
      <c r="EE114" s="571">
        <f t="shared" si="400"/>
        <v>0</v>
      </c>
      <c r="EF114" s="256">
        <f t="shared" si="401"/>
        <v>0</v>
      </c>
      <c r="EG114" s="256">
        <f t="shared" si="402"/>
        <v>0</v>
      </c>
      <c r="EH114" s="256">
        <f t="shared" si="403"/>
        <v>0</v>
      </c>
      <c r="EI114" s="256">
        <f t="shared" si="404"/>
        <v>0</v>
      </c>
      <c r="EJ114" s="256">
        <f t="shared" si="416"/>
        <v>0</v>
      </c>
      <c r="EK114" s="244">
        <f t="shared" si="405"/>
        <v>0</v>
      </c>
    </row>
    <row r="115" spans="1:141" s="9" customFormat="1" ht="15" customHeight="1">
      <c r="A115" s="62"/>
      <c r="B115" s="62"/>
      <c r="C115" s="80"/>
      <c r="D115" s="13">
        <f t="shared" si="337"/>
        <v>0</v>
      </c>
      <c r="E115" s="666" t="str">
        <f t="shared" si="337"/>
        <v>Select E-Class</v>
      </c>
      <c r="F115" s="666"/>
      <c r="G115" s="666"/>
      <c r="H115" s="666"/>
      <c r="I115" s="666"/>
      <c r="J115" s="666"/>
      <c r="K115" s="33"/>
      <c r="L115" s="107">
        <f t="shared" si="338"/>
        <v>0</v>
      </c>
      <c r="M115" s="56"/>
      <c r="N115" s="108"/>
      <c r="O115" s="91">
        <f t="shared" si="339"/>
        <v>0</v>
      </c>
      <c r="P115" s="108"/>
      <c r="Q115" s="91">
        <f t="shared" si="340"/>
        <v>0</v>
      </c>
      <c r="R115" s="108"/>
      <c r="S115" s="91">
        <f t="shared" si="341"/>
        <v>0</v>
      </c>
      <c r="T115" s="108"/>
      <c r="U115" s="91">
        <f t="shared" si="342"/>
        <v>0</v>
      </c>
      <c r="V115" s="108"/>
      <c r="W115" s="91">
        <f t="shared" si="343"/>
        <v>0</v>
      </c>
      <c r="X115" s="92">
        <f t="shared" si="406"/>
        <v>0</v>
      </c>
      <c r="Y115" s="247"/>
      <c r="Z115" s="211">
        <f t="shared" si="344"/>
        <v>0</v>
      </c>
      <c r="AA115" s="247"/>
      <c r="AB115" s="211">
        <f t="shared" si="345"/>
        <v>0</v>
      </c>
      <c r="AC115" s="247"/>
      <c r="AD115" s="211">
        <f t="shared" si="346"/>
        <v>0</v>
      </c>
      <c r="AE115" s="247"/>
      <c r="AF115" s="211">
        <f t="shared" si="347"/>
        <v>0</v>
      </c>
      <c r="AG115" s="247"/>
      <c r="AH115" s="211">
        <f t="shared" si="348"/>
        <v>0</v>
      </c>
      <c r="AI115" s="212">
        <f t="shared" si="407"/>
        <v>0</v>
      </c>
      <c r="AJ115" s="248"/>
      <c r="AK115" s="214">
        <f t="shared" si="349"/>
        <v>0</v>
      </c>
      <c r="AL115" s="248"/>
      <c r="AM115" s="214">
        <f t="shared" si="350"/>
        <v>0</v>
      </c>
      <c r="AN115" s="248"/>
      <c r="AO115" s="214">
        <f t="shared" si="351"/>
        <v>0</v>
      </c>
      <c r="AP115" s="248"/>
      <c r="AQ115" s="214">
        <f t="shared" si="352"/>
        <v>0</v>
      </c>
      <c r="AR115" s="248"/>
      <c r="AS115" s="214">
        <f t="shared" si="353"/>
        <v>0</v>
      </c>
      <c r="AT115" s="215">
        <f t="shared" si="408"/>
        <v>0</v>
      </c>
      <c r="AU115" s="249"/>
      <c r="AV115" s="217">
        <f t="shared" si="354"/>
        <v>0</v>
      </c>
      <c r="AW115" s="249"/>
      <c r="AX115" s="217">
        <f t="shared" si="355"/>
        <v>0</v>
      </c>
      <c r="AY115" s="249"/>
      <c r="AZ115" s="217">
        <f t="shared" si="356"/>
        <v>0</v>
      </c>
      <c r="BA115" s="249"/>
      <c r="BB115" s="217">
        <f t="shared" si="357"/>
        <v>0</v>
      </c>
      <c r="BC115" s="249"/>
      <c r="BD115" s="217">
        <f t="shared" si="358"/>
        <v>0</v>
      </c>
      <c r="BE115" s="218">
        <f t="shared" si="409"/>
        <v>0</v>
      </c>
      <c r="BF115" s="250"/>
      <c r="BG115" s="220">
        <f t="shared" si="359"/>
        <v>0</v>
      </c>
      <c r="BH115" s="250"/>
      <c r="BI115" s="220">
        <f t="shared" si="360"/>
        <v>0</v>
      </c>
      <c r="BJ115" s="250"/>
      <c r="BK115" s="220">
        <f t="shared" si="361"/>
        <v>0</v>
      </c>
      <c r="BL115" s="250"/>
      <c r="BM115" s="220">
        <f t="shared" si="362"/>
        <v>0</v>
      </c>
      <c r="BN115" s="250"/>
      <c r="BO115" s="220">
        <f t="shared" si="363"/>
        <v>0</v>
      </c>
      <c r="BP115" s="413">
        <f t="shared" si="410"/>
        <v>0</v>
      </c>
      <c r="BQ115" s="558">
        <f t="shared" si="364"/>
        <v>0</v>
      </c>
      <c r="BR115" s="522">
        <f t="shared" si="365"/>
        <v>0</v>
      </c>
      <c r="BS115" s="522">
        <f t="shared" si="366"/>
        <v>0</v>
      </c>
      <c r="BT115" s="522">
        <f t="shared" si="367"/>
        <v>0</v>
      </c>
      <c r="BU115" s="522">
        <f t="shared" si="368"/>
        <v>0</v>
      </c>
      <c r="BV115" s="571">
        <f t="shared" si="369"/>
        <v>0</v>
      </c>
      <c r="BW115" s="527"/>
      <c r="BX115" s="223">
        <f t="shared" si="370"/>
        <v>0</v>
      </c>
      <c r="BY115" s="251"/>
      <c r="BZ115" s="223">
        <f t="shared" si="371"/>
        <v>0</v>
      </c>
      <c r="CA115" s="251"/>
      <c r="CB115" s="223">
        <f t="shared" si="372"/>
        <v>0</v>
      </c>
      <c r="CC115" s="251"/>
      <c r="CD115" s="223">
        <f t="shared" si="373"/>
        <v>0</v>
      </c>
      <c r="CE115" s="251"/>
      <c r="CF115" s="223">
        <f t="shared" si="374"/>
        <v>0</v>
      </c>
      <c r="CG115" s="224">
        <f t="shared" si="411"/>
        <v>0</v>
      </c>
      <c r="CH115" s="252"/>
      <c r="CI115" s="226">
        <f t="shared" si="375"/>
        <v>0</v>
      </c>
      <c r="CJ115" s="252"/>
      <c r="CK115" s="226">
        <f t="shared" si="376"/>
        <v>0</v>
      </c>
      <c r="CL115" s="252"/>
      <c r="CM115" s="226">
        <f t="shared" si="377"/>
        <v>0</v>
      </c>
      <c r="CN115" s="252"/>
      <c r="CO115" s="226">
        <f t="shared" si="378"/>
        <v>0</v>
      </c>
      <c r="CP115" s="252"/>
      <c r="CQ115" s="226">
        <f t="shared" si="379"/>
        <v>0</v>
      </c>
      <c r="CR115" s="227">
        <f t="shared" si="412"/>
        <v>0</v>
      </c>
      <c r="CS115" s="253"/>
      <c r="CT115" s="229">
        <f t="shared" si="380"/>
        <v>0</v>
      </c>
      <c r="CU115" s="253"/>
      <c r="CV115" s="229">
        <f t="shared" si="381"/>
        <v>0</v>
      </c>
      <c r="CW115" s="253"/>
      <c r="CX115" s="229">
        <f t="shared" si="382"/>
        <v>0</v>
      </c>
      <c r="CY115" s="253"/>
      <c r="CZ115" s="229">
        <f t="shared" si="383"/>
        <v>0</v>
      </c>
      <c r="DA115" s="253"/>
      <c r="DB115" s="229">
        <f t="shared" si="384"/>
        <v>0</v>
      </c>
      <c r="DC115" s="230">
        <f t="shared" si="413"/>
        <v>0</v>
      </c>
      <c r="DD115" s="254"/>
      <c r="DE115" s="232">
        <f t="shared" si="385"/>
        <v>0</v>
      </c>
      <c r="DF115" s="254"/>
      <c r="DG115" s="232">
        <f t="shared" si="386"/>
        <v>0</v>
      </c>
      <c r="DH115" s="254"/>
      <c r="DI115" s="232">
        <f t="shared" si="387"/>
        <v>0</v>
      </c>
      <c r="DJ115" s="254"/>
      <c r="DK115" s="232">
        <f t="shared" si="388"/>
        <v>0</v>
      </c>
      <c r="DL115" s="254"/>
      <c r="DM115" s="232">
        <f t="shared" si="389"/>
        <v>0</v>
      </c>
      <c r="DN115" s="233">
        <f t="shared" si="414"/>
        <v>0</v>
      </c>
      <c r="DO115" s="255"/>
      <c r="DP115" s="235">
        <f t="shared" si="390"/>
        <v>0</v>
      </c>
      <c r="DQ115" s="255"/>
      <c r="DR115" s="235">
        <f t="shared" si="391"/>
        <v>0</v>
      </c>
      <c r="DS115" s="255"/>
      <c r="DT115" s="235">
        <f t="shared" si="392"/>
        <v>0</v>
      </c>
      <c r="DU115" s="255"/>
      <c r="DV115" s="235">
        <f t="shared" si="393"/>
        <v>0</v>
      </c>
      <c r="DW115" s="255"/>
      <c r="DX115" s="235">
        <f t="shared" si="394"/>
        <v>0</v>
      </c>
      <c r="DY115" s="243">
        <f t="shared" si="415"/>
        <v>0</v>
      </c>
      <c r="DZ115" s="558">
        <f t="shared" si="395"/>
        <v>0</v>
      </c>
      <c r="EA115" s="522">
        <f t="shared" si="396"/>
        <v>0</v>
      </c>
      <c r="EB115" s="522">
        <f t="shared" si="397"/>
        <v>0</v>
      </c>
      <c r="EC115" s="522">
        <f t="shared" si="398"/>
        <v>0</v>
      </c>
      <c r="ED115" s="522">
        <f t="shared" si="399"/>
        <v>0</v>
      </c>
      <c r="EE115" s="571">
        <f t="shared" si="400"/>
        <v>0</v>
      </c>
      <c r="EF115" s="256">
        <f t="shared" si="401"/>
        <v>0</v>
      </c>
      <c r="EG115" s="256">
        <f t="shared" si="402"/>
        <v>0</v>
      </c>
      <c r="EH115" s="256">
        <f t="shared" si="403"/>
        <v>0</v>
      </c>
      <c r="EI115" s="256">
        <f t="shared" si="404"/>
        <v>0</v>
      </c>
      <c r="EJ115" s="256">
        <f t="shared" si="416"/>
        <v>0</v>
      </c>
      <c r="EK115" s="244">
        <f t="shared" si="405"/>
        <v>0</v>
      </c>
    </row>
    <row r="116" spans="1:141" s="9" customFormat="1" ht="15" customHeight="1">
      <c r="A116" s="62"/>
      <c r="B116" s="62"/>
      <c r="C116" s="80"/>
      <c r="D116" s="13">
        <f t="shared" si="337"/>
        <v>0</v>
      </c>
      <c r="E116" s="666" t="str">
        <f t="shared" si="337"/>
        <v>Select E-Class</v>
      </c>
      <c r="F116" s="666"/>
      <c r="G116" s="666"/>
      <c r="H116" s="666"/>
      <c r="I116" s="666"/>
      <c r="J116" s="666"/>
      <c r="K116" s="33"/>
      <c r="L116" s="107">
        <f t="shared" si="338"/>
        <v>0</v>
      </c>
      <c r="M116" s="56"/>
      <c r="N116" s="108"/>
      <c r="O116" s="91">
        <f t="shared" si="339"/>
        <v>0</v>
      </c>
      <c r="P116" s="108"/>
      <c r="Q116" s="91">
        <f t="shared" si="340"/>
        <v>0</v>
      </c>
      <c r="R116" s="108"/>
      <c r="S116" s="91">
        <f t="shared" si="341"/>
        <v>0</v>
      </c>
      <c r="T116" s="108"/>
      <c r="U116" s="91">
        <f t="shared" si="342"/>
        <v>0</v>
      </c>
      <c r="V116" s="108"/>
      <c r="W116" s="91">
        <f t="shared" si="343"/>
        <v>0</v>
      </c>
      <c r="X116" s="92">
        <f t="shared" si="406"/>
        <v>0</v>
      </c>
      <c r="Y116" s="247"/>
      <c r="Z116" s="211">
        <f t="shared" si="344"/>
        <v>0</v>
      </c>
      <c r="AA116" s="247"/>
      <c r="AB116" s="211">
        <f t="shared" si="345"/>
        <v>0</v>
      </c>
      <c r="AC116" s="247"/>
      <c r="AD116" s="211">
        <f t="shared" si="346"/>
        <v>0</v>
      </c>
      <c r="AE116" s="247"/>
      <c r="AF116" s="211">
        <f t="shared" si="347"/>
        <v>0</v>
      </c>
      <c r="AG116" s="247"/>
      <c r="AH116" s="211">
        <f t="shared" si="348"/>
        <v>0</v>
      </c>
      <c r="AI116" s="212">
        <f t="shared" si="407"/>
        <v>0</v>
      </c>
      <c r="AJ116" s="248"/>
      <c r="AK116" s="214">
        <f t="shared" si="349"/>
        <v>0</v>
      </c>
      <c r="AL116" s="248"/>
      <c r="AM116" s="214">
        <f t="shared" si="350"/>
        <v>0</v>
      </c>
      <c r="AN116" s="248"/>
      <c r="AO116" s="214">
        <f t="shared" si="351"/>
        <v>0</v>
      </c>
      <c r="AP116" s="248"/>
      <c r="AQ116" s="214">
        <f t="shared" si="352"/>
        <v>0</v>
      </c>
      <c r="AR116" s="248"/>
      <c r="AS116" s="214">
        <f t="shared" si="353"/>
        <v>0</v>
      </c>
      <c r="AT116" s="215">
        <f t="shared" si="408"/>
        <v>0</v>
      </c>
      <c r="AU116" s="249"/>
      <c r="AV116" s="217">
        <f t="shared" si="354"/>
        <v>0</v>
      </c>
      <c r="AW116" s="249"/>
      <c r="AX116" s="217">
        <f t="shared" si="355"/>
        <v>0</v>
      </c>
      <c r="AY116" s="249"/>
      <c r="AZ116" s="217">
        <f t="shared" si="356"/>
        <v>0</v>
      </c>
      <c r="BA116" s="249"/>
      <c r="BB116" s="217">
        <f t="shared" si="357"/>
        <v>0</v>
      </c>
      <c r="BC116" s="249"/>
      <c r="BD116" s="217">
        <f t="shared" si="358"/>
        <v>0</v>
      </c>
      <c r="BE116" s="218">
        <f t="shared" si="409"/>
        <v>0</v>
      </c>
      <c r="BF116" s="250"/>
      <c r="BG116" s="220">
        <f t="shared" si="359"/>
        <v>0</v>
      </c>
      <c r="BH116" s="250"/>
      <c r="BI116" s="220">
        <f t="shared" si="360"/>
        <v>0</v>
      </c>
      <c r="BJ116" s="250"/>
      <c r="BK116" s="220">
        <f t="shared" si="361"/>
        <v>0</v>
      </c>
      <c r="BL116" s="250"/>
      <c r="BM116" s="220">
        <f t="shared" si="362"/>
        <v>0</v>
      </c>
      <c r="BN116" s="250"/>
      <c r="BO116" s="220">
        <f t="shared" si="363"/>
        <v>0</v>
      </c>
      <c r="BP116" s="413">
        <f t="shared" si="410"/>
        <v>0</v>
      </c>
      <c r="BQ116" s="558">
        <f t="shared" si="364"/>
        <v>0</v>
      </c>
      <c r="BR116" s="522">
        <f t="shared" si="365"/>
        <v>0</v>
      </c>
      <c r="BS116" s="522">
        <f t="shared" si="366"/>
        <v>0</v>
      </c>
      <c r="BT116" s="522">
        <f t="shared" si="367"/>
        <v>0</v>
      </c>
      <c r="BU116" s="522">
        <f t="shared" si="368"/>
        <v>0</v>
      </c>
      <c r="BV116" s="571">
        <f t="shared" si="369"/>
        <v>0</v>
      </c>
      <c r="BW116" s="527"/>
      <c r="BX116" s="223">
        <f t="shared" si="370"/>
        <v>0</v>
      </c>
      <c r="BY116" s="251"/>
      <c r="BZ116" s="223">
        <f t="shared" si="371"/>
        <v>0</v>
      </c>
      <c r="CA116" s="251"/>
      <c r="CB116" s="223">
        <f t="shared" si="372"/>
        <v>0</v>
      </c>
      <c r="CC116" s="251"/>
      <c r="CD116" s="223">
        <f t="shared" si="373"/>
        <v>0</v>
      </c>
      <c r="CE116" s="251"/>
      <c r="CF116" s="223">
        <f t="shared" si="374"/>
        <v>0</v>
      </c>
      <c r="CG116" s="224">
        <f t="shared" si="411"/>
        <v>0</v>
      </c>
      <c r="CH116" s="252"/>
      <c r="CI116" s="226">
        <f t="shared" si="375"/>
        <v>0</v>
      </c>
      <c r="CJ116" s="252"/>
      <c r="CK116" s="226">
        <f t="shared" si="376"/>
        <v>0</v>
      </c>
      <c r="CL116" s="252"/>
      <c r="CM116" s="226">
        <f t="shared" si="377"/>
        <v>0</v>
      </c>
      <c r="CN116" s="252"/>
      <c r="CO116" s="226">
        <f t="shared" si="378"/>
        <v>0</v>
      </c>
      <c r="CP116" s="252"/>
      <c r="CQ116" s="226">
        <f t="shared" si="379"/>
        <v>0</v>
      </c>
      <c r="CR116" s="227">
        <f t="shared" si="412"/>
        <v>0</v>
      </c>
      <c r="CS116" s="253"/>
      <c r="CT116" s="229">
        <f t="shared" si="380"/>
        <v>0</v>
      </c>
      <c r="CU116" s="253"/>
      <c r="CV116" s="229">
        <f t="shared" si="381"/>
        <v>0</v>
      </c>
      <c r="CW116" s="253"/>
      <c r="CX116" s="229">
        <f t="shared" si="382"/>
        <v>0</v>
      </c>
      <c r="CY116" s="253"/>
      <c r="CZ116" s="229">
        <f t="shared" si="383"/>
        <v>0</v>
      </c>
      <c r="DA116" s="253"/>
      <c r="DB116" s="229">
        <f t="shared" si="384"/>
        <v>0</v>
      </c>
      <c r="DC116" s="230">
        <f t="shared" si="413"/>
        <v>0</v>
      </c>
      <c r="DD116" s="254"/>
      <c r="DE116" s="232">
        <f t="shared" si="385"/>
        <v>0</v>
      </c>
      <c r="DF116" s="254"/>
      <c r="DG116" s="232">
        <f t="shared" si="386"/>
        <v>0</v>
      </c>
      <c r="DH116" s="254"/>
      <c r="DI116" s="232">
        <f t="shared" si="387"/>
        <v>0</v>
      </c>
      <c r="DJ116" s="254"/>
      <c r="DK116" s="232">
        <f t="shared" si="388"/>
        <v>0</v>
      </c>
      <c r="DL116" s="254"/>
      <c r="DM116" s="232">
        <f t="shared" si="389"/>
        <v>0</v>
      </c>
      <c r="DN116" s="233">
        <f t="shared" si="414"/>
        <v>0</v>
      </c>
      <c r="DO116" s="255"/>
      <c r="DP116" s="235">
        <f t="shared" si="390"/>
        <v>0</v>
      </c>
      <c r="DQ116" s="255"/>
      <c r="DR116" s="235">
        <f t="shared" si="391"/>
        <v>0</v>
      </c>
      <c r="DS116" s="255"/>
      <c r="DT116" s="235">
        <f t="shared" si="392"/>
        <v>0</v>
      </c>
      <c r="DU116" s="255"/>
      <c r="DV116" s="235">
        <f t="shared" si="393"/>
        <v>0</v>
      </c>
      <c r="DW116" s="255"/>
      <c r="DX116" s="235">
        <f t="shared" si="394"/>
        <v>0</v>
      </c>
      <c r="DY116" s="243">
        <f t="shared" si="415"/>
        <v>0</v>
      </c>
      <c r="DZ116" s="558">
        <f t="shared" si="395"/>
        <v>0</v>
      </c>
      <c r="EA116" s="522">
        <f t="shared" si="396"/>
        <v>0</v>
      </c>
      <c r="EB116" s="522">
        <f t="shared" si="397"/>
        <v>0</v>
      </c>
      <c r="EC116" s="522">
        <f t="shared" si="398"/>
        <v>0</v>
      </c>
      <c r="ED116" s="522">
        <f t="shared" si="399"/>
        <v>0</v>
      </c>
      <c r="EE116" s="571">
        <f t="shared" si="400"/>
        <v>0</v>
      </c>
      <c r="EF116" s="256">
        <f t="shared" si="401"/>
        <v>0</v>
      </c>
      <c r="EG116" s="256">
        <f t="shared" si="402"/>
        <v>0</v>
      </c>
      <c r="EH116" s="256">
        <f t="shared" si="403"/>
        <v>0</v>
      </c>
      <c r="EI116" s="256">
        <f t="shared" si="404"/>
        <v>0</v>
      </c>
      <c r="EJ116" s="256">
        <f t="shared" si="416"/>
        <v>0</v>
      </c>
      <c r="EK116" s="244">
        <f t="shared" si="405"/>
        <v>0</v>
      </c>
    </row>
    <row r="117" spans="1:141" s="9" customFormat="1" ht="15" customHeight="1">
      <c r="A117" s="62"/>
      <c r="B117" s="62"/>
      <c r="C117" s="80"/>
      <c r="D117" s="13">
        <f t="shared" si="337"/>
        <v>0</v>
      </c>
      <c r="E117" s="666" t="str">
        <f t="shared" si="337"/>
        <v>Select E-Class</v>
      </c>
      <c r="F117" s="666"/>
      <c r="G117" s="666"/>
      <c r="H117" s="666"/>
      <c r="I117" s="666"/>
      <c r="J117" s="666"/>
      <c r="K117" s="33"/>
      <c r="L117" s="107">
        <f t="shared" si="338"/>
        <v>0</v>
      </c>
      <c r="M117" s="56"/>
      <c r="N117" s="108"/>
      <c r="O117" s="91">
        <f t="shared" si="339"/>
        <v>0</v>
      </c>
      <c r="P117" s="108"/>
      <c r="Q117" s="91">
        <f t="shared" si="340"/>
        <v>0</v>
      </c>
      <c r="R117" s="108"/>
      <c r="S117" s="91">
        <f t="shared" si="341"/>
        <v>0</v>
      </c>
      <c r="T117" s="108"/>
      <c r="U117" s="91">
        <f t="shared" si="342"/>
        <v>0</v>
      </c>
      <c r="V117" s="108"/>
      <c r="W117" s="91">
        <f t="shared" si="343"/>
        <v>0</v>
      </c>
      <c r="X117" s="92">
        <f t="shared" si="406"/>
        <v>0</v>
      </c>
      <c r="Y117" s="247"/>
      <c r="Z117" s="211">
        <f t="shared" si="344"/>
        <v>0</v>
      </c>
      <c r="AA117" s="247"/>
      <c r="AB117" s="211">
        <f t="shared" si="345"/>
        <v>0</v>
      </c>
      <c r="AC117" s="247"/>
      <c r="AD117" s="211">
        <f t="shared" si="346"/>
        <v>0</v>
      </c>
      <c r="AE117" s="247"/>
      <c r="AF117" s="211">
        <f t="shared" si="347"/>
        <v>0</v>
      </c>
      <c r="AG117" s="247"/>
      <c r="AH117" s="211">
        <f t="shared" si="348"/>
        <v>0</v>
      </c>
      <c r="AI117" s="212">
        <f t="shared" si="407"/>
        <v>0</v>
      </c>
      <c r="AJ117" s="248"/>
      <c r="AK117" s="214">
        <f t="shared" si="349"/>
        <v>0</v>
      </c>
      <c r="AL117" s="248"/>
      <c r="AM117" s="214">
        <f t="shared" si="350"/>
        <v>0</v>
      </c>
      <c r="AN117" s="248"/>
      <c r="AO117" s="214">
        <f t="shared" si="351"/>
        <v>0</v>
      </c>
      <c r="AP117" s="248"/>
      <c r="AQ117" s="214">
        <f t="shared" si="352"/>
        <v>0</v>
      </c>
      <c r="AR117" s="248"/>
      <c r="AS117" s="214">
        <f t="shared" si="353"/>
        <v>0</v>
      </c>
      <c r="AT117" s="215">
        <f t="shared" si="408"/>
        <v>0</v>
      </c>
      <c r="AU117" s="249"/>
      <c r="AV117" s="217">
        <f t="shared" si="354"/>
        <v>0</v>
      </c>
      <c r="AW117" s="249"/>
      <c r="AX117" s="217">
        <f t="shared" si="355"/>
        <v>0</v>
      </c>
      <c r="AY117" s="249"/>
      <c r="AZ117" s="217">
        <f t="shared" si="356"/>
        <v>0</v>
      </c>
      <c r="BA117" s="249"/>
      <c r="BB117" s="217">
        <f t="shared" si="357"/>
        <v>0</v>
      </c>
      <c r="BC117" s="249"/>
      <c r="BD117" s="217">
        <f t="shared" si="358"/>
        <v>0</v>
      </c>
      <c r="BE117" s="218">
        <f t="shared" si="409"/>
        <v>0</v>
      </c>
      <c r="BF117" s="250"/>
      <c r="BG117" s="220">
        <f t="shared" si="359"/>
        <v>0</v>
      </c>
      <c r="BH117" s="250"/>
      <c r="BI117" s="220">
        <f t="shared" si="360"/>
        <v>0</v>
      </c>
      <c r="BJ117" s="250"/>
      <c r="BK117" s="220">
        <f t="shared" si="361"/>
        <v>0</v>
      </c>
      <c r="BL117" s="250"/>
      <c r="BM117" s="220">
        <f t="shared" si="362"/>
        <v>0</v>
      </c>
      <c r="BN117" s="250"/>
      <c r="BO117" s="220">
        <f t="shared" si="363"/>
        <v>0</v>
      </c>
      <c r="BP117" s="413">
        <f t="shared" si="410"/>
        <v>0</v>
      </c>
      <c r="BQ117" s="558">
        <f t="shared" si="364"/>
        <v>0</v>
      </c>
      <c r="BR117" s="522">
        <f t="shared" si="365"/>
        <v>0</v>
      </c>
      <c r="BS117" s="522">
        <f t="shared" si="366"/>
        <v>0</v>
      </c>
      <c r="BT117" s="522">
        <f t="shared" si="367"/>
        <v>0</v>
      </c>
      <c r="BU117" s="522">
        <f t="shared" si="368"/>
        <v>0</v>
      </c>
      <c r="BV117" s="571">
        <f t="shared" si="369"/>
        <v>0</v>
      </c>
      <c r="BW117" s="527"/>
      <c r="BX117" s="223">
        <f t="shared" si="370"/>
        <v>0</v>
      </c>
      <c r="BY117" s="251"/>
      <c r="BZ117" s="223">
        <f t="shared" si="371"/>
        <v>0</v>
      </c>
      <c r="CA117" s="251"/>
      <c r="CB117" s="223">
        <f t="shared" si="372"/>
        <v>0</v>
      </c>
      <c r="CC117" s="251"/>
      <c r="CD117" s="223">
        <f t="shared" si="373"/>
        <v>0</v>
      </c>
      <c r="CE117" s="251"/>
      <c r="CF117" s="223">
        <f t="shared" si="374"/>
        <v>0</v>
      </c>
      <c r="CG117" s="224">
        <f t="shared" si="411"/>
        <v>0</v>
      </c>
      <c r="CH117" s="252"/>
      <c r="CI117" s="226">
        <f t="shared" si="375"/>
        <v>0</v>
      </c>
      <c r="CJ117" s="252"/>
      <c r="CK117" s="226">
        <f t="shared" si="376"/>
        <v>0</v>
      </c>
      <c r="CL117" s="252"/>
      <c r="CM117" s="226">
        <f t="shared" si="377"/>
        <v>0</v>
      </c>
      <c r="CN117" s="252"/>
      <c r="CO117" s="226">
        <f t="shared" si="378"/>
        <v>0</v>
      </c>
      <c r="CP117" s="252"/>
      <c r="CQ117" s="226">
        <f t="shared" si="379"/>
        <v>0</v>
      </c>
      <c r="CR117" s="227">
        <f t="shared" si="412"/>
        <v>0</v>
      </c>
      <c r="CS117" s="253"/>
      <c r="CT117" s="229">
        <f t="shared" si="380"/>
        <v>0</v>
      </c>
      <c r="CU117" s="253"/>
      <c r="CV117" s="229">
        <f t="shared" si="381"/>
        <v>0</v>
      </c>
      <c r="CW117" s="253"/>
      <c r="CX117" s="229">
        <f t="shared" si="382"/>
        <v>0</v>
      </c>
      <c r="CY117" s="253"/>
      <c r="CZ117" s="229">
        <f t="shared" si="383"/>
        <v>0</v>
      </c>
      <c r="DA117" s="253"/>
      <c r="DB117" s="229">
        <f t="shared" si="384"/>
        <v>0</v>
      </c>
      <c r="DC117" s="230">
        <f t="shared" si="413"/>
        <v>0</v>
      </c>
      <c r="DD117" s="254"/>
      <c r="DE117" s="232">
        <f t="shared" si="385"/>
        <v>0</v>
      </c>
      <c r="DF117" s="254"/>
      <c r="DG117" s="232">
        <f t="shared" si="386"/>
        <v>0</v>
      </c>
      <c r="DH117" s="254"/>
      <c r="DI117" s="232">
        <f t="shared" si="387"/>
        <v>0</v>
      </c>
      <c r="DJ117" s="254"/>
      <c r="DK117" s="232">
        <f t="shared" si="388"/>
        <v>0</v>
      </c>
      <c r="DL117" s="254"/>
      <c r="DM117" s="232">
        <f t="shared" si="389"/>
        <v>0</v>
      </c>
      <c r="DN117" s="233">
        <f t="shared" si="414"/>
        <v>0</v>
      </c>
      <c r="DO117" s="255"/>
      <c r="DP117" s="235">
        <f t="shared" si="390"/>
        <v>0</v>
      </c>
      <c r="DQ117" s="255"/>
      <c r="DR117" s="235">
        <f t="shared" si="391"/>
        <v>0</v>
      </c>
      <c r="DS117" s="255"/>
      <c r="DT117" s="235">
        <f t="shared" si="392"/>
        <v>0</v>
      </c>
      <c r="DU117" s="255"/>
      <c r="DV117" s="235">
        <f t="shared" si="393"/>
        <v>0</v>
      </c>
      <c r="DW117" s="255"/>
      <c r="DX117" s="235">
        <f t="shared" si="394"/>
        <v>0</v>
      </c>
      <c r="DY117" s="243">
        <f t="shared" si="415"/>
        <v>0</v>
      </c>
      <c r="DZ117" s="558">
        <f t="shared" si="395"/>
        <v>0</v>
      </c>
      <c r="EA117" s="522">
        <f t="shared" si="396"/>
        <v>0</v>
      </c>
      <c r="EB117" s="522">
        <f t="shared" si="397"/>
        <v>0</v>
      </c>
      <c r="EC117" s="522">
        <f t="shared" si="398"/>
        <v>0</v>
      </c>
      <c r="ED117" s="522">
        <f t="shared" si="399"/>
        <v>0</v>
      </c>
      <c r="EE117" s="571">
        <f t="shared" si="400"/>
        <v>0</v>
      </c>
      <c r="EF117" s="256">
        <f t="shared" si="401"/>
        <v>0</v>
      </c>
      <c r="EG117" s="256">
        <f t="shared" si="402"/>
        <v>0</v>
      </c>
      <c r="EH117" s="256">
        <f t="shared" si="403"/>
        <v>0</v>
      </c>
      <c r="EI117" s="256">
        <f t="shared" si="404"/>
        <v>0</v>
      </c>
      <c r="EJ117" s="256">
        <f t="shared" si="416"/>
        <v>0</v>
      </c>
      <c r="EK117" s="244">
        <f t="shared" si="405"/>
        <v>0</v>
      </c>
    </row>
    <row r="118" spans="1:141" s="9" customFormat="1" ht="15" customHeight="1">
      <c r="A118" s="62"/>
      <c r="B118" s="62"/>
      <c r="C118" s="80" t="s">
        <v>28</v>
      </c>
      <c r="D118" s="34"/>
      <c r="E118" s="653"/>
      <c r="F118" s="653"/>
      <c r="G118" s="653"/>
      <c r="H118" s="653"/>
      <c r="I118" s="653"/>
      <c r="J118" s="666"/>
      <c r="K118" s="33"/>
      <c r="L118" s="115"/>
      <c r="M118" s="56"/>
      <c r="N118" s="111"/>
      <c r="O118" s="112"/>
      <c r="P118" s="116"/>
      <c r="Q118" s="112"/>
      <c r="R118" s="116"/>
      <c r="S118" s="112"/>
      <c r="T118" s="116"/>
      <c r="U118" s="112"/>
      <c r="V118" s="116"/>
      <c r="W118" s="112"/>
      <c r="X118" s="99"/>
      <c r="Y118" s="111"/>
      <c r="Z118" s="112"/>
      <c r="AA118" s="116"/>
      <c r="AB118" s="112"/>
      <c r="AC118" s="116"/>
      <c r="AD118" s="112"/>
      <c r="AE118" s="116"/>
      <c r="AF118" s="112"/>
      <c r="AG118" s="116"/>
      <c r="AH118" s="112"/>
      <c r="AI118" s="99"/>
      <c r="AJ118" s="111"/>
      <c r="AK118" s="112"/>
      <c r="AL118" s="116"/>
      <c r="AM118" s="112"/>
      <c r="AN118" s="116"/>
      <c r="AO118" s="112"/>
      <c r="AP118" s="116"/>
      <c r="AQ118" s="112"/>
      <c r="AR118" s="116"/>
      <c r="AS118" s="112"/>
      <c r="AT118" s="99"/>
      <c r="AU118" s="111"/>
      <c r="AV118" s="112"/>
      <c r="AW118" s="116"/>
      <c r="AX118" s="112"/>
      <c r="AY118" s="116"/>
      <c r="AZ118" s="112"/>
      <c r="BA118" s="116"/>
      <c r="BB118" s="112"/>
      <c r="BC118" s="116"/>
      <c r="BD118" s="112"/>
      <c r="BE118" s="99"/>
      <c r="BF118" s="111"/>
      <c r="BG118" s="112"/>
      <c r="BH118" s="116"/>
      <c r="BI118" s="112"/>
      <c r="BJ118" s="116"/>
      <c r="BK118" s="112"/>
      <c r="BL118" s="116"/>
      <c r="BM118" s="112"/>
      <c r="BN118" s="116"/>
      <c r="BO118" s="112"/>
      <c r="BP118" s="512"/>
      <c r="BQ118" s="560"/>
      <c r="BR118" s="512"/>
      <c r="BS118" s="512"/>
      <c r="BT118" s="512"/>
      <c r="BU118" s="512"/>
      <c r="BV118" s="542"/>
      <c r="BW118" s="528"/>
      <c r="BX118" s="112"/>
      <c r="BY118" s="116"/>
      <c r="BZ118" s="112"/>
      <c r="CA118" s="116"/>
      <c r="CB118" s="112"/>
      <c r="CC118" s="116"/>
      <c r="CD118" s="112"/>
      <c r="CE118" s="116"/>
      <c r="CF118" s="112"/>
      <c r="CG118" s="99"/>
      <c r="CH118" s="111"/>
      <c r="CI118" s="112"/>
      <c r="CJ118" s="116"/>
      <c r="CK118" s="112"/>
      <c r="CL118" s="116"/>
      <c r="CM118" s="112"/>
      <c r="CN118" s="116"/>
      <c r="CO118" s="112"/>
      <c r="CP118" s="116"/>
      <c r="CQ118" s="112"/>
      <c r="CR118" s="99"/>
      <c r="CS118" s="111"/>
      <c r="CT118" s="112"/>
      <c r="CU118" s="116"/>
      <c r="CV118" s="112"/>
      <c r="CW118" s="116"/>
      <c r="CX118" s="112"/>
      <c r="CY118" s="116"/>
      <c r="CZ118" s="112"/>
      <c r="DA118" s="116"/>
      <c r="DB118" s="112"/>
      <c r="DC118" s="99"/>
      <c r="DD118" s="111"/>
      <c r="DE118" s="112"/>
      <c r="DF118" s="116"/>
      <c r="DG118" s="112"/>
      <c r="DH118" s="116"/>
      <c r="DI118" s="112"/>
      <c r="DJ118" s="116"/>
      <c r="DK118" s="112"/>
      <c r="DL118" s="116"/>
      <c r="DM118" s="112"/>
      <c r="DN118" s="99"/>
      <c r="DO118" s="111"/>
      <c r="DP118" s="112"/>
      <c r="DQ118" s="116"/>
      <c r="DR118" s="112"/>
      <c r="DS118" s="116"/>
      <c r="DT118" s="112"/>
      <c r="DU118" s="116"/>
      <c r="DV118" s="112"/>
      <c r="DW118" s="116"/>
      <c r="DX118" s="112"/>
      <c r="DY118" s="99"/>
      <c r="DZ118" s="560"/>
      <c r="EA118" s="512"/>
      <c r="EB118" s="512"/>
      <c r="EC118" s="512"/>
      <c r="ED118" s="512"/>
      <c r="EE118" s="542"/>
      <c r="EF118" s="257"/>
      <c r="EG118" s="257"/>
      <c r="EH118" s="257"/>
      <c r="EI118" s="257"/>
      <c r="EJ118" s="257"/>
      <c r="EK118" s="258"/>
    </row>
    <row r="119" spans="1:141" s="9" customFormat="1" ht="15" customHeight="1">
      <c r="A119" s="62"/>
      <c r="B119" s="62"/>
      <c r="C119" s="80"/>
      <c r="D119" s="13" t="str">
        <f t="shared" ref="D119:E133" si="417">D58</f>
        <v>Select Level from List</v>
      </c>
      <c r="E119" s="666" t="str">
        <f t="shared" si="417"/>
        <v>Select E-Class</v>
      </c>
      <c r="F119" s="666"/>
      <c r="G119" s="666"/>
      <c r="H119" s="666"/>
      <c r="I119" s="666"/>
      <c r="J119" s="666"/>
      <c r="K119" s="33"/>
      <c r="L119" s="107">
        <f t="shared" ref="L119:L133" si="418">VLOOKUP(E119,Leave_Benefits,3,0)</f>
        <v>0</v>
      </c>
      <c r="M119" s="56"/>
      <c r="N119" s="108"/>
      <c r="O119" s="91">
        <f t="shared" ref="O119:O133" si="419">ROUND(O58*$L119,0)</f>
        <v>0</v>
      </c>
      <c r="P119" s="108"/>
      <c r="Q119" s="91">
        <f t="shared" ref="Q119:Q133" si="420">ROUND(Q58*$L119,0)</f>
        <v>0</v>
      </c>
      <c r="R119" s="108"/>
      <c r="S119" s="91">
        <f t="shared" ref="S119:S133" si="421">ROUND(S58*$L119,0)</f>
        <v>0</v>
      </c>
      <c r="T119" s="108"/>
      <c r="U119" s="91">
        <f t="shared" ref="U119:U133" si="422">ROUND(U58*$L119,0)</f>
        <v>0</v>
      </c>
      <c r="V119" s="108"/>
      <c r="W119" s="91">
        <f t="shared" ref="W119:W133" si="423">ROUND(W58*$L119,0)</f>
        <v>0</v>
      </c>
      <c r="X119" s="92">
        <f>SUM(O119+Q119+S119+U119+W119)</f>
        <v>0</v>
      </c>
      <c r="Y119" s="247"/>
      <c r="Z119" s="211">
        <f t="shared" ref="Z119:Z133" si="424">ROUND(Z58*$L119,0)</f>
        <v>0</v>
      </c>
      <c r="AA119" s="247"/>
      <c r="AB119" s="211">
        <f t="shared" ref="AB119:AB133" si="425">ROUND(AB58*$L119,0)</f>
        <v>0</v>
      </c>
      <c r="AC119" s="247"/>
      <c r="AD119" s="211">
        <f t="shared" ref="AD119:AD133" si="426">ROUND(AD58*$L119,0)</f>
        <v>0</v>
      </c>
      <c r="AE119" s="247"/>
      <c r="AF119" s="211">
        <f t="shared" ref="AF119:AF133" si="427">ROUND(AF58*$L119,0)</f>
        <v>0</v>
      </c>
      <c r="AG119" s="247"/>
      <c r="AH119" s="211">
        <f t="shared" ref="AH119:AH133" si="428">ROUND(AH58*$L119,0)</f>
        <v>0</v>
      </c>
      <c r="AI119" s="212">
        <f>SUM(Z119+AB119+AD119+AF119+AH119)</f>
        <v>0</v>
      </c>
      <c r="AJ119" s="248"/>
      <c r="AK119" s="214">
        <f t="shared" ref="AK119:AK133" si="429">ROUND(AK58*$L119,0)</f>
        <v>0</v>
      </c>
      <c r="AL119" s="248"/>
      <c r="AM119" s="214">
        <f t="shared" ref="AM119:AM133" si="430">ROUND(AM58*$L119,0)</f>
        <v>0</v>
      </c>
      <c r="AN119" s="248"/>
      <c r="AO119" s="214">
        <f t="shared" ref="AO119:AO133" si="431">ROUND(AO58*$L119,0)</f>
        <v>0</v>
      </c>
      <c r="AP119" s="248"/>
      <c r="AQ119" s="214">
        <f t="shared" ref="AQ119:AQ133" si="432">ROUND(AQ58*$L119,0)</f>
        <v>0</v>
      </c>
      <c r="AR119" s="248"/>
      <c r="AS119" s="214">
        <f t="shared" ref="AS119:AS133" si="433">ROUND(AS58*$L119,0)</f>
        <v>0</v>
      </c>
      <c r="AT119" s="215">
        <f>SUM(AK119+AM119+AO119+AQ119+AS119)</f>
        <v>0</v>
      </c>
      <c r="AU119" s="249"/>
      <c r="AV119" s="217">
        <f t="shared" ref="AV119:AV133" si="434">ROUND(AV58*$L119,0)</f>
        <v>0</v>
      </c>
      <c r="AW119" s="249"/>
      <c r="AX119" s="217">
        <f t="shared" ref="AX119:AX133" si="435">ROUND(AX58*$L119,0)</f>
        <v>0</v>
      </c>
      <c r="AY119" s="249"/>
      <c r="AZ119" s="217">
        <f t="shared" ref="AZ119:AZ133" si="436">ROUND(AZ58*$L119,0)</f>
        <v>0</v>
      </c>
      <c r="BA119" s="249"/>
      <c r="BB119" s="217">
        <f t="shared" ref="BB119:BB133" si="437">ROUND(BB58*$L119,0)</f>
        <v>0</v>
      </c>
      <c r="BC119" s="249"/>
      <c r="BD119" s="217">
        <f t="shared" ref="BD119:BD133" si="438">ROUND(BD58*$L119,0)</f>
        <v>0</v>
      </c>
      <c r="BE119" s="218">
        <f>SUM(AV119+AX119+AZ119+BB119+BD119)</f>
        <v>0</v>
      </c>
      <c r="BF119" s="250"/>
      <c r="BG119" s="220">
        <f t="shared" ref="BG119:BG133" si="439">ROUND(BG58*$L119,0)</f>
        <v>0</v>
      </c>
      <c r="BH119" s="250"/>
      <c r="BI119" s="220">
        <f t="shared" ref="BI119:BI133" si="440">ROUND(BI58*$L119,0)</f>
        <v>0</v>
      </c>
      <c r="BJ119" s="250"/>
      <c r="BK119" s="220">
        <f t="shared" ref="BK119:BK133" si="441">ROUND(BK58*$L119,0)</f>
        <v>0</v>
      </c>
      <c r="BL119" s="250"/>
      <c r="BM119" s="220">
        <f t="shared" ref="BM119:BM133" si="442">ROUND(BM58*$L119,0)</f>
        <v>0</v>
      </c>
      <c r="BN119" s="250"/>
      <c r="BO119" s="220">
        <f t="shared" ref="BO119:BO133" si="443">ROUND(BO58*$L119,0)</f>
        <v>0</v>
      </c>
      <c r="BP119" s="413">
        <f>SUM(BG119+BI119+BK119+BM119+BO119)</f>
        <v>0</v>
      </c>
      <c r="BQ119" s="558">
        <f t="shared" ref="BQ119:BQ143" si="444">O119+Z119+AK119+AV119+BG119</f>
        <v>0</v>
      </c>
      <c r="BR119" s="522">
        <f t="shared" ref="BR119:BR143" si="445">Q119+AB119+AM119+AX119+BI119</f>
        <v>0</v>
      </c>
      <c r="BS119" s="522">
        <f t="shared" ref="BS119:BS143" si="446">S119+AD119+AO119+AZ119+BK119</f>
        <v>0</v>
      </c>
      <c r="BT119" s="522">
        <f t="shared" ref="BT119:BT143" si="447">U119+AF119+AQ119+BB119+BM119</f>
        <v>0</v>
      </c>
      <c r="BU119" s="522">
        <f t="shared" ref="BU119:BU143" si="448">W119+AH119+AS119+BD119+BO119</f>
        <v>0</v>
      </c>
      <c r="BV119" s="571">
        <f t="shared" ref="BV119:BV143" si="449">SUM(BQ119:BU119)</f>
        <v>0</v>
      </c>
      <c r="BW119" s="527"/>
      <c r="BX119" s="223">
        <f t="shared" ref="BX119:BX133" si="450">ROUND(BX58*$L119,0)</f>
        <v>0</v>
      </c>
      <c r="BY119" s="251"/>
      <c r="BZ119" s="223">
        <f t="shared" ref="BZ119:BZ133" si="451">ROUND(BZ58*$L119,0)</f>
        <v>0</v>
      </c>
      <c r="CA119" s="251"/>
      <c r="CB119" s="223">
        <f t="shared" ref="CB119:CB133" si="452">ROUND(CB58*$L119,0)</f>
        <v>0</v>
      </c>
      <c r="CC119" s="251"/>
      <c r="CD119" s="223">
        <f t="shared" ref="CD119:CD133" si="453">ROUND(CD58*$L119,0)</f>
        <v>0</v>
      </c>
      <c r="CE119" s="251"/>
      <c r="CF119" s="223">
        <f t="shared" ref="CF119:CF133" si="454">ROUND(CF58*$L119,0)</f>
        <v>0</v>
      </c>
      <c r="CG119" s="224">
        <f>SUM(BX119+BZ119+CB119+CD119+CF119)</f>
        <v>0</v>
      </c>
      <c r="CH119" s="252"/>
      <c r="CI119" s="226">
        <f t="shared" ref="CI119:CI133" si="455">ROUND(CI58*$L119,0)</f>
        <v>0</v>
      </c>
      <c r="CJ119" s="252"/>
      <c r="CK119" s="226">
        <f t="shared" ref="CK119:CK133" si="456">ROUND(CK58*$L119,0)</f>
        <v>0</v>
      </c>
      <c r="CL119" s="252"/>
      <c r="CM119" s="226">
        <f t="shared" ref="CM119:CM133" si="457">ROUND(CM58*$L119,0)</f>
        <v>0</v>
      </c>
      <c r="CN119" s="252"/>
      <c r="CO119" s="226">
        <f t="shared" ref="CO119:CO133" si="458">ROUND(CO58*$L119,0)</f>
        <v>0</v>
      </c>
      <c r="CP119" s="252"/>
      <c r="CQ119" s="226">
        <f t="shared" ref="CQ119:CQ133" si="459">ROUND(CQ58*$L119,0)</f>
        <v>0</v>
      </c>
      <c r="CR119" s="227">
        <f>SUM(CI119+CK119+CM119+CO119+CQ119)</f>
        <v>0</v>
      </c>
      <c r="CS119" s="253"/>
      <c r="CT119" s="229">
        <f t="shared" ref="CT119:CT133" si="460">ROUND(CT58*$L119,0)</f>
        <v>0</v>
      </c>
      <c r="CU119" s="253"/>
      <c r="CV119" s="229">
        <f t="shared" ref="CV119:CV133" si="461">ROUND(CV58*$L119,0)</f>
        <v>0</v>
      </c>
      <c r="CW119" s="253"/>
      <c r="CX119" s="229">
        <f t="shared" ref="CX119:CX133" si="462">ROUND(CX58*$L119,0)</f>
        <v>0</v>
      </c>
      <c r="CY119" s="253"/>
      <c r="CZ119" s="229">
        <f t="shared" ref="CZ119:CZ133" si="463">ROUND(CZ58*$L119,0)</f>
        <v>0</v>
      </c>
      <c r="DA119" s="253"/>
      <c r="DB119" s="229">
        <f t="shared" ref="DB119:DB133" si="464">ROUND(DB58*$L119,0)</f>
        <v>0</v>
      </c>
      <c r="DC119" s="230">
        <f>SUM(CT119+CV119+CX119+CZ119+DB119)</f>
        <v>0</v>
      </c>
      <c r="DD119" s="254"/>
      <c r="DE119" s="232">
        <f t="shared" ref="DE119:DE133" si="465">ROUND(DE58*$L119,0)</f>
        <v>0</v>
      </c>
      <c r="DF119" s="254"/>
      <c r="DG119" s="232">
        <f t="shared" ref="DG119:DG133" si="466">ROUND(DG58*$L119,0)</f>
        <v>0</v>
      </c>
      <c r="DH119" s="254"/>
      <c r="DI119" s="232">
        <f t="shared" ref="DI119:DI133" si="467">ROUND(DI58*$L119,0)</f>
        <v>0</v>
      </c>
      <c r="DJ119" s="254"/>
      <c r="DK119" s="232">
        <f t="shared" ref="DK119:DK133" si="468">ROUND(DK58*$L119,0)</f>
        <v>0</v>
      </c>
      <c r="DL119" s="254"/>
      <c r="DM119" s="232">
        <f t="shared" ref="DM119:DM133" si="469">ROUND(DM58*$L119,0)</f>
        <v>0</v>
      </c>
      <c r="DN119" s="233">
        <f>SUM(DE119+DG119+DI119+DK119+DM119)</f>
        <v>0</v>
      </c>
      <c r="DO119" s="255"/>
      <c r="DP119" s="235">
        <f t="shared" ref="DP119:DP133" si="470">ROUND(DP58*$L119,0)</f>
        <v>0</v>
      </c>
      <c r="DQ119" s="255"/>
      <c r="DR119" s="235">
        <f t="shared" ref="DR119:DR133" si="471">ROUND(DR58*$L119,0)</f>
        <v>0</v>
      </c>
      <c r="DS119" s="255"/>
      <c r="DT119" s="235">
        <f t="shared" ref="DT119:DT133" si="472">ROUND(DT58*$L119,0)</f>
        <v>0</v>
      </c>
      <c r="DU119" s="255"/>
      <c r="DV119" s="235">
        <f t="shared" ref="DV119:DV133" si="473">ROUND(DV58*$L119,0)</f>
        <v>0</v>
      </c>
      <c r="DW119" s="255"/>
      <c r="DX119" s="235">
        <f t="shared" ref="DX119:DX133" si="474">ROUND(DX58*$L119,0)</f>
        <v>0</v>
      </c>
      <c r="DY119" s="243">
        <f>SUM(DP119+DR119+DT119+DV119+DX119)</f>
        <v>0</v>
      </c>
      <c r="DZ119" s="558">
        <f t="shared" ref="DZ119:DZ143" si="475">BX119+CI119+CT119+DE119+DP119</f>
        <v>0</v>
      </c>
      <c r="EA119" s="522">
        <f t="shared" ref="EA119:EA143" si="476">BZ119+CK119+CV119+DG119+DR119</f>
        <v>0</v>
      </c>
      <c r="EB119" s="522">
        <f t="shared" ref="EB119:EB143" si="477">CB119+CM119+CX119+DI119+DT119</f>
        <v>0</v>
      </c>
      <c r="EC119" s="522">
        <f t="shared" ref="EC119:EC143" si="478">CD119+CO119+CZ119+DK119+DV119</f>
        <v>0</v>
      </c>
      <c r="ED119" s="522">
        <f t="shared" ref="ED119:ED143" si="479">CF119+CQ119+DB119+DM119+DX119</f>
        <v>0</v>
      </c>
      <c r="EE119" s="571">
        <f t="shared" ref="EE119:EE143" si="480">SUM(DZ119:ED119)</f>
        <v>0</v>
      </c>
      <c r="EF119" s="256">
        <f t="shared" ref="EF119:EF143" si="481">O119+Z119+AK119+AV119+BG119+BX119+CI119+CT119+DE119+DP119</f>
        <v>0</v>
      </c>
      <c r="EG119" s="256">
        <f t="shared" ref="EG119:EG143" si="482">Q119+AB119+AM119+AX119+BI119+BZ119+CK119+CV119+DG119+DR119</f>
        <v>0</v>
      </c>
      <c r="EH119" s="256">
        <f t="shared" ref="EH119:EH143" si="483">DT119+DI119+S119+AD119+AO119+AZ119+BK119+CB119+CM119+CX119</f>
        <v>0</v>
      </c>
      <c r="EI119" s="256">
        <f t="shared" ref="EI119:EI143" si="484">DV119+DK119+CZ119+CO119+CD119+BB119+BM119+AQ119+U119+AF119</f>
        <v>0</v>
      </c>
      <c r="EJ119" s="256">
        <f>DX119+DM119+DB119+CQ119+CF119+BO119+BD119+AH119+AS119+W119</f>
        <v>0</v>
      </c>
      <c r="EK119" s="244">
        <f t="shared" ref="EK119:EK146" si="485">SUM(EF119:EJ119)</f>
        <v>0</v>
      </c>
    </row>
    <row r="120" spans="1:141" s="9" customFormat="1" ht="15" customHeight="1">
      <c r="A120" s="62"/>
      <c r="B120" s="62"/>
      <c r="C120" s="80"/>
      <c r="D120" s="13" t="str">
        <f t="shared" si="417"/>
        <v>Select Level from List</v>
      </c>
      <c r="E120" s="665" t="str">
        <f t="shared" si="417"/>
        <v>Select E-Class</v>
      </c>
      <c r="F120" s="665"/>
      <c r="G120" s="665"/>
      <c r="H120" s="665"/>
      <c r="I120" s="665"/>
      <c r="J120" s="666"/>
      <c r="K120" s="33"/>
      <c r="L120" s="107">
        <f t="shared" si="418"/>
        <v>0</v>
      </c>
      <c r="M120" s="56"/>
      <c r="N120" s="108"/>
      <c r="O120" s="91">
        <f t="shared" si="419"/>
        <v>0</v>
      </c>
      <c r="P120" s="108"/>
      <c r="Q120" s="91">
        <f t="shared" si="420"/>
        <v>0</v>
      </c>
      <c r="R120" s="108"/>
      <c r="S120" s="91">
        <f t="shared" si="421"/>
        <v>0</v>
      </c>
      <c r="T120" s="108"/>
      <c r="U120" s="91">
        <f t="shared" si="422"/>
        <v>0</v>
      </c>
      <c r="V120" s="108"/>
      <c r="W120" s="91">
        <f t="shared" si="423"/>
        <v>0</v>
      </c>
      <c r="X120" s="92">
        <f t="shared" ref="X120:X143" si="486">SUM(O120+Q120+S120+U120+W120)</f>
        <v>0</v>
      </c>
      <c r="Y120" s="247"/>
      <c r="Z120" s="211">
        <f t="shared" si="424"/>
        <v>0</v>
      </c>
      <c r="AA120" s="247"/>
      <c r="AB120" s="211">
        <f t="shared" si="425"/>
        <v>0</v>
      </c>
      <c r="AC120" s="247"/>
      <c r="AD120" s="211">
        <f t="shared" si="426"/>
        <v>0</v>
      </c>
      <c r="AE120" s="247"/>
      <c r="AF120" s="211">
        <f t="shared" si="427"/>
        <v>0</v>
      </c>
      <c r="AG120" s="247"/>
      <c r="AH120" s="211">
        <f t="shared" si="428"/>
        <v>0</v>
      </c>
      <c r="AI120" s="212">
        <f t="shared" ref="AI120:AI143" si="487">SUM(Z120+AB120+AD120+AF120+AH120)</f>
        <v>0</v>
      </c>
      <c r="AJ120" s="248"/>
      <c r="AK120" s="214">
        <f t="shared" si="429"/>
        <v>0</v>
      </c>
      <c r="AL120" s="248"/>
      <c r="AM120" s="214">
        <f t="shared" si="430"/>
        <v>0</v>
      </c>
      <c r="AN120" s="248"/>
      <c r="AO120" s="214">
        <f t="shared" si="431"/>
        <v>0</v>
      </c>
      <c r="AP120" s="248"/>
      <c r="AQ120" s="214">
        <f t="shared" si="432"/>
        <v>0</v>
      </c>
      <c r="AR120" s="248"/>
      <c r="AS120" s="214">
        <f t="shared" si="433"/>
        <v>0</v>
      </c>
      <c r="AT120" s="215">
        <f t="shared" ref="AT120:AT143" si="488">SUM(AK120+AM120+AO120+AQ120+AS120)</f>
        <v>0</v>
      </c>
      <c r="AU120" s="249"/>
      <c r="AV120" s="217">
        <f t="shared" si="434"/>
        <v>0</v>
      </c>
      <c r="AW120" s="249"/>
      <c r="AX120" s="217">
        <f t="shared" si="435"/>
        <v>0</v>
      </c>
      <c r="AY120" s="249"/>
      <c r="AZ120" s="217">
        <f t="shared" si="436"/>
        <v>0</v>
      </c>
      <c r="BA120" s="249"/>
      <c r="BB120" s="217">
        <f t="shared" si="437"/>
        <v>0</v>
      </c>
      <c r="BC120" s="249"/>
      <c r="BD120" s="217">
        <f t="shared" si="438"/>
        <v>0</v>
      </c>
      <c r="BE120" s="218">
        <f t="shared" ref="BE120:BE143" si="489">SUM(AV120+AX120+AZ120+BB120+BD120)</f>
        <v>0</v>
      </c>
      <c r="BF120" s="250"/>
      <c r="BG120" s="220">
        <f t="shared" si="439"/>
        <v>0</v>
      </c>
      <c r="BH120" s="250"/>
      <c r="BI120" s="220">
        <f t="shared" si="440"/>
        <v>0</v>
      </c>
      <c r="BJ120" s="250"/>
      <c r="BK120" s="220">
        <f t="shared" si="441"/>
        <v>0</v>
      </c>
      <c r="BL120" s="250"/>
      <c r="BM120" s="220">
        <f t="shared" si="442"/>
        <v>0</v>
      </c>
      <c r="BN120" s="250"/>
      <c r="BO120" s="220">
        <f t="shared" si="443"/>
        <v>0</v>
      </c>
      <c r="BP120" s="413">
        <f t="shared" ref="BP120:BP143" si="490">SUM(BG120+BI120+BK120+BM120+BO120)</f>
        <v>0</v>
      </c>
      <c r="BQ120" s="558">
        <f t="shared" si="444"/>
        <v>0</v>
      </c>
      <c r="BR120" s="522">
        <f t="shared" si="445"/>
        <v>0</v>
      </c>
      <c r="BS120" s="522">
        <f t="shared" si="446"/>
        <v>0</v>
      </c>
      <c r="BT120" s="522">
        <f t="shared" si="447"/>
        <v>0</v>
      </c>
      <c r="BU120" s="522">
        <f t="shared" si="448"/>
        <v>0</v>
      </c>
      <c r="BV120" s="571">
        <f t="shared" si="449"/>
        <v>0</v>
      </c>
      <c r="BW120" s="527"/>
      <c r="BX120" s="223">
        <f t="shared" si="450"/>
        <v>0</v>
      </c>
      <c r="BY120" s="251"/>
      <c r="BZ120" s="223">
        <f t="shared" si="451"/>
        <v>0</v>
      </c>
      <c r="CA120" s="251"/>
      <c r="CB120" s="223">
        <f t="shared" si="452"/>
        <v>0</v>
      </c>
      <c r="CC120" s="251"/>
      <c r="CD120" s="223">
        <f t="shared" si="453"/>
        <v>0</v>
      </c>
      <c r="CE120" s="251"/>
      <c r="CF120" s="223">
        <f t="shared" si="454"/>
        <v>0</v>
      </c>
      <c r="CG120" s="224">
        <f t="shared" ref="CG120:CG143" si="491">SUM(BX120+BZ120+CB120+CD120+CF120)</f>
        <v>0</v>
      </c>
      <c r="CH120" s="252"/>
      <c r="CI120" s="226">
        <f t="shared" si="455"/>
        <v>0</v>
      </c>
      <c r="CJ120" s="252"/>
      <c r="CK120" s="226">
        <f t="shared" si="456"/>
        <v>0</v>
      </c>
      <c r="CL120" s="252"/>
      <c r="CM120" s="226">
        <f t="shared" si="457"/>
        <v>0</v>
      </c>
      <c r="CN120" s="252"/>
      <c r="CO120" s="226">
        <f t="shared" si="458"/>
        <v>0</v>
      </c>
      <c r="CP120" s="252"/>
      <c r="CQ120" s="226">
        <f t="shared" si="459"/>
        <v>0</v>
      </c>
      <c r="CR120" s="227">
        <f t="shared" ref="CR120:CR143" si="492">SUM(CI120+CK120+CM120+CO120+CQ120)</f>
        <v>0</v>
      </c>
      <c r="CS120" s="253"/>
      <c r="CT120" s="229">
        <f t="shared" si="460"/>
        <v>0</v>
      </c>
      <c r="CU120" s="253"/>
      <c r="CV120" s="229">
        <f t="shared" si="461"/>
        <v>0</v>
      </c>
      <c r="CW120" s="253"/>
      <c r="CX120" s="229">
        <f t="shared" si="462"/>
        <v>0</v>
      </c>
      <c r="CY120" s="253"/>
      <c r="CZ120" s="229">
        <f t="shared" si="463"/>
        <v>0</v>
      </c>
      <c r="DA120" s="253"/>
      <c r="DB120" s="229">
        <f t="shared" si="464"/>
        <v>0</v>
      </c>
      <c r="DC120" s="230">
        <f t="shared" ref="DC120:DC143" si="493">SUM(CT120+CV120+CX120+CZ120+DB120)</f>
        <v>0</v>
      </c>
      <c r="DD120" s="254"/>
      <c r="DE120" s="232">
        <f t="shared" si="465"/>
        <v>0</v>
      </c>
      <c r="DF120" s="254"/>
      <c r="DG120" s="232">
        <f t="shared" si="466"/>
        <v>0</v>
      </c>
      <c r="DH120" s="254"/>
      <c r="DI120" s="232">
        <f t="shared" si="467"/>
        <v>0</v>
      </c>
      <c r="DJ120" s="254"/>
      <c r="DK120" s="232">
        <f t="shared" si="468"/>
        <v>0</v>
      </c>
      <c r="DL120" s="254"/>
      <c r="DM120" s="232">
        <f t="shared" si="469"/>
        <v>0</v>
      </c>
      <c r="DN120" s="233">
        <f t="shared" ref="DN120:DN143" si="494">SUM(DE120+DG120+DI120+DK120+DM120)</f>
        <v>0</v>
      </c>
      <c r="DO120" s="255"/>
      <c r="DP120" s="235">
        <f t="shared" si="470"/>
        <v>0</v>
      </c>
      <c r="DQ120" s="255"/>
      <c r="DR120" s="235">
        <f t="shared" si="471"/>
        <v>0</v>
      </c>
      <c r="DS120" s="255"/>
      <c r="DT120" s="235">
        <f t="shared" si="472"/>
        <v>0</v>
      </c>
      <c r="DU120" s="255"/>
      <c r="DV120" s="235">
        <f t="shared" si="473"/>
        <v>0</v>
      </c>
      <c r="DW120" s="255"/>
      <c r="DX120" s="235">
        <f t="shared" si="474"/>
        <v>0</v>
      </c>
      <c r="DY120" s="243">
        <f t="shared" ref="DY120:DY143" si="495">SUM(DP120+DR120+DT120+DV120+DX120)</f>
        <v>0</v>
      </c>
      <c r="DZ120" s="558">
        <f t="shared" si="475"/>
        <v>0</v>
      </c>
      <c r="EA120" s="522">
        <f t="shared" si="476"/>
        <v>0</v>
      </c>
      <c r="EB120" s="522">
        <f t="shared" si="477"/>
        <v>0</v>
      </c>
      <c r="EC120" s="522">
        <f t="shared" si="478"/>
        <v>0</v>
      </c>
      <c r="ED120" s="522">
        <f t="shared" si="479"/>
        <v>0</v>
      </c>
      <c r="EE120" s="571">
        <f t="shared" si="480"/>
        <v>0</v>
      </c>
      <c r="EF120" s="256">
        <f t="shared" si="481"/>
        <v>0</v>
      </c>
      <c r="EG120" s="256">
        <f t="shared" si="482"/>
        <v>0</v>
      </c>
      <c r="EH120" s="256">
        <f t="shared" si="483"/>
        <v>0</v>
      </c>
      <c r="EI120" s="256">
        <f t="shared" si="484"/>
        <v>0</v>
      </c>
      <c r="EJ120" s="256">
        <f t="shared" ref="EJ120:EJ143" si="496">DX120+DM120+DB120+CQ120+CF120+BO120+BD120+AH120+AS120+W120</f>
        <v>0</v>
      </c>
      <c r="EK120" s="244">
        <f t="shared" si="485"/>
        <v>0</v>
      </c>
    </row>
    <row r="121" spans="1:141" s="9" customFormat="1" ht="15" customHeight="1">
      <c r="A121" s="62"/>
      <c r="B121" s="62"/>
      <c r="C121" s="80"/>
      <c r="D121" s="13" t="str">
        <f t="shared" si="417"/>
        <v>Select Level from List</v>
      </c>
      <c r="E121" s="665" t="str">
        <f t="shared" si="417"/>
        <v>Select E-Class</v>
      </c>
      <c r="F121" s="666"/>
      <c r="G121" s="666"/>
      <c r="H121" s="666"/>
      <c r="I121" s="666"/>
      <c r="J121" s="666"/>
      <c r="K121" s="33"/>
      <c r="L121" s="107">
        <f t="shared" si="418"/>
        <v>0</v>
      </c>
      <c r="M121" s="56"/>
      <c r="N121" s="108"/>
      <c r="O121" s="91">
        <f t="shared" si="419"/>
        <v>0</v>
      </c>
      <c r="P121" s="108"/>
      <c r="Q121" s="91">
        <f t="shared" si="420"/>
        <v>0</v>
      </c>
      <c r="R121" s="108"/>
      <c r="S121" s="91">
        <f t="shared" si="421"/>
        <v>0</v>
      </c>
      <c r="T121" s="108"/>
      <c r="U121" s="91">
        <f t="shared" si="422"/>
        <v>0</v>
      </c>
      <c r="V121" s="108"/>
      <c r="W121" s="91">
        <f t="shared" si="423"/>
        <v>0</v>
      </c>
      <c r="X121" s="92">
        <f t="shared" si="486"/>
        <v>0</v>
      </c>
      <c r="Y121" s="247"/>
      <c r="Z121" s="211">
        <f t="shared" si="424"/>
        <v>0</v>
      </c>
      <c r="AA121" s="247"/>
      <c r="AB121" s="211">
        <f t="shared" si="425"/>
        <v>0</v>
      </c>
      <c r="AC121" s="247"/>
      <c r="AD121" s="211">
        <f t="shared" si="426"/>
        <v>0</v>
      </c>
      <c r="AE121" s="247"/>
      <c r="AF121" s="211">
        <f t="shared" si="427"/>
        <v>0</v>
      </c>
      <c r="AG121" s="247"/>
      <c r="AH121" s="211">
        <f t="shared" si="428"/>
        <v>0</v>
      </c>
      <c r="AI121" s="212">
        <f t="shared" si="487"/>
        <v>0</v>
      </c>
      <c r="AJ121" s="248"/>
      <c r="AK121" s="214">
        <f t="shared" si="429"/>
        <v>0</v>
      </c>
      <c r="AL121" s="248"/>
      <c r="AM121" s="214">
        <f t="shared" si="430"/>
        <v>0</v>
      </c>
      <c r="AN121" s="248"/>
      <c r="AO121" s="214">
        <f t="shared" si="431"/>
        <v>0</v>
      </c>
      <c r="AP121" s="248"/>
      <c r="AQ121" s="214">
        <f t="shared" si="432"/>
        <v>0</v>
      </c>
      <c r="AR121" s="248"/>
      <c r="AS121" s="214">
        <f t="shared" si="433"/>
        <v>0</v>
      </c>
      <c r="AT121" s="215">
        <f t="shared" si="488"/>
        <v>0</v>
      </c>
      <c r="AU121" s="249"/>
      <c r="AV121" s="217">
        <f t="shared" si="434"/>
        <v>0</v>
      </c>
      <c r="AW121" s="249"/>
      <c r="AX121" s="217">
        <f t="shared" si="435"/>
        <v>0</v>
      </c>
      <c r="AY121" s="249"/>
      <c r="AZ121" s="217">
        <f t="shared" si="436"/>
        <v>0</v>
      </c>
      <c r="BA121" s="249"/>
      <c r="BB121" s="217">
        <f t="shared" si="437"/>
        <v>0</v>
      </c>
      <c r="BC121" s="249"/>
      <c r="BD121" s="217">
        <f t="shared" si="438"/>
        <v>0</v>
      </c>
      <c r="BE121" s="218">
        <f t="shared" si="489"/>
        <v>0</v>
      </c>
      <c r="BF121" s="250"/>
      <c r="BG121" s="220">
        <f t="shared" si="439"/>
        <v>0</v>
      </c>
      <c r="BH121" s="250"/>
      <c r="BI121" s="220">
        <f t="shared" si="440"/>
        <v>0</v>
      </c>
      <c r="BJ121" s="250"/>
      <c r="BK121" s="220">
        <f t="shared" si="441"/>
        <v>0</v>
      </c>
      <c r="BL121" s="250"/>
      <c r="BM121" s="220">
        <f t="shared" si="442"/>
        <v>0</v>
      </c>
      <c r="BN121" s="250"/>
      <c r="BO121" s="220">
        <f t="shared" si="443"/>
        <v>0</v>
      </c>
      <c r="BP121" s="413">
        <f t="shared" si="490"/>
        <v>0</v>
      </c>
      <c r="BQ121" s="558">
        <f t="shared" si="444"/>
        <v>0</v>
      </c>
      <c r="BR121" s="522">
        <f t="shared" si="445"/>
        <v>0</v>
      </c>
      <c r="BS121" s="522">
        <f t="shared" si="446"/>
        <v>0</v>
      </c>
      <c r="BT121" s="522">
        <f t="shared" si="447"/>
        <v>0</v>
      </c>
      <c r="BU121" s="522">
        <f t="shared" si="448"/>
        <v>0</v>
      </c>
      <c r="BV121" s="571">
        <f t="shared" si="449"/>
        <v>0</v>
      </c>
      <c r="BW121" s="527"/>
      <c r="BX121" s="223">
        <f t="shared" si="450"/>
        <v>0</v>
      </c>
      <c r="BY121" s="251"/>
      <c r="BZ121" s="223">
        <f t="shared" si="451"/>
        <v>0</v>
      </c>
      <c r="CA121" s="251"/>
      <c r="CB121" s="223">
        <f t="shared" si="452"/>
        <v>0</v>
      </c>
      <c r="CC121" s="251"/>
      <c r="CD121" s="223">
        <f t="shared" si="453"/>
        <v>0</v>
      </c>
      <c r="CE121" s="251"/>
      <c r="CF121" s="223">
        <f t="shared" si="454"/>
        <v>0</v>
      </c>
      <c r="CG121" s="224">
        <f t="shared" si="491"/>
        <v>0</v>
      </c>
      <c r="CH121" s="252"/>
      <c r="CI121" s="226">
        <f t="shared" si="455"/>
        <v>0</v>
      </c>
      <c r="CJ121" s="252"/>
      <c r="CK121" s="226">
        <f t="shared" si="456"/>
        <v>0</v>
      </c>
      <c r="CL121" s="252"/>
      <c r="CM121" s="226">
        <f t="shared" si="457"/>
        <v>0</v>
      </c>
      <c r="CN121" s="252"/>
      <c r="CO121" s="226">
        <f t="shared" si="458"/>
        <v>0</v>
      </c>
      <c r="CP121" s="252"/>
      <c r="CQ121" s="226">
        <f t="shared" si="459"/>
        <v>0</v>
      </c>
      <c r="CR121" s="227">
        <f t="shared" si="492"/>
        <v>0</v>
      </c>
      <c r="CS121" s="253"/>
      <c r="CT121" s="229">
        <f t="shared" si="460"/>
        <v>0</v>
      </c>
      <c r="CU121" s="253"/>
      <c r="CV121" s="229">
        <f t="shared" si="461"/>
        <v>0</v>
      </c>
      <c r="CW121" s="253"/>
      <c r="CX121" s="229">
        <f t="shared" si="462"/>
        <v>0</v>
      </c>
      <c r="CY121" s="253"/>
      <c r="CZ121" s="229">
        <f t="shared" si="463"/>
        <v>0</v>
      </c>
      <c r="DA121" s="253"/>
      <c r="DB121" s="229">
        <f t="shared" si="464"/>
        <v>0</v>
      </c>
      <c r="DC121" s="230">
        <f t="shared" si="493"/>
        <v>0</v>
      </c>
      <c r="DD121" s="254"/>
      <c r="DE121" s="232">
        <f t="shared" si="465"/>
        <v>0</v>
      </c>
      <c r="DF121" s="254"/>
      <c r="DG121" s="232">
        <f t="shared" si="466"/>
        <v>0</v>
      </c>
      <c r="DH121" s="254"/>
      <c r="DI121" s="232">
        <f t="shared" si="467"/>
        <v>0</v>
      </c>
      <c r="DJ121" s="254"/>
      <c r="DK121" s="232">
        <f t="shared" si="468"/>
        <v>0</v>
      </c>
      <c r="DL121" s="254"/>
      <c r="DM121" s="232">
        <f t="shared" si="469"/>
        <v>0</v>
      </c>
      <c r="DN121" s="233">
        <f t="shared" si="494"/>
        <v>0</v>
      </c>
      <c r="DO121" s="255"/>
      <c r="DP121" s="235">
        <f t="shared" si="470"/>
        <v>0</v>
      </c>
      <c r="DQ121" s="255"/>
      <c r="DR121" s="235">
        <f t="shared" si="471"/>
        <v>0</v>
      </c>
      <c r="DS121" s="255"/>
      <c r="DT121" s="235">
        <f t="shared" si="472"/>
        <v>0</v>
      </c>
      <c r="DU121" s="255"/>
      <c r="DV121" s="235">
        <f t="shared" si="473"/>
        <v>0</v>
      </c>
      <c r="DW121" s="255"/>
      <c r="DX121" s="235">
        <f t="shared" si="474"/>
        <v>0</v>
      </c>
      <c r="DY121" s="243">
        <f t="shared" si="495"/>
        <v>0</v>
      </c>
      <c r="DZ121" s="558">
        <f t="shared" si="475"/>
        <v>0</v>
      </c>
      <c r="EA121" s="522">
        <f t="shared" si="476"/>
        <v>0</v>
      </c>
      <c r="EB121" s="522">
        <f t="shared" si="477"/>
        <v>0</v>
      </c>
      <c r="EC121" s="522">
        <f t="shared" si="478"/>
        <v>0</v>
      </c>
      <c r="ED121" s="522">
        <f t="shared" si="479"/>
        <v>0</v>
      </c>
      <c r="EE121" s="571">
        <f t="shared" si="480"/>
        <v>0</v>
      </c>
      <c r="EF121" s="256">
        <f t="shared" si="481"/>
        <v>0</v>
      </c>
      <c r="EG121" s="256">
        <f t="shared" si="482"/>
        <v>0</v>
      </c>
      <c r="EH121" s="256">
        <f t="shared" si="483"/>
        <v>0</v>
      </c>
      <c r="EI121" s="256">
        <f t="shared" si="484"/>
        <v>0</v>
      </c>
      <c r="EJ121" s="256">
        <f t="shared" si="496"/>
        <v>0</v>
      </c>
      <c r="EK121" s="244">
        <f t="shared" si="485"/>
        <v>0</v>
      </c>
    </row>
    <row r="122" spans="1:141" s="9" customFormat="1" ht="15" customHeight="1">
      <c r="A122" s="62"/>
      <c r="B122" s="62"/>
      <c r="C122" s="80"/>
      <c r="D122" s="13" t="str">
        <f t="shared" si="417"/>
        <v>Select Level from List</v>
      </c>
      <c r="E122" s="665" t="str">
        <f t="shared" si="417"/>
        <v>Select E-Class</v>
      </c>
      <c r="F122" s="666"/>
      <c r="G122" s="666"/>
      <c r="H122" s="666"/>
      <c r="I122" s="666"/>
      <c r="J122" s="666"/>
      <c r="K122" s="33"/>
      <c r="L122" s="107">
        <f t="shared" si="418"/>
        <v>0</v>
      </c>
      <c r="M122" s="56"/>
      <c r="N122" s="108"/>
      <c r="O122" s="91">
        <f t="shared" si="419"/>
        <v>0</v>
      </c>
      <c r="P122" s="108"/>
      <c r="Q122" s="91">
        <f t="shared" si="420"/>
        <v>0</v>
      </c>
      <c r="R122" s="108"/>
      <c r="S122" s="91">
        <f t="shared" si="421"/>
        <v>0</v>
      </c>
      <c r="T122" s="108"/>
      <c r="U122" s="91">
        <f t="shared" si="422"/>
        <v>0</v>
      </c>
      <c r="V122" s="108"/>
      <c r="W122" s="91">
        <f t="shared" si="423"/>
        <v>0</v>
      </c>
      <c r="X122" s="92">
        <f t="shared" si="486"/>
        <v>0</v>
      </c>
      <c r="Y122" s="247"/>
      <c r="Z122" s="211">
        <f t="shared" si="424"/>
        <v>0</v>
      </c>
      <c r="AA122" s="247"/>
      <c r="AB122" s="211">
        <f t="shared" si="425"/>
        <v>0</v>
      </c>
      <c r="AC122" s="247"/>
      <c r="AD122" s="211">
        <f t="shared" si="426"/>
        <v>0</v>
      </c>
      <c r="AE122" s="247"/>
      <c r="AF122" s="211">
        <f t="shared" si="427"/>
        <v>0</v>
      </c>
      <c r="AG122" s="247"/>
      <c r="AH122" s="211">
        <f t="shared" si="428"/>
        <v>0</v>
      </c>
      <c r="AI122" s="212">
        <f t="shared" si="487"/>
        <v>0</v>
      </c>
      <c r="AJ122" s="248"/>
      <c r="AK122" s="214">
        <f t="shared" si="429"/>
        <v>0</v>
      </c>
      <c r="AL122" s="248"/>
      <c r="AM122" s="214">
        <f t="shared" si="430"/>
        <v>0</v>
      </c>
      <c r="AN122" s="248"/>
      <c r="AO122" s="214">
        <f t="shared" si="431"/>
        <v>0</v>
      </c>
      <c r="AP122" s="248"/>
      <c r="AQ122" s="214">
        <f t="shared" si="432"/>
        <v>0</v>
      </c>
      <c r="AR122" s="248"/>
      <c r="AS122" s="214">
        <f t="shared" si="433"/>
        <v>0</v>
      </c>
      <c r="AT122" s="215">
        <f t="shared" si="488"/>
        <v>0</v>
      </c>
      <c r="AU122" s="249"/>
      <c r="AV122" s="217">
        <f t="shared" si="434"/>
        <v>0</v>
      </c>
      <c r="AW122" s="249"/>
      <c r="AX122" s="217">
        <f t="shared" si="435"/>
        <v>0</v>
      </c>
      <c r="AY122" s="249"/>
      <c r="AZ122" s="217">
        <f t="shared" si="436"/>
        <v>0</v>
      </c>
      <c r="BA122" s="249"/>
      <c r="BB122" s="217">
        <f t="shared" si="437"/>
        <v>0</v>
      </c>
      <c r="BC122" s="249"/>
      <c r="BD122" s="217">
        <f t="shared" si="438"/>
        <v>0</v>
      </c>
      <c r="BE122" s="218">
        <f t="shared" si="489"/>
        <v>0</v>
      </c>
      <c r="BF122" s="250"/>
      <c r="BG122" s="220">
        <f t="shared" si="439"/>
        <v>0</v>
      </c>
      <c r="BH122" s="250"/>
      <c r="BI122" s="220">
        <f t="shared" si="440"/>
        <v>0</v>
      </c>
      <c r="BJ122" s="250"/>
      <c r="BK122" s="220">
        <f t="shared" si="441"/>
        <v>0</v>
      </c>
      <c r="BL122" s="250"/>
      <c r="BM122" s="220">
        <f t="shared" si="442"/>
        <v>0</v>
      </c>
      <c r="BN122" s="250"/>
      <c r="BO122" s="220">
        <f t="shared" si="443"/>
        <v>0</v>
      </c>
      <c r="BP122" s="413">
        <f t="shared" si="490"/>
        <v>0</v>
      </c>
      <c r="BQ122" s="558">
        <f t="shared" si="444"/>
        <v>0</v>
      </c>
      <c r="BR122" s="522">
        <f t="shared" si="445"/>
        <v>0</v>
      </c>
      <c r="BS122" s="522">
        <f t="shared" si="446"/>
        <v>0</v>
      </c>
      <c r="BT122" s="522">
        <f t="shared" si="447"/>
        <v>0</v>
      </c>
      <c r="BU122" s="522">
        <f t="shared" si="448"/>
        <v>0</v>
      </c>
      <c r="BV122" s="571">
        <f t="shared" si="449"/>
        <v>0</v>
      </c>
      <c r="BW122" s="527"/>
      <c r="BX122" s="223">
        <f t="shared" si="450"/>
        <v>0</v>
      </c>
      <c r="BY122" s="251"/>
      <c r="BZ122" s="223">
        <f t="shared" si="451"/>
        <v>0</v>
      </c>
      <c r="CA122" s="251"/>
      <c r="CB122" s="223">
        <f t="shared" si="452"/>
        <v>0</v>
      </c>
      <c r="CC122" s="251"/>
      <c r="CD122" s="223">
        <f t="shared" si="453"/>
        <v>0</v>
      </c>
      <c r="CE122" s="251"/>
      <c r="CF122" s="223">
        <f t="shared" si="454"/>
        <v>0</v>
      </c>
      <c r="CG122" s="224">
        <f t="shared" si="491"/>
        <v>0</v>
      </c>
      <c r="CH122" s="252"/>
      <c r="CI122" s="226">
        <f t="shared" si="455"/>
        <v>0</v>
      </c>
      <c r="CJ122" s="252"/>
      <c r="CK122" s="226">
        <f t="shared" si="456"/>
        <v>0</v>
      </c>
      <c r="CL122" s="252"/>
      <c r="CM122" s="226">
        <f t="shared" si="457"/>
        <v>0</v>
      </c>
      <c r="CN122" s="252"/>
      <c r="CO122" s="226">
        <f t="shared" si="458"/>
        <v>0</v>
      </c>
      <c r="CP122" s="252"/>
      <c r="CQ122" s="226">
        <f t="shared" si="459"/>
        <v>0</v>
      </c>
      <c r="CR122" s="227">
        <f t="shared" si="492"/>
        <v>0</v>
      </c>
      <c r="CS122" s="253"/>
      <c r="CT122" s="229">
        <f t="shared" si="460"/>
        <v>0</v>
      </c>
      <c r="CU122" s="253"/>
      <c r="CV122" s="229">
        <f t="shared" si="461"/>
        <v>0</v>
      </c>
      <c r="CW122" s="253"/>
      <c r="CX122" s="229">
        <f t="shared" si="462"/>
        <v>0</v>
      </c>
      <c r="CY122" s="253"/>
      <c r="CZ122" s="229">
        <f t="shared" si="463"/>
        <v>0</v>
      </c>
      <c r="DA122" s="253"/>
      <c r="DB122" s="229">
        <f t="shared" si="464"/>
        <v>0</v>
      </c>
      <c r="DC122" s="230">
        <f t="shared" si="493"/>
        <v>0</v>
      </c>
      <c r="DD122" s="254"/>
      <c r="DE122" s="232">
        <f t="shared" si="465"/>
        <v>0</v>
      </c>
      <c r="DF122" s="254"/>
      <c r="DG122" s="232">
        <f t="shared" si="466"/>
        <v>0</v>
      </c>
      <c r="DH122" s="254"/>
      <c r="DI122" s="232">
        <f t="shared" si="467"/>
        <v>0</v>
      </c>
      <c r="DJ122" s="254"/>
      <c r="DK122" s="232">
        <f t="shared" si="468"/>
        <v>0</v>
      </c>
      <c r="DL122" s="254"/>
      <c r="DM122" s="232">
        <f t="shared" si="469"/>
        <v>0</v>
      </c>
      <c r="DN122" s="233">
        <f t="shared" si="494"/>
        <v>0</v>
      </c>
      <c r="DO122" s="255"/>
      <c r="DP122" s="235">
        <f t="shared" si="470"/>
        <v>0</v>
      </c>
      <c r="DQ122" s="255"/>
      <c r="DR122" s="235">
        <f t="shared" si="471"/>
        <v>0</v>
      </c>
      <c r="DS122" s="255"/>
      <c r="DT122" s="235">
        <f t="shared" si="472"/>
        <v>0</v>
      </c>
      <c r="DU122" s="255"/>
      <c r="DV122" s="235">
        <f t="shared" si="473"/>
        <v>0</v>
      </c>
      <c r="DW122" s="255"/>
      <c r="DX122" s="235">
        <f t="shared" si="474"/>
        <v>0</v>
      </c>
      <c r="DY122" s="243">
        <f t="shared" si="495"/>
        <v>0</v>
      </c>
      <c r="DZ122" s="558">
        <f t="shared" si="475"/>
        <v>0</v>
      </c>
      <c r="EA122" s="522">
        <f t="shared" si="476"/>
        <v>0</v>
      </c>
      <c r="EB122" s="522">
        <f t="shared" si="477"/>
        <v>0</v>
      </c>
      <c r="EC122" s="522">
        <f t="shared" si="478"/>
        <v>0</v>
      </c>
      <c r="ED122" s="522">
        <f t="shared" si="479"/>
        <v>0</v>
      </c>
      <c r="EE122" s="571">
        <f t="shared" si="480"/>
        <v>0</v>
      </c>
      <c r="EF122" s="256">
        <f t="shared" si="481"/>
        <v>0</v>
      </c>
      <c r="EG122" s="256">
        <f t="shared" si="482"/>
        <v>0</v>
      </c>
      <c r="EH122" s="256">
        <f t="shared" si="483"/>
        <v>0</v>
      </c>
      <c r="EI122" s="256">
        <f t="shared" si="484"/>
        <v>0</v>
      </c>
      <c r="EJ122" s="256">
        <f t="shared" si="496"/>
        <v>0</v>
      </c>
      <c r="EK122" s="244">
        <f t="shared" si="485"/>
        <v>0</v>
      </c>
    </row>
    <row r="123" spans="1:141" s="9" customFormat="1" ht="15" customHeight="1">
      <c r="A123" s="62"/>
      <c r="B123" s="62"/>
      <c r="C123" s="80"/>
      <c r="D123" s="13" t="str">
        <f t="shared" si="417"/>
        <v>Select Level from List</v>
      </c>
      <c r="E123" s="665" t="str">
        <f t="shared" si="417"/>
        <v>Select E-Class</v>
      </c>
      <c r="F123" s="666"/>
      <c r="G123" s="666"/>
      <c r="H123" s="666"/>
      <c r="I123" s="666"/>
      <c r="J123" s="666"/>
      <c r="K123" s="33"/>
      <c r="L123" s="107">
        <f t="shared" si="418"/>
        <v>0</v>
      </c>
      <c r="M123" s="56"/>
      <c r="N123" s="108"/>
      <c r="O123" s="91">
        <f t="shared" si="419"/>
        <v>0</v>
      </c>
      <c r="P123" s="108"/>
      <c r="Q123" s="91">
        <f t="shared" si="420"/>
        <v>0</v>
      </c>
      <c r="R123" s="108"/>
      <c r="S123" s="91">
        <f t="shared" si="421"/>
        <v>0</v>
      </c>
      <c r="T123" s="108"/>
      <c r="U123" s="91">
        <f t="shared" si="422"/>
        <v>0</v>
      </c>
      <c r="V123" s="108"/>
      <c r="W123" s="91">
        <f t="shared" si="423"/>
        <v>0</v>
      </c>
      <c r="X123" s="92">
        <f t="shared" si="486"/>
        <v>0</v>
      </c>
      <c r="Y123" s="247"/>
      <c r="Z123" s="211">
        <f t="shared" si="424"/>
        <v>0</v>
      </c>
      <c r="AA123" s="247"/>
      <c r="AB123" s="211">
        <f t="shared" si="425"/>
        <v>0</v>
      </c>
      <c r="AC123" s="247"/>
      <c r="AD123" s="211">
        <f t="shared" si="426"/>
        <v>0</v>
      </c>
      <c r="AE123" s="247"/>
      <c r="AF123" s="211">
        <f t="shared" si="427"/>
        <v>0</v>
      </c>
      <c r="AG123" s="247"/>
      <c r="AH123" s="211">
        <f t="shared" si="428"/>
        <v>0</v>
      </c>
      <c r="AI123" s="212">
        <f t="shared" si="487"/>
        <v>0</v>
      </c>
      <c r="AJ123" s="248"/>
      <c r="AK123" s="214">
        <f t="shared" si="429"/>
        <v>0</v>
      </c>
      <c r="AL123" s="248"/>
      <c r="AM123" s="214">
        <f t="shared" si="430"/>
        <v>0</v>
      </c>
      <c r="AN123" s="248"/>
      <c r="AO123" s="214">
        <f t="shared" si="431"/>
        <v>0</v>
      </c>
      <c r="AP123" s="248"/>
      <c r="AQ123" s="214">
        <f t="shared" si="432"/>
        <v>0</v>
      </c>
      <c r="AR123" s="248"/>
      <c r="AS123" s="214">
        <f t="shared" si="433"/>
        <v>0</v>
      </c>
      <c r="AT123" s="215">
        <f t="shared" si="488"/>
        <v>0</v>
      </c>
      <c r="AU123" s="249"/>
      <c r="AV123" s="217">
        <f t="shared" si="434"/>
        <v>0</v>
      </c>
      <c r="AW123" s="249"/>
      <c r="AX123" s="217">
        <f t="shared" si="435"/>
        <v>0</v>
      </c>
      <c r="AY123" s="249"/>
      <c r="AZ123" s="217">
        <f t="shared" si="436"/>
        <v>0</v>
      </c>
      <c r="BA123" s="249"/>
      <c r="BB123" s="217">
        <f t="shared" si="437"/>
        <v>0</v>
      </c>
      <c r="BC123" s="249"/>
      <c r="BD123" s="217">
        <f t="shared" si="438"/>
        <v>0</v>
      </c>
      <c r="BE123" s="218">
        <f t="shared" si="489"/>
        <v>0</v>
      </c>
      <c r="BF123" s="250"/>
      <c r="BG123" s="220">
        <f t="shared" si="439"/>
        <v>0</v>
      </c>
      <c r="BH123" s="250"/>
      <c r="BI123" s="220">
        <f t="shared" si="440"/>
        <v>0</v>
      </c>
      <c r="BJ123" s="250"/>
      <c r="BK123" s="220">
        <f t="shared" si="441"/>
        <v>0</v>
      </c>
      <c r="BL123" s="250"/>
      <c r="BM123" s="220">
        <f t="shared" si="442"/>
        <v>0</v>
      </c>
      <c r="BN123" s="250"/>
      <c r="BO123" s="220">
        <f t="shared" si="443"/>
        <v>0</v>
      </c>
      <c r="BP123" s="413">
        <f t="shared" si="490"/>
        <v>0</v>
      </c>
      <c r="BQ123" s="558">
        <f t="shared" si="444"/>
        <v>0</v>
      </c>
      <c r="BR123" s="522">
        <f t="shared" si="445"/>
        <v>0</v>
      </c>
      <c r="BS123" s="522">
        <f t="shared" si="446"/>
        <v>0</v>
      </c>
      <c r="BT123" s="522">
        <f t="shared" si="447"/>
        <v>0</v>
      </c>
      <c r="BU123" s="522">
        <f t="shared" si="448"/>
        <v>0</v>
      </c>
      <c r="BV123" s="571">
        <f t="shared" si="449"/>
        <v>0</v>
      </c>
      <c r="BW123" s="527"/>
      <c r="BX123" s="223">
        <f t="shared" si="450"/>
        <v>0</v>
      </c>
      <c r="BY123" s="251"/>
      <c r="BZ123" s="223">
        <f t="shared" si="451"/>
        <v>0</v>
      </c>
      <c r="CA123" s="251"/>
      <c r="CB123" s="223">
        <f t="shared" si="452"/>
        <v>0</v>
      </c>
      <c r="CC123" s="251"/>
      <c r="CD123" s="223">
        <f t="shared" si="453"/>
        <v>0</v>
      </c>
      <c r="CE123" s="251"/>
      <c r="CF123" s="223">
        <f t="shared" si="454"/>
        <v>0</v>
      </c>
      <c r="CG123" s="224">
        <f t="shared" si="491"/>
        <v>0</v>
      </c>
      <c r="CH123" s="252"/>
      <c r="CI123" s="226">
        <f t="shared" si="455"/>
        <v>0</v>
      </c>
      <c r="CJ123" s="252"/>
      <c r="CK123" s="226">
        <f t="shared" si="456"/>
        <v>0</v>
      </c>
      <c r="CL123" s="252"/>
      <c r="CM123" s="226">
        <f t="shared" si="457"/>
        <v>0</v>
      </c>
      <c r="CN123" s="252"/>
      <c r="CO123" s="226">
        <f t="shared" si="458"/>
        <v>0</v>
      </c>
      <c r="CP123" s="252"/>
      <c r="CQ123" s="226">
        <f t="shared" si="459"/>
        <v>0</v>
      </c>
      <c r="CR123" s="227">
        <f t="shared" si="492"/>
        <v>0</v>
      </c>
      <c r="CS123" s="253"/>
      <c r="CT123" s="229">
        <f t="shared" si="460"/>
        <v>0</v>
      </c>
      <c r="CU123" s="253"/>
      <c r="CV123" s="229">
        <f t="shared" si="461"/>
        <v>0</v>
      </c>
      <c r="CW123" s="253"/>
      <c r="CX123" s="229">
        <f t="shared" si="462"/>
        <v>0</v>
      </c>
      <c r="CY123" s="253"/>
      <c r="CZ123" s="229">
        <f t="shared" si="463"/>
        <v>0</v>
      </c>
      <c r="DA123" s="253"/>
      <c r="DB123" s="229">
        <f t="shared" si="464"/>
        <v>0</v>
      </c>
      <c r="DC123" s="230">
        <f t="shared" si="493"/>
        <v>0</v>
      </c>
      <c r="DD123" s="254"/>
      <c r="DE123" s="232">
        <f t="shared" si="465"/>
        <v>0</v>
      </c>
      <c r="DF123" s="254"/>
      <c r="DG123" s="232">
        <f t="shared" si="466"/>
        <v>0</v>
      </c>
      <c r="DH123" s="254"/>
      <c r="DI123" s="232">
        <f t="shared" si="467"/>
        <v>0</v>
      </c>
      <c r="DJ123" s="254"/>
      <c r="DK123" s="232">
        <f t="shared" si="468"/>
        <v>0</v>
      </c>
      <c r="DL123" s="254"/>
      <c r="DM123" s="232">
        <f t="shared" si="469"/>
        <v>0</v>
      </c>
      <c r="DN123" s="233">
        <f t="shared" si="494"/>
        <v>0</v>
      </c>
      <c r="DO123" s="255"/>
      <c r="DP123" s="235">
        <f t="shared" si="470"/>
        <v>0</v>
      </c>
      <c r="DQ123" s="255"/>
      <c r="DR123" s="235">
        <f t="shared" si="471"/>
        <v>0</v>
      </c>
      <c r="DS123" s="255"/>
      <c r="DT123" s="235">
        <f t="shared" si="472"/>
        <v>0</v>
      </c>
      <c r="DU123" s="255"/>
      <c r="DV123" s="235">
        <f t="shared" si="473"/>
        <v>0</v>
      </c>
      <c r="DW123" s="255"/>
      <c r="DX123" s="235">
        <f t="shared" si="474"/>
        <v>0</v>
      </c>
      <c r="DY123" s="243">
        <f t="shared" si="495"/>
        <v>0</v>
      </c>
      <c r="DZ123" s="558">
        <f t="shared" si="475"/>
        <v>0</v>
      </c>
      <c r="EA123" s="522">
        <f t="shared" si="476"/>
        <v>0</v>
      </c>
      <c r="EB123" s="522">
        <f t="shared" si="477"/>
        <v>0</v>
      </c>
      <c r="EC123" s="522">
        <f t="shared" si="478"/>
        <v>0</v>
      </c>
      <c r="ED123" s="522">
        <f t="shared" si="479"/>
        <v>0</v>
      </c>
      <c r="EE123" s="571">
        <f t="shared" si="480"/>
        <v>0</v>
      </c>
      <c r="EF123" s="256">
        <f t="shared" si="481"/>
        <v>0</v>
      </c>
      <c r="EG123" s="256">
        <f t="shared" si="482"/>
        <v>0</v>
      </c>
      <c r="EH123" s="256">
        <f t="shared" si="483"/>
        <v>0</v>
      </c>
      <c r="EI123" s="256">
        <f t="shared" si="484"/>
        <v>0</v>
      </c>
      <c r="EJ123" s="256">
        <f t="shared" si="496"/>
        <v>0</v>
      </c>
      <c r="EK123" s="244">
        <f t="shared" si="485"/>
        <v>0</v>
      </c>
    </row>
    <row r="124" spans="1:141" s="9" customFormat="1" ht="15" customHeight="1">
      <c r="A124" s="62"/>
      <c r="B124" s="62"/>
      <c r="C124" s="80"/>
      <c r="D124" s="13" t="str">
        <f t="shared" si="417"/>
        <v>Select Level from List</v>
      </c>
      <c r="E124" s="665" t="str">
        <f t="shared" si="417"/>
        <v>Select E-Class</v>
      </c>
      <c r="F124" s="665"/>
      <c r="G124" s="665"/>
      <c r="H124" s="665"/>
      <c r="I124" s="665"/>
      <c r="J124" s="666"/>
      <c r="K124" s="33"/>
      <c r="L124" s="107">
        <f t="shared" si="418"/>
        <v>0</v>
      </c>
      <c r="M124" s="56"/>
      <c r="N124" s="108"/>
      <c r="O124" s="91">
        <f t="shared" si="419"/>
        <v>0</v>
      </c>
      <c r="P124" s="108"/>
      <c r="Q124" s="91">
        <f t="shared" si="420"/>
        <v>0</v>
      </c>
      <c r="R124" s="108"/>
      <c r="S124" s="91">
        <f t="shared" si="421"/>
        <v>0</v>
      </c>
      <c r="T124" s="108"/>
      <c r="U124" s="91">
        <f t="shared" si="422"/>
        <v>0</v>
      </c>
      <c r="V124" s="108"/>
      <c r="W124" s="91">
        <f t="shared" si="423"/>
        <v>0</v>
      </c>
      <c r="X124" s="92">
        <f t="shared" si="486"/>
        <v>0</v>
      </c>
      <c r="Y124" s="247"/>
      <c r="Z124" s="211">
        <f t="shared" si="424"/>
        <v>0</v>
      </c>
      <c r="AA124" s="247"/>
      <c r="AB124" s="211">
        <f t="shared" si="425"/>
        <v>0</v>
      </c>
      <c r="AC124" s="247"/>
      <c r="AD124" s="211">
        <f t="shared" si="426"/>
        <v>0</v>
      </c>
      <c r="AE124" s="247"/>
      <c r="AF124" s="211">
        <f t="shared" si="427"/>
        <v>0</v>
      </c>
      <c r="AG124" s="247"/>
      <c r="AH124" s="211">
        <f t="shared" si="428"/>
        <v>0</v>
      </c>
      <c r="AI124" s="212">
        <f t="shared" si="487"/>
        <v>0</v>
      </c>
      <c r="AJ124" s="248"/>
      <c r="AK124" s="214">
        <f t="shared" si="429"/>
        <v>0</v>
      </c>
      <c r="AL124" s="248"/>
      <c r="AM124" s="214">
        <f t="shared" si="430"/>
        <v>0</v>
      </c>
      <c r="AN124" s="248"/>
      <c r="AO124" s="214">
        <f t="shared" si="431"/>
        <v>0</v>
      </c>
      <c r="AP124" s="248"/>
      <c r="AQ124" s="214">
        <f t="shared" si="432"/>
        <v>0</v>
      </c>
      <c r="AR124" s="248"/>
      <c r="AS124" s="214">
        <f t="shared" si="433"/>
        <v>0</v>
      </c>
      <c r="AT124" s="215">
        <f t="shared" si="488"/>
        <v>0</v>
      </c>
      <c r="AU124" s="249"/>
      <c r="AV124" s="217">
        <f t="shared" si="434"/>
        <v>0</v>
      </c>
      <c r="AW124" s="249"/>
      <c r="AX124" s="217">
        <f t="shared" si="435"/>
        <v>0</v>
      </c>
      <c r="AY124" s="249"/>
      <c r="AZ124" s="217">
        <f t="shared" si="436"/>
        <v>0</v>
      </c>
      <c r="BA124" s="249"/>
      <c r="BB124" s="217">
        <f t="shared" si="437"/>
        <v>0</v>
      </c>
      <c r="BC124" s="249"/>
      <c r="BD124" s="217">
        <f t="shared" si="438"/>
        <v>0</v>
      </c>
      <c r="BE124" s="218">
        <f t="shared" si="489"/>
        <v>0</v>
      </c>
      <c r="BF124" s="250"/>
      <c r="BG124" s="220">
        <f t="shared" si="439"/>
        <v>0</v>
      </c>
      <c r="BH124" s="250"/>
      <c r="BI124" s="220">
        <f t="shared" si="440"/>
        <v>0</v>
      </c>
      <c r="BJ124" s="250"/>
      <c r="BK124" s="220">
        <f t="shared" si="441"/>
        <v>0</v>
      </c>
      <c r="BL124" s="250"/>
      <c r="BM124" s="220">
        <f t="shared" si="442"/>
        <v>0</v>
      </c>
      <c r="BN124" s="250"/>
      <c r="BO124" s="220">
        <f t="shared" si="443"/>
        <v>0</v>
      </c>
      <c r="BP124" s="413">
        <f t="shared" si="490"/>
        <v>0</v>
      </c>
      <c r="BQ124" s="558">
        <f t="shared" si="444"/>
        <v>0</v>
      </c>
      <c r="BR124" s="522">
        <f t="shared" si="445"/>
        <v>0</v>
      </c>
      <c r="BS124" s="522">
        <f t="shared" si="446"/>
        <v>0</v>
      </c>
      <c r="BT124" s="522">
        <f t="shared" si="447"/>
        <v>0</v>
      </c>
      <c r="BU124" s="522">
        <f t="shared" si="448"/>
        <v>0</v>
      </c>
      <c r="BV124" s="571">
        <f t="shared" si="449"/>
        <v>0</v>
      </c>
      <c r="BW124" s="527"/>
      <c r="BX124" s="223">
        <f t="shared" si="450"/>
        <v>0</v>
      </c>
      <c r="BY124" s="251"/>
      <c r="BZ124" s="223">
        <f t="shared" si="451"/>
        <v>0</v>
      </c>
      <c r="CA124" s="251"/>
      <c r="CB124" s="223">
        <f t="shared" si="452"/>
        <v>0</v>
      </c>
      <c r="CC124" s="251"/>
      <c r="CD124" s="223">
        <f t="shared" si="453"/>
        <v>0</v>
      </c>
      <c r="CE124" s="251"/>
      <c r="CF124" s="223">
        <f t="shared" si="454"/>
        <v>0</v>
      </c>
      <c r="CG124" s="224">
        <f t="shared" si="491"/>
        <v>0</v>
      </c>
      <c r="CH124" s="252"/>
      <c r="CI124" s="226">
        <f t="shared" si="455"/>
        <v>0</v>
      </c>
      <c r="CJ124" s="252"/>
      <c r="CK124" s="226">
        <f t="shared" si="456"/>
        <v>0</v>
      </c>
      <c r="CL124" s="252"/>
      <c r="CM124" s="226">
        <f t="shared" si="457"/>
        <v>0</v>
      </c>
      <c r="CN124" s="252"/>
      <c r="CO124" s="226">
        <f t="shared" si="458"/>
        <v>0</v>
      </c>
      <c r="CP124" s="252"/>
      <c r="CQ124" s="226">
        <f t="shared" si="459"/>
        <v>0</v>
      </c>
      <c r="CR124" s="227">
        <f t="shared" si="492"/>
        <v>0</v>
      </c>
      <c r="CS124" s="253"/>
      <c r="CT124" s="229">
        <f t="shared" si="460"/>
        <v>0</v>
      </c>
      <c r="CU124" s="253"/>
      <c r="CV124" s="229">
        <f t="shared" si="461"/>
        <v>0</v>
      </c>
      <c r="CW124" s="253"/>
      <c r="CX124" s="229">
        <f t="shared" si="462"/>
        <v>0</v>
      </c>
      <c r="CY124" s="253"/>
      <c r="CZ124" s="229">
        <f t="shared" si="463"/>
        <v>0</v>
      </c>
      <c r="DA124" s="253"/>
      <c r="DB124" s="229">
        <f t="shared" si="464"/>
        <v>0</v>
      </c>
      <c r="DC124" s="230">
        <f t="shared" si="493"/>
        <v>0</v>
      </c>
      <c r="DD124" s="254"/>
      <c r="DE124" s="232">
        <f t="shared" si="465"/>
        <v>0</v>
      </c>
      <c r="DF124" s="254"/>
      <c r="DG124" s="232">
        <f t="shared" si="466"/>
        <v>0</v>
      </c>
      <c r="DH124" s="254"/>
      <c r="DI124" s="232">
        <f t="shared" si="467"/>
        <v>0</v>
      </c>
      <c r="DJ124" s="254"/>
      <c r="DK124" s="232">
        <f t="shared" si="468"/>
        <v>0</v>
      </c>
      <c r="DL124" s="254"/>
      <c r="DM124" s="232">
        <f t="shared" si="469"/>
        <v>0</v>
      </c>
      <c r="DN124" s="233">
        <f t="shared" si="494"/>
        <v>0</v>
      </c>
      <c r="DO124" s="255"/>
      <c r="DP124" s="235">
        <f t="shared" si="470"/>
        <v>0</v>
      </c>
      <c r="DQ124" s="255"/>
      <c r="DR124" s="235">
        <f t="shared" si="471"/>
        <v>0</v>
      </c>
      <c r="DS124" s="255"/>
      <c r="DT124" s="235">
        <f t="shared" si="472"/>
        <v>0</v>
      </c>
      <c r="DU124" s="255"/>
      <c r="DV124" s="235">
        <f t="shared" si="473"/>
        <v>0</v>
      </c>
      <c r="DW124" s="255"/>
      <c r="DX124" s="235">
        <f t="shared" si="474"/>
        <v>0</v>
      </c>
      <c r="DY124" s="243">
        <f t="shared" si="495"/>
        <v>0</v>
      </c>
      <c r="DZ124" s="558">
        <f t="shared" si="475"/>
        <v>0</v>
      </c>
      <c r="EA124" s="522">
        <f t="shared" si="476"/>
        <v>0</v>
      </c>
      <c r="EB124" s="522">
        <f t="shared" si="477"/>
        <v>0</v>
      </c>
      <c r="EC124" s="522">
        <f t="shared" si="478"/>
        <v>0</v>
      </c>
      <c r="ED124" s="522">
        <f t="shared" si="479"/>
        <v>0</v>
      </c>
      <c r="EE124" s="571">
        <f t="shared" si="480"/>
        <v>0</v>
      </c>
      <c r="EF124" s="256">
        <f t="shared" si="481"/>
        <v>0</v>
      </c>
      <c r="EG124" s="256">
        <f t="shared" si="482"/>
        <v>0</v>
      </c>
      <c r="EH124" s="256">
        <f t="shared" si="483"/>
        <v>0</v>
      </c>
      <c r="EI124" s="256">
        <f t="shared" si="484"/>
        <v>0</v>
      </c>
      <c r="EJ124" s="256">
        <f t="shared" si="496"/>
        <v>0</v>
      </c>
      <c r="EK124" s="244">
        <f t="shared" si="485"/>
        <v>0</v>
      </c>
    </row>
    <row r="125" spans="1:141" s="9" customFormat="1" ht="15" customHeight="1">
      <c r="A125" s="62"/>
      <c r="B125" s="62"/>
      <c r="C125" s="80"/>
      <c r="D125" s="13" t="str">
        <f t="shared" si="417"/>
        <v>Select Level from List</v>
      </c>
      <c r="E125" s="665" t="str">
        <f t="shared" si="417"/>
        <v>Select E-Class</v>
      </c>
      <c r="F125" s="666"/>
      <c r="G125" s="666"/>
      <c r="H125" s="666"/>
      <c r="I125" s="666"/>
      <c r="J125" s="666"/>
      <c r="K125" s="33"/>
      <c r="L125" s="107">
        <f t="shared" si="418"/>
        <v>0</v>
      </c>
      <c r="M125" s="56"/>
      <c r="N125" s="108"/>
      <c r="O125" s="91">
        <f t="shared" si="419"/>
        <v>0</v>
      </c>
      <c r="P125" s="108"/>
      <c r="Q125" s="91">
        <f t="shared" si="420"/>
        <v>0</v>
      </c>
      <c r="R125" s="108"/>
      <c r="S125" s="91">
        <f t="shared" si="421"/>
        <v>0</v>
      </c>
      <c r="T125" s="108"/>
      <c r="U125" s="91">
        <f t="shared" si="422"/>
        <v>0</v>
      </c>
      <c r="V125" s="108"/>
      <c r="W125" s="91">
        <f t="shared" si="423"/>
        <v>0</v>
      </c>
      <c r="X125" s="92">
        <f t="shared" si="486"/>
        <v>0</v>
      </c>
      <c r="Y125" s="247"/>
      <c r="Z125" s="211">
        <f t="shared" si="424"/>
        <v>0</v>
      </c>
      <c r="AA125" s="247"/>
      <c r="AB125" s="211">
        <f t="shared" si="425"/>
        <v>0</v>
      </c>
      <c r="AC125" s="247"/>
      <c r="AD125" s="211">
        <f t="shared" si="426"/>
        <v>0</v>
      </c>
      <c r="AE125" s="247"/>
      <c r="AF125" s="211">
        <f t="shared" si="427"/>
        <v>0</v>
      </c>
      <c r="AG125" s="247"/>
      <c r="AH125" s="211">
        <f t="shared" si="428"/>
        <v>0</v>
      </c>
      <c r="AI125" s="212">
        <f t="shared" si="487"/>
        <v>0</v>
      </c>
      <c r="AJ125" s="248"/>
      <c r="AK125" s="214">
        <f t="shared" si="429"/>
        <v>0</v>
      </c>
      <c r="AL125" s="248"/>
      <c r="AM125" s="214">
        <f t="shared" si="430"/>
        <v>0</v>
      </c>
      <c r="AN125" s="248"/>
      <c r="AO125" s="214">
        <f t="shared" si="431"/>
        <v>0</v>
      </c>
      <c r="AP125" s="248"/>
      <c r="AQ125" s="214">
        <f t="shared" si="432"/>
        <v>0</v>
      </c>
      <c r="AR125" s="248"/>
      <c r="AS125" s="214">
        <f t="shared" si="433"/>
        <v>0</v>
      </c>
      <c r="AT125" s="215">
        <f t="shared" si="488"/>
        <v>0</v>
      </c>
      <c r="AU125" s="249"/>
      <c r="AV125" s="217">
        <f t="shared" si="434"/>
        <v>0</v>
      </c>
      <c r="AW125" s="249"/>
      <c r="AX125" s="217">
        <f t="shared" si="435"/>
        <v>0</v>
      </c>
      <c r="AY125" s="249"/>
      <c r="AZ125" s="217">
        <f t="shared" si="436"/>
        <v>0</v>
      </c>
      <c r="BA125" s="249"/>
      <c r="BB125" s="217">
        <f t="shared" si="437"/>
        <v>0</v>
      </c>
      <c r="BC125" s="249"/>
      <c r="BD125" s="217">
        <f t="shared" si="438"/>
        <v>0</v>
      </c>
      <c r="BE125" s="218">
        <f t="shared" si="489"/>
        <v>0</v>
      </c>
      <c r="BF125" s="250"/>
      <c r="BG125" s="220">
        <f t="shared" si="439"/>
        <v>0</v>
      </c>
      <c r="BH125" s="250"/>
      <c r="BI125" s="220">
        <f t="shared" si="440"/>
        <v>0</v>
      </c>
      <c r="BJ125" s="250"/>
      <c r="BK125" s="220">
        <f t="shared" si="441"/>
        <v>0</v>
      </c>
      <c r="BL125" s="250"/>
      <c r="BM125" s="220">
        <f t="shared" si="442"/>
        <v>0</v>
      </c>
      <c r="BN125" s="250"/>
      <c r="BO125" s="220">
        <f t="shared" si="443"/>
        <v>0</v>
      </c>
      <c r="BP125" s="413">
        <f t="shared" si="490"/>
        <v>0</v>
      </c>
      <c r="BQ125" s="558">
        <f t="shared" si="444"/>
        <v>0</v>
      </c>
      <c r="BR125" s="522">
        <f t="shared" si="445"/>
        <v>0</v>
      </c>
      <c r="BS125" s="522">
        <f t="shared" si="446"/>
        <v>0</v>
      </c>
      <c r="BT125" s="522">
        <f t="shared" si="447"/>
        <v>0</v>
      </c>
      <c r="BU125" s="522">
        <f t="shared" si="448"/>
        <v>0</v>
      </c>
      <c r="BV125" s="571">
        <f t="shared" si="449"/>
        <v>0</v>
      </c>
      <c r="BW125" s="527"/>
      <c r="BX125" s="223">
        <f t="shared" si="450"/>
        <v>0</v>
      </c>
      <c r="BY125" s="251"/>
      <c r="BZ125" s="223">
        <f t="shared" si="451"/>
        <v>0</v>
      </c>
      <c r="CA125" s="251"/>
      <c r="CB125" s="223">
        <f t="shared" si="452"/>
        <v>0</v>
      </c>
      <c r="CC125" s="251"/>
      <c r="CD125" s="223">
        <f t="shared" si="453"/>
        <v>0</v>
      </c>
      <c r="CE125" s="251"/>
      <c r="CF125" s="223">
        <f t="shared" si="454"/>
        <v>0</v>
      </c>
      <c r="CG125" s="224">
        <f t="shared" si="491"/>
        <v>0</v>
      </c>
      <c r="CH125" s="252"/>
      <c r="CI125" s="226">
        <f t="shared" si="455"/>
        <v>0</v>
      </c>
      <c r="CJ125" s="252"/>
      <c r="CK125" s="226">
        <f t="shared" si="456"/>
        <v>0</v>
      </c>
      <c r="CL125" s="252"/>
      <c r="CM125" s="226">
        <f t="shared" si="457"/>
        <v>0</v>
      </c>
      <c r="CN125" s="252"/>
      <c r="CO125" s="226">
        <f t="shared" si="458"/>
        <v>0</v>
      </c>
      <c r="CP125" s="252"/>
      <c r="CQ125" s="226">
        <f t="shared" si="459"/>
        <v>0</v>
      </c>
      <c r="CR125" s="227">
        <f t="shared" si="492"/>
        <v>0</v>
      </c>
      <c r="CS125" s="253"/>
      <c r="CT125" s="229">
        <f t="shared" si="460"/>
        <v>0</v>
      </c>
      <c r="CU125" s="253"/>
      <c r="CV125" s="229">
        <f t="shared" si="461"/>
        <v>0</v>
      </c>
      <c r="CW125" s="253"/>
      <c r="CX125" s="229">
        <f t="shared" si="462"/>
        <v>0</v>
      </c>
      <c r="CY125" s="253"/>
      <c r="CZ125" s="229">
        <f t="shared" si="463"/>
        <v>0</v>
      </c>
      <c r="DA125" s="253"/>
      <c r="DB125" s="229">
        <f t="shared" si="464"/>
        <v>0</v>
      </c>
      <c r="DC125" s="230">
        <f t="shared" si="493"/>
        <v>0</v>
      </c>
      <c r="DD125" s="254"/>
      <c r="DE125" s="232">
        <f t="shared" si="465"/>
        <v>0</v>
      </c>
      <c r="DF125" s="254"/>
      <c r="DG125" s="232">
        <f t="shared" si="466"/>
        <v>0</v>
      </c>
      <c r="DH125" s="254"/>
      <c r="DI125" s="232">
        <f t="shared" si="467"/>
        <v>0</v>
      </c>
      <c r="DJ125" s="254"/>
      <c r="DK125" s="232">
        <f t="shared" si="468"/>
        <v>0</v>
      </c>
      <c r="DL125" s="254"/>
      <c r="DM125" s="232">
        <f t="shared" si="469"/>
        <v>0</v>
      </c>
      <c r="DN125" s="233">
        <f t="shared" si="494"/>
        <v>0</v>
      </c>
      <c r="DO125" s="255"/>
      <c r="DP125" s="235">
        <f t="shared" si="470"/>
        <v>0</v>
      </c>
      <c r="DQ125" s="255"/>
      <c r="DR125" s="235">
        <f t="shared" si="471"/>
        <v>0</v>
      </c>
      <c r="DS125" s="255"/>
      <c r="DT125" s="235">
        <f t="shared" si="472"/>
        <v>0</v>
      </c>
      <c r="DU125" s="255"/>
      <c r="DV125" s="235">
        <f t="shared" si="473"/>
        <v>0</v>
      </c>
      <c r="DW125" s="255"/>
      <c r="DX125" s="235">
        <f t="shared" si="474"/>
        <v>0</v>
      </c>
      <c r="DY125" s="243">
        <f t="shared" si="495"/>
        <v>0</v>
      </c>
      <c r="DZ125" s="558">
        <f t="shared" si="475"/>
        <v>0</v>
      </c>
      <c r="EA125" s="522">
        <f t="shared" si="476"/>
        <v>0</v>
      </c>
      <c r="EB125" s="522">
        <f t="shared" si="477"/>
        <v>0</v>
      </c>
      <c r="EC125" s="522">
        <f t="shared" si="478"/>
        <v>0</v>
      </c>
      <c r="ED125" s="522">
        <f t="shared" si="479"/>
        <v>0</v>
      </c>
      <c r="EE125" s="571">
        <f t="shared" si="480"/>
        <v>0</v>
      </c>
      <c r="EF125" s="256">
        <f t="shared" si="481"/>
        <v>0</v>
      </c>
      <c r="EG125" s="256">
        <f t="shared" si="482"/>
        <v>0</v>
      </c>
      <c r="EH125" s="256">
        <f t="shared" si="483"/>
        <v>0</v>
      </c>
      <c r="EI125" s="256">
        <f t="shared" si="484"/>
        <v>0</v>
      </c>
      <c r="EJ125" s="256">
        <f t="shared" si="496"/>
        <v>0</v>
      </c>
      <c r="EK125" s="244">
        <f t="shared" si="485"/>
        <v>0</v>
      </c>
    </row>
    <row r="126" spans="1:141" s="9" customFormat="1" ht="15" customHeight="1">
      <c r="A126" s="62"/>
      <c r="B126" s="62"/>
      <c r="C126" s="80"/>
      <c r="D126" s="13" t="str">
        <f t="shared" si="417"/>
        <v>Select Level from List</v>
      </c>
      <c r="E126" s="665" t="str">
        <f t="shared" si="417"/>
        <v>Select E-Class</v>
      </c>
      <c r="F126" s="666"/>
      <c r="G126" s="666"/>
      <c r="H126" s="666"/>
      <c r="I126" s="666"/>
      <c r="J126" s="666"/>
      <c r="K126" s="33"/>
      <c r="L126" s="107">
        <f t="shared" si="418"/>
        <v>0</v>
      </c>
      <c r="M126" s="56"/>
      <c r="N126" s="108"/>
      <c r="O126" s="91">
        <f t="shared" si="419"/>
        <v>0</v>
      </c>
      <c r="P126" s="108"/>
      <c r="Q126" s="91">
        <f t="shared" si="420"/>
        <v>0</v>
      </c>
      <c r="R126" s="108"/>
      <c r="S126" s="91">
        <f t="shared" si="421"/>
        <v>0</v>
      </c>
      <c r="T126" s="108"/>
      <c r="U126" s="91">
        <f t="shared" si="422"/>
        <v>0</v>
      </c>
      <c r="V126" s="108"/>
      <c r="W126" s="91">
        <f t="shared" si="423"/>
        <v>0</v>
      </c>
      <c r="X126" s="92">
        <f t="shared" si="486"/>
        <v>0</v>
      </c>
      <c r="Y126" s="247"/>
      <c r="Z126" s="211">
        <f t="shared" si="424"/>
        <v>0</v>
      </c>
      <c r="AA126" s="247"/>
      <c r="AB126" s="211">
        <f t="shared" si="425"/>
        <v>0</v>
      </c>
      <c r="AC126" s="247"/>
      <c r="AD126" s="211">
        <f t="shared" si="426"/>
        <v>0</v>
      </c>
      <c r="AE126" s="247"/>
      <c r="AF126" s="211">
        <f t="shared" si="427"/>
        <v>0</v>
      </c>
      <c r="AG126" s="247"/>
      <c r="AH126" s="211">
        <f t="shared" si="428"/>
        <v>0</v>
      </c>
      <c r="AI126" s="212">
        <f t="shared" si="487"/>
        <v>0</v>
      </c>
      <c r="AJ126" s="248"/>
      <c r="AK126" s="214">
        <f t="shared" si="429"/>
        <v>0</v>
      </c>
      <c r="AL126" s="248"/>
      <c r="AM126" s="214">
        <f t="shared" si="430"/>
        <v>0</v>
      </c>
      <c r="AN126" s="248"/>
      <c r="AO126" s="214">
        <f t="shared" si="431"/>
        <v>0</v>
      </c>
      <c r="AP126" s="248"/>
      <c r="AQ126" s="214">
        <f t="shared" si="432"/>
        <v>0</v>
      </c>
      <c r="AR126" s="248"/>
      <c r="AS126" s="214">
        <f t="shared" si="433"/>
        <v>0</v>
      </c>
      <c r="AT126" s="215">
        <f t="shared" si="488"/>
        <v>0</v>
      </c>
      <c r="AU126" s="249"/>
      <c r="AV126" s="217">
        <f t="shared" si="434"/>
        <v>0</v>
      </c>
      <c r="AW126" s="249"/>
      <c r="AX126" s="217">
        <f t="shared" si="435"/>
        <v>0</v>
      </c>
      <c r="AY126" s="249"/>
      <c r="AZ126" s="217">
        <f t="shared" si="436"/>
        <v>0</v>
      </c>
      <c r="BA126" s="249"/>
      <c r="BB126" s="217">
        <f t="shared" si="437"/>
        <v>0</v>
      </c>
      <c r="BC126" s="249"/>
      <c r="BD126" s="217">
        <f t="shared" si="438"/>
        <v>0</v>
      </c>
      <c r="BE126" s="218">
        <f t="shared" si="489"/>
        <v>0</v>
      </c>
      <c r="BF126" s="250"/>
      <c r="BG126" s="220">
        <f t="shared" si="439"/>
        <v>0</v>
      </c>
      <c r="BH126" s="250"/>
      <c r="BI126" s="220">
        <f t="shared" si="440"/>
        <v>0</v>
      </c>
      <c r="BJ126" s="250"/>
      <c r="BK126" s="220">
        <f t="shared" si="441"/>
        <v>0</v>
      </c>
      <c r="BL126" s="250"/>
      <c r="BM126" s="220">
        <f t="shared" si="442"/>
        <v>0</v>
      </c>
      <c r="BN126" s="250"/>
      <c r="BO126" s="220">
        <f t="shared" si="443"/>
        <v>0</v>
      </c>
      <c r="BP126" s="413">
        <f t="shared" si="490"/>
        <v>0</v>
      </c>
      <c r="BQ126" s="558">
        <f t="shared" si="444"/>
        <v>0</v>
      </c>
      <c r="BR126" s="522">
        <f t="shared" si="445"/>
        <v>0</v>
      </c>
      <c r="BS126" s="522">
        <f t="shared" si="446"/>
        <v>0</v>
      </c>
      <c r="BT126" s="522">
        <f t="shared" si="447"/>
        <v>0</v>
      </c>
      <c r="BU126" s="522">
        <f t="shared" si="448"/>
        <v>0</v>
      </c>
      <c r="BV126" s="571">
        <f t="shared" si="449"/>
        <v>0</v>
      </c>
      <c r="BW126" s="527"/>
      <c r="BX126" s="223">
        <f t="shared" si="450"/>
        <v>0</v>
      </c>
      <c r="BY126" s="251"/>
      <c r="BZ126" s="223">
        <f t="shared" si="451"/>
        <v>0</v>
      </c>
      <c r="CA126" s="251"/>
      <c r="CB126" s="223">
        <f t="shared" si="452"/>
        <v>0</v>
      </c>
      <c r="CC126" s="251"/>
      <c r="CD126" s="223">
        <f t="shared" si="453"/>
        <v>0</v>
      </c>
      <c r="CE126" s="251"/>
      <c r="CF126" s="223">
        <f t="shared" si="454"/>
        <v>0</v>
      </c>
      <c r="CG126" s="224">
        <f t="shared" si="491"/>
        <v>0</v>
      </c>
      <c r="CH126" s="252"/>
      <c r="CI126" s="226">
        <f t="shared" si="455"/>
        <v>0</v>
      </c>
      <c r="CJ126" s="252"/>
      <c r="CK126" s="226">
        <f t="shared" si="456"/>
        <v>0</v>
      </c>
      <c r="CL126" s="252"/>
      <c r="CM126" s="226">
        <f t="shared" si="457"/>
        <v>0</v>
      </c>
      <c r="CN126" s="252"/>
      <c r="CO126" s="226">
        <f t="shared" si="458"/>
        <v>0</v>
      </c>
      <c r="CP126" s="252"/>
      <c r="CQ126" s="226">
        <f t="shared" si="459"/>
        <v>0</v>
      </c>
      <c r="CR126" s="227">
        <f t="shared" si="492"/>
        <v>0</v>
      </c>
      <c r="CS126" s="253"/>
      <c r="CT126" s="229">
        <f t="shared" si="460"/>
        <v>0</v>
      </c>
      <c r="CU126" s="253"/>
      <c r="CV126" s="229">
        <f t="shared" si="461"/>
        <v>0</v>
      </c>
      <c r="CW126" s="253"/>
      <c r="CX126" s="229">
        <f t="shared" si="462"/>
        <v>0</v>
      </c>
      <c r="CY126" s="253"/>
      <c r="CZ126" s="229">
        <f t="shared" si="463"/>
        <v>0</v>
      </c>
      <c r="DA126" s="253"/>
      <c r="DB126" s="229">
        <f t="shared" si="464"/>
        <v>0</v>
      </c>
      <c r="DC126" s="230">
        <f t="shared" si="493"/>
        <v>0</v>
      </c>
      <c r="DD126" s="254"/>
      <c r="DE126" s="232">
        <f t="shared" si="465"/>
        <v>0</v>
      </c>
      <c r="DF126" s="254"/>
      <c r="DG126" s="232">
        <f t="shared" si="466"/>
        <v>0</v>
      </c>
      <c r="DH126" s="254"/>
      <c r="DI126" s="232">
        <f t="shared" si="467"/>
        <v>0</v>
      </c>
      <c r="DJ126" s="254"/>
      <c r="DK126" s="232">
        <f t="shared" si="468"/>
        <v>0</v>
      </c>
      <c r="DL126" s="254"/>
      <c r="DM126" s="232">
        <f t="shared" si="469"/>
        <v>0</v>
      </c>
      <c r="DN126" s="233">
        <f t="shared" si="494"/>
        <v>0</v>
      </c>
      <c r="DO126" s="255"/>
      <c r="DP126" s="235">
        <f t="shared" si="470"/>
        <v>0</v>
      </c>
      <c r="DQ126" s="255"/>
      <c r="DR126" s="235">
        <f t="shared" si="471"/>
        <v>0</v>
      </c>
      <c r="DS126" s="255"/>
      <c r="DT126" s="235">
        <f t="shared" si="472"/>
        <v>0</v>
      </c>
      <c r="DU126" s="255"/>
      <c r="DV126" s="235">
        <f t="shared" si="473"/>
        <v>0</v>
      </c>
      <c r="DW126" s="255"/>
      <c r="DX126" s="235">
        <f t="shared" si="474"/>
        <v>0</v>
      </c>
      <c r="DY126" s="243">
        <f t="shared" si="495"/>
        <v>0</v>
      </c>
      <c r="DZ126" s="558">
        <f t="shared" si="475"/>
        <v>0</v>
      </c>
      <c r="EA126" s="522">
        <f t="shared" si="476"/>
        <v>0</v>
      </c>
      <c r="EB126" s="522">
        <f t="shared" si="477"/>
        <v>0</v>
      </c>
      <c r="EC126" s="522">
        <f t="shared" si="478"/>
        <v>0</v>
      </c>
      <c r="ED126" s="522">
        <f t="shared" si="479"/>
        <v>0</v>
      </c>
      <c r="EE126" s="571">
        <f t="shared" si="480"/>
        <v>0</v>
      </c>
      <c r="EF126" s="256">
        <f t="shared" si="481"/>
        <v>0</v>
      </c>
      <c r="EG126" s="256">
        <f t="shared" si="482"/>
        <v>0</v>
      </c>
      <c r="EH126" s="256">
        <f t="shared" si="483"/>
        <v>0</v>
      </c>
      <c r="EI126" s="256">
        <f t="shared" si="484"/>
        <v>0</v>
      </c>
      <c r="EJ126" s="256">
        <f t="shared" si="496"/>
        <v>0</v>
      </c>
      <c r="EK126" s="244">
        <f t="shared" si="485"/>
        <v>0</v>
      </c>
    </row>
    <row r="127" spans="1:141" s="9" customFormat="1" ht="15" customHeight="1">
      <c r="A127" s="62"/>
      <c r="B127" s="62"/>
      <c r="C127" s="80"/>
      <c r="D127" s="13" t="str">
        <f t="shared" si="417"/>
        <v>Select Level from List</v>
      </c>
      <c r="E127" s="665" t="str">
        <f t="shared" si="417"/>
        <v>Select E-Class</v>
      </c>
      <c r="F127" s="666"/>
      <c r="G127" s="666"/>
      <c r="H127" s="666"/>
      <c r="I127" s="666"/>
      <c r="J127" s="666"/>
      <c r="K127" s="33"/>
      <c r="L127" s="107">
        <f t="shared" si="418"/>
        <v>0</v>
      </c>
      <c r="M127" s="56"/>
      <c r="N127" s="108"/>
      <c r="O127" s="91">
        <f t="shared" si="419"/>
        <v>0</v>
      </c>
      <c r="P127" s="108"/>
      <c r="Q127" s="91">
        <f t="shared" si="420"/>
        <v>0</v>
      </c>
      <c r="R127" s="108"/>
      <c r="S127" s="91">
        <f t="shared" si="421"/>
        <v>0</v>
      </c>
      <c r="T127" s="108"/>
      <c r="U127" s="91">
        <f t="shared" si="422"/>
        <v>0</v>
      </c>
      <c r="V127" s="108"/>
      <c r="W127" s="91">
        <f t="shared" si="423"/>
        <v>0</v>
      </c>
      <c r="X127" s="92">
        <f t="shared" si="486"/>
        <v>0</v>
      </c>
      <c r="Y127" s="247"/>
      <c r="Z127" s="211">
        <f t="shared" si="424"/>
        <v>0</v>
      </c>
      <c r="AA127" s="247"/>
      <c r="AB127" s="211">
        <f t="shared" si="425"/>
        <v>0</v>
      </c>
      <c r="AC127" s="247"/>
      <c r="AD127" s="211">
        <f t="shared" si="426"/>
        <v>0</v>
      </c>
      <c r="AE127" s="247"/>
      <c r="AF127" s="211">
        <f t="shared" si="427"/>
        <v>0</v>
      </c>
      <c r="AG127" s="247"/>
      <c r="AH127" s="211">
        <f t="shared" si="428"/>
        <v>0</v>
      </c>
      <c r="AI127" s="212">
        <f t="shared" si="487"/>
        <v>0</v>
      </c>
      <c r="AJ127" s="248"/>
      <c r="AK127" s="214">
        <f t="shared" si="429"/>
        <v>0</v>
      </c>
      <c r="AL127" s="248"/>
      <c r="AM127" s="214">
        <f t="shared" si="430"/>
        <v>0</v>
      </c>
      <c r="AN127" s="248"/>
      <c r="AO127" s="214">
        <f t="shared" si="431"/>
        <v>0</v>
      </c>
      <c r="AP127" s="248"/>
      <c r="AQ127" s="214">
        <f t="shared" si="432"/>
        <v>0</v>
      </c>
      <c r="AR127" s="248"/>
      <c r="AS127" s="214">
        <f t="shared" si="433"/>
        <v>0</v>
      </c>
      <c r="AT127" s="215">
        <f t="shared" si="488"/>
        <v>0</v>
      </c>
      <c r="AU127" s="249"/>
      <c r="AV127" s="217">
        <f t="shared" si="434"/>
        <v>0</v>
      </c>
      <c r="AW127" s="249"/>
      <c r="AX127" s="217">
        <f t="shared" si="435"/>
        <v>0</v>
      </c>
      <c r="AY127" s="249"/>
      <c r="AZ127" s="217">
        <f t="shared" si="436"/>
        <v>0</v>
      </c>
      <c r="BA127" s="249"/>
      <c r="BB127" s="217">
        <f t="shared" si="437"/>
        <v>0</v>
      </c>
      <c r="BC127" s="249"/>
      <c r="BD127" s="217">
        <f t="shared" si="438"/>
        <v>0</v>
      </c>
      <c r="BE127" s="218">
        <f t="shared" si="489"/>
        <v>0</v>
      </c>
      <c r="BF127" s="250"/>
      <c r="BG127" s="220">
        <f t="shared" si="439"/>
        <v>0</v>
      </c>
      <c r="BH127" s="250"/>
      <c r="BI127" s="220">
        <f t="shared" si="440"/>
        <v>0</v>
      </c>
      <c r="BJ127" s="250"/>
      <c r="BK127" s="220">
        <f t="shared" si="441"/>
        <v>0</v>
      </c>
      <c r="BL127" s="250"/>
      <c r="BM127" s="220">
        <f t="shared" si="442"/>
        <v>0</v>
      </c>
      <c r="BN127" s="250"/>
      <c r="BO127" s="220">
        <f t="shared" si="443"/>
        <v>0</v>
      </c>
      <c r="BP127" s="413">
        <f t="shared" si="490"/>
        <v>0</v>
      </c>
      <c r="BQ127" s="558">
        <f t="shared" si="444"/>
        <v>0</v>
      </c>
      <c r="BR127" s="522">
        <f t="shared" si="445"/>
        <v>0</v>
      </c>
      <c r="BS127" s="522">
        <f t="shared" si="446"/>
        <v>0</v>
      </c>
      <c r="BT127" s="522">
        <f t="shared" si="447"/>
        <v>0</v>
      </c>
      <c r="BU127" s="522">
        <f t="shared" si="448"/>
        <v>0</v>
      </c>
      <c r="BV127" s="571">
        <f t="shared" si="449"/>
        <v>0</v>
      </c>
      <c r="BW127" s="527"/>
      <c r="BX127" s="223">
        <f t="shared" si="450"/>
        <v>0</v>
      </c>
      <c r="BY127" s="251"/>
      <c r="BZ127" s="223">
        <f t="shared" si="451"/>
        <v>0</v>
      </c>
      <c r="CA127" s="251"/>
      <c r="CB127" s="223">
        <f t="shared" si="452"/>
        <v>0</v>
      </c>
      <c r="CC127" s="251"/>
      <c r="CD127" s="223">
        <f t="shared" si="453"/>
        <v>0</v>
      </c>
      <c r="CE127" s="251"/>
      <c r="CF127" s="223">
        <f t="shared" si="454"/>
        <v>0</v>
      </c>
      <c r="CG127" s="224">
        <f t="shared" si="491"/>
        <v>0</v>
      </c>
      <c r="CH127" s="252"/>
      <c r="CI127" s="226">
        <f t="shared" si="455"/>
        <v>0</v>
      </c>
      <c r="CJ127" s="252"/>
      <c r="CK127" s="226">
        <f t="shared" si="456"/>
        <v>0</v>
      </c>
      <c r="CL127" s="252"/>
      <c r="CM127" s="226">
        <f t="shared" si="457"/>
        <v>0</v>
      </c>
      <c r="CN127" s="252"/>
      <c r="CO127" s="226">
        <f t="shared" si="458"/>
        <v>0</v>
      </c>
      <c r="CP127" s="252"/>
      <c r="CQ127" s="226">
        <f t="shared" si="459"/>
        <v>0</v>
      </c>
      <c r="CR127" s="227">
        <f t="shared" si="492"/>
        <v>0</v>
      </c>
      <c r="CS127" s="253"/>
      <c r="CT127" s="229">
        <f t="shared" si="460"/>
        <v>0</v>
      </c>
      <c r="CU127" s="253"/>
      <c r="CV127" s="229">
        <f t="shared" si="461"/>
        <v>0</v>
      </c>
      <c r="CW127" s="253"/>
      <c r="CX127" s="229">
        <f t="shared" si="462"/>
        <v>0</v>
      </c>
      <c r="CY127" s="253"/>
      <c r="CZ127" s="229">
        <f t="shared" si="463"/>
        <v>0</v>
      </c>
      <c r="DA127" s="253"/>
      <c r="DB127" s="229">
        <f t="shared" si="464"/>
        <v>0</v>
      </c>
      <c r="DC127" s="230">
        <f t="shared" si="493"/>
        <v>0</v>
      </c>
      <c r="DD127" s="254"/>
      <c r="DE127" s="232">
        <f t="shared" si="465"/>
        <v>0</v>
      </c>
      <c r="DF127" s="254"/>
      <c r="DG127" s="232">
        <f t="shared" si="466"/>
        <v>0</v>
      </c>
      <c r="DH127" s="254"/>
      <c r="DI127" s="232">
        <f t="shared" si="467"/>
        <v>0</v>
      </c>
      <c r="DJ127" s="254"/>
      <c r="DK127" s="232">
        <f t="shared" si="468"/>
        <v>0</v>
      </c>
      <c r="DL127" s="254"/>
      <c r="DM127" s="232">
        <f t="shared" si="469"/>
        <v>0</v>
      </c>
      <c r="DN127" s="233">
        <f t="shared" si="494"/>
        <v>0</v>
      </c>
      <c r="DO127" s="255"/>
      <c r="DP127" s="235">
        <f t="shared" si="470"/>
        <v>0</v>
      </c>
      <c r="DQ127" s="255"/>
      <c r="DR127" s="235">
        <f t="shared" si="471"/>
        <v>0</v>
      </c>
      <c r="DS127" s="255"/>
      <c r="DT127" s="235">
        <f t="shared" si="472"/>
        <v>0</v>
      </c>
      <c r="DU127" s="255"/>
      <c r="DV127" s="235">
        <f t="shared" si="473"/>
        <v>0</v>
      </c>
      <c r="DW127" s="255"/>
      <c r="DX127" s="235">
        <f t="shared" si="474"/>
        <v>0</v>
      </c>
      <c r="DY127" s="243">
        <f t="shared" si="495"/>
        <v>0</v>
      </c>
      <c r="DZ127" s="558">
        <f t="shared" si="475"/>
        <v>0</v>
      </c>
      <c r="EA127" s="522">
        <f t="shared" si="476"/>
        <v>0</v>
      </c>
      <c r="EB127" s="522">
        <f t="shared" si="477"/>
        <v>0</v>
      </c>
      <c r="EC127" s="522">
        <f t="shared" si="478"/>
        <v>0</v>
      </c>
      <c r="ED127" s="522">
        <f t="shared" si="479"/>
        <v>0</v>
      </c>
      <c r="EE127" s="571">
        <f t="shared" si="480"/>
        <v>0</v>
      </c>
      <c r="EF127" s="256">
        <f t="shared" si="481"/>
        <v>0</v>
      </c>
      <c r="EG127" s="256">
        <f t="shared" si="482"/>
        <v>0</v>
      </c>
      <c r="EH127" s="256">
        <f t="shared" si="483"/>
        <v>0</v>
      </c>
      <c r="EI127" s="256">
        <f t="shared" si="484"/>
        <v>0</v>
      </c>
      <c r="EJ127" s="256">
        <f t="shared" si="496"/>
        <v>0</v>
      </c>
      <c r="EK127" s="244">
        <f t="shared" si="485"/>
        <v>0</v>
      </c>
    </row>
    <row r="128" spans="1:141" s="9" customFormat="1" ht="15" customHeight="1">
      <c r="A128" s="62"/>
      <c r="B128" s="62"/>
      <c r="C128" s="80"/>
      <c r="D128" s="13" t="str">
        <f t="shared" si="417"/>
        <v>Select Level from List</v>
      </c>
      <c r="E128" s="665" t="str">
        <f t="shared" si="417"/>
        <v>Select E-Class</v>
      </c>
      <c r="F128" s="665"/>
      <c r="G128" s="665"/>
      <c r="H128" s="665"/>
      <c r="I128" s="665"/>
      <c r="J128" s="666"/>
      <c r="K128" s="33"/>
      <c r="L128" s="107">
        <f t="shared" si="418"/>
        <v>0</v>
      </c>
      <c r="M128" s="56"/>
      <c r="N128" s="108"/>
      <c r="O128" s="91">
        <f t="shared" si="419"/>
        <v>0</v>
      </c>
      <c r="P128" s="108"/>
      <c r="Q128" s="91">
        <f t="shared" si="420"/>
        <v>0</v>
      </c>
      <c r="R128" s="108"/>
      <c r="S128" s="91">
        <f t="shared" si="421"/>
        <v>0</v>
      </c>
      <c r="T128" s="108"/>
      <c r="U128" s="91">
        <f t="shared" si="422"/>
        <v>0</v>
      </c>
      <c r="V128" s="108"/>
      <c r="W128" s="91">
        <f t="shared" si="423"/>
        <v>0</v>
      </c>
      <c r="X128" s="92">
        <f t="shared" si="486"/>
        <v>0</v>
      </c>
      <c r="Y128" s="247"/>
      <c r="Z128" s="211">
        <f t="shared" si="424"/>
        <v>0</v>
      </c>
      <c r="AA128" s="247"/>
      <c r="AB128" s="211">
        <f t="shared" si="425"/>
        <v>0</v>
      </c>
      <c r="AC128" s="247"/>
      <c r="AD128" s="211">
        <f t="shared" si="426"/>
        <v>0</v>
      </c>
      <c r="AE128" s="247"/>
      <c r="AF128" s="211">
        <f t="shared" si="427"/>
        <v>0</v>
      </c>
      <c r="AG128" s="247"/>
      <c r="AH128" s="211">
        <f t="shared" si="428"/>
        <v>0</v>
      </c>
      <c r="AI128" s="212">
        <f t="shared" si="487"/>
        <v>0</v>
      </c>
      <c r="AJ128" s="248"/>
      <c r="AK128" s="214">
        <f t="shared" si="429"/>
        <v>0</v>
      </c>
      <c r="AL128" s="248"/>
      <c r="AM128" s="214">
        <f t="shared" si="430"/>
        <v>0</v>
      </c>
      <c r="AN128" s="248"/>
      <c r="AO128" s="214">
        <f t="shared" si="431"/>
        <v>0</v>
      </c>
      <c r="AP128" s="248"/>
      <c r="AQ128" s="214">
        <f t="shared" si="432"/>
        <v>0</v>
      </c>
      <c r="AR128" s="248"/>
      <c r="AS128" s="214">
        <f t="shared" si="433"/>
        <v>0</v>
      </c>
      <c r="AT128" s="215">
        <f t="shared" si="488"/>
        <v>0</v>
      </c>
      <c r="AU128" s="249"/>
      <c r="AV128" s="217">
        <f t="shared" si="434"/>
        <v>0</v>
      </c>
      <c r="AW128" s="249"/>
      <c r="AX128" s="217">
        <f t="shared" si="435"/>
        <v>0</v>
      </c>
      <c r="AY128" s="249"/>
      <c r="AZ128" s="217">
        <f t="shared" si="436"/>
        <v>0</v>
      </c>
      <c r="BA128" s="249"/>
      <c r="BB128" s="217">
        <f t="shared" si="437"/>
        <v>0</v>
      </c>
      <c r="BC128" s="249"/>
      <c r="BD128" s="217">
        <f t="shared" si="438"/>
        <v>0</v>
      </c>
      <c r="BE128" s="218">
        <f t="shared" si="489"/>
        <v>0</v>
      </c>
      <c r="BF128" s="250"/>
      <c r="BG128" s="220">
        <f t="shared" si="439"/>
        <v>0</v>
      </c>
      <c r="BH128" s="250"/>
      <c r="BI128" s="220">
        <f t="shared" si="440"/>
        <v>0</v>
      </c>
      <c r="BJ128" s="250"/>
      <c r="BK128" s="220">
        <f t="shared" si="441"/>
        <v>0</v>
      </c>
      <c r="BL128" s="250"/>
      <c r="BM128" s="220">
        <f t="shared" si="442"/>
        <v>0</v>
      </c>
      <c r="BN128" s="250"/>
      <c r="BO128" s="220">
        <f t="shared" si="443"/>
        <v>0</v>
      </c>
      <c r="BP128" s="413">
        <f t="shared" si="490"/>
        <v>0</v>
      </c>
      <c r="BQ128" s="558">
        <f t="shared" si="444"/>
        <v>0</v>
      </c>
      <c r="BR128" s="522">
        <f t="shared" si="445"/>
        <v>0</v>
      </c>
      <c r="BS128" s="522">
        <f t="shared" si="446"/>
        <v>0</v>
      </c>
      <c r="BT128" s="522">
        <f t="shared" si="447"/>
        <v>0</v>
      </c>
      <c r="BU128" s="522">
        <f t="shared" si="448"/>
        <v>0</v>
      </c>
      <c r="BV128" s="571">
        <f t="shared" si="449"/>
        <v>0</v>
      </c>
      <c r="BW128" s="527"/>
      <c r="BX128" s="223">
        <f t="shared" si="450"/>
        <v>0</v>
      </c>
      <c r="BY128" s="251"/>
      <c r="BZ128" s="223">
        <f t="shared" si="451"/>
        <v>0</v>
      </c>
      <c r="CA128" s="251"/>
      <c r="CB128" s="223">
        <f t="shared" si="452"/>
        <v>0</v>
      </c>
      <c r="CC128" s="251"/>
      <c r="CD128" s="223">
        <f t="shared" si="453"/>
        <v>0</v>
      </c>
      <c r="CE128" s="251"/>
      <c r="CF128" s="223">
        <f t="shared" si="454"/>
        <v>0</v>
      </c>
      <c r="CG128" s="224">
        <f t="shared" si="491"/>
        <v>0</v>
      </c>
      <c r="CH128" s="252"/>
      <c r="CI128" s="226">
        <f t="shared" si="455"/>
        <v>0</v>
      </c>
      <c r="CJ128" s="252"/>
      <c r="CK128" s="226">
        <f t="shared" si="456"/>
        <v>0</v>
      </c>
      <c r="CL128" s="252"/>
      <c r="CM128" s="226">
        <f t="shared" si="457"/>
        <v>0</v>
      </c>
      <c r="CN128" s="252"/>
      <c r="CO128" s="226">
        <f t="shared" si="458"/>
        <v>0</v>
      </c>
      <c r="CP128" s="252"/>
      <c r="CQ128" s="226">
        <f t="shared" si="459"/>
        <v>0</v>
      </c>
      <c r="CR128" s="227">
        <f t="shared" si="492"/>
        <v>0</v>
      </c>
      <c r="CS128" s="253"/>
      <c r="CT128" s="229">
        <f t="shared" si="460"/>
        <v>0</v>
      </c>
      <c r="CU128" s="253"/>
      <c r="CV128" s="229">
        <f t="shared" si="461"/>
        <v>0</v>
      </c>
      <c r="CW128" s="253"/>
      <c r="CX128" s="229">
        <f t="shared" si="462"/>
        <v>0</v>
      </c>
      <c r="CY128" s="253"/>
      <c r="CZ128" s="229">
        <f t="shared" si="463"/>
        <v>0</v>
      </c>
      <c r="DA128" s="253"/>
      <c r="DB128" s="229">
        <f t="shared" si="464"/>
        <v>0</v>
      </c>
      <c r="DC128" s="230">
        <f t="shared" si="493"/>
        <v>0</v>
      </c>
      <c r="DD128" s="254"/>
      <c r="DE128" s="232">
        <f t="shared" si="465"/>
        <v>0</v>
      </c>
      <c r="DF128" s="254"/>
      <c r="DG128" s="232">
        <f t="shared" si="466"/>
        <v>0</v>
      </c>
      <c r="DH128" s="254"/>
      <c r="DI128" s="232">
        <f t="shared" si="467"/>
        <v>0</v>
      </c>
      <c r="DJ128" s="254"/>
      <c r="DK128" s="232">
        <f t="shared" si="468"/>
        <v>0</v>
      </c>
      <c r="DL128" s="254"/>
      <c r="DM128" s="232">
        <f t="shared" si="469"/>
        <v>0</v>
      </c>
      <c r="DN128" s="233">
        <f t="shared" si="494"/>
        <v>0</v>
      </c>
      <c r="DO128" s="255"/>
      <c r="DP128" s="235">
        <f t="shared" si="470"/>
        <v>0</v>
      </c>
      <c r="DQ128" s="255"/>
      <c r="DR128" s="235">
        <f t="shared" si="471"/>
        <v>0</v>
      </c>
      <c r="DS128" s="255"/>
      <c r="DT128" s="235">
        <f t="shared" si="472"/>
        <v>0</v>
      </c>
      <c r="DU128" s="255"/>
      <c r="DV128" s="235">
        <f t="shared" si="473"/>
        <v>0</v>
      </c>
      <c r="DW128" s="255"/>
      <c r="DX128" s="235">
        <f t="shared" si="474"/>
        <v>0</v>
      </c>
      <c r="DY128" s="243">
        <f t="shared" si="495"/>
        <v>0</v>
      </c>
      <c r="DZ128" s="558">
        <f t="shared" si="475"/>
        <v>0</v>
      </c>
      <c r="EA128" s="522">
        <f t="shared" si="476"/>
        <v>0</v>
      </c>
      <c r="EB128" s="522">
        <f t="shared" si="477"/>
        <v>0</v>
      </c>
      <c r="EC128" s="522">
        <f t="shared" si="478"/>
        <v>0</v>
      </c>
      <c r="ED128" s="522">
        <f t="shared" si="479"/>
        <v>0</v>
      </c>
      <c r="EE128" s="571">
        <f t="shared" si="480"/>
        <v>0</v>
      </c>
      <c r="EF128" s="256">
        <f t="shared" si="481"/>
        <v>0</v>
      </c>
      <c r="EG128" s="256">
        <f t="shared" si="482"/>
        <v>0</v>
      </c>
      <c r="EH128" s="256">
        <f t="shared" si="483"/>
        <v>0</v>
      </c>
      <c r="EI128" s="256">
        <f t="shared" si="484"/>
        <v>0</v>
      </c>
      <c r="EJ128" s="256">
        <f t="shared" si="496"/>
        <v>0</v>
      </c>
      <c r="EK128" s="244">
        <f t="shared" si="485"/>
        <v>0</v>
      </c>
    </row>
    <row r="129" spans="1:141" s="9" customFormat="1" ht="15" customHeight="1">
      <c r="A129" s="62"/>
      <c r="B129" s="62"/>
      <c r="C129" s="80"/>
      <c r="D129" s="13" t="str">
        <f t="shared" si="417"/>
        <v>Select Level from List</v>
      </c>
      <c r="E129" s="665" t="str">
        <f t="shared" si="417"/>
        <v>Select E-Class</v>
      </c>
      <c r="F129" s="666"/>
      <c r="G129" s="666"/>
      <c r="H129" s="666"/>
      <c r="I129" s="666"/>
      <c r="J129" s="666"/>
      <c r="K129" s="33"/>
      <c r="L129" s="107">
        <f t="shared" si="418"/>
        <v>0</v>
      </c>
      <c r="M129" s="56"/>
      <c r="N129" s="108"/>
      <c r="O129" s="91">
        <f t="shared" si="419"/>
        <v>0</v>
      </c>
      <c r="P129" s="108"/>
      <c r="Q129" s="91">
        <f t="shared" si="420"/>
        <v>0</v>
      </c>
      <c r="R129" s="108"/>
      <c r="S129" s="91">
        <f t="shared" si="421"/>
        <v>0</v>
      </c>
      <c r="T129" s="108"/>
      <c r="U129" s="91">
        <f t="shared" si="422"/>
        <v>0</v>
      </c>
      <c r="V129" s="108"/>
      <c r="W129" s="91">
        <f t="shared" si="423"/>
        <v>0</v>
      </c>
      <c r="X129" s="92">
        <f t="shared" si="486"/>
        <v>0</v>
      </c>
      <c r="Y129" s="247"/>
      <c r="Z129" s="211">
        <f t="shared" si="424"/>
        <v>0</v>
      </c>
      <c r="AA129" s="247"/>
      <c r="AB129" s="211">
        <f t="shared" si="425"/>
        <v>0</v>
      </c>
      <c r="AC129" s="247"/>
      <c r="AD129" s="211">
        <f t="shared" si="426"/>
        <v>0</v>
      </c>
      <c r="AE129" s="247"/>
      <c r="AF129" s="211">
        <f t="shared" si="427"/>
        <v>0</v>
      </c>
      <c r="AG129" s="247"/>
      <c r="AH129" s="211">
        <f t="shared" si="428"/>
        <v>0</v>
      </c>
      <c r="AI129" s="212">
        <f t="shared" si="487"/>
        <v>0</v>
      </c>
      <c r="AJ129" s="248"/>
      <c r="AK129" s="214">
        <f t="shared" si="429"/>
        <v>0</v>
      </c>
      <c r="AL129" s="248"/>
      <c r="AM129" s="214">
        <f t="shared" si="430"/>
        <v>0</v>
      </c>
      <c r="AN129" s="248"/>
      <c r="AO129" s="214">
        <f t="shared" si="431"/>
        <v>0</v>
      </c>
      <c r="AP129" s="248"/>
      <c r="AQ129" s="214">
        <f t="shared" si="432"/>
        <v>0</v>
      </c>
      <c r="AR129" s="248"/>
      <c r="AS129" s="214">
        <f t="shared" si="433"/>
        <v>0</v>
      </c>
      <c r="AT129" s="215">
        <f t="shared" si="488"/>
        <v>0</v>
      </c>
      <c r="AU129" s="249"/>
      <c r="AV129" s="217">
        <f t="shared" si="434"/>
        <v>0</v>
      </c>
      <c r="AW129" s="249"/>
      <c r="AX129" s="217">
        <f t="shared" si="435"/>
        <v>0</v>
      </c>
      <c r="AY129" s="249"/>
      <c r="AZ129" s="217">
        <f t="shared" si="436"/>
        <v>0</v>
      </c>
      <c r="BA129" s="249"/>
      <c r="BB129" s="217">
        <f t="shared" si="437"/>
        <v>0</v>
      </c>
      <c r="BC129" s="249"/>
      <c r="BD129" s="217">
        <f t="shared" si="438"/>
        <v>0</v>
      </c>
      <c r="BE129" s="218">
        <f t="shared" si="489"/>
        <v>0</v>
      </c>
      <c r="BF129" s="250"/>
      <c r="BG129" s="220">
        <f t="shared" si="439"/>
        <v>0</v>
      </c>
      <c r="BH129" s="250"/>
      <c r="BI129" s="220">
        <f t="shared" si="440"/>
        <v>0</v>
      </c>
      <c r="BJ129" s="250"/>
      <c r="BK129" s="220">
        <f t="shared" si="441"/>
        <v>0</v>
      </c>
      <c r="BL129" s="250"/>
      <c r="BM129" s="220">
        <f t="shared" si="442"/>
        <v>0</v>
      </c>
      <c r="BN129" s="250"/>
      <c r="BO129" s="220">
        <f t="shared" si="443"/>
        <v>0</v>
      </c>
      <c r="BP129" s="413">
        <f t="shared" si="490"/>
        <v>0</v>
      </c>
      <c r="BQ129" s="558">
        <f t="shared" si="444"/>
        <v>0</v>
      </c>
      <c r="BR129" s="522">
        <f t="shared" si="445"/>
        <v>0</v>
      </c>
      <c r="BS129" s="522">
        <f t="shared" si="446"/>
        <v>0</v>
      </c>
      <c r="BT129" s="522">
        <f t="shared" si="447"/>
        <v>0</v>
      </c>
      <c r="BU129" s="522">
        <f t="shared" si="448"/>
        <v>0</v>
      </c>
      <c r="BV129" s="571">
        <f t="shared" si="449"/>
        <v>0</v>
      </c>
      <c r="BW129" s="527"/>
      <c r="BX129" s="223">
        <f t="shared" si="450"/>
        <v>0</v>
      </c>
      <c r="BY129" s="251"/>
      <c r="BZ129" s="223">
        <f t="shared" si="451"/>
        <v>0</v>
      </c>
      <c r="CA129" s="251"/>
      <c r="CB129" s="223">
        <f t="shared" si="452"/>
        <v>0</v>
      </c>
      <c r="CC129" s="251"/>
      <c r="CD129" s="223">
        <f t="shared" si="453"/>
        <v>0</v>
      </c>
      <c r="CE129" s="251"/>
      <c r="CF129" s="223">
        <f t="shared" si="454"/>
        <v>0</v>
      </c>
      <c r="CG129" s="224">
        <f t="shared" si="491"/>
        <v>0</v>
      </c>
      <c r="CH129" s="252"/>
      <c r="CI129" s="226">
        <f t="shared" si="455"/>
        <v>0</v>
      </c>
      <c r="CJ129" s="252"/>
      <c r="CK129" s="226">
        <f t="shared" si="456"/>
        <v>0</v>
      </c>
      <c r="CL129" s="252"/>
      <c r="CM129" s="226">
        <f t="shared" si="457"/>
        <v>0</v>
      </c>
      <c r="CN129" s="252"/>
      <c r="CO129" s="226">
        <f t="shared" si="458"/>
        <v>0</v>
      </c>
      <c r="CP129" s="252"/>
      <c r="CQ129" s="226">
        <f t="shared" si="459"/>
        <v>0</v>
      </c>
      <c r="CR129" s="227">
        <f t="shared" si="492"/>
        <v>0</v>
      </c>
      <c r="CS129" s="253"/>
      <c r="CT129" s="229">
        <f t="shared" si="460"/>
        <v>0</v>
      </c>
      <c r="CU129" s="253"/>
      <c r="CV129" s="229">
        <f t="shared" si="461"/>
        <v>0</v>
      </c>
      <c r="CW129" s="253"/>
      <c r="CX129" s="229">
        <f t="shared" si="462"/>
        <v>0</v>
      </c>
      <c r="CY129" s="253"/>
      <c r="CZ129" s="229">
        <f t="shared" si="463"/>
        <v>0</v>
      </c>
      <c r="DA129" s="253"/>
      <c r="DB129" s="229">
        <f t="shared" si="464"/>
        <v>0</v>
      </c>
      <c r="DC129" s="230">
        <f t="shared" si="493"/>
        <v>0</v>
      </c>
      <c r="DD129" s="254"/>
      <c r="DE129" s="232">
        <f t="shared" si="465"/>
        <v>0</v>
      </c>
      <c r="DF129" s="254"/>
      <c r="DG129" s="232">
        <f t="shared" si="466"/>
        <v>0</v>
      </c>
      <c r="DH129" s="254"/>
      <c r="DI129" s="232">
        <f t="shared" si="467"/>
        <v>0</v>
      </c>
      <c r="DJ129" s="254"/>
      <c r="DK129" s="232">
        <f t="shared" si="468"/>
        <v>0</v>
      </c>
      <c r="DL129" s="254"/>
      <c r="DM129" s="232">
        <f t="shared" si="469"/>
        <v>0</v>
      </c>
      <c r="DN129" s="233">
        <f t="shared" si="494"/>
        <v>0</v>
      </c>
      <c r="DO129" s="255"/>
      <c r="DP129" s="235">
        <f t="shared" si="470"/>
        <v>0</v>
      </c>
      <c r="DQ129" s="255"/>
      <c r="DR129" s="235">
        <f t="shared" si="471"/>
        <v>0</v>
      </c>
      <c r="DS129" s="255"/>
      <c r="DT129" s="235">
        <f t="shared" si="472"/>
        <v>0</v>
      </c>
      <c r="DU129" s="255"/>
      <c r="DV129" s="235">
        <f t="shared" si="473"/>
        <v>0</v>
      </c>
      <c r="DW129" s="255"/>
      <c r="DX129" s="235">
        <f t="shared" si="474"/>
        <v>0</v>
      </c>
      <c r="DY129" s="243">
        <f t="shared" si="495"/>
        <v>0</v>
      </c>
      <c r="DZ129" s="558">
        <f t="shared" si="475"/>
        <v>0</v>
      </c>
      <c r="EA129" s="522">
        <f t="shared" si="476"/>
        <v>0</v>
      </c>
      <c r="EB129" s="522">
        <f t="shared" si="477"/>
        <v>0</v>
      </c>
      <c r="EC129" s="522">
        <f t="shared" si="478"/>
        <v>0</v>
      </c>
      <c r="ED129" s="522">
        <f t="shared" si="479"/>
        <v>0</v>
      </c>
      <c r="EE129" s="571">
        <f t="shared" si="480"/>
        <v>0</v>
      </c>
      <c r="EF129" s="256">
        <f t="shared" si="481"/>
        <v>0</v>
      </c>
      <c r="EG129" s="256">
        <f t="shared" si="482"/>
        <v>0</v>
      </c>
      <c r="EH129" s="256">
        <f t="shared" si="483"/>
        <v>0</v>
      </c>
      <c r="EI129" s="256">
        <f t="shared" si="484"/>
        <v>0</v>
      </c>
      <c r="EJ129" s="256">
        <f t="shared" si="496"/>
        <v>0</v>
      </c>
      <c r="EK129" s="244">
        <f t="shared" si="485"/>
        <v>0</v>
      </c>
    </row>
    <row r="130" spans="1:141" s="9" customFormat="1" ht="15" customHeight="1">
      <c r="A130" s="62"/>
      <c r="B130" s="62"/>
      <c r="C130" s="80"/>
      <c r="D130" s="13" t="str">
        <f t="shared" si="417"/>
        <v>Select Level from List</v>
      </c>
      <c r="E130" s="665" t="str">
        <f t="shared" si="417"/>
        <v>Select E-Class</v>
      </c>
      <c r="F130" s="666"/>
      <c r="G130" s="666"/>
      <c r="H130" s="666"/>
      <c r="I130" s="666"/>
      <c r="J130" s="666"/>
      <c r="K130" s="33"/>
      <c r="L130" s="107">
        <f t="shared" si="418"/>
        <v>0</v>
      </c>
      <c r="M130" s="56"/>
      <c r="N130" s="108"/>
      <c r="O130" s="91">
        <f t="shared" si="419"/>
        <v>0</v>
      </c>
      <c r="P130" s="108"/>
      <c r="Q130" s="91">
        <f t="shared" si="420"/>
        <v>0</v>
      </c>
      <c r="R130" s="108"/>
      <c r="S130" s="91">
        <f t="shared" si="421"/>
        <v>0</v>
      </c>
      <c r="T130" s="108"/>
      <c r="U130" s="91">
        <f t="shared" si="422"/>
        <v>0</v>
      </c>
      <c r="V130" s="108"/>
      <c r="W130" s="91">
        <f t="shared" si="423"/>
        <v>0</v>
      </c>
      <c r="X130" s="92">
        <f t="shared" si="486"/>
        <v>0</v>
      </c>
      <c r="Y130" s="247"/>
      <c r="Z130" s="211">
        <f t="shared" si="424"/>
        <v>0</v>
      </c>
      <c r="AA130" s="247"/>
      <c r="AB130" s="211">
        <f t="shared" si="425"/>
        <v>0</v>
      </c>
      <c r="AC130" s="247"/>
      <c r="AD130" s="211">
        <f t="shared" si="426"/>
        <v>0</v>
      </c>
      <c r="AE130" s="247"/>
      <c r="AF130" s="211">
        <f t="shared" si="427"/>
        <v>0</v>
      </c>
      <c r="AG130" s="247"/>
      <c r="AH130" s="211">
        <f t="shared" si="428"/>
        <v>0</v>
      </c>
      <c r="AI130" s="212">
        <f t="shared" si="487"/>
        <v>0</v>
      </c>
      <c r="AJ130" s="248"/>
      <c r="AK130" s="214">
        <f t="shared" si="429"/>
        <v>0</v>
      </c>
      <c r="AL130" s="248"/>
      <c r="AM130" s="214">
        <f t="shared" si="430"/>
        <v>0</v>
      </c>
      <c r="AN130" s="248"/>
      <c r="AO130" s="214">
        <f t="shared" si="431"/>
        <v>0</v>
      </c>
      <c r="AP130" s="248"/>
      <c r="AQ130" s="214">
        <f t="shared" si="432"/>
        <v>0</v>
      </c>
      <c r="AR130" s="248"/>
      <c r="AS130" s="214">
        <f t="shared" si="433"/>
        <v>0</v>
      </c>
      <c r="AT130" s="215">
        <f t="shared" si="488"/>
        <v>0</v>
      </c>
      <c r="AU130" s="249"/>
      <c r="AV130" s="217">
        <f t="shared" si="434"/>
        <v>0</v>
      </c>
      <c r="AW130" s="249"/>
      <c r="AX130" s="217">
        <f t="shared" si="435"/>
        <v>0</v>
      </c>
      <c r="AY130" s="249"/>
      <c r="AZ130" s="217">
        <f t="shared" si="436"/>
        <v>0</v>
      </c>
      <c r="BA130" s="249"/>
      <c r="BB130" s="217">
        <f t="shared" si="437"/>
        <v>0</v>
      </c>
      <c r="BC130" s="249"/>
      <c r="BD130" s="217">
        <f t="shared" si="438"/>
        <v>0</v>
      </c>
      <c r="BE130" s="218">
        <f t="shared" si="489"/>
        <v>0</v>
      </c>
      <c r="BF130" s="250"/>
      <c r="BG130" s="220">
        <f t="shared" si="439"/>
        <v>0</v>
      </c>
      <c r="BH130" s="250"/>
      <c r="BI130" s="220">
        <f t="shared" si="440"/>
        <v>0</v>
      </c>
      <c r="BJ130" s="250"/>
      <c r="BK130" s="220">
        <f t="shared" si="441"/>
        <v>0</v>
      </c>
      <c r="BL130" s="250"/>
      <c r="BM130" s="220">
        <f t="shared" si="442"/>
        <v>0</v>
      </c>
      <c r="BN130" s="250"/>
      <c r="BO130" s="220">
        <f t="shared" si="443"/>
        <v>0</v>
      </c>
      <c r="BP130" s="413">
        <f t="shared" si="490"/>
        <v>0</v>
      </c>
      <c r="BQ130" s="558">
        <f t="shared" si="444"/>
        <v>0</v>
      </c>
      <c r="BR130" s="522">
        <f t="shared" si="445"/>
        <v>0</v>
      </c>
      <c r="BS130" s="522">
        <f t="shared" si="446"/>
        <v>0</v>
      </c>
      <c r="BT130" s="522">
        <f t="shared" si="447"/>
        <v>0</v>
      </c>
      <c r="BU130" s="522">
        <f t="shared" si="448"/>
        <v>0</v>
      </c>
      <c r="BV130" s="571">
        <f t="shared" si="449"/>
        <v>0</v>
      </c>
      <c r="BW130" s="527"/>
      <c r="BX130" s="223">
        <f t="shared" si="450"/>
        <v>0</v>
      </c>
      <c r="BY130" s="251"/>
      <c r="BZ130" s="223">
        <f t="shared" si="451"/>
        <v>0</v>
      </c>
      <c r="CA130" s="251"/>
      <c r="CB130" s="223">
        <f t="shared" si="452"/>
        <v>0</v>
      </c>
      <c r="CC130" s="251"/>
      <c r="CD130" s="223">
        <f t="shared" si="453"/>
        <v>0</v>
      </c>
      <c r="CE130" s="251"/>
      <c r="CF130" s="223">
        <f t="shared" si="454"/>
        <v>0</v>
      </c>
      <c r="CG130" s="224">
        <f t="shared" si="491"/>
        <v>0</v>
      </c>
      <c r="CH130" s="252"/>
      <c r="CI130" s="226">
        <f t="shared" si="455"/>
        <v>0</v>
      </c>
      <c r="CJ130" s="252"/>
      <c r="CK130" s="226">
        <f t="shared" si="456"/>
        <v>0</v>
      </c>
      <c r="CL130" s="252"/>
      <c r="CM130" s="226">
        <f t="shared" si="457"/>
        <v>0</v>
      </c>
      <c r="CN130" s="252"/>
      <c r="CO130" s="226">
        <f t="shared" si="458"/>
        <v>0</v>
      </c>
      <c r="CP130" s="252"/>
      <c r="CQ130" s="226">
        <f t="shared" si="459"/>
        <v>0</v>
      </c>
      <c r="CR130" s="227">
        <f t="shared" si="492"/>
        <v>0</v>
      </c>
      <c r="CS130" s="253"/>
      <c r="CT130" s="229">
        <f t="shared" si="460"/>
        <v>0</v>
      </c>
      <c r="CU130" s="253"/>
      <c r="CV130" s="229">
        <f t="shared" si="461"/>
        <v>0</v>
      </c>
      <c r="CW130" s="253"/>
      <c r="CX130" s="229">
        <f t="shared" si="462"/>
        <v>0</v>
      </c>
      <c r="CY130" s="253"/>
      <c r="CZ130" s="229">
        <f t="shared" si="463"/>
        <v>0</v>
      </c>
      <c r="DA130" s="253"/>
      <c r="DB130" s="229">
        <f t="shared" si="464"/>
        <v>0</v>
      </c>
      <c r="DC130" s="230">
        <f t="shared" si="493"/>
        <v>0</v>
      </c>
      <c r="DD130" s="254"/>
      <c r="DE130" s="232">
        <f t="shared" si="465"/>
        <v>0</v>
      </c>
      <c r="DF130" s="254"/>
      <c r="DG130" s="232">
        <f t="shared" si="466"/>
        <v>0</v>
      </c>
      <c r="DH130" s="254"/>
      <c r="DI130" s="232">
        <f t="shared" si="467"/>
        <v>0</v>
      </c>
      <c r="DJ130" s="254"/>
      <c r="DK130" s="232">
        <f t="shared" si="468"/>
        <v>0</v>
      </c>
      <c r="DL130" s="254"/>
      <c r="DM130" s="232">
        <f t="shared" si="469"/>
        <v>0</v>
      </c>
      <c r="DN130" s="233">
        <f t="shared" si="494"/>
        <v>0</v>
      </c>
      <c r="DO130" s="255"/>
      <c r="DP130" s="235">
        <f t="shared" si="470"/>
        <v>0</v>
      </c>
      <c r="DQ130" s="255"/>
      <c r="DR130" s="235">
        <f t="shared" si="471"/>
        <v>0</v>
      </c>
      <c r="DS130" s="255"/>
      <c r="DT130" s="235">
        <f t="shared" si="472"/>
        <v>0</v>
      </c>
      <c r="DU130" s="255"/>
      <c r="DV130" s="235">
        <f t="shared" si="473"/>
        <v>0</v>
      </c>
      <c r="DW130" s="255"/>
      <c r="DX130" s="235">
        <f t="shared" si="474"/>
        <v>0</v>
      </c>
      <c r="DY130" s="243">
        <f t="shared" si="495"/>
        <v>0</v>
      </c>
      <c r="DZ130" s="558">
        <f t="shared" si="475"/>
        <v>0</v>
      </c>
      <c r="EA130" s="522">
        <f t="shared" si="476"/>
        <v>0</v>
      </c>
      <c r="EB130" s="522">
        <f t="shared" si="477"/>
        <v>0</v>
      </c>
      <c r="EC130" s="522">
        <f t="shared" si="478"/>
        <v>0</v>
      </c>
      <c r="ED130" s="522">
        <f t="shared" si="479"/>
        <v>0</v>
      </c>
      <c r="EE130" s="571">
        <f t="shared" si="480"/>
        <v>0</v>
      </c>
      <c r="EF130" s="256">
        <f t="shared" si="481"/>
        <v>0</v>
      </c>
      <c r="EG130" s="256">
        <f t="shared" si="482"/>
        <v>0</v>
      </c>
      <c r="EH130" s="256">
        <f t="shared" si="483"/>
        <v>0</v>
      </c>
      <c r="EI130" s="256">
        <f t="shared" si="484"/>
        <v>0</v>
      </c>
      <c r="EJ130" s="256">
        <f t="shared" si="496"/>
        <v>0</v>
      </c>
      <c r="EK130" s="244">
        <f t="shared" si="485"/>
        <v>0</v>
      </c>
    </row>
    <row r="131" spans="1:141" s="9" customFormat="1" ht="15" customHeight="1">
      <c r="A131" s="62"/>
      <c r="B131" s="62"/>
      <c r="C131" s="80"/>
      <c r="D131" s="13" t="str">
        <f t="shared" si="417"/>
        <v>Select Level from List</v>
      </c>
      <c r="E131" s="665" t="str">
        <f t="shared" si="417"/>
        <v>Select E-Class</v>
      </c>
      <c r="F131" s="666"/>
      <c r="G131" s="666"/>
      <c r="H131" s="666"/>
      <c r="I131" s="666"/>
      <c r="J131" s="666"/>
      <c r="K131" s="33"/>
      <c r="L131" s="107">
        <f t="shared" si="418"/>
        <v>0</v>
      </c>
      <c r="M131" s="56"/>
      <c r="N131" s="108"/>
      <c r="O131" s="91">
        <f t="shared" si="419"/>
        <v>0</v>
      </c>
      <c r="P131" s="108"/>
      <c r="Q131" s="91">
        <f t="shared" si="420"/>
        <v>0</v>
      </c>
      <c r="R131" s="108"/>
      <c r="S131" s="91">
        <f t="shared" si="421"/>
        <v>0</v>
      </c>
      <c r="T131" s="108"/>
      <c r="U131" s="91">
        <f t="shared" si="422"/>
        <v>0</v>
      </c>
      <c r="V131" s="108"/>
      <c r="W131" s="91">
        <f t="shared" si="423"/>
        <v>0</v>
      </c>
      <c r="X131" s="92">
        <f t="shared" si="486"/>
        <v>0</v>
      </c>
      <c r="Y131" s="247"/>
      <c r="Z131" s="211">
        <f t="shared" si="424"/>
        <v>0</v>
      </c>
      <c r="AA131" s="247"/>
      <c r="AB131" s="211">
        <f t="shared" si="425"/>
        <v>0</v>
      </c>
      <c r="AC131" s="247"/>
      <c r="AD131" s="211">
        <f t="shared" si="426"/>
        <v>0</v>
      </c>
      <c r="AE131" s="247"/>
      <c r="AF131" s="211">
        <f t="shared" si="427"/>
        <v>0</v>
      </c>
      <c r="AG131" s="247"/>
      <c r="AH131" s="211">
        <f t="shared" si="428"/>
        <v>0</v>
      </c>
      <c r="AI131" s="212">
        <f t="shared" si="487"/>
        <v>0</v>
      </c>
      <c r="AJ131" s="248"/>
      <c r="AK131" s="214">
        <f t="shared" si="429"/>
        <v>0</v>
      </c>
      <c r="AL131" s="248"/>
      <c r="AM131" s="214">
        <f t="shared" si="430"/>
        <v>0</v>
      </c>
      <c r="AN131" s="248"/>
      <c r="AO131" s="214">
        <f t="shared" si="431"/>
        <v>0</v>
      </c>
      <c r="AP131" s="248"/>
      <c r="AQ131" s="214">
        <f t="shared" si="432"/>
        <v>0</v>
      </c>
      <c r="AR131" s="248"/>
      <c r="AS131" s="214">
        <f t="shared" si="433"/>
        <v>0</v>
      </c>
      <c r="AT131" s="215">
        <f t="shared" si="488"/>
        <v>0</v>
      </c>
      <c r="AU131" s="249"/>
      <c r="AV131" s="217">
        <f t="shared" si="434"/>
        <v>0</v>
      </c>
      <c r="AW131" s="249"/>
      <c r="AX131" s="217">
        <f t="shared" si="435"/>
        <v>0</v>
      </c>
      <c r="AY131" s="249"/>
      <c r="AZ131" s="217">
        <f t="shared" si="436"/>
        <v>0</v>
      </c>
      <c r="BA131" s="249"/>
      <c r="BB131" s="217">
        <f t="shared" si="437"/>
        <v>0</v>
      </c>
      <c r="BC131" s="249"/>
      <c r="BD131" s="217">
        <f t="shared" si="438"/>
        <v>0</v>
      </c>
      <c r="BE131" s="218">
        <f t="shared" si="489"/>
        <v>0</v>
      </c>
      <c r="BF131" s="250"/>
      <c r="BG131" s="220">
        <f t="shared" si="439"/>
        <v>0</v>
      </c>
      <c r="BH131" s="250"/>
      <c r="BI131" s="220">
        <f t="shared" si="440"/>
        <v>0</v>
      </c>
      <c r="BJ131" s="250"/>
      <c r="BK131" s="220">
        <f t="shared" si="441"/>
        <v>0</v>
      </c>
      <c r="BL131" s="250"/>
      <c r="BM131" s="220">
        <f t="shared" si="442"/>
        <v>0</v>
      </c>
      <c r="BN131" s="250"/>
      <c r="BO131" s="220">
        <f t="shared" si="443"/>
        <v>0</v>
      </c>
      <c r="BP131" s="413">
        <f t="shared" si="490"/>
        <v>0</v>
      </c>
      <c r="BQ131" s="558">
        <f t="shared" si="444"/>
        <v>0</v>
      </c>
      <c r="BR131" s="522">
        <f t="shared" si="445"/>
        <v>0</v>
      </c>
      <c r="BS131" s="522">
        <f t="shared" si="446"/>
        <v>0</v>
      </c>
      <c r="BT131" s="522">
        <f t="shared" si="447"/>
        <v>0</v>
      </c>
      <c r="BU131" s="522">
        <f t="shared" si="448"/>
        <v>0</v>
      </c>
      <c r="BV131" s="571">
        <f t="shared" si="449"/>
        <v>0</v>
      </c>
      <c r="BW131" s="527"/>
      <c r="BX131" s="223">
        <f t="shared" si="450"/>
        <v>0</v>
      </c>
      <c r="BY131" s="251"/>
      <c r="BZ131" s="223">
        <f t="shared" si="451"/>
        <v>0</v>
      </c>
      <c r="CA131" s="251"/>
      <c r="CB131" s="223">
        <f t="shared" si="452"/>
        <v>0</v>
      </c>
      <c r="CC131" s="251"/>
      <c r="CD131" s="223">
        <f t="shared" si="453"/>
        <v>0</v>
      </c>
      <c r="CE131" s="251"/>
      <c r="CF131" s="223">
        <f t="shared" si="454"/>
        <v>0</v>
      </c>
      <c r="CG131" s="224">
        <f t="shared" si="491"/>
        <v>0</v>
      </c>
      <c r="CH131" s="252"/>
      <c r="CI131" s="226">
        <f t="shared" si="455"/>
        <v>0</v>
      </c>
      <c r="CJ131" s="252"/>
      <c r="CK131" s="226">
        <f t="shared" si="456"/>
        <v>0</v>
      </c>
      <c r="CL131" s="252"/>
      <c r="CM131" s="226">
        <f t="shared" si="457"/>
        <v>0</v>
      </c>
      <c r="CN131" s="252"/>
      <c r="CO131" s="226">
        <f t="shared" si="458"/>
        <v>0</v>
      </c>
      <c r="CP131" s="252"/>
      <c r="CQ131" s="226">
        <f t="shared" si="459"/>
        <v>0</v>
      </c>
      <c r="CR131" s="227">
        <f t="shared" si="492"/>
        <v>0</v>
      </c>
      <c r="CS131" s="253"/>
      <c r="CT131" s="229">
        <f t="shared" si="460"/>
        <v>0</v>
      </c>
      <c r="CU131" s="253"/>
      <c r="CV131" s="229">
        <f t="shared" si="461"/>
        <v>0</v>
      </c>
      <c r="CW131" s="253"/>
      <c r="CX131" s="229">
        <f t="shared" si="462"/>
        <v>0</v>
      </c>
      <c r="CY131" s="253"/>
      <c r="CZ131" s="229">
        <f t="shared" si="463"/>
        <v>0</v>
      </c>
      <c r="DA131" s="253"/>
      <c r="DB131" s="229">
        <f t="shared" si="464"/>
        <v>0</v>
      </c>
      <c r="DC131" s="230">
        <f t="shared" si="493"/>
        <v>0</v>
      </c>
      <c r="DD131" s="254"/>
      <c r="DE131" s="232">
        <f t="shared" si="465"/>
        <v>0</v>
      </c>
      <c r="DF131" s="254"/>
      <c r="DG131" s="232">
        <f t="shared" si="466"/>
        <v>0</v>
      </c>
      <c r="DH131" s="254"/>
      <c r="DI131" s="232">
        <f t="shared" si="467"/>
        <v>0</v>
      </c>
      <c r="DJ131" s="254"/>
      <c r="DK131" s="232">
        <f t="shared" si="468"/>
        <v>0</v>
      </c>
      <c r="DL131" s="254"/>
      <c r="DM131" s="232">
        <f t="shared" si="469"/>
        <v>0</v>
      </c>
      <c r="DN131" s="233">
        <f t="shared" si="494"/>
        <v>0</v>
      </c>
      <c r="DO131" s="255"/>
      <c r="DP131" s="235">
        <f t="shared" si="470"/>
        <v>0</v>
      </c>
      <c r="DQ131" s="255"/>
      <c r="DR131" s="235">
        <f t="shared" si="471"/>
        <v>0</v>
      </c>
      <c r="DS131" s="255"/>
      <c r="DT131" s="235">
        <f t="shared" si="472"/>
        <v>0</v>
      </c>
      <c r="DU131" s="255"/>
      <c r="DV131" s="235">
        <f t="shared" si="473"/>
        <v>0</v>
      </c>
      <c r="DW131" s="255"/>
      <c r="DX131" s="235">
        <f t="shared" si="474"/>
        <v>0</v>
      </c>
      <c r="DY131" s="243">
        <f t="shared" si="495"/>
        <v>0</v>
      </c>
      <c r="DZ131" s="558">
        <f t="shared" si="475"/>
        <v>0</v>
      </c>
      <c r="EA131" s="522">
        <f t="shared" si="476"/>
        <v>0</v>
      </c>
      <c r="EB131" s="522">
        <f t="shared" si="477"/>
        <v>0</v>
      </c>
      <c r="EC131" s="522">
        <f t="shared" si="478"/>
        <v>0</v>
      </c>
      <c r="ED131" s="522">
        <f t="shared" si="479"/>
        <v>0</v>
      </c>
      <c r="EE131" s="571">
        <f t="shared" si="480"/>
        <v>0</v>
      </c>
      <c r="EF131" s="256">
        <f t="shared" si="481"/>
        <v>0</v>
      </c>
      <c r="EG131" s="256">
        <f t="shared" si="482"/>
        <v>0</v>
      </c>
      <c r="EH131" s="256">
        <f t="shared" si="483"/>
        <v>0</v>
      </c>
      <c r="EI131" s="256">
        <f t="shared" si="484"/>
        <v>0</v>
      </c>
      <c r="EJ131" s="256">
        <f t="shared" si="496"/>
        <v>0</v>
      </c>
      <c r="EK131" s="244">
        <f t="shared" si="485"/>
        <v>0</v>
      </c>
    </row>
    <row r="132" spans="1:141" s="9" customFormat="1" ht="15" customHeight="1">
      <c r="A132" s="62"/>
      <c r="B132" s="62"/>
      <c r="C132" s="80"/>
      <c r="D132" s="13" t="str">
        <f t="shared" si="417"/>
        <v>Select Level from List</v>
      </c>
      <c r="E132" s="665" t="str">
        <f t="shared" si="417"/>
        <v>Select E-Class</v>
      </c>
      <c r="F132" s="665"/>
      <c r="G132" s="665"/>
      <c r="H132" s="665"/>
      <c r="I132" s="665"/>
      <c r="J132" s="666"/>
      <c r="K132" s="33"/>
      <c r="L132" s="107">
        <f t="shared" si="418"/>
        <v>0</v>
      </c>
      <c r="M132" s="56"/>
      <c r="N132" s="108"/>
      <c r="O132" s="91">
        <f t="shared" si="419"/>
        <v>0</v>
      </c>
      <c r="P132" s="108"/>
      <c r="Q132" s="91">
        <f t="shared" si="420"/>
        <v>0</v>
      </c>
      <c r="R132" s="108"/>
      <c r="S132" s="91">
        <f t="shared" si="421"/>
        <v>0</v>
      </c>
      <c r="T132" s="108"/>
      <c r="U132" s="91">
        <f t="shared" si="422"/>
        <v>0</v>
      </c>
      <c r="V132" s="108"/>
      <c r="W132" s="91">
        <f t="shared" si="423"/>
        <v>0</v>
      </c>
      <c r="X132" s="92">
        <f t="shared" si="486"/>
        <v>0</v>
      </c>
      <c r="Y132" s="247"/>
      <c r="Z132" s="211">
        <f t="shared" si="424"/>
        <v>0</v>
      </c>
      <c r="AA132" s="247"/>
      <c r="AB132" s="211">
        <f t="shared" si="425"/>
        <v>0</v>
      </c>
      <c r="AC132" s="247"/>
      <c r="AD132" s="211">
        <f t="shared" si="426"/>
        <v>0</v>
      </c>
      <c r="AE132" s="247"/>
      <c r="AF132" s="211">
        <f t="shared" si="427"/>
        <v>0</v>
      </c>
      <c r="AG132" s="247"/>
      <c r="AH132" s="211">
        <f t="shared" si="428"/>
        <v>0</v>
      </c>
      <c r="AI132" s="212">
        <f t="shared" si="487"/>
        <v>0</v>
      </c>
      <c r="AJ132" s="248"/>
      <c r="AK132" s="214">
        <f t="shared" si="429"/>
        <v>0</v>
      </c>
      <c r="AL132" s="248"/>
      <c r="AM132" s="214">
        <f t="shared" si="430"/>
        <v>0</v>
      </c>
      <c r="AN132" s="248"/>
      <c r="AO132" s="214">
        <f t="shared" si="431"/>
        <v>0</v>
      </c>
      <c r="AP132" s="248"/>
      <c r="AQ132" s="214">
        <f t="shared" si="432"/>
        <v>0</v>
      </c>
      <c r="AR132" s="248"/>
      <c r="AS132" s="214">
        <f t="shared" si="433"/>
        <v>0</v>
      </c>
      <c r="AT132" s="215">
        <f t="shared" si="488"/>
        <v>0</v>
      </c>
      <c r="AU132" s="249"/>
      <c r="AV132" s="217">
        <f t="shared" si="434"/>
        <v>0</v>
      </c>
      <c r="AW132" s="249"/>
      <c r="AX132" s="217">
        <f t="shared" si="435"/>
        <v>0</v>
      </c>
      <c r="AY132" s="249"/>
      <c r="AZ132" s="217">
        <f t="shared" si="436"/>
        <v>0</v>
      </c>
      <c r="BA132" s="249"/>
      <c r="BB132" s="217">
        <f t="shared" si="437"/>
        <v>0</v>
      </c>
      <c r="BC132" s="249"/>
      <c r="BD132" s="217">
        <f t="shared" si="438"/>
        <v>0</v>
      </c>
      <c r="BE132" s="218">
        <f t="shared" si="489"/>
        <v>0</v>
      </c>
      <c r="BF132" s="250"/>
      <c r="BG132" s="220">
        <f t="shared" si="439"/>
        <v>0</v>
      </c>
      <c r="BH132" s="250"/>
      <c r="BI132" s="220">
        <f t="shared" si="440"/>
        <v>0</v>
      </c>
      <c r="BJ132" s="250"/>
      <c r="BK132" s="220">
        <f t="shared" si="441"/>
        <v>0</v>
      </c>
      <c r="BL132" s="250"/>
      <c r="BM132" s="220">
        <f t="shared" si="442"/>
        <v>0</v>
      </c>
      <c r="BN132" s="250"/>
      <c r="BO132" s="220">
        <f t="shared" si="443"/>
        <v>0</v>
      </c>
      <c r="BP132" s="413">
        <f t="shared" si="490"/>
        <v>0</v>
      </c>
      <c r="BQ132" s="558">
        <f t="shared" si="444"/>
        <v>0</v>
      </c>
      <c r="BR132" s="522">
        <f t="shared" si="445"/>
        <v>0</v>
      </c>
      <c r="BS132" s="522">
        <f t="shared" si="446"/>
        <v>0</v>
      </c>
      <c r="BT132" s="522">
        <f t="shared" si="447"/>
        <v>0</v>
      </c>
      <c r="BU132" s="522">
        <f t="shared" si="448"/>
        <v>0</v>
      </c>
      <c r="BV132" s="571">
        <f t="shared" si="449"/>
        <v>0</v>
      </c>
      <c r="BW132" s="527"/>
      <c r="BX132" s="223">
        <f t="shared" si="450"/>
        <v>0</v>
      </c>
      <c r="BY132" s="251"/>
      <c r="BZ132" s="223">
        <f t="shared" si="451"/>
        <v>0</v>
      </c>
      <c r="CA132" s="251"/>
      <c r="CB132" s="223">
        <f t="shared" si="452"/>
        <v>0</v>
      </c>
      <c r="CC132" s="251"/>
      <c r="CD132" s="223">
        <f t="shared" si="453"/>
        <v>0</v>
      </c>
      <c r="CE132" s="251"/>
      <c r="CF132" s="223">
        <f t="shared" si="454"/>
        <v>0</v>
      </c>
      <c r="CG132" s="224">
        <f t="shared" si="491"/>
        <v>0</v>
      </c>
      <c r="CH132" s="252"/>
      <c r="CI132" s="226">
        <f t="shared" si="455"/>
        <v>0</v>
      </c>
      <c r="CJ132" s="252"/>
      <c r="CK132" s="226">
        <f t="shared" si="456"/>
        <v>0</v>
      </c>
      <c r="CL132" s="252"/>
      <c r="CM132" s="226">
        <f t="shared" si="457"/>
        <v>0</v>
      </c>
      <c r="CN132" s="252"/>
      <c r="CO132" s="226">
        <f t="shared" si="458"/>
        <v>0</v>
      </c>
      <c r="CP132" s="252"/>
      <c r="CQ132" s="226">
        <f t="shared" si="459"/>
        <v>0</v>
      </c>
      <c r="CR132" s="227">
        <f t="shared" si="492"/>
        <v>0</v>
      </c>
      <c r="CS132" s="253"/>
      <c r="CT132" s="229">
        <f t="shared" si="460"/>
        <v>0</v>
      </c>
      <c r="CU132" s="253"/>
      <c r="CV132" s="229">
        <f t="shared" si="461"/>
        <v>0</v>
      </c>
      <c r="CW132" s="253"/>
      <c r="CX132" s="229">
        <f t="shared" si="462"/>
        <v>0</v>
      </c>
      <c r="CY132" s="253"/>
      <c r="CZ132" s="229">
        <f t="shared" si="463"/>
        <v>0</v>
      </c>
      <c r="DA132" s="253"/>
      <c r="DB132" s="229">
        <f t="shared" si="464"/>
        <v>0</v>
      </c>
      <c r="DC132" s="230">
        <f t="shared" si="493"/>
        <v>0</v>
      </c>
      <c r="DD132" s="254"/>
      <c r="DE132" s="232">
        <f t="shared" si="465"/>
        <v>0</v>
      </c>
      <c r="DF132" s="254"/>
      <c r="DG132" s="232">
        <f t="shared" si="466"/>
        <v>0</v>
      </c>
      <c r="DH132" s="254"/>
      <c r="DI132" s="232">
        <f t="shared" si="467"/>
        <v>0</v>
      </c>
      <c r="DJ132" s="254"/>
      <c r="DK132" s="232">
        <f t="shared" si="468"/>
        <v>0</v>
      </c>
      <c r="DL132" s="254"/>
      <c r="DM132" s="232">
        <f t="shared" si="469"/>
        <v>0</v>
      </c>
      <c r="DN132" s="233">
        <f t="shared" si="494"/>
        <v>0</v>
      </c>
      <c r="DO132" s="255"/>
      <c r="DP132" s="235">
        <f t="shared" si="470"/>
        <v>0</v>
      </c>
      <c r="DQ132" s="255"/>
      <c r="DR132" s="235">
        <f t="shared" si="471"/>
        <v>0</v>
      </c>
      <c r="DS132" s="255"/>
      <c r="DT132" s="235">
        <f t="shared" si="472"/>
        <v>0</v>
      </c>
      <c r="DU132" s="255"/>
      <c r="DV132" s="235">
        <f t="shared" si="473"/>
        <v>0</v>
      </c>
      <c r="DW132" s="255"/>
      <c r="DX132" s="235">
        <f t="shared" si="474"/>
        <v>0</v>
      </c>
      <c r="DY132" s="243">
        <f t="shared" si="495"/>
        <v>0</v>
      </c>
      <c r="DZ132" s="558">
        <f t="shared" si="475"/>
        <v>0</v>
      </c>
      <c r="EA132" s="522">
        <f t="shared" si="476"/>
        <v>0</v>
      </c>
      <c r="EB132" s="522">
        <f t="shared" si="477"/>
        <v>0</v>
      </c>
      <c r="EC132" s="522">
        <f t="shared" si="478"/>
        <v>0</v>
      </c>
      <c r="ED132" s="522">
        <f t="shared" si="479"/>
        <v>0</v>
      </c>
      <c r="EE132" s="571">
        <f t="shared" si="480"/>
        <v>0</v>
      </c>
      <c r="EF132" s="256">
        <f t="shared" si="481"/>
        <v>0</v>
      </c>
      <c r="EG132" s="256">
        <f t="shared" si="482"/>
        <v>0</v>
      </c>
      <c r="EH132" s="256">
        <f t="shared" si="483"/>
        <v>0</v>
      </c>
      <c r="EI132" s="256">
        <f t="shared" si="484"/>
        <v>0</v>
      </c>
      <c r="EJ132" s="256">
        <f t="shared" si="496"/>
        <v>0</v>
      </c>
      <c r="EK132" s="244">
        <f t="shared" si="485"/>
        <v>0</v>
      </c>
    </row>
    <row r="133" spans="1:141" s="9" customFormat="1" ht="15" customHeight="1">
      <c r="A133" s="62"/>
      <c r="B133" s="62"/>
      <c r="C133" s="80"/>
      <c r="D133" s="13" t="str">
        <f t="shared" si="417"/>
        <v>Select Level from List</v>
      </c>
      <c r="E133" s="665" t="str">
        <f t="shared" si="417"/>
        <v>Select E-Class</v>
      </c>
      <c r="F133" s="666"/>
      <c r="G133" s="666"/>
      <c r="H133" s="666"/>
      <c r="I133" s="666"/>
      <c r="J133" s="666"/>
      <c r="K133" s="33"/>
      <c r="L133" s="107">
        <f t="shared" si="418"/>
        <v>0</v>
      </c>
      <c r="M133" s="56"/>
      <c r="N133" s="108"/>
      <c r="O133" s="91">
        <f t="shared" si="419"/>
        <v>0</v>
      </c>
      <c r="P133" s="108"/>
      <c r="Q133" s="91">
        <f t="shared" si="420"/>
        <v>0</v>
      </c>
      <c r="R133" s="108"/>
      <c r="S133" s="91">
        <f t="shared" si="421"/>
        <v>0</v>
      </c>
      <c r="T133" s="108"/>
      <c r="U133" s="91">
        <f t="shared" si="422"/>
        <v>0</v>
      </c>
      <c r="V133" s="108"/>
      <c r="W133" s="91">
        <f t="shared" si="423"/>
        <v>0</v>
      </c>
      <c r="X133" s="92">
        <f t="shared" si="486"/>
        <v>0</v>
      </c>
      <c r="Y133" s="247"/>
      <c r="Z133" s="211">
        <f t="shared" si="424"/>
        <v>0</v>
      </c>
      <c r="AA133" s="247"/>
      <c r="AB133" s="211">
        <f t="shared" si="425"/>
        <v>0</v>
      </c>
      <c r="AC133" s="247"/>
      <c r="AD133" s="211">
        <f t="shared" si="426"/>
        <v>0</v>
      </c>
      <c r="AE133" s="247"/>
      <c r="AF133" s="211">
        <f t="shared" si="427"/>
        <v>0</v>
      </c>
      <c r="AG133" s="247"/>
      <c r="AH133" s="211">
        <f t="shared" si="428"/>
        <v>0</v>
      </c>
      <c r="AI133" s="212">
        <f t="shared" si="487"/>
        <v>0</v>
      </c>
      <c r="AJ133" s="248"/>
      <c r="AK133" s="214">
        <f t="shared" si="429"/>
        <v>0</v>
      </c>
      <c r="AL133" s="248"/>
      <c r="AM133" s="214">
        <f t="shared" si="430"/>
        <v>0</v>
      </c>
      <c r="AN133" s="248"/>
      <c r="AO133" s="214">
        <f t="shared" si="431"/>
        <v>0</v>
      </c>
      <c r="AP133" s="248"/>
      <c r="AQ133" s="214">
        <f t="shared" si="432"/>
        <v>0</v>
      </c>
      <c r="AR133" s="248"/>
      <c r="AS133" s="214">
        <f t="shared" si="433"/>
        <v>0</v>
      </c>
      <c r="AT133" s="215">
        <f t="shared" si="488"/>
        <v>0</v>
      </c>
      <c r="AU133" s="249"/>
      <c r="AV133" s="217">
        <f t="shared" si="434"/>
        <v>0</v>
      </c>
      <c r="AW133" s="249"/>
      <c r="AX133" s="217">
        <f t="shared" si="435"/>
        <v>0</v>
      </c>
      <c r="AY133" s="249"/>
      <c r="AZ133" s="217">
        <f t="shared" si="436"/>
        <v>0</v>
      </c>
      <c r="BA133" s="249"/>
      <c r="BB133" s="217">
        <f t="shared" si="437"/>
        <v>0</v>
      </c>
      <c r="BC133" s="249"/>
      <c r="BD133" s="217">
        <f t="shared" si="438"/>
        <v>0</v>
      </c>
      <c r="BE133" s="218">
        <f t="shared" si="489"/>
        <v>0</v>
      </c>
      <c r="BF133" s="250"/>
      <c r="BG133" s="220">
        <f t="shared" si="439"/>
        <v>0</v>
      </c>
      <c r="BH133" s="250"/>
      <c r="BI133" s="220">
        <f t="shared" si="440"/>
        <v>0</v>
      </c>
      <c r="BJ133" s="250"/>
      <c r="BK133" s="220">
        <f t="shared" si="441"/>
        <v>0</v>
      </c>
      <c r="BL133" s="250"/>
      <c r="BM133" s="220">
        <f t="shared" si="442"/>
        <v>0</v>
      </c>
      <c r="BN133" s="250"/>
      <c r="BO133" s="220">
        <f t="shared" si="443"/>
        <v>0</v>
      </c>
      <c r="BP133" s="413">
        <f t="shared" si="490"/>
        <v>0</v>
      </c>
      <c r="BQ133" s="558">
        <f t="shared" si="444"/>
        <v>0</v>
      </c>
      <c r="BR133" s="522">
        <f t="shared" si="445"/>
        <v>0</v>
      </c>
      <c r="BS133" s="522">
        <f t="shared" si="446"/>
        <v>0</v>
      </c>
      <c r="BT133" s="522">
        <f t="shared" si="447"/>
        <v>0</v>
      </c>
      <c r="BU133" s="522">
        <f t="shared" si="448"/>
        <v>0</v>
      </c>
      <c r="BV133" s="571">
        <f t="shared" si="449"/>
        <v>0</v>
      </c>
      <c r="BW133" s="527"/>
      <c r="BX133" s="223">
        <f t="shared" si="450"/>
        <v>0</v>
      </c>
      <c r="BY133" s="251"/>
      <c r="BZ133" s="223">
        <f t="shared" si="451"/>
        <v>0</v>
      </c>
      <c r="CA133" s="251"/>
      <c r="CB133" s="223">
        <f t="shared" si="452"/>
        <v>0</v>
      </c>
      <c r="CC133" s="251"/>
      <c r="CD133" s="223">
        <f t="shared" si="453"/>
        <v>0</v>
      </c>
      <c r="CE133" s="251"/>
      <c r="CF133" s="223">
        <f t="shared" si="454"/>
        <v>0</v>
      </c>
      <c r="CG133" s="224">
        <f t="shared" si="491"/>
        <v>0</v>
      </c>
      <c r="CH133" s="252"/>
      <c r="CI133" s="226">
        <f t="shared" si="455"/>
        <v>0</v>
      </c>
      <c r="CJ133" s="252"/>
      <c r="CK133" s="226">
        <f t="shared" si="456"/>
        <v>0</v>
      </c>
      <c r="CL133" s="252"/>
      <c r="CM133" s="226">
        <f t="shared" si="457"/>
        <v>0</v>
      </c>
      <c r="CN133" s="252"/>
      <c r="CO133" s="226">
        <f t="shared" si="458"/>
        <v>0</v>
      </c>
      <c r="CP133" s="252"/>
      <c r="CQ133" s="226">
        <f t="shared" si="459"/>
        <v>0</v>
      </c>
      <c r="CR133" s="227">
        <f t="shared" si="492"/>
        <v>0</v>
      </c>
      <c r="CS133" s="253"/>
      <c r="CT133" s="229">
        <f t="shared" si="460"/>
        <v>0</v>
      </c>
      <c r="CU133" s="253"/>
      <c r="CV133" s="229">
        <f t="shared" si="461"/>
        <v>0</v>
      </c>
      <c r="CW133" s="253"/>
      <c r="CX133" s="229">
        <f t="shared" si="462"/>
        <v>0</v>
      </c>
      <c r="CY133" s="253"/>
      <c r="CZ133" s="229">
        <f t="shared" si="463"/>
        <v>0</v>
      </c>
      <c r="DA133" s="253"/>
      <c r="DB133" s="229">
        <f t="shared" si="464"/>
        <v>0</v>
      </c>
      <c r="DC133" s="230">
        <f t="shared" si="493"/>
        <v>0</v>
      </c>
      <c r="DD133" s="254"/>
      <c r="DE133" s="232">
        <f t="shared" si="465"/>
        <v>0</v>
      </c>
      <c r="DF133" s="254"/>
      <c r="DG133" s="232">
        <f t="shared" si="466"/>
        <v>0</v>
      </c>
      <c r="DH133" s="254"/>
      <c r="DI133" s="232">
        <f t="shared" si="467"/>
        <v>0</v>
      </c>
      <c r="DJ133" s="254"/>
      <c r="DK133" s="232">
        <f t="shared" si="468"/>
        <v>0</v>
      </c>
      <c r="DL133" s="254"/>
      <c r="DM133" s="232">
        <f t="shared" si="469"/>
        <v>0</v>
      </c>
      <c r="DN133" s="233">
        <f t="shared" si="494"/>
        <v>0</v>
      </c>
      <c r="DO133" s="255"/>
      <c r="DP133" s="235">
        <f t="shared" si="470"/>
        <v>0</v>
      </c>
      <c r="DQ133" s="255"/>
      <c r="DR133" s="235">
        <f t="shared" si="471"/>
        <v>0</v>
      </c>
      <c r="DS133" s="255"/>
      <c r="DT133" s="235">
        <f t="shared" si="472"/>
        <v>0</v>
      </c>
      <c r="DU133" s="255"/>
      <c r="DV133" s="235">
        <f t="shared" si="473"/>
        <v>0</v>
      </c>
      <c r="DW133" s="255"/>
      <c r="DX133" s="235">
        <f t="shared" si="474"/>
        <v>0</v>
      </c>
      <c r="DY133" s="243">
        <f t="shared" si="495"/>
        <v>0</v>
      </c>
      <c r="DZ133" s="558">
        <f t="shared" si="475"/>
        <v>0</v>
      </c>
      <c r="EA133" s="522">
        <f t="shared" si="476"/>
        <v>0</v>
      </c>
      <c r="EB133" s="522">
        <f t="shared" si="477"/>
        <v>0</v>
      </c>
      <c r="EC133" s="522">
        <f t="shared" si="478"/>
        <v>0</v>
      </c>
      <c r="ED133" s="522">
        <f t="shared" si="479"/>
        <v>0</v>
      </c>
      <c r="EE133" s="571">
        <f t="shared" si="480"/>
        <v>0</v>
      </c>
      <c r="EF133" s="256">
        <f t="shared" si="481"/>
        <v>0</v>
      </c>
      <c r="EG133" s="256">
        <f t="shared" si="482"/>
        <v>0</v>
      </c>
      <c r="EH133" s="256">
        <f t="shared" si="483"/>
        <v>0</v>
      </c>
      <c r="EI133" s="256">
        <f t="shared" si="484"/>
        <v>0</v>
      </c>
      <c r="EJ133" s="256">
        <f t="shared" si="496"/>
        <v>0</v>
      </c>
      <c r="EK133" s="244">
        <f t="shared" si="485"/>
        <v>0</v>
      </c>
    </row>
    <row r="134" spans="1:141" s="9" customFormat="1" ht="15" customHeight="1">
      <c r="A134" s="62"/>
      <c r="B134" s="62"/>
      <c r="C134" s="80"/>
      <c r="D134" s="666" t="s">
        <v>412</v>
      </c>
      <c r="E134" s="688"/>
      <c r="F134" s="688"/>
      <c r="G134" s="688"/>
      <c r="H134" s="688"/>
      <c r="I134" s="688"/>
      <c r="J134" s="688"/>
      <c r="K134" s="688"/>
      <c r="L134" s="117">
        <f>VLOOKUP(D134,'Benefits and F&amp;A-DO NOT DELETE'!A46:B50,2,0)</f>
        <v>0</v>
      </c>
      <c r="M134" s="56">
        <v>1.07</v>
      </c>
      <c r="N134" s="147">
        <v>0</v>
      </c>
      <c r="O134" s="91">
        <f>ROUND($L134*N134*$M134,0)</f>
        <v>0</v>
      </c>
      <c r="P134" s="147">
        <v>0</v>
      </c>
      <c r="Q134" s="91">
        <f>ROUND($L134*P134*$M134^2,0)</f>
        <v>0</v>
      </c>
      <c r="R134" s="147">
        <v>0</v>
      </c>
      <c r="S134" s="91">
        <f>ROUND($L134*R134*$M134^3,0)</f>
        <v>0</v>
      </c>
      <c r="T134" s="147">
        <v>0</v>
      </c>
      <c r="U134" s="91">
        <f>ROUND($L134*T134*$M134^4,0)</f>
        <v>0</v>
      </c>
      <c r="V134" s="147">
        <v>0</v>
      </c>
      <c r="W134" s="91">
        <f>ROUND($L134*V134*$M134^5,0)</f>
        <v>0</v>
      </c>
      <c r="X134" s="92">
        <f t="shared" si="486"/>
        <v>0</v>
      </c>
      <c r="Y134" s="268">
        <v>0</v>
      </c>
      <c r="Z134" s="211">
        <f>ROUND($L134*Y134*$M134,0)</f>
        <v>0</v>
      </c>
      <c r="AA134" s="268">
        <v>0</v>
      </c>
      <c r="AB134" s="211">
        <f>ROUND($L134*AA134*$M134^2,0)</f>
        <v>0</v>
      </c>
      <c r="AC134" s="268">
        <v>0</v>
      </c>
      <c r="AD134" s="211">
        <f>ROUND($L134*AC134*$M134^3,0)</f>
        <v>0</v>
      </c>
      <c r="AE134" s="268">
        <v>0</v>
      </c>
      <c r="AF134" s="211">
        <f>ROUND($L134*AE134*$M134^4,0)</f>
        <v>0</v>
      </c>
      <c r="AG134" s="268">
        <v>0</v>
      </c>
      <c r="AH134" s="211">
        <f>ROUND($L134*AG134*$M134^5,0)</f>
        <v>0</v>
      </c>
      <c r="AI134" s="212">
        <f t="shared" si="487"/>
        <v>0</v>
      </c>
      <c r="AJ134" s="269">
        <v>0</v>
      </c>
      <c r="AK134" s="214">
        <f>ROUND($L134*AJ134*$M134,0)</f>
        <v>0</v>
      </c>
      <c r="AL134" s="269">
        <v>0</v>
      </c>
      <c r="AM134" s="214">
        <f>ROUND($L134*AL134*$M134^2,0)</f>
        <v>0</v>
      </c>
      <c r="AN134" s="269">
        <v>0</v>
      </c>
      <c r="AO134" s="214">
        <f>ROUND($L134*AN134*$M134^3,0)</f>
        <v>0</v>
      </c>
      <c r="AP134" s="269">
        <v>0</v>
      </c>
      <c r="AQ134" s="214">
        <f>ROUND($L134*AP134*$M134^4,0)</f>
        <v>0</v>
      </c>
      <c r="AR134" s="269">
        <v>0</v>
      </c>
      <c r="AS134" s="214">
        <f>ROUND($L134*AR134*$M134^5,0)</f>
        <v>0</v>
      </c>
      <c r="AT134" s="215">
        <f t="shared" si="488"/>
        <v>0</v>
      </c>
      <c r="AU134" s="270">
        <v>0</v>
      </c>
      <c r="AV134" s="217">
        <f>ROUND($L134*AU134*$M134,0)</f>
        <v>0</v>
      </c>
      <c r="AW134" s="270">
        <v>0</v>
      </c>
      <c r="AX134" s="217">
        <f>ROUND($L134*AW134*$M134^2,0)</f>
        <v>0</v>
      </c>
      <c r="AY134" s="270">
        <v>0</v>
      </c>
      <c r="AZ134" s="217">
        <f>ROUND($L134*AY134*$M134^3,0)</f>
        <v>0</v>
      </c>
      <c r="BA134" s="270">
        <v>0</v>
      </c>
      <c r="BB134" s="217">
        <f>ROUND($L134*BA134*$M134^4,0)</f>
        <v>0</v>
      </c>
      <c r="BC134" s="270">
        <v>0</v>
      </c>
      <c r="BD134" s="217">
        <f>ROUND($L134*BC134*$M134^5,0)</f>
        <v>0</v>
      </c>
      <c r="BE134" s="218">
        <f t="shared" si="489"/>
        <v>0</v>
      </c>
      <c r="BF134" s="271">
        <v>0</v>
      </c>
      <c r="BG134" s="220">
        <f>ROUND($L134*BF134*$M134,0)</f>
        <v>0</v>
      </c>
      <c r="BH134" s="271">
        <v>0</v>
      </c>
      <c r="BI134" s="220">
        <f>ROUND($L134*BH134*$M134^2,0)</f>
        <v>0</v>
      </c>
      <c r="BJ134" s="271">
        <v>0</v>
      </c>
      <c r="BK134" s="220">
        <f>ROUND($L134*BJ134*$M134^3,0)</f>
        <v>0</v>
      </c>
      <c r="BL134" s="271">
        <v>0</v>
      </c>
      <c r="BM134" s="220">
        <f>ROUND($L134*BL134*$M134^4,0)</f>
        <v>0</v>
      </c>
      <c r="BN134" s="271">
        <v>0</v>
      </c>
      <c r="BO134" s="220">
        <f>ROUND($L134*BN134*$M134^5,0)</f>
        <v>0</v>
      </c>
      <c r="BP134" s="413">
        <f t="shared" si="490"/>
        <v>0</v>
      </c>
      <c r="BQ134" s="558">
        <f t="shared" si="444"/>
        <v>0</v>
      </c>
      <c r="BR134" s="522">
        <f t="shared" si="445"/>
        <v>0</v>
      </c>
      <c r="BS134" s="522">
        <f t="shared" si="446"/>
        <v>0</v>
      </c>
      <c r="BT134" s="522">
        <f t="shared" si="447"/>
        <v>0</v>
      </c>
      <c r="BU134" s="522">
        <f t="shared" si="448"/>
        <v>0</v>
      </c>
      <c r="BV134" s="571">
        <f t="shared" si="449"/>
        <v>0</v>
      </c>
      <c r="BW134" s="529">
        <v>0</v>
      </c>
      <c r="BX134" s="223">
        <f>ROUND($L134*BW134*$M134,0)</f>
        <v>0</v>
      </c>
      <c r="BY134" s="272">
        <v>0</v>
      </c>
      <c r="BZ134" s="223">
        <f>ROUND($L134*BY134*$M134^2,0)</f>
        <v>0</v>
      </c>
      <c r="CA134" s="272">
        <v>0</v>
      </c>
      <c r="CB134" s="223">
        <f>ROUND($L134*CA134*$M134^3,0)</f>
        <v>0</v>
      </c>
      <c r="CC134" s="272">
        <v>0</v>
      </c>
      <c r="CD134" s="223">
        <f>ROUND($L134*CC134*$M134^4,0)</f>
        <v>0</v>
      </c>
      <c r="CE134" s="272">
        <v>0</v>
      </c>
      <c r="CF134" s="223">
        <f>ROUND($L134*CE134*$M134^5,0)</f>
        <v>0</v>
      </c>
      <c r="CG134" s="224">
        <f t="shared" si="491"/>
        <v>0</v>
      </c>
      <c r="CH134" s="273">
        <v>0</v>
      </c>
      <c r="CI134" s="226">
        <f>ROUND($L134*CH134*$M134,0)</f>
        <v>0</v>
      </c>
      <c r="CJ134" s="273">
        <v>0</v>
      </c>
      <c r="CK134" s="226">
        <f>ROUND($L134*CJ134*$M134^2,0)</f>
        <v>0</v>
      </c>
      <c r="CL134" s="273">
        <v>0</v>
      </c>
      <c r="CM134" s="226">
        <f>ROUND($L134*CL134*$M134^3,0)</f>
        <v>0</v>
      </c>
      <c r="CN134" s="273">
        <v>0</v>
      </c>
      <c r="CO134" s="226">
        <f>ROUND($L134*CN134*$M134^4,0)</f>
        <v>0</v>
      </c>
      <c r="CP134" s="273">
        <v>0</v>
      </c>
      <c r="CQ134" s="226">
        <f>ROUND($L134*CP134*$M134^5,0)</f>
        <v>0</v>
      </c>
      <c r="CR134" s="227">
        <f t="shared" si="492"/>
        <v>0</v>
      </c>
      <c r="CS134" s="274">
        <v>0</v>
      </c>
      <c r="CT134" s="229">
        <f>ROUND($L134*CS134*$M134,0)</f>
        <v>0</v>
      </c>
      <c r="CU134" s="274">
        <v>0</v>
      </c>
      <c r="CV134" s="229">
        <f>ROUND($L134*CU134*$M134^2,0)</f>
        <v>0</v>
      </c>
      <c r="CW134" s="274">
        <v>0</v>
      </c>
      <c r="CX134" s="229">
        <f>ROUND($L134*CW134*$M134^3,0)</f>
        <v>0</v>
      </c>
      <c r="CY134" s="274">
        <v>0</v>
      </c>
      <c r="CZ134" s="229">
        <f>ROUND($L134*CY134*$M134^4,0)</f>
        <v>0</v>
      </c>
      <c r="DA134" s="274">
        <v>0</v>
      </c>
      <c r="DB134" s="229">
        <f>ROUND($L134*DA134*$M134^5,0)</f>
        <v>0</v>
      </c>
      <c r="DC134" s="230">
        <f t="shared" si="493"/>
        <v>0</v>
      </c>
      <c r="DD134" s="275">
        <v>0</v>
      </c>
      <c r="DE134" s="232">
        <f>ROUND($L134*DD134*$M134,0)</f>
        <v>0</v>
      </c>
      <c r="DF134" s="275">
        <v>0</v>
      </c>
      <c r="DG134" s="232">
        <f>ROUND($L134*DF134*$M134^2,0)</f>
        <v>0</v>
      </c>
      <c r="DH134" s="275">
        <v>0</v>
      </c>
      <c r="DI134" s="232">
        <f>ROUND($L134*DH134*$M134^3,0)</f>
        <v>0</v>
      </c>
      <c r="DJ134" s="275">
        <v>0</v>
      </c>
      <c r="DK134" s="232">
        <f>ROUND($L134*DJ134*$M134^4,0)</f>
        <v>0</v>
      </c>
      <c r="DL134" s="275">
        <v>0</v>
      </c>
      <c r="DM134" s="232">
        <f>ROUND($L134*DL134*$M134^5,0)</f>
        <v>0</v>
      </c>
      <c r="DN134" s="233">
        <f t="shared" si="494"/>
        <v>0</v>
      </c>
      <c r="DO134" s="276">
        <v>0</v>
      </c>
      <c r="DP134" s="235">
        <f>ROUND($L134*DO134*$M134,0)</f>
        <v>0</v>
      </c>
      <c r="DQ134" s="276">
        <v>0</v>
      </c>
      <c r="DR134" s="235">
        <f>ROUND($L134*DQ134*$M134^2,0)</f>
        <v>0</v>
      </c>
      <c r="DS134" s="276">
        <v>0</v>
      </c>
      <c r="DT134" s="235">
        <f>ROUND($L134*DS134*$M134^3,0)</f>
        <v>0</v>
      </c>
      <c r="DU134" s="276">
        <v>0</v>
      </c>
      <c r="DV134" s="235">
        <f>ROUND($L134*DU134*$M134^4,0)</f>
        <v>0</v>
      </c>
      <c r="DW134" s="276">
        <v>0</v>
      </c>
      <c r="DX134" s="235">
        <f>ROUND($L134*DW134*$M134^5,0)</f>
        <v>0</v>
      </c>
      <c r="DY134" s="243">
        <f t="shared" si="495"/>
        <v>0</v>
      </c>
      <c r="DZ134" s="558">
        <f t="shared" si="475"/>
        <v>0</v>
      </c>
      <c r="EA134" s="522">
        <f t="shared" si="476"/>
        <v>0</v>
      </c>
      <c r="EB134" s="522">
        <f t="shared" si="477"/>
        <v>0</v>
      </c>
      <c r="EC134" s="522">
        <f t="shared" si="478"/>
        <v>0</v>
      </c>
      <c r="ED134" s="522">
        <f t="shared" si="479"/>
        <v>0</v>
      </c>
      <c r="EE134" s="571">
        <f t="shared" si="480"/>
        <v>0</v>
      </c>
      <c r="EF134" s="256">
        <f t="shared" si="481"/>
        <v>0</v>
      </c>
      <c r="EG134" s="256">
        <f t="shared" si="482"/>
        <v>0</v>
      </c>
      <c r="EH134" s="256">
        <f t="shared" si="483"/>
        <v>0</v>
      </c>
      <c r="EI134" s="256">
        <f t="shared" si="484"/>
        <v>0</v>
      </c>
      <c r="EJ134" s="256">
        <f t="shared" si="496"/>
        <v>0</v>
      </c>
      <c r="EK134" s="244">
        <f t="shared" si="485"/>
        <v>0</v>
      </c>
    </row>
    <row r="135" spans="1:141" s="9" customFormat="1" ht="15" customHeight="1">
      <c r="A135" s="62"/>
      <c r="B135" s="62"/>
      <c r="C135" s="80"/>
      <c r="D135" s="666" t="s">
        <v>412</v>
      </c>
      <c r="E135" s="688"/>
      <c r="F135" s="688"/>
      <c r="G135" s="688"/>
      <c r="H135" s="688"/>
      <c r="I135" s="688"/>
      <c r="J135" s="688"/>
      <c r="K135" s="688"/>
      <c r="L135" s="117">
        <f>VLOOKUP(D135,'Benefits and F&amp;A-DO NOT DELETE'!A46:B50,2,0)</f>
        <v>0</v>
      </c>
      <c r="M135" s="56">
        <v>1.07</v>
      </c>
      <c r="N135" s="147">
        <v>0</v>
      </c>
      <c r="O135" s="91">
        <f t="shared" ref="O135:O143" si="497">ROUND($L135*N135*$M135,0)</f>
        <v>0</v>
      </c>
      <c r="P135" s="147">
        <v>0</v>
      </c>
      <c r="Q135" s="91">
        <f t="shared" ref="Q135:Q143" si="498">ROUND($L135*P135*$M135^2,0)</f>
        <v>0</v>
      </c>
      <c r="R135" s="147">
        <v>0</v>
      </c>
      <c r="S135" s="91">
        <f t="shared" ref="S135:S143" si="499">ROUND($L135*R135*$M135^3,0)</f>
        <v>0</v>
      </c>
      <c r="T135" s="147">
        <v>0</v>
      </c>
      <c r="U135" s="91">
        <f t="shared" ref="U135:U143" si="500">ROUND($L135*T135*$M135^4,0)</f>
        <v>0</v>
      </c>
      <c r="V135" s="147">
        <v>0</v>
      </c>
      <c r="W135" s="91">
        <f t="shared" ref="W135:W143" si="501">ROUND($L135*V135*$M135^5,0)</f>
        <v>0</v>
      </c>
      <c r="X135" s="92">
        <f t="shared" si="486"/>
        <v>0</v>
      </c>
      <c r="Y135" s="268">
        <v>0</v>
      </c>
      <c r="Z135" s="211">
        <f t="shared" ref="Z135:Z143" si="502">ROUND($L135*Y135*$M135,0)</f>
        <v>0</v>
      </c>
      <c r="AA135" s="268">
        <v>0</v>
      </c>
      <c r="AB135" s="211">
        <f t="shared" ref="AB135:AB143" si="503">ROUND($L135*AA135*$M135^2,0)</f>
        <v>0</v>
      </c>
      <c r="AC135" s="268">
        <v>0</v>
      </c>
      <c r="AD135" s="211">
        <f t="shared" ref="AD135:AD143" si="504">ROUND($L135*AC135*$M135^3,0)</f>
        <v>0</v>
      </c>
      <c r="AE135" s="268">
        <v>0</v>
      </c>
      <c r="AF135" s="211">
        <f t="shared" ref="AF135:AF143" si="505">ROUND($L135*AE135*$M135^4,0)</f>
        <v>0</v>
      </c>
      <c r="AG135" s="268">
        <v>0</v>
      </c>
      <c r="AH135" s="211">
        <f t="shared" ref="AH135:AH143" si="506">ROUND($L135*AG135*$M135^5,0)</f>
        <v>0</v>
      </c>
      <c r="AI135" s="212">
        <f t="shared" si="487"/>
        <v>0</v>
      </c>
      <c r="AJ135" s="269">
        <v>0</v>
      </c>
      <c r="AK135" s="214">
        <f t="shared" ref="AK135:AK143" si="507">ROUND($L135*AJ135*$M135,0)</f>
        <v>0</v>
      </c>
      <c r="AL135" s="269">
        <v>0</v>
      </c>
      <c r="AM135" s="214">
        <f t="shared" ref="AM135:AM143" si="508">ROUND($L135*AL135*$M135^2,0)</f>
        <v>0</v>
      </c>
      <c r="AN135" s="269">
        <v>0</v>
      </c>
      <c r="AO135" s="214">
        <f t="shared" ref="AO135:AO143" si="509">ROUND($L135*AN135*$M135^3,0)</f>
        <v>0</v>
      </c>
      <c r="AP135" s="269">
        <v>0</v>
      </c>
      <c r="AQ135" s="214">
        <f t="shared" ref="AQ135:AQ143" si="510">ROUND($L135*AP135*$M135^4,0)</f>
        <v>0</v>
      </c>
      <c r="AR135" s="269">
        <v>0</v>
      </c>
      <c r="AS135" s="214">
        <f t="shared" ref="AS135:AS143" si="511">ROUND($L135*AR135*$M135^5,0)</f>
        <v>0</v>
      </c>
      <c r="AT135" s="215">
        <f t="shared" si="488"/>
        <v>0</v>
      </c>
      <c r="AU135" s="270">
        <v>0</v>
      </c>
      <c r="AV135" s="217">
        <f t="shared" ref="AV135:AV143" si="512">ROUND($L135*AU135*$M135,0)</f>
        <v>0</v>
      </c>
      <c r="AW135" s="270">
        <v>0</v>
      </c>
      <c r="AX135" s="217">
        <f t="shared" ref="AX135:AX143" si="513">ROUND($L135*AW135*$M135^2,0)</f>
        <v>0</v>
      </c>
      <c r="AY135" s="270">
        <v>0</v>
      </c>
      <c r="AZ135" s="217">
        <f t="shared" ref="AZ135:AZ143" si="514">ROUND($L135*AY135*$M135^3,0)</f>
        <v>0</v>
      </c>
      <c r="BA135" s="270">
        <v>0</v>
      </c>
      <c r="BB135" s="217">
        <f t="shared" ref="BB135:BB143" si="515">ROUND($L135*BA135*$M135^4,0)</f>
        <v>0</v>
      </c>
      <c r="BC135" s="270">
        <v>0</v>
      </c>
      <c r="BD135" s="217">
        <f t="shared" ref="BD135:BD143" si="516">ROUND($L135*BC135*$M135^5,0)</f>
        <v>0</v>
      </c>
      <c r="BE135" s="218">
        <f t="shared" si="489"/>
        <v>0</v>
      </c>
      <c r="BF135" s="271">
        <v>0</v>
      </c>
      <c r="BG135" s="220">
        <f t="shared" ref="BG135:BG143" si="517">ROUND($L135*BF135*$M135,0)</f>
        <v>0</v>
      </c>
      <c r="BH135" s="271">
        <v>0</v>
      </c>
      <c r="BI135" s="220">
        <f t="shared" ref="BI135:BI143" si="518">ROUND($L135*BH135*$M135^2,0)</f>
        <v>0</v>
      </c>
      <c r="BJ135" s="271">
        <v>0</v>
      </c>
      <c r="BK135" s="220">
        <f t="shared" ref="BK135:BK143" si="519">ROUND($L135*BJ135*$M135^3,0)</f>
        <v>0</v>
      </c>
      <c r="BL135" s="271">
        <v>0</v>
      </c>
      <c r="BM135" s="220">
        <f t="shared" ref="BM135:BM143" si="520">ROUND($L135*BL135*$M135^4,0)</f>
        <v>0</v>
      </c>
      <c r="BN135" s="271">
        <v>0</v>
      </c>
      <c r="BO135" s="220">
        <f t="shared" ref="BO135:BO143" si="521">ROUND($L135*BN135*$M135^5,0)</f>
        <v>0</v>
      </c>
      <c r="BP135" s="413">
        <f t="shared" si="490"/>
        <v>0</v>
      </c>
      <c r="BQ135" s="558">
        <f t="shared" si="444"/>
        <v>0</v>
      </c>
      <c r="BR135" s="522">
        <f t="shared" si="445"/>
        <v>0</v>
      </c>
      <c r="BS135" s="522">
        <f t="shared" si="446"/>
        <v>0</v>
      </c>
      <c r="BT135" s="522">
        <f t="shared" si="447"/>
        <v>0</v>
      </c>
      <c r="BU135" s="522">
        <f t="shared" si="448"/>
        <v>0</v>
      </c>
      <c r="BV135" s="571">
        <f t="shared" si="449"/>
        <v>0</v>
      </c>
      <c r="BW135" s="529">
        <v>0</v>
      </c>
      <c r="BX135" s="223">
        <f t="shared" ref="BX135:BX143" si="522">ROUND($L135*BW135*$M135,0)</f>
        <v>0</v>
      </c>
      <c r="BY135" s="272">
        <v>0</v>
      </c>
      <c r="BZ135" s="223">
        <f t="shared" ref="BZ135:BZ143" si="523">ROUND($L135*BY135*$M135^2,0)</f>
        <v>0</v>
      </c>
      <c r="CA135" s="272">
        <v>0</v>
      </c>
      <c r="CB135" s="223">
        <f t="shared" ref="CB135:CB143" si="524">ROUND($L135*CA135*$M135^3,0)</f>
        <v>0</v>
      </c>
      <c r="CC135" s="272">
        <v>0</v>
      </c>
      <c r="CD135" s="223">
        <f t="shared" ref="CD135:CD143" si="525">ROUND($L135*CC135*$M135^4,0)</f>
        <v>0</v>
      </c>
      <c r="CE135" s="272">
        <v>0</v>
      </c>
      <c r="CF135" s="223">
        <f t="shared" ref="CF135:CF143" si="526">ROUND($L135*CE135*$M135^5,0)</f>
        <v>0</v>
      </c>
      <c r="CG135" s="224">
        <f t="shared" si="491"/>
        <v>0</v>
      </c>
      <c r="CH135" s="273">
        <v>0</v>
      </c>
      <c r="CI135" s="226">
        <f t="shared" ref="CI135:CI143" si="527">ROUND($L135*CH135*$M135,0)</f>
        <v>0</v>
      </c>
      <c r="CJ135" s="273">
        <v>0</v>
      </c>
      <c r="CK135" s="226">
        <f t="shared" ref="CK135:CK143" si="528">ROUND($L135*CJ135*$M135^2,0)</f>
        <v>0</v>
      </c>
      <c r="CL135" s="273">
        <v>0</v>
      </c>
      <c r="CM135" s="226">
        <f t="shared" ref="CM135:CM143" si="529">ROUND($L135*CL135*$M135^3,0)</f>
        <v>0</v>
      </c>
      <c r="CN135" s="273">
        <v>0</v>
      </c>
      <c r="CO135" s="226">
        <f t="shared" ref="CO135:CO143" si="530">ROUND($L135*CN135*$M135^4,0)</f>
        <v>0</v>
      </c>
      <c r="CP135" s="273">
        <v>0</v>
      </c>
      <c r="CQ135" s="226">
        <f t="shared" ref="CQ135:CQ143" si="531">ROUND($L135*CP135*$M135^5,0)</f>
        <v>0</v>
      </c>
      <c r="CR135" s="227">
        <f t="shared" si="492"/>
        <v>0</v>
      </c>
      <c r="CS135" s="274">
        <v>0</v>
      </c>
      <c r="CT135" s="229">
        <f t="shared" ref="CT135:CT143" si="532">ROUND($L135*CS135*$M135,0)</f>
        <v>0</v>
      </c>
      <c r="CU135" s="274">
        <v>0</v>
      </c>
      <c r="CV135" s="229">
        <f t="shared" ref="CV135:CV143" si="533">ROUND($L135*CU135*$M135^2,0)</f>
        <v>0</v>
      </c>
      <c r="CW135" s="274">
        <v>0</v>
      </c>
      <c r="CX135" s="229">
        <f t="shared" ref="CX135:CX143" si="534">ROUND($L135*CW135*$M135^3,0)</f>
        <v>0</v>
      </c>
      <c r="CY135" s="274">
        <v>0</v>
      </c>
      <c r="CZ135" s="229">
        <f t="shared" ref="CZ135:CZ143" si="535">ROUND($L135*CY135*$M135^4,0)</f>
        <v>0</v>
      </c>
      <c r="DA135" s="274">
        <v>0</v>
      </c>
      <c r="DB135" s="229">
        <f t="shared" ref="DB135:DB143" si="536">ROUND($L135*DA135*$M135^5,0)</f>
        <v>0</v>
      </c>
      <c r="DC135" s="230">
        <f t="shared" si="493"/>
        <v>0</v>
      </c>
      <c r="DD135" s="275">
        <v>0</v>
      </c>
      <c r="DE135" s="232">
        <f t="shared" ref="DE135:DE143" si="537">ROUND($L135*DD135*$M135,0)</f>
        <v>0</v>
      </c>
      <c r="DF135" s="275">
        <v>0</v>
      </c>
      <c r="DG135" s="232">
        <f t="shared" ref="DG135:DG143" si="538">ROUND($L135*DF135*$M135^2,0)</f>
        <v>0</v>
      </c>
      <c r="DH135" s="275">
        <v>0</v>
      </c>
      <c r="DI135" s="232">
        <f t="shared" ref="DI135:DI143" si="539">ROUND($L135*DH135*$M135^3,0)</f>
        <v>0</v>
      </c>
      <c r="DJ135" s="275">
        <v>0</v>
      </c>
      <c r="DK135" s="232">
        <f t="shared" ref="DK135:DK143" si="540">ROUND($L135*DJ135*$M135^4,0)</f>
        <v>0</v>
      </c>
      <c r="DL135" s="275">
        <v>0</v>
      </c>
      <c r="DM135" s="232">
        <f t="shared" ref="DM135:DM143" si="541">ROUND($L135*DL135*$M135^5,0)</f>
        <v>0</v>
      </c>
      <c r="DN135" s="233">
        <f t="shared" si="494"/>
        <v>0</v>
      </c>
      <c r="DO135" s="276">
        <v>0</v>
      </c>
      <c r="DP135" s="235">
        <f t="shared" ref="DP135:DP143" si="542">ROUND($L135*DO135*$M135,0)</f>
        <v>0</v>
      </c>
      <c r="DQ135" s="276">
        <v>0</v>
      </c>
      <c r="DR135" s="235">
        <f t="shared" ref="DR135:DR143" si="543">ROUND($L135*DQ135*$M135^2,0)</f>
        <v>0</v>
      </c>
      <c r="DS135" s="276">
        <v>0</v>
      </c>
      <c r="DT135" s="235">
        <f t="shared" ref="DT135:DT143" si="544">ROUND($L135*DS135*$M135^3,0)</f>
        <v>0</v>
      </c>
      <c r="DU135" s="276">
        <v>0</v>
      </c>
      <c r="DV135" s="235">
        <f t="shared" ref="DV135:DV143" si="545">ROUND($L135*DU135*$M135^4,0)</f>
        <v>0</v>
      </c>
      <c r="DW135" s="276">
        <v>0</v>
      </c>
      <c r="DX135" s="235">
        <f t="shared" ref="DX135:DX143" si="546">ROUND($L135*DW135*$M135^5,0)</f>
        <v>0</v>
      </c>
      <c r="DY135" s="243">
        <f t="shared" si="495"/>
        <v>0</v>
      </c>
      <c r="DZ135" s="558">
        <f t="shared" si="475"/>
        <v>0</v>
      </c>
      <c r="EA135" s="522">
        <f t="shared" si="476"/>
        <v>0</v>
      </c>
      <c r="EB135" s="522">
        <f t="shared" si="477"/>
        <v>0</v>
      </c>
      <c r="EC135" s="522">
        <f t="shared" si="478"/>
        <v>0</v>
      </c>
      <c r="ED135" s="522">
        <f t="shared" si="479"/>
        <v>0</v>
      </c>
      <c r="EE135" s="571">
        <f t="shared" si="480"/>
        <v>0</v>
      </c>
      <c r="EF135" s="256">
        <f t="shared" si="481"/>
        <v>0</v>
      </c>
      <c r="EG135" s="256">
        <f t="shared" si="482"/>
        <v>0</v>
      </c>
      <c r="EH135" s="256">
        <f t="shared" si="483"/>
        <v>0</v>
      </c>
      <c r="EI135" s="256">
        <f t="shared" si="484"/>
        <v>0</v>
      </c>
      <c r="EJ135" s="256">
        <f t="shared" si="496"/>
        <v>0</v>
      </c>
      <c r="EK135" s="244">
        <f t="shared" si="485"/>
        <v>0</v>
      </c>
    </row>
    <row r="136" spans="1:141" s="9" customFormat="1" ht="15" customHeight="1">
      <c r="A136" s="62"/>
      <c r="B136" s="62"/>
      <c r="C136" s="80"/>
      <c r="D136" s="666" t="s">
        <v>412</v>
      </c>
      <c r="E136" s="688"/>
      <c r="F136" s="688"/>
      <c r="G136" s="688"/>
      <c r="H136" s="688"/>
      <c r="I136" s="688"/>
      <c r="J136" s="688"/>
      <c r="K136" s="688"/>
      <c r="L136" s="117">
        <f>VLOOKUP(D136,'Benefits and F&amp;A-DO NOT DELETE'!A46:B50,2,0)</f>
        <v>0</v>
      </c>
      <c r="M136" s="56">
        <v>1.07</v>
      </c>
      <c r="N136" s="147">
        <v>0</v>
      </c>
      <c r="O136" s="91">
        <f t="shared" si="497"/>
        <v>0</v>
      </c>
      <c r="P136" s="147">
        <v>0</v>
      </c>
      <c r="Q136" s="91">
        <f t="shared" si="498"/>
        <v>0</v>
      </c>
      <c r="R136" s="147">
        <v>0</v>
      </c>
      <c r="S136" s="91">
        <f t="shared" si="499"/>
        <v>0</v>
      </c>
      <c r="T136" s="147">
        <v>0</v>
      </c>
      <c r="U136" s="91">
        <f t="shared" si="500"/>
        <v>0</v>
      </c>
      <c r="V136" s="147">
        <v>0</v>
      </c>
      <c r="W136" s="91">
        <f t="shared" si="501"/>
        <v>0</v>
      </c>
      <c r="X136" s="92">
        <f t="shared" si="486"/>
        <v>0</v>
      </c>
      <c r="Y136" s="268">
        <v>0</v>
      </c>
      <c r="Z136" s="211">
        <f t="shared" si="502"/>
        <v>0</v>
      </c>
      <c r="AA136" s="268">
        <v>0</v>
      </c>
      <c r="AB136" s="211">
        <f t="shared" si="503"/>
        <v>0</v>
      </c>
      <c r="AC136" s="268">
        <v>0</v>
      </c>
      <c r="AD136" s="211">
        <f t="shared" si="504"/>
        <v>0</v>
      </c>
      <c r="AE136" s="268">
        <v>0</v>
      </c>
      <c r="AF136" s="211">
        <f t="shared" si="505"/>
        <v>0</v>
      </c>
      <c r="AG136" s="268">
        <v>0</v>
      </c>
      <c r="AH136" s="211">
        <f t="shared" si="506"/>
        <v>0</v>
      </c>
      <c r="AI136" s="212">
        <f t="shared" si="487"/>
        <v>0</v>
      </c>
      <c r="AJ136" s="269">
        <v>0</v>
      </c>
      <c r="AK136" s="214">
        <f t="shared" si="507"/>
        <v>0</v>
      </c>
      <c r="AL136" s="269">
        <v>0</v>
      </c>
      <c r="AM136" s="214">
        <f t="shared" si="508"/>
        <v>0</v>
      </c>
      <c r="AN136" s="269">
        <v>0</v>
      </c>
      <c r="AO136" s="214">
        <f t="shared" si="509"/>
        <v>0</v>
      </c>
      <c r="AP136" s="269">
        <v>0</v>
      </c>
      <c r="AQ136" s="214">
        <f t="shared" si="510"/>
        <v>0</v>
      </c>
      <c r="AR136" s="269">
        <v>0</v>
      </c>
      <c r="AS136" s="214">
        <f t="shared" si="511"/>
        <v>0</v>
      </c>
      <c r="AT136" s="215">
        <f t="shared" si="488"/>
        <v>0</v>
      </c>
      <c r="AU136" s="270">
        <v>0</v>
      </c>
      <c r="AV136" s="217">
        <f t="shared" si="512"/>
        <v>0</v>
      </c>
      <c r="AW136" s="270">
        <v>0</v>
      </c>
      <c r="AX136" s="217">
        <f t="shared" si="513"/>
        <v>0</v>
      </c>
      <c r="AY136" s="270">
        <v>0</v>
      </c>
      <c r="AZ136" s="217">
        <f t="shared" si="514"/>
        <v>0</v>
      </c>
      <c r="BA136" s="270">
        <v>0</v>
      </c>
      <c r="BB136" s="217">
        <f t="shared" si="515"/>
        <v>0</v>
      </c>
      <c r="BC136" s="270">
        <v>0</v>
      </c>
      <c r="BD136" s="217">
        <f t="shared" si="516"/>
        <v>0</v>
      </c>
      <c r="BE136" s="218">
        <f t="shared" si="489"/>
        <v>0</v>
      </c>
      <c r="BF136" s="271">
        <v>0</v>
      </c>
      <c r="BG136" s="220">
        <f t="shared" si="517"/>
        <v>0</v>
      </c>
      <c r="BH136" s="271">
        <v>0</v>
      </c>
      <c r="BI136" s="220">
        <f t="shared" si="518"/>
        <v>0</v>
      </c>
      <c r="BJ136" s="271">
        <v>0</v>
      </c>
      <c r="BK136" s="220">
        <f t="shared" si="519"/>
        <v>0</v>
      </c>
      <c r="BL136" s="271">
        <v>0</v>
      </c>
      <c r="BM136" s="220">
        <f t="shared" si="520"/>
        <v>0</v>
      </c>
      <c r="BN136" s="271">
        <v>0</v>
      </c>
      <c r="BO136" s="220">
        <f t="shared" si="521"/>
        <v>0</v>
      </c>
      <c r="BP136" s="413">
        <f t="shared" si="490"/>
        <v>0</v>
      </c>
      <c r="BQ136" s="558">
        <f t="shared" si="444"/>
        <v>0</v>
      </c>
      <c r="BR136" s="522">
        <f t="shared" si="445"/>
        <v>0</v>
      </c>
      <c r="BS136" s="522">
        <f t="shared" si="446"/>
        <v>0</v>
      </c>
      <c r="BT136" s="522">
        <f t="shared" si="447"/>
        <v>0</v>
      </c>
      <c r="BU136" s="522">
        <f t="shared" si="448"/>
        <v>0</v>
      </c>
      <c r="BV136" s="571">
        <f t="shared" si="449"/>
        <v>0</v>
      </c>
      <c r="BW136" s="529">
        <v>0</v>
      </c>
      <c r="BX136" s="223">
        <f t="shared" si="522"/>
        <v>0</v>
      </c>
      <c r="BY136" s="272">
        <v>0</v>
      </c>
      <c r="BZ136" s="223">
        <f t="shared" si="523"/>
        <v>0</v>
      </c>
      <c r="CA136" s="272">
        <v>0</v>
      </c>
      <c r="CB136" s="223">
        <f t="shared" si="524"/>
        <v>0</v>
      </c>
      <c r="CC136" s="272">
        <v>0</v>
      </c>
      <c r="CD136" s="223">
        <f t="shared" si="525"/>
        <v>0</v>
      </c>
      <c r="CE136" s="272">
        <v>0</v>
      </c>
      <c r="CF136" s="223">
        <f t="shared" si="526"/>
        <v>0</v>
      </c>
      <c r="CG136" s="224">
        <f t="shared" si="491"/>
        <v>0</v>
      </c>
      <c r="CH136" s="273">
        <v>0</v>
      </c>
      <c r="CI136" s="226">
        <f t="shared" si="527"/>
        <v>0</v>
      </c>
      <c r="CJ136" s="273">
        <v>0</v>
      </c>
      <c r="CK136" s="226">
        <f t="shared" si="528"/>
        <v>0</v>
      </c>
      <c r="CL136" s="273">
        <v>0</v>
      </c>
      <c r="CM136" s="226">
        <f t="shared" si="529"/>
        <v>0</v>
      </c>
      <c r="CN136" s="273">
        <v>0</v>
      </c>
      <c r="CO136" s="226">
        <f t="shared" si="530"/>
        <v>0</v>
      </c>
      <c r="CP136" s="273">
        <v>0</v>
      </c>
      <c r="CQ136" s="226">
        <f t="shared" si="531"/>
        <v>0</v>
      </c>
      <c r="CR136" s="227">
        <f t="shared" si="492"/>
        <v>0</v>
      </c>
      <c r="CS136" s="274">
        <v>0</v>
      </c>
      <c r="CT136" s="229">
        <f t="shared" si="532"/>
        <v>0</v>
      </c>
      <c r="CU136" s="274">
        <v>0</v>
      </c>
      <c r="CV136" s="229">
        <f t="shared" si="533"/>
        <v>0</v>
      </c>
      <c r="CW136" s="274">
        <v>0</v>
      </c>
      <c r="CX136" s="229">
        <f t="shared" si="534"/>
        <v>0</v>
      </c>
      <c r="CY136" s="274">
        <v>0</v>
      </c>
      <c r="CZ136" s="229">
        <f t="shared" si="535"/>
        <v>0</v>
      </c>
      <c r="DA136" s="274">
        <v>0</v>
      </c>
      <c r="DB136" s="229">
        <f t="shared" si="536"/>
        <v>0</v>
      </c>
      <c r="DC136" s="230">
        <f t="shared" si="493"/>
        <v>0</v>
      </c>
      <c r="DD136" s="275">
        <v>0</v>
      </c>
      <c r="DE136" s="232">
        <f t="shared" si="537"/>
        <v>0</v>
      </c>
      <c r="DF136" s="275">
        <v>0</v>
      </c>
      <c r="DG136" s="232">
        <f t="shared" si="538"/>
        <v>0</v>
      </c>
      <c r="DH136" s="275">
        <v>0</v>
      </c>
      <c r="DI136" s="232">
        <f t="shared" si="539"/>
        <v>0</v>
      </c>
      <c r="DJ136" s="275">
        <v>0</v>
      </c>
      <c r="DK136" s="232">
        <f t="shared" si="540"/>
        <v>0</v>
      </c>
      <c r="DL136" s="275">
        <v>0</v>
      </c>
      <c r="DM136" s="232">
        <f t="shared" si="541"/>
        <v>0</v>
      </c>
      <c r="DN136" s="233">
        <f t="shared" si="494"/>
        <v>0</v>
      </c>
      <c r="DO136" s="276">
        <v>0</v>
      </c>
      <c r="DP136" s="235">
        <f t="shared" si="542"/>
        <v>0</v>
      </c>
      <c r="DQ136" s="276">
        <v>0</v>
      </c>
      <c r="DR136" s="235">
        <f t="shared" si="543"/>
        <v>0</v>
      </c>
      <c r="DS136" s="276">
        <v>0</v>
      </c>
      <c r="DT136" s="235">
        <f t="shared" si="544"/>
        <v>0</v>
      </c>
      <c r="DU136" s="276">
        <v>0</v>
      </c>
      <c r="DV136" s="235">
        <f t="shared" si="545"/>
        <v>0</v>
      </c>
      <c r="DW136" s="276">
        <v>0</v>
      </c>
      <c r="DX136" s="235">
        <f t="shared" si="546"/>
        <v>0</v>
      </c>
      <c r="DY136" s="243">
        <f t="shared" si="495"/>
        <v>0</v>
      </c>
      <c r="DZ136" s="558">
        <f t="shared" si="475"/>
        <v>0</v>
      </c>
      <c r="EA136" s="522">
        <f t="shared" si="476"/>
        <v>0</v>
      </c>
      <c r="EB136" s="522">
        <f t="shared" si="477"/>
        <v>0</v>
      </c>
      <c r="EC136" s="522">
        <f t="shared" si="478"/>
        <v>0</v>
      </c>
      <c r="ED136" s="522">
        <f t="shared" si="479"/>
        <v>0</v>
      </c>
      <c r="EE136" s="571">
        <f t="shared" si="480"/>
        <v>0</v>
      </c>
      <c r="EF136" s="256">
        <f t="shared" si="481"/>
        <v>0</v>
      </c>
      <c r="EG136" s="256">
        <f t="shared" si="482"/>
        <v>0</v>
      </c>
      <c r="EH136" s="256">
        <f t="shared" si="483"/>
        <v>0</v>
      </c>
      <c r="EI136" s="256">
        <f t="shared" si="484"/>
        <v>0</v>
      </c>
      <c r="EJ136" s="256">
        <f t="shared" si="496"/>
        <v>0</v>
      </c>
      <c r="EK136" s="244">
        <f t="shared" si="485"/>
        <v>0</v>
      </c>
    </row>
    <row r="137" spans="1:141" s="9" customFormat="1" ht="15" customHeight="1">
      <c r="A137" s="62"/>
      <c r="B137" s="62"/>
      <c r="C137" s="80"/>
      <c r="D137" s="666" t="s">
        <v>412</v>
      </c>
      <c r="E137" s="688"/>
      <c r="F137" s="688"/>
      <c r="G137" s="688"/>
      <c r="H137" s="688"/>
      <c r="I137" s="688"/>
      <c r="J137" s="688"/>
      <c r="K137" s="688"/>
      <c r="L137" s="117">
        <f>VLOOKUP(D137,'Benefits and F&amp;A-DO NOT DELETE'!A46:B50,2,0)</f>
        <v>0</v>
      </c>
      <c r="M137" s="56">
        <v>1.07</v>
      </c>
      <c r="N137" s="147">
        <v>0</v>
      </c>
      <c r="O137" s="91">
        <f t="shared" si="497"/>
        <v>0</v>
      </c>
      <c r="P137" s="147">
        <v>0</v>
      </c>
      <c r="Q137" s="91">
        <f t="shared" si="498"/>
        <v>0</v>
      </c>
      <c r="R137" s="147">
        <v>0</v>
      </c>
      <c r="S137" s="91">
        <f t="shared" si="499"/>
        <v>0</v>
      </c>
      <c r="T137" s="147">
        <v>0</v>
      </c>
      <c r="U137" s="91">
        <f t="shared" si="500"/>
        <v>0</v>
      </c>
      <c r="V137" s="147">
        <v>0</v>
      </c>
      <c r="W137" s="91">
        <f t="shared" si="501"/>
        <v>0</v>
      </c>
      <c r="X137" s="92">
        <f t="shared" si="486"/>
        <v>0</v>
      </c>
      <c r="Y137" s="268">
        <v>0</v>
      </c>
      <c r="Z137" s="211">
        <f t="shared" si="502"/>
        <v>0</v>
      </c>
      <c r="AA137" s="268">
        <v>0</v>
      </c>
      <c r="AB137" s="211">
        <f t="shared" si="503"/>
        <v>0</v>
      </c>
      <c r="AC137" s="268">
        <v>0</v>
      </c>
      <c r="AD137" s="211">
        <f t="shared" si="504"/>
        <v>0</v>
      </c>
      <c r="AE137" s="268">
        <v>0</v>
      </c>
      <c r="AF137" s="211">
        <f t="shared" si="505"/>
        <v>0</v>
      </c>
      <c r="AG137" s="268">
        <v>0</v>
      </c>
      <c r="AH137" s="211">
        <f t="shared" si="506"/>
        <v>0</v>
      </c>
      <c r="AI137" s="212">
        <f t="shared" si="487"/>
        <v>0</v>
      </c>
      <c r="AJ137" s="269">
        <v>0</v>
      </c>
      <c r="AK137" s="214">
        <f t="shared" si="507"/>
        <v>0</v>
      </c>
      <c r="AL137" s="269">
        <v>0</v>
      </c>
      <c r="AM137" s="214">
        <f t="shared" si="508"/>
        <v>0</v>
      </c>
      <c r="AN137" s="269">
        <v>0</v>
      </c>
      <c r="AO137" s="214">
        <f t="shared" si="509"/>
        <v>0</v>
      </c>
      <c r="AP137" s="269">
        <v>0</v>
      </c>
      <c r="AQ137" s="214">
        <f t="shared" si="510"/>
        <v>0</v>
      </c>
      <c r="AR137" s="269">
        <v>0</v>
      </c>
      <c r="AS137" s="214">
        <f t="shared" si="511"/>
        <v>0</v>
      </c>
      <c r="AT137" s="215">
        <f t="shared" si="488"/>
        <v>0</v>
      </c>
      <c r="AU137" s="270">
        <v>0</v>
      </c>
      <c r="AV137" s="217">
        <f t="shared" si="512"/>
        <v>0</v>
      </c>
      <c r="AW137" s="270">
        <v>0</v>
      </c>
      <c r="AX137" s="217">
        <f t="shared" si="513"/>
        <v>0</v>
      </c>
      <c r="AY137" s="270">
        <v>0</v>
      </c>
      <c r="AZ137" s="217">
        <f t="shared" si="514"/>
        <v>0</v>
      </c>
      <c r="BA137" s="270">
        <v>0</v>
      </c>
      <c r="BB137" s="217">
        <f t="shared" si="515"/>
        <v>0</v>
      </c>
      <c r="BC137" s="270">
        <v>0</v>
      </c>
      <c r="BD137" s="217">
        <f t="shared" si="516"/>
        <v>0</v>
      </c>
      <c r="BE137" s="218">
        <f t="shared" si="489"/>
        <v>0</v>
      </c>
      <c r="BF137" s="271">
        <v>0</v>
      </c>
      <c r="BG137" s="220">
        <f t="shared" si="517"/>
        <v>0</v>
      </c>
      <c r="BH137" s="271">
        <v>0</v>
      </c>
      <c r="BI137" s="220">
        <f t="shared" si="518"/>
        <v>0</v>
      </c>
      <c r="BJ137" s="271">
        <v>0</v>
      </c>
      <c r="BK137" s="220">
        <f t="shared" si="519"/>
        <v>0</v>
      </c>
      <c r="BL137" s="271">
        <v>0</v>
      </c>
      <c r="BM137" s="220">
        <f t="shared" si="520"/>
        <v>0</v>
      </c>
      <c r="BN137" s="271">
        <v>0</v>
      </c>
      <c r="BO137" s="220">
        <f t="shared" si="521"/>
        <v>0</v>
      </c>
      <c r="BP137" s="413">
        <f t="shared" si="490"/>
        <v>0</v>
      </c>
      <c r="BQ137" s="558">
        <f t="shared" si="444"/>
        <v>0</v>
      </c>
      <c r="BR137" s="522">
        <f t="shared" si="445"/>
        <v>0</v>
      </c>
      <c r="BS137" s="522">
        <f t="shared" si="446"/>
        <v>0</v>
      </c>
      <c r="BT137" s="522">
        <f t="shared" si="447"/>
        <v>0</v>
      </c>
      <c r="BU137" s="522">
        <f t="shared" si="448"/>
        <v>0</v>
      </c>
      <c r="BV137" s="571">
        <f t="shared" si="449"/>
        <v>0</v>
      </c>
      <c r="BW137" s="529">
        <v>0</v>
      </c>
      <c r="BX137" s="223">
        <f t="shared" si="522"/>
        <v>0</v>
      </c>
      <c r="BY137" s="272">
        <v>0</v>
      </c>
      <c r="BZ137" s="223">
        <f t="shared" si="523"/>
        <v>0</v>
      </c>
      <c r="CA137" s="272">
        <v>0</v>
      </c>
      <c r="CB137" s="223">
        <f t="shared" si="524"/>
        <v>0</v>
      </c>
      <c r="CC137" s="272">
        <v>0</v>
      </c>
      <c r="CD137" s="223">
        <f t="shared" si="525"/>
        <v>0</v>
      </c>
      <c r="CE137" s="272">
        <v>0</v>
      </c>
      <c r="CF137" s="223">
        <f t="shared" si="526"/>
        <v>0</v>
      </c>
      <c r="CG137" s="224">
        <f t="shared" si="491"/>
        <v>0</v>
      </c>
      <c r="CH137" s="273">
        <v>0</v>
      </c>
      <c r="CI137" s="226">
        <f t="shared" si="527"/>
        <v>0</v>
      </c>
      <c r="CJ137" s="273">
        <v>0</v>
      </c>
      <c r="CK137" s="226">
        <f t="shared" si="528"/>
        <v>0</v>
      </c>
      <c r="CL137" s="273">
        <v>0</v>
      </c>
      <c r="CM137" s="226">
        <f t="shared" si="529"/>
        <v>0</v>
      </c>
      <c r="CN137" s="273">
        <v>0</v>
      </c>
      <c r="CO137" s="226">
        <f t="shared" si="530"/>
        <v>0</v>
      </c>
      <c r="CP137" s="273">
        <v>0</v>
      </c>
      <c r="CQ137" s="226">
        <f t="shared" si="531"/>
        <v>0</v>
      </c>
      <c r="CR137" s="227">
        <f t="shared" si="492"/>
        <v>0</v>
      </c>
      <c r="CS137" s="274">
        <v>0</v>
      </c>
      <c r="CT137" s="229">
        <f t="shared" si="532"/>
        <v>0</v>
      </c>
      <c r="CU137" s="274">
        <v>0</v>
      </c>
      <c r="CV137" s="229">
        <f t="shared" si="533"/>
        <v>0</v>
      </c>
      <c r="CW137" s="274">
        <v>0</v>
      </c>
      <c r="CX137" s="229">
        <f t="shared" si="534"/>
        <v>0</v>
      </c>
      <c r="CY137" s="274">
        <v>0</v>
      </c>
      <c r="CZ137" s="229">
        <f t="shared" si="535"/>
        <v>0</v>
      </c>
      <c r="DA137" s="274">
        <v>0</v>
      </c>
      <c r="DB137" s="229">
        <f t="shared" si="536"/>
        <v>0</v>
      </c>
      <c r="DC137" s="230">
        <f t="shared" si="493"/>
        <v>0</v>
      </c>
      <c r="DD137" s="275">
        <v>0</v>
      </c>
      <c r="DE137" s="232">
        <f t="shared" si="537"/>
        <v>0</v>
      </c>
      <c r="DF137" s="275">
        <v>0</v>
      </c>
      <c r="DG137" s="232">
        <f t="shared" si="538"/>
        <v>0</v>
      </c>
      <c r="DH137" s="275">
        <v>0</v>
      </c>
      <c r="DI137" s="232">
        <f t="shared" si="539"/>
        <v>0</v>
      </c>
      <c r="DJ137" s="275">
        <v>0</v>
      </c>
      <c r="DK137" s="232">
        <f t="shared" si="540"/>
        <v>0</v>
      </c>
      <c r="DL137" s="275">
        <v>0</v>
      </c>
      <c r="DM137" s="232">
        <f t="shared" si="541"/>
        <v>0</v>
      </c>
      <c r="DN137" s="233">
        <f t="shared" si="494"/>
        <v>0</v>
      </c>
      <c r="DO137" s="276">
        <v>0</v>
      </c>
      <c r="DP137" s="235">
        <f t="shared" si="542"/>
        <v>0</v>
      </c>
      <c r="DQ137" s="276">
        <v>0</v>
      </c>
      <c r="DR137" s="235">
        <f t="shared" si="543"/>
        <v>0</v>
      </c>
      <c r="DS137" s="276">
        <v>0</v>
      </c>
      <c r="DT137" s="235">
        <f t="shared" si="544"/>
        <v>0</v>
      </c>
      <c r="DU137" s="276">
        <v>0</v>
      </c>
      <c r="DV137" s="235">
        <f t="shared" si="545"/>
        <v>0</v>
      </c>
      <c r="DW137" s="276">
        <v>0</v>
      </c>
      <c r="DX137" s="235">
        <f t="shared" si="546"/>
        <v>0</v>
      </c>
      <c r="DY137" s="243">
        <f t="shared" si="495"/>
        <v>0</v>
      </c>
      <c r="DZ137" s="558">
        <f t="shared" si="475"/>
        <v>0</v>
      </c>
      <c r="EA137" s="522">
        <f t="shared" si="476"/>
        <v>0</v>
      </c>
      <c r="EB137" s="522">
        <f t="shared" si="477"/>
        <v>0</v>
      </c>
      <c r="EC137" s="522">
        <f t="shared" si="478"/>
        <v>0</v>
      </c>
      <c r="ED137" s="522">
        <f t="shared" si="479"/>
        <v>0</v>
      </c>
      <c r="EE137" s="571">
        <f t="shared" si="480"/>
        <v>0</v>
      </c>
      <c r="EF137" s="256">
        <f t="shared" si="481"/>
        <v>0</v>
      </c>
      <c r="EG137" s="256">
        <f t="shared" si="482"/>
        <v>0</v>
      </c>
      <c r="EH137" s="256">
        <f t="shared" si="483"/>
        <v>0</v>
      </c>
      <c r="EI137" s="256">
        <f t="shared" si="484"/>
        <v>0</v>
      </c>
      <c r="EJ137" s="256">
        <f t="shared" si="496"/>
        <v>0</v>
      </c>
      <c r="EK137" s="244">
        <f t="shared" si="485"/>
        <v>0</v>
      </c>
    </row>
    <row r="138" spans="1:141" s="9" customFormat="1" ht="15" customHeight="1">
      <c r="A138" s="62"/>
      <c r="B138" s="62"/>
      <c r="C138" s="80"/>
      <c r="D138" s="666" t="s">
        <v>412</v>
      </c>
      <c r="E138" s="688"/>
      <c r="F138" s="688"/>
      <c r="G138" s="688"/>
      <c r="H138" s="688"/>
      <c r="I138" s="688"/>
      <c r="J138" s="688"/>
      <c r="K138" s="688"/>
      <c r="L138" s="117">
        <f>VLOOKUP(D138,'Benefits and F&amp;A-DO NOT DELETE'!A46:B50,2,0)</f>
        <v>0</v>
      </c>
      <c r="M138" s="56">
        <v>1.07</v>
      </c>
      <c r="N138" s="147">
        <v>0</v>
      </c>
      <c r="O138" s="91">
        <f t="shared" si="497"/>
        <v>0</v>
      </c>
      <c r="P138" s="147">
        <v>0</v>
      </c>
      <c r="Q138" s="91">
        <f t="shared" si="498"/>
        <v>0</v>
      </c>
      <c r="R138" s="147">
        <v>0</v>
      </c>
      <c r="S138" s="91">
        <f t="shared" si="499"/>
        <v>0</v>
      </c>
      <c r="T138" s="147">
        <v>0</v>
      </c>
      <c r="U138" s="91">
        <f t="shared" si="500"/>
        <v>0</v>
      </c>
      <c r="V138" s="147">
        <v>0</v>
      </c>
      <c r="W138" s="91">
        <f t="shared" si="501"/>
        <v>0</v>
      </c>
      <c r="X138" s="92">
        <f t="shared" si="486"/>
        <v>0</v>
      </c>
      <c r="Y138" s="268">
        <v>0</v>
      </c>
      <c r="Z138" s="211">
        <f t="shared" si="502"/>
        <v>0</v>
      </c>
      <c r="AA138" s="268">
        <v>0</v>
      </c>
      <c r="AB138" s="211">
        <f t="shared" si="503"/>
        <v>0</v>
      </c>
      <c r="AC138" s="268">
        <v>0</v>
      </c>
      <c r="AD138" s="211">
        <f t="shared" si="504"/>
        <v>0</v>
      </c>
      <c r="AE138" s="268">
        <v>0</v>
      </c>
      <c r="AF138" s="211">
        <f t="shared" si="505"/>
        <v>0</v>
      </c>
      <c r="AG138" s="268">
        <v>0</v>
      </c>
      <c r="AH138" s="211">
        <f t="shared" si="506"/>
        <v>0</v>
      </c>
      <c r="AI138" s="212">
        <f t="shared" si="487"/>
        <v>0</v>
      </c>
      <c r="AJ138" s="269">
        <v>0</v>
      </c>
      <c r="AK138" s="214">
        <f t="shared" si="507"/>
        <v>0</v>
      </c>
      <c r="AL138" s="269">
        <v>0</v>
      </c>
      <c r="AM138" s="214">
        <f t="shared" si="508"/>
        <v>0</v>
      </c>
      <c r="AN138" s="269">
        <v>0</v>
      </c>
      <c r="AO138" s="214">
        <f t="shared" si="509"/>
        <v>0</v>
      </c>
      <c r="AP138" s="269">
        <v>0</v>
      </c>
      <c r="AQ138" s="214">
        <f t="shared" si="510"/>
        <v>0</v>
      </c>
      <c r="AR138" s="269">
        <v>0</v>
      </c>
      <c r="AS138" s="214">
        <f t="shared" si="511"/>
        <v>0</v>
      </c>
      <c r="AT138" s="215">
        <f t="shared" si="488"/>
        <v>0</v>
      </c>
      <c r="AU138" s="270">
        <v>0</v>
      </c>
      <c r="AV138" s="217">
        <f t="shared" si="512"/>
        <v>0</v>
      </c>
      <c r="AW138" s="270">
        <v>0</v>
      </c>
      <c r="AX138" s="217">
        <f t="shared" si="513"/>
        <v>0</v>
      </c>
      <c r="AY138" s="270">
        <v>0</v>
      </c>
      <c r="AZ138" s="217">
        <f t="shared" si="514"/>
        <v>0</v>
      </c>
      <c r="BA138" s="270">
        <v>0</v>
      </c>
      <c r="BB138" s="217">
        <f t="shared" si="515"/>
        <v>0</v>
      </c>
      <c r="BC138" s="270">
        <v>0</v>
      </c>
      <c r="BD138" s="217">
        <f t="shared" si="516"/>
        <v>0</v>
      </c>
      <c r="BE138" s="218">
        <f t="shared" si="489"/>
        <v>0</v>
      </c>
      <c r="BF138" s="271">
        <v>0</v>
      </c>
      <c r="BG138" s="220">
        <f t="shared" si="517"/>
        <v>0</v>
      </c>
      <c r="BH138" s="271">
        <v>0</v>
      </c>
      <c r="BI138" s="220">
        <f t="shared" si="518"/>
        <v>0</v>
      </c>
      <c r="BJ138" s="271">
        <v>0</v>
      </c>
      <c r="BK138" s="220">
        <f t="shared" si="519"/>
        <v>0</v>
      </c>
      <c r="BL138" s="271">
        <v>0</v>
      </c>
      <c r="BM138" s="220">
        <f t="shared" si="520"/>
        <v>0</v>
      </c>
      <c r="BN138" s="271">
        <v>0</v>
      </c>
      <c r="BO138" s="220">
        <f t="shared" si="521"/>
        <v>0</v>
      </c>
      <c r="BP138" s="413">
        <f t="shared" si="490"/>
        <v>0</v>
      </c>
      <c r="BQ138" s="558">
        <f t="shared" si="444"/>
        <v>0</v>
      </c>
      <c r="BR138" s="522">
        <f t="shared" si="445"/>
        <v>0</v>
      </c>
      <c r="BS138" s="522">
        <f t="shared" si="446"/>
        <v>0</v>
      </c>
      <c r="BT138" s="522">
        <f t="shared" si="447"/>
        <v>0</v>
      </c>
      <c r="BU138" s="522">
        <f t="shared" si="448"/>
        <v>0</v>
      </c>
      <c r="BV138" s="571">
        <f t="shared" si="449"/>
        <v>0</v>
      </c>
      <c r="BW138" s="529">
        <v>0</v>
      </c>
      <c r="BX138" s="223">
        <f t="shared" si="522"/>
        <v>0</v>
      </c>
      <c r="BY138" s="272">
        <v>0</v>
      </c>
      <c r="BZ138" s="223">
        <f t="shared" si="523"/>
        <v>0</v>
      </c>
      <c r="CA138" s="272">
        <v>0</v>
      </c>
      <c r="CB138" s="223">
        <f t="shared" si="524"/>
        <v>0</v>
      </c>
      <c r="CC138" s="272">
        <v>0</v>
      </c>
      <c r="CD138" s="223">
        <f t="shared" si="525"/>
        <v>0</v>
      </c>
      <c r="CE138" s="272">
        <v>0</v>
      </c>
      <c r="CF138" s="223">
        <f t="shared" si="526"/>
        <v>0</v>
      </c>
      <c r="CG138" s="224">
        <f t="shared" si="491"/>
        <v>0</v>
      </c>
      <c r="CH138" s="273">
        <v>0</v>
      </c>
      <c r="CI138" s="226">
        <f t="shared" si="527"/>
        <v>0</v>
      </c>
      <c r="CJ138" s="273">
        <v>0</v>
      </c>
      <c r="CK138" s="226">
        <f t="shared" si="528"/>
        <v>0</v>
      </c>
      <c r="CL138" s="273">
        <v>0</v>
      </c>
      <c r="CM138" s="226">
        <f t="shared" si="529"/>
        <v>0</v>
      </c>
      <c r="CN138" s="273">
        <v>0</v>
      </c>
      <c r="CO138" s="226">
        <f t="shared" si="530"/>
        <v>0</v>
      </c>
      <c r="CP138" s="273">
        <v>0</v>
      </c>
      <c r="CQ138" s="226">
        <f t="shared" si="531"/>
        <v>0</v>
      </c>
      <c r="CR138" s="227">
        <f t="shared" si="492"/>
        <v>0</v>
      </c>
      <c r="CS138" s="274">
        <v>0</v>
      </c>
      <c r="CT138" s="229">
        <f t="shared" si="532"/>
        <v>0</v>
      </c>
      <c r="CU138" s="274">
        <v>0</v>
      </c>
      <c r="CV138" s="229">
        <f t="shared" si="533"/>
        <v>0</v>
      </c>
      <c r="CW138" s="274">
        <v>0</v>
      </c>
      <c r="CX138" s="229">
        <f t="shared" si="534"/>
        <v>0</v>
      </c>
      <c r="CY138" s="274">
        <v>0</v>
      </c>
      <c r="CZ138" s="229">
        <f t="shared" si="535"/>
        <v>0</v>
      </c>
      <c r="DA138" s="274">
        <v>0</v>
      </c>
      <c r="DB138" s="229">
        <f t="shared" si="536"/>
        <v>0</v>
      </c>
      <c r="DC138" s="230">
        <f t="shared" si="493"/>
        <v>0</v>
      </c>
      <c r="DD138" s="275">
        <v>0</v>
      </c>
      <c r="DE138" s="232">
        <f t="shared" si="537"/>
        <v>0</v>
      </c>
      <c r="DF138" s="275">
        <v>0</v>
      </c>
      <c r="DG138" s="232">
        <f t="shared" si="538"/>
        <v>0</v>
      </c>
      <c r="DH138" s="275">
        <v>0</v>
      </c>
      <c r="DI138" s="232">
        <f t="shared" si="539"/>
        <v>0</v>
      </c>
      <c r="DJ138" s="275">
        <v>0</v>
      </c>
      <c r="DK138" s="232">
        <f t="shared" si="540"/>
        <v>0</v>
      </c>
      <c r="DL138" s="275">
        <v>0</v>
      </c>
      <c r="DM138" s="232">
        <f t="shared" si="541"/>
        <v>0</v>
      </c>
      <c r="DN138" s="233">
        <f t="shared" si="494"/>
        <v>0</v>
      </c>
      <c r="DO138" s="276">
        <v>0</v>
      </c>
      <c r="DP138" s="235">
        <f t="shared" si="542"/>
        <v>0</v>
      </c>
      <c r="DQ138" s="276">
        <v>0</v>
      </c>
      <c r="DR138" s="235">
        <f t="shared" si="543"/>
        <v>0</v>
      </c>
      <c r="DS138" s="276">
        <v>0</v>
      </c>
      <c r="DT138" s="235">
        <f t="shared" si="544"/>
        <v>0</v>
      </c>
      <c r="DU138" s="276">
        <v>0</v>
      </c>
      <c r="DV138" s="235">
        <f t="shared" si="545"/>
        <v>0</v>
      </c>
      <c r="DW138" s="276">
        <v>0</v>
      </c>
      <c r="DX138" s="235">
        <f t="shared" si="546"/>
        <v>0</v>
      </c>
      <c r="DY138" s="243">
        <f t="shared" si="495"/>
        <v>0</v>
      </c>
      <c r="DZ138" s="558">
        <f t="shared" si="475"/>
        <v>0</v>
      </c>
      <c r="EA138" s="522">
        <f t="shared" si="476"/>
        <v>0</v>
      </c>
      <c r="EB138" s="522">
        <f t="shared" si="477"/>
        <v>0</v>
      </c>
      <c r="EC138" s="522">
        <f t="shared" si="478"/>
        <v>0</v>
      </c>
      <c r="ED138" s="522">
        <f t="shared" si="479"/>
        <v>0</v>
      </c>
      <c r="EE138" s="571">
        <f t="shared" si="480"/>
        <v>0</v>
      </c>
      <c r="EF138" s="256">
        <f t="shared" si="481"/>
        <v>0</v>
      </c>
      <c r="EG138" s="256">
        <f t="shared" si="482"/>
        <v>0</v>
      </c>
      <c r="EH138" s="256">
        <f t="shared" si="483"/>
        <v>0</v>
      </c>
      <c r="EI138" s="256">
        <f t="shared" si="484"/>
        <v>0</v>
      </c>
      <c r="EJ138" s="256">
        <f t="shared" si="496"/>
        <v>0</v>
      </c>
      <c r="EK138" s="244">
        <f t="shared" si="485"/>
        <v>0</v>
      </c>
    </row>
    <row r="139" spans="1:141" s="9" customFormat="1" ht="15" customHeight="1">
      <c r="A139" s="62"/>
      <c r="B139" s="62"/>
      <c r="C139" s="80"/>
      <c r="D139" s="666" t="s">
        <v>412</v>
      </c>
      <c r="E139" s="688"/>
      <c r="F139" s="688"/>
      <c r="G139" s="688"/>
      <c r="H139" s="688"/>
      <c r="I139" s="688"/>
      <c r="J139" s="688"/>
      <c r="K139" s="688"/>
      <c r="L139" s="117">
        <f>VLOOKUP(D139,'Benefits and F&amp;A-DO NOT DELETE'!A46:B50,2,0)</f>
        <v>0</v>
      </c>
      <c r="M139" s="56">
        <v>1.07</v>
      </c>
      <c r="N139" s="147">
        <v>0</v>
      </c>
      <c r="O139" s="91">
        <f t="shared" si="497"/>
        <v>0</v>
      </c>
      <c r="P139" s="147">
        <v>0</v>
      </c>
      <c r="Q139" s="91">
        <f t="shared" si="498"/>
        <v>0</v>
      </c>
      <c r="R139" s="147">
        <v>0</v>
      </c>
      <c r="S139" s="91">
        <f t="shared" si="499"/>
        <v>0</v>
      </c>
      <c r="T139" s="147">
        <v>0</v>
      </c>
      <c r="U139" s="91">
        <f t="shared" si="500"/>
        <v>0</v>
      </c>
      <c r="V139" s="147">
        <v>0</v>
      </c>
      <c r="W139" s="91">
        <f t="shared" si="501"/>
        <v>0</v>
      </c>
      <c r="X139" s="92">
        <f t="shared" si="486"/>
        <v>0</v>
      </c>
      <c r="Y139" s="268">
        <v>0</v>
      </c>
      <c r="Z139" s="211">
        <f t="shared" si="502"/>
        <v>0</v>
      </c>
      <c r="AA139" s="268">
        <v>0</v>
      </c>
      <c r="AB139" s="211">
        <f t="shared" si="503"/>
        <v>0</v>
      </c>
      <c r="AC139" s="268">
        <v>0</v>
      </c>
      <c r="AD139" s="211">
        <f t="shared" si="504"/>
        <v>0</v>
      </c>
      <c r="AE139" s="268">
        <v>0</v>
      </c>
      <c r="AF139" s="211">
        <f t="shared" si="505"/>
        <v>0</v>
      </c>
      <c r="AG139" s="268">
        <v>0</v>
      </c>
      <c r="AH139" s="211">
        <f t="shared" si="506"/>
        <v>0</v>
      </c>
      <c r="AI139" s="212">
        <f t="shared" si="487"/>
        <v>0</v>
      </c>
      <c r="AJ139" s="269">
        <v>0</v>
      </c>
      <c r="AK139" s="214">
        <f t="shared" si="507"/>
        <v>0</v>
      </c>
      <c r="AL139" s="269">
        <v>0</v>
      </c>
      <c r="AM139" s="214">
        <f t="shared" si="508"/>
        <v>0</v>
      </c>
      <c r="AN139" s="269">
        <v>0</v>
      </c>
      <c r="AO139" s="214">
        <f t="shared" si="509"/>
        <v>0</v>
      </c>
      <c r="AP139" s="269">
        <v>0</v>
      </c>
      <c r="AQ139" s="214">
        <f t="shared" si="510"/>
        <v>0</v>
      </c>
      <c r="AR139" s="269">
        <v>0</v>
      </c>
      <c r="AS139" s="214">
        <f t="shared" si="511"/>
        <v>0</v>
      </c>
      <c r="AT139" s="215">
        <f t="shared" si="488"/>
        <v>0</v>
      </c>
      <c r="AU139" s="270">
        <v>0</v>
      </c>
      <c r="AV139" s="217">
        <f t="shared" si="512"/>
        <v>0</v>
      </c>
      <c r="AW139" s="270">
        <v>0</v>
      </c>
      <c r="AX139" s="217">
        <f t="shared" si="513"/>
        <v>0</v>
      </c>
      <c r="AY139" s="270">
        <v>0</v>
      </c>
      <c r="AZ139" s="217">
        <f t="shared" si="514"/>
        <v>0</v>
      </c>
      <c r="BA139" s="270">
        <v>0</v>
      </c>
      <c r="BB139" s="217">
        <f t="shared" si="515"/>
        <v>0</v>
      </c>
      <c r="BC139" s="270">
        <v>0</v>
      </c>
      <c r="BD139" s="217">
        <f t="shared" si="516"/>
        <v>0</v>
      </c>
      <c r="BE139" s="218">
        <f t="shared" si="489"/>
        <v>0</v>
      </c>
      <c r="BF139" s="271">
        <v>0</v>
      </c>
      <c r="BG139" s="220">
        <f t="shared" si="517"/>
        <v>0</v>
      </c>
      <c r="BH139" s="271">
        <v>0</v>
      </c>
      <c r="BI139" s="220">
        <f t="shared" si="518"/>
        <v>0</v>
      </c>
      <c r="BJ139" s="271">
        <v>0</v>
      </c>
      <c r="BK139" s="220">
        <f t="shared" si="519"/>
        <v>0</v>
      </c>
      <c r="BL139" s="271">
        <v>0</v>
      </c>
      <c r="BM139" s="220">
        <f t="shared" si="520"/>
        <v>0</v>
      </c>
      <c r="BN139" s="271">
        <v>0</v>
      </c>
      <c r="BO139" s="220">
        <f t="shared" si="521"/>
        <v>0</v>
      </c>
      <c r="BP139" s="413">
        <f t="shared" si="490"/>
        <v>0</v>
      </c>
      <c r="BQ139" s="558">
        <f t="shared" si="444"/>
        <v>0</v>
      </c>
      <c r="BR139" s="522">
        <f t="shared" si="445"/>
        <v>0</v>
      </c>
      <c r="BS139" s="522">
        <f t="shared" si="446"/>
        <v>0</v>
      </c>
      <c r="BT139" s="522">
        <f t="shared" si="447"/>
        <v>0</v>
      </c>
      <c r="BU139" s="522">
        <f t="shared" si="448"/>
        <v>0</v>
      </c>
      <c r="BV139" s="571">
        <f t="shared" si="449"/>
        <v>0</v>
      </c>
      <c r="BW139" s="529">
        <v>0</v>
      </c>
      <c r="BX139" s="223">
        <f t="shared" si="522"/>
        <v>0</v>
      </c>
      <c r="BY139" s="272">
        <v>0</v>
      </c>
      <c r="BZ139" s="223">
        <f t="shared" si="523"/>
        <v>0</v>
      </c>
      <c r="CA139" s="272">
        <v>0</v>
      </c>
      <c r="CB139" s="223">
        <f t="shared" si="524"/>
        <v>0</v>
      </c>
      <c r="CC139" s="272">
        <v>0</v>
      </c>
      <c r="CD139" s="223">
        <f t="shared" si="525"/>
        <v>0</v>
      </c>
      <c r="CE139" s="272">
        <v>0</v>
      </c>
      <c r="CF139" s="223">
        <f t="shared" si="526"/>
        <v>0</v>
      </c>
      <c r="CG139" s="224">
        <f t="shared" si="491"/>
        <v>0</v>
      </c>
      <c r="CH139" s="273">
        <v>0</v>
      </c>
      <c r="CI139" s="226">
        <f t="shared" si="527"/>
        <v>0</v>
      </c>
      <c r="CJ139" s="273">
        <v>0</v>
      </c>
      <c r="CK139" s="226">
        <f t="shared" si="528"/>
        <v>0</v>
      </c>
      <c r="CL139" s="273">
        <v>0</v>
      </c>
      <c r="CM139" s="226">
        <f t="shared" si="529"/>
        <v>0</v>
      </c>
      <c r="CN139" s="273">
        <v>0</v>
      </c>
      <c r="CO139" s="226">
        <f t="shared" si="530"/>
        <v>0</v>
      </c>
      <c r="CP139" s="273">
        <v>0</v>
      </c>
      <c r="CQ139" s="226">
        <f t="shared" si="531"/>
        <v>0</v>
      </c>
      <c r="CR139" s="227">
        <f t="shared" si="492"/>
        <v>0</v>
      </c>
      <c r="CS139" s="274">
        <v>0</v>
      </c>
      <c r="CT139" s="229">
        <f t="shared" si="532"/>
        <v>0</v>
      </c>
      <c r="CU139" s="274">
        <v>0</v>
      </c>
      <c r="CV139" s="229">
        <f t="shared" si="533"/>
        <v>0</v>
      </c>
      <c r="CW139" s="274">
        <v>0</v>
      </c>
      <c r="CX139" s="229">
        <f t="shared" si="534"/>
        <v>0</v>
      </c>
      <c r="CY139" s="274">
        <v>0</v>
      </c>
      <c r="CZ139" s="229">
        <f t="shared" si="535"/>
        <v>0</v>
      </c>
      <c r="DA139" s="274">
        <v>0</v>
      </c>
      <c r="DB139" s="229">
        <f t="shared" si="536"/>
        <v>0</v>
      </c>
      <c r="DC139" s="230">
        <f t="shared" si="493"/>
        <v>0</v>
      </c>
      <c r="DD139" s="275">
        <v>0</v>
      </c>
      <c r="DE139" s="232">
        <f t="shared" si="537"/>
        <v>0</v>
      </c>
      <c r="DF139" s="275">
        <v>0</v>
      </c>
      <c r="DG139" s="232">
        <f t="shared" si="538"/>
        <v>0</v>
      </c>
      <c r="DH139" s="275">
        <v>0</v>
      </c>
      <c r="DI139" s="232">
        <f t="shared" si="539"/>
        <v>0</v>
      </c>
      <c r="DJ139" s="275">
        <v>0</v>
      </c>
      <c r="DK139" s="232">
        <f t="shared" si="540"/>
        <v>0</v>
      </c>
      <c r="DL139" s="275">
        <v>0</v>
      </c>
      <c r="DM139" s="232">
        <f t="shared" si="541"/>
        <v>0</v>
      </c>
      <c r="DN139" s="233">
        <f t="shared" si="494"/>
        <v>0</v>
      </c>
      <c r="DO139" s="276">
        <v>0</v>
      </c>
      <c r="DP139" s="235">
        <f t="shared" si="542"/>
        <v>0</v>
      </c>
      <c r="DQ139" s="276">
        <v>0</v>
      </c>
      <c r="DR139" s="235">
        <f t="shared" si="543"/>
        <v>0</v>
      </c>
      <c r="DS139" s="276">
        <v>0</v>
      </c>
      <c r="DT139" s="235">
        <f t="shared" si="544"/>
        <v>0</v>
      </c>
      <c r="DU139" s="276">
        <v>0</v>
      </c>
      <c r="DV139" s="235">
        <f t="shared" si="545"/>
        <v>0</v>
      </c>
      <c r="DW139" s="276">
        <v>0</v>
      </c>
      <c r="DX139" s="235">
        <f t="shared" si="546"/>
        <v>0</v>
      </c>
      <c r="DY139" s="243">
        <f t="shared" si="495"/>
        <v>0</v>
      </c>
      <c r="DZ139" s="558">
        <f t="shared" si="475"/>
        <v>0</v>
      </c>
      <c r="EA139" s="522">
        <f t="shared" si="476"/>
        <v>0</v>
      </c>
      <c r="EB139" s="522">
        <f t="shared" si="477"/>
        <v>0</v>
      </c>
      <c r="EC139" s="522">
        <f t="shared" si="478"/>
        <v>0</v>
      </c>
      <c r="ED139" s="522">
        <f t="shared" si="479"/>
        <v>0</v>
      </c>
      <c r="EE139" s="571">
        <f t="shared" si="480"/>
        <v>0</v>
      </c>
      <c r="EF139" s="256">
        <f t="shared" si="481"/>
        <v>0</v>
      </c>
      <c r="EG139" s="256">
        <f t="shared" si="482"/>
        <v>0</v>
      </c>
      <c r="EH139" s="256">
        <f t="shared" si="483"/>
        <v>0</v>
      </c>
      <c r="EI139" s="256">
        <f t="shared" si="484"/>
        <v>0</v>
      </c>
      <c r="EJ139" s="256">
        <f t="shared" si="496"/>
        <v>0</v>
      </c>
      <c r="EK139" s="244">
        <f t="shared" si="485"/>
        <v>0</v>
      </c>
    </row>
    <row r="140" spans="1:141" s="9" customFormat="1" ht="15" customHeight="1">
      <c r="A140" s="62"/>
      <c r="B140" s="62"/>
      <c r="C140" s="80"/>
      <c r="D140" s="666" t="s">
        <v>412</v>
      </c>
      <c r="E140" s="688"/>
      <c r="F140" s="688"/>
      <c r="G140" s="688"/>
      <c r="H140" s="688"/>
      <c r="I140" s="688"/>
      <c r="J140" s="688"/>
      <c r="K140" s="688"/>
      <c r="L140" s="117">
        <f>VLOOKUP(D140,'Benefits and F&amp;A-DO NOT DELETE'!A46:B50,2,0)</f>
        <v>0</v>
      </c>
      <c r="M140" s="56">
        <v>1.07</v>
      </c>
      <c r="N140" s="147">
        <v>0</v>
      </c>
      <c r="O140" s="91">
        <f t="shared" si="497"/>
        <v>0</v>
      </c>
      <c r="P140" s="147">
        <v>0</v>
      </c>
      <c r="Q140" s="91">
        <f t="shared" si="498"/>
        <v>0</v>
      </c>
      <c r="R140" s="147">
        <v>0</v>
      </c>
      <c r="S140" s="91">
        <f t="shared" si="499"/>
        <v>0</v>
      </c>
      <c r="T140" s="147">
        <v>0</v>
      </c>
      <c r="U140" s="91">
        <f t="shared" si="500"/>
        <v>0</v>
      </c>
      <c r="V140" s="147">
        <v>0</v>
      </c>
      <c r="W140" s="91">
        <f t="shared" si="501"/>
        <v>0</v>
      </c>
      <c r="X140" s="92">
        <f t="shared" si="486"/>
        <v>0</v>
      </c>
      <c r="Y140" s="268">
        <v>0</v>
      </c>
      <c r="Z140" s="211">
        <f t="shared" si="502"/>
        <v>0</v>
      </c>
      <c r="AA140" s="268">
        <v>0</v>
      </c>
      <c r="AB140" s="211">
        <f t="shared" si="503"/>
        <v>0</v>
      </c>
      <c r="AC140" s="268">
        <v>0</v>
      </c>
      <c r="AD140" s="211">
        <f t="shared" si="504"/>
        <v>0</v>
      </c>
      <c r="AE140" s="268">
        <v>0</v>
      </c>
      <c r="AF140" s="211">
        <f t="shared" si="505"/>
        <v>0</v>
      </c>
      <c r="AG140" s="268">
        <v>0</v>
      </c>
      <c r="AH140" s="211">
        <f t="shared" si="506"/>
        <v>0</v>
      </c>
      <c r="AI140" s="212">
        <f t="shared" si="487"/>
        <v>0</v>
      </c>
      <c r="AJ140" s="269">
        <v>0</v>
      </c>
      <c r="AK140" s="214">
        <f t="shared" si="507"/>
        <v>0</v>
      </c>
      <c r="AL140" s="269">
        <v>0</v>
      </c>
      <c r="AM140" s="214">
        <f t="shared" si="508"/>
        <v>0</v>
      </c>
      <c r="AN140" s="269">
        <v>0</v>
      </c>
      <c r="AO140" s="214">
        <f t="shared" si="509"/>
        <v>0</v>
      </c>
      <c r="AP140" s="269">
        <v>0</v>
      </c>
      <c r="AQ140" s="214">
        <f t="shared" si="510"/>
        <v>0</v>
      </c>
      <c r="AR140" s="269">
        <v>0</v>
      </c>
      <c r="AS140" s="214">
        <f t="shared" si="511"/>
        <v>0</v>
      </c>
      <c r="AT140" s="215">
        <f t="shared" si="488"/>
        <v>0</v>
      </c>
      <c r="AU140" s="270">
        <v>0</v>
      </c>
      <c r="AV140" s="217">
        <f t="shared" si="512"/>
        <v>0</v>
      </c>
      <c r="AW140" s="270">
        <v>0</v>
      </c>
      <c r="AX140" s="217">
        <f t="shared" si="513"/>
        <v>0</v>
      </c>
      <c r="AY140" s="270">
        <v>0</v>
      </c>
      <c r="AZ140" s="217">
        <f t="shared" si="514"/>
        <v>0</v>
      </c>
      <c r="BA140" s="270">
        <v>0</v>
      </c>
      <c r="BB140" s="217">
        <f t="shared" si="515"/>
        <v>0</v>
      </c>
      <c r="BC140" s="270">
        <v>0</v>
      </c>
      <c r="BD140" s="217">
        <f t="shared" si="516"/>
        <v>0</v>
      </c>
      <c r="BE140" s="218">
        <f t="shared" si="489"/>
        <v>0</v>
      </c>
      <c r="BF140" s="271">
        <v>0</v>
      </c>
      <c r="BG140" s="220">
        <f t="shared" si="517"/>
        <v>0</v>
      </c>
      <c r="BH140" s="271">
        <v>0</v>
      </c>
      <c r="BI140" s="220">
        <f t="shared" si="518"/>
        <v>0</v>
      </c>
      <c r="BJ140" s="271">
        <v>0</v>
      </c>
      <c r="BK140" s="220">
        <f t="shared" si="519"/>
        <v>0</v>
      </c>
      <c r="BL140" s="271">
        <v>0</v>
      </c>
      <c r="BM140" s="220">
        <f t="shared" si="520"/>
        <v>0</v>
      </c>
      <c r="BN140" s="271">
        <v>0</v>
      </c>
      <c r="BO140" s="220">
        <f t="shared" si="521"/>
        <v>0</v>
      </c>
      <c r="BP140" s="413">
        <f t="shared" si="490"/>
        <v>0</v>
      </c>
      <c r="BQ140" s="558">
        <f t="shared" si="444"/>
        <v>0</v>
      </c>
      <c r="BR140" s="522">
        <f t="shared" si="445"/>
        <v>0</v>
      </c>
      <c r="BS140" s="522">
        <f t="shared" si="446"/>
        <v>0</v>
      </c>
      <c r="BT140" s="522">
        <f t="shared" si="447"/>
        <v>0</v>
      </c>
      <c r="BU140" s="522">
        <f t="shared" si="448"/>
        <v>0</v>
      </c>
      <c r="BV140" s="571">
        <f t="shared" si="449"/>
        <v>0</v>
      </c>
      <c r="BW140" s="529">
        <v>0</v>
      </c>
      <c r="BX140" s="223">
        <f t="shared" si="522"/>
        <v>0</v>
      </c>
      <c r="BY140" s="272">
        <v>0</v>
      </c>
      <c r="BZ140" s="223">
        <f t="shared" si="523"/>
        <v>0</v>
      </c>
      <c r="CA140" s="272">
        <v>0</v>
      </c>
      <c r="CB140" s="223">
        <f t="shared" si="524"/>
        <v>0</v>
      </c>
      <c r="CC140" s="272">
        <v>0</v>
      </c>
      <c r="CD140" s="223">
        <f t="shared" si="525"/>
        <v>0</v>
      </c>
      <c r="CE140" s="272">
        <v>0</v>
      </c>
      <c r="CF140" s="223">
        <f t="shared" si="526"/>
        <v>0</v>
      </c>
      <c r="CG140" s="224">
        <f t="shared" si="491"/>
        <v>0</v>
      </c>
      <c r="CH140" s="273">
        <v>0</v>
      </c>
      <c r="CI140" s="226">
        <f t="shared" si="527"/>
        <v>0</v>
      </c>
      <c r="CJ140" s="273">
        <v>0</v>
      </c>
      <c r="CK140" s="226">
        <f t="shared" si="528"/>
        <v>0</v>
      </c>
      <c r="CL140" s="273">
        <v>0</v>
      </c>
      <c r="CM140" s="226">
        <f t="shared" si="529"/>
        <v>0</v>
      </c>
      <c r="CN140" s="273">
        <v>0</v>
      </c>
      <c r="CO140" s="226">
        <f t="shared" si="530"/>
        <v>0</v>
      </c>
      <c r="CP140" s="273">
        <v>0</v>
      </c>
      <c r="CQ140" s="226">
        <f t="shared" si="531"/>
        <v>0</v>
      </c>
      <c r="CR140" s="227">
        <f t="shared" si="492"/>
        <v>0</v>
      </c>
      <c r="CS140" s="274">
        <v>0</v>
      </c>
      <c r="CT140" s="229">
        <f t="shared" si="532"/>
        <v>0</v>
      </c>
      <c r="CU140" s="274">
        <v>0</v>
      </c>
      <c r="CV140" s="229">
        <f t="shared" si="533"/>
        <v>0</v>
      </c>
      <c r="CW140" s="274">
        <v>0</v>
      </c>
      <c r="CX140" s="229">
        <f t="shared" si="534"/>
        <v>0</v>
      </c>
      <c r="CY140" s="274">
        <v>0</v>
      </c>
      <c r="CZ140" s="229">
        <f t="shared" si="535"/>
        <v>0</v>
      </c>
      <c r="DA140" s="274">
        <v>0</v>
      </c>
      <c r="DB140" s="229">
        <f t="shared" si="536"/>
        <v>0</v>
      </c>
      <c r="DC140" s="230">
        <f t="shared" si="493"/>
        <v>0</v>
      </c>
      <c r="DD140" s="275">
        <v>0</v>
      </c>
      <c r="DE140" s="232">
        <f t="shared" si="537"/>
        <v>0</v>
      </c>
      <c r="DF140" s="275">
        <v>0</v>
      </c>
      <c r="DG140" s="232">
        <f t="shared" si="538"/>
        <v>0</v>
      </c>
      <c r="DH140" s="275">
        <v>0</v>
      </c>
      <c r="DI140" s="232">
        <f t="shared" si="539"/>
        <v>0</v>
      </c>
      <c r="DJ140" s="275">
        <v>0</v>
      </c>
      <c r="DK140" s="232">
        <f t="shared" si="540"/>
        <v>0</v>
      </c>
      <c r="DL140" s="275">
        <v>0</v>
      </c>
      <c r="DM140" s="232">
        <f t="shared" si="541"/>
        <v>0</v>
      </c>
      <c r="DN140" s="233">
        <f t="shared" si="494"/>
        <v>0</v>
      </c>
      <c r="DO140" s="276">
        <v>0</v>
      </c>
      <c r="DP140" s="235">
        <f t="shared" si="542"/>
        <v>0</v>
      </c>
      <c r="DQ140" s="276">
        <v>0</v>
      </c>
      <c r="DR140" s="235">
        <f t="shared" si="543"/>
        <v>0</v>
      </c>
      <c r="DS140" s="276">
        <v>0</v>
      </c>
      <c r="DT140" s="235">
        <f t="shared" si="544"/>
        <v>0</v>
      </c>
      <c r="DU140" s="276">
        <v>0</v>
      </c>
      <c r="DV140" s="235">
        <f t="shared" si="545"/>
        <v>0</v>
      </c>
      <c r="DW140" s="276">
        <v>0</v>
      </c>
      <c r="DX140" s="235">
        <f t="shared" si="546"/>
        <v>0</v>
      </c>
      <c r="DY140" s="243">
        <f t="shared" si="495"/>
        <v>0</v>
      </c>
      <c r="DZ140" s="558">
        <f t="shared" si="475"/>
        <v>0</v>
      </c>
      <c r="EA140" s="522">
        <f t="shared" si="476"/>
        <v>0</v>
      </c>
      <c r="EB140" s="522">
        <f t="shared" si="477"/>
        <v>0</v>
      </c>
      <c r="EC140" s="522">
        <f t="shared" si="478"/>
        <v>0</v>
      </c>
      <c r="ED140" s="522">
        <f t="shared" si="479"/>
        <v>0</v>
      </c>
      <c r="EE140" s="571">
        <f t="shared" si="480"/>
        <v>0</v>
      </c>
      <c r="EF140" s="256">
        <f t="shared" si="481"/>
        <v>0</v>
      </c>
      <c r="EG140" s="256">
        <f t="shared" si="482"/>
        <v>0</v>
      </c>
      <c r="EH140" s="256">
        <f t="shared" si="483"/>
        <v>0</v>
      </c>
      <c r="EI140" s="256">
        <f t="shared" si="484"/>
        <v>0</v>
      </c>
      <c r="EJ140" s="256">
        <f t="shared" si="496"/>
        <v>0</v>
      </c>
      <c r="EK140" s="244">
        <f t="shared" si="485"/>
        <v>0</v>
      </c>
    </row>
    <row r="141" spans="1:141" s="9" customFormat="1" ht="15" customHeight="1">
      <c r="A141" s="62"/>
      <c r="B141" s="62"/>
      <c r="C141" s="80"/>
      <c r="D141" s="666" t="s">
        <v>412</v>
      </c>
      <c r="E141" s="688"/>
      <c r="F141" s="688"/>
      <c r="G141" s="688"/>
      <c r="H141" s="688"/>
      <c r="I141" s="688"/>
      <c r="J141" s="688"/>
      <c r="K141" s="688"/>
      <c r="L141" s="117">
        <f>VLOOKUP(D141,'Benefits and F&amp;A-DO NOT DELETE'!A46:B50,2,0)</f>
        <v>0</v>
      </c>
      <c r="M141" s="56">
        <v>1.07</v>
      </c>
      <c r="N141" s="147">
        <v>0</v>
      </c>
      <c r="O141" s="91">
        <f t="shared" si="497"/>
        <v>0</v>
      </c>
      <c r="P141" s="147">
        <v>0</v>
      </c>
      <c r="Q141" s="91">
        <f t="shared" si="498"/>
        <v>0</v>
      </c>
      <c r="R141" s="147">
        <v>0</v>
      </c>
      <c r="S141" s="91">
        <f t="shared" si="499"/>
        <v>0</v>
      </c>
      <c r="T141" s="147">
        <v>0</v>
      </c>
      <c r="U141" s="91">
        <f t="shared" si="500"/>
        <v>0</v>
      </c>
      <c r="V141" s="147">
        <v>0</v>
      </c>
      <c r="W141" s="91">
        <f t="shared" si="501"/>
        <v>0</v>
      </c>
      <c r="X141" s="92">
        <f t="shared" si="486"/>
        <v>0</v>
      </c>
      <c r="Y141" s="268">
        <v>0</v>
      </c>
      <c r="Z141" s="211">
        <f t="shared" si="502"/>
        <v>0</v>
      </c>
      <c r="AA141" s="268">
        <v>0</v>
      </c>
      <c r="AB141" s="211">
        <f t="shared" si="503"/>
        <v>0</v>
      </c>
      <c r="AC141" s="268">
        <v>0</v>
      </c>
      <c r="AD141" s="211">
        <f t="shared" si="504"/>
        <v>0</v>
      </c>
      <c r="AE141" s="268">
        <v>0</v>
      </c>
      <c r="AF141" s="211">
        <f t="shared" si="505"/>
        <v>0</v>
      </c>
      <c r="AG141" s="268">
        <v>0</v>
      </c>
      <c r="AH141" s="211">
        <f t="shared" si="506"/>
        <v>0</v>
      </c>
      <c r="AI141" s="212">
        <f t="shared" si="487"/>
        <v>0</v>
      </c>
      <c r="AJ141" s="269">
        <v>0</v>
      </c>
      <c r="AK141" s="214">
        <f t="shared" si="507"/>
        <v>0</v>
      </c>
      <c r="AL141" s="269">
        <v>0</v>
      </c>
      <c r="AM141" s="214">
        <f t="shared" si="508"/>
        <v>0</v>
      </c>
      <c r="AN141" s="269">
        <v>0</v>
      </c>
      <c r="AO141" s="214">
        <f t="shared" si="509"/>
        <v>0</v>
      </c>
      <c r="AP141" s="269">
        <v>0</v>
      </c>
      <c r="AQ141" s="214">
        <f t="shared" si="510"/>
        <v>0</v>
      </c>
      <c r="AR141" s="269">
        <v>0</v>
      </c>
      <c r="AS141" s="214">
        <f t="shared" si="511"/>
        <v>0</v>
      </c>
      <c r="AT141" s="215">
        <f t="shared" si="488"/>
        <v>0</v>
      </c>
      <c r="AU141" s="270">
        <v>0</v>
      </c>
      <c r="AV141" s="217">
        <f t="shared" si="512"/>
        <v>0</v>
      </c>
      <c r="AW141" s="270">
        <v>0</v>
      </c>
      <c r="AX141" s="217">
        <f t="shared" si="513"/>
        <v>0</v>
      </c>
      <c r="AY141" s="270">
        <v>0</v>
      </c>
      <c r="AZ141" s="217">
        <f t="shared" si="514"/>
        <v>0</v>
      </c>
      <c r="BA141" s="270">
        <v>0</v>
      </c>
      <c r="BB141" s="217">
        <f t="shared" si="515"/>
        <v>0</v>
      </c>
      <c r="BC141" s="270">
        <v>0</v>
      </c>
      <c r="BD141" s="217">
        <f t="shared" si="516"/>
        <v>0</v>
      </c>
      <c r="BE141" s="218">
        <f t="shared" si="489"/>
        <v>0</v>
      </c>
      <c r="BF141" s="271">
        <v>0</v>
      </c>
      <c r="BG141" s="220">
        <f t="shared" si="517"/>
        <v>0</v>
      </c>
      <c r="BH141" s="271">
        <v>0</v>
      </c>
      <c r="BI141" s="220">
        <f t="shared" si="518"/>
        <v>0</v>
      </c>
      <c r="BJ141" s="271">
        <v>0</v>
      </c>
      <c r="BK141" s="220">
        <f t="shared" si="519"/>
        <v>0</v>
      </c>
      <c r="BL141" s="271">
        <v>0</v>
      </c>
      <c r="BM141" s="220">
        <f t="shared" si="520"/>
        <v>0</v>
      </c>
      <c r="BN141" s="271">
        <v>0</v>
      </c>
      <c r="BO141" s="220">
        <f t="shared" si="521"/>
        <v>0</v>
      </c>
      <c r="BP141" s="413">
        <f t="shared" si="490"/>
        <v>0</v>
      </c>
      <c r="BQ141" s="558">
        <f t="shared" si="444"/>
        <v>0</v>
      </c>
      <c r="BR141" s="522">
        <f t="shared" si="445"/>
        <v>0</v>
      </c>
      <c r="BS141" s="522">
        <f t="shared" si="446"/>
        <v>0</v>
      </c>
      <c r="BT141" s="522">
        <f t="shared" si="447"/>
        <v>0</v>
      </c>
      <c r="BU141" s="522">
        <f t="shared" si="448"/>
        <v>0</v>
      </c>
      <c r="BV141" s="571">
        <f t="shared" si="449"/>
        <v>0</v>
      </c>
      <c r="BW141" s="529">
        <v>0</v>
      </c>
      <c r="BX141" s="223">
        <f t="shared" si="522"/>
        <v>0</v>
      </c>
      <c r="BY141" s="272">
        <v>0</v>
      </c>
      <c r="BZ141" s="223">
        <f t="shared" si="523"/>
        <v>0</v>
      </c>
      <c r="CA141" s="272">
        <v>0</v>
      </c>
      <c r="CB141" s="223">
        <f t="shared" si="524"/>
        <v>0</v>
      </c>
      <c r="CC141" s="272">
        <v>0</v>
      </c>
      <c r="CD141" s="223">
        <f t="shared" si="525"/>
        <v>0</v>
      </c>
      <c r="CE141" s="272">
        <v>0</v>
      </c>
      <c r="CF141" s="223">
        <f t="shared" si="526"/>
        <v>0</v>
      </c>
      <c r="CG141" s="224">
        <f t="shared" si="491"/>
        <v>0</v>
      </c>
      <c r="CH141" s="273">
        <v>0</v>
      </c>
      <c r="CI141" s="226">
        <f t="shared" si="527"/>
        <v>0</v>
      </c>
      <c r="CJ141" s="273">
        <v>0</v>
      </c>
      <c r="CK141" s="226">
        <f t="shared" si="528"/>
        <v>0</v>
      </c>
      <c r="CL141" s="273">
        <v>0</v>
      </c>
      <c r="CM141" s="226">
        <f t="shared" si="529"/>
        <v>0</v>
      </c>
      <c r="CN141" s="273">
        <v>0</v>
      </c>
      <c r="CO141" s="226">
        <f t="shared" si="530"/>
        <v>0</v>
      </c>
      <c r="CP141" s="273">
        <v>0</v>
      </c>
      <c r="CQ141" s="226">
        <f t="shared" si="531"/>
        <v>0</v>
      </c>
      <c r="CR141" s="227">
        <f t="shared" si="492"/>
        <v>0</v>
      </c>
      <c r="CS141" s="274">
        <v>0</v>
      </c>
      <c r="CT141" s="229">
        <f t="shared" si="532"/>
        <v>0</v>
      </c>
      <c r="CU141" s="274">
        <v>0</v>
      </c>
      <c r="CV141" s="229">
        <f t="shared" si="533"/>
        <v>0</v>
      </c>
      <c r="CW141" s="274">
        <v>0</v>
      </c>
      <c r="CX141" s="229">
        <f t="shared" si="534"/>
        <v>0</v>
      </c>
      <c r="CY141" s="274">
        <v>0</v>
      </c>
      <c r="CZ141" s="229">
        <f t="shared" si="535"/>
        <v>0</v>
      </c>
      <c r="DA141" s="274">
        <v>0</v>
      </c>
      <c r="DB141" s="229">
        <f t="shared" si="536"/>
        <v>0</v>
      </c>
      <c r="DC141" s="230">
        <f t="shared" si="493"/>
        <v>0</v>
      </c>
      <c r="DD141" s="275">
        <v>0</v>
      </c>
      <c r="DE141" s="232">
        <f t="shared" si="537"/>
        <v>0</v>
      </c>
      <c r="DF141" s="275">
        <v>0</v>
      </c>
      <c r="DG141" s="232">
        <f t="shared" si="538"/>
        <v>0</v>
      </c>
      <c r="DH141" s="275">
        <v>0</v>
      </c>
      <c r="DI141" s="232">
        <f t="shared" si="539"/>
        <v>0</v>
      </c>
      <c r="DJ141" s="275">
        <v>0</v>
      </c>
      <c r="DK141" s="232">
        <f t="shared" si="540"/>
        <v>0</v>
      </c>
      <c r="DL141" s="275">
        <v>0</v>
      </c>
      <c r="DM141" s="232">
        <f t="shared" si="541"/>
        <v>0</v>
      </c>
      <c r="DN141" s="233">
        <f t="shared" si="494"/>
        <v>0</v>
      </c>
      <c r="DO141" s="276">
        <v>0</v>
      </c>
      <c r="DP141" s="235">
        <f t="shared" si="542"/>
        <v>0</v>
      </c>
      <c r="DQ141" s="276">
        <v>0</v>
      </c>
      <c r="DR141" s="235">
        <f t="shared" si="543"/>
        <v>0</v>
      </c>
      <c r="DS141" s="276">
        <v>0</v>
      </c>
      <c r="DT141" s="235">
        <f t="shared" si="544"/>
        <v>0</v>
      </c>
      <c r="DU141" s="276">
        <v>0</v>
      </c>
      <c r="DV141" s="235">
        <f t="shared" si="545"/>
        <v>0</v>
      </c>
      <c r="DW141" s="276">
        <v>0</v>
      </c>
      <c r="DX141" s="235">
        <f t="shared" si="546"/>
        <v>0</v>
      </c>
      <c r="DY141" s="243">
        <f t="shared" si="495"/>
        <v>0</v>
      </c>
      <c r="DZ141" s="558">
        <f t="shared" si="475"/>
        <v>0</v>
      </c>
      <c r="EA141" s="522">
        <f t="shared" si="476"/>
        <v>0</v>
      </c>
      <c r="EB141" s="522">
        <f t="shared" si="477"/>
        <v>0</v>
      </c>
      <c r="EC141" s="522">
        <f t="shared" si="478"/>
        <v>0</v>
      </c>
      <c r="ED141" s="522">
        <f t="shared" si="479"/>
        <v>0</v>
      </c>
      <c r="EE141" s="571">
        <f t="shared" si="480"/>
        <v>0</v>
      </c>
      <c r="EF141" s="256">
        <f t="shared" si="481"/>
        <v>0</v>
      </c>
      <c r="EG141" s="256">
        <f t="shared" si="482"/>
        <v>0</v>
      </c>
      <c r="EH141" s="256">
        <f t="shared" si="483"/>
        <v>0</v>
      </c>
      <c r="EI141" s="256">
        <f t="shared" si="484"/>
        <v>0</v>
      </c>
      <c r="EJ141" s="256">
        <f t="shared" si="496"/>
        <v>0</v>
      </c>
      <c r="EK141" s="244">
        <f t="shared" si="485"/>
        <v>0</v>
      </c>
    </row>
    <row r="142" spans="1:141" s="9" customFormat="1" ht="15" customHeight="1">
      <c r="A142" s="62"/>
      <c r="B142" s="62"/>
      <c r="C142" s="80"/>
      <c r="D142" s="666" t="s">
        <v>412</v>
      </c>
      <c r="E142" s="688"/>
      <c r="F142" s="688"/>
      <c r="G142" s="688"/>
      <c r="H142" s="688"/>
      <c r="I142" s="688"/>
      <c r="J142" s="688"/>
      <c r="K142" s="688"/>
      <c r="L142" s="117">
        <f>VLOOKUP(D142,'Benefits and F&amp;A-DO NOT DELETE'!A46:B50,2,0)</f>
        <v>0</v>
      </c>
      <c r="M142" s="56">
        <v>1.07</v>
      </c>
      <c r="N142" s="147">
        <v>0</v>
      </c>
      <c r="O142" s="91">
        <f t="shared" si="497"/>
        <v>0</v>
      </c>
      <c r="P142" s="147">
        <v>0</v>
      </c>
      <c r="Q142" s="91">
        <f t="shared" si="498"/>
        <v>0</v>
      </c>
      <c r="R142" s="147">
        <v>0</v>
      </c>
      <c r="S142" s="91">
        <f t="shared" si="499"/>
        <v>0</v>
      </c>
      <c r="T142" s="147">
        <v>0</v>
      </c>
      <c r="U142" s="91">
        <f t="shared" si="500"/>
        <v>0</v>
      </c>
      <c r="V142" s="147">
        <v>0</v>
      </c>
      <c r="W142" s="91">
        <f t="shared" si="501"/>
        <v>0</v>
      </c>
      <c r="X142" s="92">
        <f t="shared" si="486"/>
        <v>0</v>
      </c>
      <c r="Y142" s="268">
        <v>0</v>
      </c>
      <c r="Z142" s="211">
        <f t="shared" si="502"/>
        <v>0</v>
      </c>
      <c r="AA142" s="268">
        <v>0</v>
      </c>
      <c r="AB142" s="211">
        <f t="shared" si="503"/>
        <v>0</v>
      </c>
      <c r="AC142" s="268">
        <v>0</v>
      </c>
      <c r="AD142" s="211">
        <f t="shared" si="504"/>
        <v>0</v>
      </c>
      <c r="AE142" s="268">
        <v>0</v>
      </c>
      <c r="AF142" s="211">
        <f t="shared" si="505"/>
        <v>0</v>
      </c>
      <c r="AG142" s="268">
        <v>0</v>
      </c>
      <c r="AH142" s="211">
        <f t="shared" si="506"/>
        <v>0</v>
      </c>
      <c r="AI142" s="212">
        <f t="shared" si="487"/>
        <v>0</v>
      </c>
      <c r="AJ142" s="269">
        <v>0</v>
      </c>
      <c r="AK142" s="214">
        <f t="shared" si="507"/>
        <v>0</v>
      </c>
      <c r="AL142" s="269">
        <v>0</v>
      </c>
      <c r="AM142" s="214">
        <f t="shared" si="508"/>
        <v>0</v>
      </c>
      <c r="AN142" s="269">
        <v>0</v>
      </c>
      <c r="AO142" s="214">
        <f t="shared" si="509"/>
        <v>0</v>
      </c>
      <c r="AP142" s="269">
        <v>0</v>
      </c>
      <c r="AQ142" s="214">
        <f t="shared" si="510"/>
        <v>0</v>
      </c>
      <c r="AR142" s="269">
        <v>0</v>
      </c>
      <c r="AS142" s="214">
        <f t="shared" si="511"/>
        <v>0</v>
      </c>
      <c r="AT142" s="215">
        <f t="shared" si="488"/>
        <v>0</v>
      </c>
      <c r="AU142" s="270">
        <v>0</v>
      </c>
      <c r="AV142" s="217">
        <f t="shared" si="512"/>
        <v>0</v>
      </c>
      <c r="AW142" s="270">
        <v>0</v>
      </c>
      <c r="AX142" s="217">
        <f t="shared" si="513"/>
        <v>0</v>
      </c>
      <c r="AY142" s="270">
        <v>0</v>
      </c>
      <c r="AZ142" s="217">
        <f t="shared" si="514"/>
        <v>0</v>
      </c>
      <c r="BA142" s="270">
        <v>0</v>
      </c>
      <c r="BB142" s="217">
        <f t="shared" si="515"/>
        <v>0</v>
      </c>
      <c r="BC142" s="270">
        <v>0</v>
      </c>
      <c r="BD142" s="217">
        <f t="shared" si="516"/>
        <v>0</v>
      </c>
      <c r="BE142" s="218">
        <f t="shared" si="489"/>
        <v>0</v>
      </c>
      <c r="BF142" s="271">
        <v>0</v>
      </c>
      <c r="BG142" s="220">
        <f t="shared" si="517"/>
        <v>0</v>
      </c>
      <c r="BH142" s="271">
        <v>0</v>
      </c>
      <c r="BI142" s="220">
        <f t="shared" si="518"/>
        <v>0</v>
      </c>
      <c r="BJ142" s="271">
        <v>0</v>
      </c>
      <c r="BK142" s="220">
        <f t="shared" si="519"/>
        <v>0</v>
      </c>
      <c r="BL142" s="271">
        <v>0</v>
      </c>
      <c r="BM142" s="220">
        <f t="shared" si="520"/>
        <v>0</v>
      </c>
      <c r="BN142" s="271">
        <v>0</v>
      </c>
      <c r="BO142" s="220">
        <f t="shared" si="521"/>
        <v>0</v>
      </c>
      <c r="BP142" s="413">
        <f t="shared" si="490"/>
        <v>0</v>
      </c>
      <c r="BQ142" s="558">
        <f t="shared" si="444"/>
        <v>0</v>
      </c>
      <c r="BR142" s="522">
        <f t="shared" si="445"/>
        <v>0</v>
      </c>
      <c r="BS142" s="522">
        <f t="shared" si="446"/>
        <v>0</v>
      </c>
      <c r="BT142" s="522">
        <f t="shared" si="447"/>
        <v>0</v>
      </c>
      <c r="BU142" s="522">
        <f t="shared" si="448"/>
        <v>0</v>
      </c>
      <c r="BV142" s="571">
        <f t="shared" si="449"/>
        <v>0</v>
      </c>
      <c r="BW142" s="529">
        <v>0</v>
      </c>
      <c r="BX142" s="223">
        <f t="shared" si="522"/>
        <v>0</v>
      </c>
      <c r="BY142" s="272">
        <v>0</v>
      </c>
      <c r="BZ142" s="223">
        <f t="shared" si="523"/>
        <v>0</v>
      </c>
      <c r="CA142" s="272">
        <v>0</v>
      </c>
      <c r="CB142" s="223">
        <f t="shared" si="524"/>
        <v>0</v>
      </c>
      <c r="CC142" s="272">
        <v>0</v>
      </c>
      <c r="CD142" s="223">
        <f t="shared" si="525"/>
        <v>0</v>
      </c>
      <c r="CE142" s="272">
        <v>0</v>
      </c>
      <c r="CF142" s="223">
        <f t="shared" si="526"/>
        <v>0</v>
      </c>
      <c r="CG142" s="224">
        <f t="shared" si="491"/>
        <v>0</v>
      </c>
      <c r="CH142" s="273">
        <v>0</v>
      </c>
      <c r="CI142" s="226">
        <f t="shared" si="527"/>
        <v>0</v>
      </c>
      <c r="CJ142" s="273">
        <v>0</v>
      </c>
      <c r="CK142" s="226">
        <f t="shared" si="528"/>
        <v>0</v>
      </c>
      <c r="CL142" s="273">
        <v>0</v>
      </c>
      <c r="CM142" s="226">
        <f t="shared" si="529"/>
        <v>0</v>
      </c>
      <c r="CN142" s="273">
        <v>0</v>
      </c>
      <c r="CO142" s="226">
        <f t="shared" si="530"/>
        <v>0</v>
      </c>
      <c r="CP142" s="273">
        <v>0</v>
      </c>
      <c r="CQ142" s="226">
        <f t="shared" si="531"/>
        <v>0</v>
      </c>
      <c r="CR142" s="227">
        <f t="shared" si="492"/>
        <v>0</v>
      </c>
      <c r="CS142" s="274">
        <v>0</v>
      </c>
      <c r="CT142" s="229">
        <f t="shared" si="532"/>
        <v>0</v>
      </c>
      <c r="CU142" s="274">
        <v>0</v>
      </c>
      <c r="CV142" s="229">
        <f t="shared" si="533"/>
        <v>0</v>
      </c>
      <c r="CW142" s="274">
        <v>0</v>
      </c>
      <c r="CX142" s="229">
        <f t="shared" si="534"/>
        <v>0</v>
      </c>
      <c r="CY142" s="274">
        <v>0</v>
      </c>
      <c r="CZ142" s="229">
        <f t="shared" si="535"/>
        <v>0</v>
      </c>
      <c r="DA142" s="274">
        <v>0</v>
      </c>
      <c r="DB142" s="229">
        <f t="shared" si="536"/>
        <v>0</v>
      </c>
      <c r="DC142" s="230">
        <f t="shared" si="493"/>
        <v>0</v>
      </c>
      <c r="DD142" s="275">
        <v>0</v>
      </c>
      <c r="DE142" s="232">
        <f t="shared" si="537"/>
        <v>0</v>
      </c>
      <c r="DF142" s="275">
        <v>0</v>
      </c>
      <c r="DG142" s="232">
        <f t="shared" si="538"/>
        <v>0</v>
      </c>
      <c r="DH142" s="275">
        <v>0</v>
      </c>
      <c r="DI142" s="232">
        <f t="shared" si="539"/>
        <v>0</v>
      </c>
      <c r="DJ142" s="275">
        <v>0</v>
      </c>
      <c r="DK142" s="232">
        <f t="shared" si="540"/>
        <v>0</v>
      </c>
      <c r="DL142" s="275">
        <v>0</v>
      </c>
      <c r="DM142" s="232">
        <f t="shared" si="541"/>
        <v>0</v>
      </c>
      <c r="DN142" s="233">
        <f t="shared" si="494"/>
        <v>0</v>
      </c>
      <c r="DO142" s="276">
        <v>0</v>
      </c>
      <c r="DP142" s="235">
        <f t="shared" si="542"/>
        <v>0</v>
      </c>
      <c r="DQ142" s="276">
        <v>0</v>
      </c>
      <c r="DR142" s="235">
        <f t="shared" si="543"/>
        <v>0</v>
      </c>
      <c r="DS142" s="276">
        <v>0</v>
      </c>
      <c r="DT142" s="235">
        <f t="shared" si="544"/>
        <v>0</v>
      </c>
      <c r="DU142" s="276">
        <v>0</v>
      </c>
      <c r="DV142" s="235">
        <f t="shared" si="545"/>
        <v>0</v>
      </c>
      <c r="DW142" s="276">
        <v>0</v>
      </c>
      <c r="DX142" s="235">
        <f t="shared" si="546"/>
        <v>0</v>
      </c>
      <c r="DY142" s="243">
        <f t="shared" si="495"/>
        <v>0</v>
      </c>
      <c r="DZ142" s="558">
        <f t="shared" si="475"/>
        <v>0</v>
      </c>
      <c r="EA142" s="522">
        <f t="shared" si="476"/>
        <v>0</v>
      </c>
      <c r="EB142" s="522">
        <f t="shared" si="477"/>
        <v>0</v>
      </c>
      <c r="EC142" s="522">
        <f t="shared" si="478"/>
        <v>0</v>
      </c>
      <c r="ED142" s="522">
        <f t="shared" si="479"/>
        <v>0</v>
      </c>
      <c r="EE142" s="571">
        <f t="shared" si="480"/>
        <v>0</v>
      </c>
      <c r="EF142" s="256">
        <f t="shared" si="481"/>
        <v>0</v>
      </c>
      <c r="EG142" s="256">
        <f t="shared" si="482"/>
        <v>0</v>
      </c>
      <c r="EH142" s="256">
        <f t="shared" si="483"/>
        <v>0</v>
      </c>
      <c r="EI142" s="256">
        <f t="shared" si="484"/>
        <v>0</v>
      </c>
      <c r="EJ142" s="256">
        <f t="shared" si="496"/>
        <v>0</v>
      </c>
      <c r="EK142" s="244">
        <f t="shared" si="485"/>
        <v>0</v>
      </c>
    </row>
    <row r="143" spans="1:141" s="9" customFormat="1" ht="15" customHeight="1">
      <c r="A143" s="62"/>
      <c r="B143" s="62"/>
      <c r="C143" s="80"/>
      <c r="D143" s="666" t="s">
        <v>412</v>
      </c>
      <c r="E143" s="688"/>
      <c r="F143" s="688"/>
      <c r="G143" s="688"/>
      <c r="H143" s="688"/>
      <c r="I143" s="688"/>
      <c r="J143" s="688"/>
      <c r="K143" s="688"/>
      <c r="L143" s="117">
        <f>VLOOKUP(D143,'Benefits and F&amp;A-DO NOT DELETE'!A46:B50,2,0)</f>
        <v>0</v>
      </c>
      <c r="M143" s="56">
        <v>1.07</v>
      </c>
      <c r="N143" s="147">
        <v>0</v>
      </c>
      <c r="O143" s="91">
        <f t="shared" si="497"/>
        <v>0</v>
      </c>
      <c r="P143" s="147">
        <v>0</v>
      </c>
      <c r="Q143" s="91">
        <f t="shared" si="498"/>
        <v>0</v>
      </c>
      <c r="R143" s="147">
        <v>0</v>
      </c>
      <c r="S143" s="91">
        <f t="shared" si="499"/>
        <v>0</v>
      </c>
      <c r="T143" s="147">
        <v>0</v>
      </c>
      <c r="U143" s="91">
        <f t="shared" si="500"/>
        <v>0</v>
      </c>
      <c r="V143" s="147">
        <v>0</v>
      </c>
      <c r="W143" s="91">
        <f t="shared" si="501"/>
        <v>0</v>
      </c>
      <c r="X143" s="92">
        <f t="shared" si="486"/>
        <v>0</v>
      </c>
      <c r="Y143" s="268">
        <v>0</v>
      </c>
      <c r="Z143" s="211">
        <f t="shared" si="502"/>
        <v>0</v>
      </c>
      <c r="AA143" s="268">
        <v>0</v>
      </c>
      <c r="AB143" s="211">
        <f t="shared" si="503"/>
        <v>0</v>
      </c>
      <c r="AC143" s="268">
        <v>0</v>
      </c>
      <c r="AD143" s="211">
        <f t="shared" si="504"/>
        <v>0</v>
      </c>
      <c r="AE143" s="268">
        <v>0</v>
      </c>
      <c r="AF143" s="211">
        <f t="shared" si="505"/>
        <v>0</v>
      </c>
      <c r="AG143" s="268">
        <v>0</v>
      </c>
      <c r="AH143" s="211">
        <f t="shared" si="506"/>
        <v>0</v>
      </c>
      <c r="AI143" s="212">
        <f t="shared" si="487"/>
        <v>0</v>
      </c>
      <c r="AJ143" s="269">
        <v>0</v>
      </c>
      <c r="AK143" s="214">
        <f t="shared" si="507"/>
        <v>0</v>
      </c>
      <c r="AL143" s="269">
        <v>0</v>
      </c>
      <c r="AM143" s="214">
        <f t="shared" si="508"/>
        <v>0</v>
      </c>
      <c r="AN143" s="269">
        <v>0</v>
      </c>
      <c r="AO143" s="214">
        <f t="shared" si="509"/>
        <v>0</v>
      </c>
      <c r="AP143" s="269">
        <v>0</v>
      </c>
      <c r="AQ143" s="214">
        <f t="shared" si="510"/>
        <v>0</v>
      </c>
      <c r="AR143" s="269">
        <v>0</v>
      </c>
      <c r="AS143" s="214">
        <f t="shared" si="511"/>
        <v>0</v>
      </c>
      <c r="AT143" s="215">
        <f t="shared" si="488"/>
        <v>0</v>
      </c>
      <c r="AU143" s="270">
        <v>0</v>
      </c>
      <c r="AV143" s="217">
        <f t="shared" si="512"/>
        <v>0</v>
      </c>
      <c r="AW143" s="270">
        <v>0</v>
      </c>
      <c r="AX143" s="217">
        <f t="shared" si="513"/>
        <v>0</v>
      </c>
      <c r="AY143" s="270">
        <v>0</v>
      </c>
      <c r="AZ143" s="217">
        <f t="shared" si="514"/>
        <v>0</v>
      </c>
      <c r="BA143" s="270">
        <v>0</v>
      </c>
      <c r="BB143" s="217">
        <f t="shared" si="515"/>
        <v>0</v>
      </c>
      <c r="BC143" s="270">
        <v>0</v>
      </c>
      <c r="BD143" s="217">
        <f t="shared" si="516"/>
        <v>0</v>
      </c>
      <c r="BE143" s="218">
        <f t="shared" si="489"/>
        <v>0</v>
      </c>
      <c r="BF143" s="271">
        <v>0</v>
      </c>
      <c r="BG143" s="220">
        <f t="shared" si="517"/>
        <v>0</v>
      </c>
      <c r="BH143" s="271">
        <v>0</v>
      </c>
      <c r="BI143" s="220">
        <f t="shared" si="518"/>
        <v>0</v>
      </c>
      <c r="BJ143" s="271">
        <v>0</v>
      </c>
      <c r="BK143" s="220">
        <f t="shared" si="519"/>
        <v>0</v>
      </c>
      <c r="BL143" s="271">
        <v>0</v>
      </c>
      <c r="BM143" s="220">
        <f t="shared" si="520"/>
        <v>0</v>
      </c>
      <c r="BN143" s="271">
        <v>0</v>
      </c>
      <c r="BO143" s="220">
        <f t="shared" si="521"/>
        <v>0</v>
      </c>
      <c r="BP143" s="413">
        <f t="shared" si="490"/>
        <v>0</v>
      </c>
      <c r="BQ143" s="558">
        <f t="shared" si="444"/>
        <v>0</v>
      </c>
      <c r="BR143" s="522">
        <f t="shared" si="445"/>
        <v>0</v>
      </c>
      <c r="BS143" s="522">
        <f t="shared" si="446"/>
        <v>0</v>
      </c>
      <c r="BT143" s="522">
        <f t="shared" si="447"/>
        <v>0</v>
      </c>
      <c r="BU143" s="522">
        <f t="shared" si="448"/>
        <v>0</v>
      </c>
      <c r="BV143" s="571">
        <f t="shared" si="449"/>
        <v>0</v>
      </c>
      <c r="BW143" s="529">
        <v>0</v>
      </c>
      <c r="BX143" s="223">
        <f t="shared" si="522"/>
        <v>0</v>
      </c>
      <c r="BY143" s="272">
        <v>0</v>
      </c>
      <c r="BZ143" s="223">
        <f t="shared" si="523"/>
        <v>0</v>
      </c>
      <c r="CA143" s="272">
        <v>0</v>
      </c>
      <c r="CB143" s="223">
        <f t="shared" si="524"/>
        <v>0</v>
      </c>
      <c r="CC143" s="272">
        <v>0</v>
      </c>
      <c r="CD143" s="223">
        <f t="shared" si="525"/>
        <v>0</v>
      </c>
      <c r="CE143" s="272">
        <v>0</v>
      </c>
      <c r="CF143" s="223">
        <f t="shared" si="526"/>
        <v>0</v>
      </c>
      <c r="CG143" s="224">
        <f t="shared" si="491"/>
        <v>0</v>
      </c>
      <c r="CH143" s="273">
        <v>0</v>
      </c>
      <c r="CI143" s="226">
        <f t="shared" si="527"/>
        <v>0</v>
      </c>
      <c r="CJ143" s="273">
        <v>0</v>
      </c>
      <c r="CK143" s="226">
        <f t="shared" si="528"/>
        <v>0</v>
      </c>
      <c r="CL143" s="273">
        <v>0</v>
      </c>
      <c r="CM143" s="226">
        <f t="shared" si="529"/>
        <v>0</v>
      </c>
      <c r="CN143" s="273">
        <v>0</v>
      </c>
      <c r="CO143" s="226">
        <f t="shared" si="530"/>
        <v>0</v>
      </c>
      <c r="CP143" s="273">
        <v>0</v>
      </c>
      <c r="CQ143" s="226">
        <f t="shared" si="531"/>
        <v>0</v>
      </c>
      <c r="CR143" s="227">
        <f t="shared" si="492"/>
        <v>0</v>
      </c>
      <c r="CS143" s="274">
        <v>0</v>
      </c>
      <c r="CT143" s="229">
        <f t="shared" si="532"/>
        <v>0</v>
      </c>
      <c r="CU143" s="274">
        <v>0</v>
      </c>
      <c r="CV143" s="229">
        <f t="shared" si="533"/>
        <v>0</v>
      </c>
      <c r="CW143" s="274">
        <v>0</v>
      </c>
      <c r="CX143" s="229">
        <f t="shared" si="534"/>
        <v>0</v>
      </c>
      <c r="CY143" s="274">
        <v>0</v>
      </c>
      <c r="CZ143" s="229">
        <f t="shared" si="535"/>
        <v>0</v>
      </c>
      <c r="DA143" s="274">
        <v>0</v>
      </c>
      <c r="DB143" s="229">
        <f t="shared" si="536"/>
        <v>0</v>
      </c>
      <c r="DC143" s="230">
        <f t="shared" si="493"/>
        <v>0</v>
      </c>
      <c r="DD143" s="275">
        <v>0</v>
      </c>
      <c r="DE143" s="232">
        <f t="shared" si="537"/>
        <v>0</v>
      </c>
      <c r="DF143" s="275">
        <v>0</v>
      </c>
      <c r="DG143" s="232">
        <f t="shared" si="538"/>
        <v>0</v>
      </c>
      <c r="DH143" s="275">
        <v>0</v>
      </c>
      <c r="DI143" s="232">
        <f t="shared" si="539"/>
        <v>0</v>
      </c>
      <c r="DJ143" s="275">
        <v>0</v>
      </c>
      <c r="DK143" s="232">
        <f t="shared" si="540"/>
        <v>0</v>
      </c>
      <c r="DL143" s="275">
        <v>0</v>
      </c>
      <c r="DM143" s="232">
        <f t="shared" si="541"/>
        <v>0</v>
      </c>
      <c r="DN143" s="233">
        <f t="shared" si="494"/>
        <v>0</v>
      </c>
      <c r="DO143" s="276">
        <v>0</v>
      </c>
      <c r="DP143" s="235">
        <f t="shared" si="542"/>
        <v>0</v>
      </c>
      <c r="DQ143" s="276">
        <v>0</v>
      </c>
      <c r="DR143" s="235">
        <f t="shared" si="543"/>
        <v>0</v>
      </c>
      <c r="DS143" s="276">
        <v>0</v>
      </c>
      <c r="DT143" s="235">
        <f t="shared" si="544"/>
        <v>0</v>
      </c>
      <c r="DU143" s="276">
        <v>0</v>
      </c>
      <c r="DV143" s="235">
        <f t="shared" si="545"/>
        <v>0</v>
      </c>
      <c r="DW143" s="276">
        <v>0</v>
      </c>
      <c r="DX143" s="235">
        <f t="shared" si="546"/>
        <v>0</v>
      </c>
      <c r="DY143" s="243">
        <f t="shared" si="495"/>
        <v>0</v>
      </c>
      <c r="DZ143" s="558">
        <f t="shared" si="475"/>
        <v>0</v>
      </c>
      <c r="EA143" s="522">
        <f t="shared" si="476"/>
        <v>0</v>
      </c>
      <c r="EB143" s="522">
        <f t="shared" si="477"/>
        <v>0</v>
      </c>
      <c r="EC143" s="522">
        <f t="shared" si="478"/>
        <v>0</v>
      </c>
      <c r="ED143" s="522">
        <f t="shared" si="479"/>
        <v>0</v>
      </c>
      <c r="EE143" s="571">
        <f t="shared" si="480"/>
        <v>0</v>
      </c>
      <c r="EF143" s="256">
        <f t="shared" si="481"/>
        <v>0</v>
      </c>
      <c r="EG143" s="256">
        <f t="shared" si="482"/>
        <v>0</v>
      </c>
      <c r="EH143" s="256">
        <f t="shared" si="483"/>
        <v>0</v>
      </c>
      <c r="EI143" s="256">
        <f t="shared" si="484"/>
        <v>0</v>
      </c>
      <c r="EJ143" s="256">
        <f t="shared" si="496"/>
        <v>0</v>
      </c>
      <c r="EK143" s="244">
        <f t="shared" si="485"/>
        <v>0</v>
      </c>
    </row>
    <row r="144" spans="1:141" s="9" customFormat="1" ht="15" customHeight="1">
      <c r="A144" s="62"/>
      <c r="B144" s="62"/>
      <c r="C144" s="80"/>
      <c r="D144" s="63"/>
      <c r="E144" s="697"/>
      <c r="F144" s="697"/>
      <c r="G144" s="697"/>
      <c r="H144" s="697"/>
      <c r="I144" s="697"/>
      <c r="J144" s="892" t="s">
        <v>253</v>
      </c>
      <c r="K144" s="893"/>
      <c r="L144" s="893"/>
      <c r="M144" s="894"/>
      <c r="N144" s="873">
        <f>SUM(O93:O143)</f>
        <v>0</v>
      </c>
      <c r="O144" s="874"/>
      <c r="P144" s="873">
        <f>SUM(Q93:Q143)</f>
        <v>0</v>
      </c>
      <c r="Q144" s="874"/>
      <c r="R144" s="873">
        <f>SUM(S93:S143)</f>
        <v>0</v>
      </c>
      <c r="S144" s="874"/>
      <c r="T144" s="873">
        <f>SUM(U93:U143)</f>
        <v>0</v>
      </c>
      <c r="U144" s="874"/>
      <c r="V144" s="873">
        <f>SUM(W93:W143)</f>
        <v>0</v>
      </c>
      <c r="W144" s="874"/>
      <c r="X144" s="109">
        <f>SUM(N144:W144)</f>
        <v>0</v>
      </c>
      <c r="Y144" s="873">
        <f>SUM(Z93:Z143)</f>
        <v>0</v>
      </c>
      <c r="Z144" s="874"/>
      <c r="AA144" s="873">
        <f>SUM(AB93:AB143)</f>
        <v>0</v>
      </c>
      <c r="AB144" s="874"/>
      <c r="AC144" s="873">
        <f>SUM(AD93:AD143)</f>
        <v>0</v>
      </c>
      <c r="AD144" s="874"/>
      <c r="AE144" s="873">
        <f>SUM(AF93:AF143)</f>
        <v>0</v>
      </c>
      <c r="AF144" s="874"/>
      <c r="AG144" s="873">
        <f>SUM(AH93:AH143)</f>
        <v>0</v>
      </c>
      <c r="AH144" s="874"/>
      <c r="AI144" s="109">
        <f>SUM(Y144:AG144)</f>
        <v>0</v>
      </c>
      <c r="AJ144" s="873">
        <f>SUM(AK93:AK143)</f>
        <v>0</v>
      </c>
      <c r="AK144" s="874"/>
      <c r="AL144" s="873">
        <f>SUM(AM93:AM143)</f>
        <v>0</v>
      </c>
      <c r="AM144" s="874"/>
      <c r="AN144" s="873">
        <f>SUM(AO93:AO143)</f>
        <v>0</v>
      </c>
      <c r="AO144" s="874"/>
      <c r="AP144" s="873">
        <f>SUM(AQ93:AQ143)</f>
        <v>0</v>
      </c>
      <c r="AQ144" s="874"/>
      <c r="AR144" s="873">
        <f>SUM(AS93:AS143)</f>
        <v>0</v>
      </c>
      <c r="AS144" s="874"/>
      <c r="AT144" s="109">
        <f>SUM(AJ144:AS144)</f>
        <v>0</v>
      </c>
      <c r="AU144" s="873">
        <f>SUM(AV93:AV143)</f>
        <v>0</v>
      </c>
      <c r="AV144" s="874"/>
      <c r="AW144" s="873">
        <f>SUM(AX93:AX143)</f>
        <v>0</v>
      </c>
      <c r="AX144" s="874"/>
      <c r="AY144" s="873">
        <f>SUM(AZ93:AZ143)</f>
        <v>0</v>
      </c>
      <c r="AZ144" s="874"/>
      <c r="BA144" s="873">
        <f>SUM(BB93:BB143)</f>
        <v>0</v>
      </c>
      <c r="BB144" s="874"/>
      <c r="BC144" s="873">
        <f>SUM(BD93:BD143)</f>
        <v>0</v>
      </c>
      <c r="BD144" s="874"/>
      <c r="BE144" s="109">
        <f>SUM(AU144:BD144)</f>
        <v>0</v>
      </c>
      <c r="BF144" s="873">
        <f>SUM(BG93:BG143)</f>
        <v>0</v>
      </c>
      <c r="BG144" s="874"/>
      <c r="BH144" s="873">
        <f>SUM(BI93:BI143)</f>
        <v>0</v>
      </c>
      <c r="BI144" s="874"/>
      <c r="BJ144" s="873">
        <f>SUM(BK93:BK143)</f>
        <v>0</v>
      </c>
      <c r="BK144" s="874"/>
      <c r="BL144" s="873">
        <f>SUM(BM93:BM143)</f>
        <v>0</v>
      </c>
      <c r="BM144" s="874"/>
      <c r="BN144" s="873">
        <f>SUM(BO93:BO143)</f>
        <v>0</v>
      </c>
      <c r="BO144" s="874"/>
      <c r="BP144" s="164">
        <f>SUM(BF144:BO144)</f>
        <v>0</v>
      </c>
      <c r="BQ144" s="578">
        <f>SUM(BQ93:BQ143)</f>
        <v>0</v>
      </c>
      <c r="BR144" s="109">
        <f>SUM(BR93:BR143)</f>
        <v>0</v>
      </c>
      <c r="BS144" s="109">
        <f>SUM(BS93:BS143)</f>
        <v>0</v>
      </c>
      <c r="BT144" s="109">
        <f>SUM(BT93:BT143)</f>
        <v>0</v>
      </c>
      <c r="BU144" s="109">
        <f>SUM(BU93:BU143)</f>
        <v>0</v>
      </c>
      <c r="BV144" s="544">
        <f>SUM(BQ144:BU144)</f>
        <v>0</v>
      </c>
      <c r="BW144" s="980">
        <f>SUM(BX93:BX143)</f>
        <v>0</v>
      </c>
      <c r="BX144" s="874"/>
      <c r="BY144" s="873">
        <f>SUM(BZ93:BZ143)</f>
        <v>0</v>
      </c>
      <c r="BZ144" s="874"/>
      <c r="CA144" s="873">
        <f>SUM(CB93:CB143)</f>
        <v>0</v>
      </c>
      <c r="CB144" s="874"/>
      <c r="CC144" s="873">
        <f>SUM(CD93:CD143)</f>
        <v>0</v>
      </c>
      <c r="CD144" s="874"/>
      <c r="CE144" s="873">
        <f>SUM(CF93:CF143)</f>
        <v>0</v>
      </c>
      <c r="CF144" s="874"/>
      <c r="CG144" s="109">
        <f>SUM(BW144:CF144)</f>
        <v>0</v>
      </c>
      <c r="CH144" s="873">
        <f>SUM(CI93:CI143)</f>
        <v>0</v>
      </c>
      <c r="CI144" s="874"/>
      <c r="CJ144" s="873">
        <f>SUM(CK93:CK143)</f>
        <v>0</v>
      </c>
      <c r="CK144" s="874"/>
      <c r="CL144" s="873">
        <f>SUM(CM93:CM143)</f>
        <v>0</v>
      </c>
      <c r="CM144" s="874"/>
      <c r="CN144" s="873">
        <f>SUM(CO93:CO143)</f>
        <v>0</v>
      </c>
      <c r="CO144" s="874"/>
      <c r="CP144" s="873">
        <f>SUM(CQ93:CQ143)</f>
        <v>0</v>
      </c>
      <c r="CQ144" s="874"/>
      <c r="CR144" s="109">
        <f>SUM(CH144:CQ144)</f>
        <v>0</v>
      </c>
      <c r="CS144" s="873">
        <f>SUM(CT93:CT143)</f>
        <v>0</v>
      </c>
      <c r="CT144" s="874"/>
      <c r="CU144" s="873">
        <f>SUM(CV93:CV143)</f>
        <v>0</v>
      </c>
      <c r="CV144" s="874"/>
      <c r="CW144" s="873">
        <f>SUM(CX93:CX143)</f>
        <v>0</v>
      </c>
      <c r="CX144" s="874"/>
      <c r="CY144" s="873">
        <f>SUM(CZ93:CZ143)</f>
        <v>0</v>
      </c>
      <c r="CZ144" s="874"/>
      <c r="DA144" s="873">
        <f>SUM(DB93:DB143)</f>
        <v>0</v>
      </c>
      <c r="DB144" s="874"/>
      <c r="DC144" s="109">
        <f>SUM(CS144:DB144)</f>
        <v>0</v>
      </c>
      <c r="DD144" s="873">
        <f>SUM(DE93:DE143)</f>
        <v>0</v>
      </c>
      <c r="DE144" s="874"/>
      <c r="DF144" s="873">
        <f>SUM(DG93:DG143)</f>
        <v>0</v>
      </c>
      <c r="DG144" s="874"/>
      <c r="DH144" s="873">
        <f>SUM(DI93:DI143)</f>
        <v>0</v>
      </c>
      <c r="DI144" s="874"/>
      <c r="DJ144" s="873">
        <f>SUM(DK93:DK143)</f>
        <v>0</v>
      </c>
      <c r="DK144" s="874"/>
      <c r="DL144" s="873">
        <f>SUM(DM93:DM143)</f>
        <v>0</v>
      </c>
      <c r="DM144" s="874"/>
      <c r="DN144" s="109">
        <f>SUM(DD144:DM144)</f>
        <v>0</v>
      </c>
      <c r="DO144" s="873">
        <f>SUM(DP93:DP143)</f>
        <v>0</v>
      </c>
      <c r="DP144" s="874"/>
      <c r="DQ144" s="873">
        <f>SUM(DR93:DR143)</f>
        <v>0</v>
      </c>
      <c r="DR144" s="874"/>
      <c r="DS144" s="873">
        <f>SUM(DT93:DT143)</f>
        <v>0</v>
      </c>
      <c r="DT144" s="874"/>
      <c r="DU144" s="873">
        <f>SUM(DV93:DV143)</f>
        <v>0</v>
      </c>
      <c r="DV144" s="874"/>
      <c r="DW144" s="873">
        <f>SUM(DX93:DX143)</f>
        <v>0</v>
      </c>
      <c r="DX144" s="874"/>
      <c r="DY144" s="109">
        <f>SUM(DO144:DX144)</f>
        <v>0</v>
      </c>
      <c r="DZ144" s="578">
        <f>SUM(DZ93:DZ143)</f>
        <v>0</v>
      </c>
      <c r="EA144" s="109">
        <f>SUM(EA93:EA143)</f>
        <v>0</v>
      </c>
      <c r="EB144" s="109">
        <f>SUM(EB93:EB143)</f>
        <v>0</v>
      </c>
      <c r="EC144" s="109">
        <f>SUM(EC93:EC143)</f>
        <v>0</v>
      </c>
      <c r="ED144" s="109">
        <f>SUM(ED93:ED143)</f>
        <v>0</v>
      </c>
      <c r="EE144" s="544">
        <f>SUM(DZ144:ED144)</f>
        <v>0</v>
      </c>
      <c r="EF144" s="109">
        <f>SUM(EF93:EF143)</f>
        <v>0</v>
      </c>
      <c r="EG144" s="109">
        <f>SUM(EG93:EG143)</f>
        <v>0</v>
      </c>
      <c r="EH144" s="109">
        <f>SUM(EH93:EH143)</f>
        <v>0</v>
      </c>
      <c r="EI144" s="109">
        <f>SUM(EI93:EI143)</f>
        <v>0</v>
      </c>
      <c r="EJ144" s="109">
        <f>SUM(EJ93:EJ143)</f>
        <v>0</v>
      </c>
      <c r="EK144" s="109">
        <f t="shared" si="485"/>
        <v>0</v>
      </c>
    </row>
    <row r="145" spans="1:141" s="9" customFormat="1" ht="15" customHeight="1">
      <c r="A145" s="62"/>
      <c r="B145" s="62"/>
      <c r="C145" s="936" t="s">
        <v>257</v>
      </c>
      <c r="D145" s="937"/>
      <c r="E145" s="937"/>
      <c r="F145" s="937"/>
      <c r="G145" s="937"/>
      <c r="H145" s="937"/>
      <c r="I145" s="937"/>
      <c r="J145" s="937"/>
      <c r="K145" s="937"/>
      <c r="L145" s="937"/>
      <c r="M145" s="938"/>
      <c r="N145" s="875">
        <f>SUM(N91, N144)</f>
        <v>0</v>
      </c>
      <c r="O145" s="876"/>
      <c r="P145" s="875">
        <f>SUM(P91, P144)</f>
        <v>0</v>
      </c>
      <c r="Q145" s="876"/>
      <c r="R145" s="875">
        <f>SUM(R91, R144)</f>
        <v>0</v>
      </c>
      <c r="S145" s="876"/>
      <c r="T145" s="875">
        <f>SUM(T91, T144)</f>
        <v>0</v>
      </c>
      <c r="U145" s="876"/>
      <c r="V145" s="875">
        <f>SUM(V91, V144)</f>
        <v>0</v>
      </c>
      <c r="W145" s="876"/>
      <c r="X145" s="106">
        <f>SUM(N145:W145)</f>
        <v>0</v>
      </c>
      <c r="Y145" s="875">
        <f>SUM(Y91, Y144)</f>
        <v>0</v>
      </c>
      <c r="Z145" s="876"/>
      <c r="AA145" s="875">
        <f>SUM(AA91, AA144)</f>
        <v>0</v>
      </c>
      <c r="AB145" s="876"/>
      <c r="AC145" s="875">
        <f>SUM(AC91, AC144)</f>
        <v>0</v>
      </c>
      <c r="AD145" s="876"/>
      <c r="AE145" s="875">
        <f>SUM(AE91, AE144)</f>
        <v>0</v>
      </c>
      <c r="AF145" s="876"/>
      <c r="AG145" s="875">
        <f>SUM(AG91, AG144)</f>
        <v>0</v>
      </c>
      <c r="AH145" s="876"/>
      <c r="AI145" s="106">
        <f>SUM(Y145:AG145)</f>
        <v>0</v>
      </c>
      <c r="AJ145" s="875">
        <f>SUM(AJ91, AJ144)</f>
        <v>0</v>
      </c>
      <c r="AK145" s="876"/>
      <c r="AL145" s="875">
        <f>SUM(AL91, AL144)</f>
        <v>0</v>
      </c>
      <c r="AM145" s="876"/>
      <c r="AN145" s="875">
        <f>SUM(AN91, AN144)</f>
        <v>0</v>
      </c>
      <c r="AO145" s="876"/>
      <c r="AP145" s="875">
        <f>SUM(AP91, AP144)</f>
        <v>0</v>
      </c>
      <c r="AQ145" s="876"/>
      <c r="AR145" s="875">
        <f>SUM(AR91, AR144)</f>
        <v>0</v>
      </c>
      <c r="AS145" s="876"/>
      <c r="AT145" s="106">
        <f>SUM(AJ145:AS145)</f>
        <v>0</v>
      </c>
      <c r="AU145" s="875">
        <f>SUM(AU91, AU144)</f>
        <v>0</v>
      </c>
      <c r="AV145" s="876"/>
      <c r="AW145" s="875">
        <f>SUM(AW91, AW144)</f>
        <v>0</v>
      </c>
      <c r="AX145" s="876"/>
      <c r="AY145" s="875">
        <f>SUM(AY91, AY144)</f>
        <v>0</v>
      </c>
      <c r="AZ145" s="876"/>
      <c r="BA145" s="875">
        <f>SUM(BA91, BA144)</f>
        <v>0</v>
      </c>
      <c r="BB145" s="876"/>
      <c r="BC145" s="875">
        <f>SUM(BC91, BC144)</f>
        <v>0</v>
      </c>
      <c r="BD145" s="876"/>
      <c r="BE145" s="106">
        <f>SUM(AU145:BD145)</f>
        <v>0</v>
      </c>
      <c r="BF145" s="875">
        <f>SUM(BF91, BF144)</f>
        <v>0</v>
      </c>
      <c r="BG145" s="876"/>
      <c r="BH145" s="875">
        <f>SUM(BH91, BH144)</f>
        <v>0</v>
      </c>
      <c r="BI145" s="876"/>
      <c r="BJ145" s="875">
        <f>SUM(BJ91, BJ144)</f>
        <v>0</v>
      </c>
      <c r="BK145" s="876"/>
      <c r="BL145" s="875">
        <f>SUM(BL91, BL144)</f>
        <v>0</v>
      </c>
      <c r="BM145" s="876"/>
      <c r="BN145" s="875">
        <f>SUM(BN91, BN144)</f>
        <v>0</v>
      </c>
      <c r="BO145" s="876"/>
      <c r="BP145" s="490">
        <f>SUM(BF145:BO145)</f>
        <v>0</v>
      </c>
      <c r="BQ145" s="579">
        <f>BQ91+BQ144</f>
        <v>0</v>
      </c>
      <c r="BR145" s="106">
        <f>BR91+BR144</f>
        <v>0</v>
      </c>
      <c r="BS145" s="106">
        <f>BS91+BS144</f>
        <v>0</v>
      </c>
      <c r="BT145" s="106">
        <f>BT91+BT144</f>
        <v>0</v>
      </c>
      <c r="BU145" s="106">
        <f>BU91+BU144</f>
        <v>0</v>
      </c>
      <c r="BV145" s="543">
        <f>SUM(BQ145:BU145)</f>
        <v>0</v>
      </c>
      <c r="BW145" s="1001">
        <f>SUM(BW91, BW144)</f>
        <v>0</v>
      </c>
      <c r="BX145" s="876"/>
      <c r="BY145" s="875">
        <f>SUM(BY91, BY144)</f>
        <v>0</v>
      </c>
      <c r="BZ145" s="876"/>
      <c r="CA145" s="875">
        <f>SUM(CA91, CA144)</f>
        <v>0</v>
      </c>
      <c r="CB145" s="876"/>
      <c r="CC145" s="875">
        <f>SUM(CC91, CC144)</f>
        <v>0</v>
      </c>
      <c r="CD145" s="876"/>
      <c r="CE145" s="875">
        <f>SUM(CE91, CE144)</f>
        <v>0</v>
      </c>
      <c r="CF145" s="876"/>
      <c r="CG145" s="106">
        <f>SUM(BW145:CF145)</f>
        <v>0</v>
      </c>
      <c r="CH145" s="875">
        <f>SUM(CH91, CH144)</f>
        <v>0</v>
      </c>
      <c r="CI145" s="876"/>
      <c r="CJ145" s="875">
        <f>SUM(CJ91, CJ144)</f>
        <v>0</v>
      </c>
      <c r="CK145" s="876"/>
      <c r="CL145" s="875">
        <f>SUM(CL91, CL144)</f>
        <v>0</v>
      </c>
      <c r="CM145" s="876"/>
      <c r="CN145" s="875">
        <f>SUM(CN91, CN144)</f>
        <v>0</v>
      </c>
      <c r="CO145" s="876"/>
      <c r="CP145" s="875">
        <f>SUM(CP91, CP144)</f>
        <v>0</v>
      </c>
      <c r="CQ145" s="876"/>
      <c r="CR145" s="106">
        <f>SUM(CH145:CQ145)</f>
        <v>0</v>
      </c>
      <c r="CS145" s="875">
        <f>SUM(CS91, CS144)</f>
        <v>0</v>
      </c>
      <c r="CT145" s="876"/>
      <c r="CU145" s="875">
        <f>SUM(CU91, CU144)</f>
        <v>0</v>
      </c>
      <c r="CV145" s="876"/>
      <c r="CW145" s="875">
        <f>SUM(CW91, CW144)</f>
        <v>0</v>
      </c>
      <c r="CX145" s="876"/>
      <c r="CY145" s="875">
        <f>SUM(CY91, CY144)</f>
        <v>0</v>
      </c>
      <c r="CZ145" s="876"/>
      <c r="DA145" s="875">
        <f>SUM(DA91, DA144)</f>
        <v>0</v>
      </c>
      <c r="DB145" s="876"/>
      <c r="DC145" s="106">
        <f>SUM(CS145:DB145)</f>
        <v>0</v>
      </c>
      <c r="DD145" s="875">
        <f>SUM(DD91, DD144)</f>
        <v>0</v>
      </c>
      <c r="DE145" s="876"/>
      <c r="DF145" s="875">
        <f>SUM(DF91, DF144)</f>
        <v>0</v>
      </c>
      <c r="DG145" s="876"/>
      <c r="DH145" s="875">
        <f>SUM(DH91, DH144)</f>
        <v>0</v>
      </c>
      <c r="DI145" s="876"/>
      <c r="DJ145" s="875">
        <f>SUM(DJ91, DJ144)</f>
        <v>0</v>
      </c>
      <c r="DK145" s="876"/>
      <c r="DL145" s="875">
        <f>SUM(DL91, DL144)</f>
        <v>0</v>
      </c>
      <c r="DM145" s="876"/>
      <c r="DN145" s="106">
        <f>SUM(DD145:DM145)</f>
        <v>0</v>
      </c>
      <c r="DO145" s="875">
        <f>SUM(DO91, DO144)</f>
        <v>0</v>
      </c>
      <c r="DP145" s="876"/>
      <c r="DQ145" s="875">
        <f>SUM(DQ91, DQ144)</f>
        <v>0</v>
      </c>
      <c r="DR145" s="876"/>
      <c r="DS145" s="875">
        <f>SUM(DS91, DS144)</f>
        <v>0</v>
      </c>
      <c r="DT145" s="876"/>
      <c r="DU145" s="875">
        <f>SUM(DU91, DU144)</f>
        <v>0</v>
      </c>
      <c r="DV145" s="876"/>
      <c r="DW145" s="875">
        <f>SUM(DW91, DW144)</f>
        <v>0</v>
      </c>
      <c r="DX145" s="876"/>
      <c r="DY145" s="106">
        <f>SUM(DO145:DX145)</f>
        <v>0</v>
      </c>
      <c r="DZ145" s="579">
        <f>DZ91+DZ144</f>
        <v>0</v>
      </c>
      <c r="EA145" s="106">
        <f>EA91+EA144</f>
        <v>0</v>
      </c>
      <c r="EB145" s="106">
        <f>EB91+EB144</f>
        <v>0</v>
      </c>
      <c r="EC145" s="106">
        <f>EC91+EC144</f>
        <v>0</v>
      </c>
      <c r="ED145" s="106">
        <f>ED91+ED144</f>
        <v>0</v>
      </c>
      <c r="EE145" s="543">
        <f>SUM(DZ145:ED145)</f>
        <v>0</v>
      </c>
      <c r="EF145" s="106">
        <f>SUM(EF91+EF144)</f>
        <v>0</v>
      </c>
      <c r="EG145" s="106">
        <f>SUM(EG91+EG144)</f>
        <v>0</v>
      </c>
      <c r="EH145" s="106">
        <f>SUM(EH91+EH144)</f>
        <v>0</v>
      </c>
      <c r="EI145" s="106">
        <f>SUM(EI91+EI144)</f>
        <v>0</v>
      </c>
      <c r="EJ145" s="106">
        <f>SUM(EJ91+EJ144)</f>
        <v>0</v>
      </c>
      <c r="EK145" s="106">
        <f t="shared" si="485"/>
        <v>0</v>
      </c>
    </row>
    <row r="146" spans="1:141" s="9" customFormat="1" ht="15" customHeight="1">
      <c r="A146" s="62"/>
      <c r="B146" s="62"/>
      <c r="C146" s="670" t="s">
        <v>258</v>
      </c>
      <c r="D146" s="671"/>
      <c r="E146" s="671"/>
      <c r="F146" s="671"/>
      <c r="G146" s="671"/>
      <c r="H146" s="671"/>
      <c r="I146" s="671"/>
      <c r="J146" s="671"/>
      <c r="K146" s="671"/>
      <c r="L146" s="671"/>
      <c r="M146" s="672"/>
      <c r="N146" s="668">
        <f>SUM(N74,N145)</f>
        <v>0</v>
      </c>
      <c r="O146" s="669"/>
      <c r="P146" s="668">
        <f>SUM(P74,P145)</f>
        <v>0</v>
      </c>
      <c r="Q146" s="669"/>
      <c r="R146" s="668">
        <f>SUM(R74,R145)</f>
        <v>0</v>
      </c>
      <c r="S146" s="669"/>
      <c r="T146" s="668">
        <f>SUM(T74,T145)</f>
        <v>0</v>
      </c>
      <c r="U146" s="669"/>
      <c r="V146" s="668">
        <f>SUM(V74,V145)</f>
        <v>0</v>
      </c>
      <c r="W146" s="669"/>
      <c r="X146" s="120">
        <f>SUM(N146:W146)</f>
        <v>0</v>
      </c>
      <c r="Y146" s="668">
        <f>SUM(Y74,Y145)</f>
        <v>0</v>
      </c>
      <c r="Z146" s="669"/>
      <c r="AA146" s="668">
        <f>SUM(AA74,AA145)</f>
        <v>0</v>
      </c>
      <c r="AB146" s="669"/>
      <c r="AC146" s="668">
        <f>SUM(AC74,AC145)</f>
        <v>0</v>
      </c>
      <c r="AD146" s="669"/>
      <c r="AE146" s="668">
        <f>SUM(AE74,AE145)</f>
        <v>0</v>
      </c>
      <c r="AF146" s="669"/>
      <c r="AG146" s="668">
        <f>SUM(AG74,AG145)</f>
        <v>0</v>
      </c>
      <c r="AH146" s="669"/>
      <c r="AI146" s="120">
        <f>SUM(Y146:AG146)</f>
        <v>0</v>
      </c>
      <c r="AJ146" s="668">
        <f>SUM(AJ74,AJ145)</f>
        <v>0</v>
      </c>
      <c r="AK146" s="669"/>
      <c r="AL146" s="668">
        <f>SUM(AL74,AL145)</f>
        <v>0</v>
      </c>
      <c r="AM146" s="669"/>
      <c r="AN146" s="668">
        <f>SUM(AN74,AN145)</f>
        <v>0</v>
      </c>
      <c r="AO146" s="669"/>
      <c r="AP146" s="668">
        <f>SUM(AP74,AP145)</f>
        <v>0</v>
      </c>
      <c r="AQ146" s="669"/>
      <c r="AR146" s="668">
        <f>SUM(AR74,AR145)</f>
        <v>0</v>
      </c>
      <c r="AS146" s="669"/>
      <c r="AT146" s="120">
        <f>SUM(AJ146:AS146)</f>
        <v>0</v>
      </c>
      <c r="AU146" s="668">
        <f>SUM(AU74,AU145)</f>
        <v>0</v>
      </c>
      <c r="AV146" s="669"/>
      <c r="AW146" s="668">
        <f>SUM(AW74,AW145)</f>
        <v>0</v>
      </c>
      <c r="AX146" s="669"/>
      <c r="AY146" s="668">
        <f>SUM(AY74,AY145)</f>
        <v>0</v>
      </c>
      <c r="AZ146" s="669"/>
      <c r="BA146" s="668">
        <f>SUM(BA74,BA145)</f>
        <v>0</v>
      </c>
      <c r="BB146" s="669"/>
      <c r="BC146" s="668">
        <f>SUM(BC74,BC145)</f>
        <v>0</v>
      </c>
      <c r="BD146" s="669"/>
      <c r="BE146" s="120">
        <f>SUM(AU146:BD146)</f>
        <v>0</v>
      </c>
      <c r="BF146" s="668">
        <f>SUM(BF74,BF145)</f>
        <v>0</v>
      </c>
      <c r="BG146" s="669"/>
      <c r="BH146" s="668">
        <f>SUM(BH74,BH145)</f>
        <v>0</v>
      </c>
      <c r="BI146" s="669"/>
      <c r="BJ146" s="668">
        <f>SUM(BJ74,BJ145)</f>
        <v>0</v>
      </c>
      <c r="BK146" s="669"/>
      <c r="BL146" s="668">
        <f>SUM(BL74,BL145)</f>
        <v>0</v>
      </c>
      <c r="BM146" s="669"/>
      <c r="BN146" s="668">
        <f>SUM(BN74,BN145)</f>
        <v>0</v>
      </c>
      <c r="BO146" s="669"/>
      <c r="BP146" s="488">
        <f>SUM(BF146:BO146)</f>
        <v>0</v>
      </c>
      <c r="BQ146" s="580">
        <f>BQ74+BQ145</f>
        <v>0</v>
      </c>
      <c r="BR146" s="120">
        <f>BR74+BR145</f>
        <v>0</v>
      </c>
      <c r="BS146" s="120">
        <f>BS74+BS145</f>
        <v>0</v>
      </c>
      <c r="BT146" s="120">
        <f>BT74+BT145</f>
        <v>0</v>
      </c>
      <c r="BU146" s="120">
        <f>BU74+BU145</f>
        <v>0</v>
      </c>
      <c r="BV146" s="546">
        <f>SUM(BQ146:BU146)</f>
        <v>0</v>
      </c>
      <c r="BW146" s="962">
        <f>SUM(BW74,BW145)</f>
        <v>0</v>
      </c>
      <c r="BX146" s="669"/>
      <c r="BY146" s="668">
        <f>SUM(BY74,BY145)</f>
        <v>0</v>
      </c>
      <c r="BZ146" s="669"/>
      <c r="CA146" s="668">
        <f>SUM(CA74,CA145)</f>
        <v>0</v>
      </c>
      <c r="CB146" s="669"/>
      <c r="CC146" s="668">
        <f>SUM(CC74,CC145)</f>
        <v>0</v>
      </c>
      <c r="CD146" s="669"/>
      <c r="CE146" s="668">
        <f>SUM(CE74,CE145)</f>
        <v>0</v>
      </c>
      <c r="CF146" s="669"/>
      <c r="CG146" s="120">
        <f>SUM(BW146:CF146)</f>
        <v>0</v>
      </c>
      <c r="CH146" s="668">
        <f>SUM(CH74,CH145)</f>
        <v>0</v>
      </c>
      <c r="CI146" s="669"/>
      <c r="CJ146" s="668">
        <f>SUM(CJ74,CJ145)</f>
        <v>0</v>
      </c>
      <c r="CK146" s="669"/>
      <c r="CL146" s="668">
        <f>SUM(CL74,CL145)</f>
        <v>0</v>
      </c>
      <c r="CM146" s="669"/>
      <c r="CN146" s="668">
        <f>SUM(CN74,CN145)</f>
        <v>0</v>
      </c>
      <c r="CO146" s="669"/>
      <c r="CP146" s="668">
        <f>SUM(CP74,CP145)</f>
        <v>0</v>
      </c>
      <c r="CQ146" s="669"/>
      <c r="CR146" s="120">
        <f>SUM(CH146:CQ146)</f>
        <v>0</v>
      </c>
      <c r="CS146" s="668">
        <f>SUM(CS74,CS145)</f>
        <v>0</v>
      </c>
      <c r="CT146" s="669"/>
      <c r="CU146" s="668">
        <f>SUM(CU74,CU145)</f>
        <v>0</v>
      </c>
      <c r="CV146" s="669"/>
      <c r="CW146" s="668">
        <f>SUM(CW74,CW145)</f>
        <v>0</v>
      </c>
      <c r="CX146" s="669"/>
      <c r="CY146" s="668">
        <f>SUM(CY74,CY145)</f>
        <v>0</v>
      </c>
      <c r="CZ146" s="669"/>
      <c r="DA146" s="668">
        <f>SUM(DA74,DA145)</f>
        <v>0</v>
      </c>
      <c r="DB146" s="669"/>
      <c r="DC146" s="120">
        <f>SUM(CS146:DB146)</f>
        <v>0</v>
      </c>
      <c r="DD146" s="668">
        <f>SUM(DD74,DD145)</f>
        <v>0</v>
      </c>
      <c r="DE146" s="669"/>
      <c r="DF146" s="668">
        <f>SUM(DF74,DF145)</f>
        <v>0</v>
      </c>
      <c r="DG146" s="669"/>
      <c r="DH146" s="668">
        <f>SUM(DH74,DH145)</f>
        <v>0</v>
      </c>
      <c r="DI146" s="669"/>
      <c r="DJ146" s="668">
        <f>SUM(DJ74,DJ145)</f>
        <v>0</v>
      </c>
      <c r="DK146" s="669"/>
      <c r="DL146" s="668">
        <f>SUM(DL74,DL145)</f>
        <v>0</v>
      </c>
      <c r="DM146" s="669"/>
      <c r="DN146" s="120">
        <f>SUM(DD146:DM146)</f>
        <v>0</v>
      </c>
      <c r="DO146" s="668">
        <f>SUM(DO74,DO145)</f>
        <v>0</v>
      </c>
      <c r="DP146" s="669"/>
      <c r="DQ146" s="668">
        <f>SUM(DQ74,DQ145)</f>
        <v>0</v>
      </c>
      <c r="DR146" s="669"/>
      <c r="DS146" s="668">
        <f>SUM(DS74,DS145)</f>
        <v>0</v>
      </c>
      <c r="DT146" s="669"/>
      <c r="DU146" s="668">
        <f>SUM(DU74,DU145)</f>
        <v>0</v>
      </c>
      <c r="DV146" s="669"/>
      <c r="DW146" s="668">
        <f>SUM(DW74,DW145)</f>
        <v>0</v>
      </c>
      <c r="DX146" s="669"/>
      <c r="DY146" s="120">
        <f>SUM(DO146:DX146)</f>
        <v>0</v>
      </c>
      <c r="DZ146" s="580">
        <f>DZ74+DZ145</f>
        <v>0</v>
      </c>
      <c r="EA146" s="120">
        <f>EA74+EA145</f>
        <v>0</v>
      </c>
      <c r="EB146" s="120">
        <f>EB74+EB145</f>
        <v>0</v>
      </c>
      <c r="EC146" s="120">
        <f>EC74+EC145</f>
        <v>0</v>
      </c>
      <c r="ED146" s="120">
        <f>ED74+ED145</f>
        <v>0</v>
      </c>
      <c r="EE146" s="546">
        <f>SUM(DZ146:ED146)</f>
        <v>0</v>
      </c>
      <c r="EF146" s="120">
        <f>SUM(EF74+EF145)</f>
        <v>0</v>
      </c>
      <c r="EG146" s="120">
        <f>SUM(EG74+EG145)</f>
        <v>0</v>
      </c>
      <c r="EH146" s="120">
        <f>SUM(EH74+EH145)</f>
        <v>0</v>
      </c>
      <c r="EI146" s="120">
        <f>SUM(EI74+EI145)</f>
        <v>0</v>
      </c>
      <c r="EJ146" s="120">
        <f>SUM(EJ74+EJ145)</f>
        <v>0</v>
      </c>
      <c r="EK146" s="120">
        <f t="shared" si="485"/>
        <v>0</v>
      </c>
    </row>
    <row r="147" spans="1:141" s="9" customFormat="1" ht="26.25" customHeight="1">
      <c r="A147" s="62">
        <v>2000</v>
      </c>
      <c r="B147" s="62"/>
      <c r="C147" s="943" t="str">
        <f>CONCATENATE(N8," Travel")</f>
        <v>Dept #1 Request Budget Travel</v>
      </c>
      <c r="D147" s="944"/>
      <c r="E147" s="719" t="s">
        <v>188</v>
      </c>
      <c r="F147" s="719"/>
      <c r="G147" s="719"/>
      <c r="H147" s="719"/>
      <c r="I147" s="719"/>
      <c r="J147" s="76"/>
      <c r="K147" s="76"/>
      <c r="L147" s="76"/>
      <c r="M147" s="122"/>
      <c r="N147" s="81"/>
      <c r="O147" s="97"/>
      <c r="P147" s="81"/>
      <c r="Q147" s="97"/>
      <c r="R147" s="81"/>
      <c r="S147" s="97"/>
      <c r="T147" s="81"/>
      <c r="U147" s="97"/>
      <c r="V147" s="81"/>
      <c r="W147" s="97"/>
      <c r="X147" s="99"/>
      <c r="Y147" s="81"/>
      <c r="Z147" s="97"/>
      <c r="AA147" s="81"/>
      <c r="AB147" s="97"/>
      <c r="AC147" s="81"/>
      <c r="AD147" s="97"/>
      <c r="AE147" s="81"/>
      <c r="AF147" s="97"/>
      <c r="AG147" s="81"/>
      <c r="AH147" s="97"/>
      <c r="AI147" s="99"/>
      <c r="AJ147" s="81"/>
      <c r="AK147" s="97"/>
      <c r="AL147" s="81"/>
      <c r="AM147" s="97"/>
      <c r="AN147" s="81"/>
      <c r="AO147" s="97"/>
      <c r="AP147" s="81"/>
      <c r="AQ147" s="97"/>
      <c r="AR147" s="81"/>
      <c r="AS147" s="97"/>
      <c r="AT147" s="99"/>
      <c r="AU147" s="81"/>
      <c r="AV147" s="97"/>
      <c r="AW147" s="81"/>
      <c r="AX147" s="97"/>
      <c r="AY147" s="81"/>
      <c r="AZ147" s="97"/>
      <c r="BA147" s="81"/>
      <c r="BB147" s="97"/>
      <c r="BC147" s="81"/>
      <c r="BD147" s="97"/>
      <c r="BE147" s="99"/>
      <c r="BF147" s="81"/>
      <c r="BG147" s="97"/>
      <c r="BH147" s="81"/>
      <c r="BI147" s="97"/>
      <c r="BJ147" s="81"/>
      <c r="BK147" s="97"/>
      <c r="BL147" s="81"/>
      <c r="BM147" s="97"/>
      <c r="BN147" s="81"/>
      <c r="BO147" s="97"/>
      <c r="BP147" s="512"/>
      <c r="BQ147" s="560"/>
      <c r="BR147" s="512"/>
      <c r="BS147" s="512"/>
      <c r="BT147" s="512"/>
      <c r="BU147" s="512"/>
      <c r="BV147" s="542"/>
      <c r="BW147" s="69"/>
      <c r="BX147" s="97"/>
      <c r="BY147" s="81"/>
      <c r="BZ147" s="97"/>
      <c r="CA147" s="81"/>
      <c r="CB147" s="97"/>
      <c r="CC147" s="81"/>
      <c r="CD147" s="97"/>
      <c r="CE147" s="81"/>
      <c r="CF147" s="97"/>
      <c r="CG147" s="99"/>
      <c r="CH147" s="81"/>
      <c r="CI147" s="97"/>
      <c r="CJ147" s="81"/>
      <c r="CK147" s="97"/>
      <c r="CL147" s="81"/>
      <c r="CM147" s="97"/>
      <c r="CN147" s="81"/>
      <c r="CO147" s="97"/>
      <c r="CP147" s="81"/>
      <c r="CQ147" s="97"/>
      <c r="CR147" s="99"/>
      <c r="CS147" s="81"/>
      <c r="CT147" s="97"/>
      <c r="CU147" s="81"/>
      <c r="CV147" s="97"/>
      <c r="CW147" s="81"/>
      <c r="CX147" s="97"/>
      <c r="CY147" s="81"/>
      <c r="CZ147" s="97"/>
      <c r="DA147" s="81"/>
      <c r="DB147" s="97"/>
      <c r="DC147" s="99"/>
      <c r="DD147" s="81"/>
      <c r="DE147" s="97"/>
      <c r="DF147" s="81"/>
      <c r="DG147" s="97"/>
      <c r="DH147" s="81"/>
      <c r="DI147" s="97"/>
      <c r="DJ147" s="81"/>
      <c r="DK147" s="97"/>
      <c r="DL147" s="81"/>
      <c r="DM147" s="97"/>
      <c r="DN147" s="99"/>
      <c r="DO147" s="81"/>
      <c r="DP147" s="97"/>
      <c r="DQ147" s="81"/>
      <c r="DR147" s="97"/>
      <c r="DS147" s="81"/>
      <c r="DT147" s="97"/>
      <c r="DU147" s="81"/>
      <c r="DV147" s="97"/>
      <c r="DW147" s="81"/>
      <c r="DX147" s="97"/>
      <c r="DY147" s="99"/>
      <c r="DZ147" s="560"/>
      <c r="EA147" s="512"/>
      <c r="EB147" s="512"/>
      <c r="EC147" s="512"/>
      <c r="ED147" s="512"/>
      <c r="EE147" s="542"/>
      <c r="EF147" s="153"/>
      <c r="EG147" s="153"/>
      <c r="EH147" s="153"/>
      <c r="EI147" s="153"/>
      <c r="EJ147" s="153"/>
      <c r="EK147" s="206"/>
    </row>
    <row r="148" spans="1:141" s="9" customFormat="1" ht="34.5" customHeight="1">
      <c r="A148" s="62"/>
      <c r="B148" s="62"/>
      <c r="C148" s="94" t="s">
        <v>33</v>
      </c>
      <c r="D148" s="9" t="s">
        <v>149</v>
      </c>
      <c r="E148" s="64" t="str">
        <f>N9</f>
        <v>Year 1</v>
      </c>
      <c r="F148" s="64" t="str">
        <f>P9</f>
        <v>Year 2</v>
      </c>
      <c r="G148" s="64" t="str">
        <f>R9</f>
        <v>Year 3</v>
      </c>
      <c r="H148" s="64" t="str">
        <f>T9</f>
        <v>Year 4</v>
      </c>
      <c r="I148" s="64" t="str">
        <f>V9</f>
        <v>Year 5</v>
      </c>
      <c r="J148" s="62" t="s">
        <v>336</v>
      </c>
      <c r="K148" s="62" t="s">
        <v>337</v>
      </c>
      <c r="L148" s="62" t="s">
        <v>45</v>
      </c>
      <c r="M148" s="62" t="s">
        <v>317</v>
      </c>
      <c r="N148" s="81"/>
      <c r="O148" s="103"/>
      <c r="P148" s="125"/>
      <c r="Q148" s="103"/>
      <c r="R148" s="125"/>
      <c r="S148" s="103"/>
      <c r="T148" s="125"/>
      <c r="U148" s="103"/>
      <c r="V148" s="125"/>
      <c r="W148" s="103"/>
      <c r="X148" s="99"/>
      <c r="Y148" s="81"/>
      <c r="Z148" s="103"/>
      <c r="AA148" s="125"/>
      <c r="AB148" s="103"/>
      <c r="AC148" s="125"/>
      <c r="AD148" s="103"/>
      <c r="AE148" s="125"/>
      <c r="AF148" s="103"/>
      <c r="AG148" s="125"/>
      <c r="AH148" s="103"/>
      <c r="AI148" s="99"/>
      <c r="AJ148" s="81"/>
      <c r="AK148" s="103"/>
      <c r="AL148" s="125"/>
      <c r="AM148" s="103"/>
      <c r="AN148" s="125"/>
      <c r="AO148" s="103"/>
      <c r="AP148" s="125"/>
      <c r="AQ148" s="103"/>
      <c r="AR148" s="125"/>
      <c r="AS148" s="103"/>
      <c r="AT148" s="99"/>
      <c r="AU148" s="81"/>
      <c r="AV148" s="103"/>
      <c r="AW148" s="125"/>
      <c r="AX148" s="103"/>
      <c r="AY148" s="125"/>
      <c r="AZ148" s="103"/>
      <c r="BA148" s="125"/>
      <c r="BB148" s="103"/>
      <c r="BC148" s="125"/>
      <c r="BD148" s="103"/>
      <c r="BE148" s="99"/>
      <c r="BF148" s="81"/>
      <c r="BG148" s="103"/>
      <c r="BH148" s="125"/>
      <c r="BI148" s="103"/>
      <c r="BJ148" s="125"/>
      <c r="BK148" s="103"/>
      <c r="BL148" s="125"/>
      <c r="BM148" s="103"/>
      <c r="BN148" s="125"/>
      <c r="BO148" s="103"/>
      <c r="BP148" s="512"/>
      <c r="BQ148" s="560"/>
      <c r="BR148" s="512"/>
      <c r="BS148" s="512"/>
      <c r="BT148" s="512"/>
      <c r="BU148" s="512"/>
      <c r="BV148" s="542"/>
      <c r="BW148" s="69"/>
      <c r="BX148" s="103"/>
      <c r="BY148" s="125"/>
      <c r="BZ148" s="103"/>
      <c r="CA148" s="125"/>
      <c r="CB148" s="103"/>
      <c r="CC148" s="125"/>
      <c r="CD148" s="103"/>
      <c r="CE148" s="125"/>
      <c r="CF148" s="103"/>
      <c r="CG148" s="99"/>
      <c r="CH148" s="81"/>
      <c r="CI148" s="103"/>
      <c r="CJ148" s="125"/>
      <c r="CK148" s="103"/>
      <c r="CL148" s="125"/>
      <c r="CM148" s="103"/>
      <c r="CN148" s="125"/>
      <c r="CO148" s="103"/>
      <c r="CP148" s="125"/>
      <c r="CQ148" s="103"/>
      <c r="CR148" s="99"/>
      <c r="CS148" s="81"/>
      <c r="CT148" s="103"/>
      <c r="CU148" s="125"/>
      <c r="CV148" s="103"/>
      <c r="CW148" s="125"/>
      <c r="CX148" s="103"/>
      <c r="CY148" s="125"/>
      <c r="CZ148" s="103"/>
      <c r="DA148" s="125"/>
      <c r="DB148" s="103"/>
      <c r="DC148" s="99"/>
      <c r="DD148" s="81"/>
      <c r="DE148" s="103"/>
      <c r="DF148" s="125"/>
      <c r="DG148" s="103"/>
      <c r="DH148" s="125"/>
      <c r="DI148" s="103"/>
      <c r="DJ148" s="125"/>
      <c r="DK148" s="103"/>
      <c r="DL148" s="125"/>
      <c r="DM148" s="103"/>
      <c r="DN148" s="99"/>
      <c r="DO148" s="81"/>
      <c r="DP148" s="103"/>
      <c r="DQ148" s="125"/>
      <c r="DR148" s="103"/>
      <c r="DS148" s="125"/>
      <c r="DT148" s="103"/>
      <c r="DU148" s="125"/>
      <c r="DV148" s="103"/>
      <c r="DW148" s="125"/>
      <c r="DX148" s="103"/>
      <c r="DY148" s="99"/>
      <c r="DZ148" s="560"/>
      <c r="EA148" s="512"/>
      <c r="EB148" s="512"/>
      <c r="EC148" s="512"/>
      <c r="ED148" s="512"/>
      <c r="EE148" s="542"/>
      <c r="EF148" s="206"/>
      <c r="EG148" s="206"/>
      <c r="EH148" s="206"/>
      <c r="EI148" s="206"/>
      <c r="EJ148" s="206"/>
      <c r="EK148" s="206"/>
    </row>
    <row r="149" spans="1:141" s="9" customFormat="1" ht="15" customHeight="1">
      <c r="A149" s="62"/>
      <c r="B149" s="62"/>
      <c r="C149" s="61" t="s">
        <v>315</v>
      </c>
      <c r="D149" s="655" t="s">
        <v>338</v>
      </c>
      <c r="E149" s="57"/>
      <c r="F149" s="57"/>
      <c r="G149" s="57"/>
      <c r="H149" s="57"/>
      <c r="I149" s="57"/>
      <c r="J149" s="649"/>
      <c r="K149" s="57"/>
      <c r="L149" s="33"/>
      <c r="M149" s="34">
        <f t="shared" ref="M149:M168" si="547">VLOOKUP(C149,TravelIncrease,2,0)</f>
        <v>1.1000000000000001</v>
      </c>
      <c r="N149" s="851">
        <f t="shared" ref="N149:N168" si="548">ROUND($E149*$K149*$L149*$M149,0)</f>
        <v>0</v>
      </c>
      <c r="O149" s="871"/>
      <c r="P149" s="851">
        <f t="shared" ref="P149:P168" si="549">ROUND($F149*$K149*$L149*$M149^2,0)</f>
        <v>0</v>
      </c>
      <c r="Q149" s="871"/>
      <c r="R149" s="851">
        <f t="shared" ref="R149:R168" si="550">ROUND($G149*$K149*$L149*$M149^3,0)</f>
        <v>0</v>
      </c>
      <c r="S149" s="871"/>
      <c r="T149" s="851">
        <f t="shared" ref="T149:T168" si="551">ROUND($H149*$K149*$L149*$M149^4,0)</f>
        <v>0</v>
      </c>
      <c r="U149" s="871"/>
      <c r="V149" s="851">
        <f t="shared" ref="V149:V168" si="552">ROUND($I149*$K149*$L149*$M149^5,0)</f>
        <v>0</v>
      </c>
      <c r="W149" s="871"/>
      <c r="X149" s="92">
        <f>SUM(N149+P149+R149+T149+V149)</f>
        <v>0</v>
      </c>
      <c r="Y149" s="867"/>
      <c r="Z149" s="961"/>
      <c r="AA149" s="867"/>
      <c r="AB149" s="961"/>
      <c r="AC149" s="867"/>
      <c r="AD149" s="961"/>
      <c r="AE149" s="867"/>
      <c r="AF149" s="961"/>
      <c r="AG149" s="867"/>
      <c r="AH149" s="961"/>
      <c r="AI149" s="277"/>
      <c r="AJ149" s="869"/>
      <c r="AK149" s="870"/>
      <c r="AL149" s="869"/>
      <c r="AM149" s="870"/>
      <c r="AN149" s="869"/>
      <c r="AO149" s="870"/>
      <c r="AP149" s="869"/>
      <c r="AQ149" s="870"/>
      <c r="AR149" s="869"/>
      <c r="AS149" s="870"/>
      <c r="AT149" s="278"/>
      <c r="AU149" s="861"/>
      <c r="AV149" s="862"/>
      <c r="AW149" s="861"/>
      <c r="AX149" s="862"/>
      <c r="AY149" s="861"/>
      <c r="AZ149" s="862"/>
      <c r="BA149" s="861"/>
      <c r="BB149" s="862"/>
      <c r="BC149" s="861"/>
      <c r="BD149" s="862"/>
      <c r="BE149" s="279"/>
      <c r="BF149" s="863"/>
      <c r="BG149" s="864"/>
      <c r="BH149" s="863"/>
      <c r="BI149" s="864"/>
      <c r="BJ149" s="863"/>
      <c r="BK149" s="864"/>
      <c r="BL149" s="863"/>
      <c r="BM149" s="864"/>
      <c r="BN149" s="863"/>
      <c r="BO149" s="864"/>
      <c r="BP149" s="514"/>
      <c r="BQ149" s="572">
        <f>N149</f>
        <v>0</v>
      </c>
      <c r="BR149" s="573">
        <f>P149</f>
        <v>0</v>
      </c>
      <c r="BS149" s="573">
        <f>R149</f>
        <v>0</v>
      </c>
      <c r="BT149" s="573">
        <f>T149</f>
        <v>0</v>
      </c>
      <c r="BU149" s="573">
        <f>V149</f>
        <v>0</v>
      </c>
      <c r="BV149" s="574">
        <f>SUM(BQ149:BU149)</f>
        <v>0</v>
      </c>
      <c r="BW149" s="993"/>
      <c r="BX149" s="992"/>
      <c r="BY149" s="991"/>
      <c r="BZ149" s="992"/>
      <c r="CA149" s="991"/>
      <c r="CB149" s="992"/>
      <c r="CC149" s="991"/>
      <c r="CD149" s="992"/>
      <c r="CE149" s="991"/>
      <c r="CF149" s="992"/>
      <c r="CG149" s="281"/>
      <c r="CH149" s="989"/>
      <c r="CI149" s="990"/>
      <c r="CJ149" s="989"/>
      <c r="CK149" s="990"/>
      <c r="CL149" s="989"/>
      <c r="CM149" s="990"/>
      <c r="CN149" s="989"/>
      <c r="CO149" s="990"/>
      <c r="CP149" s="989"/>
      <c r="CQ149" s="990"/>
      <c r="CR149" s="282"/>
      <c r="CS149" s="987"/>
      <c r="CT149" s="988"/>
      <c r="CU149" s="987"/>
      <c r="CV149" s="988"/>
      <c r="CW149" s="987"/>
      <c r="CX149" s="988"/>
      <c r="CY149" s="987"/>
      <c r="CZ149" s="988"/>
      <c r="DA149" s="987"/>
      <c r="DB149" s="988"/>
      <c r="DC149" s="283"/>
      <c r="DD149" s="985"/>
      <c r="DE149" s="986"/>
      <c r="DF149" s="985"/>
      <c r="DG149" s="986"/>
      <c r="DH149" s="985"/>
      <c r="DI149" s="986"/>
      <c r="DJ149" s="985"/>
      <c r="DK149" s="986"/>
      <c r="DL149" s="985"/>
      <c r="DM149" s="986"/>
      <c r="DN149" s="284"/>
      <c r="DO149" s="996"/>
      <c r="DP149" s="997"/>
      <c r="DQ149" s="996"/>
      <c r="DR149" s="997"/>
      <c r="DS149" s="996"/>
      <c r="DT149" s="997"/>
      <c r="DU149" s="996"/>
      <c r="DV149" s="997"/>
      <c r="DW149" s="996"/>
      <c r="DX149" s="997"/>
      <c r="DY149" s="285"/>
      <c r="DZ149" s="588"/>
      <c r="EA149" s="589"/>
      <c r="EB149" s="589"/>
      <c r="EC149" s="589"/>
      <c r="ED149" s="589"/>
      <c r="EE149" s="590"/>
      <c r="EF149" s="256">
        <f t="shared" ref="EF149:EF168" si="553">N149</f>
        <v>0</v>
      </c>
      <c r="EG149" s="256">
        <f t="shared" ref="EG149:EG168" si="554">P149</f>
        <v>0</v>
      </c>
      <c r="EH149" s="256">
        <f t="shared" ref="EH149:EH168" si="555">R149</f>
        <v>0</v>
      </c>
      <c r="EI149" s="256">
        <f t="shared" ref="EI149:EI168" si="556">T149</f>
        <v>0</v>
      </c>
      <c r="EJ149" s="256">
        <f t="shared" ref="EJ149:EJ168" si="557">V149</f>
        <v>0</v>
      </c>
      <c r="EK149" s="244">
        <f t="shared" ref="EK149:EK168" si="558">SUM(EF149:EJ149)</f>
        <v>0</v>
      </c>
    </row>
    <row r="150" spans="1:141" s="9" customFormat="1" ht="15" customHeight="1">
      <c r="A150" s="62"/>
      <c r="B150" s="62"/>
      <c r="C150" s="61" t="s">
        <v>231</v>
      </c>
      <c r="D150" s="655"/>
      <c r="E150" s="57"/>
      <c r="F150" s="57"/>
      <c r="G150" s="57"/>
      <c r="H150" s="57"/>
      <c r="I150" s="57"/>
      <c r="J150" s="649"/>
      <c r="K150" s="57"/>
      <c r="L150" s="33"/>
      <c r="M150" s="34">
        <f t="shared" si="547"/>
        <v>1</v>
      </c>
      <c r="N150" s="851">
        <f t="shared" si="548"/>
        <v>0</v>
      </c>
      <c r="O150" s="871"/>
      <c r="P150" s="851">
        <f t="shared" si="549"/>
        <v>0</v>
      </c>
      <c r="Q150" s="871"/>
      <c r="R150" s="851">
        <f t="shared" si="550"/>
        <v>0</v>
      </c>
      <c r="S150" s="871"/>
      <c r="T150" s="851">
        <f t="shared" si="551"/>
        <v>0</v>
      </c>
      <c r="U150" s="871"/>
      <c r="V150" s="851">
        <f t="shared" si="552"/>
        <v>0</v>
      </c>
      <c r="W150" s="871"/>
      <c r="X150" s="92">
        <f t="shared" ref="X150:X168" si="559">SUM(N150+P150+R150+T150+V150)</f>
        <v>0</v>
      </c>
      <c r="Y150" s="867"/>
      <c r="Z150" s="961"/>
      <c r="AA150" s="867"/>
      <c r="AB150" s="961"/>
      <c r="AC150" s="867"/>
      <c r="AD150" s="961"/>
      <c r="AE150" s="867"/>
      <c r="AF150" s="961"/>
      <c r="AG150" s="867"/>
      <c r="AH150" s="961"/>
      <c r="AI150" s="277"/>
      <c r="AJ150" s="869"/>
      <c r="AK150" s="870"/>
      <c r="AL150" s="869"/>
      <c r="AM150" s="870"/>
      <c r="AN150" s="869"/>
      <c r="AO150" s="870"/>
      <c r="AP150" s="869"/>
      <c r="AQ150" s="870"/>
      <c r="AR150" s="869"/>
      <c r="AS150" s="870"/>
      <c r="AT150" s="278"/>
      <c r="AU150" s="861"/>
      <c r="AV150" s="862"/>
      <c r="AW150" s="861"/>
      <c r="AX150" s="862"/>
      <c r="AY150" s="861"/>
      <c r="AZ150" s="862"/>
      <c r="BA150" s="861"/>
      <c r="BB150" s="862"/>
      <c r="BC150" s="861"/>
      <c r="BD150" s="862"/>
      <c r="BE150" s="279"/>
      <c r="BF150" s="863"/>
      <c r="BG150" s="864"/>
      <c r="BH150" s="863"/>
      <c r="BI150" s="864"/>
      <c r="BJ150" s="863"/>
      <c r="BK150" s="864"/>
      <c r="BL150" s="863"/>
      <c r="BM150" s="864"/>
      <c r="BN150" s="863"/>
      <c r="BO150" s="864"/>
      <c r="BP150" s="514"/>
      <c r="BQ150" s="572">
        <f t="shared" ref="BQ150:BQ168" si="560">N150</f>
        <v>0</v>
      </c>
      <c r="BR150" s="573">
        <f t="shared" ref="BR150:BR168" si="561">P150</f>
        <v>0</v>
      </c>
      <c r="BS150" s="573">
        <f t="shared" ref="BS150:BS168" si="562">R150</f>
        <v>0</v>
      </c>
      <c r="BT150" s="573">
        <f t="shared" ref="BT150:BT168" si="563">T150</f>
        <v>0</v>
      </c>
      <c r="BU150" s="573">
        <f t="shared" ref="BU150:BU168" si="564">V150</f>
        <v>0</v>
      </c>
      <c r="BV150" s="574">
        <f t="shared" ref="BV150:BV168" si="565">SUM(BQ150:BU150)</f>
        <v>0</v>
      </c>
      <c r="BW150" s="993"/>
      <c r="BX150" s="992"/>
      <c r="BY150" s="991"/>
      <c r="BZ150" s="992"/>
      <c r="CA150" s="991"/>
      <c r="CB150" s="992"/>
      <c r="CC150" s="991"/>
      <c r="CD150" s="992"/>
      <c r="CE150" s="991"/>
      <c r="CF150" s="992"/>
      <c r="CG150" s="281"/>
      <c r="CH150" s="989"/>
      <c r="CI150" s="990"/>
      <c r="CJ150" s="989"/>
      <c r="CK150" s="990"/>
      <c r="CL150" s="989"/>
      <c r="CM150" s="990"/>
      <c r="CN150" s="989"/>
      <c r="CO150" s="990"/>
      <c r="CP150" s="989"/>
      <c r="CQ150" s="990"/>
      <c r="CR150" s="282"/>
      <c r="CS150" s="987"/>
      <c r="CT150" s="988"/>
      <c r="CU150" s="987"/>
      <c r="CV150" s="988"/>
      <c r="CW150" s="987"/>
      <c r="CX150" s="988"/>
      <c r="CY150" s="987"/>
      <c r="CZ150" s="988"/>
      <c r="DA150" s="987"/>
      <c r="DB150" s="988"/>
      <c r="DC150" s="283"/>
      <c r="DD150" s="985"/>
      <c r="DE150" s="986"/>
      <c r="DF150" s="985"/>
      <c r="DG150" s="986"/>
      <c r="DH150" s="985"/>
      <c r="DI150" s="986"/>
      <c r="DJ150" s="985"/>
      <c r="DK150" s="986"/>
      <c r="DL150" s="985"/>
      <c r="DM150" s="986"/>
      <c r="DN150" s="284"/>
      <c r="DO150" s="996"/>
      <c r="DP150" s="997"/>
      <c r="DQ150" s="996"/>
      <c r="DR150" s="997"/>
      <c r="DS150" s="996"/>
      <c r="DT150" s="997"/>
      <c r="DU150" s="996"/>
      <c r="DV150" s="997"/>
      <c r="DW150" s="996"/>
      <c r="DX150" s="997"/>
      <c r="DY150" s="285"/>
      <c r="DZ150" s="588"/>
      <c r="EA150" s="589"/>
      <c r="EB150" s="589"/>
      <c r="EC150" s="589"/>
      <c r="ED150" s="589"/>
      <c r="EE150" s="590"/>
      <c r="EF150" s="256">
        <f t="shared" si="553"/>
        <v>0</v>
      </c>
      <c r="EG150" s="256">
        <f t="shared" si="554"/>
        <v>0</v>
      </c>
      <c r="EH150" s="256">
        <f t="shared" si="555"/>
        <v>0</v>
      </c>
      <c r="EI150" s="256">
        <f t="shared" si="556"/>
        <v>0</v>
      </c>
      <c r="EJ150" s="256">
        <f t="shared" si="557"/>
        <v>0</v>
      </c>
      <c r="EK150" s="244">
        <f t="shared" si="558"/>
        <v>0</v>
      </c>
    </row>
    <row r="151" spans="1:141" s="9" customFormat="1" ht="15" customHeight="1">
      <c r="A151" s="62"/>
      <c r="B151" s="62"/>
      <c r="C151" s="61" t="s">
        <v>15</v>
      </c>
      <c r="D151" s="655"/>
      <c r="E151" s="57"/>
      <c r="F151" s="57"/>
      <c r="G151" s="57"/>
      <c r="H151" s="57"/>
      <c r="I151" s="57"/>
      <c r="J151" s="649"/>
      <c r="K151" s="57"/>
      <c r="L151" s="33"/>
      <c r="M151" s="34">
        <f t="shared" si="547"/>
        <v>1</v>
      </c>
      <c r="N151" s="851">
        <f t="shared" si="548"/>
        <v>0</v>
      </c>
      <c r="O151" s="871"/>
      <c r="P151" s="851">
        <f t="shared" si="549"/>
        <v>0</v>
      </c>
      <c r="Q151" s="871"/>
      <c r="R151" s="851">
        <f t="shared" si="550"/>
        <v>0</v>
      </c>
      <c r="S151" s="871"/>
      <c r="T151" s="851">
        <f t="shared" si="551"/>
        <v>0</v>
      </c>
      <c r="U151" s="871"/>
      <c r="V151" s="851">
        <f t="shared" si="552"/>
        <v>0</v>
      </c>
      <c r="W151" s="871"/>
      <c r="X151" s="92">
        <f t="shared" si="559"/>
        <v>0</v>
      </c>
      <c r="Y151" s="867"/>
      <c r="Z151" s="961"/>
      <c r="AA151" s="867"/>
      <c r="AB151" s="961"/>
      <c r="AC151" s="867"/>
      <c r="AD151" s="961"/>
      <c r="AE151" s="867"/>
      <c r="AF151" s="961"/>
      <c r="AG151" s="867"/>
      <c r="AH151" s="961"/>
      <c r="AI151" s="277"/>
      <c r="AJ151" s="869"/>
      <c r="AK151" s="870"/>
      <c r="AL151" s="869"/>
      <c r="AM151" s="870"/>
      <c r="AN151" s="869"/>
      <c r="AO151" s="870"/>
      <c r="AP151" s="869"/>
      <c r="AQ151" s="870"/>
      <c r="AR151" s="869"/>
      <c r="AS151" s="870"/>
      <c r="AT151" s="278"/>
      <c r="AU151" s="861"/>
      <c r="AV151" s="862"/>
      <c r="AW151" s="861"/>
      <c r="AX151" s="862"/>
      <c r="AY151" s="861"/>
      <c r="AZ151" s="862"/>
      <c r="BA151" s="861"/>
      <c r="BB151" s="862"/>
      <c r="BC151" s="861"/>
      <c r="BD151" s="862"/>
      <c r="BE151" s="279"/>
      <c r="BF151" s="863"/>
      <c r="BG151" s="864"/>
      <c r="BH151" s="863"/>
      <c r="BI151" s="864"/>
      <c r="BJ151" s="863"/>
      <c r="BK151" s="864"/>
      <c r="BL151" s="863"/>
      <c r="BM151" s="864"/>
      <c r="BN151" s="863"/>
      <c r="BO151" s="864"/>
      <c r="BP151" s="514"/>
      <c r="BQ151" s="572">
        <f t="shared" si="560"/>
        <v>0</v>
      </c>
      <c r="BR151" s="573">
        <f t="shared" si="561"/>
        <v>0</v>
      </c>
      <c r="BS151" s="573">
        <f t="shared" si="562"/>
        <v>0</v>
      </c>
      <c r="BT151" s="573">
        <f t="shared" si="563"/>
        <v>0</v>
      </c>
      <c r="BU151" s="573">
        <f t="shared" si="564"/>
        <v>0</v>
      </c>
      <c r="BV151" s="574">
        <f t="shared" si="565"/>
        <v>0</v>
      </c>
      <c r="BW151" s="993"/>
      <c r="BX151" s="992"/>
      <c r="BY151" s="991"/>
      <c r="BZ151" s="992"/>
      <c r="CA151" s="991"/>
      <c r="CB151" s="992"/>
      <c r="CC151" s="991"/>
      <c r="CD151" s="992"/>
      <c r="CE151" s="991"/>
      <c r="CF151" s="992"/>
      <c r="CG151" s="281"/>
      <c r="CH151" s="989"/>
      <c r="CI151" s="990"/>
      <c r="CJ151" s="989"/>
      <c r="CK151" s="990"/>
      <c r="CL151" s="989"/>
      <c r="CM151" s="990"/>
      <c r="CN151" s="989"/>
      <c r="CO151" s="990"/>
      <c r="CP151" s="989"/>
      <c r="CQ151" s="990"/>
      <c r="CR151" s="282"/>
      <c r="CS151" s="987"/>
      <c r="CT151" s="988"/>
      <c r="CU151" s="987"/>
      <c r="CV151" s="988"/>
      <c r="CW151" s="987"/>
      <c r="CX151" s="988"/>
      <c r="CY151" s="987"/>
      <c r="CZ151" s="988"/>
      <c r="DA151" s="987"/>
      <c r="DB151" s="988"/>
      <c r="DC151" s="283"/>
      <c r="DD151" s="985"/>
      <c r="DE151" s="986"/>
      <c r="DF151" s="985"/>
      <c r="DG151" s="986"/>
      <c r="DH151" s="985"/>
      <c r="DI151" s="986"/>
      <c r="DJ151" s="985"/>
      <c r="DK151" s="986"/>
      <c r="DL151" s="985"/>
      <c r="DM151" s="986"/>
      <c r="DN151" s="284"/>
      <c r="DO151" s="996"/>
      <c r="DP151" s="997"/>
      <c r="DQ151" s="996"/>
      <c r="DR151" s="997"/>
      <c r="DS151" s="996"/>
      <c r="DT151" s="997"/>
      <c r="DU151" s="996"/>
      <c r="DV151" s="997"/>
      <c r="DW151" s="996"/>
      <c r="DX151" s="997"/>
      <c r="DY151" s="285"/>
      <c r="DZ151" s="588"/>
      <c r="EA151" s="589"/>
      <c r="EB151" s="589"/>
      <c r="EC151" s="589"/>
      <c r="ED151" s="589"/>
      <c r="EE151" s="590"/>
      <c r="EF151" s="256">
        <f t="shared" si="553"/>
        <v>0</v>
      </c>
      <c r="EG151" s="256">
        <f t="shared" si="554"/>
        <v>0</v>
      </c>
      <c r="EH151" s="256">
        <f t="shared" si="555"/>
        <v>0</v>
      </c>
      <c r="EI151" s="256">
        <f t="shared" si="556"/>
        <v>0</v>
      </c>
      <c r="EJ151" s="256">
        <f t="shared" si="557"/>
        <v>0</v>
      </c>
      <c r="EK151" s="244">
        <f t="shared" si="558"/>
        <v>0</v>
      </c>
    </row>
    <row r="152" spans="1:141" s="9" customFormat="1" ht="15" customHeight="1">
      <c r="A152" s="62"/>
      <c r="B152" s="62"/>
      <c r="C152" s="61" t="s">
        <v>34</v>
      </c>
      <c r="D152" s="655"/>
      <c r="E152" s="57"/>
      <c r="F152" s="57"/>
      <c r="G152" s="57"/>
      <c r="H152" s="57"/>
      <c r="I152" s="57"/>
      <c r="J152" s="649"/>
      <c r="K152" s="57"/>
      <c r="L152" s="33"/>
      <c r="M152" s="34">
        <f t="shared" si="547"/>
        <v>1.1000000000000001</v>
      </c>
      <c r="N152" s="851">
        <f t="shared" si="548"/>
        <v>0</v>
      </c>
      <c r="O152" s="871"/>
      <c r="P152" s="851">
        <f t="shared" si="549"/>
        <v>0</v>
      </c>
      <c r="Q152" s="871"/>
      <c r="R152" s="851">
        <f t="shared" si="550"/>
        <v>0</v>
      </c>
      <c r="S152" s="871"/>
      <c r="T152" s="851">
        <f t="shared" si="551"/>
        <v>0</v>
      </c>
      <c r="U152" s="871"/>
      <c r="V152" s="851">
        <f t="shared" si="552"/>
        <v>0</v>
      </c>
      <c r="W152" s="871"/>
      <c r="X152" s="92">
        <f t="shared" si="559"/>
        <v>0</v>
      </c>
      <c r="Y152" s="867"/>
      <c r="Z152" s="961"/>
      <c r="AA152" s="867"/>
      <c r="AB152" s="961"/>
      <c r="AC152" s="867"/>
      <c r="AD152" s="961"/>
      <c r="AE152" s="867"/>
      <c r="AF152" s="961"/>
      <c r="AG152" s="867"/>
      <c r="AH152" s="961"/>
      <c r="AI152" s="277"/>
      <c r="AJ152" s="869"/>
      <c r="AK152" s="870"/>
      <c r="AL152" s="869"/>
      <c r="AM152" s="870"/>
      <c r="AN152" s="869"/>
      <c r="AO152" s="870"/>
      <c r="AP152" s="869"/>
      <c r="AQ152" s="870"/>
      <c r="AR152" s="869"/>
      <c r="AS152" s="870"/>
      <c r="AT152" s="278"/>
      <c r="AU152" s="861"/>
      <c r="AV152" s="862"/>
      <c r="AW152" s="861"/>
      <c r="AX152" s="862"/>
      <c r="AY152" s="861"/>
      <c r="AZ152" s="862"/>
      <c r="BA152" s="861"/>
      <c r="BB152" s="862"/>
      <c r="BC152" s="861"/>
      <c r="BD152" s="862"/>
      <c r="BE152" s="279"/>
      <c r="BF152" s="863"/>
      <c r="BG152" s="864"/>
      <c r="BH152" s="863"/>
      <c r="BI152" s="864"/>
      <c r="BJ152" s="863"/>
      <c r="BK152" s="864"/>
      <c r="BL152" s="863"/>
      <c r="BM152" s="864"/>
      <c r="BN152" s="863"/>
      <c r="BO152" s="864"/>
      <c r="BP152" s="514"/>
      <c r="BQ152" s="572">
        <f t="shared" si="560"/>
        <v>0</v>
      </c>
      <c r="BR152" s="573">
        <f t="shared" si="561"/>
        <v>0</v>
      </c>
      <c r="BS152" s="573">
        <f t="shared" si="562"/>
        <v>0</v>
      </c>
      <c r="BT152" s="573">
        <f t="shared" si="563"/>
        <v>0</v>
      </c>
      <c r="BU152" s="573">
        <f t="shared" si="564"/>
        <v>0</v>
      </c>
      <c r="BV152" s="574">
        <f t="shared" si="565"/>
        <v>0</v>
      </c>
      <c r="BW152" s="993"/>
      <c r="BX152" s="992"/>
      <c r="BY152" s="991"/>
      <c r="BZ152" s="992"/>
      <c r="CA152" s="991"/>
      <c r="CB152" s="992"/>
      <c r="CC152" s="991"/>
      <c r="CD152" s="992"/>
      <c r="CE152" s="991"/>
      <c r="CF152" s="992"/>
      <c r="CG152" s="281"/>
      <c r="CH152" s="989"/>
      <c r="CI152" s="990"/>
      <c r="CJ152" s="989"/>
      <c r="CK152" s="990"/>
      <c r="CL152" s="989"/>
      <c r="CM152" s="990"/>
      <c r="CN152" s="989"/>
      <c r="CO152" s="990"/>
      <c r="CP152" s="989"/>
      <c r="CQ152" s="990"/>
      <c r="CR152" s="282"/>
      <c r="CS152" s="987"/>
      <c r="CT152" s="988"/>
      <c r="CU152" s="987"/>
      <c r="CV152" s="988"/>
      <c r="CW152" s="987"/>
      <c r="CX152" s="988"/>
      <c r="CY152" s="987"/>
      <c r="CZ152" s="988"/>
      <c r="DA152" s="987"/>
      <c r="DB152" s="988"/>
      <c r="DC152" s="283"/>
      <c r="DD152" s="985"/>
      <c r="DE152" s="986"/>
      <c r="DF152" s="985"/>
      <c r="DG152" s="986"/>
      <c r="DH152" s="985"/>
      <c r="DI152" s="986"/>
      <c r="DJ152" s="985"/>
      <c r="DK152" s="986"/>
      <c r="DL152" s="985"/>
      <c r="DM152" s="986"/>
      <c r="DN152" s="284"/>
      <c r="DO152" s="996"/>
      <c r="DP152" s="997"/>
      <c r="DQ152" s="996"/>
      <c r="DR152" s="997"/>
      <c r="DS152" s="996"/>
      <c r="DT152" s="997"/>
      <c r="DU152" s="996"/>
      <c r="DV152" s="997"/>
      <c r="DW152" s="996"/>
      <c r="DX152" s="997"/>
      <c r="DY152" s="285"/>
      <c r="DZ152" s="588"/>
      <c r="EA152" s="589"/>
      <c r="EB152" s="589"/>
      <c r="EC152" s="589"/>
      <c r="ED152" s="589"/>
      <c r="EE152" s="590"/>
      <c r="EF152" s="256">
        <f t="shared" si="553"/>
        <v>0</v>
      </c>
      <c r="EG152" s="256">
        <f t="shared" si="554"/>
        <v>0</v>
      </c>
      <c r="EH152" s="256">
        <f t="shared" si="555"/>
        <v>0</v>
      </c>
      <c r="EI152" s="256">
        <f t="shared" si="556"/>
        <v>0</v>
      </c>
      <c r="EJ152" s="256">
        <f t="shared" si="557"/>
        <v>0</v>
      </c>
      <c r="EK152" s="244">
        <f t="shared" si="558"/>
        <v>0</v>
      </c>
    </row>
    <row r="153" spans="1:141" s="9" customFormat="1" ht="15" customHeight="1">
      <c r="A153" s="62"/>
      <c r="B153" s="62"/>
      <c r="C153" s="61" t="s">
        <v>315</v>
      </c>
      <c r="D153" s="655" t="s">
        <v>338</v>
      </c>
      <c r="E153" s="57"/>
      <c r="F153" s="57"/>
      <c r="G153" s="57"/>
      <c r="H153" s="57"/>
      <c r="I153" s="57"/>
      <c r="J153" s="649"/>
      <c r="K153" s="57"/>
      <c r="L153" s="33"/>
      <c r="M153" s="34">
        <f t="shared" si="547"/>
        <v>1.1000000000000001</v>
      </c>
      <c r="N153" s="851">
        <f t="shared" si="548"/>
        <v>0</v>
      </c>
      <c r="O153" s="871"/>
      <c r="P153" s="851">
        <f t="shared" si="549"/>
        <v>0</v>
      </c>
      <c r="Q153" s="871"/>
      <c r="R153" s="851">
        <f t="shared" si="550"/>
        <v>0</v>
      </c>
      <c r="S153" s="871"/>
      <c r="T153" s="851">
        <f t="shared" si="551"/>
        <v>0</v>
      </c>
      <c r="U153" s="871"/>
      <c r="V153" s="851">
        <f t="shared" si="552"/>
        <v>0</v>
      </c>
      <c r="W153" s="871"/>
      <c r="X153" s="92">
        <f t="shared" si="559"/>
        <v>0</v>
      </c>
      <c r="Y153" s="867"/>
      <c r="Z153" s="961"/>
      <c r="AA153" s="867"/>
      <c r="AB153" s="961"/>
      <c r="AC153" s="867"/>
      <c r="AD153" s="961"/>
      <c r="AE153" s="867"/>
      <c r="AF153" s="961"/>
      <c r="AG153" s="867"/>
      <c r="AH153" s="961"/>
      <c r="AI153" s="277"/>
      <c r="AJ153" s="869"/>
      <c r="AK153" s="870"/>
      <c r="AL153" s="869"/>
      <c r="AM153" s="870"/>
      <c r="AN153" s="869"/>
      <c r="AO153" s="870"/>
      <c r="AP153" s="869"/>
      <c r="AQ153" s="870"/>
      <c r="AR153" s="869"/>
      <c r="AS153" s="870"/>
      <c r="AT153" s="278"/>
      <c r="AU153" s="861"/>
      <c r="AV153" s="862"/>
      <c r="AW153" s="861"/>
      <c r="AX153" s="862"/>
      <c r="AY153" s="861"/>
      <c r="AZ153" s="862"/>
      <c r="BA153" s="861"/>
      <c r="BB153" s="862"/>
      <c r="BC153" s="861"/>
      <c r="BD153" s="862"/>
      <c r="BE153" s="279"/>
      <c r="BF153" s="863"/>
      <c r="BG153" s="864"/>
      <c r="BH153" s="863"/>
      <c r="BI153" s="864"/>
      <c r="BJ153" s="863"/>
      <c r="BK153" s="864"/>
      <c r="BL153" s="863"/>
      <c r="BM153" s="864"/>
      <c r="BN153" s="863"/>
      <c r="BO153" s="864"/>
      <c r="BP153" s="514"/>
      <c r="BQ153" s="572">
        <f t="shared" si="560"/>
        <v>0</v>
      </c>
      <c r="BR153" s="573">
        <f t="shared" si="561"/>
        <v>0</v>
      </c>
      <c r="BS153" s="573">
        <f t="shared" si="562"/>
        <v>0</v>
      </c>
      <c r="BT153" s="573">
        <f t="shared" si="563"/>
        <v>0</v>
      </c>
      <c r="BU153" s="573">
        <f t="shared" si="564"/>
        <v>0</v>
      </c>
      <c r="BV153" s="574">
        <f t="shared" si="565"/>
        <v>0</v>
      </c>
      <c r="BW153" s="993"/>
      <c r="BX153" s="992"/>
      <c r="BY153" s="991"/>
      <c r="BZ153" s="992"/>
      <c r="CA153" s="991"/>
      <c r="CB153" s="992"/>
      <c r="CC153" s="991"/>
      <c r="CD153" s="992"/>
      <c r="CE153" s="991"/>
      <c r="CF153" s="992"/>
      <c r="CG153" s="281"/>
      <c r="CH153" s="989"/>
      <c r="CI153" s="990"/>
      <c r="CJ153" s="989"/>
      <c r="CK153" s="990"/>
      <c r="CL153" s="989"/>
      <c r="CM153" s="990"/>
      <c r="CN153" s="989"/>
      <c r="CO153" s="990"/>
      <c r="CP153" s="989"/>
      <c r="CQ153" s="990"/>
      <c r="CR153" s="282"/>
      <c r="CS153" s="987"/>
      <c r="CT153" s="988"/>
      <c r="CU153" s="987"/>
      <c r="CV153" s="988"/>
      <c r="CW153" s="987"/>
      <c r="CX153" s="988"/>
      <c r="CY153" s="987"/>
      <c r="CZ153" s="988"/>
      <c r="DA153" s="987"/>
      <c r="DB153" s="988"/>
      <c r="DC153" s="283"/>
      <c r="DD153" s="985"/>
      <c r="DE153" s="986"/>
      <c r="DF153" s="985"/>
      <c r="DG153" s="986"/>
      <c r="DH153" s="985"/>
      <c r="DI153" s="986"/>
      <c r="DJ153" s="985"/>
      <c r="DK153" s="986"/>
      <c r="DL153" s="985"/>
      <c r="DM153" s="986"/>
      <c r="DN153" s="284"/>
      <c r="DO153" s="996"/>
      <c r="DP153" s="997"/>
      <c r="DQ153" s="996"/>
      <c r="DR153" s="997"/>
      <c r="DS153" s="996"/>
      <c r="DT153" s="997"/>
      <c r="DU153" s="996"/>
      <c r="DV153" s="997"/>
      <c r="DW153" s="996"/>
      <c r="DX153" s="997"/>
      <c r="DY153" s="285"/>
      <c r="DZ153" s="588"/>
      <c r="EA153" s="589"/>
      <c r="EB153" s="589"/>
      <c r="EC153" s="589"/>
      <c r="ED153" s="589"/>
      <c r="EE153" s="590"/>
      <c r="EF153" s="256">
        <f t="shared" si="553"/>
        <v>0</v>
      </c>
      <c r="EG153" s="256">
        <f t="shared" si="554"/>
        <v>0</v>
      </c>
      <c r="EH153" s="256">
        <f t="shared" si="555"/>
        <v>0</v>
      </c>
      <c r="EI153" s="256">
        <f t="shared" si="556"/>
        <v>0</v>
      </c>
      <c r="EJ153" s="256">
        <f t="shared" si="557"/>
        <v>0</v>
      </c>
      <c r="EK153" s="244">
        <f t="shared" si="558"/>
        <v>0</v>
      </c>
    </row>
    <row r="154" spans="1:141" s="9" customFormat="1" ht="15" customHeight="1">
      <c r="A154" s="62"/>
      <c r="B154" s="62"/>
      <c r="C154" s="61" t="s">
        <v>231</v>
      </c>
      <c r="D154" s="655"/>
      <c r="E154" s="57"/>
      <c r="F154" s="57"/>
      <c r="G154" s="57"/>
      <c r="H154" s="57"/>
      <c r="I154" s="57"/>
      <c r="J154" s="649"/>
      <c r="K154" s="57"/>
      <c r="L154" s="33"/>
      <c r="M154" s="34">
        <f t="shared" si="547"/>
        <v>1</v>
      </c>
      <c r="N154" s="851">
        <f t="shared" si="548"/>
        <v>0</v>
      </c>
      <c r="O154" s="871"/>
      <c r="P154" s="851">
        <f t="shared" si="549"/>
        <v>0</v>
      </c>
      <c r="Q154" s="871"/>
      <c r="R154" s="851">
        <f t="shared" si="550"/>
        <v>0</v>
      </c>
      <c r="S154" s="871"/>
      <c r="T154" s="851">
        <f t="shared" si="551"/>
        <v>0</v>
      </c>
      <c r="U154" s="871"/>
      <c r="V154" s="851">
        <f t="shared" si="552"/>
        <v>0</v>
      </c>
      <c r="W154" s="871"/>
      <c r="X154" s="92">
        <f t="shared" si="559"/>
        <v>0</v>
      </c>
      <c r="Y154" s="867"/>
      <c r="Z154" s="961"/>
      <c r="AA154" s="867"/>
      <c r="AB154" s="961"/>
      <c r="AC154" s="867"/>
      <c r="AD154" s="961"/>
      <c r="AE154" s="867"/>
      <c r="AF154" s="961"/>
      <c r="AG154" s="867"/>
      <c r="AH154" s="961"/>
      <c r="AI154" s="277"/>
      <c r="AJ154" s="869"/>
      <c r="AK154" s="870"/>
      <c r="AL154" s="869"/>
      <c r="AM154" s="870"/>
      <c r="AN154" s="869"/>
      <c r="AO154" s="870"/>
      <c r="AP154" s="869"/>
      <c r="AQ154" s="870"/>
      <c r="AR154" s="869"/>
      <c r="AS154" s="870"/>
      <c r="AT154" s="278"/>
      <c r="AU154" s="861"/>
      <c r="AV154" s="862"/>
      <c r="AW154" s="861"/>
      <c r="AX154" s="862"/>
      <c r="AY154" s="861"/>
      <c r="AZ154" s="862"/>
      <c r="BA154" s="861"/>
      <c r="BB154" s="862"/>
      <c r="BC154" s="861"/>
      <c r="BD154" s="862"/>
      <c r="BE154" s="279"/>
      <c r="BF154" s="863"/>
      <c r="BG154" s="864"/>
      <c r="BH154" s="863"/>
      <c r="BI154" s="864"/>
      <c r="BJ154" s="863"/>
      <c r="BK154" s="864"/>
      <c r="BL154" s="863"/>
      <c r="BM154" s="864"/>
      <c r="BN154" s="863"/>
      <c r="BO154" s="864"/>
      <c r="BP154" s="514"/>
      <c r="BQ154" s="572">
        <f t="shared" si="560"/>
        <v>0</v>
      </c>
      <c r="BR154" s="573">
        <f t="shared" si="561"/>
        <v>0</v>
      </c>
      <c r="BS154" s="573">
        <f t="shared" si="562"/>
        <v>0</v>
      </c>
      <c r="BT154" s="573">
        <f t="shared" si="563"/>
        <v>0</v>
      </c>
      <c r="BU154" s="573">
        <f t="shared" si="564"/>
        <v>0</v>
      </c>
      <c r="BV154" s="574">
        <f t="shared" si="565"/>
        <v>0</v>
      </c>
      <c r="BW154" s="993"/>
      <c r="BX154" s="992"/>
      <c r="BY154" s="991"/>
      <c r="BZ154" s="992"/>
      <c r="CA154" s="991"/>
      <c r="CB154" s="992"/>
      <c r="CC154" s="991"/>
      <c r="CD154" s="992"/>
      <c r="CE154" s="991"/>
      <c r="CF154" s="992"/>
      <c r="CG154" s="281"/>
      <c r="CH154" s="989"/>
      <c r="CI154" s="990"/>
      <c r="CJ154" s="989"/>
      <c r="CK154" s="990"/>
      <c r="CL154" s="989"/>
      <c r="CM154" s="990"/>
      <c r="CN154" s="989"/>
      <c r="CO154" s="990"/>
      <c r="CP154" s="989"/>
      <c r="CQ154" s="990"/>
      <c r="CR154" s="282"/>
      <c r="CS154" s="987"/>
      <c r="CT154" s="988"/>
      <c r="CU154" s="987"/>
      <c r="CV154" s="988"/>
      <c r="CW154" s="987"/>
      <c r="CX154" s="988"/>
      <c r="CY154" s="987"/>
      <c r="CZ154" s="988"/>
      <c r="DA154" s="987"/>
      <c r="DB154" s="988"/>
      <c r="DC154" s="283"/>
      <c r="DD154" s="985"/>
      <c r="DE154" s="986"/>
      <c r="DF154" s="985"/>
      <c r="DG154" s="986"/>
      <c r="DH154" s="985"/>
      <c r="DI154" s="986"/>
      <c r="DJ154" s="985"/>
      <c r="DK154" s="986"/>
      <c r="DL154" s="985"/>
      <c r="DM154" s="986"/>
      <c r="DN154" s="284"/>
      <c r="DO154" s="996"/>
      <c r="DP154" s="997"/>
      <c r="DQ154" s="996"/>
      <c r="DR154" s="997"/>
      <c r="DS154" s="996"/>
      <c r="DT154" s="997"/>
      <c r="DU154" s="996"/>
      <c r="DV154" s="997"/>
      <c r="DW154" s="996"/>
      <c r="DX154" s="997"/>
      <c r="DY154" s="285"/>
      <c r="DZ154" s="588"/>
      <c r="EA154" s="589"/>
      <c r="EB154" s="589"/>
      <c r="EC154" s="589"/>
      <c r="ED154" s="589"/>
      <c r="EE154" s="590"/>
      <c r="EF154" s="256">
        <f t="shared" si="553"/>
        <v>0</v>
      </c>
      <c r="EG154" s="256">
        <f t="shared" si="554"/>
        <v>0</v>
      </c>
      <c r="EH154" s="256">
        <f t="shared" si="555"/>
        <v>0</v>
      </c>
      <c r="EI154" s="256">
        <f t="shared" si="556"/>
        <v>0</v>
      </c>
      <c r="EJ154" s="256">
        <f t="shared" si="557"/>
        <v>0</v>
      </c>
      <c r="EK154" s="244">
        <f t="shared" si="558"/>
        <v>0</v>
      </c>
    </row>
    <row r="155" spans="1:141" s="9" customFormat="1" ht="15" customHeight="1">
      <c r="A155" s="62"/>
      <c r="B155" s="62"/>
      <c r="C155" s="61" t="s">
        <v>15</v>
      </c>
      <c r="D155" s="655"/>
      <c r="E155" s="57"/>
      <c r="F155" s="57"/>
      <c r="G155" s="57"/>
      <c r="H155" s="57"/>
      <c r="I155" s="57"/>
      <c r="J155" s="649"/>
      <c r="K155" s="57"/>
      <c r="L155" s="33"/>
      <c r="M155" s="34">
        <f t="shared" si="547"/>
        <v>1</v>
      </c>
      <c r="N155" s="851">
        <f t="shared" si="548"/>
        <v>0</v>
      </c>
      <c r="O155" s="871"/>
      <c r="P155" s="851">
        <f t="shared" si="549"/>
        <v>0</v>
      </c>
      <c r="Q155" s="871"/>
      <c r="R155" s="851">
        <f t="shared" si="550"/>
        <v>0</v>
      </c>
      <c r="S155" s="871"/>
      <c r="T155" s="851">
        <f t="shared" si="551"/>
        <v>0</v>
      </c>
      <c r="U155" s="871"/>
      <c r="V155" s="851">
        <f t="shared" si="552"/>
        <v>0</v>
      </c>
      <c r="W155" s="871"/>
      <c r="X155" s="92">
        <f t="shared" si="559"/>
        <v>0</v>
      </c>
      <c r="Y155" s="867"/>
      <c r="Z155" s="961"/>
      <c r="AA155" s="867"/>
      <c r="AB155" s="961"/>
      <c r="AC155" s="867"/>
      <c r="AD155" s="961"/>
      <c r="AE155" s="867"/>
      <c r="AF155" s="961"/>
      <c r="AG155" s="867"/>
      <c r="AH155" s="961"/>
      <c r="AI155" s="277"/>
      <c r="AJ155" s="869"/>
      <c r="AK155" s="870"/>
      <c r="AL155" s="869"/>
      <c r="AM155" s="870"/>
      <c r="AN155" s="869"/>
      <c r="AO155" s="870"/>
      <c r="AP155" s="869"/>
      <c r="AQ155" s="870"/>
      <c r="AR155" s="869"/>
      <c r="AS155" s="870"/>
      <c r="AT155" s="278"/>
      <c r="AU155" s="861"/>
      <c r="AV155" s="862"/>
      <c r="AW155" s="861"/>
      <c r="AX155" s="862"/>
      <c r="AY155" s="861"/>
      <c r="AZ155" s="862"/>
      <c r="BA155" s="861"/>
      <c r="BB155" s="862"/>
      <c r="BC155" s="861"/>
      <c r="BD155" s="862"/>
      <c r="BE155" s="279"/>
      <c r="BF155" s="863"/>
      <c r="BG155" s="864"/>
      <c r="BH155" s="863"/>
      <c r="BI155" s="864"/>
      <c r="BJ155" s="863"/>
      <c r="BK155" s="864"/>
      <c r="BL155" s="863"/>
      <c r="BM155" s="864"/>
      <c r="BN155" s="863"/>
      <c r="BO155" s="864"/>
      <c r="BP155" s="514"/>
      <c r="BQ155" s="572">
        <f t="shared" si="560"/>
        <v>0</v>
      </c>
      <c r="BR155" s="573">
        <f t="shared" si="561"/>
        <v>0</v>
      </c>
      <c r="BS155" s="573">
        <f t="shared" si="562"/>
        <v>0</v>
      </c>
      <c r="BT155" s="573">
        <f t="shared" si="563"/>
        <v>0</v>
      </c>
      <c r="BU155" s="573">
        <f t="shared" si="564"/>
        <v>0</v>
      </c>
      <c r="BV155" s="574">
        <f t="shared" si="565"/>
        <v>0</v>
      </c>
      <c r="BW155" s="993"/>
      <c r="BX155" s="992"/>
      <c r="BY155" s="991"/>
      <c r="BZ155" s="992"/>
      <c r="CA155" s="991"/>
      <c r="CB155" s="992"/>
      <c r="CC155" s="991"/>
      <c r="CD155" s="992"/>
      <c r="CE155" s="991"/>
      <c r="CF155" s="992"/>
      <c r="CG155" s="281"/>
      <c r="CH155" s="989"/>
      <c r="CI155" s="990"/>
      <c r="CJ155" s="989"/>
      <c r="CK155" s="990"/>
      <c r="CL155" s="989"/>
      <c r="CM155" s="990"/>
      <c r="CN155" s="989"/>
      <c r="CO155" s="990"/>
      <c r="CP155" s="989"/>
      <c r="CQ155" s="990"/>
      <c r="CR155" s="282"/>
      <c r="CS155" s="987"/>
      <c r="CT155" s="988"/>
      <c r="CU155" s="987"/>
      <c r="CV155" s="988"/>
      <c r="CW155" s="987"/>
      <c r="CX155" s="988"/>
      <c r="CY155" s="987"/>
      <c r="CZ155" s="988"/>
      <c r="DA155" s="987"/>
      <c r="DB155" s="988"/>
      <c r="DC155" s="283"/>
      <c r="DD155" s="985"/>
      <c r="DE155" s="986"/>
      <c r="DF155" s="985"/>
      <c r="DG155" s="986"/>
      <c r="DH155" s="985"/>
      <c r="DI155" s="986"/>
      <c r="DJ155" s="985"/>
      <c r="DK155" s="986"/>
      <c r="DL155" s="985"/>
      <c r="DM155" s="986"/>
      <c r="DN155" s="284"/>
      <c r="DO155" s="996"/>
      <c r="DP155" s="997"/>
      <c r="DQ155" s="996"/>
      <c r="DR155" s="997"/>
      <c r="DS155" s="996"/>
      <c r="DT155" s="997"/>
      <c r="DU155" s="996"/>
      <c r="DV155" s="997"/>
      <c r="DW155" s="996"/>
      <c r="DX155" s="997"/>
      <c r="DY155" s="285"/>
      <c r="DZ155" s="588"/>
      <c r="EA155" s="589"/>
      <c r="EB155" s="589"/>
      <c r="EC155" s="589"/>
      <c r="ED155" s="589"/>
      <c r="EE155" s="590"/>
      <c r="EF155" s="256">
        <f t="shared" si="553"/>
        <v>0</v>
      </c>
      <c r="EG155" s="256">
        <f t="shared" si="554"/>
        <v>0</v>
      </c>
      <c r="EH155" s="256">
        <f t="shared" si="555"/>
        <v>0</v>
      </c>
      <c r="EI155" s="256">
        <f t="shared" si="556"/>
        <v>0</v>
      </c>
      <c r="EJ155" s="256">
        <f t="shared" si="557"/>
        <v>0</v>
      </c>
      <c r="EK155" s="244">
        <f t="shared" si="558"/>
        <v>0</v>
      </c>
    </row>
    <row r="156" spans="1:141" s="9" customFormat="1" ht="15" customHeight="1">
      <c r="A156" s="62"/>
      <c r="B156" s="62"/>
      <c r="C156" s="61" t="s">
        <v>34</v>
      </c>
      <c r="D156" s="655"/>
      <c r="E156" s="57"/>
      <c r="F156" s="57"/>
      <c r="G156" s="57"/>
      <c r="H156" s="57"/>
      <c r="I156" s="57"/>
      <c r="J156" s="649"/>
      <c r="K156" s="57"/>
      <c r="L156" s="33"/>
      <c r="M156" s="34">
        <f t="shared" si="547"/>
        <v>1.1000000000000001</v>
      </c>
      <c r="N156" s="851">
        <f t="shared" si="548"/>
        <v>0</v>
      </c>
      <c r="O156" s="871"/>
      <c r="P156" s="851">
        <f t="shared" si="549"/>
        <v>0</v>
      </c>
      <c r="Q156" s="871"/>
      <c r="R156" s="851">
        <f t="shared" si="550"/>
        <v>0</v>
      </c>
      <c r="S156" s="871"/>
      <c r="T156" s="851">
        <f t="shared" si="551"/>
        <v>0</v>
      </c>
      <c r="U156" s="871"/>
      <c r="V156" s="851">
        <f t="shared" si="552"/>
        <v>0</v>
      </c>
      <c r="W156" s="871"/>
      <c r="X156" s="92">
        <f t="shared" si="559"/>
        <v>0</v>
      </c>
      <c r="Y156" s="867"/>
      <c r="Z156" s="961"/>
      <c r="AA156" s="867"/>
      <c r="AB156" s="961"/>
      <c r="AC156" s="867"/>
      <c r="AD156" s="961"/>
      <c r="AE156" s="867"/>
      <c r="AF156" s="961"/>
      <c r="AG156" s="867"/>
      <c r="AH156" s="961"/>
      <c r="AI156" s="277"/>
      <c r="AJ156" s="869"/>
      <c r="AK156" s="870"/>
      <c r="AL156" s="869"/>
      <c r="AM156" s="870"/>
      <c r="AN156" s="869"/>
      <c r="AO156" s="870"/>
      <c r="AP156" s="869"/>
      <c r="AQ156" s="870"/>
      <c r="AR156" s="869"/>
      <c r="AS156" s="870"/>
      <c r="AT156" s="278"/>
      <c r="AU156" s="861"/>
      <c r="AV156" s="862"/>
      <c r="AW156" s="861"/>
      <c r="AX156" s="862"/>
      <c r="AY156" s="861"/>
      <c r="AZ156" s="862"/>
      <c r="BA156" s="861"/>
      <c r="BB156" s="862"/>
      <c r="BC156" s="861"/>
      <c r="BD156" s="862"/>
      <c r="BE156" s="279"/>
      <c r="BF156" s="863"/>
      <c r="BG156" s="864"/>
      <c r="BH156" s="863"/>
      <c r="BI156" s="864"/>
      <c r="BJ156" s="863"/>
      <c r="BK156" s="864"/>
      <c r="BL156" s="863"/>
      <c r="BM156" s="864"/>
      <c r="BN156" s="863"/>
      <c r="BO156" s="864"/>
      <c r="BP156" s="514"/>
      <c r="BQ156" s="572">
        <f t="shared" si="560"/>
        <v>0</v>
      </c>
      <c r="BR156" s="573">
        <f t="shared" si="561"/>
        <v>0</v>
      </c>
      <c r="BS156" s="573">
        <f t="shared" si="562"/>
        <v>0</v>
      </c>
      <c r="BT156" s="573">
        <f t="shared" si="563"/>
        <v>0</v>
      </c>
      <c r="BU156" s="573">
        <f t="shared" si="564"/>
        <v>0</v>
      </c>
      <c r="BV156" s="574">
        <f t="shared" si="565"/>
        <v>0</v>
      </c>
      <c r="BW156" s="993"/>
      <c r="BX156" s="992"/>
      <c r="BY156" s="991"/>
      <c r="BZ156" s="992"/>
      <c r="CA156" s="991"/>
      <c r="CB156" s="992"/>
      <c r="CC156" s="991"/>
      <c r="CD156" s="992"/>
      <c r="CE156" s="991"/>
      <c r="CF156" s="992"/>
      <c r="CG156" s="281"/>
      <c r="CH156" s="989"/>
      <c r="CI156" s="990"/>
      <c r="CJ156" s="989"/>
      <c r="CK156" s="990"/>
      <c r="CL156" s="989"/>
      <c r="CM156" s="990"/>
      <c r="CN156" s="989"/>
      <c r="CO156" s="990"/>
      <c r="CP156" s="989"/>
      <c r="CQ156" s="990"/>
      <c r="CR156" s="282"/>
      <c r="CS156" s="987"/>
      <c r="CT156" s="988"/>
      <c r="CU156" s="987"/>
      <c r="CV156" s="988"/>
      <c r="CW156" s="987"/>
      <c r="CX156" s="988"/>
      <c r="CY156" s="987"/>
      <c r="CZ156" s="988"/>
      <c r="DA156" s="987"/>
      <c r="DB156" s="988"/>
      <c r="DC156" s="283"/>
      <c r="DD156" s="985"/>
      <c r="DE156" s="986"/>
      <c r="DF156" s="985"/>
      <c r="DG156" s="986"/>
      <c r="DH156" s="985"/>
      <c r="DI156" s="986"/>
      <c r="DJ156" s="985"/>
      <c r="DK156" s="986"/>
      <c r="DL156" s="985"/>
      <c r="DM156" s="986"/>
      <c r="DN156" s="284"/>
      <c r="DO156" s="996"/>
      <c r="DP156" s="997"/>
      <c r="DQ156" s="996"/>
      <c r="DR156" s="997"/>
      <c r="DS156" s="996"/>
      <c r="DT156" s="997"/>
      <c r="DU156" s="996"/>
      <c r="DV156" s="997"/>
      <c r="DW156" s="996"/>
      <c r="DX156" s="997"/>
      <c r="DY156" s="285"/>
      <c r="DZ156" s="588"/>
      <c r="EA156" s="589"/>
      <c r="EB156" s="589"/>
      <c r="EC156" s="589"/>
      <c r="ED156" s="589"/>
      <c r="EE156" s="590"/>
      <c r="EF156" s="256">
        <f t="shared" si="553"/>
        <v>0</v>
      </c>
      <c r="EG156" s="256">
        <f t="shared" si="554"/>
        <v>0</v>
      </c>
      <c r="EH156" s="256">
        <f t="shared" si="555"/>
        <v>0</v>
      </c>
      <c r="EI156" s="256">
        <f t="shared" si="556"/>
        <v>0</v>
      </c>
      <c r="EJ156" s="256">
        <f t="shared" si="557"/>
        <v>0</v>
      </c>
      <c r="EK156" s="244">
        <f t="shared" si="558"/>
        <v>0</v>
      </c>
    </row>
    <row r="157" spans="1:141" s="9" customFormat="1" ht="15" customHeight="1">
      <c r="A157" s="62"/>
      <c r="B157" s="62"/>
      <c r="C157" s="61" t="s">
        <v>315</v>
      </c>
      <c r="D157" s="655" t="s">
        <v>338</v>
      </c>
      <c r="E157" s="57"/>
      <c r="F157" s="57"/>
      <c r="G157" s="57"/>
      <c r="H157" s="57"/>
      <c r="I157" s="57"/>
      <c r="J157" s="649"/>
      <c r="K157" s="57"/>
      <c r="L157" s="33"/>
      <c r="M157" s="34">
        <f t="shared" si="547"/>
        <v>1.1000000000000001</v>
      </c>
      <c r="N157" s="851">
        <f t="shared" si="548"/>
        <v>0</v>
      </c>
      <c r="O157" s="871"/>
      <c r="P157" s="851">
        <f t="shared" si="549"/>
        <v>0</v>
      </c>
      <c r="Q157" s="871"/>
      <c r="R157" s="851">
        <f t="shared" si="550"/>
        <v>0</v>
      </c>
      <c r="S157" s="871"/>
      <c r="T157" s="851">
        <f t="shared" si="551"/>
        <v>0</v>
      </c>
      <c r="U157" s="871"/>
      <c r="V157" s="851">
        <f t="shared" si="552"/>
        <v>0</v>
      </c>
      <c r="W157" s="871"/>
      <c r="X157" s="92">
        <f t="shared" si="559"/>
        <v>0</v>
      </c>
      <c r="Y157" s="867"/>
      <c r="Z157" s="961"/>
      <c r="AA157" s="867"/>
      <c r="AB157" s="961"/>
      <c r="AC157" s="867"/>
      <c r="AD157" s="961"/>
      <c r="AE157" s="867"/>
      <c r="AF157" s="961"/>
      <c r="AG157" s="867"/>
      <c r="AH157" s="961"/>
      <c r="AI157" s="277"/>
      <c r="AJ157" s="869"/>
      <c r="AK157" s="870"/>
      <c r="AL157" s="869"/>
      <c r="AM157" s="870"/>
      <c r="AN157" s="869"/>
      <c r="AO157" s="870"/>
      <c r="AP157" s="869"/>
      <c r="AQ157" s="870"/>
      <c r="AR157" s="869"/>
      <c r="AS157" s="870"/>
      <c r="AT157" s="278"/>
      <c r="AU157" s="861"/>
      <c r="AV157" s="862"/>
      <c r="AW157" s="861"/>
      <c r="AX157" s="862"/>
      <c r="AY157" s="861"/>
      <c r="AZ157" s="862"/>
      <c r="BA157" s="861"/>
      <c r="BB157" s="862"/>
      <c r="BC157" s="861"/>
      <c r="BD157" s="862"/>
      <c r="BE157" s="279"/>
      <c r="BF157" s="863"/>
      <c r="BG157" s="864"/>
      <c r="BH157" s="863"/>
      <c r="BI157" s="864"/>
      <c r="BJ157" s="863"/>
      <c r="BK157" s="864"/>
      <c r="BL157" s="863"/>
      <c r="BM157" s="864"/>
      <c r="BN157" s="863"/>
      <c r="BO157" s="864"/>
      <c r="BP157" s="514"/>
      <c r="BQ157" s="572">
        <f t="shared" si="560"/>
        <v>0</v>
      </c>
      <c r="BR157" s="573">
        <f t="shared" si="561"/>
        <v>0</v>
      </c>
      <c r="BS157" s="573">
        <f t="shared" si="562"/>
        <v>0</v>
      </c>
      <c r="BT157" s="573">
        <f t="shared" si="563"/>
        <v>0</v>
      </c>
      <c r="BU157" s="573">
        <f t="shared" si="564"/>
        <v>0</v>
      </c>
      <c r="BV157" s="574">
        <f t="shared" si="565"/>
        <v>0</v>
      </c>
      <c r="BW157" s="993"/>
      <c r="BX157" s="992"/>
      <c r="BY157" s="991"/>
      <c r="BZ157" s="992"/>
      <c r="CA157" s="991"/>
      <c r="CB157" s="992"/>
      <c r="CC157" s="991"/>
      <c r="CD157" s="992"/>
      <c r="CE157" s="991"/>
      <c r="CF157" s="992"/>
      <c r="CG157" s="281"/>
      <c r="CH157" s="989"/>
      <c r="CI157" s="990"/>
      <c r="CJ157" s="989"/>
      <c r="CK157" s="990"/>
      <c r="CL157" s="989"/>
      <c r="CM157" s="990"/>
      <c r="CN157" s="989"/>
      <c r="CO157" s="990"/>
      <c r="CP157" s="989"/>
      <c r="CQ157" s="990"/>
      <c r="CR157" s="282"/>
      <c r="CS157" s="987"/>
      <c r="CT157" s="988"/>
      <c r="CU157" s="987"/>
      <c r="CV157" s="988"/>
      <c r="CW157" s="987"/>
      <c r="CX157" s="988"/>
      <c r="CY157" s="987"/>
      <c r="CZ157" s="988"/>
      <c r="DA157" s="987"/>
      <c r="DB157" s="988"/>
      <c r="DC157" s="283"/>
      <c r="DD157" s="985"/>
      <c r="DE157" s="986"/>
      <c r="DF157" s="985"/>
      <c r="DG157" s="986"/>
      <c r="DH157" s="985"/>
      <c r="DI157" s="986"/>
      <c r="DJ157" s="985"/>
      <c r="DK157" s="986"/>
      <c r="DL157" s="985"/>
      <c r="DM157" s="986"/>
      <c r="DN157" s="284"/>
      <c r="DO157" s="996"/>
      <c r="DP157" s="997"/>
      <c r="DQ157" s="996"/>
      <c r="DR157" s="997"/>
      <c r="DS157" s="996"/>
      <c r="DT157" s="997"/>
      <c r="DU157" s="996"/>
      <c r="DV157" s="997"/>
      <c r="DW157" s="996"/>
      <c r="DX157" s="997"/>
      <c r="DY157" s="285"/>
      <c r="DZ157" s="588"/>
      <c r="EA157" s="589"/>
      <c r="EB157" s="589"/>
      <c r="EC157" s="589"/>
      <c r="ED157" s="589"/>
      <c r="EE157" s="590"/>
      <c r="EF157" s="256">
        <f t="shared" si="553"/>
        <v>0</v>
      </c>
      <c r="EG157" s="256">
        <f t="shared" si="554"/>
        <v>0</v>
      </c>
      <c r="EH157" s="256">
        <f t="shared" si="555"/>
        <v>0</v>
      </c>
      <c r="EI157" s="256">
        <f t="shared" si="556"/>
        <v>0</v>
      </c>
      <c r="EJ157" s="256">
        <f t="shared" si="557"/>
        <v>0</v>
      </c>
      <c r="EK157" s="244">
        <f t="shared" si="558"/>
        <v>0</v>
      </c>
    </row>
    <row r="158" spans="1:141" s="9" customFormat="1" ht="15" customHeight="1">
      <c r="A158" s="62"/>
      <c r="B158" s="62"/>
      <c r="C158" s="61" t="s">
        <v>231</v>
      </c>
      <c r="D158" s="655"/>
      <c r="E158" s="57"/>
      <c r="F158" s="57"/>
      <c r="G158" s="57"/>
      <c r="H158" s="57"/>
      <c r="I158" s="57"/>
      <c r="J158" s="649"/>
      <c r="K158" s="57"/>
      <c r="L158" s="33"/>
      <c r="M158" s="34">
        <f t="shared" si="547"/>
        <v>1</v>
      </c>
      <c r="N158" s="851">
        <f t="shared" si="548"/>
        <v>0</v>
      </c>
      <c r="O158" s="871"/>
      <c r="P158" s="851">
        <f t="shared" si="549"/>
        <v>0</v>
      </c>
      <c r="Q158" s="871"/>
      <c r="R158" s="851">
        <f t="shared" si="550"/>
        <v>0</v>
      </c>
      <c r="S158" s="871"/>
      <c r="T158" s="851">
        <f t="shared" si="551"/>
        <v>0</v>
      </c>
      <c r="U158" s="871"/>
      <c r="V158" s="851">
        <f t="shared" si="552"/>
        <v>0</v>
      </c>
      <c r="W158" s="871"/>
      <c r="X158" s="92">
        <f t="shared" si="559"/>
        <v>0</v>
      </c>
      <c r="Y158" s="867"/>
      <c r="Z158" s="961"/>
      <c r="AA158" s="867"/>
      <c r="AB158" s="961"/>
      <c r="AC158" s="867"/>
      <c r="AD158" s="961"/>
      <c r="AE158" s="867"/>
      <c r="AF158" s="961"/>
      <c r="AG158" s="867"/>
      <c r="AH158" s="961"/>
      <c r="AI158" s="277"/>
      <c r="AJ158" s="869"/>
      <c r="AK158" s="870"/>
      <c r="AL158" s="869"/>
      <c r="AM158" s="870"/>
      <c r="AN158" s="869"/>
      <c r="AO158" s="870"/>
      <c r="AP158" s="869"/>
      <c r="AQ158" s="870"/>
      <c r="AR158" s="869"/>
      <c r="AS158" s="870"/>
      <c r="AT158" s="278"/>
      <c r="AU158" s="861"/>
      <c r="AV158" s="862"/>
      <c r="AW158" s="861"/>
      <c r="AX158" s="862"/>
      <c r="AY158" s="861"/>
      <c r="AZ158" s="862"/>
      <c r="BA158" s="861"/>
      <c r="BB158" s="862"/>
      <c r="BC158" s="861"/>
      <c r="BD158" s="862"/>
      <c r="BE158" s="279"/>
      <c r="BF158" s="863"/>
      <c r="BG158" s="864"/>
      <c r="BH158" s="863"/>
      <c r="BI158" s="864"/>
      <c r="BJ158" s="863"/>
      <c r="BK158" s="864"/>
      <c r="BL158" s="863"/>
      <c r="BM158" s="864"/>
      <c r="BN158" s="863"/>
      <c r="BO158" s="864"/>
      <c r="BP158" s="514"/>
      <c r="BQ158" s="572">
        <f t="shared" si="560"/>
        <v>0</v>
      </c>
      <c r="BR158" s="573">
        <f t="shared" si="561"/>
        <v>0</v>
      </c>
      <c r="BS158" s="573">
        <f t="shared" si="562"/>
        <v>0</v>
      </c>
      <c r="BT158" s="573">
        <f t="shared" si="563"/>
        <v>0</v>
      </c>
      <c r="BU158" s="573">
        <f t="shared" si="564"/>
        <v>0</v>
      </c>
      <c r="BV158" s="574">
        <f t="shared" si="565"/>
        <v>0</v>
      </c>
      <c r="BW158" s="993"/>
      <c r="BX158" s="992"/>
      <c r="BY158" s="991"/>
      <c r="BZ158" s="992"/>
      <c r="CA158" s="991"/>
      <c r="CB158" s="992"/>
      <c r="CC158" s="991"/>
      <c r="CD158" s="992"/>
      <c r="CE158" s="991"/>
      <c r="CF158" s="992"/>
      <c r="CG158" s="281"/>
      <c r="CH158" s="989"/>
      <c r="CI158" s="990"/>
      <c r="CJ158" s="989"/>
      <c r="CK158" s="990"/>
      <c r="CL158" s="989"/>
      <c r="CM158" s="990"/>
      <c r="CN158" s="989"/>
      <c r="CO158" s="990"/>
      <c r="CP158" s="989"/>
      <c r="CQ158" s="990"/>
      <c r="CR158" s="282"/>
      <c r="CS158" s="987"/>
      <c r="CT158" s="988"/>
      <c r="CU158" s="987"/>
      <c r="CV158" s="988"/>
      <c r="CW158" s="987"/>
      <c r="CX158" s="988"/>
      <c r="CY158" s="987"/>
      <c r="CZ158" s="988"/>
      <c r="DA158" s="987"/>
      <c r="DB158" s="988"/>
      <c r="DC158" s="283"/>
      <c r="DD158" s="985"/>
      <c r="DE158" s="986"/>
      <c r="DF158" s="985"/>
      <c r="DG158" s="986"/>
      <c r="DH158" s="985"/>
      <c r="DI158" s="986"/>
      <c r="DJ158" s="985"/>
      <c r="DK158" s="986"/>
      <c r="DL158" s="985"/>
      <c r="DM158" s="986"/>
      <c r="DN158" s="284"/>
      <c r="DO158" s="996"/>
      <c r="DP158" s="997"/>
      <c r="DQ158" s="996"/>
      <c r="DR158" s="997"/>
      <c r="DS158" s="996"/>
      <c r="DT158" s="997"/>
      <c r="DU158" s="996"/>
      <c r="DV158" s="997"/>
      <c r="DW158" s="996"/>
      <c r="DX158" s="997"/>
      <c r="DY158" s="285"/>
      <c r="DZ158" s="588"/>
      <c r="EA158" s="589"/>
      <c r="EB158" s="589"/>
      <c r="EC158" s="589"/>
      <c r="ED158" s="589"/>
      <c r="EE158" s="590"/>
      <c r="EF158" s="256">
        <f t="shared" si="553"/>
        <v>0</v>
      </c>
      <c r="EG158" s="256">
        <f t="shared" si="554"/>
        <v>0</v>
      </c>
      <c r="EH158" s="256">
        <f t="shared" si="555"/>
        <v>0</v>
      </c>
      <c r="EI158" s="256">
        <f t="shared" si="556"/>
        <v>0</v>
      </c>
      <c r="EJ158" s="256">
        <f t="shared" si="557"/>
        <v>0</v>
      </c>
      <c r="EK158" s="244">
        <f t="shared" si="558"/>
        <v>0</v>
      </c>
    </row>
    <row r="159" spans="1:141" s="9" customFormat="1" ht="15" customHeight="1">
      <c r="A159" s="62"/>
      <c r="B159" s="62"/>
      <c r="C159" s="61" t="s">
        <v>15</v>
      </c>
      <c r="D159" s="655"/>
      <c r="E159" s="57"/>
      <c r="F159" s="57"/>
      <c r="G159" s="57"/>
      <c r="H159" s="57"/>
      <c r="I159" s="57"/>
      <c r="J159" s="649"/>
      <c r="K159" s="57"/>
      <c r="L159" s="33"/>
      <c r="M159" s="34">
        <f t="shared" si="547"/>
        <v>1</v>
      </c>
      <c r="N159" s="851">
        <f t="shared" si="548"/>
        <v>0</v>
      </c>
      <c r="O159" s="871"/>
      <c r="P159" s="851">
        <f t="shared" si="549"/>
        <v>0</v>
      </c>
      <c r="Q159" s="871"/>
      <c r="R159" s="851">
        <f t="shared" si="550"/>
        <v>0</v>
      </c>
      <c r="S159" s="871"/>
      <c r="T159" s="851">
        <f t="shared" si="551"/>
        <v>0</v>
      </c>
      <c r="U159" s="871"/>
      <c r="V159" s="851">
        <f t="shared" si="552"/>
        <v>0</v>
      </c>
      <c r="W159" s="871"/>
      <c r="X159" s="92">
        <f t="shared" si="559"/>
        <v>0</v>
      </c>
      <c r="Y159" s="867"/>
      <c r="Z159" s="961"/>
      <c r="AA159" s="867"/>
      <c r="AB159" s="961"/>
      <c r="AC159" s="867"/>
      <c r="AD159" s="961"/>
      <c r="AE159" s="867"/>
      <c r="AF159" s="961"/>
      <c r="AG159" s="867"/>
      <c r="AH159" s="961"/>
      <c r="AI159" s="277"/>
      <c r="AJ159" s="869"/>
      <c r="AK159" s="870"/>
      <c r="AL159" s="869"/>
      <c r="AM159" s="870"/>
      <c r="AN159" s="869"/>
      <c r="AO159" s="870"/>
      <c r="AP159" s="869"/>
      <c r="AQ159" s="870"/>
      <c r="AR159" s="869"/>
      <c r="AS159" s="870"/>
      <c r="AT159" s="278"/>
      <c r="AU159" s="861"/>
      <c r="AV159" s="862"/>
      <c r="AW159" s="861"/>
      <c r="AX159" s="862"/>
      <c r="AY159" s="861"/>
      <c r="AZ159" s="862"/>
      <c r="BA159" s="861"/>
      <c r="BB159" s="862"/>
      <c r="BC159" s="861"/>
      <c r="BD159" s="862"/>
      <c r="BE159" s="279"/>
      <c r="BF159" s="863"/>
      <c r="BG159" s="864"/>
      <c r="BH159" s="863"/>
      <c r="BI159" s="864"/>
      <c r="BJ159" s="863"/>
      <c r="BK159" s="864"/>
      <c r="BL159" s="863"/>
      <c r="BM159" s="864"/>
      <c r="BN159" s="863"/>
      <c r="BO159" s="864"/>
      <c r="BP159" s="514"/>
      <c r="BQ159" s="572">
        <f t="shared" si="560"/>
        <v>0</v>
      </c>
      <c r="BR159" s="573">
        <f t="shared" si="561"/>
        <v>0</v>
      </c>
      <c r="BS159" s="573">
        <f t="shared" si="562"/>
        <v>0</v>
      </c>
      <c r="BT159" s="573">
        <f t="shared" si="563"/>
        <v>0</v>
      </c>
      <c r="BU159" s="573">
        <f t="shared" si="564"/>
        <v>0</v>
      </c>
      <c r="BV159" s="574">
        <f t="shared" si="565"/>
        <v>0</v>
      </c>
      <c r="BW159" s="993"/>
      <c r="BX159" s="992"/>
      <c r="BY159" s="991"/>
      <c r="BZ159" s="992"/>
      <c r="CA159" s="991"/>
      <c r="CB159" s="992"/>
      <c r="CC159" s="991"/>
      <c r="CD159" s="992"/>
      <c r="CE159" s="991"/>
      <c r="CF159" s="992"/>
      <c r="CG159" s="281"/>
      <c r="CH159" s="989"/>
      <c r="CI159" s="990"/>
      <c r="CJ159" s="989"/>
      <c r="CK159" s="990"/>
      <c r="CL159" s="989"/>
      <c r="CM159" s="990"/>
      <c r="CN159" s="989"/>
      <c r="CO159" s="990"/>
      <c r="CP159" s="989"/>
      <c r="CQ159" s="990"/>
      <c r="CR159" s="282"/>
      <c r="CS159" s="987"/>
      <c r="CT159" s="988"/>
      <c r="CU159" s="987"/>
      <c r="CV159" s="988"/>
      <c r="CW159" s="987"/>
      <c r="CX159" s="988"/>
      <c r="CY159" s="987"/>
      <c r="CZ159" s="988"/>
      <c r="DA159" s="987"/>
      <c r="DB159" s="988"/>
      <c r="DC159" s="283"/>
      <c r="DD159" s="985"/>
      <c r="DE159" s="986"/>
      <c r="DF159" s="985"/>
      <c r="DG159" s="986"/>
      <c r="DH159" s="985"/>
      <c r="DI159" s="986"/>
      <c r="DJ159" s="985"/>
      <c r="DK159" s="986"/>
      <c r="DL159" s="985"/>
      <c r="DM159" s="986"/>
      <c r="DN159" s="284"/>
      <c r="DO159" s="996"/>
      <c r="DP159" s="997"/>
      <c r="DQ159" s="996"/>
      <c r="DR159" s="997"/>
      <c r="DS159" s="996"/>
      <c r="DT159" s="997"/>
      <c r="DU159" s="996"/>
      <c r="DV159" s="997"/>
      <c r="DW159" s="996"/>
      <c r="DX159" s="997"/>
      <c r="DY159" s="285"/>
      <c r="DZ159" s="588"/>
      <c r="EA159" s="589"/>
      <c r="EB159" s="589"/>
      <c r="EC159" s="589"/>
      <c r="ED159" s="589"/>
      <c r="EE159" s="590"/>
      <c r="EF159" s="256">
        <f t="shared" si="553"/>
        <v>0</v>
      </c>
      <c r="EG159" s="256">
        <f t="shared" si="554"/>
        <v>0</v>
      </c>
      <c r="EH159" s="256">
        <f t="shared" si="555"/>
        <v>0</v>
      </c>
      <c r="EI159" s="256">
        <f t="shared" si="556"/>
        <v>0</v>
      </c>
      <c r="EJ159" s="256">
        <f t="shared" si="557"/>
        <v>0</v>
      </c>
      <c r="EK159" s="244">
        <f t="shared" si="558"/>
        <v>0</v>
      </c>
    </row>
    <row r="160" spans="1:141" s="9" customFormat="1" ht="15" customHeight="1">
      <c r="A160" s="62"/>
      <c r="B160" s="62"/>
      <c r="C160" s="61" t="s">
        <v>34</v>
      </c>
      <c r="D160" s="655"/>
      <c r="E160" s="57"/>
      <c r="F160" s="57"/>
      <c r="G160" s="57"/>
      <c r="H160" s="57"/>
      <c r="I160" s="57"/>
      <c r="J160" s="649"/>
      <c r="K160" s="57"/>
      <c r="L160" s="33"/>
      <c r="M160" s="34">
        <f t="shared" si="547"/>
        <v>1.1000000000000001</v>
      </c>
      <c r="N160" s="851">
        <f t="shared" si="548"/>
        <v>0</v>
      </c>
      <c r="O160" s="871"/>
      <c r="P160" s="851">
        <f t="shared" si="549"/>
        <v>0</v>
      </c>
      <c r="Q160" s="871"/>
      <c r="R160" s="851">
        <f t="shared" si="550"/>
        <v>0</v>
      </c>
      <c r="S160" s="871"/>
      <c r="T160" s="851">
        <f t="shared" si="551"/>
        <v>0</v>
      </c>
      <c r="U160" s="871"/>
      <c r="V160" s="851">
        <f t="shared" si="552"/>
        <v>0</v>
      </c>
      <c r="W160" s="871"/>
      <c r="X160" s="92">
        <f t="shared" si="559"/>
        <v>0</v>
      </c>
      <c r="Y160" s="867"/>
      <c r="Z160" s="961"/>
      <c r="AA160" s="867"/>
      <c r="AB160" s="961"/>
      <c r="AC160" s="867"/>
      <c r="AD160" s="961"/>
      <c r="AE160" s="867"/>
      <c r="AF160" s="961"/>
      <c r="AG160" s="867"/>
      <c r="AH160" s="961"/>
      <c r="AI160" s="277"/>
      <c r="AJ160" s="869"/>
      <c r="AK160" s="870"/>
      <c r="AL160" s="869"/>
      <c r="AM160" s="870"/>
      <c r="AN160" s="869"/>
      <c r="AO160" s="870"/>
      <c r="AP160" s="869"/>
      <c r="AQ160" s="870"/>
      <c r="AR160" s="869"/>
      <c r="AS160" s="870"/>
      <c r="AT160" s="278"/>
      <c r="AU160" s="861"/>
      <c r="AV160" s="862"/>
      <c r="AW160" s="861"/>
      <c r="AX160" s="862"/>
      <c r="AY160" s="861"/>
      <c r="AZ160" s="862"/>
      <c r="BA160" s="861"/>
      <c r="BB160" s="862"/>
      <c r="BC160" s="861"/>
      <c r="BD160" s="862"/>
      <c r="BE160" s="279"/>
      <c r="BF160" s="863"/>
      <c r="BG160" s="864"/>
      <c r="BH160" s="863"/>
      <c r="BI160" s="864"/>
      <c r="BJ160" s="863"/>
      <c r="BK160" s="864"/>
      <c r="BL160" s="863"/>
      <c r="BM160" s="864"/>
      <c r="BN160" s="863"/>
      <c r="BO160" s="864"/>
      <c r="BP160" s="514"/>
      <c r="BQ160" s="572">
        <f t="shared" si="560"/>
        <v>0</v>
      </c>
      <c r="BR160" s="573">
        <f t="shared" si="561"/>
        <v>0</v>
      </c>
      <c r="BS160" s="573">
        <f t="shared" si="562"/>
        <v>0</v>
      </c>
      <c r="BT160" s="573">
        <f t="shared" si="563"/>
        <v>0</v>
      </c>
      <c r="BU160" s="573">
        <f t="shared" si="564"/>
        <v>0</v>
      </c>
      <c r="BV160" s="574">
        <f t="shared" si="565"/>
        <v>0</v>
      </c>
      <c r="BW160" s="993"/>
      <c r="BX160" s="992"/>
      <c r="BY160" s="991"/>
      <c r="BZ160" s="992"/>
      <c r="CA160" s="991"/>
      <c r="CB160" s="992"/>
      <c r="CC160" s="991"/>
      <c r="CD160" s="992"/>
      <c r="CE160" s="991"/>
      <c r="CF160" s="992"/>
      <c r="CG160" s="281"/>
      <c r="CH160" s="989"/>
      <c r="CI160" s="990"/>
      <c r="CJ160" s="989"/>
      <c r="CK160" s="990"/>
      <c r="CL160" s="989"/>
      <c r="CM160" s="990"/>
      <c r="CN160" s="989"/>
      <c r="CO160" s="990"/>
      <c r="CP160" s="989"/>
      <c r="CQ160" s="990"/>
      <c r="CR160" s="282"/>
      <c r="CS160" s="987"/>
      <c r="CT160" s="988"/>
      <c r="CU160" s="987"/>
      <c r="CV160" s="988"/>
      <c r="CW160" s="987"/>
      <c r="CX160" s="988"/>
      <c r="CY160" s="987"/>
      <c r="CZ160" s="988"/>
      <c r="DA160" s="987"/>
      <c r="DB160" s="988"/>
      <c r="DC160" s="283"/>
      <c r="DD160" s="985"/>
      <c r="DE160" s="986"/>
      <c r="DF160" s="985"/>
      <c r="DG160" s="986"/>
      <c r="DH160" s="985"/>
      <c r="DI160" s="986"/>
      <c r="DJ160" s="985"/>
      <c r="DK160" s="986"/>
      <c r="DL160" s="985"/>
      <c r="DM160" s="986"/>
      <c r="DN160" s="284"/>
      <c r="DO160" s="996"/>
      <c r="DP160" s="997"/>
      <c r="DQ160" s="996"/>
      <c r="DR160" s="997"/>
      <c r="DS160" s="996"/>
      <c r="DT160" s="997"/>
      <c r="DU160" s="996"/>
      <c r="DV160" s="997"/>
      <c r="DW160" s="996"/>
      <c r="DX160" s="997"/>
      <c r="DY160" s="285"/>
      <c r="DZ160" s="588"/>
      <c r="EA160" s="589"/>
      <c r="EB160" s="589"/>
      <c r="EC160" s="589"/>
      <c r="ED160" s="589"/>
      <c r="EE160" s="590"/>
      <c r="EF160" s="256">
        <f t="shared" si="553"/>
        <v>0</v>
      </c>
      <c r="EG160" s="256">
        <f t="shared" si="554"/>
        <v>0</v>
      </c>
      <c r="EH160" s="256">
        <f t="shared" si="555"/>
        <v>0</v>
      </c>
      <c r="EI160" s="256">
        <f t="shared" si="556"/>
        <v>0</v>
      </c>
      <c r="EJ160" s="256">
        <f t="shared" si="557"/>
        <v>0</v>
      </c>
      <c r="EK160" s="244">
        <f t="shared" si="558"/>
        <v>0</v>
      </c>
    </row>
    <row r="161" spans="1:141" s="9" customFormat="1" ht="15" customHeight="1">
      <c r="A161" s="62"/>
      <c r="B161" s="62"/>
      <c r="C161" s="61" t="s">
        <v>315</v>
      </c>
      <c r="D161" s="655" t="s">
        <v>338</v>
      </c>
      <c r="E161" s="57"/>
      <c r="F161" s="57"/>
      <c r="G161" s="57"/>
      <c r="H161" s="57"/>
      <c r="I161" s="57"/>
      <c r="J161" s="649"/>
      <c r="K161" s="57"/>
      <c r="L161" s="33"/>
      <c r="M161" s="34">
        <f t="shared" si="547"/>
        <v>1.1000000000000001</v>
      </c>
      <c r="N161" s="851">
        <f t="shared" si="548"/>
        <v>0</v>
      </c>
      <c r="O161" s="871"/>
      <c r="P161" s="851">
        <f t="shared" si="549"/>
        <v>0</v>
      </c>
      <c r="Q161" s="871"/>
      <c r="R161" s="851">
        <f t="shared" si="550"/>
        <v>0</v>
      </c>
      <c r="S161" s="871"/>
      <c r="T161" s="851">
        <f t="shared" si="551"/>
        <v>0</v>
      </c>
      <c r="U161" s="871"/>
      <c r="V161" s="851">
        <f t="shared" si="552"/>
        <v>0</v>
      </c>
      <c r="W161" s="871"/>
      <c r="X161" s="92">
        <f t="shared" si="559"/>
        <v>0</v>
      </c>
      <c r="Y161" s="867"/>
      <c r="Z161" s="961"/>
      <c r="AA161" s="867"/>
      <c r="AB161" s="961"/>
      <c r="AC161" s="867"/>
      <c r="AD161" s="961"/>
      <c r="AE161" s="867"/>
      <c r="AF161" s="961"/>
      <c r="AG161" s="867"/>
      <c r="AH161" s="961"/>
      <c r="AI161" s="277"/>
      <c r="AJ161" s="869"/>
      <c r="AK161" s="870"/>
      <c r="AL161" s="869"/>
      <c r="AM161" s="870"/>
      <c r="AN161" s="869"/>
      <c r="AO161" s="870"/>
      <c r="AP161" s="869"/>
      <c r="AQ161" s="870"/>
      <c r="AR161" s="869"/>
      <c r="AS161" s="870"/>
      <c r="AT161" s="278"/>
      <c r="AU161" s="861"/>
      <c r="AV161" s="862"/>
      <c r="AW161" s="861"/>
      <c r="AX161" s="862"/>
      <c r="AY161" s="861"/>
      <c r="AZ161" s="862"/>
      <c r="BA161" s="861"/>
      <c r="BB161" s="862"/>
      <c r="BC161" s="861"/>
      <c r="BD161" s="862"/>
      <c r="BE161" s="279"/>
      <c r="BF161" s="863"/>
      <c r="BG161" s="864"/>
      <c r="BH161" s="863"/>
      <c r="BI161" s="864"/>
      <c r="BJ161" s="863"/>
      <c r="BK161" s="864"/>
      <c r="BL161" s="863"/>
      <c r="BM161" s="864"/>
      <c r="BN161" s="863"/>
      <c r="BO161" s="864"/>
      <c r="BP161" s="514"/>
      <c r="BQ161" s="572">
        <f t="shared" si="560"/>
        <v>0</v>
      </c>
      <c r="BR161" s="573">
        <f t="shared" si="561"/>
        <v>0</v>
      </c>
      <c r="BS161" s="573">
        <f t="shared" si="562"/>
        <v>0</v>
      </c>
      <c r="BT161" s="573">
        <f t="shared" si="563"/>
        <v>0</v>
      </c>
      <c r="BU161" s="573">
        <f t="shared" si="564"/>
        <v>0</v>
      </c>
      <c r="BV161" s="574">
        <f t="shared" si="565"/>
        <v>0</v>
      </c>
      <c r="BW161" s="993"/>
      <c r="BX161" s="992"/>
      <c r="BY161" s="991"/>
      <c r="BZ161" s="992"/>
      <c r="CA161" s="991"/>
      <c r="CB161" s="992"/>
      <c r="CC161" s="991"/>
      <c r="CD161" s="992"/>
      <c r="CE161" s="991"/>
      <c r="CF161" s="992"/>
      <c r="CG161" s="281"/>
      <c r="CH161" s="989"/>
      <c r="CI161" s="990"/>
      <c r="CJ161" s="989"/>
      <c r="CK161" s="990"/>
      <c r="CL161" s="989"/>
      <c r="CM161" s="990"/>
      <c r="CN161" s="989"/>
      <c r="CO161" s="990"/>
      <c r="CP161" s="989"/>
      <c r="CQ161" s="990"/>
      <c r="CR161" s="282"/>
      <c r="CS161" s="987"/>
      <c r="CT161" s="988"/>
      <c r="CU161" s="987"/>
      <c r="CV161" s="988"/>
      <c r="CW161" s="987"/>
      <c r="CX161" s="988"/>
      <c r="CY161" s="987"/>
      <c r="CZ161" s="988"/>
      <c r="DA161" s="987"/>
      <c r="DB161" s="988"/>
      <c r="DC161" s="283"/>
      <c r="DD161" s="985"/>
      <c r="DE161" s="986"/>
      <c r="DF161" s="985"/>
      <c r="DG161" s="986"/>
      <c r="DH161" s="985"/>
      <c r="DI161" s="986"/>
      <c r="DJ161" s="985"/>
      <c r="DK161" s="986"/>
      <c r="DL161" s="985"/>
      <c r="DM161" s="986"/>
      <c r="DN161" s="284"/>
      <c r="DO161" s="996"/>
      <c r="DP161" s="997"/>
      <c r="DQ161" s="996"/>
      <c r="DR161" s="997"/>
      <c r="DS161" s="996"/>
      <c r="DT161" s="997"/>
      <c r="DU161" s="996"/>
      <c r="DV161" s="997"/>
      <c r="DW161" s="996"/>
      <c r="DX161" s="997"/>
      <c r="DY161" s="285"/>
      <c r="DZ161" s="588"/>
      <c r="EA161" s="589"/>
      <c r="EB161" s="589"/>
      <c r="EC161" s="589"/>
      <c r="ED161" s="589"/>
      <c r="EE161" s="590"/>
      <c r="EF161" s="256">
        <f t="shared" si="553"/>
        <v>0</v>
      </c>
      <c r="EG161" s="256">
        <f t="shared" si="554"/>
        <v>0</v>
      </c>
      <c r="EH161" s="256">
        <f t="shared" si="555"/>
        <v>0</v>
      </c>
      <c r="EI161" s="256">
        <f t="shared" si="556"/>
        <v>0</v>
      </c>
      <c r="EJ161" s="256">
        <f t="shared" si="557"/>
        <v>0</v>
      </c>
      <c r="EK161" s="244">
        <f t="shared" si="558"/>
        <v>0</v>
      </c>
    </row>
    <row r="162" spans="1:141" s="9" customFormat="1" ht="15" customHeight="1">
      <c r="A162" s="62"/>
      <c r="B162" s="62"/>
      <c r="C162" s="61" t="s">
        <v>231</v>
      </c>
      <c r="D162" s="655"/>
      <c r="E162" s="57"/>
      <c r="F162" s="57"/>
      <c r="G162" s="57"/>
      <c r="H162" s="57"/>
      <c r="I162" s="57"/>
      <c r="J162" s="649"/>
      <c r="K162" s="57"/>
      <c r="L162" s="33"/>
      <c r="M162" s="34">
        <f t="shared" si="547"/>
        <v>1</v>
      </c>
      <c r="N162" s="851">
        <f t="shared" si="548"/>
        <v>0</v>
      </c>
      <c r="O162" s="871"/>
      <c r="P162" s="851">
        <f t="shared" si="549"/>
        <v>0</v>
      </c>
      <c r="Q162" s="871"/>
      <c r="R162" s="851">
        <f t="shared" si="550"/>
        <v>0</v>
      </c>
      <c r="S162" s="871"/>
      <c r="T162" s="851">
        <f t="shared" si="551"/>
        <v>0</v>
      </c>
      <c r="U162" s="871"/>
      <c r="V162" s="851">
        <f t="shared" si="552"/>
        <v>0</v>
      </c>
      <c r="W162" s="871"/>
      <c r="X162" s="92">
        <f t="shared" si="559"/>
        <v>0</v>
      </c>
      <c r="Y162" s="867"/>
      <c r="Z162" s="961"/>
      <c r="AA162" s="867"/>
      <c r="AB162" s="961"/>
      <c r="AC162" s="867"/>
      <c r="AD162" s="961"/>
      <c r="AE162" s="867"/>
      <c r="AF162" s="961"/>
      <c r="AG162" s="867"/>
      <c r="AH162" s="961"/>
      <c r="AI162" s="277"/>
      <c r="AJ162" s="869"/>
      <c r="AK162" s="870"/>
      <c r="AL162" s="869"/>
      <c r="AM162" s="870"/>
      <c r="AN162" s="869"/>
      <c r="AO162" s="870"/>
      <c r="AP162" s="869"/>
      <c r="AQ162" s="870"/>
      <c r="AR162" s="869"/>
      <c r="AS162" s="870"/>
      <c r="AT162" s="278"/>
      <c r="AU162" s="861"/>
      <c r="AV162" s="862"/>
      <c r="AW162" s="861"/>
      <c r="AX162" s="862"/>
      <c r="AY162" s="861"/>
      <c r="AZ162" s="862"/>
      <c r="BA162" s="861"/>
      <c r="BB162" s="862"/>
      <c r="BC162" s="861"/>
      <c r="BD162" s="862"/>
      <c r="BE162" s="279"/>
      <c r="BF162" s="863"/>
      <c r="BG162" s="864"/>
      <c r="BH162" s="863"/>
      <c r="BI162" s="864"/>
      <c r="BJ162" s="863"/>
      <c r="BK162" s="864"/>
      <c r="BL162" s="863"/>
      <c r="BM162" s="864"/>
      <c r="BN162" s="863"/>
      <c r="BO162" s="864"/>
      <c r="BP162" s="514"/>
      <c r="BQ162" s="572">
        <f t="shared" si="560"/>
        <v>0</v>
      </c>
      <c r="BR162" s="573">
        <f t="shared" si="561"/>
        <v>0</v>
      </c>
      <c r="BS162" s="573">
        <f t="shared" si="562"/>
        <v>0</v>
      </c>
      <c r="BT162" s="573">
        <f t="shared" si="563"/>
        <v>0</v>
      </c>
      <c r="BU162" s="573">
        <f t="shared" si="564"/>
        <v>0</v>
      </c>
      <c r="BV162" s="574">
        <f t="shared" si="565"/>
        <v>0</v>
      </c>
      <c r="BW162" s="993"/>
      <c r="BX162" s="992"/>
      <c r="BY162" s="991"/>
      <c r="BZ162" s="992"/>
      <c r="CA162" s="991"/>
      <c r="CB162" s="992"/>
      <c r="CC162" s="991"/>
      <c r="CD162" s="992"/>
      <c r="CE162" s="991"/>
      <c r="CF162" s="992"/>
      <c r="CG162" s="281"/>
      <c r="CH162" s="989"/>
      <c r="CI162" s="990"/>
      <c r="CJ162" s="989"/>
      <c r="CK162" s="990"/>
      <c r="CL162" s="989"/>
      <c r="CM162" s="990"/>
      <c r="CN162" s="989"/>
      <c r="CO162" s="990"/>
      <c r="CP162" s="989"/>
      <c r="CQ162" s="990"/>
      <c r="CR162" s="282"/>
      <c r="CS162" s="987"/>
      <c r="CT162" s="988"/>
      <c r="CU162" s="987"/>
      <c r="CV162" s="988"/>
      <c r="CW162" s="987"/>
      <c r="CX162" s="988"/>
      <c r="CY162" s="987"/>
      <c r="CZ162" s="988"/>
      <c r="DA162" s="987"/>
      <c r="DB162" s="988"/>
      <c r="DC162" s="283"/>
      <c r="DD162" s="985"/>
      <c r="DE162" s="986"/>
      <c r="DF162" s="985"/>
      <c r="DG162" s="986"/>
      <c r="DH162" s="985"/>
      <c r="DI162" s="986"/>
      <c r="DJ162" s="985"/>
      <c r="DK162" s="986"/>
      <c r="DL162" s="985"/>
      <c r="DM162" s="986"/>
      <c r="DN162" s="284"/>
      <c r="DO162" s="996"/>
      <c r="DP162" s="997"/>
      <c r="DQ162" s="996"/>
      <c r="DR162" s="997"/>
      <c r="DS162" s="996"/>
      <c r="DT162" s="997"/>
      <c r="DU162" s="996"/>
      <c r="DV162" s="997"/>
      <c r="DW162" s="996"/>
      <c r="DX162" s="997"/>
      <c r="DY162" s="285"/>
      <c r="DZ162" s="588"/>
      <c r="EA162" s="589"/>
      <c r="EB162" s="589"/>
      <c r="EC162" s="589"/>
      <c r="ED162" s="589"/>
      <c r="EE162" s="590"/>
      <c r="EF162" s="256">
        <f t="shared" si="553"/>
        <v>0</v>
      </c>
      <c r="EG162" s="256">
        <f t="shared" si="554"/>
        <v>0</v>
      </c>
      <c r="EH162" s="256">
        <f t="shared" si="555"/>
        <v>0</v>
      </c>
      <c r="EI162" s="256">
        <f t="shared" si="556"/>
        <v>0</v>
      </c>
      <c r="EJ162" s="256">
        <f t="shared" si="557"/>
        <v>0</v>
      </c>
      <c r="EK162" s="244">
        <f t="shared" si="558"/>
        <v>0</v>
      </c>
    </row>
    <row r="163" spans="1:141" s="9" customFormat="1" ht="15" customHeight="1">
      <c r="A163" s="62"/>
      <c r="B163" s="62"/>
      <c r="C163" s="61" t="s">
        <v>15</v>
      </c>
      <c r="D163" s="655"/>
      <c r="E163" s="57"/>
      <c r="F163" s="57"/>
      <c r="G163" s="57"/>
      <c r="H163" s="57"/>
      <c r="I163" s="57"/>
      <c r="J163" s="649"/>
      <c r="K163" s="57"/>
      <c r="L163" s="33"/>
      <c r="M163" s="34">
        <f t="shared" si="547"/>
        <v>1</v>
      </c>
      <c r="N163" s="851">
        <f t="shared" si="548"/>
        <v>0</v>
      </c>
      <c r="O163" s="871"/>
      <c r="P163" s="851">
        <f t="shared" si="549"/>
        <v>0</v>
      </c>
      <c r="Q163" s="871"/>
      <c r="R163" s="851">
        <f t="shared" si="550"/>
        <v>0</v>
      </c>
      <c r="S163" s="871"/>
      <c r="T163" s="851">
        <f t="shared" si="551"/>
        <v>0</v>
      </c>
      <c r="U163" s="871"/>
      <c r="V163" s="851">
        <f t="shared" si="552"/>
        <v>0</v>
      </c>
      <c r="W163" s="871"/>
      <c r="X163" s="92">
        <f t="shared" si="559"/>
        <v>0</v>
      </c>
      <c r="Y163" s="867"/>
      <c r="Z163" s="961"/>
      <c r="AA163" s="867"/>
      <c r="AB163" s="961"/>
      <c r="AC163" s="867"/>
      <c r="AD163" s="961"/>
      <c r="AE163" s="867"/>
      <c r="AF163" s="961"/>
      <c r="AG163" s="867"/>
      <c r="AH163" s="961"/>
      <c r="AI163" s="277"/>
      <c r="AJ163" s="869"/>
      <c r="AK163" s="870"/>
      <c r="AL163" s="869"/>
      <c r="AM163" s="870"/>
      <c r="AN163" s="869"/>
      <c r="AO163" s="870"/>
      <c r="AP163" s="869"/>
      <c r="AQ163" s="870"/>
      <c r="AR163" s="869"/>
      <c r="AS163" s="870"/>
      <c r="AT163" s="278"/>
      <c r="AU163" s="861"/>
      <c r="AV163" s="862"/>
      <c r="AW163" s="861"/>
      <c r="AX163" s="862"/>
      <c r="AY163" s="861"/>
      <c r="AZ163" s="862"/>
      <c r="BA163" s="861"/>
      <c r="BB163" s="862"/>
      <c r="BC163" s="861"/>
      <c r="BD163" s="862"/>
      <c r="BE163" s="279"/>
      <c r="BF163" s="863"/>
      <c r="BG163" s="864"/>
      <c r="BH163" s="863"/>
      <c r="BI163" s="864"/>
      <c r="BJ163" s="863"/>
      <c r="BK163" s="864"/>
      <c r="BL163" s="863"/>
      <c r="BM163" s="864"/>
      <c r="BN163" s="863"/>
      <c r="BO163" s="864"/>
      <c r="BP163" s="514"/>
      <c r="BQ163" s="572">
        <f t="shared" si="560"/>
        <v>0</v>
      </c>
      <c r="BR163" s="573">
        <f t="shared" si="561"/>
        <v>0</v>
      </c>
      <c r="BS163" s="573">
        <f t="shared" si="562"/>
        <v>0</v>
      </c>
      <c r="BT163" s="573">
        <f t="shared" si="563"/>
        <v>0</v>
      </c>
      <c r="BU163" s="573">
        <f t="shared" si="564"/>
        <v>0</v>
      </c>
      <c r="BV163" s="574">
        <f t="shared" si="565"/>
        <v>0</v>
      </c>
      <c r="BW163" s="993"/>
      <c r="BX163" s="992"/>
      <c r="BY163" s="991"/>
      <c r="BZ163" s="992"/>
      <c r="CA163" s="991"/>
      <c r="CB163" s="992"/>
      <c r="CC163" s="991"/>
      <c r="CD163" s="992"/>
      <c r="CE163" s="991"/>
      <c r="CF163" s="992"/>
      <c r="CG163" s="281"/>
      <c r="CH163" s="989"/>
      <c r="CI163" s="990"/>
      <c r="CJ163" s="989"/>
      <c r="CK163" s="990"/>
      <c r="CL163" s="989"/>
      <c r="CM163" s="990"/>
      <c r="CN163" s="989"/>
      <c r="CO163" s="990"/>
      <c r="CP163" s="989"/>
      <c r="CQ163" s="990"/>
      <c r="CR163" s="282"/>
      <c r="CS163" s="987"/>
      <c r="CT163" s="988"/>
      <c r="CU163" s="987"/>
      <c r="CV163" s="988"/>
      <c r="CW163" s="987"/>
      <c r="CX163" s="988"/>
      <c r="CY163" s="987"/>
      <c r="CZ163" s="988"/>
      <c r="DA163" s="987"/>
      <c r="DB163" s="988"/>
      <c r="DC163" s="283"/>
      <c r="DD163" s="985"/>
      <c r="DE163" s="986"/>
      <c r="DF163" s="985"/>
      <c r="DG163" s="986"/>
      <c r="DH163" s="985"/>
      <c r="DI163" s="986"/>
      <c r="DJ163" s="985"/>
      <c r="DK163" s="986"/>
      <c r="DL163" s="985"/>
      <c r="DM163" s="986"/>
      <c r="DN163" s="284"/>
      <c r="DO163" s="996"/>
      <c r="DP163" s="997"/>
      <c r="DQ163" s="996"/>
      <c r="DR163" s="997"/>
      <c r="DS163" s="996"/>
      <c r="DT163" s="997"/>
      <c r="DU163" s="996"/>
      <c r="DV163" s="997"/>
      <c r="DW163" s="996"/>
      <c r="DX163" s="997"/>
      <c r="DY163" s="285"/>
      <c r="DZ163" s="588"/>
      <c r="EA163" s="589"/>
      <c r="EB163" s="589"/>
      <c r="EC163" s="589"/>
      <c r="ED163" s="589"/>
      <c r="EE163" s="590"/>
      <c r="EF163" s="256">
        <f t="shared" si="553"/>
        <v>0</v>
      </c>
      <c r="EG163" s="256">
        <f t="shared" si="554"/>
        <v>0</v>
      </c>
      <c r="EH163" s="256">
        <f t="shared" si="555"/>
        <v>0</v>
      </c>
      <c r="EI163" s="256">
        <f t="shared" si="556"/>
        <v>0</v>
      </c>
      <c r="EJ163" s="256">
        <f t="shared" si="557"/>
        <v>0</v>
      </c>
      <c r="EK163" s="244">
        <f t="shared" si="558"/>
        <v>0</v>
      </c>
    </row>
    <row r="164" spans="1:141" s="9" customFormat="1" ht="15" customHeight="1">
      <c r="A164" s="62"/>
      <c r="B164" s="62"/>
      <c r="C164" s="61" t="s">
        <v>34</v>
      </c>
      <c r="D164" s="655"/>
      <c r="E164" s="57"/>
      <c r="F164" s="57"/>
      <c r="G164" s="57"/>
      <c r="H164" s="57"/>
      <c r="I164" s="57"/>
      <c r="J164" s="649"/>
      <c r="K164" s="57"/>
      <c r="L164" s="33"/>
      <c r="M164" s="34">
        <f t="shared" si="547"/>
        <v>1.1000000000000001</v>
      </c>
      <c r="N164" s="851">
        <f t="shared" si="548"/>
        <v>0</v>
      </c>
      <c r="O164" s="871"/>
      <c r="P164" s="851">
        <f t="shared" si="549"/>
        <v>0</v>
      </c>
      <c r="Q164" s="871"/>
      <c r="R164" s="851">
        <f t="shared" si="550"/>
        <v>0</v>
      </c>
      <c r="S164" s="871"/>
      <c r="T164" s="851">
        <f t="shared" si="551"/>
        <v>0</v>
      </c>
      <c r="U164" s="871"/>
      <c r="V164" s="851">
        <f t="shared" si="552"/>
        <v>0</v>
      </c>
      <c r="W164" s="871"/>
      <c r="X164" s="92">
        <f t="shared" si="559"/>
        <v>0</v>
      </c>
      <c r="Y164" s="867"/>
      <c r="Z164" s="961"/>
      <c r="AA164" s="867"/>
      <c r="AB164" s="961"/>
      <c r="AC164" s="867"/>
      <c r="AD164" s="961"/>
      <c r="AE164" s="867"/>
      <c r="AF164" s="961"/>
      <c r="AG164" s="867"/>
      <c r="AH164" s="961"/>
      <c r="AI164" s="277"/>
      <c r="AJ164" s="869"/>
      <c r="AK164" s="870"/>
      <c r="AL164" s="869"/>
      <c r="AM164" s="870"/>
      <c r="AN164" s="869"/>
      <c r="AO164" s="870"/>
      <c r="AP164" s="869"/>
      <c r="AQ164" s="870"/>
      <c r="AR164" s="869"/>
      <c r="AS164" s="870"/>
      <c r="AT164" s="278"/>
      <c r="AU164" s="861"/>
      <c r="AV164" s="862"/>
      <c r="AW164" s="861"/>
      <c r="AX164" s="862"/>
      <c r="AY164" s="861"/>
      <c r="AZ164" s="862"/>
      <c r="BA164" s="861"/>
      <c r="BB164" s="862"/>
      <c r="BC164" s="861"/>
      <c r="BD164" s="862"/>
      <c r="BE164" s="279"/>
      <c r="BF164" s="863"/>
      <c r="BG164" s="864"/>
      <c r="BH164" s="863"/>
      <c r="BI164" s="864"/>
      <c r="BJ164" s="863"/>
      <c r="BK164" s="864"/>
      <c r="BL164" s="863"/>
      <c r="BM164" s="864"/>
      <c r="BN164" s="863"/>
      <c r="BO164" s="864"/>
      <c r="BP164" s="514"/>
      <c r="BQ164" s="572">
        <f t="shared" si="560"/>
        <v>0</v>
      </c>
      <c r="BR164" s="573">
        <f t="shared" si="561"/>
        <v>0</v>
      </c>
      <c r="BS164" s="573">
        <f t="shared" si="562"/>
        <v>0</v>
      </c>
      <c r="BT164" s="573">
        <f t="shared" si="563"/>
        <v>0</v>
      </c>
      <c r="BU164" s="573">
        <f t="shared" si="564"/>
        <v>0</v>
      </c>
      <c r="BV164" s="574">
        <f t="shared" si="565"/>
        <v>0</v>
      </c>
      <c r="BW164" s="993"/>
      <c r="BX164" s="992"/>
      <c r="BY164" s="991"/>
      <c r="BZ164" s="992"/>
      <c r="CA164" s="991"/>
      <c r="CB164" s="992"/>
      <c r="CC164" s="991"/>
      <c r="CD164" s="992"/>
      <c r="CE164" s="991"/>
      <c r="CF164" s="992"/>
      <c r="CG164" s="281"/>
      <c r="CH164" s="989"/>
      <c r="CI164" s="990"/>
      <c r="CJ164" s="989"/>
      <c r="CK164" s="990"/>
      <c r="CL164" s="989"/>
      <c r="CM164" s="990"/>
      <c r="CN164" s="989"/>
      <c r="CO164" s="990"/>
      <c r="CP164" s="989"/>
      <c r="CQ164" s="990"/>
      <c r="CR164" s="282"/>
      <c r="CS164" s="987"/>
      <c r="CT164" s="988"/>
      <c r="CU164" s="987"/>
      <c r="CV164" s="988"/>
      <c r="CW164" s="987"/>
      <c r="CX164" s="988"/>
      <c r="CY164" s="987"/>
      <c r="CZ164" s="988"/>
      <c r="DA164" s="987"/>
      <c r="DB164" s="988"/>
      <c r="DC164" s="283"/>
      <c r="DD164" s="985"/>
      <c r="DE164" s="986"/>
      <c r="DF164" s="985"/>
      <c r="DG164" s="986"/>
      <c r="DH164" s="985"/>
      <c r="DI164" s="986"/>
      <c r="DJ164" s="985"/>
      <c r="DK164" s="986"/>
      <c r="DL164" s="985"/>
      <c r="DM164" s="986"/>
      <c r="DN164" s="284"/>
      <c r="DO164" s="996"/>
      <c r="DP164" s="997"/>
      <c r="DQ164" s="996"/>
      <c r="DR164" s="997"/>
      <c r="DS164" s="996"/>
      <c r="DT164" s="997"/>
      <c r="DU164" s="996"/>
      <c r="DV164" s="997"/>
      <c r="DW164" s="996"/>
      <c r="DX164" s="997"/>
      <c r="DY164" s="285"/>
      <c r="DZ164" s="588"/>
      <c r="EA164" s="589"/>
      <c r="EB164" s="589"/>
      <c r="EC164" s="589"/>
      <c r="ED164" s="589"/>
      <c r="EE164" s="590"/>
      <c r="EF164" s="256">
        <f t="shared" si="553"/>
        <v>0</v>
      </c>
      <c r="EG164" s="256">
        <f t="shared" si="554"/>
        <v>0</v>
      </c>
      <c r="EH164" s="256">
        <f t="shared" si="555"/>
        <v>0</v>
      </c>
      <c r="EI164" s="256">
        <f t="shared" si="556"/>
        <v>0</v>
      </c>
      <c r="EJ164" s="256">
        <f t="shared" si="557"/>
        <v>0</v>
      </c>
      <c r="EK164" s="244">
        <f t="shared" si="558"/>
        <v>0</v>
      </c>
    </row>
    <row r="165" spans="1:141" s="9" customFormat="1" ht="15" customHeight="1">
      <c r="A165" s="62"/>
      <c r="B165" s="62"/>
      <c r="C165" s="61" t="s">
        <v>315</v>
      </c>
      <c r="D165" s="655" t="s">
        <v>338</v>
      </c>
      <c r="E165" s="57"/>
      <c r="F165" s="57"/>
      <c r="G165" s="57"/>
      <c r="H165" s="57"/>
      <c r="I165" s="57"/>
      <c r="J165" s="649"/>
      <c r="K165" s="57"/>
      <c r="L165" s="33"/>
      <c r="M165" s="34">
        <f t="shared" si="547"/>
        <v>1.1000000000000001</v>
      </c>
      <c r="N165" s="851">
        <f t="shared" si="548"/>
        <v>0</v>
      </c>
      <c r="O165" s="871"/>
      <c r="P165" s="851">
        <f t="shared" si="549"/>
        <v>0</v>
      </c>
      <c r="Q165" s="871"/>
      <c r="R165" s="851">
        <f t="shared" si="550"/>
        <v>0</v>
      </c>
      <c r="S165" s="871"/>
      <c r="T165" s="851">
        <f t="shared" si="551"/>
        <v>0</v>
      </c>
      <c r="U165" s="871"/>
      <c r="V165" s="851">
        <f t="shared" si="552"/>
        <v>0</v>
      </c>
      <c r="W165" s="871"/>
      <c r="X165" s="92">
        <f t="shared" si="559"/>
        <v>0</v>
      </c>
      <c r="Y165" s="867"/>
      <c r="Z165" s="961"/>
      <c r="AA165" s="867"/>
      <c r="AB165" s="961"/>
      <c r="AC165" s="867"/>
      <c r="AD165" s="961"/>
      <c r="AE165" s="867"/>
      <c r="AF165" s="961"/>
      <c r="AG165" s="867"/>
      <c r="AH165" s="961"/>
      <c r="AI165" s="277"/>
      <c r="AJ165" s="869"/>
      <c r="AK165" s="870"/>
      <c r="AL165" s="869"/>
      <c r="AM165" s="870"/>
      <c r="AN165" s="869"/>
      <c r="AO165" s="870"/>
      <c r="AP165" s="869"/>
      <c r="AQ165" s="870"/>
      <c r="AR165" s="869"/>
      <c r="AS165" s="870"/>
      <c r="AT165" s="278"/>
      <c r="AU165" s="861"/>
      <c r="AV165" s="862"/>
      <c r="AW165" s="861"/>
      <c r="AX165" s="862"/>
      <c r="AY165" s="861"/>
      <c r="AZ165" s="862"/>
      <c r="BA165" s="861"/>
      <c r="BB165" s="862"/>
      <c r="BC165" s="861"/>
      <c r="BD165" s="862"/>
      <c r="BE165" s="279"/>
      <c r="BF165" s="863"/>
      <c r="BG165" s="864"/>
      <c r="BH165" s="863"/>
      <c r="BI165" s="864"/>
      <c r="BJ165" s="863"/>
      <c r="BK165" s="864"/>
      <c r="BL165" s="863"/>
      <c r="BM165" s="864"/>
      <c r="BN165" s="863"/>
      <c r="BO165" s="864"/>
      <c r="BP165" s="514"/>
      <c r="BQ165" s="572">
        <f t="shared" si="560"/>
        <v>0</v>
      </c>
      <c r="BR165" s="573">
        <f t="shared" si="561"/>
        <v>0</v>
      </c>
      <c r="BS165" s="573">
        <f t="shared" si="562"/>
        <v>0</v>
      </c>
      <c r="BT165" s="573">
        <f t="shared" si="563"/>
        <v>0</v>
      </c>
      <c r="BU165" s="573">
        <f t="shared" si="564"/>
        <v>0</v>
      </c>
      <c r="BV165" s="574">
        <f t="shared" si="565"/>
        <v>0</v>
      </c>
      <c r="BW165" s="993"/>
      <c r="BX165" s="992"/>
      <c r="BY165" s="991"/>
      <c r="BZ165" s="992"/>
      <c r="CA165" s="991"/>
      <c r="CB165" s="992"/>
      <c r="CC165" s="991"/>
      <c r="CD165" s="992"/>
      <c r="CE165" s="991"/>
      <c r="CF165" s="992"/>
      <c r="CG165" s="281"/>
      <c r="CH165" s="989"/>
      <c r="CI165" s="990"/>
      <c r="CJ165" s="989"/>
      <c r="CK165" s="990"/>
      <c r="CL165" s="989"/>
      <c r="CM165" s="990"/>
      <c r="CN165" s="989"/>
      <c r="CO165" s="990"/>
      <c r="CP165" s="989"/>
      <c r="CQ165" s="990"/>
      <c r="CR165" s="282"/>
      <c r="CS165" s="987"/>
      <c r="CT165" s="988"/>
      <c r="CU165" s="987"/>
      <c r="CV165" s="988"/>
      <c r="CW165" s="987"/>
      <c r="CX165" s="988"/>
      <c r="CY165" s="987"/>
      <c r="CZ165" s="988"/>
      <c r="DA165" s="987"/>
      <c r="DB165" s="988"/>
      <c r="DC165" s="283"/>
      <c r="DD165" s="985"/>
      <c r="DE165" s="986"/>
      <c r="DF165" s="985"/>
      <c r="DG165" s="986"/>
      <c r="DH165" s="985"/>
      <c r="DI165" s="986"/>
      <c r="DJ165" s="985"/>
      <c r="DK165" s="986"/>
      <c r="DL165" s="985"/>
      <c r="DM165" s="986"/>
      <c r="DN165" s="284"/>
      <c r="DO165" s="996"/>
      <c r="DP165" s="997"/>
      <c r="DQ165" s="996"/>
      <c r="DR165" s="997"/>
      <c r="DS165" s="996"/>
      <c r="DT165" s="997"/>
      <c r="DU165" s="996"/>
      <c r="DV165" s="997"/>
      <c r="DW165" s="996"/>
      <c r="DX165" s="997"/>
      <c r="DY165" s="285"/>
      <c r="DZ165" s="588"/>
      <c r="EA165" s="589"/>
      <c r="EB165" s="589"/>
      <c r="EC165" s="589"/>
      <c r="ED165" s="589"/>
      <c r="EE165" s="590"/>
      <c r="EF165" s="256">
        <f t="shared" si="553"/>
        <v>0</v>
      </c>
      <c r="EG165" s="256">
        <f t="shared" si="554"/>
        <v>0</v>
      </c>
      <c r="EH165" s="256">
        <f t="shared" si="555"/>
        <v>0</v>
      </c>
      <c r="EI165" s="256">
        <f t="shared" si="556"/>
        <v>0</v>
      </c>
      <c r="EJ165" s="256">
        <f t="shared" si="557"/>
        <v>0</v>
      </c>
      <c r="EK165" s="244">
        <f t="shared" si="558"/>
        <v>0</v>
      </c>
    </row>
    <row r="166" spans="1:141" s="9" customFormat="1" ht="15" customHeight="1">
      <c r="A166" s="62"/>
      <c r="B166" s="62"/>
      <c r="C166" s="61" t="s">
        <v>231</v>
      </c>
      <c r="D166" s="655"/>
      <c r="E166" s="57"/>
      <c r="F166" s="57"/>
      <c r="G166" s="57"/>
      <c r="H166" s="57"/>
      <c r="I166" s="57"/>
      <c r="J166" s="649"/>
      <c r="K166" s="57"/>
      <c r="L166" s="33"/>
      <c r="M166" s="34">
        <f t="shared" si="547"/>
        <v>1</v>
      </c>
      <c r="N166" s="851">
        <f t="shared" si="548"/>
        <v>0</v>
      </c>
      <c r="O166" s="871"/>
      <c r="P166" s="851">
        <f t="shared" si="549"/>
        <v>0</v>
      </c>
      <c r="Q166" s="871"/>
      <c r="R166" s="851">
        <f t="shared" si="550"/>
        <v>0</v>
      </c>
      <c r="S166" s="871"/>
      <c r="T166" s="851">
        <f t="shared" si="551"/>
        <v>0</v>
      </c>
      <c r="U166" s="871"/>
      <c r="V166" s="851">
        <f t="shared" si="552"/>
        <v>0</v>
      </c>
      <c r="W166" s="871"/>
      <c r="X166" s="92">
        <f t="shared" si="559"/>
        <v>0</v>
      </c>
      <c r="Y166" s="867"/>
      <c r="Z166" s="961"/>
      <c r="AA166" s="867"/>
      <c r="AB166" s="961"/>
      <c r="AC166" s="867"/>
      <c r="AD166" s="961"/>
      <c r="AE166" s="867"/>
      <c r="AF166" s="961"/>
      <c r="AG166" s="867"/>
      <c r="AH166" s="961"/>
      <c r="AI166" s="277"/>
      <c r="AJ166" s="869"/>
      <c r="AK166" s="870"/>
      <c r="AL166" s="869"/>
      <c r="AM166" s="870"/>
      <c r="AN166" s="869"/>
      <c r="AO166" s="870"/>
      <c r="AP166" s="869"/>
      <c r="AQ166" s="870"/>
      <c r="AR166" s="869"/>
      <c r="AS166" s="870"/>
      <c r="AT166" s="278"/>
      <c r="AU166" s="861"/>
      <c r="AV166" s="862"/>
      <c r="AW166" s="861"/>
      <c r="AX166" s="862"/>
      <c r="AY166" s="861"/>
      <c r="AZ166" s="862"/>
      <c r="BA166" s="861"/>
      <c r="BB166" s="862"/>
      <c r="BC166" s="861"/>
      <c r="BD166" s="862"/>
      <c r="BE166" s="279"/>
      <c r="BF166" s="863"/>
      <c r="BG166" s="864"/>
      <c r="BH166" s="863"/>
      <c r="BI166" s="864"/>
      <c r="BJ166" s="863"/>
      <c r="BK166" s="864"/>
      <c r="BL166" s="863"/>
      <c r="BM166" s="864"/>
      <c r="BN166" s="863"/>
      <c r="BO166" s="864"/>
      <c r="BP166" s="514"/>
      <c r="BQ166" s="572">
        <f t="shared" si="560"/>
        <v>0</v>
      </c>
      <c r="BR166" s="573">
        <f t="shared" si="561"/>
        <v>0</v>
      </c>
      <c r="BS166" s="573">
        <f t="shared" si="562"/>
        <v>0</v>
      </c>
      <c r="BT166" s="573">
        <f t="shared" si="563"/>
        <v>0</v>
      </c>
      <c r="BU166" s="573">
        <f t="shared" si="564"/>
        <v>0</v>
      </c>
      <c r="BV166" s="574">
        <f t="shared" si="565"/>
        <v>0</v>
      </c>
      <c r="BW166" s="993"/>
      <c r="BX166" s="992"/>
      <c r="BY166" s="991"/>
      <c r="BZ166" s="992"/>
      <c r="CA166" s="991"/>
      <c r="CB166" s="992"/>
      <c r="CC166" s="991"/>
      <c r="CD166" s="992"/>
      <c r="CE166" s="991"/>
      <c r="CF166" s="992"/>
      <c r="CG166" s="281"/>
      <c r="CH166" s="989"/>
      <c r="CI166" s="990"/>
      <c r="CJ166" s="989"/>
      <c r="CK166" s="990"/>
      <c r="CL166" s="989"/>
      <c r="CM166" s="990"/>
      <c r="CN166" s="989"/>
      <c r="CO166" s="990"/>
      <c r="CP166" s="989"/>
      <c r="CQ166" s="990"/>
      <c r="CR166" s="282"/>
      <c r="CS166" s="987"/>
      <c r="CT166" s="988"/>
      <c r="CU166" s="987"/>
      <c r="CV166" s="988"/>
      <c r="CW166" s="987"/>
      <c r="CX166" s="988"/>
      <c r="CY166" s="987"/>
      <c r="CZ166" s="988"/>
      <c r="DA166" s="987"/>
      <c r="DB166" s="988"/>
      <c r="DC166" s="283"/>
      <c r="DD166" s="985"/>
      <c r="DE166" s="986"/>
      <c r="DF166" s="985"/>
      <c r="DG166" s="986"/>
      <c r="DH166" s="985"/>
      <c r="DI166" s="986"/>
      <c r="DJ166" s="985"/>
      <c r="DK166" s="986"/>
      <c r="DL166" s="985"/>
      <c r="DM166" s="986"/>
      <c r="DN166" s="284"/>
      <c r="DO166" s="996"/>
      <c r="DP166" s="997"/>
      <c r="DQ166" s="996"/>
      <c r="DR166" s="997"/>
      <c r="DS166" s="996"/>
      <c r="DT166" s="997"/>
      <c r="DU166" s="996"/>
      <c r="DV166" s="997"/>
      <c r="DW166" s="996"/>
      <c r="DX166" s="997"/>
      <c r="DY166" s="285"/>
      <c r="DZ166" s="588"/>
      <c r="EA166" s="589"/>
      <c r="EB166" s="589"/>
      <c r="EC166" s="589"/>
      <c r="ED166" s="589"/>
      <c r="EE166" s="590"/>
      <c r="EF166" s="256">
        <f t="shared" si="553"/>
        <v>0</v>
      </c>
      <c r="EG166" s="256">
        <f t="shared" si="554"/>
        <v>0</v>
      </c>
      <c r="EH166" s="256">
        <f t="shared" si="555"/>
        <v>0</v>
      </c>
      <c r="EI166" s="256">
        <f t="shared" si="556"/>
        <v>0</v>
      </c>
      <c r="EJ166" s="256">
        <f t="shared" si="557"/>
        <v>0</v>
      </c>
      <c r="EK166" s="244">
        <f t="shared" si="558"/>
        <v>0</v>
      </c>
    </row>
    <row r="167" spans="1:141" s="9" customFormat="1" ht="15" customHeight="1">
      <c r="A167" s="62"/>
      <c r="B167" s="62"/>
      <c r="C167" s="61" t="s">
        <v>15</v>
      </c>
      <c r="D167" s="655"/>
      <c r="E167" s="57"/>
      <c r="F167" s="57"/>
      <c r="G167" s="57"/>
      <c r="H167" s="57"/>
      <c r="I167" s="57"/>
      <c r="J167" s="649"/>
      <c r="K167" s="57"/>
      <c r="L167" s="33"/>
      <c r="M167" s="34">
        <f t="shared" si="547"/>
        <v>1</v>
      </c>
      <c r="N167" s="851">
        <f t="shared" si="548"/>
        <v>0</v>
      </c>
      <c r="O167" s="871"/>
      <c r="P167" s="851">
        <f t="shared" si="549"/>
        <v>0</v>
      </c>
      <c r="Q167" s="871"/>
      <c r="R167" s="851">
        <f t="shared" si="550"/>
        <v>0</v>
      </c>
      <c r="S167" s="871"/>
      <c r="T167" s="851">
        <f t="shared" si="551"/>
        <v>0</v>
      </c>
      <c r="U167" s="871"/>
      <c r="V167" s="851">
        <f t="shared" si="552"/>
        <v>0</v>
      </c>
      <c r="W167" s="871"/>
      <c r="X167" s="92">
        <f t="shared" si="559"/>
        <v>0</v>
      </c>
      <c r="Y167" s="867"/>
      <c r="Z167" s="961"/>
      <c r="AA167" s="867"/>
      <c r="AB167" s="961"/>
      <c r="AC167" s="867"/>
      <c r="AD167" s="961"/>
      <c r="AE167" s="867"/>
      <c r="AF167" s="961"/>
      <c r="AG167" s="867"/>
      <c r="AH167" s="961"/>
      <c r="AI167" s="277"/>
      <c r="AJ167" s="869"/>
      <c r="AK167" s="870"/>
      <c r="AL167" s="869"/>
      <c r="AM167" s="870"/>
      <c r="AN167" s="869"/>
      <c r="AO167" s="870"/>
      <c r="AP167" s="869"/>
      <c r="AQ167" s="870"/>
      <c r="AR167" s="869"/>
      <c r="AS167" s="870"/>
      <c r="AT167" s="278"/>
      <c r="AU167" s="861"/>
      <c r="AV167" s="862"/>
      <c r="AW167" s="861"/>
      <c r="AX167" s="862"/>
      <c r="AY167" s="861"/>
      <c r="AZ167" s="862"/>
      <c r="BA167" s="861"/>
      <c r="BB167" s="862"/>
      <c r="BC167" s="861"/>
      <c r="BD167" s="862"/>
      <c r="BE167" s="279"/>
      <c r="BF167" s="863"/>
      <c r="BG167" s="864"/>
      <c r="BH167" s="863"/>
      <c r="BI167" s="864"/>
      <c r="BJ167" s="863"/>
      <c r="BK167" s="864"/>
      <c r="BL167" s="863"/>
      <c r="BM167" s="864"/>
      <c r="BN167" s="863"/>
      <c r="BO167" s="864"/>
      <c r="BP167" s="514"/>
      <c r="BQ167" s="572">
        <f t="shared" si="560"/>
        <v>0</v>
      </c>
      <c r="BR167" s="573">
        <f t="shared" si="561"/>
        <v>0</v>
      </c>
      <c r="BS167" s="573">
        <f t="shared" si="562"/>
        <v>0</v>
      </c>
      <c r="BT167" s="573">
        <f t="shared" si="563"/>
        <v>0</v>
      </c>
      <c r="BU167" s="573">
        <f t="shared" si="564"/>
        <v>0</v>
      </c>
      <c r="BV167" s="574">
        <f t="shared" si="565"/>
        <v>0</v>
      </c>
      <c r="BW167" s="993"/>
      <c r="BX167" s="992"/>
      <c r="BY167" s="991"/>
      <c r="BZ167" s="992"/>
      <c r="CA167" s="991"/>
      <c r="CB167" s="992"/>
      <c r="CC167" s="991"/>
      <c r="CD167" s="992"/>
      <c r="CE167" s="991"/>
      <c r="CF167" s="992"/>
      <c r="CG167" s="281"/>
      <c r="CH167" s="989"/>
      <c r="CI167" s="990"/>
      <c r="CJ167" s="989"/>
      <c r="CK167" s="990"/>
      <c r="CL167" s="989"/>
      <c r="CM167" s="990"/>
      <c r="CN167" s="989"/>
      <c r="CO167" s="990"/>
      <c r="CP167" s="989"/>
      <c r="CQ167" s="990"/>
      <c r="CR167" s="282"/>
      <c r="CS167" s="987"/>
      <c r="CT167" s="988"/>
      <c r="CU167" s="987"/>
      <c r="CV167" s="988"/>
      <c r="CW167" s="987"/>
      <c r="CX167" s="988"/>
      <c r="CY167" s="987"/>
      <c r="CZ167" s="988"/>
      <c r="DA167" s="987"/>
      <c r="DB167" s="988"/>
      <c r="DC167" s="283"/>
      <c r="DD167" s="985"/>
      <c r="DE167" s="986"/>
      <c r="DF167" s="985"/>
      <c r="DG167" s="986"/>
      <c r="DH167" s="985"/>
      <c r="DI167" s="986"/>
      <c r="DJ167" s="985"/>
      <c r="DK167" s="986"/>
      <c r="DL167" s="985"/>
      <c r="DM167" s="986"/>
      <c r="DN167" s="284"/>
      <c r="DO167" s="996"/>
      <c r="DP167" s="997"/>
      <c r="DQ167" s="996"/>
      <c r="DR167" s="997"/>
      <c r="DS167" s="996"/>
      <c r="DT167" s="997"/>
      <c r="DU167" s="996"/>
      <c r="DV167" s="997"/>
      <c r="DW167" s="996"/>
      <c r="DX167" s="997"/>
      <c r="DY167" s="285"/>
      <c r="DZ167" s="588"/>
      <c r="EA167" s="589"/>
      <c r="EB167" s="589"/>
      <c r="EC167" s="589"/>
      <c r="ED167" s="589"/>
      <c r="EE167" s="590"/>
      <c r="EF167" s="256">
        <f t="shared" si="553"/>
        <v>0</v>
      </c>
      <c r="EG167" s="256">
        <f t="shared" si="554"/>
        <v>0</v>
      </c>
      <c r="EH167" s="256">
        <f t="shared" si="555"/>
        <v>0</v>
      </c>
      <c r="EI167" s="256">
        <f t="shared" si="556"/>
        <v>0</v>
      </c>
      <c r="EJ167" s="256">
        <f t="shared" si="557"/>
        <v>0</v>
      </c>
      <c r="EK167" s="244">
        <f t="shared" si="558"/>
        <v>0</v>
      </c>
    </row>
    <row r="168" spans="1:141" s="9" customFormat="1" ht="15" customHeight="1">
      <c r="A168" s="62"/>
      <c r="B168" s="62"/>
      <c r="C168" s="61" t="s">
        <v>34</v>
      </c>
      <c r="D168" s="655"/>
      <c r="E168" s="57"/>
      <c r="F168" s="57"/>
      <c r="G168" s="57"/>
      <c r="H168" s="57"/>
      <c r="I168" s="57"/>
      <c r="J168" s="649"/>
      <c r="K168" s="57"/>
      <c r="L168" s="33"/>
      <c r="M168" s="34">
        <f t="shared" si="547"/>
        <v>1.1000000000000001</v>
      </c>
      <c r="N168" s="851">
        <f t="shared" si="548"/>
        <v>0</v>
      </c>
      <c r="O168" s="871"/>
      <c r="P168" s="851">
        <f t="shared" si="549"/>
        <v>0</v>
      </c>
      <c r="Q168" s="871"/>
      <c r="R168" s="851">
        <f t="shared" si="550"/>
        <v>0</v>
      </c>
      <c r="S168" s="871"/>
      <c r="T168" s="851">
        <f t="shared" si="551"/>
        <v>0</v>
      </c>
      <c r="U168" s="871"/>
      <c r="V168" s="851">
        <f t="shared" si="552"/>
        <v>0</v>
      </c>
      <c r="W168" s="871"/>
      <c r="X168" s="92">
        <f t="shared" si="559"/>
        <v>0</v>
      </c>
      <c r="Y168" s="867"/>
      <c r="Z168" s="961"/>
      <c r="AA168" s="867"/>
      <c r="AB168" s="961"/>
      <c r="AC168" s="867"/>
      <c r="AD168" s="961"/>
      <c r="AE168" s="867"/>
      <c r="AF168" s="961"/>
      <c r="AG168" s="867"/>
      <c r="AH168" s="961"/>
      <c r="AI168" s="277"/>
      <c r="AJ168" s="869"/>
      <c r="AK168" s="870"/>
      <c r="AL168" s="869"/>
      <c r="AM168" s="870"/>
      <c r="AN168" s="869"/>
      <c r="AO168" s="870"/>
      <c r="AP168" s="869"/>
      <c r="AQ168" s="870"/>
      <c r="AR168" s="869"/>
      <c r="AS168" s="870"/>
      <c r="AT168" s="278"/>
      <c r="AU168" s="861"/>
      <c r="AV168" s="862"/>
      <c r="AW168" s="861"/>
      <c r="AX168" s="862"/>
      <c r="AY168" s="861"/>
      <c r="AZ168" s="862"/>
      <c r="BA168" s="861"/>
      <c r="BB168" s="862"/>
      <c r="BC168" s="861"/>
      <c r="BD168" s="862"/>
      <c r="BE168" s="279"/>
      <c r="BF168" s="863"/>
      <c r="BG168" s="864"/>
      <c r="BH168" s="863"/>
      <c r="BI168" s="864"/>
      <c r="BJ168" s="863"/>
      <c r="BK168" s="864"/>
      <c r="BL168" s="863"/>
      <c r="BM168" s="864"/>
      <c r="BN168" s="863"/>
      <c r="BO168" s="864"/>
      <c r="BP168" s="514"/>
      <c r="BQ168" s="572">
        <f t="shared" si="560"/>
        <v>0</v>
      </c>
      <c r="BR168" s="573">
        <f t="shared" si="561"/>
        <v>0</v>
      </c>
      <c r="BS168" s="573">
        <f t="shared" si="562"/>
        <v>0</v>
      </c>
      <c r="BT168" s="573">
        <f t="shared" si="563"/>
        <v>0</v>
      </c>
      <c r="BU168" s="573">
        <f t="shared" si="564"/>
        <v>0</v>
      </c>
      <c r="BV168" s="574">
        <f t="shared" si="565"/>
        <v>0</v>
      </c>
      <c r="BW168" s="993"/>
      <c r="BX168" s="992"/>
      <c r="BY168" s="991"/>
      <c r="BZ168" s="992"/>
      <c r="CA168" s="991"/>
      <c r="CB168" s="992"/>
      <c r="CC168" s="991"/>
      <c r="CD168" s="992"/>
      <c r="CE168" s="991"/>
      <c r="CF168" s="992"/>
      <c r="CG168" s="281"/>
      <c r="CH168" s="989"/>
      <c r="CI168" s="990"/>
      <c r="CJ168" s="989"/>
      <c r="CK168" s="990"/>
      <c r="CL168" s="989"/>
      <c r="CM168" s="990"/>
      <c r="CN168" s="989"/>
      <c r="CO168" s="990"/>
      <c r="CP168" s="989"/>
      <c r="CQ168" s="990"/>
      <c r="CR168" s="282"/>
      <c r="CS168" s="987"/>
      <c r="CT168" s="988"/>
      <c r="CU168" s="987"/>
      <c r="CV168" s="988"/>
      <c r="CW168" s="987"/>
      <c r="CX168" s="988"/>
      <c r="CY168" s="987"/>
      <c r="CZ168" s="988"/>
      <c r="DA168" s="987"/>
      <c r="DB168" s="988"/>
      <c r="DC168" s="283"/>
      <c r="DD168" s="985"/>
      <c r="DE168" s="986"/>
      <c r="DF168" s="985"/>
      <c r="DG168" s="986"/>
      <c r="DH168" s="985"/>
      <c r="DI168" s="986"/>
      <c r="DJ168" s="985"/>
      <c r="DK168" s="986"/>
      <c r="DL168" s="985"/>
      <c r="DM168" s="986"/>
      <c r="DN168" s="284"/>
      <c r="DO168" s="996"/>
      <c r="DP168" s="997"/>
      <c r="DQ168" s="996"/>
      <c r="DR168" s="997"/>
      <c r="DS168" s="996"/>
      <c r="DT168" s="997"/>
      <c r="DU168" s="996"/>
      <c r="DV168" s="997"/>
      <c r="DW168" s="996"/>
      <c r="DX168" s="997"/>
      <c r="DY168" s="285"/>
      <c r="DZ168" s="588"/>
      <c r="EA168" s="589"/>
      <c r="EB168" s="589"/>
      <c r="EC168" s="589"/>
      <c r="ED168" s="589"/>
      <c r="EE168" s="590"/>
      <c r="EF168" s="256">
        <f t="shared" si="553"/>
        <v>0</v>
      </c>
      <c r="EG168" s="256">
        <f t="shared" si="554"/>
        <v>0</v>
      </c>
      <c r="EH168" s="256">
        <f t="shared" si="555"/>
        <v>0</v>
      </c>
      <c r="EI168" s="256">
        <f t="shared" si="556"/>
        <v>0</v>
      </c>
      <c r="EJ168" s="256">
        <f t="shared" si="557"/>
        <v>0</v>
      </c>
      <c r="EK168" s="244">
        <f t="shared" si="558"/>
        <v>0</v>
      </c>
    </row>
    <row r="169" spans="1:141" s="9" customFormat="1" ht="15" customHeight="1">
      <c r="A169" s="62"/>
      <c r="B169" s="62"/>
      <c r="C169" s="61"/>
      <c r="D169" s="34"/>
      <c r="E169" s="13"/>
      <c r="F169" s="13"/>
      <c r="G169" s="13"/>
      <c r="H169" s="13"/>
      <c r="I169" s="13"/>
      <c r="J169" s="892" t="s">
        <v>151</v>
      </c>
      <c r="K169" s="903"/>
      <c r="L169" s="903"/>
      <c r="M169" s="885"/>
      <c r="N169" s="886">
        <f>SUM(N149:N168)</f>
        <v>0</v>
      </c>
      <c r="O169" s="686"/>
      <c r="P169" s="886">
        <f>SUM(P149:P168)</f>
        <v>0</v>
      </c>
      <c r="Q169" s="686"/>
      <c r="R169" s="886">
        <f>SUM(R149:R168)</f>
        <v>0</v>
      </c>
      <c r="S169" s="686"/>
      <c r="T169" s="886">
        <f>SUM(T149:T168)</f>
        <v>0</v>
      </c>
      <c r="U169" s="686"/>
      <c r="V169" s="886">
        <f>SUM(V149:V168)</f>
        <v>0</v>
      </c>
      <c r="W169" s="686"/>
      <c r="X169" s="95">
        <f>SUM(N169:W169)</f>
        <v>0</v>
      </c>
      <c r="Y169" s="886"/>
      <c r="Z169" s="686"/>
      <c r="AA169" s="886"/>
      <c r="AB169" s="686"/>
      <c r="AC169" s="886"/>
      <c r="AD169" s="686"/>
      <c r="AE169" s="886"/>
      <c r="AF169" s="686"/>
      <c r="AG169" s="886"/>
      <c r="AH169" s="686"/>
      <c r="AI169" s="95"/>
      <c r="AJ169" s="886"/>
      <c r="AK169" s="686"/>
      <c r="AL169" s="886"/>
      <c r="AM169" s="686"/>
      <c r="AN169" s="886"/>
      <c r="AO169" s="686"/>
      <c r="AP169" s="886"/>
      <c r="AQ169" s="686"/>
      <c r="AR169" s="886"/>
      <c r="AS169" s="686"/>
      <c r="AT169" s="95"/>
      <c r="AU169" s="886"/>
      <c r="AV169" s="686"/>
      <c r="AW169" s="886"/>
      <c r="AX169" s="686"/>
      <c r="AY169" s="886"/>
      <c r="AZ169" s="686"/>
      <c r="BA169" s="886"/>
      <c r="BB169" s="686"/>
      <c r="BC169" s="886"/>
      <c r="BD169" s="686"/>
      <c r="BE169" s="95"/>
      <c r="BF169" s="886"/>
      <c r="BG169" s="686"/>
      <c r="BH169" s="886"/>
      <c r="BI169" s="686"/>
      <c r="BJ169" s="886"/>
      <c r="BK169" s="686"/>
      <c r="BL169" s="886"/>
      <c r="BM169" s="686"/>
      <c r="BN169" s="886"/>
      <c r="BO169" s="686"/>
      <c r="BP169" s="241"/>
      <c r="BQ169" s="578">
        <f>SUM(BQ149:BQ168)</f>
        <v>0</v>
      </c>
      <c r="BR169" s="109">
        <f t="shared" ref="BR169:BU169" si="566">SUM(BR149:BR168)</f>
        <v>0</v>
      </c>
      <c r="BS169" s="109">
        <f t="shared" si="566"/>
        <v>0</v>
      </c>
      <c r="BT169" s="109">
        <f t="shared" si="566"/>
        <v>0</v>
      </c>
      <c r="BU169" s="109">
        <f t="shared" si="566"/>
        <v>0</v>
      </c>
      <c r="BV169" s="544">
        <f>SUM(BQ169:BU169)</f>
        <v>0</v>
      </c>
      <c r="BW169" s="979"/>
      <c r="BX169" s="686"/>
      <c r="BY169" s="886"/>
      <c r="BZ169" s="686"/>
      <c r="CA169" s="886"/>
      <c r="CB169" s="686"/>
      <c r="CC169" s="886"/>
      <c r="CD169" s="686"/>
      <c r="CE169" s="886"/>
      <c r="CF169" s="686"/>
      <c r="CG169" s="95"/>
      <c r="CH169" s="886"/>
      <c r="CI169" s="686"/>
      <c r="CJ169" s="886"/>
      <c r="CK169" s="686"/>
      <c r="CL169" s="886"/>
      <c r="CM169" s="686"/>
      <c r="CN169" s="886"/>
      <c r="CO169" s="686"/>
      <c r="CP169" s="886"/>
      <c r="CQ169" s="686"/>
      <c r="CR169" s="95"/>
      <c r="CS169" s="886"/>
      <c r="CT169" s="686"/>
      <c r="CU169" s="886"/>
      <c r="CV169" s="686"/>
      <c r="CW169" s="886"/>
      <c r="CX169" s="686"/>
      <c r="CY169" s="886"/>
      <c r="CZ169" s="686"/>
      <c r="DA169" s="886"/>
      <c r="DB169" s="686"/>
      <c r="DC169" s="95"/>
      <c r="DD169" s="886"/>
      <c r="DE169" s="686"/>
      <c r="DF169" s="886"/>
      <c r="DG169" s="686"/>
      <c r="DH169" s="886"/>
      <c r="DI169" s="686"/>
      <c r="DJ169" s="886"/>
      <c r="DK169" s="686"/>
      <c r="DL169" s="886"/>
      <c r="DM169" s="686"/>
      <c r="DN169" s="95"/>
      <c r="DO169" s="886"/>
      <c r="DP169" s="686"/>
      <c r="DQ169" s="886"/>
      <c r="DR169" s="686"/>
      <c r="DS169" s="886"/>
      <c r="DT169" s="686"/>
      <c r="DU169" s="886"/>
      <c r="DV169" s="686"/>
      <c r="DW169" s="886"/>
      <c r="DX169" s="686"/>
      <c r="DY169" s="95"/>
      <c r="DZ169" s="578"/>
      <c r="EA169" s="109"/>
      <c r="EB169" s="109"/>
      <c r="EC169" s="109"/>
      <c r="ED169" s="109"/>
      <c r="EE169" s="544"/>
      <c r="EF169" s="109">
        <f>SUM(EF149:EF168)</f>
        <v>0</v>
      </c>
      <c r="EG169" s="109">
        <f>SUM(EG149:EG168)</f>
        <v>0</v>
      </c>
      <c r="EH169" s="109">
        <f>SUM(EH149:EH168)</f>
        <v>0</v>
      </c>
      <c r="EI169" s="109">
        <f>SUM(EI149:EI168)</f>
        <v>0</v>
      </c>
      <c r="EJ169" s="109">
        <f>SUM(EJ149:EJ168)</f>
        <v>0</v>
      </c>
      <c r="EK169" s="109">
        <f t="shared" ref="EK169" si="567">SUM(EF169:EJ169)</f>
        <v>0</v>
      </c>
    </row>
    <row r="170" spans="1:141" s="9" customFormat="1" ht="25.5" customHeight="1">
      <c r="A170" s="62"/>
      <c r="B170" s="62"/>
      <c r="C170" s="61"/>
      <c r="D170" s="34"/>
      <c r="E170" s="692" t="s">
        <v>188</v>
      </c>
      <c r="F170" s="692"/>
      <c r="G170" s="692"/>
      <c r="H170" s="692"/>
      <c r="I170" s="692"/>
      <c r="J170" s="34"/>
      <c r="K170" s="34"/>
      <c r="L170" s="286"/>
      <c r="M170" s="126"/>
      <c r="N170" s="127"/>
      <c r="O170" s="128"/>
      <c r="P170" s="127"/>
      <c r="Q170" s="128"/>
      <c r="R170" s="127"/>
      <c r="S170" s="128"/>
      <c r="T170" s="127"/>
      <c r="U170" s="128"/>
      <c r="V170" s="127"/>
      <c r="W170" s="128"/>
      <c r="X170" s="129"/>
      <c r="Y170" s="127"/>
      <c r="Z170" s="128"/>
      <c r="AA170" s="127"/>
      <c r="AB170" s="128"/>
      <c r="AC170" s="127"/>
      <c r="AD170" s="128"/>
      <c r="AE170" s="127"/>
      <c r="AF170" s="128"/>
      <c r="AG170" s="127"/>
      <c r="AH170" s="128"/>
      <c r="AI170" s="129"/>
      <c r="AJ170" s="127"/>
      <c r="AK170" s="128"/>
      <c r="AL170" s="127"/>
      <c r="AM170" s="128"/>
      <c r="AN170" s="127"/>
      <c r="AO170" s="128"/>
      <c r="AP170" s="127"/>
      <c r="AQ170" s="128"/>
      <c r="AR170" s="127"/>
      <c r="AS170" s="128"/>
      <c r="AT170" s="129"/>
      <c r="AU170" s="127"/>
      <c r="AV170" s="128"/>
      <c r="AW170" s="127"/>
      <c r="AX170" s="128"/>
      <c r="AY170" s="127"/>
      <c r="AZ170" s="128"/>
      <c r="BA170" s="127"/>
      <c r="BB170" s="128"/>
      <c r="BC170" s="127"/>
      <c r="BD170" s="128"/>
      <c r="BE170" s="129"/>
      <c r="BF170" s="127"/>
      <c r="BG170" s="128"/>
      <c r="BH170" s="127"/>
      <c r="BI170" s="128"/>
      <c r="BJ170" s="127"/>
      <c r="BK170" s="128"/>
      <c r="BL170" s="127"/>
      <c r="BM170" s="128"/>
      <c r="BN170" s="127"/>
      <c r="BO170" s="128"/>
      <c r="BP170" s="515"/>
      <c r="BQ170" s="565"/>
      <c r="BR170" s="515"/>
      <c r="BS170" s="515"/>
      <c r="BT170" s="515"/>
      <c r="BU170" s="515"/>
      <c r="BV170" s="547"/>
      <c r="BW170" s="530"/>
      <c r="BX170" s="128"/>
      <c r="BY170" s="127"/>
      <c r="BZ170" s="128"/>
      <c r="CA170" s="127"/>
      <c r="CB170" s="128"/>
      <c r="CC170" s="127"/>
      <c r="CD170" s="128"/>
      <c r="CE170" s="127"/>
      <c r="CF170" s="128"/>
      <c r="CG170" s="129"/>
      <c r="CH170" s="127"/>
      <c r="CI170" s="128"/>
      <c r="CJ170" s="127"/>
      <c r="CK170" s="128"/>
      <c r="CL170" s="127"/>
      <c r="CM170" s="128"/>
      <c r="CN170" s="127"/>
      <c r="CO170" s="128"/>
      <c r="CP170" s="127"/>
      <c r="CQ170" s="128"/>
      <c r="CR170" s="129"/>
      <c r="CS170" s="127"/>
      <c r="CT170" s="128"/>
      <c r="CU170" s="127"/>
      <c r="CV170" s="128"/>
      <c r="CW170" s="127"/>
      <c r="CX170" s="128"/>
      <c r="CY170" s="127"/>
      <c r="CZ170" s="128"/>
      <c r="DA170" s="127"/>
      <c r="DB170" s="128"/>
      <c r="DC170" s="129"/>
      <c r="DD170" s="127"/>
      <c r="DE170" s="128"/>
      <c r="DF170" s="127"/>
      <c r="DG170" s="128"/>
      <c r="DH170" s="127"/>
      <c r="DI170" s="128"/>
      <c r="DJ170" s="127"/>
      <c r="DK170" s="128"/>
      <c r="DL170" s="127"/>
      <c r="DM170" s="128"/>
      <c r="DN170" s="129"/>
      <c r="DO170" s="127"/>
      <c r="DP170" s="128"/>
      <c r="DQ170" s="127"/>
      <c r="DR170" s="128"/>
      <c r="DS170" s="127"/>
      <c r="DT170" s="128"/>
      <c r="DU170" s="127"/>
      <c r="DV170" s="128"/>
      <c r="DW170" s="127"/>
      <c r="DX170" s="128"/>
      <c r="DY170" s="129"/>
      <c r="DZ170" s="565"/>
      <c r="EA170" s="515"/>
      <c r="EB170" s="515"/>
      <c r="EC170" s="515"/>
      <c r="ED170" s="515"/>
      <c r="EE170" s="547"/>
      <c r="EF170" s="257"/>
      <c r="EG170" s="257"/>
      <c r="EH170" s="257"/>
      <c r="EI170" s="257"/>
      <c r="EJ170" s="257"/>
      <c r="EK170" s="258"/>
    </row>
    <row r="171" spans="1:141" s="9" customFormat="1" ht="36" customHeight="1">
      <c r="A171" s="62"/>
      <c r="B171" s="62"/>
      <c r="C171" s="94" t="s">
        <v>46</v>
      </c>
      <c r="D171" s="9" t="s">
        <v>149</v>
      </c>
      <c r="E171" s="64" t="str">
        <f>N9</f>
        <v>Year 1</v>
      </c>
      <c r="F171" s="64" t="str">
        <f>P9</f>
        <v>Year 2</v>
      </c>
      <c r="G171" s="64" t="str">
        <f>R9</f>
        <v>Year 3</v>
      </c>
      <c r="H171" s="64" t="str">
        <f>T9</f>
        <v>Year 4</v>
      </c>
      <c r="I171" s="64" t="str">
        <f>V9</f>
        <v>Year 5</v>
      </c>
      <c r="J171" s="62" t="s">
        <v>336</v>
      </c>
      <c r="K171" s="62" t="s">
        <v>337</v>
      </c>
      <c r="L171" s="62" t="s">
        <v>45</v>
      </c>
      <c r="M171" s="62" t="s">
        <v>317</v>
      </c>
      <c r="N171" s="81"/>
      <c r="O171" s="103"/>
      <c r="P171" s="81"/>
      <c r="Q171" s="103"/>
      <c r="R171" s="81"/>
      <c r="S171" s="103"/>
      <c r="T171" s="81"/>
      <c r="U171" s="103"/>
      <c r="V171" s="81"/>
      <c r="W171" s="103"/>
      <c r="X171" s="99"/>
      <c r="Y171" s="81"/>
      <c r="Z171" s="103"/>
      <c r="AA171" s="81"/>
      <c r="AB171" s="103"/>
      <c r="AC171" s="81"/>
      <c r="AD171" s="103"/>
      <c r="AE171" s="81"/>
      <c r="AF171" s="103"/>
      <c r="AG171" s="81"/>
      <c r="AH171" s="103"/>
      <c r="AI171" s="99"/>
      <c r="AJ171" s="81"/>
      <c r="AK171" s="103"/>
      <c r="AL171" s="81"/>
      <c r="AM171" s="103"/>
      <c r="AN171" s="81"/>
      <c r="AO171" s="103"/>
      <c r="AP171" s="81"/>
      <c r="AQ171" s="103"/>
      <c r="AR171" s="81"/>
      <c r="AS171" s="103"/>
      <c r="AT171" s="99"/>
      <c r="AU171" s="81"/>
      <c r="AV171" s="103"/>
      <c r="AW171" s="81"/>
      <c r="AX171" s="103"/>
      <c r="AY171" s="81"/>
      <c r="AZ171" s="103"/>
      <c r="BA171" s="81"/>
      <c r="BB171" s="103"/>
      <c r="BC171" s="81"/>
      <c r="BD171" s="103"/>
      <c r="BE171" s="99"/>
      <c r="BF171" s="81"/>
      <c r="BG171" s="103"/>
      <c r="BH171" s="81"/>
      <c r="BI171" s="103"/>
      <c r="BJ171" s="81"/>
      <c r="BK171" s="103"/>
      <c r="BL171" s="81"/>
      <c r="BM171" s="103"/>
      <c r="BN171" s="81"/>
      <c r="BO171" s="103"/>
      <c r="BP171" s="512"/>
      <c r="BQ171" s="560"/>
      <c r="BR171" s="512"/>
      <c r="BS171" s="512"/>
      <c r="BT171" s="512"/>
      <c r="BU171" s="512"/>
      <c r="BV171" s="542"/>
      <c r="BW171" s="69"/>
      <c r="BX171" s="103"/>
      <c r="BY171" s="81"/>
      <c r="BZ171" s="103"/>
      <c r="CA171" s="81"/>
      <c r="CB171" s="103"/>
      <c r="CC171" s="81"/>
      <c r="CD171" s="103"/>
      <c r="CE171" s="81"/>
      <c r="CF171" s="103"/>
      <c r="CG171" s="99"/>
      <c r="CH171" s="81"/>
      <c r="CI171" s="103"/>
      <c r="CJ171" s="81"/>
      <c r="CK171" s="103"/>
      <c r="CL171" s="81"/>
      <c r="CM171" s="103"/>
      <c r="CN171" s="81"/>
      <c r="CO171" s="103"/>
      <c r="CP171" s="81"/>
      <c r="CQ171" s="103"/>
      <c r="CR171" s="99"/>
      <c r="CS171" s="81"/>
      <c r="CT171" s="103"/>
      <c r="CU171" s="81"/>
      <c r="CV171" s="103"/>
      <c r="CW171" s="81"/>
      <c r="CX171" s="103"/>
      <c r="CY171" s="81"/>
      <c r="CZ171" s="103"/>
      <c r="DA171" s="81"/>
      <c r="DB171" s="103"/>
      <c r="DC171" s="99"/>
      <c r="DD171" s="81"/>
      <c r="DE171" s="103"/>
      <c r="DF171" s="81"/>
      <c r="DG171" s="103"/>
      <c r="DH171" s="81"/>
      <c r="DI171" s="103"/>
      <c r="DJ171" s="81"/>
      <c r="DK171" s="103"/>
      <c r="DL171" s="81"/>
      <c r="DM171" s="103"/>
      <c r="DN171" s="99"/>
      <c r="DO171" s="81"/>
      <c r="DP171" s="103"/>
      <c r="DQ171" s="81"/>
      <c r="DR171" s="103"/>
      <c r="DS171" s="81"/>
      <c r="DT171" s="103"/>
      <c r="DU171" s="81"/>
      <c r="DV171" s="103"/>
      <c r="DW171" s="81"/>
      <c r="DX171" s="103"/>
      <c r="DY171" s="99"/>
      <c r="DZ171" s="560"/>
      <c r="EA171" s="512"/>
      <c r="EB171" s="512"/>
      <c r="EC171" s="512"/>
      <c r="ED171" s="512"/>
      <c r="EE171" s="542"/>
      <c r="EF171" s="257"/>
      <c r="EG171" s="257"/>
      <c r="EH171" s="257"/>
      <c r="EI171" s="257"/>
      <c r="EJ171" s="257"/>
      <c r="EK171" s="258"/>
    </row>
    <row r="172" spans="1:141" ht="15" customHeight="1">
      <c r="C172" s="61" t="s">
        <v>315</v>
      </c>
      <c r="D172" s="655" t="s">
        <v>338</v>
      </c>
      <c r="E172" s="57"/>
      <c r="F172" s="57"/>
      <c r="G172" s="57"/>
      <c r="H172" s="57"/>
      <c r="I172" s="57"/>
      <c r="J172" s="649"/>
      <c r="K172" s="57"/>
      <c r="L172" s="33"/>
      <c r="M172" s="34">
        <f t="shared" ref="M172:M183" si="568">VLOOKUP(C172,TravelIncrease,2,0)</f>
        <v>1.1000000000000001</v>
      </c>
      <c r="N172" s="851">
        <f t="shared" ref="N172:N183" si="569">ROUND($E172*$K172*$L172*$M172,0)</f>
        <v>0</v>
      </c>
      <c r="O172" s="871"/>
      <c r="P172" s="851">
        <f t="shared" ref="P172:P183" si="570">ROUND($F172*$K172*$L172*$M172^2,0)</f>
        <v>0</v>
      </c>
      <c r="Q172" s="871"/>
      <c r="R172" s="851">
        <f t="shared" ref="R172:R183" si="571">ROUND($G172*$K172*$L172*$M172^3,0)</f>
        <v>0</v>
      </c>
      <c r="S172" s="871"/>
      <c r="T172" s="851">
        <f t="shared" ref="T172:T183" si="572">ROUND($H172*$K172*$L172*$M172^4,0)</f>
        <v>0</v>
      </c>
      <c r="U172" s="871"/>
      <c r="V172" s="851">
        <f t="shared" ref="V172:V183" si="573">ROUND($I172*$K172*$L172*$M172^5,0)</f>
        <v>0</v>
      </c>
      <c r="W172" s="871"/>
      <c r="X172" s="92">
        <f>SUM(N172+P172+R172+T172+V172)</f>
        <v>0</v>
      </c>
      <c r="Y172" s="867"/>
      <c r="Z172" s="961"/>
      <c r="AA172" s="867"/>
      <c r="AB172" s="961"/>
      <c r="AC172" s="867"/>
      <c r="AD172" s="961"/>
      <c r="AE172" s="867"/>
      <c r="AF172" s="961"/>
      <c r="AG172" s="867"/>
      <c r="AH172" s="961"/>
      <c r="AI172" s="277"/>
      <c r="AJ172" s="869"/>
      <c r="AK172" s="870"/>
      <c r="AL172" s="869"/>
      <c r="AM172" s="870"/>
      <c r="AN172" s="869"/>
      <c r="AO172" s="870"/>
      <c r="AP172" s="869"/>
      <c r="AQ172" s="870"/>
      <c r="AR172" s="869"/>
      <c r="AS172" s="870"/>
      <c r="AT172" s="278"/>
      <c r="AU172" s="861"/>
      <c r="AV172" s="862"/>
      <c r="AW172" s="861"/>
      <c r="AX172" s="862"/>
      <c r="AY172" s="861"/>
      <c r="AZ172" s="862"/>
      <c r="BA172" s="861"/>
      <c r="BB172" s="862"/>
      <c r="BC172" s="861"/>
      <c r="BD172" s="862"/>
      <c r="BE172" s="279"/>
      <c r="BF172" s="863"/>
      <c r="BG172" s="864"/>
      <c r="BH172" s="863"/>
      <c r="BI172" s="864"/>
      <c r="BJ172" s="863"/>
      <c r="BK172" s="864"/>
      <c r="BL172" s="863"/>
      <c r="BM172" s="864"/>
      <c r="BN172" s="863"/>
      <c r="BO172" s="864"/>
      <c r="BP172" s="514"/>
      <c r="BQ172" s="572">
        <f t="shared" ref="BQ172:BQ183" si="574">N172</f>
        <v>0</v>
      </c>
      <c r="BR172" s="573">
        <f t="shared" ref="BR172:BR183" si="575">P172</f>
        <v>0</v>
      </c>
      <c r="BS172" s="573">
        <f t="shared" ref="BS172:BS183" si="576">R172</f>
        <v>0</v>
      </c>
      <c r="BT172" s="573">
        <f t="shared" ref="BT172:BT183" si="577">T172</f>
        <v>0</v>
      </c>
      <c r="BU172" s="573">
        <f t="shared" ref="BU172:BU183" si="578">V172</f>
        <v>0</v>
      </c>
      <c r="BV172" s="574">
        <f t="shared" ref="BV172:BV183" si="579">SUM(BQ172:BU172)</f>
        <v>0</v>
      </c>
      <c r="BW172" s="993"/>
      <c r="BX172" s="992"/>
      <c r="BY172" s="991"/>
      <c r="BZ172" s="992"/>
      <c r="CA172" s="991"/>
      <c r="CB172" s="992"/>
      <c r="CC172" s="991"/>
      <c r="CD172" s="992"/>
      <c r="CE172" s="991"/>
      <c r="CF172" s="992"/>
      <c r="CG172" s="281"/>
      <c r="CH172" s="989"/>
      <c r="CI172" s="990"/>
      <c r="CJ172" s="989"/>
      <c r="CK172" s="990"/>
      <c r="CL172" s="989"/>
      <c r="CM172" s="990"/>
      <c r="CN172" s="989"/>
      <c r="CO172" s="990"/>
      <c r="CP172" s="989"/>
      <c r="CQ172" s="990"/>
      <c r="CR172" s="282"/>
      <c r="CS172" s="987"/>
      <c r="CT172" s="988"/>
      <c r="CU172" s="987"/>
      <c r="CV172" s="988"/>
      <c r="CW172" s="987"/>
      <c r="CX172" s="988"/>
      <c r="CY172" s="987"/>
      <c r="CZ172" s="988"/>
      <c r="DA172" s="987"/>
      <c r="DB172" s="988"/>
      <c r="DC172" s="283"/>
      <c r="DD172" s="985"/>
      <c r="DE172" s="986"/>
      <c r="DF172" s="985"/>
      <c r="DG172" s="986"/>
      <c r="DH172" s="985"/>
      <c r="DI172" s="986"/>
      <c r="DJ172" s="985"/>
      <c r="DK172" s="986"/>
      <c r="DL172" s="985"/>
      <c r="DM172" s="986"/>
      <c r="DN172" s="284"/>
      <c r="DO172" s="996"/>
      <c r="DP172" s="997"/>
      <c r="DQ172" s="996"/>
      <c r="DR172" s="997"/>
      <c r="DS172" s="996"/>
      <c r="DT172" s="997"/>
      <c r="DU172" s="996"/>
      <c r="DV172" s="997"/>
      <c r="DW172" s="996"/>
      <c r="DX172" s="997"/>
      <c r="DY172" s="285"/>
      <c r="DZ172" s="588"/>
      <c r="EA172" s="589"/>
      <c r="EB172" s="589"/>
      <c r="EC172" s="589"/>
      <c r="ED172" s="589"/>
      <c r="EE172" s="590"/>
      <c r="EF172" s="256">
        <f t="shared" ref="EF172:EF183" si="580">N172</f>
        <v>0</v>
      </c>
      <c r="EG172" s="256">
        <f t="shared" ref="EG172:EG183" si="581">P172</f>
        <v>0</v>
      </c>
      <c r="EH172" s="256">
        <f t="shared" ref="EH172:EH183" si="582">R172</f>
        <v>0</v>
      </c>
      <c r="EI172" s="256">
        <f t="shared" ref="EI172:EI183" si="583">T172</f>
        <v>0</v>
      </c>
      <c r="EJ172" s="256">
        <f t="shared" ref="EJ172:EJ183" si="584">V172</f>
        <v>0</v>
      </c>
      <c r="EK172" s="244">
        <f t="shared" ref="EK172:EK184" si="585">SUM(EF172:EJ172)</f>
        <v>0</v>
      </c>
    </row>
    <row r="173" spans="1:141" ht="15" customHeight="1">
      <c r="C173" s="61" t="s">
        <v>231</v>
      </c>
      <c r="D173" s="655"/>
      <c r="E173" s="57"/>
      <c r="F173" s="57"/>
      <c r="G173" s="57"/>
      <c r="H173" s="57"/>
      <c r="I173" s="57"/>
      <c r="J173" s="649"/>
      <c r="K173" s="57"/>
      <c r="L173" s="33"/>
      <c r="M173" s="34">
        <f t="shared" si="568"/>
        <v>1</v>
      </c>
      <c r="N173" s="851">
        <f t="shared" si="569"/>
        <v>0</v>
      </c>
      <c r="O173" s="871"/>
      <c r="P173" s="851">
        <f t="shared" si="570"/>
        <v>0</v>
      </c>
      <c r="Q173" s="871"/>
      <c r="R173" s="851">
        <f t="shared" si="571"/>
        <v>0</v>
      </c>
      <c r="S173" s="871"/>
      <c r="T173" s="851">
        <f t="shared" si="572"/>
        <v>0</v>
      </c>
      <c r="U173" s="871"/>
      <c r="V173" s="851">
        <f t="shared" si="573"/>
        <v>0</v>
      </c>
      <c r="W173" s="871"/>
      <c r="X173" s="92">
        <f>SUM(N173+P173+R173+T173+V173)</f>
        <v>0</v>
      </c>
      <c r="Y173" s="867"/>
      <c r="Z173" s="961"/>
      <c r="AA173" s="867"/>
      <c r="AB173" s="961"/>
      <c r="AC173" s="867"/>
      <c r="AD173" s="961"/>
      <c r="AE173" s="867"/>
      <c r="AF173" s="961"/>
      <c r="AG173" s="867"/>
      <c r="AH173" s="961"/>
      <c r="AI173" s="277"/>
      <c r="AJ173" s="869"/>
      <c r="AK173" s="870"/>
      <c r="AL173" s="869"/>
      <c r="AM173" s="870"/>
      <c r="AN173" s="869"/>
      <c r="AO173" s="870"/>
      <c r="AP173" s="869"/>
      <c r="AQ173" s="870"/>
      <c r="AR173" s="869"/>
      <c r="AS173" s="870"/>
      <c r="AT173" s="278"/>
      <c r="AU173" s="861"/>
      <c r="AV173" s="862"/>
      <c r="AW173" s="861"/>
      <c r="AX173" s="862"/>
      <c r="AY173" s="861"/>
      <c r="AZ173" s="862"/>
      <c r="BA173" s="861"/>
      <c r="BB173" s="862"/>
      <c r="BC173" s="861"/>
      <c r="BD173" s="862"/>
      <c r="BE173" s="279"/>
      <c r="BF173" s="863"/>
      <c r="BG173" s="864"/>
      <c r="BH173" s="863"/>
      <c r="BI173" s="864"/>
      <c r="BJ173" s="863"/>
      <c r="BK173" s="864"/>
      <c r="BL173" s="863"/>
      <c r="BM173" s="864"/>
      <c r="BN173" s="863"/>
      <c r="BO173" s="864"/>
      <c r="BP173" s="514"/>
      <c r="BQ173" s="572">
        <f t="shared" si="574"/>
        <v>0</v>
      </c>
      <c r="BR173" s="573">
        <f t="shared" si="575"/>
        <v>0</v>
      </c>
      <c r="BS173" s="573">
        <f t="shared" si="576"/>
        <v>0</v>
      </c>
      <c r="BT173" s="573">
        <f t="shared" si="577"/>
        <v>0</v>
      </c>
      <c r="BU173" s="573">
        <f t="shared" si="578"/>
        <v>0</v>
      </c>
      <c r="BV173" s="574">
        <f t="shared" si="579"/>
        <v>0</v>
      </c>
      <c r="BW173" s="993"/>
      <c r="BX173" s="992"/>
      <c r="BY173" s="991"/>
      <c r="BZ173" s="992"/>
      <c r="CA173" s="991"/>
      <c r="CB173" s="992"/>
      <c r="CC173" s="991"/>
      <c r="CD173" s="992"/>
      <c r="CE173" s="991"/>
      <c r="CF173" s="992"/>
      <c r="CG173" s="281"/>
      <c r="CH173" s="989"/>
      <c r="CI173" s="990"/>
      <c r="CJ173" s="989"/>
      <c r="CK173" s="990"/>
      <c r="CL173" s="989"/>
      <c r="CM173" s="990"/>
      <c r="CN173" s="989"/>
      <c r="CO173" s="990"/>
      <c r="CP173" s="989"/>
      <c r="CQ173" s="990"/>
      <c r="CR173" s="282"/>
      <c r="CS173" s="987"/>
      <c r="CT173" s="988"/>
      <c r="CU173" s="987"/>
      <c r="CV173" s="988"/>
      <c r="CW173" s="987"/>
      <c r="CX173" s="988"/>
      <c r="CY173" s="987"/>
      <c r="CZ173" s="988"/>
      <c r="DA173" s="987"/>
      <c r="DB173" s="988"/>
      <c r="DC173" s="283"/>
      <c r="DD173" s="985"/>
      <c r="DE173" s="986"/>
      <c r="DF173" s="985"/>
      <c r="DG173" s="986"/>
      <c r="DH173" s="985"/>
      <c r="DI173" s="986"/>
      <c r="DJ173" s="985"/>
      <c r="DK173" s="986"/>
      <c r="DL173" s="985"/>
      <c r="DM173" s="986"/>
      <c r="DN173" s="284"/>
      <c r="DO173" s="996"/>
      <c r="DP173" s="997"/>
      <c r="DQ173" s="996"/>
      <c r="DR173" s="997"/>
      <c r="DS173" s="996"/>
      <c r="DT173" s="997"/>
      <c r="DU173" s="996"/>
      <c r="DV173" s="997"/>
      <c r="DW173" s="996"/>
      <c r="DX173" s="997"/>
      <c r="DY173" s="285"/>
      <c r="DZ173" s="588"/>
      <c r="EA173" s="589"/>
      <c r="EB173" s="589"/>
      <c r="EC173" s="589"/>
      <c r="ED173" s="589"/>
      <c r="EE173" s="590"/>
      <c r="EF173" s="256">
        <f t="shared" si="580"/>
        <v>0</v>
      </c>
      <c r="EG173" s="256">
        <f t="shared" si="581"/>
        <v>0</v>
      </c>
      <c r="EH173" s="256">
        <f t="shared" si="582"/>
        <v>0</v>
      </c>
      <c r="EI173" s="256">
        <f t="shared" si="583"/>
        <v>0</v>
      </c>
      <c r="EJ173" s="256">
        <f t="shared" si="584"/>
        <v>0</v>
      </c>
      <c r="EK173" s="244">
        <f t="shared" si="585"/>
        <v>0</v>
      </c>
    </row>
    <row r="174" spans="1:141" ht="15" customHeight="1">
      <c r="C174" s="61" t="s">
        <v>15</v>
      </c>
      <c r="D174" s="655"/>
      <c r="E174" s="57"/>
      <c r="F174" s="57"/>
      <c r="G174" s="57"/>
      <c r="H174" s="57"/>
      <c r="I174" s="57"/>
      <c r="J174" s="649"/>
      <c r="K174" s="57"/>
      <c r="L174" s="33"/>
      <c r="M174" s="34">
        <f t="shared" si="568"/>
        <v>1</v>
      </c>
      <c r="N174" s="851">
        <f t="shared" si="569"/>
        <v>0</v>
      </c>
      <c r="O174" s="871"/>
      <c r="P174" s="851">
        <f t="shared" si="570"/>
        <v>0</v>
      </c>
      <c r="Q174" s="871"/>
      <c r="R174" s="851">
        <f t="shared" si="571"/>
        <v>0</v>
      </c>
      <c r="S174" s="871"/>
      <c r="T174" s="851">
        <f t="shared" si="572"/>
        <v>0</v>
      </c>
      <c r="U174" s="871"/>
      <c r="V174" s="851">
        <f t="shared" si="573"/>
        <v>0</v>
      </c>
      <c r="W174" s="871"/>
      <c r="X174" s="92">
        <f t="shared" ref="X174:X183" si="586">SUM(N174+P174+R174+T174+V174)</f>
        <v>0</v>
      </c>
      <c r="Y174" s="867"/>
      <c r="Z174" s="961"/>
      <c r="AA174" s="867"/>
      <c r="AB174" s="961"/>
      <c r="AC174" s="867"/>
      <c r="AD174" s="961"/>
      <c r="AE174" s="867"/>
      <c r="AF174" s="961"/>
      <c r="AG174" s="867"/>
      <c r="AH174" s="961"/>
      <c r="AI174" s="277"/>
      <c r="AJ174" s="869"/>
      <c r="AK174" s="870"/>
      <c r="AL174" s="869"/>
      <c r="AM174" s="870"/>
      <c r="AN174" s="869"/>
      <c r="AO174" s="870"/>
      <c r="AP174" s="869"/>
      <c r="AQ174" s="870"/>
      <c r="AR174" s="869"/>
      <c r="AS174" s="870"/>
      <c r="AT174" s="278"/>
      <c r="AU174" s="861"/>
      <c r="AV174" s="862"/>
      <c r="AW174" s="861"/>
      <c r="AX174" s="862"/>
      <c r="AY174" s="861"/>
      <c r="AZ174" s="862"/>
      <c r="BA174" s="861"/>
      <c r="BB174" s="862"/>
      <c r="BC174" s="861"/>
      <c r="BD174" s="862"/>
      <c r="BE174" s="279"/>
      <c r="BF174" s="863"/>
      <c r="BG174" s="864"/>
      <c r="BH174" s="863"/>
      <c r="BI174" s="864"/>
      <c r="BJ174" s="863"/>
      <c r="BK174" s="864"/>
      <c r="BL174" s="863"/>
      <c r="BM174" s="864"/>
      <c r="BN174" s="863"/>
      <c r="BO174" s="864"/>
      <c r="BP174" s="514"/>
      <c r="BQ174" s="572">
        <f t="shared" si="574"/>
        <v>0</v>
      </c>
      <c r="BR174" s="573">
        <f t="shared" si="575"/>
        <v>0</v>
      </c>
      <c r="BS174" s="573">
        <f t="shared" si="576"/>
        <v>0</v>
      </c>
      <c r="BT174" s="573">
        <f t="shared" si="577"/>
        <v>0</v>
      </c>
      <c r="BU174" s="573">
        <f t="shared" si="578"/>
        <v>0</v>
      </c>
      <c r="BV174" s="574">
        <f t="shared" si="579"/>
        <v>0</v>
      </c>
      <c r="BW174" s="993"/>
      <c r="BX174" s="992"/>
      <c r="BY174" s="991"/>
      <c r="BZ174" s="992"/>
      <c r="CA174" s="991"/>
      <c r="CB174" s="992"/>
      <c r="CC174" s="991"/>
      <c r="CD174" s="992"/>
      <c r="CE174" s="991"/>
      <c r="CF174" s="992"/>
      <c r="CG174" s="281"/>
      <c r="CH174" s="989"/>
      <c r="CI174" s="990"/>
      <c r="CJ174" s="989"/>
      <c r="CK174" s="990"/>
      <c r="CL174" s="989"/>
      <c r="CM174" s="990"/>
      <c r="CN174" s="989"/>
      <c r="CO174" s="990"/>
      <c r="CP174" s="989"/>
      <c r="CQ174" s="990"/>
      <c r="CR174" s="282"/>
      <c r="CS174" s="987"/>
      <c r="CT174" s="988"/>
      <c r="CU174" s="987"/>
      <c r="CV174" s="988"/>
      <c r="CW174" s="987"/>
      <c r="CX174" s="988"/>
      <c r="CY174" s="987"/>
      <c r="CZ174" s="988"/>
      <c r="DA174" s="987"/>
      <c r="DB174" s="988"/>
      <c r="DC174" s="283"/>
      <c r="DD174" s="985"/>
      <c r="DE174" s="986"/>
      <c r="DF174" s="985"/>
      <c r="DG174" s="986"/>
      <c r="DH174" s="985"/>
      <c r="DI174" s="986"/>
      <c r="DJ174" s="985"/>
      <c r="DK174" s="986"/>
      <c r="DL174" s="985"/>
      <c r="DM174" s="986"/>
      <c r="DN174" s="284"/>
      <c r="DO174" s="996"/>
      <c r="DP174" s="997"/>
      <c r="DQ174" s="996"/>
      <c r="DR174" s="997"/>
      <c r="DS174" s="996"/>
      <c r="DT174" s="997"/>
      <c r="DU174" s="996"/>
      <c r="DV174" s="997"/>
      <c r="DW174" s="996"/>
      <c r="DX174" s="997"/>
      <c r="DY174" s="285"/>
      <c r="DZ174" s="588"/>
      <c r="EA174" s="589"/>
      <c r="EB174" s="589"/>
      <c r="EC174" s="589"/>
      <c r="ED174" s="589"/>
      <c r="EE174" s="590"/>
      <c r="EF174" s="256">
        <f t="shared" si="580"/>
        <v>0</v>
      </c>
      <c r="EG174" s="256">
        <f t="shared" si="581"/>
        <v>0</v>
      </c>
      <c r="EH174" s="256">
        <f t="shared" si="582"/>
        <v>0</v>
      </c>
      <c r="EI174" s="256">
        <f t="shared" si="583"/>
        <v>0</v>
      </c>
      <c r="EJ174" s="256">
        <f t="shared" si="584"/>
        <v>0</v>
      </c>
      <c r="EK174" s="244">
        <f t="shared" si="585"/>
        <v>0</v>
      </c>
    </row>
    <row r="175" spans="1:141" ht="15" customHeight="1">
      <c r="C175" s="61" t="s">
        <v>34</v>
      </c>
      <c r="D175" s="655"/>
      <c r="E175" s="57"/>
      <c r="F175" s="57"/>
      <c r="G175" s="57"/>
      <c r="H175" s="57"/>
      <c r="I175" s="57"/>
      <c r="J175" s="649"/>
      <c r="K175" s="57"/>
      <c r="L175" s="33"/>
      <c r="M175" s="34">
        <f t="shared" si="568"/>
        <v>1.1000000000000001</v>
      </c>
      <c r="N175" s="851">
        <f t="shared" si="569"/>
        <v>0</v>
      </c>
      <c r="O175" s="871"/>
      <c r="P175" s="851">
        <f t="shared" si="570"/>
        <v>0</v>
      </c>
      <c r="Q175" s="871"/>
      <c r="R175" s="851">
        <f t="shared" si="571"/>
        <v>0</v>
      </c>
      <c r="S175" s="871"/>
      <c r="T175" s="851">
        <f t="shared" si="572"/>
        <v>0</v>
      </c>
      <c r="U175" s="871"/>
      <c r="V175" s="851">
        <f t="shared" si="573"/>
        <v>0</v>
      </c>
      <c r="W175" s="871"/>
      <c r="X175" s="92">
        <f t="shared" si="586"/>
        <v>0</v>
      </c>
      <c r="Y175" s="867"/>
      <c r="Z175" s="961"/>
      <c r="AA175" s="867"/>
      <c r="AB175" s="961"/>
      <c r="AC175" s="867"/>
      <c r="AD175" s="961"/>
      <c r="AE175" s="867"/>
      <c r="AF175" s="961"/>
      <c r="AG175" s="867"/>
      <c r="AH175" s="961"/>
      <c r="AI175" s="277"/>
      <c r="AJ175" s="869"/>
      <c r="AK175" s="870"/>
      <c r="AL175" s="869"/>
      <c r="AM175" s="870"/>
      <c r="AN175" s="869"/>
      <c r="AO175" s="870"/>
      <c r="AP175" s="869"/>
      <c r="AQ175" s="870"/>
      <c r="AR175" s="869"/>
      <c r="AS175" s="870"/>
      <c r="AT175" s="278"/>
      <c r="AU175" s="861"/>
      <c r="AV175" s="862"/>
      <c r="AW175" s="861"/>
      <c r="AX175" s="862"/>
      <c r="AY175" s="861"/>
      <c r="AZ175" s="862"/>
      <c r="BA175" s="861"/>
      <c r="BB175" s="862"/>
      <c r="BC175" s="861"/>
      <c r="BD175" s="862"/>
      <c r="BE175" s="279"/>
      <c r="BF175" s="863"/>
      <c r="BG175" s="864"/>
      <c r="BH175" s="863"/>
      <c r="BI175" s="864"/>
      <c r="BJ175" s="863"/>
      <c r="BK175" s="864"/>
      <c r="BL175" s="863"/>
      <c r="BM175" s="864"/>
      <c r="BN175" s="863"/>
      <c r="BO175" s="864"/>
      <c r="BP175" s="514"/>
      <c r="BQ175" s="572">
        <f t="shared" si="574"/>
        <v>0</v>
      </c>
      <c r="BR175" s="573">
        <f t="shared" si="575"/>
        <v>0</v>
      </c>
      <c r="BS175" s="573">
        <f t="shared" si="576"/>
        <v>0</v>
      </c>
      <c r="BT175" s="573">
        <f t="shared" si="577"/>
        <v>0</v>
      </c>
      <c r="BU175" s="573">
        <f t="shared" si="578"/>
        <v>0</v>
      </c>
      <c r="BV175" s="574">
        <f t="shared" si="579"/>
        <v>0</v>
      </c>
      <c r="BW175" s="993"/>
      <c r="BX175" s="992"/>
      <c r="BY175" s="991"/>
      <c r="BZ175" s="992"/>
      <c r="CA175" s="991"/>
      <c r="CB175" s="992"/>
      <c r="CC175" s="991"/>
      <c r="CD175" s="992"/>
      <c r="CE175" s="991"/>
      <c r="CF175" s="992"/>
      <c r="CG175" s="281"/>
      <c r="CH175" s="989"/>
      <c r="CI175" s="990"/>
      <c r="CJ175" s="989"/>
      <c r="CK175" s="990"/>
      <c r="CL175" s="989"/>
      <c r="CM175" s="990"/>
      <c r="CN175" s="989"/>
      <c r="CO175" s="990"/>
      <c r="CP175" s="989"/>
      <c r="CQ175" s="990"/>
      <c r="CR175" s="282"/>
      <c r="CS175" s="987"/>
      <c r="CT175" s="988"/>
      <c r="CU175" s="987"/>
      <c r="CV175" s="988"/>
      <c r="CW175" s="987"/>
      <c r="CX175" s="988"/>
      <c r="CY175" s="987"/>
      <c r="CZ175" s="988"/>
      <c r="DA175" s="987"/>
      <c r="DB175" s="988"/>
      <c r="DC175" s="283"/>
      <c r="DD175" s="985"/>
      <c r="DE175" s="986"/>
      <c r="DF175" s="985"/>
      <c r="DG175" s="986"/>
      <c r="DH175" s="985"/>
      <c r="DI175" s="986"/>
      <c r="DJ175" s="985"/>
      <c r="DK175" s="986"/>
      <c r="DL175" s="985"/>
      <c r="DM175" s="986"/>
      <c r="DN175" s="284"/>
      <c r="DO175" s="996"/>
      <c r="DP175" s="997"/>
      <c r="DQ175" s="996"/>
      <c r="DR175" s="997"/>
      <c r="DS175" s="996"/>
      <c r="DT175" s="997"/>
      <c r="DU175" s="996"/>
      <c r="DV175" s="997"/>
      <c r="DW175" s="996"/>
      <c r="DX175" s="997"/>
      <c r="DY175" s="285"/>
      <c r="DZ175" s="588"/>
      <c r="EA175" s="589"/>
      <c r="EB175" s="589"/>
      <c r="EC175" s="589"/>
      <c r="ED175" s="589"/>
      <c r="EE175" s="590"/>
      <c r="EF175" s="256">
        <f t="shared" si="580"/>
        <v>0</v>
      </c>
      <c r="EG175" s="256">
        <f t="shared" si="581"/>
        <v>0</v>
      </c>
      <c r="EH175" s="256">
        <f t="shared" si="582"/>
        <v>0</v>
      </c>
      <c r="EI175" s="256">
        <f t="shared" si="583"/>
        <v>0</v>
      </c>
      <c r="EJ175" s="256">
        <f t="shared" si="584"/>
        <v>0</v>
      </c>
      <c r="EK175" s="244">
        <f t="shared" si="585"/>
        <v>0</v>
      </c>
    </row>
    <row r="176" spans="1:141" ht="15" customHeight="1">
      <c r="C176" s="61" t="s">
        <v>315</v>
      </c>
      <c r="D176" s="655" t="s">
        <v>338</v>
      </c>
      <c r="E176" s="57"/>
      <c r="F176" s="57"/>
      <c r="G176" s="57"/>
      <c r="H176" s="57"/>
      <c r="I176" s="57"/>
      <c r="J176" s="649"/>
      <c r="K176" s="57"/>
      <c r="L176" s="33"/>
      <c r="M176" s="34">
        <f t="shared" si="568"/>
        <v>1.1000000000000001</v>
      </c>
      <c r="N176" s="851">
        <f t="shared" si="569"/>
        <v>0</v>
      </c>
      <c r="O176" s="871"/>
      <c r="P176" s="851">
        <f t="shared" si="570"/>
        <v>0</v>
      </c>
      <c r="Q176" s="871"/>
      <c r="R176" s="851">
        <f t="shared" si="571"/>
        <v>0</v>
      </c>
      <c r="S176" s="871"/>
      <c r="T176" s="851">
        <f t="shared" si="572"/>
        <v>0</v>
      </c>
      <c r="U176" s="871"/>
      <c r="V176" s="851">
        <f t="shared" si="573"/>
        <v>0</v>
      </c>
      <c r="W176" s="871"/>
      <c r="X176" s="92">
        <f t="shared" si="586"/>
        <v>0</v>
      </c>
      <c r="Y176" s="867"/>
      <c r="Z176" s="961"/>
      <c r="AA176" s="867"/>
      <c r="AB176" s="961"/>
      <c r="AC176" s="867"/>
      <c r="AD176" s="961"/>
      <c r="AE176" s="867"/>
      <c r="AF176" s="961"/>
      <c r="AG176" s="867"/>
      <c r="AH176" s="961"/>
      <c r="AI176" s="277"/>
      <c r="AJ176" s="869"/>
      <c r="AK176" s="870"/>
      <c r="AL176" s="869"/>
      <c r="AM176" s="870"/>
      <c r="AN176" s="869"/>
      <c r="AO176" s="870"/>
      <c r="AP176" s="869"/>
      <c r="AQ176" s="870"/>
      <c r="AR176" s="869"/>
      <c r="AS176" s="870"/>
      <c r="AT176" s="278"/>
      <c r="AU176" s="861"/>
      <c r="AV176" s="862"/>
      <c r="AW176" s="861"/>
      <c r="AX176" s="862"/>
      <c r="AY176" s="861"/>
      <c r="AZ176" s="862"/>
      <c r="BA176" s="861"/>
      <c r="BB176" s="862"/>
      <c r="BC176" s="861"/>
      <c r="BD176" s="862"/>
      <c r="BE176" s="279"/>
      <c r="BF176" s="863"/>
      <c r="BG176" s="864"/>
      <c r="BH176" s="863"/>
      <c r="BI176" s="864"/>
      <c r="BJ176" s="863"/>
      <c r="BK176" s="864"/>
      <c r="BL176" s="863"/>
      <c r="BM176" s="864"/>
      <c r="BN176" s="863"/>
      <c r="BO176" s="864"/>
      <c r="BP176" s="514"/>
      <c r="BQ176" s="572">
        <f t="shared" si="574"/>
        <v>0</v>
      </c>
      <c r="BR176" s="573">
        <f t="shared" si="575"/>
        <v>0</v>
      </c>
      <c r="BS176" s="573">
        <f t="shared" si="576"/>
        <v>0</v>
      </c>
      <c r="BT176" s="573">
        <f t="shared" si="577"/>
        <v>0</v>
      </c>
      <c r="BU176" s="573">
        <f t="shared" si="578"/>
        <v>0</v>
      </c>
      <c r="BV176" s="574">
        <f t="shared" si="579"/>
        <v>0</v>
      </c>
      <c r="BW176" s="993"/>
      <c r="BX176" s="992"/>
      <c r="BY176" s="991"/>
      <c r="BZ176" s="992"/>
      <c r="CA176" s="991"/>
      <c r="CB176" s="992"/>
      <c r="CC176" s="991"/>
      <c r="CD176" s="992"/>
      <c r="CE176" s="991"/>
      <c r="CF176" s="992"/>
      <c r="CG176" s="281"/>
      <c r="CH176" s="989"/>
      <c r="CI176" s="990"/>
      <c r="CJ176" s="989"/>
      <c r="CK176" s="990"/>
      <c r="CL176" s="989"/>
      <c r="CM176" s="990"/>
      <c r="CN176" s="989"/>
      <c r="CO176" s="990"/>
      <c r="CP176" s="989"/>
      <c r="CQ176" s="990"/>
      <c r="CR176" s="282"/>
      <c r="CS176" s="987"/>
      <c r="CT176" s="988"/>
      <c r="CU176" s="987"/>
      <c r="CV176" s="988"/>
      <c r="CW176" s="987"/>
      <c r="CX176" s="988"/>
      <c r="CY176" s="987"/>
      <c r="CZ176" s="988"/>
      <c r="DA176" s="987"/>
      <c r="DB176" s="988"/>
      <c r="DC176" s="283"/>
      <c r="DD176" s="985"/>
      <c r="DE176" s="986"/>
      <c r="DF176" s="985"/>
      <c r="DG176" s="986"/>
      <c r="DH176" s="985"/>
      <c r="DI176" s="986"/>
      <c r="DJ176" s="985"/>
      <c r="DK176" s="986"/>
      <c r="DL176" s="985"/>
      <c r="DM176" s="986"/>
      <c r="DN176" s="284"/>
      <c r="DO176" s="996"/>
      <c r="DP176" s="997"/>
      <c r="DQ176" s="996"/>
      <c r="DR176" s="997"/>
      <c r="DS176" s="996"/>
      <c r="DT176" s="997"/>
      <c r="DU176" s="996"/>
      <c r="DV176" s="997"/>
      <c r="DW176" s="996"/>
      <c r="DX176" s="997"/>
      <c r="DY176" s="285"/>
      <c r="DZ176" s="588"/>
      <c r="EA176" s="589"/>
      <c r="EB176" s="589"/>
      <c r="EC176" s="589"/>
      <c r="ED176" s="589"/>
      <c r="EE176" s="590"/>
      <c r="EF176" s="256">
        <f t="shared" si="580"/>
        <v>0</v>
      </c>
      <c r="EG176" s="256">
        <f t="shared" si="581"/>
        <v>0</v>
      </c>
      <c r="EH176" s="256">
        <f t="shared" si="582"/>
        <v>0</v>
      </c>
      <c r="EI176" s="256">
        <f t="shared" si="583"/>
        <v>0</v>
      </c>
      <c r="EJ176" s="256">
        <f t="shared" si="584"/>
        <v>0</v>
      </c>
      <c r="EK176" s="244">
        <f t="shared" si="585"/>
        <v>0</v>
      </c>
    </row>
    <row r="177" spans="1:141" ht="15" customHeight="1">
      <c r="C177" s="61" t="s">
        <v>231</v>
      </c>
      <c r="D177" s="655"/>
      <c r="E177" s="57"/>
      <c r="F177" s="57"/>
      <c r="G177" s="57"/>
      <c r="H177" s="57"/>
      <c r="I177" s="57"/>
      <c r="J177" s="649"/>
      <c r="K177" s="57"/>
      <c r="L177" s="33"/>
      <c r="M177" s="34">
        <f t="shared" si="568"/>
        <v>1</v>
      </c>
      <c r="N177" s="851">
        <f t="shared" si="569"/>
        <v>0</v>
      </c>
      <c r="O177" s="871"/>
      <c r="P177" s="851">
        <f t="shared" si="570"/>
        <v>0</v>
      </c>
      <c r="Q177" s="871"/>
      <c r="R177" s="851">
        <f t="shared" si="571"/>
        <v>0</v>
      </c>
      <c r="S177" s="871"/>
      <c r="T177" s="851">
        <f t="shared" si="572"/>
        <v>0</v>
      </c>
      <c r="U177" s="871"/>
      <c r="V177" s="851">
        <f t="shared" si="573"/>
        <v>0</v>
      </c>
      <c r="W177" s="871"/>
      <c r="X177" s="92">
        <f t="shared" si="586"/>
        <v>0</v>
      </c>
      <c r="Y177" s="867"/>
      <c r="Z177" s="961"/>
      <c r="AA177" s="867"/>
      <c r="AB177" s="961"/>
      <c r="AC177" s="867"/>
      <c r="AD177" s="961"/>
      <c r="AE177" s="867"/>
      <c r="AF177" s="961"/>
      <c r="AG177" s="867"/>
      <c r="AH177" s="961"/>
      <c r="AI177" s="277"/>
      <c r="AJ177" s="869"/>
      <c r="AK177" s="870"/>
      <c r="AL177" s="869"/>
      <c r="AM177" s="870"/>
      <c r="AN177" s="869"/>
      <c r="AO177" s="870"/>
      <c r="AP177" s="869"/>
      <c r="AQ177" s="870"/>
      <c r="AR177" s="869"/>
      <c r="AS177" s="870"/>
      <c r="AT177" s="278"/>
      <c r="AU177" s="861"/>
      <c r="AV177" s="862"/>
      <c r="AW177" s="861"/>
      <c r="AX177" s="862"/>
      <c r="AY177" s="861"/>
      <c r="AZ177" s="862"/>
      <c r="BA177" s="861"/>
      <c r="BB177" s="862"/>
      <c r="BC177" s="861"/>
      <c r="BD177" s="862"/>
      <c r="BE177" s="279"/>
      <c r="BF177" s="863"/>
      <c r="BG177" s="864"/>
      <c r="BH177" s="863"/>
      <c r="BI177" s="864"/>
      <c r="BJ177" s="863"/>
      <c r="BK177" s="864"/>
      <c r="BL177" s="863"/>
      <c r="BM177" s="864"/>
      <c r="BN177" s="863"/>
      <c r="BO177" s="864"/>
      <c r="BP177" s="514"/>
      <c r="BQ177" s="572">
        <f t="shared" si="574"/>
        <v>0</v>
      </c>
      <c r="BR177" s="573">
        <f t="shared" si="575"/>
        <v>0</v>
      </c>
      <c r="BS177" s="573">
        <f t="shared" si="576"/>
        <v>0</v>
      </c>
      <c r="BT177" s="573">
        <f t="shared" si="577"/>
        <v>0</v>
      </c>
      <c r="BU177" s="573">
        <f t="shared" si="578"/>
        <v>0</v>
      </c>
      <c r="BV177" s="574">
        <f t="shared" si="579"/>
        <v>0</v>
      </c>
      <c r="BW177" s="993"/>
      <c r="BX177" s="992"/>
      <c r="BY177" s="991"/>
      <c r="BZ177" s="992"/>
      <c r="CA177" s="991"/>
      <c r="CB177" s="992"/>
      <c r="CC177" s="991"/>
      <c r="CD177" s="992"/>
      <c r="CE177" s="991"/>
      <c r="CF177" s="992"/>
      <c r="CG177" s="281"/>
      <c r="CH177" s="989"/>
      <c r="CI177" s="990"/>
      <c r="CJ177" s="989"/>
      <c r="CK177" s="990"/>
      <c r="CL177" s="989"/>
      <c r="CM177" s="990"/>
      <c r="CN177" s="989"/>
      <c r="CO177" s="990"/>
      <c r="CP177" s="989"/>
      <c r="CQ177" s="990"/>
      <c r="CR177" s="282"/>
      <c r="CS177" s="987"/>
      <c r="CT177" s="988"/>
      <c r="CU177" s="987"/>
      <c r="CV177" s="988"/>
      <c r="CW177" s="987"/>
      <c r="CX177" s="988"/>
      <c r="CY177" s="987"/>
      <c r="CZ177" s="988"/>
      <c r="DA177" s="987"/>
      <c r="DB177" s="988"/>
      <c r="DC177" s="283"/>
      <c r="DD177" s="985"/>
      <c r="DE177" s="986"/>
      <c r="DF177" s="985"/>
      <c r="DG177" s="986"/>
      <c r="DH177" s="985"/>
      <c r="DI177" s="986"/>
      <c r="DJ177" s="985"/>
      <c r="DK177" s="986"/>
      <c r="DL177" s="985"/>
      <c r="DM177" s="986"/>
      <c r="DN177" s="284"/>
      <c r="DO177" s="996"/>
      <c r="DP177" s="997"/>
      <c r="DQ177" s="996"/>
      <c r="DR177" s="997"/>
      <c r="DS177" s="996"/>
      <c r="DT177" s="997"/>
      <c r="DU177" s="996"/>
      <c r="DV177" s="997"/>
      <c r="DW177" s="996"/>
      <c r="DX177" s="997"/>
      <c r="DY177" s="285"/>
      <c r="DZ177" s="588"/>
      <c r="EA177" s="589"/>
      <c r="EB177" s="589"/>
      <c r="EC177" s="589"/>
      <c r="ED177" s="589"/>
      <c r="EE177" s="590"/>
      <c r="EF177" s="256">
        <f t="shared" si="580"/>
        <v>0</v>
      </c>
      <c r="EG177" s="256">
        <f t="shared" si="581"/>
        <v>0</v>
      </c>
      <c r="EH177" s="256">
        <f t="shared" si="582"/>
        <v>0</v>
      </c>
      <c r="EI177" s="256">
        <f t="shared" si="583"/>
        <v>0</v>
      </c>
      <c r="EJ177" s="256">
        <f t="shared" si="584"/>
        <v>0</v>
      </c>
      <c r="EK177" s="244">
        <f t="shared" si="585"/>
        <v>0</v>
      </c>
    </row>
    <row r="178" spans="1:141" ht="15" customHeight="1">
      <c r="C178" s="61" t="s">
        <v>15</v>
      </c>
      <c r="D178" s="655"/>
      <c r="E178" s="57"/>
      <c r="F178" s="57"/>
      <c r="G178" s="57"/>
      <c r="H178" s="57"/>
      <c r="I178" s="57"/>
      <c r="J178" s="649"/>
      <c r="K178" s="57"/>
      <c r="L178" s="33"/>
      <c r="M178" s="34">
        <f t="shared" si="568"/>
        <v>1</v>
      </c>
      <c r="N178" s="851">
        <f t="shared" si="569"/>
        <v>0</v>
      </c>
      <c r="O178" s="871"/>
      <c r="P178" s="851">
        <f t="shared" si="570"/>
        <v>0</v>
      </c>
      <c r="Q178" s="871"/>
      <c r="R178" s="851">
        <f t="shared" si="571"/>
        <v>0</v>
      </c>
      <c r="S178" s="871"/>
      <c r="T178" s="851">
        <f t="shared" si="572"/>
        <v>0</v>
      </c>
      <c r="U178" s="871"/>
      <c r="V178" s="851">
        <f t="shared" si="573"/>
        <v>0</v>
      </c>
      <c r="W178" s="871"/>
      <c r="X178" s="92">
        <f t="shared" si="586"/>
        <v>0</v>
      </c>
      <c r="Y178" s="867"/>
      <c r="Z178" s="961"/>
      <c r="AA178" s="867"/>
      <c r="AB178" s="961"/>
      <c r="AC178" s="867"/>
      <c r="AD178" s="961"/>
      <c r="AE178" s="867"/>
      <c r="AF178" s="961"/>
      <c r="AG178" s="867"/>
      <c r="AH178" s="961"/>
      <c r="AI178" s="277"/>
      <c r="AJ178" s="869"/>
      <c r="AK178" s="870"/>
      <c r="AL178" s="869"/>
      <c r="AM178" s="870"/>
      <c r="AN178" s="869"/>
      <c r="AO178" s="870"/>
      <c r="AP178" s="869"/>
      <c r="AQ178" s="870"/>
      <c r="AR178" s="869"/>
      <c r="AS178" s="870"/>
      <c r="AT178" s="278"/>
      <c r="AU178" s="861"/>
      <c r="AV178" s="862"/>
      <c r="AW178" s="861"/>
      <c r="AX178" s="862"/>
      <c r="AY178" s="861"/>
      <c r="AZ178" s="862"/>
      <c r="BA178" s="861"/>
      <c r="BB178" s="862"/>
      <c r="BC178" s="861"/>
      <c r="BD178" s="862"/>
      <c r="BE178" s="279"/>
      <c r="BF178" s="863"/>
      <c r="BG178" s="864"/>
      <c r="BH178" s="863"/>
      <c r="BI178" s="864"/>
      <c r="BJ178" s="863"/>
      <c r="BK178" s="864"/>
      <c r="BL178" s="863"/>
      <c r="BM178" s="864"/>
      <c r="BN178" s="863"/>
      <c r="BO178" s="864"/>
      <c r="BP178" s="514"/>
      <c r="BQ178" s="572">
        <f t="shared" si="574"/>
        <v>0</v>
      </c>
      <c r="BR178" s="573">
        <f t="shared" si="575"/>
        <v>0</v>
      </c>
      <c r="BS178" s="573">
        <f t="shared" si="576"/>
        <v>0</v>
      </c>
      <c r="BT178" s="573">
        <f t="shared" si="577"/>
        <v>0</v>
      </c>
      <c r="BU178" s="573">
        <f t="shared" si="578"/>
        <v>0</v>
      </c>
      <c r="BV178" s="574">
        <f t="shared" si="579"/>
        <v>0</v>
      </c>
      <c r="BW178" s="993"/>
      <c r="BX178" s="992"/>
      <c r="BY178" s="991"/>
      <c r="BZ178" s="992"/>
      <c r="CA178" s="991"/>
      <c r="CB178" s="992"/>
      <c r="CC178" s="991"/>
      <c r="CD178" s="992"/>
      <c r="CE178" s="991"/>
      <c r="CF178" s="992"/>
      <c r="CG178" s="281"/>
      <c r="CH178" s="989"/>
      <c r="CI178" s="990"/>
      <c r="CJ178" s="989"/>
      <c r="CK178" s="990"/>
      <c r="CL178" s="989"/>
      <c r="CM178" s="990"/>
      <c r="CN178" s="989"/>
      <c r="CO178" s="990"/>
      <c r="CP178" s="989"/>
      <c r="CQ178" s="990"/>
      <c r="CR178" s="282"/>
      <c r="CS178" s="987"/>
      <c r="CT178" s="988"/>
      <c r="CU178" s="987"/>
      <c r="CV178" s="988"/>
      <c r="CW178" s="987"/>
      <c r="CX178" s="988"/>
      <c r="CY178" s="987"/>
      <c r="CZ178" s="988"/>
      <c r="DA178" s="987"/>
      <c r="DB178" s="988"/>
      <c r="DC178" s="283"/>
      <c r="DD178" s="985"/>
      <c r="DE178" s="986"/>
      <c r="DF178" s="985"/>
      <c r="DG178" s="986"/>
      <c r="DH178" s="985"/>
      <c r="DI178" s="986"/>
      <c r="DJ178" s="985"/>
      <c r="DK178" s="986"/>
      <c r="DL178" s="985"/>
      <c r="DM178" s="986"/>
      <c r="DN178" s="284"/>
      <c r="DO178" s="996"/>
      <c r="DP178" s="997"/>
      <c r="DQ178" s="996"/>
      <c r="DR178" s="997"/>
      <c r="DS178" s="996"/>
      <c r="DT178" s="997"/>
      <c r="DU178" s="996"/>
      <c r="DV178" s="997"/>
      <c r="DW178" s="996"/>
      <c r="DX178" s="997"/>
      <c r="DY178" s="285"/>
      <c r="DZ178" s="588"/>
      <c r="EA178" s="589"/>
      <c r="EB178" s="589"/>
      <c r="EC178" s="589"/>
      <c r="ED178" s="589"/>
      <c r="EE178" s="590"/>
      <c r="EF178" s="256">
        <f t="shared" si="580"/>
        <v>0</v>
      </c>
      <c r="EG178" s="256">
        <f t="shared" si="581"/>
        <v>0</v>
      </c>
      <c r="EH178" s="256">
        <f t="shared" si="582"/>
        <v>0</v>
      </c>
      <c r="EI178" s="256">
        <f t="shared" si="583"/>
        <v>0</v>
      </c>
      <c r="EJ178" s="256">
        <f t="shared" si="584"/>
        <v>0</v>
      </c>
      <c r="EK178" s="244">
        <f t="shared" si="585"/>
        <v>0</v>
      </c>
    </row>
    <row r="179" spans="1:141" ht="15" customHeight="1">
      <c r="C179" s="61" t="s">
        <v>34</v>
      </c>
      <c r="D179" s="655"/>
      <c r="E179" s="57"/>
      <c r="F179" s="57"/>
      <c r="G179" s="57"/>
      <c r="H179" s="57"/>
      <c r="I179" s="57"/>
      <c r="J179" s="649"/>
      <c r="K179" s="57"/>
      <c r="L179" s="33"/>
      <c r="M179" s="34">
        <f t="shared" si="568"/>
        <v>1.1000000000000001</v>
      </c>
      <c r="N179" s="851">
        <f t="shared" si="569"/>
        <v>0</v>
      </c>
      <c r="O179" s="871"/>
      <c r="P179" s="851">
        <f t="shared" si="570"/>
        <v>0</v>
      </c>
      <c r="Q179" s="871"/>
      <c r="R179" s="851">
        <f t="shared" si="571"/>
        <v>0</v>
      </c>
      <c r="S179" s="871"/>
      <c r="T179" s="851">
        <f t="shared" si="572"/>
        <v>0</v>
      </c>
      <c r="U179" s="871"/>
      <c r="V179" s="851">
        <f t="shared" si="573"/>
        <v>0</v>
      </c>
      <c r="W179" s="871"/>
      <c r="X179" s="92">
        <f t="shared" si="586"/>
        <v>0</v>
      </c>
      <c r="Y179" s="867"/>
      <c r="Z179" s="961"/>
      <c r="AA179" s="867"/>
      <c r="AB179" s="961"/>
      <c r="AC179" s="867"/>
      <c r="AD179" s="961"/>
      <c r="AE179" s="867"/>
      <c r="AF179" s="961"/>
      <c r="AG179" s="867"/>
      <c r="AH179" s="961"/>
      <c r="AI179" s="277"/>
      <c r="AJ179" s="869"/>
      <c r="AK179" s="870"/>
      <c r="AL179" s="869"/>
      <c r="AM179" s="870"/>
      <c r="AN179" s="869"/>
      <c r="AO179" s="870"/>
      <c r="AP179" s="869"/>
      <c r="AQ179" s="870"/>
      <c r="AR179" s="869"/>
      <c r="AS179" s="870"/>
      <c r="AT179" s="278"/>
      <c r="AU179" s="861"/>
      <c r="AV179" s="862"/>
      <c r="AW179" s="861"/>
      <c r="AX179" s="862"/>
      <c r="AY179" s="861"/>
      <c r="AZ179" s="862"/>
      <c r="BA179" s="861"/>
      <c r="BB179" s="862"/>
      <c r="BC179" s="861"/>
      <c r="BD179" s="862"/>
      <c r="BE179" s="279"/>
      <c r="BF179" s="863"/>
      <c r="BG179" s="864"/>
      <c r="BH179" s="863"/>
      <c r="BI179" s="864"/>
      <c r="BJ179" s="863"/>
      <c r="BK179" s="864"/>
      <c r="BL179" s="863"/>
      <c r="BM179" s="864"/>
      <c r="BN179" s="863"/>
      <c r="BO179" s="864"/>
      <c r="BP179" s="514"/>
      <c r="BQ179" s="572">
        <f t="shared" si="574"/>
        <v>0</v>
      </c>
      <c r="BR179" s="573">
        <f t="shared" si="575"/>
        <v>0</v>
      </c>
      <c r="BS179" s="573">
        <f t="shared" si="576"/>
        <v>0</v>
      </c>
      <c r="BT179" s="573">
        <f t="shared" si="577"/>
        <v>0</v>
      </c>
      <c r="BU179" s="573">
        <f t="shared" si="578"/>
        <v>0</v>
      </c>
      <c r="BV179" s="574">
        <f t="shared" si="579"/>
        <v>0</v>
      </c>
      <c r="BW179" s="993"/>
      <c r="BX179" s="992"/>
      <c r="BY179" s="991"/>
      <c r="BZ179" s="992"/>
      <c r="CA179" s="991"/>
      <c r="CB179" s="992"/>
      <c r="CC179" s="991"/>
      <c r="CD179" s="992"/>
      <c r="CE179" s="991"/>
      <c r="CF179" s="992"/>
      <c r="CG179" s="281"/>
      <c r="CH179" s="989"/>
      <c r="CI179" s="990"/>
      <c r="CJ179" s="989"/>
      <c r="CK179" s="990"/>
      <c r="CL179" s="989"/>
      <c r="CM179" s="990"/>
      <c r="CN179" s="989"/>
      <c r="CO179" s="990"/>
      <c r="CP179" s="989"/>
      <c r="CQ179" s="990"/>
      <c r="CR179" s="282"/>
      <c r="CS179" s="987"/>
      <c r="CT179" s="988"/>
      <c r="CU179" s="987"/>
      <c r="CV179" s="988"/>
      <c r="CW179" s="987"/>
      <c r="CX179" s="988"/>
      <c r="CY179" s="987"/>
      <c r="CZ179" s="988"/>
      <c r="DA179" s="987"/>
      <c r="DB179" s="988"/>
      <c r="DC179" s="283"/>
      <c r="DD179" s="985"/>
      <c r="DE179" s="986"/>
      <c r="DF179" s="985"/>
      <c r="DG179" s="986"/>
      <c r="DH179" s="985"/>
      <c r="DI179" s="986"/>
      <c r="DJ179" s="985"/>
      <c r="DK179" s="986"/>
      <c r="DL179" s="985"/>
      <c r="DM179" s="986"/>
      <c r="DN179" s="284"/>
      <c r="DO179" s="996"/>
      <c r="DP179" s="997"/>
      <c r="DQ179" s="996"/>
      <c r="DR179" s="997"/>
      <c r="DS179" s="996"/>
      <c r="DT179" s="997"/>
      <c r="DU179" s="996"/>
      <c r="DV179" s="997"/>
      <c r="DW179" s="996"/>
      <c r="DX179" s="997"/>
      <c r="DY179" s="285"/>
      <c r="DZ179" s="588"/>
      <c r="EA179" s="589"/>
      <c r="EB179" s="589"/>
      <c r="EC179" s="589"/>
      <c r="ED179" s="589"/>
      <c r="EE179" s="590"/>
      <c r="EF179" s="256">
        <f t="shared" si="580"/>
        <v>0</v>
      </c>
      <c r="EG179" s="256">
        <f t="shared" si="581"/>
        <v>0</v>
      </c>
      <c r="EH179" s="256">
        <f t="shared" si="582"/>
        <v>0</v>
      </c>
      <c r="EI179" s="256">
        <f t="shared" si="583"/>
        <v>0</v>
      </c>
      <c r="EJ179" s="256">
        <f t="shared" si="584"/>
        <v>0</v>
      </c>
      <c r="EK179" s="244">
        <f t="shared" si="585"/>
        <v>0</v>
      </c>
    </row>
    <row r="180" spans="1:141" ht="15" customHeight="1">
      <c r="C180" s="61" t="s">
        <v>315</v>
      </c>
      <c r="D180" s="655" t="s">
        <v>338</v>
      </c>
      <c r="E180" s="57"/>
      <c r="F180" s="57"/>
      <c r="G180" s="57"/>
      <c r="H180" s="57"/>
      <c r="I180" s="57"/>
      <c r="J180" s="649"/>
      <c r="K180" s="57"/>
      <c r="L180" s="33"/>
      <c r="M180" s="34">
        <f t="shared" si="568"/>
        <v>1.1000000000000001</v>
      </c>
      <c r="N180" s="851">
        <f t="shared" si="569"/>
        <v>0</v>
      </c>
      <c r="O180" s="871"/>
      <c r="P180" s="851">
        <f t="shared" si="570"/>
        <v>0</v>
      </c>
      <c r="Q180" s="871"/>
      <c r="R180" s="851">
        <f t="shared" si="571"/>
        <v>0</v>
      </c>
      <c r="S180" s="871"/>
      <c r="T180" s="851">
        <f t="shared" si="572"/>
        <v>0</v>
      </c>
      <c r="U180" s="871"/>
      <c r="V180" s="851">
        <f t="shared" si="573"/>
        <v>0</v>
      </c>
      <c r="W180" s="871"/>
      <c r="X180" s="92">
        <f t="shared" si="586"/>
        <v>0</v>
      </c>
      <c r="Y180" s="867"/>
      <c r="Z180" s="961"/>
      <c r="AA180" s="867"/>
      <c r="AB180" s="961"/>
      <c r="AC180" s="867"/>
      <c r="AD180" s="961"/>
      <c r="AE180" s="867"/>
      <c r="AF180" s="961"/>
      <c r="AG180" s="867"/>
      <c r="AH180" s="961"/>
      <c r="AI180" s="277"/>
      <c r="AJ180" s="869"/>
      <c r="AK180" s="870"/>
      <c r="AL180" s="869"/>
      <c r="AM180" s="870"/>
      <c r="AN180" s="869"/>
      <c r="AO180" s="870"/>
      <c r="AP180" s="869"/>
      <c r="AQ180" s="870"/>
      <c r="AR180" s="869"/>
      <c r="AS180" s="870"/>
      <c r="AT180" s="278"/>
      <c r="AU180" s="861"/>
      <c r="AV180" s="862"/>
      <c r="AW180" s="861"/>
      <c r="AX180" s="862"/>
      <c r="AY180" s="861"/>
      <c r="AZ180" s="862"/>
      <c r="BA180" s="861"/>
      <c r="BB180" s="862"/>
      <c r="BC180" s="861"/>
      <c r="BD180" s="862"/>
      <c r="BE180" s="279"/>
      <c r="BF180" s="863"/>
      <c r="BG180" s="864"/>
      <c r="BH180" s="863"/>
      <c r="BI180" s="864"/>
      <c r="BJ180" s="863"/>
      <c r="BK180" s="864"/>
      <c r="BL180" s="863"/>
      <c r="BM180" s="864"/>
      <c r="BN180" s="863"/>
      <c r="BO180" s="864"/>
      <c r="BP180" s="514"/>
      <c r="BQ180" s="572">
        <f t="shared" si="574"/>
        <v>0</v>
      </c>
      <c r="BR180" s="573">
        <f t="shared" si="575"/>
        <v>0</v>
      </c>
      <c r="BS180" s="573">
        <f t="shared" si="576"/>
        <v>0</v>
      </c>
      <c r="BT180" s="573">
        <f t="shared" si="577"/>
        <v>0</v>
      </c>
      <c r="BU180" s="573">
        <f t="shared" si="578"/>
        <v>0</v>
      </c>
      <c r="BV180" s="574">
        <f t="shared" si="579"/>
        <v>0</v>
      </c>
      <c r="BW180" s="993"/>
      <c r="BX180" s="992"/>
      <c r="BY180" s="991"/>
      <c r="BZ180" s="992"/>
      <c r="CA180" s="991"/>
      <c r="CB180" s="992"/>
      <c r="CC180" s="991"/>
      <c r="CD180" s="992"/>
      <c r="CE180" s="991"/>
      <c r="CF180" s="992"/>
      <c r="CG180" s="281"/>
      <c r="CH180" s="989"/>
      <c r="CI180" s="990"/>
      <c r="CJ180" s="989"/>
      <c r="CK180" s="990"/>
      <c r="CL180" s="989"/>
      <c r="CM180" s="990"/>
      <c r="CN180" s="989"/>
      <c r="CO180" s="990"/>
      <c r="CP180" s="989"/>
      <c r="CQ180" s="990"/>
      <c r="CR180" s="282"/>
      <c r="CS180" s="987"/>
      <c r="CT180" s="988"/>
      <c r="CU180" s="987"/>
      <c r="CV180" s="988"/>
      <c r="CW180" s="987"/>
      <c r="CX180" s="988"/>
      <c r="CY180" s="987"/>
      <c r="CZ180" s="988"/>
      <c r="DA180" s="987"/>
      <c r="DB180" s="988"/>
      <c r="DC180" s="283"/>
      <c r="DD180" s="985"/>
      <c r="DE180" s="986"/>
      <c r="DF180" s="985"/>
      <c r="DG180" s="986"/>
      <c r="DH180" s="985"/>
      <c r="DI180" s="986"/>
      <c r="DJ180" s="985"/>
      <c r="DK180" s="986"/>
      <c r="DL180" s="985"/>
      <c r="DM180" s="986"/>
      <c r="DN180" s="284"/>
      <c r="DO180" s="996"/>
      <c r="DP180" s="997"/>
      <c r="DQ180" s="996"/>
      <c r="DR180" s="997"/>
      <c r="DS180" s="996"/>
      <c r="DT180" s="997"/>
      <c r="DU180" s="996"/>
      <c r="DV180" s="997"/>
      <c r="DW180" s="996"/>
      <c r="DX180" s="997"/>
      <c r="DY180" s="285"/>
      <c r="DZ180" s="588"/>
      <c r="EA180" s="589"/>
      <c r="EB180" s="589"/>
      <c r="EC180" s="589"/>
      <c r="ED180" s="589"/>
      <c r="EE180" s="590"/>
      <c r="EF180" s="256">
        <f t="shared" si="580"/>
        <v>0</v>
      </c>
      <c r="EG180" s="256">
        <f t="shared" si="581"/>
        <v>0</v>
      </c>
      <c r="EH180" s="256">
        <f t="shared" si="582"/>
        <v>0</v>
      </c>
      <c r="EI180" s="256">
        <f t="shared" si="583"/>
        <v>0</v>
      </c>
      <c r="EJ180" s="256">
        <f t="shared" si="584"/>
        <v>0</v>
      </c>
      <c r="EK180" s="244">
        <f t="shared" si="585"/>
        <v>0</v>
      </c>
    </row>
    <row r="181" spans="1:141" ht="15" customHeight="1">
      <c r="C181" s="61" t="s">
        <v>231</v>
      </c>
      <c r="D181" s="655"/>
      <c r="E181" s="57"/>
      <c r="F181" s="57"/>
      <c r="G181" s="57"/>
      <c r="H181" s="57"/>
      <c r="I181" s="57"/>
      <c r="J181" s="649"/>
      <c r="K181" s="57"/>
      <c r="L181" s="33"/>
      <c r="M181" s="34">
        <f t="shared" si="568"/>
        <v>1</v>
      </c>
      <c r="N181" s="851">
        <f t="shared" si="569"/>
        <v>0</v>
      </c>
      <c r="O181" s="871"/>
      <c r="P181" s="851">
        <f t="shared" si="570"/>
        <v>0</v>
      </c>
      <c r="Q181" s="871"/>
      <c r="R181" s="851">
        <f t="shared" si="571"/>
        <v>0</v>
      </c>
      <c r="S181" s="871"/>
      <c r="T181" s="851">
        <f t="shared" si="572"/>
        <v>0</v>
      </c>
      <c r="U181" s="871"/>
      <c r="V181" s="851">
        <f t="shared" si="573"/>
        <v>0</v>
      </c>
      <c r="W181" s="871"/>
      <c r="X181" s="92">
        <f t="shared" si="586"/>
        <v>0</v>
      </c>
      <c r="Y181" s="867"/>
      <c r="Z181" s="961"/>
      <c r="AA181" s="867"/>
      <c r="AB181" s="961"/>
      <c r="AC181" s="867"/>
      <c r="AD181" s="961"/>
      <c r="AE181" s="867"/>
      <c r="AF181" s="961"/>
      <c r="AG181" s="867"/>
      <c r="AH181" s="961"/>
      <c r="AI181" s="277"/>
      <c r="AJ181" s="869"/>
      <c r="AK181" s="870"/>
      <c r="AL181" s="869"/>
      <c r="AM181" s="870"/>
      <c r="AN181" s="869"/>
      <c r="AO181" s="870"/>
      <c r="AP181" s="869"/>
      <c r="AQ181" s="870"/>
      <c r="AR181" s="869"/>
      <c r="AS181" s="870"/>
      <c r="AT181" s="278"/>
      <c r="AU181" s="861"/>
      <c r="AV181" s="862"/>
      <c r="AW181" s="861"/>
      <c r="AX181" s="862"/>
      <c r="AY181" s="861"/>
      <c r="AZ181" s="862"/>
      <c r="BA181" s="861"/>
      <c r="BB181" s="862"/>
      <c r="BC181" s="861"/>
      <c r="BD181" s="862"/>
      <c r="BE181" s="279"/>
      <c r="BF181" s="863"/>
      <c r="BG181" s="864"/>
      <c r="BH181" s="863"/>
      <c r="BI181" s="864"/>
      <c r="BJ181" s="863"/>
      <c r="BK181" s="864"/>
      <c r="BL181" s="863"/>
      <c r="BM181" s="864"/>
      <c r="BN181" s="863"/>
      <c r="BO181" s="864"/>
      <c r="BP181" s="514"/>
      <c r="BQ181" s="572">
        <f t="shared" si="574"/>
        <v>0</v>
      </c>
      <c r="BR181" s="573">
        <f t="shared" si="575"/>
        <v>0</v>
      </c>
      <c r="BS181" s="573">
        <f t="shared" si="576"/>
        <v>0</v>
      </c>
      <c r="BT181" s="573">
        <f t="shared" si="577"/>
        <v>0</v>
      </c>
      <c r="BU181" s="573">
        <f t="shared" si="578"/>
        <v>0</v>
      </c>
      <c r="BV181" s="574">
        <f t="shared" si="579"/>
        <v>0</v>
      </c>
      <c r="BW181" s="993"/>
      <c r="BX181" s="992"/>
      <c r="BY181" s="991"/>
      <c r="BZ181" s="992"/>
      <c r="CA181" s="991"/>
      <c r="CB181" s="992"/>
      <c r="CC181" s="991"/>
      <c r="CD181" s="992"/>
      <c r="CE181" s="991"/>
      <c r="CF181" s="992"/>
      <c r="CG181" s="281"/>
      <c r="CH181" s="989"/>
      <c r="CI181" s="990"/>
      <c r="CJ181" s="989"/>
      <c r="CK181" s="990"/>
      <c r="CL181" s="989"/>
      <c r="CM181" s="990"/>
      <c r="CN181" s="989"/>
      <c r="CO181" s="990"/>
      <c r="CP181" s="989"/>
      <c r="CQ181" s="990"/>
      <c r="CR181" s="282"/>
      <c r="CS181" s="987"/>
      <c r="CT181" s="988"/>
      <c r="CU181" s="987"/>
      <c r="CV181" s="988"/>
      <c r="CW181" s="987"/>
      <c r="CX181" s="988"/>
      <c r="CY181" s="987"/>
      <c r="CZ181" s="988"/>
      <c r="DA181" s="987"/>
      <c r="DB181" s="988"/>
      <c r="DC181" s="283"/>
      <c r="DD181" s="985"/>
      <c r="DE181" s="986"/>
      <c r="DF181" s="985"/>
      <c r="DG181" s="986"/>
      <c r="DH181" s="985"/>
      <c r="DI181" s="986"/>
      <c r="DJ181" s="985"/>
      <c r="DK181" s="986"/>
      <c r="DL181" s="985"/>
      <c r="DM181" s="986"/>
      <c r="DN181" s="284"/>
      <c r="DO181" s="996"/>
      <c r="DP181" s="997"/>
      <c r="DQ181" s="996"/>
      <c r="DR181" s="997"/>
      <c r="DS181" s="996"/>
      <c r="DT181" s="997"/>
      <c r="DU181" s="996"/>
      <c r="DV181" s="997"/>
      <c r="DW181" s="996"/>
      <c r="DX181" s="997"/>
      <c r="DY181" s="285"/>
      <c r="DZ181" s="588"/>
      <c r="EA181" s="589"/>
      <c r="EB181" s="589"/>
      <c r="EC181" s="589"/>
      <c r="ED181" s="589"/>
      <c r="EE181" s="590"/>
      <c r="EF181" s="256">
        <f t="shared" si="580"/>
        <v>0</v>
      </c>
      <c r="EG181" s="256">
        <f t="shared" si="581"/>
        <v>0</v>
      </c>
      <c r="EH181" s="256">
        <f t="shared" si="582"/>
        <v>0</v>
      </c>
      <c r="EI181" s="256">
        <f t="shared" si="583"/>
        <v>0</v>
      </c>
      <c r="EJ181" s="256">
        <f t="shared" si="584"/>
        <v>0</v>
      </c>
      <c r="EK181" s="244">
        <f t="shared" si="585"/>
        <v>0</v>
      </c>
    </row>
    <row r="182" spans="1:141" ht="15" customHeight="1">
      <c r="C182" s="61" t="s">
        <v>15</v>
      </c>
      <c r="D182" s="655"/>
      <c r="E182" s="57"/>
      <c r="F182" s="57"/>
      <c r="G182" s="57"/>
      <c r="H182" s="57"/>
      <c r="I182" s="57"/>
      <c r="J182" s="649"/>
      <c r="K182" s="57"/>
      <c r="L182" s="33"/>
      <c r="M182" s="34">
        <f t="shared" si="568"/>
        <v>1</v>
      </c>
      <c r="N182" s="851">
        <f t="shared" si="569"/>
        <v>0</v>
      </c>
      <c r="O182" s="871"/>
      <c r="P182" s="851">
        <f t="shared" si="570"/>
        <v>0</v>
      </c>
      <c r="Q182" s="871"/>
      <c r="R182" s="851">
        <f t="shared" si="571"/>
        <v>0</v>
      </c>
      <c r="S182" s="871"/>
      <c r="T182" s="851">
        <f t="shared" si="572"/>
        <v>0</v>
      </c>
      <c r="U182" s="871"/>
      <c r="V182" s="851">
        <f t="shared" si="573"/>
        <v>0</v>
      </c>
      <c r="W182" s="871"/>
      <c r="X182" s="92">
        <f t="shared" si="586"/>
        <v>0</v>
      </c>
      <c r="Y182" s="867"/>
      <c r="Z182" s="961"/>
      <c r="AA182" s="867"/>
      <c r="AB182" s="961"/>
      <c r="AC182" s="867"/>
      <c r="AD182" s="961"/>
      <c r="AE182" s="867"/>
      <c r="AF182" s="961"/>
      <c r="AG182" s="867"/>
      <c r="AH182" s="961"/>
      <c r="AI182" s="277"/>
      <c r="AJ182" s="869"/>
      <c r="AK182" s="870"/>
      <c r="AL182" s="869"/>
      <c r="AM182" s="870"/>
      <c r="AN182" s="869"/>
      <c r="AO182" s="870"/>
      <c r="AP182" s="869"/>
      <c r="AQ182" s="870"/>
      <c r="AR182" s="869"/>
      <c r="AS182" s="870"/>
      <c r="AT182" s="278"/>
      <c r="AU182" s="861"/>
      <c r="AV182" s="862"/>
      <c r="AW182" s="861"/>
      <c r="AX182" s="862"/>
      <c r="AY182" s="861"/>
      <c r="AZ182" s="862"/>
      <c r="BA182" s="861"/>
      <c r="BB182" s="862"/>
      <c r="BC182" s="861"/>
      <c r="BD182" s="862"/>
      <c r="BE182" s="279"/>
      <c r="BF182" s="863"/>
      <c r="BG182" s="864"/>
      <c r="BH182" s="863"/>
      <c r="BI182" s="864"/>
      <c r="BJ182" s="863"/>
      <c r="BK182" s="864"/>
      <c r="BL182" s="863"/>
      <c r="BM182" s="864"/>
      <c r="BN182" s="863"/>
      <c r="BO182" s="864"/>
      <c r="BP182" s="514"/>
      <c r="BQ182" s="572">
        <f t="shared" si="574"/>
        <v>0</v>
      </c>
      <c r="BR182" s="573">
        <f t="shared" si="575"/>
        <v>0</v>
      </c>
      <c r="BS182" s="573">
        <f t="shared" si="576"/>
        <v>0</v>
      </c>
      <c r="BT182" s="573">
        <f t="shared" si="577"/>
        <v>0</v>
      </c>
      <c r="BU182" s="573">
        <f t="shared" si="578"/>
        <v>0</v>
      </c>
      <c r="BV182" s="574">
        <f t="shared" si="579"/>
        <v>0</v>
      </c>
      <c r="BW182" s="993"/>
      <c r="BX182" s="992"/>
      <c r="BY182" s="991"/>
      <c r="BZ182" s="992"/>
      <c r="CA182" s="991"/>
      <c r="CB182" s="992"/>
      <c r="CC182" s="991"/>
      <c r="CD182" s="992"/>
      <c r="CE182" s="991"/>
      <c r="CF182" s="992"/>
      <c r="CG182" s="281"/>
      <c r="CH182" s="989"/>
      <c r="CI182" s="990"/>
      <c r="CJ182" s="989"/>
      <c r="CK182" s="990"/>
      <c r="CL182" s="989"/>
      <c r="CM182" s="990"/>
      <c r="CN182" s="989"/>
      <c r="CO182" s="990"/>
      <c r="CP182" s="989"/>
      <c r="CQ182" s="990"/>
      <c r="CR182" s="282"/>
      <c r="CS182" s="987"/>
      <c r="CT182" s="988"/>
      <c r="CU182" s="987"/>
      <c r="CV182" s="988"/>
      <c r="CW182" s="987"/>
      <c r="CX182" s="988"/>
      <c r="CY182" s="987"/>
      <c r="CZ182" s="988"/>
      <c r="DA182" s="987"/>
      <c r="DB182" s="988"/>
      <c r="DC182" s="283"/>
      <c r="DD182" s="985"/>
      <c r="DE182" s="986"/>
      <c r="DF182" s="985"/>
      <c r="DG182" s="986"/>
      <c r="DH182" s="985"/>
      <c r="DI182" s="986"/>
      <c r="DJ182" s="985"/>
      <c r="DK182" s="986"/>
      <c r="DL182" s="985"/>
      <c r="DM182" s="986"/>
      <c r="DN182" s="284"/>
      <c r="DO182" s="996"/>
      <c r="DP182" s="997"/>
      <c r="DQ182" s="996"/>
      <c r="DR182" s="997"/>
      <c r="DS182" s="996"/>
      <c r="DT182" s="997"/>
      <c r="DU182" s="996"/>
      <c r="DV182" s="997"/>
      <c r="DW182" s="996"/>
      <c r="DX182" s="997"/>
      <c r="DY182" s="285"/>
      <c r="DZ182" s="588"/>
      <c r="EA182" s="589"/>
      <c r="EB182" s="589"/>
      <c r="EC182" s="589"/>
      <c r="ED182" s="589"/>
      <c r="EE182" s="590"/>
      <c r="EF182" s="256">
        <f t="shared" si="580"/>
        <v>0</v>
      </c>
      <c r="EG182" s="256">
        <f t="shared" si="581"/>
        <v>0</v>
      </c>
      <c r="EH182" s="256">
        <f t="shared" si="582"/>
        <v>0</v>
      </c>
      <c r="EI182" s="256">
        <f t="shared" si="583"/>
        <v>0</v>
      </c>
      <c r="EJ182" s="256">
        <f t="shared" si="584"/>
        <v>0</v>
      </c>
      <c r="EK182" s="244">
        <f t="shared" si="585"/>
        <v>0</v>
      </c>
    </row>
    <row r="183" spans="1:141" ht="15" customHeight="1">
      <c r="C183" s="61" t="s">
        <v>34</v>
      </c>
      <c r="D183" s="655"/>
      <c r="E183" s="57"/>
      <c r="F183" s="57"/>
      <c r="G183" s="57"/>
      <c r="H183" s="57"/>
      <c r="I183" s="57"/>
      <c r="J183" s="649"/>
      <c r="K183" s="57"/>
      <c r="L183" s="33"/>
      <c r="M183" s="34">
        <f t="shared" si="568"/>
        <v>1.1000000000000001</v>
      </c>
      <c r="N183" s="851">
        <f t="shared" si="569"/>
        <v>0</v>
      </c>
      <c r="O183" s="871"/>
      <c r="P183" s="851">
        <f t="shared" si="570"/>
        <v>0</v>
      </c>
      <c r="Q183" s="871"/>
      <c r="R183" s="851">
        <f t="shared" si="571"/>
        <v>0</v>
      </c>
      <c r="S183" s="871"/>
      <c r="T183" s="851">
        <f t="shared" si="572"/>
        <v>0</v>
      </c>
      <c r="U183" s="871"/>
      <c r="V183" s="851">
        <f t="shared" si="573"/>
        <v>0</v>
      </c>
      <c r="W183" s="871"/>
      <c r="X183" s="92">
        <f t="shared" si="586"/>
        <v>0</v>
      </c>
      <c r="Y183" s="867"/>
      <c r="Z183" s="961"/>
      <c r="AA183" s="867"/>
      <c r="AB183" s="961"/>
      <c r="AC183" s="867"/>
      <c r="AD183" s="961"/>
      <c r="AE183" s="867"/>
      <c r="AF183" s="961"/>
      <c r="AG183" s="867"/>
      <c r="AH183" s="961"/>
      <c r="AI183" s="277"/>
      <c r="AJ183" s="869"/>
      <c r="AK183" s="870"/>
      <c r="AL183" s="869"/>
      <c r="AM183" s="870"/>
      <c r="AN183" s="869"/>
      <c r="AO183" s="870"/>
      <c r="AP183" s="869"/>
      <c r="AQ183" s="870"/>
      <c r="AR183" s="869"/>
      <c r="AS183" s="870"/>
      <c r="AT183" s="278"/>
      <c r="AU183" s="861"/>
      <c r="AV183" s="862"/>
      <c r="AW183" s="861"/>
      <c r="AX183" s="862"/>
      <c r="AY183" s="861"/>
      <c r="AZ183" s="862"/>
      <c r="BA183" s="861"/>
      <c r="BB183" s="862"/>
      <c r="BC183" s="861"/>
      <c r="BD183" s="862"/>
      <c r="BE183" s="279"/>
      <c r="BF183" s="863"/>
      <c r="BG183" s="864"/>
      <c r="BH183" s="863"/>
      <c r="BI183" s="864"/>
      <c r="BJ183" s="863"/>
      <c r="BK183" s="864"/>
      <c r="BL183" s="863"/>
      <c r="BM183" s="864"/>
      <c r="BN183" s="863"/>
      <c r="BO183" s="864"/>
      <c r="BP183" s="514"/>
      <c r="BQ183" s="572">
        <f t="shared" si="574"/>
        <v>0</v>
      </c>
      <c r="BR183" s="573">
        <f t="shared" si="575"/>
        <v>0</v>
      </c>
      <c r="BS183" s="573">
        <f t="shared" si="576"/>
        <v>0</v>
      </c>
      <c r="BT183" s="573">
        <f t="shared" si="577"/>
        <v>0</v>
      </c>
      <c r="BU183" s="573">
        <f t="shared" si="578"/>
        <v>0</v>
      </c>
      <c r="BV183" s="574">
        <f t="shared" si="579"/>
        <v>0</v>
      </c>
      <c r="BW183" s="993"/>
      <c r="BX183" s="992"/>
      <c r="BY183" s="991"/>
      <c r="BZ183" s="992"/>
      <c r="CA183" s="991"/>
      <c r="CB183" s="992"/>
      <c r="CC183" s="991"/>
      <c r="CD183" s="992"/>
      <c r="CE183" s="991"/>
      <c r="CF183" s="992"/>
      <c r="CG183" s="281"/>
      <c r="CH183" s="989"/>
      <c r="CI183" s="990"/>
      <c r="CJ183" s="989"/>
      <c r="CK183" s="990"/>
      <c r="CL183" s="989"/>
      <c r="CM183" s="990"/>
      <c r="CN183" s="989"/>
      <c r="CO183" s="990"/>
      <c r="CP183" s="989"/>
      <c r="CQ183" s="990"/>
      <c r="CR183" s="282"/>
      <c r="CS183" s="987"/>
      <c r="CT183" s="988"/>
      <c r="CU183" s="987"/>
      <c r="CV183" s="988"/>
      <c r="CW183" s="987"/>
      <c r="CX183" s="988"/>
      <c r="CY183" s="987"/>
      <c r="CZ183" s="988"/>
      <c r="DA183" s="987"/>
      <c r="DB183" s="988"/>
      <c r="DC183" s="283"/>
      <c r="DD183" s="985"/>
      <c r="DE183" s="986"/>
      <c r="DF183" s="985"/>
      <c r="DG183" s="986"/>
      <c r="DH183" s="985"/>
      <c r="DI183" s="986"/>
      <c r="DJ183" s="985"/>
      <c r="DK183" s="986"/>
      <c r="DL183" s="985"/>
      <c r="DM183" s="986"/>
      <c r="DN183" s="284"/>
      <c r="DO183" s="996"/>
      <c r="DP183" s="997"/>
      <c r="DQ183" s="996"/>
      <c r="DR183" s="997"/>
      <c r="DS183" s="996"/>
      <c r="DT183" s="997"/>
      <c r="DU183" s="996"/>
      <c r="DV183" s="997"/>
      <c r="DW183" s="996"/>
      <c r="DX183" s="997"/>
      <c r="DY183" s="285"/>
      <c r="DZ183" s="588"/>
      <c r="EA183" s="589"/>
      <c r="EB183" s="589"/>
      <c r="EC183" s="589"/>
      <c r="ED183" s="589"/>
      <c r="EE183" s="590"/>
      <c r="EF183" s="256">
        <f t="shared" si="580"/>
        <v>0</v>
      </c>
      <c r="EG183" s="256">
        <f t="shared" si="581"/>
        <v>0</v>
      </c>
      <c r="EH183" s="256">
        <f t="shared" si="582"/>
        <v>0</v>
      </c>
      <c r="EI183" s="256">
        <f t="shared" si="583"/>
        <v>0</v>
      </c>
      <c r="EJ183" s="256">
        <f t="shared" si="584"/>
        <v>0</v>
      </c>
      <c r="EK183" s="244">
        <f t="shared" si="585"/>
        <v>0</v>
      </c>
    </row>
    <row r="184" spans="1:141" ht="15" customHeight="1">
      <c r="C184" s="61"/>
      <c r="J184" s="892" t="s">
        <v>150</v>
      </c>
      <c r="K184" s="903"/>
      <c r="L184" s="903"/>
      <c r="M184" s="885"/>
      <c r="N184" s="886">
        <f>SUM(N172:N183)</f>
        <v>0</v>
      </c>
      <c r="O184" s="686"/>
      <c r="P184" s="886">
        <f>SUM(P172:P183)</f>
        <v>0</v>
      </c>
      <c r="Q184" s="686"/>
      <c r="R184" s="886">
        <f>SUM(R172:R183)</f>
        <v>0</v>
      </c>
      <c r="S184" s="686"/>
      <c r="T184" s="886">
        <f>SUM(T172:T183)</f>
        <v>0</v>
      </c>
      <c r="U184" s="686"/>
      <c r="V184" s="886">
        <f>SUM(V172:V183)</f>
        <v>0</v>
      </c>
      <c r="W184" s="686"/>
      <c r="X184" s="109">
        <f>SUM(N184:W184)</f>
        <v>0</v>
      </c>
      <c r="Y184" s="886"/>
      <c r="Z184" s="686"/>
      <c r="AA184" s="886"/>
      <c r="AB184" s="686"/>
      <c r="AC184" s="886"/>
      <c r="AD184" s="686"/>
      <c r="AE184" s="886"/>
      <c r="AF184" s="686"/>
      <c r="AG184" s="886"/>
      <c r="AH184" s="686"/>
      <c r="AI184" s="109"/>
      <c r="AJ184" s="886"/>
      <c r="AK184" s="686"/>
      <c r="AL184" s="886"/>
      <c r="AM184" s="686"/>
      <c r="AN184" s="886"/>
      <c r="AO184" s="686"/>
      <c r="AP184" s="886"/>
      <c r="AQ184" s="686"/>
      <c r="AR184" s="886"/>
      <c r="AS184" s="686"/>
      <c r="AT184" s="109"/>
      <c r="AU184" s="886"/>
      <c r="AV184" s="686"/>
      <c r="AW184" s="886"/>
      <c r="AX184" s="686"/>
      <c r="AY184" s="886"/>
      <c r="AZ184" s="686"/>
      <c r="BA184" s="886"/>
      <c r="BB184" s="686"/>
      <c r="BC184" s="886"/>
      <c r="BD184" s="686"/>
      <c r="BE184" s="109"/>
      <c r="BF184" s="886"/>
      <c r="BG184" s="686"/>
      <c r="BH184" s="886"/>
      <c r="BI184" s="686"/>
      <c r="BJ184" s="886"/>
      <c r="BK184" s="686"/>
      <c r="BL184" s="886"/>
      <c r="BM184" s="686"/>
      <c r="BN184" s="886"/>
      <c r="BO184" s="686"/>
      <c r="BP184" s="164"/>
      <c r="BQ184" s="559">
        <f>SUM(BQ172:BQ183)</f>
        <v>0</v>
      </c>
      <c r="BR184" s="164">
        <f>SUM(BR172:BR183)</f>
        <v>0</v>
      </c>
      <c r="BS184" s="164">
        <f t="shared" ref="BS184:BU184" si="587">SUM(BS172:BS183)</f>
        <v>0</v>
      </c>
      <c r="BT184" s="164">
        <f t="shared" si="587"/>
        <v>0</v>
      </c>
      <c r="BU184" s="164">
        <f t="shared" si="587"/>
        <v>0</v>
      </c>
      <c r="BV184" s="544">
        <f>SUM(BQ184:BU184)</f>
        <v>0</v>
      </c>
      <c r="BW184" s="979"/>
      <c r="BX184" s="686"/>
      <c r="BY184" s="886"/>
      <c r="BZ184" s="686"/>
      <c r="CA184" s="886"/>
      <c r="CB184" s="686"/>
      <c r="CC184" s="886"/>
      <c r="CD184" s="686"/>
      <c r="CE184" s="886"/>
      <c r="CF184" s="686"/>
      <c r="CG184" s="109"/>
      <c r="CH184" s="886"/>
      <c r="CI184" s="686"/>
      <c r="CJ184" s="886"/>
      <c r="CK184" s="686"/>
      <c r="CL184" s="886"/>
      <c r="CM184" s="686"/>
      <c r="CN184" s="886"/>
      <c r="CO184" s="686"/>
      <c r="CP184" s="886"/>
      <c r="CQ184" s="686"/>
      <c r="CR184" s="109"/>
      <c r="CS184" s="886"/>
      <c r="CT184" s="686"/>
      <c r="CU184" s="886"/>
      <c r="CV184" s="686"/>
      <c r="CW184" s="886"/>
      <c r="CX184" s="686"/>
      <c r="CY184" s="886"/>
      <c r="CZ184" s="686"/>
      <c r="DA184" s="886"/>
      <c r="DB184" s="686"/>
      <c r="DC184" s="109"/>
      <c r="DD184" s="886"/>
      <c r="DE184" s="686"/>
      <c r="DF184" s="886"/>
      <c r="DG184" s="686"/>
      <c r="DH184" s="886"/>
      <c r="DI184" s="686"/>
      <c r="DJ184" s="886"/>
      <c r="DK184" s="686"/>
      <c r="DL184" s="886"/>
      <c r="DM184" s="686"/>
      <c r="DN184" s="109"/>
      <c r="DO184" s="886"/>
      <c r="DP184" s="686"/>
      <c r="DQ184" s="886"/>
      <c r="DR184" s="686"/>
      <c r="DS184" s="886"/>
      <c r="DT184" s="686"/>
      <c r="DU184" s="886"/>
      <c r="DV184" s="686"/>
      <c r="DW184" s="886"/>
      <c r="DX184" s="686"/>
      <c r="DY184" s="109"/>
      <c r="DZ184" s="559"/>
      <c r="EA184" s="164"/>
      <c r="EB184" s="164"/>
      <c r="EC184" s="164"/>
      <c r="ED184" s="164"/>
      <c r="EE184" s="544"/>
      <c r="EF184" s="109">
        <f>SUM(EF172:EF183)</f>
        <v>0</v>
      </c>
      <c r="EG184" s="109">
        <f>SUM(EG172:EG183)</f>
        <v>0</v>
      </c>
      <c r="EH184" s="109">
        <f>SUM(EH172:EH183)</f>
        <v>0</v>
      </c>
      <c r="EI184" s="109">
        <f>SUM(EI172:EI183)</f>
        <v>0</v>
      </c>
      <c r="EJ184" s="109">
        <f>SUM(EJ172:EJ183)</f>
        <v>0</v>
      </c>
      <c r="EK184" s="109">
        <f t="shared" si="585"/>
        <v>0</v>
      </c>
    </row>
    <row r="185" spans="1:141" s="9" customFormat="1" ht="26.25" customHeight="1">
      <c r="A185" s="62">
        <v>2000</v>
      </c>
      <c r="B185" s="62"/>
      <c r="C185" s="945" t="str">
        <f>CONCATENATE(Y8," Travel")</f>
        <v>Dept #2 Request Budget Travel</v>
      </c>
      <c r="D185" s="946"/>
      <c r="E185" s="719" t="s">
        <v>188</v>
      </c>
      <c r="F185" s="719"/>
      <c r="G185" s="719"/>
      <c r="H185" s="719"/>
      <c r="I185" s="719"/>
      <c r="J185" s="76"/>
      <c r="K185" s="76"/>
      <c r="L185" s="76"/>
      <c r="M185" s="122"/>
      <c r="N185" s="81"/>
      <c r="O185" s="97"/>
      <c r="P185" s="81"/>
      <c r="Q185" s="97"/>
      <c r="R185" s="81"/>
      <c r="S185" s="97"/>
      <c r="T185" s="81"/>
      <c r="U185" s="97"/>
      <c r="V185" s="81"/>
      <c r="W185" s="97"/>
      <c r="X185" s="99"/>
      <c r="Y185" s="81"/>
      <c r="Z185" s="97"/>
      <c r="AA185" s="81"/>
      <c r="AB185" s="97"/>
      <c r="AC185" s="81"/>
      <c r="AD185" s="97"/>
      <c r="AE185" s="81"/>
      <c r="AF185" s="97"/>
      <c r="AG185" s="81"/>
      <c r="AH185" s="97"/>
      <c r="AI185" s="99"/>
      <c r="AJ185" s="81"/>
      <c r="AK185" s="97"/>
      <c r="AL185" s="81"/>
      <c r="AM185" s="97"/>
      <c r="AN185" s="81"/>
      <c r="AO185" s="97"/>
      <c r="AP185" s="81"/>
      <c r="AQ185" s="97"/>
      <c r="AR185" s="81"/>
      <c r="AS185" s="97"/>
      <c r="AT185" s="99"/>
      <c r="AU185" s="81"/>
      <c r="AV185" s="97"/>
      <c r="AW185" s="81"/>
      <c r="AX185" s="97"/>
      <c r="AY185" s="81"/>
      <c r="AZ185" s="97"/>
      <c r="BA185" s="81"/>
      <c r="BB185" s="97"/>
      <c r="BC185" s="81"/>
      <c r="BD185" s="97"/>
      <c r="BE185" s="99"/>
      <c r="BF185" s="81"/>
      <c r="BG185" s="97"/>
      <c r="BH185" s="81"/>
      <c r="BI185" s="97"/>
      <c r="BJ185" s="81"/>
      <c r="BK185" s="97"/>
      <c r="BL185" s="81"/>
      <c r="BM185" s="97"/>
      <c r="BN185" s="81"/>
      <c r="BO185" s="97"/>
      <c r="BP185" s="512"/>
      <c r="BQ185" s="560"/>
      <c r="BR185" s="512"/>
      <c r="BS185" s="512"/>
      <c r="BT185" s="512"/>
      <c r="BU185" s="512"/>
      <c r="BV185" s="542"/>
      <c r="BW185" s="69"/>
      <c r="BX185" s="97"/>
      <c r="BY185" s="81"/>
      <c r="BZ185" s="97"/>
      <c r="CA185" s="81"/>
      <c r="CB185" s="97"/>
      <c r="CC185" s="81"/>
      <c r="CD185" s="97"/>
      <c r="CE185" s="81"/>
      <c r="CF185" s="97"/>
      <c r="CG185" s="99"/>
      <c r="CH185" s="81"/>
      <c r="CI185" s="97"/>
      <c r="CJ185" s="81"/>
      <c r="CK185" s="97"/>
      <c r="CL185" s="81"/>
      <c r="CM185" s="97"/>
      <c r="CN185" s="81"/>
      <c r="CO185" s="97"/>
      <c r="CP185" s="81"/>
      <c r="CQ185" s="97"/>
      <c r="CR185" s="99"/>
      <c r="CS185" s="81"/>
      <c r="CT185" s="97"/>
      <c r="CU185" s="81"/>
      <c r="CV185" s="97"/>
      <c r="CW185" s="81"/>
      <c r="CX185" s="97"/>
      <c r="CY185" s="81"/>
      <c r="CZ185" s="97"/>
      <c r="DA185" s="81"/>
      <c r="DB185" s="97"/>
      <c r="DC185" s="99"/>
      <c r="DD185" s="81"/>
      <c r="DE185" s="97"/>
      <c r="DF185" s="81"/>
      <c r="DG185" s="97"/>
      <c r="DH185" s="81"/>
      <c r="DI185" s="97"/>
      <c r="DJ185" s="81"/>
      <c r="DK185" s="97"/>
      <c r="DL185" s="81"/>
      <c r="DM185" s="97"/>
      <c r="DN185" s="99"/>
      <c r="DO185" s="81"/>
      <c r="DP185" s="97"/>
      <c r="DQ185" s="81"/>
      <c r="DR185" s="97"/>
      <c r="DS185" s="81"/>
      <c r="DT185" s="97"/>
      <c r="DU185" s="81"/>
      <c r="DV185" s="97"/>
      <c r="DW185" s="81"/>
      <c r="DX185" s="97"/>
      <c r="DY185" s="99"/>
      <c r="DZ185" s="560"/>
      <c r="EA185" s="512"/>
      <c r="EB185" s="512"/>
      <c r="EC185" s="512"/>
      <c r="ED185" s="512"/>
      <c r="EE185" s="542"/>
      <c r="EF185" s="153"/>
      <c r="EG185" s="153"/>
      <c r="EH185" s="153"/>
      <c r="EI185" s="153"/>
      <c r="EJ185" s="153"/>
      <c r="EK185" s="206"/>
    </row>
    <row r="186" spans="1:141" s="9" customFormat="1" ht="34.5" customHeight="1">
      <c r="A186" s="62"/>
      <c r="B186" s="62"/>
      <c r="C186" s="94" t="s">
        <v>33</v>
      </c>
      <c r="D186" s="9" t="s">
        <v>149</v>
      </c>
      <c r="E186" s="64" t="str">
        <f>Y9</f>
        <v>Year 1</v>
      </c>
      <c r="F186" s="64" t="str">
        <f>AA9</f>
        <v>Year 2</v>
      </c>
      <c r="G186" s="64" t="str">
        <f>AC9</f>
        <v>Year 3</v>
      </c>
      <c r="H186" s="64" t="str">
        <f>AE9</f>
        <v>Year 4</v>
      </c>
      <c r="I186" s="64" t="str">
        <f>AG9</f>
        <v>Year 5</v>
      </c>
      <c r="J186" s="62" t="s">
        <v>336</v>
      </c>
      <c r="K186" s="62" t="s">
        <v>337</v>
      </c>
      <c r="L186" s="62" t="s">
        <v>45</v>
      </c>
      <c r="M186" s="62" t="s">
        <v>317</v>
      </c>
      <c r="N186" s="81"/>
      <c r="O186" s="103"/>
      <c r="P186" s="125"/>
      <c r="Q186" s="103"/>
      <c r="R186" s="125"/>
      <c r="S186" s="103"/>
      <c r="T186" s="125"/>
      <c r="U186" s="103"/>
      <c r="V186" s="125"/>
      <c r="W186" s="103"/>
      <c r="X186" s="99"/>
      <c r="Y186" s="81"/>
      <c r="Z186" s="103"/>
      <c r="AA186" s="125"/>
      <c r="AB186" s="103"/>
      <c r="AC186" s="125"/>
      <c r="AD186" s="103"/>
      <c r="AE186" s="125"/>
      <c r="AF186" s="103"/>
      <c r="AG186" s="125"/>
      <c r="AH186" s="103"/>
      <c r="AI186" s="99"/>
      <c r="AJ186" s="81"/>
      <c r="AK186" s="103"/>
      <c r="AL186" s="125"/>
      <c r="AM186" s="103"/>
      <c r="AN186" s="125"/>
      <c r="AO186" s="103"/>
      <c r="AP186" s="125"/>
      <c r="AQ186" s="103"/>
      <c r="AR186" s="125"/>
      <c r="AS186" s="103"/>
      <c r="AT186" s="99"/>
      <c r="AU186" s="81"/>
      <c r="AV186" s="103"/>
      <c r="AW186" s="125"/>
      <c r="AX186" s="103"/>
      <c r="AY186" s="125"/>
      <c r="AZ186" s="103"/>
      <c r="BA186" s="125"/>
      <c r="BB186" s="103"/>
      <c r="BC186" s="125"/>
      <c r="BD186" s="103"/>
      <c r="BE186" s="99"/>
      <c r="BF186" s="81"/>
      <c r="BG186" s="103"/>
      <c r="BH186" s="125"/>
      <c r="BI186" s="103"/>
      <c r="BJ186" s="125"/>
      <c r="BK186" s="103"/>
      <c r="BL186" s="125"/>
      <c r="BM186" s="103"/>
      <c r="BN186" s="125"/>
      <c r="BO186" s="103"/>
      <c r="BP186" s="512"/>
      <c r="BQ186" s="560"/>
      <c r="BR186" s="512"/>
      <c r="BS186" s="512"/>
      <c r="BT186" s="512"/>
      <c r="BU186" s="512"/>
      <c r="BV186" s="542"/>
      <c r="BW186" s="69"/>
      <c r="BX186" s="103"/>
      <c r="BY186" s="125"/>
      <c r="BZ186" s="103"/>
      <c r="CA186" s="125"/>
      <c r="CB186" s="103"/>
      <c r="CC186" s="125"/>
      <c r="CD186" s="103"/>
      <c r="CE186" s="125"/>
      <c r="CF186" s="103"/>
      <c r="CG186" s="99"/>
      <c r="CH186" s="81"/>
      <c r="CI186" s="103"/>
      <c r="CJ186" s="125"/>
      <c r="CK186" s="103"/>
      <c r="CL186" s="125"/>
      <c r="CM186" s="103"/>
      <c r="CN186" s="125"/>
      <c r="CO186" s="103"/>
      <c r="CP186" s="125"/>
      <c r="CQ186" s="103"/>
      <c r="CR186" s="99"/>
      <c r="CS186" s="81"/>
      <c r="CT186" s="103"/>
      <c r="CU186" s="125"/>
      <c r="CV186" s="103"/>
      <c r="CW186" s="125"/>
      <c r="CX186" s="103"/>
      <c r="CY186" s="125"/>
      <c r="CZ186" s="103"/>
      <c r="DA186" s="125"/>
      <c r="DB186" s="103"/>
      <c r="DC186" s="99"/>
      <c r="DD186" s="81"/>
      <c r="DE186" s="103"/>
      <c r="DF186" s="125"/>
      <c r="DG186" s="103"/>
      <c r="DH186" s="125"/>
      <c r="DI186" s="103"/>
      <c r="DJ186" s="125"/>
      <c r="DK186" s="103"/>
      <c r="DL186" s="125"/>
      <c r="DM186" s="103"/>
      <c r="DN186" s="99"/>
      <c r="DO186" s="81"/>
      <c r="DP186" s="103"/>
      <c r="DQ186" s="125"/>
      <c r="DR186" s="103"/>
      <c r="DS186" s="125"/>
      <c r="DT186" s="103"/>
      <c r="DU186" s="125"/>
      <c r="DV186" s="103"/>
      <c r="DW186" s="125"/>
      <c r="DX186" s="103"/>
      <c r="DY186" s="99"/>
      <c r="DZ186" s="560"/>
      <c r="EA186" s="512"/>
      <c r="EB186" s="512"/>
      <c r="EC186" s="512"/>
      <c r="ED186" s="512"/>
      <c r="EE186" s="542"/>
      <c r="EF186" s="206"/>
      <c r="EG186" s="206"/>
      <c r="EH186" s="206"/>
      <c r="EI186" s="206"/>
      <c r="EJ186" s="206"/>
      <c r="EK186" s="206"/>
    </row>
    <row r="187" spans="1:141" s="9" customFormat="1" ht="15" customHeight="1">
      <c r="A187" s="62"/>
      <c r="B187" s="62"/>
      <c r="C187" s="61" t="s">
        <v>315</v>
      </c>
      <c r="D187" s="655" t="s">
        <v>338</v>
      </c>
      <c r="E187" s="57"/>
      <c r="F187" s="57"/>
      <c r="G187" s="57"/>
      <c r="H187" s="57"/>
      <c r="I187" s="57"/>
      <c r="J187" s="649"/>
      <c r="K187" s="57"/>
      <c r="L187" s="33"/>
      <c r="M187" s="34">
        <f t="shared" ref="M187:M206" si="588">VLOOKUP(C187,TravelIncrease,2,0)</f>
        <v>1.1000000000000001</v>
      </c>
      <c r="N187" s="865"/>
      <c r="O187" s="866"/>
      <c r="P187" s="865"/>
      <c r="Q187" s="866"/>
      <c r="R187" s="865"/>
      <c r="S187" s="866"/>
      <c r="T187" s="865"/>
      <c r="U187" s="866"/>
      <c r="V187" s="865"/>
      <c r="W187" s="866"/>
      <c r="X187" s="287"/>
      <c r="Y187" s="849">
        <f t="shared" ref="Y187:Y206" si="589">ROUND($E187*$K187*$L187*$M187,0)</f>
        <v>0</v>
      </c>
      <c r="Z187" s="960"/>
      <c r="AA187" s="849">
        <f t="shared" ref="AA187:AA206" si="590">ROUND($F187*$K187*$L187*$M187^2,0)</f>
        <v>0</v>
      </c>
      <c r="AB187" s="960"/>
      <c r="AC187" s="849">
        <f t="shared" ref="AC187:AC206" si="591">ROUND($G187*$K187*$L187*$M187^3,0)</f>
        <v>0</v>
      </c>
      <c r="AD187" s="960"/>
      <c r="AE187" s="849">
        <f t="shared" ref="AE187:AE206" si="592">ROUND($H187*$K187*$L187*$M187^4,0)</f>
        <v>0</v>
      </c>
      <c r="AF187" s="960"/>
      <c r="AG187" s="849">
        <f t="shared" ref="AG187:AG206" si="593">ROUND($I187*$K187*$L187*$M187^5,0)</f>
        <v>0</v>
      </c>
      <c r="AH187" s="960"/>
      <c r="AI187" s="212">
        <f>SUM(Y187+AA187+AC187+AE187+AG187)</f>
        <v>0</v>
      </c>
      <c r="AJ187" s="869"/>
      <c r="AK187" s="870"/>
      <c r="AL187" s="869"/>
      <c r="AM187" s="870"/>
      <c r="AN187" s="869"/>
      <c r="AO187" s="870"/>
      <c r="AP187" s="869"/>
      <c r="AQ187" s="870"/>
      <c r="AR187" s="869"/>
      <c r="AS187" s="870"/>
      <c r="AT187" s="278"/>
      <c r="AU187" s="861"/>
      <c r="AV187" s="862"/>
      <c r="AW187" s="861"/>
      <c r="AX187" s="862"/>
      <c r="AY187" s="861"/>
      <c r="AZ187" s="862"/>
      <c r="BA187" s="861"/>
      <c r="BB187" s="862"/>
      <c r="BC187" s="861"/>
      <c r="BD187" s="862"/>
      <c r="BE187" s="279"/>
      <c r="BF187" s="863"/>
      <c r="BG187" s="864"/>
      <c r="BH187" s="863"/>
      <c r="BI187" s="864"/>
      <c r="BJ187" s="863"/>
      <c r="BK187" s="864"/>
      <c r="BL187" s="863"/>
      <c r="BM187" s="864"/>
      <c r="BN187" s="863"/>
      <c r="BO187" s="864"/>
      <c r="BP187" s="514"/>
      <c r="BQ187" s="572">
        <f>Y187</f>
        <v>0</v>
      </c>
      <c r="BR187" s="573">
        <f>AA187</f>
        <v>0</v>
      </c>
      <c r="BS187" s="573">
        <f>AC187</f>
        <v>0</v>
      </c>
      <c r="BT187" s="573">
        <f>AE187</f>
        <v>0</v>
      </c>
      <c r="BU187" s="573">
        <f>AG187</f>
        <v>0</v>
      </c>
      <c r="BV187" s="574">
        <f>SUM(BQ187:BU187)</f>
        <v>0</v>
      </c>
      <c r="BW187" s="993"/>
      <c r="BX187" s="992"/>
      <c r="BY187" s="991"/>
      <c r="BZ187" s="992"/>
      <c r="CA187" s="991"/>
      <c r="CB187" s="992"/>
      <c r="CC187" s="991"/>
      <c r="CD187" s="992"/>
      <c r="CE187" s="991"/>
      <c r="CF187" s="992"/>
      <c r="CG187" s="281"/>
      <c r="CH187" s="989"/>
      <c r="CI187" s="990"/>
      <c r="CJ187" s="989"/>
      <c r="CK187" s="990"/>
      <c r="CL187" s="989"/>
      <c r="CM187" s="990"/>
      <c r="CN187" s="989"/>
      <c r="CO187" s="990"/>
      <c r="CP187" s="989"/>
      <c r="CQ187" s="990"/>
      <c r="CR187" s="282"/>
      <c r="CS187" s="987"/>
      <c r="CT187" s="988"/>
      <c r="CU187" s="987"/>
      <c r="CV187" s="988"/>
      <c r="CW187" s="987"/>
      <c r="CX187" s="988"/>
      <c r="CY187" s="987"/>
      <c r="CZ187" s="988"/>
      <c r="DA187" s="987"/>
      <c r="DB187" s="988"/>
      <c r="DC187" s="283"/>
      <c r="DD187" s="985"/>
      <c r="DE187" s="986"/>
      <c r="DF187" s="985"/>
      <c r="DG187" s="986"/>
      <c r="DH187" s="985"/>
      <c r="DI187" s="986"/>
      <c r="DJ187" s="985"/>
      <c r="DK187" s="986"/>
      <c r="DL187" s="985"/>
      <c r="DM187" s="986"/>
      <c r="DN187" s="284"/>
      <c r="DO187" s="996"/>
      <c r="DP187" s="997"/>
      <c r="DQ187" s="996"/>
      <c r="DR187" s="997"/>
      <c r="DS187" s="996"/>
      <c r="DT187" s="997"/>
      <c r="DU187" s="996"/>
      <c r="DV187" s="997"/>
      <c r="DW187" s="996"/>
      <c r="DX187" s="997"/>
      <c r="DY187" s="285"/>
      <c r="DZ187" s="588"/>
      <c r="EA187" s="589"/>
      <c r="EB187" s="589"/>
      <c r="EC187" s="589"/>
      <c r="ED187" s="589"/>
      <c r="EE187" s="590"/>
      <c r="EF187" s="256">
        <f t="shared" ref="EF187:EF206" si="594">Y187</f>
        <v>0</v>
      </c>
      <c r="EG187" s="256">
        <f t="shared" ref="EG187:EG206" si="595">AA187</f>
        <v>0</v>
      </c>
      <c r="EH187" s="256">
        <f t="shared" ref="EH187:EH206" si="596">AC187</f>
        <v>0</v>
      </c>
      <c r="EI187" s="256">
        <f t="shared" ref="EI187:EI206" si="597">AE187</f>
        <v>0</v>
      </c>
      <c r="EJ187" s="256">
        <f t="shared" ref="EJ187:EJ206" si="598">AG187</f>
        <v>0</v>
      </c>
      <c r="EK187" s="244">
        <f t="shared" ref="EK187:EK206" si="599">SUM(EF187:EJ187)</f>
        <v>0</v>
      </c>
    </row>
    <row r="188" spans="1:141" s="9" customFormat="1" ht="15" customHeight="1">
      <c r="A188" s="62"/>
      <c r="B188" s="62"/>
      <c r="C188" s="61" t="s">
        <v>231</v>
      </c>
      <c r="D188" s="655"/>
      <c r="E188" s="57"/>
      <c r="F188" s="57"/>
      <c r="G188" s="57"/>
      <c r="H188" s="57"/>
      <c r="I188" s="57"/>
      <c r="J188" s="649"/>
      <c r="K188" s="57"/>
      <c r="L188" s="33"/>
      <c r="M188" s="34">
        <f t="shared" si="588"/>
        <v>1</v>
      </c>
      <c r="N188" s="865"/>
      <c r="O188" s="866"/>
      <c r="P188" s="865"/>
      <c r="Q188" s="866"/>
      <c r="R188" s="865"/>
      <c r="S188" s="866"/>
      <c r="T188" s="865"/>
      <c r="U188" s="866"/>
      <c r="V188" s="865"/>
      <c r="W188" s="866"/>
      <c r="X188" s="287"/>
      <c r="Y188" s="849">
        <f t="shared" si="589"/>
        <v>0</v>
      </c>
      <c r="Z188" s="960"/>
      <c r="AA188" s="849">
        <f t="shared" si="590"/>
        <v>0</v>
      </c>
      <c r="AB188" s="960"/>
      <c r="AC188" s="849">
        <f t="shared" si="591"/>
        <v>0</v>
      </c>
      <c r="AD188" s="960"/>
      <c r="AE188" s="849">
        <f t="shared" si="592"/>
        <v>0</v>
      </c>
      <c r="AF188" s="960"/>
      <c r="AG188" s="849">
        <f t="shared" si="593"/>
        <v>0</v>
      </c>
      <c r="AH188" s="960"/>
      <c r="AI188" s="212">
        <f t="shared" ref="AI188:AI206" si="600">SUM(Y188+AA188+AC188+AE188+AG188)</f>
        <v>0</v>
      </c>
      <c r="AJ188" s="869"/>
      <c r="AK188" s="870"/>
      <c r="AL188" s="869"/>
      <c r="AM188" s="870"/>
      <c r="AN188" s="869"/>
      <c r="AO188" s="870"/>
      <c r="AP188" s="869"/>
      <c r="AQ188" s="870"/>
      <c r="AR188" s="869"/>
      <c r="AS188" s="870"/>
      <c r="AT188" s="278"/>
      <c r="AU188" s="861"/>
      <c r="AV188" s="862"/>
      <c r="AW188" s="861"/>
      <c r="AX188" s="862"/>
      <c r="AY188" s="861"/>
      <c r="AZ188" s="862"/>
      <c r="BA188" s="861"/>
      <c r="BB188" s="862"/>
      <c r="BC188" s="861"/>
      <c r="BD188" s="862"/>
      <c r="BE188" s="279"/>
      <c r="BF188" s="863"/>
      <c r="BG188" s="864"/>
      <c r="BH188" s="863"/>
      <c r="BI188" s="864"/>
      <c r="BJ188" s="863"/>
      <c r="BK188" s="864"/>
      <c r="BL188" s="863"/>
      <c r="BM188" s="864"/>
      <c r="BN188" s="863"/>
      <c r="BO188" s="864"/>
      <c r="BP188" s="514"/>
      <c r="BQ188" s="572">
        <f t="shared" ref="BQ188:BQ206" si="601">Y188</f>
        <v>0</v>
      </c>
      <c r="BR188" s="573">
        <f t="shared" ref="BR188:BR206" si="602">AA188</f>
        <v>0</v>
      </c>
      <c r="BS188" s="573">
        <f t="shared" ref="BS188:BS206" si="603">AC188</f>
        <v>0</v>
      </c>
      <c r="BT188" s="573">
        <f t="shared" ref="BT188:BT206" si="604">AE188</f>
        <v>0</v>
      </c>
      <c r="BU188" s="573">
        <f t="shared" ref="BU188:BU206" si="605">AG188</f>
        <v>0</v>
      </c>
      <c r="BV188" s="574">
        <f t="shared" ref="BV188:BV206" si="606">SUM(BQ188:BU188)</f>
        <v>0</v>
      </c>
      <c r="BW188" s="993"/>
      <c r="BX188" s="992"/>
      <c r="BY188" s="991"/>
      <c r="BZ188" s="992"/>
      <c r="CA188" s="991"/>
      <c r="CB188" s="992"/>
      <c r="CC188" s="991"/>
      <c r="CD188" s="992"/>
      <c r="CE188" s="991"/>
      <c r="CF188" s="992"/>
      <c r="CG188" s="281"/>
      <c r="CH188" s="989"/>
      <c r="CI188" s="990"/>
      <c r="CJ188" s="989"/>
      <c r="CK188" s="990"/>
      <c r="CL188" s="989"/>
      <c r="CM188" s="990"/>
      <c r="CN188" s="989"/>
      <c r="CO188" s="990"/>
      <c r="CP188" s="989"/>
      <c r="CQ188" s="990"/>
      <c r="CR188" s="282"/>
      <c r="CS188" s="987"/>
      <c r="CT188" s="988"/>
      <c r="CU188" s="987"/>
      <c r="CV188" s="988"/>
      <c r="CW188" s="987"/>
      <c r="CX188" s="988"/>
      <c r="CY188" s="987"/>
      <c r="CZ188" s="988"/>
      <c r="DA188" s="987"/>
      <c r="DB188" s="988"/>
      <c r="DC188" s="283"/>
      <c r="DD188" s="985"/>
      <c r="DE188" s="986"/>
      <c r="DF188" s="985"/>
      <c r="DG188" s="986"/>
      <c r="DH188" s="985"/>
      <c r="DI188" s="986"/>
      <c r="DJ188" s="985"/>
      <c r="DK188" s="986"/>
      <c r="DL188" s="985"/>
      <c r="DM188" s="986"/>
      <c r="DN188" s="284"/>
      <c r="DO188" s="996"/>
      <c r="DP188" s="997"/>
      <c r="DQ188" s="996"/>
      <c r="DR188" s="997"/>
      <c r="DS188" s="996"/>
      <c r="DT188" s="997"/>
      <c r="DU188" s="996"/>
      <c r="DV188" s="997"/>
      <c r="DW188" s="996"/>
      <c r="DX188" s="997"/>
      <c r="DY188" s="285"/>
      <c r="DZ188" s="588"/>
      <c r="EA188" s="589"/>
      <c r="EB188" s="589"/>
      <c r="EC188" s="589"/>
      <c r="ED188" s="589"/>
      <c r="EE188" s="590"/>
      <c r="EF188" s="256">
        <f t="shared" si="594"/>
        <v>0</v>
      </c>
      <c r="EG188" s="256">
        <f t="shared" si="595"/>
        <v>0</v>
      </c>
      <c r="EH188" s="256">
        <f t="shared" si="596"/>
        <v>0</v>
      </c>
      <c r="EI188" s="256">
        <f t="shared" si="597"/>
        <v>0</v>
      </c>
      <c r="EJ188" s="256">
        <f t="shared" si="598"/>
        <v>0</v>
      </c>
      <c r="EK188" s="244">
        <f t="shared" si="599"/>
        <v>0</v>
      </c>
    </row>
    <row r="189" spans="1:141" s="9" customFormat="1" ht="15" customHeight="1">
      <c r="A189" s="62"/>
      <c r="B189" s="62"/>
      <c r="C189" s="61" t="s">
        <v>15</v>
      </c>
      <c r="D189" s="655"/>
      <c r="E189" s="57"/>
      <c r="F189" s="57"/>
      <c r="G189" s="57"/>
      <c r="H189" s="57"/>
      <c r="I189" s="57"/>
      <c r="J189" s="649"/>
      <c r="K189" s="57"/>
      <c r="L189" s="33"/>
      <c r="M189" s="34">
        <f t="shared" si="588"/>
        <v>1</v>
      </c>
      <c r="N189" s="865"/>
      <c r="O189" s="866"/>
      <c r="P189" s="865"/>
      <c r="Q189" s="866"/>
      <c r="R189" s="865"/>
      <c r="S189" s="866"/>
      <c r="T189" s="865"/>
      <c r="U189" s="866"/>
      <c r="V189" s="865"/>
      <c r="W189" s="866"/>
      <c r="X189" s="287"/>
      <c r="Y189" s="849">
        <f t="shared" si="589"/>
        <v>0</v>
      </c>
      <c r="Z189" s="960"/>
      <c r="AA189" s="849">
        <f t="shared" si="590"/>
        <v>0</v>
      </c>
      <c r="AB189" s="960"/>
      <c r="AC189" s="849">
        <f t="shared" si="591"/>
        <v>0</v>
      </c>
      <c r="AD189" s="960"/>
      <c r="AE189" s="849">
        <f t="shared" si="592"/>
        <v>0</v>
      </c>
      <c r="AF189" s="960"/>
      <c r="AG189" s="849">
        <f t="shared" si="593"/>
        <v>0</v>
      </c>
      <c r="AH189" s="960"/>
      <c r="AI189" s="212">
        <f t="shared" si="600"/>
        <v>0</v>
      </c>
      <c r="AJ189" s="869"/>
      <c r="AK189" s="870"/>
      <c r="AL189" s="869"/>
      <c r="AM189" s="870"/>
      <c r="AN189" s="869"/>
      <c r="AO189" s="870"/>
      <c r="AP189" s="869"/>
      <c r="AQ189" s="870"/>
      <c r="AR189" s="869"/>
      <c r="AS189" s="870"/>
      <c r="AT189" s="278"/>
      <c r="AU189" s="861"/>
      <c r="AV189" s="862"/>
      <c r="AW189" s="861"/>
      <c r="AX189" s="862"/>
      <c r="AY189" s="861"/>
      <c r="AZ189" s="862"/>
      <c r="BA189" s="861"/>
      <c r="BB189" s="862"/>
      <c r="BC189" s="861"/>
      <c r="BD189" s="862"/>
      <c r="BE189" s="279"/>
      <c r="BF189" s="863"/>
      <c r="BG189" s="864"/>
      <c r="BH189" s="863"/>
      <c r="BI189" s="864"/>
      <c r="BJ189" s="863"/>
      <c r="BK189" s="864"/>
      <c r="BL189" s="863"/>
      <c r="BM189" s="864"/>
      <c r="BN189" s="863"/>
      <c r="BO189" s="864"/>
      <c r="BP189" s="514"/>
      <c r="BQ189" s="572">
        <f t="shared" si="601"/>
        <v>0</v>
      </c>
      <c r="BR189" s="573">
        <f t="shared" si="602"/>
        <v>0</v>
      </c>
      <c r="BS189" s="573">
        <f t="shared" si="603"/>
        <v>0</v>
      </c>
      <c r="BT189" s="573">
        <f t="shared" si="604"/>
        <v>0</v>
      </c>
      <c r="BU189" s="573">
        <f t="shared" si="605"/>
        <v>0</v>
      </c>
      <c r="BV189" s="574">
        <f t="shared" si="606"/>
        <v>0</v>
      </c>
      <c r="BW189" s="993"/>
      <c r="BX189" s="992"/>
      <c r="BY189" s="991"/>
      <c r="BZ189" s="992"/>
      <c r="CA189" s="991"/>
      <c r="CB189" s="992"/>
      <c r="CC189" s="991"/>
      <c r="CD189" s="992"/>
      <c r="CE189" s="991"/>
      <c r="CF189" s="992"/>
      <c r="CG189" s="281"/>
      <c r="CH189" s="989"/>
      <c r="CI189" s="990"/>
      <c r="CJ189" s="989"/>
      <c r="CK189" s="990"/>
      <c r="CL189" s="989"/>
      <c r="CM189" s="990"/>
      <c r="CN189" s="989"/>
      <c r="CO189" s="990"/>
      <c r="CP189" s="989"/>
      <c r="CQ189" s="990"/>
      <c r="CR189" s="282"/>
      <c r="CS189" s="987"/>
      <c r="CT189" s="988"/>
      <c r="CU189" s="987"/>
      <c r="CV189" s="988"/>
      <c r="CW189" s="987"/>
      <c r="CX189" s="988"/>
      <c r="CY189" s="987"/>
      <c r="CZ189" s="988"/>
      <c r="DA189" s="987"/>
      <c r="DB189" s="988"/>
      <c r="DC189" s="283"/>
      <c r="DD189" s="985"/>
      <c r="DE189" s="986"/>
      <c r="DF189" s="985"/>
      <c r="DG189" s="986"/>
      <c r="DH189" s="985"/>
      <c r="DI189" s="986"/>
      <c r="DJ189" s="985"/>
      <c r="DK189" s="986"/>
      <c r="DL189" s="985"/>
      <c r="DM189" s="986"/>
      <c r="DN189" s="284"/>
      <c r="DO189" s="996"/>
      <c r="DP189" s="997"/>
      <c r="DQ189" s="996"/>
      <c r="DR189" s="997"/>
      <c r="DS189" s="996"/>
      <c r="DT189" s="997"/>
      <c r="DU189" s="996"/>
      <c r="DV189" s="997"/>
      <c r="DW189" s="996"/>
      <c r="DX189" s="997"/>
      <c r="DY189" s="285"/>
      <c r="DZ189" s="588"/>
      <c r="EA189" s="589"/>
      <c r="EB189" s="589"/>
      <c r="EC189" s="589"/>
      <c r="ED189" s="589"/>
      <c r="EE189" s="590"/>
      <c r="EF189" s="256">
        <f t="shared" si="594"/>
        <v>0</v>
      </c>
      <c r="EG189" s="256">
        <f t="shared" si="595"/>
        <v>0</v>
      </c>
      <c r="EH189" s="256">
        <f t="shared" si="596"/>
        <v>0</v>
      </c>
      <c r="EI189" s="256">
        <f t="shared" si="597"/>
        <v>0</v>
      </c>
      <c r="EJ189" s="256">
        <f t="shared" si="598"/>
        <v>0</v>
      </c>
      <c r="EK189" s="244">
        <f t="shared" si="599"/>
        <v>0</v>
      </c>
    </row>
    <row r="190" spans="1:141" s="9" customFormat="1" ht="15" customHeight="1">
      <c r="A190" s="62"/>
      <c r="B190" s="62"/>
      <c r="C190" s="61" t="s">
        <v>34</v>
      </c>
      <c r="D190" s="655"/>
      <c r="E190" s="57"/>
      <c r="F190" s="57"/>
      <c r="G190" s="57"/>
      <c r="H190" s="57"/>
      <c r="I190" s="57"/>
      <c r="J190" s="649"/>
      <c r="K190" s="57"/>
      <c r="L190" s="33"/>
      <c r="M190" s="34">
        <f t="shared" si="588"/>
        <v>1.1000000000000001</v>
      </c>
      <c r="N190" s="865"/>
      <c r="O190" s="866"/>
      <c r="P190" s="865"/>
      <c r="Q190" s="866"/>
      <c r="R190" s="865"/>
      <c r="S190" s="866"/>
      <c r="T190" s="865"/>
      <c r="U190" s="866"/>
      <c r="V190" s="865"/>
      <c r="W190" s="866"/>
      <c r="X190" s="287"/>
      <c r="Y190" s="849">
        <f t="shared" si="589"/>
        <v>0</v>
      </c>
      <c r="Z190" s="960"/>
      <c r="AA190" s="849">
        <f t="shared" si="590"/>
        <v>0</v>
      </c>
      <c r="AB190" s="960"/>
      <c r="AC190" s="849">
        <f t="shared" si="591"/>
        <v>0</v>
      </c>
      <c r="AD190" s="960"/>
      <c r="AE190" s="849">
        <f t="shared" si="592"/>
        <v>0</v>
      </c>
      <c r="AF190" s="960"/>
      <c r="AG190" s="849">
        <f t="shared" si="593"/>
        <v>0</v>
      </c>
      <c r="AH190" s="960"/>
      <c r="AI190" s="212">
        <f t="shared" si="600"/>
        <v>0</v>
      </c>
      <c r="AJ190" s="869"/>
      <c r="AK190" s="870"/>
      <c r="AL190" s="869"/>
      <c r="AM190" s="870"/>
      <c r="AN190" s="869"/>
      <c r="AO190" s="870"/>
      <c r="AP190" s="869"/>
      <c r="AQ190" s="870"/>
      <c r="AR190" s="869"/>
      <c r="AS190" s="870"/>
      <c r="AT190" s="278"/>
      <c r="AU190" s="861"/>
      <c r="AV190" s="862"/>
      <c r="AW190" s="861"/>
      <c r="AX190" s="862"/>
      <c r="AY190" s="861"/>
      <c r="AZ190" s="862"/>
      <c r="BA190" s="861"/>
      <c r="BB190" s="862"/>
      <c r="BC190" s="861"/>
      <c r="BD190" s="862"/>
      <c r="BE190" s="279"/>
      <c r="BF190" s="863"/>
      <c r="BG190" s="864"/>
      <c r="BH190" s="863"/>
      <c r="BI190" s="864"/>
      <c r="BJ190" s="863"/>
      <c r="BK190" s="864"/>
      <c r="BL190" s="863"/>
      <c r="BM190" s="864"/>
      <c r="BN190" s="863"/>
      <c r="BO190" s="864"/>
      <c r="BP190" s="514"/>
      <c r="BQ190" s="572">
        <f t="shared" si="601"/>
        <v>0</v>
      </c>
      <c r="BR190" s="573">
        <f t="shared" si="602"/>
        <v>0</v>
      </c>
      <c r="BS190" s="573">
        <f t="shared" si="603"/>
        <v>0</v>
      </c>
      <c r="BT190" s="573">
        <f t="shared" si="604"/>
        <v>0</v>
      </c>
      <c r="BU190" s="573">
        <f t="shared" si="605"/>
        <v>0</v>
      </c>
      <c r="BV190" s="574">
        <f t="shared" si="606"/>
        <v>0</v>
      </c>
      <c r="BW190" s="993"/>
      <c r="BX190" s="992"/>
      <c r="BY190" s="991"/>
      <c r="BZ190" s="992"/>
      <c r="CA190" s="991"/>
      <c r="CB190" s="992"/>
      <c r="CC190" s="991"/>
      <c r="CD190" s="992"/>
      <c r="CE190" s="991"/>
      <c r="CF190" s="992"/>
      <c r="CG190" s="281"/>
      <c r="CH190" s="989"/>
      <c r="CI190" s="990"/>
      <c r="CJ190" s="989"/>
      <c r="CK190" s="990"/>
      <c r="CL190" s="989"/>
      <c r="CM190" s="990"/>
      <c r="CN190" s="989"/>
      <c r="CO190" s="990"/>
      <c r="CP190" s="989"/>
      <c r="CQ190" s="990"/>
      <c r="CR190" s="282"/>
      <c r="CS190" s="987"/>
      <c r="CT190" s="988"/>
      <c r="CU190" s="987"/>
      <c r="CV190" s="988"/>
      <c r="CW190" s="987"/>
      <c r="CX190" s="988"/>
      <c r="CY190" s="987"/>
      <c r="CZ190" s="988"/>
      <c r="DA190" s="987"/>
      <c r="DB190" s="988"/>
      <c r="DC190" s="283"/>
      <c r="DD190" s="985"/>
      <c r="DE190" s="986"/>
      <c r="DF190" s="985"/>
      <c r="DG190" s="986"/>
      <c r="DH190" s="985"/>
      <c r="DI190" s="986"/>
      <c r="DJ190" s="985"/>
      <c r="DK190" s="986"/>
      <c r="DL190" s="985"/>
      <c r="DM190" s="986"/>
      <c r="DN190" s="284"/>
      <c r="DO190" s="996"/>
      <c r="DP190" s="997"/>
      <c r="DQ190" s="996"/>
      <c r="DR190" s="997"/>
      <c r="DS190" s="996"/>
      <c r="DT190" s="997"/>
      <c r="DU190" s="996"/>
      <c r="DV190" s="997"/>
      <c r="DW190" s="996"/>
      <c r="DX190" s="997"/>
      <c r="DY190" s="285"/>
      <c r="DZ190" s="588"/>
      <c r="EA190" s="589"/>
      <c r="EB190" s="589"/>
      <c r="EC190" s="589"/>
      <c r="ED190" s="589"/>
      <c r="EE190" s="590"/>
      <c r="EF190" s="256">
        <f t="shared" si="594"/>
        <v>0</v>
      </c>
      <c r="EG190" s="256">
        <f t="shared" si="595"/>
        <v>0</v>
      </c>
      <c r="EH190" s="256">
        <f t="shared" si="596"/>
        <v>0</v>
      </c>
      <c r="EI190" s="256">
        <f t="shared" si="597"/>
        <v>0</v>
      </c>
      <c r="EJ190" s="256">
        <f t="shared" si="598"/>
        <v>0</v>
      </c>
      <c r="EK190" s="244">
        <f t="shared" si="599"/>
        <v>0</v>
      </c>
    </row>
    <row r="191" spans="1:141" s="9" customFormat="1" ht="15" customHeight="1">
      <c r="A191" s="62"/>
      <c r="B191" s="62"/>
      <c r="C191" s="61" t="s">
        <v>315</v>
      </c>
      <c r="D191" s="655" t="s">
        <v>338</v>
      </c>
      <c r="E191" s="57"/>
      <c r="F191" s="57"/>
      <c r="G191" s="57"/>
      <c r="H191" s="57"/>
      <c r="I191" s="57"/>
      <c r="J191" s="649"/>
      <c r="K191" s="57"/>
      <c r="L191" s="33"/>
      <c r="M191" s="34">
        <f t="shared" si="588"/>
        <v>1.1000000000000001</v>
      </c>
      <c r="N191" s="865"/>
      <c r="O191" s="866"/>
      <c r="P191" s="865"/>
      <c r="Q191" s="866"/>
      <c r="R191" s="865"/>
      <c r="S191" s="866"/>
      <c r="T191" s="865"/>
      <c r="U191" s="866"/>
      <c r="V191" s="865"/>
      <c r="W191" s="866"/>
      <c r="X191" s="287"/>
      <c r="Y191" s="849">
        <f t="shared" si="589"/>
        <v>0</v>
      </c>
      <c r="Z191" s="960"/>
      <c r="AA191" s="849">
        <f t="shared" si="590"/>
        <v>0</v>
      </c>
      <c r="AB191" s="960"/>
      <c r="AC191" s="849">
        <f t="shared" si="591"/>
        <v>0</v>
      </c>
      <c r="AD191" s="960"/>
      <c r="AE191" s="849">
        <f t="shared" si="592"/>
        <v>0</v>
      </c>
      <c r="AF191" s="960"/>
      <c r="AG191" s="849">
        <f t="shared" si="593"/>
        <v>0</v>
      </c>
      <c r="AH191" s="960"/>
      <c r="AI191" s="212">
        <f t="shared" si="600"/>
        <v>0</v>
      </c>
      <c r="AJ191" s="869"/>
      <c r="AK191" s="870"/>
      <c r="AL191" s="869"/>
      <c r="AM191" s="870"/>
      <c r="AN191" s="869"/>
      <c r="AO191" s="870"/>
      <c r="AP191" s="869"/>
      <c r="AQ191" s="870"/>
      <c r="AR191" s="869"/>
      <c r="AS191" s="870"/>
      <c r="AT191" s="278"/>
      <c r="AU191" s="861"/>
      <c r="AV191" s="862"/>
      <c r="AW191" s="861"/>
      <c r="AX191" s="862"/>
      <c r="AY191" s="861"/>
      <c r="AZ191" s="862"/>
      <c r="BA191" s="861"/>
      <c r="BB191" s="862"/>
      <c r="BC191" s="861"/>
      <c r="BD191" s="862"/>
      <c r="BE191" s="279"/>
      <c r="BF191" s="863"/>
      <c r="BG191" s="864"/>
      <c r="BH191" s="863"/>
      <c r="BI191" s="864"/>
      <c r="BJ191" s="863"/>
      <c r="BK191" s="864"/>
      <c r="BL191" s="863"/>
      <c r="BM191" s="864"/>
      <c r="BN191" s="863"/>
      <c r="BO191" s="864"/>
      <c r="BP191" s="514"/>
      <c r="BQ191" s="572">
        <f t="shared" si="601"/>
        <v>0</v>
      </c>
      <c r="BR191" s="573">
        <f t="shared" si="602"/>
        <v>0</v>
      </c>
      <c r="BS191" s="573">
        <f t="shared" si="603"/>
        <v>0</v>
      </c>
      <c r="BT191" s="573">
        <f t="shared" si="604"/>
        <v>0</v>
      </c>
      <c r="BU191" s="573">
        <f t="shared" si="605"/>
        <v>0</v>
      </c>
      <c r="BV191" s="574">
        <f t="shared" si="606"/>
        <v>0</v>
      </c>
      <c r="BW191" s="993"/>
      <c r="BX191" s="992"/>
      <c r="BY191" s="991"/>
      <c r="BZ191" s="992"/>
      <c r="CA191" s="991"/>
      <c r="CB191" s="992"/>
      <c r="CC191" s="991"/>
      <c r="CD191" s="992"/>
      <c r="CE191" s="991"/>
      <c r="CF191" s="992"/>
      <c r="CG191" s="281"/>
      <c r="CH191" s="989"/>
      <c r="CI191" s="990"/>
      <c r="CJ191" s="989"/>
      <c r="CK191" s="990"/>
      <c r="CL191" s="989"/>
      <c r="CM191" s="990"/>
      <c r="CN191" s="989"/>
      <c r="CO191" s="990"/>
      <c r="CP191" s="989"/>
      <c r="CQ191" s="990"/>
      <c r="CR191" s="282"/>
      <c r="CS191" s="987"/>
      <c r="CT191" s="988"/>
      <c r="CU191" s="987"/>
      <c r="CV191" s="988"/>
      <c r="CW191" s="987"/>
      <c r="CX191" s="988"/>
      <c r="CY191" s="987"/>
      <c r="CZ191" s="988"/>
      <c r="DA191" s="987"/>
      <c r="DB191" s="988"/>
      <c r="DC191" s="283"/>
      <c r="DD191" s="985"/>
      <c r="DE191" s="986"/>
      <c r="DF191" s="985"/>
      <c r="DG191" s="986"/>
      <c r="DH191" s="985"/>
      <c r="DI191" s="986"/>
      <c r="DJ191" s="985"/>
      <c r="DK191" s="986"/>
      <c r="DL191" s="985"/>
      <c r="DM191" s="986"/>
      <c r="DN191" s="284"/>
      <c r="DO191" s="996"/>
      <c r="DP191" s="997"/>
      <c r="DQ191" s="996"/>
      <c r="DR191" s="997"/>
      <c r="DS191" s="996"/>
      <c r="DT191" s="997"/>
      <c r="DU191" s="996"/>
      <c r="DV191" s="997"/>
      <c r="DW191" s="996"/>
      <c r="DX191" s="997"/>
      <c r="DY191" s="285"/>
      <c r="DZ191" s="588"/>
      <c r="EA191" s="589"/>
      <c r="EB191" s="589"/>
      <c r="EC191" s="589"/>
      <c r="ED191" s="589"/>
      <c r="EE191" s="590"/>
      <c r="EF191" s="256">
        <f t="shared" si="594"/>
        <v>0</v>
      </c>
      <c r="EG191" s="256">
        <f t="shared" si="595"/>
        <v>0</v>
      </c>
      <c r="EH191" s="256">
        <f t="shared" si="596"/>
        <v>0</v>
      </c>
      <c r="EI191" s="256">
        <f t="shared" si="597"/>
        <v>0</v>
      </c>
      <c r="EJ191" s="256">
        <f t="shared" si="598"/>
        <v>0</v>
      </c>
      <c r="EK191" s="244">
        <f t="shared" si="599"/>
        <v>0</v>
      </c>
    </row>
    <row r="192" spans="1:141" s="9" customFormat="1" ht="15" customHeight="1">
      <c r="A192" s="62"/>
      <c r="B192" s="62"/>
      <c r="C192" s="61" t="s">
        <v>231</v>
      </c>
      <c r="D192" s="655"/>
      <c r="E192" s="57"/>
      <c r="F192" s="57"/>
      <c r="G192" s="57"/>
      <c r="H192" s="57"/>
      <c r="I192" s="57"/>
      <c r="J192" s="649"/>
      <c r="K192" s="57"/>
      <c r="L192" s="33"/>
      <c r="M192" s="34">
        <f t="shared" si="588"/>
        <v>1</v>
      </c>
      <c r="N192" s="865"/>
      <c r="O192" s="866"/>
      <c r="P192" s="865"/>
      <c r="Q192" s="866"/>
      <c r="R192" s="865"/>
      <c r="S192" s="866"/>
      <c r="T192" s="865"/>
      <c r="U192" s="866"/>
      <c r="V192" s="865"/>
      <c r="W192" s="866"/>
      <c r="X192" s="287"/>
      <c r="Y192" s="849">
        <f t="shared" si="589"/>
        <v>0</v>
      </c>
      <c r="Z192" s="960"/>
      <c r="AA192" s="849">
        <f t="shared" si="590"/>
        <v>0</v>
      </c>
      <c r="AB192" s="960"/>
      <c r="AC192" s="849">
        <f t="shared" si="591"/>
        <v>0</v>
      </c>
      <c r="AD192" s="960"/>
      <c r="AE192" s="849">
        <f t="shared" si="592"/>
        <v>0</v>
      </c>
      <c r="AF192" s="960"/>
      <c r="AG192" s="849">
        <f t="shared" si="593"/>
        <v>0</v>
      </c>
      <c r="AH192" s="960"/>
      <c r="AI192" s="212">
        <f t="shared" si="600"/>
        <v>0</v>
      </c>
      <c r="AJ192" s="869"/>
      <c r="AK192" s="870"/>
      <c r="AL192" s="869"/>
      <c r="AM192" s="870"/>
      <c r="AN192" s="869"/>
      <c r="AO192" s="870"/>
      <c r="AP192" s="869"/>
      <c r="AQ192" s="870"/>
      <c r="AR192" s="869"/>
      <c r="AS192" s="870"/>
      <c r="AT192" s="278"/>
      <c r="AU192" s="861"/>
      <c r="AV192" s="862"/>
      <c r="AW192" s="861"/>
      <c r="AX192" s="862"/>
      <c r="AY192" s="861"/>
      <c r="AZ192" s="862"/>
      <c r="BA192" s="861"/>
      <c r="BB192" s="862"/>
      <c r="BC192" s="861"/>
      <c r="BD192" s="862"/>
      <c r="BE192" s="279"/>
      <c r="BF192" s="863"/>
      <c r="BG192" s="864"/>
      <c r="BH192" s="863"/>
      <c r="BI192" s="864"/>
      <c r="BJ192" s="863"/>
      <c r="BK192" s="864"/>
      <c r="BL192" s="863"/>
      <c r="BM192" s="864"/>
      <c r="BN192" s="863"/>
      <c r="BO192" s="864"/>
      <c r="BP192" s="514"/>
      <c r="BQ192" s="572">
        <f t="shared" si="601"/>
        <v>0</v>
      </c>
      <c r="BR192" s="573">
        <f t="shared" si="602"/>
        <v>0</v>
      </c>
      <c r="BS192" s="573">
        <f t="shared" si="603"/>
        <v>0</v>
      </c>
      <c r="BT192" s="573">
        <f t="shared" si="604"/>
        <v>0</v>
      </c>
      <c r="BU192" s="573">
        <f t="shared" si="605"/>
        <v>0</v>
      </c>
      <c r="BV192" s="574">
        <f t="shared" si="606"/>
        <v>0</v>
      </c>
      <c r="BW192" s="993"/>
      <c r="BX192" s="992"/>
      <c r="BY192" s="991"/>
      <c r="BZ192" s="992"/>
      <c r="CA192" s="991"/>
      <c r="CB192" s="992"/>
      <c r="CC192" s="991"/>
      <c r="CD192" s="992"/>
      <c r="CE192" s="991"/>
      <c r="CF192" s="992"/>
      <c r="CG192" s="281"/>
      <c r="CH192" s="989"/>
      <c r="CI192" s="990"/>
      <c r="CJ192" s="989"/>
      <c r="CK192" s="990"/>
      <c r="CL192" s="989"/>
      <c r="CM192" s="990"/>
      <c r="CN192" s="989"/>
      <c r="CO192" s="990"/>
      <c r="CP192" s="989"/>
      <c r="CQ192" s="990"/>
      <c r="CR192" s="282"/>
      <c r="CS192" s="987"/>
      <c r="CT192" s="988"/>
      <c r="CU192" s="987"/>
      <c r="CV192" s="988"/>
      <c r="CW192" s="987"/>
      <c r="CX192" s="988"/>
      <c r="CY192" s="987"/>
      <c r="CZ192" s="988"/>
      <c r="DA192" s="987"/>
      <c r="DB192" s="988"/>
      <c r="DC192" s="283"/>
      <c r="DD192" s="985"/>
      <c r="DE192" s="986"/>
      <c r="DF192" s="985"/>
      <c r="DG192" s="986"/>
      <c r="DH192" s="985"/>
      <c r="DI192" s="986"/>
      <c r="DJ192" s="985"/>
      <c r="DK192" s="986"/>
      <c r="DL192" s="985"/>
      <c r="DM192" s="986"/>
      <c r="DN192" s="284"/>
      <c r="DO192" s="996"/>
      <c r="DP192" s="997"/>
      <c r="DQ192" s="996"/>
      <c r="DR192" s="997"/>
      <c r="DS192" s="996"/>
      <c r="DT192" s="997"/>
      <c r="DU192" s="996"/>
      <c r="DV192" s="997"/>
      <c r="DW192" s="996"/>
      <c r="DX192" s="997"/>
      <c r="DY192" s="285"/>
      <c r="DZ192" s="588"/>
      <c r="EA192" s="589"/>
      <c r="EB192" s="589"/>
      <c r="EC192" s="589"/>
      <c r="ED192" s="589"/>
      <c r="EE192" s="590"/>
      <c r="EF192" s="256">
        <f t="shared" si="594"/>
        <v>0</v>
      </c>
      <c r="EG192" s="256">
        <f t="shared" si="595"/>
        <v>0</v>
      </c>
      <c r="EH192" s="256">
        <f t="shared" si="596"/>
        <v>0</v>
      </c>
      <c r="EI192" s="256">
        <f t="shared" si="597"/>
        <v>0</v>
      </c>
      <c r="EJ192" s="256">
        <f t="shared" si="598"/>
        <v>0</v>
      </c>
      <c r="EK192" s="244">
        <f t="shared" si="599"/>
        <v>0</v>
      </c>
    </row>
    <row r="193" spans="1:141" s="9" customFormat="1" ht="15" customHeight="1">
      <c r="A193" s="62"/>
      <c r="B193" s="62"/>
      <c r="C193" s="61" t="s">
        <v>15</v>
      </c>
      <c r="D193" s="655"/>
      <c r="E193" s="57"/>
      <c r="F193" s="57"/>
      <c r="G193" s="57"/>
      <c r="H193" s="57"/>
      <c r="I193" s="57"/>
      <c r="J193" s="649"/>
      <c r="K193" s="57"/>
      <c r="L193" s="33"/>
      <c r="M193" s="34">
        <f t="shared" si="588"/>
        <v>1</v>
      </c>
      <c r="N193" s="865"/>
      <c r="O193" s="866"/>
      <c r="P193" s="865"/>
      <c r="Q193" s="866"/>
      <c r="R193" s="865"/>
      <c r="S193" s="866"/>
      <c r="T193" s="865"/>
      <c r="U193" s="866"/>
      <c r="V193" s="865"/>
      <c r="W193" s="866"/>
      <c r="X193" s="287"/>
      <c r="Y193" s="849">
        <f t="shared" si="589"/>
        <v>0</v>
      </c>
      <c r="Z193" s="960"/>
      <c r="AA193" s="849">
        <f t="shared" si="590"/>
        <v>0</v>
      </c>
      <c r="AB193" s="960"/>
      <c r="AC193" s="849">
        <f t="shared" si="591"/>
        <v>0</v>
      </c>
      <c r="AD193" s="960"/>
      <c r="AE193" s="849">
        <f t="shared" si="592"/>
        <v>0</v>
      </c>
      <c r="AF193" s="960"/>
      <c r="AG193" s="849">
        <f t="shared" si="593"/>
        <v>0</v>
      </c>
      <c r="AH193" s="960"/>
      <c r="AI193" s="212">
        <f t="shared" si="600"/>
        <v>0</v>
      </c>
      <c r="AJ193" s="869"/>
      <c r="AK193" s="870"/>
      <c r="AL193" s="869"/>
      <c r="AM193" s="870"/>
      <c r="AN193" s="869"/>
      <c r="AO193" s="870"/>
      <c r="AP193" s="869"/>
      <c r="AQ193" s="870"/>
      <c r="AR193" s="869"/>
      <c r="AS193" s="870"/>
      <c r="AT193" s="278"/>
      <c r="AU193" s="861"/>
      <c r="AV193" s="862"/>
      <c r="AW193" s="861"/>
      <c r="AX193" s="862"/>
      <c r="AY193" s="861"/>
      <c r="AZ193" s="862"/>
      <c r="BA193" s="861"/>
      <c r="BB193" s="862"/>
      <c r="BC193" s="861"/>
      <c r="BD193" s="862"/>
      <c r="BE193" s="279"/>
      <c r="BF193" s="863"/>
      <c r="BG193" s="864"/>
      <c r="BH193" s="863"/>
      <c r="BI193" s="864"/>
      <c r="BJ193" s="863"/>
      <c r="BK193" s="864"/>
      <c r="BL193" s="863"/>
      <c r="BM193" s="864"/>
      <c r="BN193" s="863"/>
      <c r="BO193" s="864"/>
      <c r="BP193" s="514"/>
      <c r="BQ193" s="572">
        <f t="shared" si="601"/>
        <v>0</v>
      </c>
      <c r="BR193" s="573">
        <f t="shared" si="602"/>
        <v>0</v>
      </c>
      <c r="BS193" s="573">
        <f t="shared" si="603"/>
        <v>0</v>
      </c>
      <c r="BT193" s="573">
        <f t="shared" si="604"/>
        <v>0</v>
      </c>
      <c r="BU193" s="573">
        <f t="shared" si="605"/>
        <v>0</v>
      </c>
      <c r="BV193" s="574">
        <f t="shared" si="606"/>
        <v>0</v>
      </c>
      <c r="BW193" s="993"/>
      <c r="BX193" s="992"/>
      <c r="BY193" s="991"/>
      <c r="BZ193" s="992"/>
      <c r="CA193" s="991"/>
      <c r="CB193" s="992"/>
      <c r="CC193" s="991"/>
      <c r="CD193" s="992"/>
      <c r="CE193" s="991"/>
      <c r="CF193" s="992"/>
      <c r="CG193" s="281"/>
      <c r="CH193" s="989"/>
      <c r="CI193" s="990"/>
      <c r="CJ193" s="989"/>
      <c r="CK193" s="990"/>
      <c r="CL193" s="989"/>
      <c r="CM193" s="990"/>
      <c r="CN193" s="989"/>
      <c r="CO193" s="990"/>
      <c r="CP193" s="989"/>
      <c r="CQ193" s="990"/>
      <c r="CR193" s="282"/>
      <c r="CS193" s="987"/>
      <c r="CT193" s="988"/>
      <c r="CU193" s="987"/>
      <c r="CV193" s="988"/>
      <c r="CW193" s="987"/>
      <c r="CX193" s="988"/>
      <c r="CY193" s="987"/>
      <c r="CZ193" s="988"/>
      <c r="DA193" s="987"/>
      <c r="DB193" s="988"/>
      <c r="DC193" s="283"/>
      <c r="DD193" s="985"/>
      <c r="DE193" s="986"/>
      <c r="DF193" s="985"/>
      <c r="DG193" s="986"/>
      <c r="DH193" s="985"/>
      <c r="DI193" s="986"/>
      <c r="DJ193" s="985"/>
      <c r="DK193" s="986"/>
      <c r="DL193" s="985"/>
      <c r="DM193" s="986"/>
      <c r="DN193" s="284"/>
      <c r="DO193" s="996"/>
      <c r="DP193" s="997"/>
      <c r="DQ193" s="996"/>
      <c r="DR193" s="997"/>
      <c r="DS193" s="996"/>
      <c r="DT193" s="997"/>
      <c r="DU193" s="996"/>
      <c r="DV193" s="997"/>
      <c r="DW193" s="996"/>
      <c r="DX193" s="997"/>
      <c r="DY193" s="285"/>
      <c r="DZ193" s="588"/>
      <c r="EA193" s="589"/>
      <c r="EB193" s="589"/>
      <c r="EC193" s="589"/>
      <c r="ED193" s="589"/>
      <c r="EE193" s="590"/>
      <c r="EF193" s="256">
        <f t="shared" si="594"/>
        <v>0</v>
      </c>
      <c r="EG193" s="256">
        <f t="shared" si="595"/>
        <v>0</v>
      </c>
      <c r="EH193" s="256">
        <f t="shared" si="596"/>
        <v>0</v>
      </c>
      <c r="EI193" s="256">
        <f t="shared" si="597"/>
        <v>0</v>
      </c>
      <c r="EJ193" s="256">
        <f t="shared" si="598"/>
        <v>0</v>
      </c>
      <c r="EK193" s="244">
        <f t="shared" si="599"/>
        <v>0</v>
      </c>
    </row>
    <row r="194" spans="1:141" s="9" customFormat="1" ht="15" customHeight="1">
      <c r="A194" s="62"/>
      <c r="B194" s="62"/>
      <c r="C194" s="61" t="s">
        <v>34</v>
      </c>
      <c r="D194" s="655"/>
      <c r="E194" s="57"/>
      <c r="F194" s="57"/>
      <c r="G194" s="57"/>
      <c r="H194" s="57"/>
      <c r="I194" s="57"/>
      <c r="J194" s="649"/>
      <c r="K194" s="57"/>
      <c r="L194" s="33"/>
      <c r="M194" s="34">
        <f t="shared" si="588"/>
        <v>1.1000000000000001</v>
      </c>
      <c r="N194" s="865"/>
      <c r="O194" s="866"/>
      <c r="P194" s="865"/>
      <c r="Q194" s="866"/>
      <c r="R194" s="865"/>
      <c r="S194" s="866"/>
      <c r="T194" s="865"/>
      <c r="U194" s="866"/>
      <c r="V194" s="865"/>
      <c r="W194" s="866"/>
      <c r="X194" s="287"/>
      <c r="Y194" s="849">
        <f t="shared" si="589"/>
        <v>0</v>
      </c>
      <c r="Z194" s="960"/>
      <c r="AA194" s="849">
        <f t="shared" si="590"/>
        <v>0</v>
      </c>
      <c r="AB194" s="960"/>
      <c r="AC194" s="849">
        <f t="shared" si="591"/>
        <v>0</v>
      </c>
      <c r="AD194" s="960"/>
      <c r="AE194" s="849">
        <f t="shared" si="592"/>
        <v>0</v>
      </c>
      <c r="AF194" s="960"/>
      <c r="AG194" s="849">
        <f t="shared" si="593"/>
        <v>0</v>
      </c>
      <c r="AH194" s="960"/>
      <c r="AI194" s="212">
        <f t="shared" si="600"/>
        <v>0</v>
      </c>
      <c r="AJ194" s="869"/>
      <c r="AK194" s="870"/>
      <c r="AL194" s="869"/>
      <c r="AM194" s="870"/>
      <c r="AN194" s="869"/>
      <c r="AO194" s="870"/>
      <c r="AP194" s="869"/>
      <c r="AQ194" s="870"/>
      <c r="AR194" s="869"/>
      <c r="AS194" s="870"/>
      <c r="AT194" s="278"/>
      <c r="AU194" s="861"/>
      <c r="AV194" s="862"/>
      <c r="AW194" s="861"/>
      <c r="AX194" s="862"/>
      <c r="AY194" s="861"/>
      <c r="AZ194" s="862"/>
      <c r="BA194" s="861"/>
      <c r="BB194" s="862"/>
      <c r="BC194" s="861"/>
      <c r="BD194" s="862"/>
      <c r="BE194" s="279"/>
      <c r="BF194" s="863"/>
      <c r="BG194" s="864"/>
      <c r="BH194" s="863"/>
      <c r="BI194" s="864"/>
      <c r="BJ194" s="863"/>
      <c r="BK194" s="864"/>
      <c r="BL194" s="863"/>
      <c r="BM194" s="864"/>
      <c r="BN194" s="863"/>
      <c r="BO194" s="864"/>
      <c r="BP194" s="514"/>
      <c r="BQ194" s="572">
        <f t="shared" si="601"/>
        <v>0</v>
      </c>
      <c r="BR194" s="573">
        <f t="shared" si="602"/>
        <v>0</v>
      </c>
      <c r="BS194" s="573">
        <f t="shared" si="603"/>
        <v>0</v>
      </c>
      <c r="BT194" s="573">
        <f t="shared" si="604"/>
        <v>0</v>
      </c>
      <c r="BU194" s="573">
        <f t="shared" si="605"/>
        <v>0</v>
      </c>
      <c r="BV194" s="574">
        <f t="shared" si="606"/>
        <v>0</v>
      </c>
      <c r="BW194" s="993"/>
      <c r="BX194" s="992"/>
      <c r="BY194" s="991"/>
      <c r="BZ194" s="992"/>
      <c r="CA194" s="991"/>
      <c r="CB194" s="992"/>
      <c r="CC194" s="991"/>
      <c r="CD194" s="992"/>
      <c r="CE194" s="991"/>
      <c r="CF194" s="992"/>
      <c r="CG194" s="281"/>
      <c r="CH194" s="989"/>
      <c r="CI194" s="990"/>
      <c r="CJ194" s="989"/>
      <c r="CK194" s="990"/>
      <c r="CL194" s="989"/>
      <c r="CM194" s="990"/>
      <c r="CN194" s="989"/>
      <c r="CO194" s="990"/>
      <c r="CP194" s="989"/>
      <c r="CQ194" s="990"/>
      <c r="CR194" s="282"/>
      <c r="CS194" s="987"/>
      <c r="CT194" s="988"/>
      <c r="CU194" s="987"/>
      <c r="CV194" s="988"/>
      <c r="CW194" s="987"/>
      <c r="CX194" s="988"/>
      <c r="CY194" s="987"/>
      <c r="CZ194" s="988"/>
      <c r="DA194" s="987"/>
      <c r="DB194" s="988"/>
      <c r="DC194" s="283"/>
      <c r="DD194" s="985"/>
      <c r="DE194" s="986"/>
      <c r="DF194" s="985"/>
      <c r="DG194" s="986"/>
      <c r="DH194" s="985"/>
      <c r="DI194" s="986"/>
      <c r="DJ194" s="985"/>
      <c r="DK194" s="986"/>
      <c r="DL194" s="985"/>
      <c r="DM194" s="986"/>
      <c r="DN194" s="284"/>
      <c r="DO194" s="996"/>
      <c r="DP194" s="997"/>
      <c r="DQ194" s="996"/>
      <c r="DR194" s="997"/>
      <c r="DS194" s="996"/>
      <c r="DT194" s="997"/>
      <c r="DU194" s="996"/>
      <c r="DV194" s="997"/>
      <c r="DW194" s="996"/>
      <c r="DX194" s="997"/>
      <c r="DY194" s="285"/>
      <c r="DZ194" s="588"/>
      <c r="EA194" s="589"/>
      <c r="EB194" s="589"/>
      <c r="EC194" s="589"/>
      <c r="ED194" s="589"/>
      <c r="EE194" s="590"/>
      <c r="EF194" s="256">
        <f t="shared" si="594"/>
        <v>0</v>
      </c>
      <c r="EG194" s="256">
        <f t="shared" si="595"/>
        <v>0</v>
      </c>
      <c r="EH194" s="256">
        <f t="shared" si="596"/>
        <v>0</v>
      </c>
      <c r="EI194" s="256">
        <f t="shared" si="597"/>
        <v>0</v>
      </c>
      <c r="EJ194" s="256">
        <f t="shared" si="598"/>
        <v>0</v>
      </c>
      <c r="EK194" s="244">
        <f t="shared" si="599"/>
        <v>0</v>
      </c>
    </row>
    <row r="195" spans="1:141" s="9" customFormat="1" ht="15" customHeight="1">
      <c r="A195" s="62"/>
      <c r="B195" s="62"/>
      <c r="C195" s="61" t="s">
        <v>315</v>
      </c>
      <c r="D195" s="655" t="s">
        <v>338</v>
      </c>
      <c r="E195" s="57"/>
      <c r="F195" s="57"/>
      <c r="G195" s="57"/>
      <c r="H195" s="57"/>
      <c r="I195" s="57"/>
      <c r="J195" s="649"/>
      <c r="K195" s="57"/>
      <c r="L195" s="33"/>
      <c r="M195" s="34">
        <f t="shared" si="588"/>
        <v>1.1000000000000001</v>
      </c>
      <c r="N195" s="865"/>
      <c r="O195" s="866"/>
      <c r="P195" s="865"/>
      <c r="Q195" s="866"/>
      <c r="R195" s="865"/>
      <c r="S195" s="866"/>
      <c r="T195" s="865"/>
      <c r="U195" s="866"/>
      <c r="V195" s="865"/>
      <c r="W195" s="866"/>
      <c r="X195" s="287"/>
      <c r="Y195" s="849">
        <f t="shared" si="589"/>
        <v>0</v>
      </c>
      <c r="Z195" s="960"/>
      <c r="AA195" s="849">
        <f t="shared" si="590"/>
        <v>0</v>
      </c>
      <c r="AB195" s="960"/>
      <c r="AC195" s="849">
        <f t="shared" si="591"/>
        <v>0</v>
      </c>
      <c r="AD195" s="960"/>
      <c r="AE195" s="849">
        <f t="shared" si="592"/>
        <v>0</v>
      </c>
      <c r="AF195" s="960"/>
      <c r="AG195" s="849">
        <f t="shared" si="593"/>
        <v>0</v>
      </c>
      <c r="AH195" s="960"/>
      <c r="AI195" s="212">
        <f t="shared" si="600"/>
        <v>0</v>
      </c>
      <c r="AJ195" s="869"/>
      <c r="AK195" s="870"/>
      <c r="AL195" s="869"/>
      <c r="AM195" s="870"/>
      <c r="AN195" s="869"/>
      <c r="AO195" s="870"/>
      <c r="AP195" s="869"/>
      <c r="AQ195" s="870"/>
      <c r="AR195" s="869"/>
      <c r="AS195" s="870"/>
      <c r="AT195" s="278"/>
      <c r="AU195" s="861"/>
      <c r="AV195" s="862"/>
      <c r="AW195" s="861"/>
      <c r="AX195" s="862"/>
      <c r="AY195" s="861"/>
      <c r="AZ195" s="862"/>
      <c r="BA195" s="861"/>
      <c r="BB195" s="862"/>
      <c r="BC195" s="861"/>
      <c r="BD195" s="862"/>
      <c r="BE195" s="279"/>
      <c r="BF195" s="863"/>
      <c r="BG195" s="864"/>
      <c r="BH195" s="863"/>
      <c r="BI195" s="864"/>
      <c r="BJ195" s="863"/>
      <c r="BK195" s="864"/>
      <c r="BL195" s="863"/>
      <c r="BM195" s="864"/>
      <c r="BN195" s="863"/>
      <c r="BO195" s="864"/>
      <c r="BP195" s="514"/>
      <c r="BQ195" s="572">
        <f t="shared" si="601"/>
        <v>0</v>
      </c>
      <c r="BR195" s="573">
        <f t="shared" si="602"/>
        <v>0</v>
      </c>
      <c r="BS195" s="573">
        <f t="shared" si="603"/>
        <v>0</v>
      </c>
      <c r="BT195" s="573">
        <f t="shared" si="604"/>
        <v>0</v>
      </c>
      <c r="BU195" s="573">
        <f t="shared" si="605"/>
        <v>0</v>
      </c>
      <c r="BV195" s="574">
        <f t="shared" si="606"/>
        <v>0</v>
      </c>
      <c r="BW195" s="993"/>
      <c r="BX195" s="992"/>
      <c r="BY195" s="991"/>
      <c r="BZ195" s="992"/>
      <c r="CA195" s="991"/>
      <c r="CB195" s="992"/>
      <c r="CC195" s="991"/>
      <c r="CD195" s="992"/>
      <c r="CE195" s="991"/>
      <c r="CF195" s="992"/>
      <c r="CG195" s="281"/>
      <c r="CH195" s="989"/>
      <c r="CI195" s="990"/>
      <c r="CJ195" s="989"/>
      <c r="CK195" s="990"/>
      <c r="CL195" s="989"/>
      <c r="CM195" s="990"/>
      <c r="CN195" s="989"/>
      <c r="CO195" s="990"/>
      <c r="CP195" s="989"/>
      <c r="CQ195" s="990"/>
      <c r="CR195" s="282"/>
      <c r="CS195" s="987"/>
      <c r="CT195" s="988"/>
      <c r="CU195" s="987"/>
      <c r="CV195" s="988"/>
      <c r="CW195" s="987"/>
      <c r="CX195" s="988"/>
      <c r="CY195" s="987"/>
      <c r="CZ195" s="988"/>
      <c r="DA195" s="987"/>
      <c r="DB195" s="988"/>
      <c r="DC195" s="283"/>
      <c r="DD195" s="985"/>
      <c r="DE195" s="986"/>
      <c r="DF195" s="985"/>
      <c r="DG195" s="986"/>
      <c r="DH195" s="985"/>
      <c r="DI195" s="986"/>
      <c r="DJ195" s="985"/>
      <c r="DK195" s="986"/>
      <c r="DL195" s="985"/>
      <c r="DM195" s="986"/>
      <c r="DN195" s="284"/>
      <c r="DO195" s="996"/>
      <c r="DP195" s="997"/>
      <c r="DQ195" s="996"/>
      <c r="DR195" s="997"/>
      <c r="DS195" s="996"/>
      <c r="DT195" s="997"/>
      <c r="DU195" s="996"/>
      <c r="DV195" s="997"/>
      <c r="DW195" s="996"/>
      <c r="DX195" s="997"/>
      <c r="DY195" s="285"/>
      <c r="DZ195" s="588"/>
      <c r="EA195" s="589"/>
      <c r="EB195" s="589"/>
      <c r="EC195" s="589"/>
      <c r="ED195" s="589"/>
      <c r="EE195" s="590"/>
      <c r="EF195" s="256">
        <f t="shared" si="594"/>
        <v>0</v>
      </c>
      <c r="EG195" s="256">
        <f t="shared" si="595"/>
        <v>0</v>
      </c>
      <c r="EH195" s="256">
        <f t="shared" si="596"/>
        <v>0</v>
      </c>
      <c r="EI195" s="256">
        <f t="shared" si="597"/>
        <v>0</v>
      </c>
      <c r="EJ195" s="256">
        <f t="shared" si="598"/>
        <v>0</v>
      </c>
      <c r="EK195" s="244">
        <f t="shared" si="599"/>
        <v>0</v>
      </c>
    </row>
    <row r="196" spans="1:141" s="9" customFormat="1" ht="15" customHeight="1">
      <c r="A196" s="62"/>
      <c r="B196" s="62"/>
      <c r="C196" s="61" t="s">
        <v>231</v>
      </c>
      <c r="D196" s="655"/>
      <c r="E196" s="57"/>
      <c r="F196" s="57"/>
      <c r="G196" s="57"/>
      <c r="H196" s="57"/>
      <c r="I196" s="57"/>
      <c r="J196" s="649"/>
      <c r="K196" s="57"/>
      <c r="L196" s="33"/>
      <c r="M196" s="34">
        <f t="shared" si="588"/>
        <v>1</v>
      </c>
      <c r="N196" s="865"/>
      <c r="O196" s="866"/>
      <c r="P196" s="865"/>
      <c r="Q196" s="866"/>
      <c r="R196" s="865"/>
      <c r="S196" s="866"/>
      <c r="T196" s="865"/>
      <c r="U196" s="866"/>
      <c r="V196" s="865"/>
      <c r="W196" s="866"/>
      <c r="X196" s="287"/>
      <c r="Y196" s="849">
        <f t="shared" si="589"/>
        <v>0</v>
      </c>
      <c r="Z196" s="960"/>
      <c r="AA196" s="849">
        <f t="shared" si="590"/>
        <v>0</v>
      </c>
      <c r="AB196" s="960"/>
      <c r="AC196" s="849">
        <f t="shared" si="591"/>
        <v>0</v>
      </c>
      <c r="AD196" s="960"/>
      <c r="AE196" s="849">
        <f t="shared" si="592"/>
        <v>0</v>
      </c>
      <c r="AF196" s="960"/>
      <c r="AG196" s="849">
        <f t="shared" si="593"/>
        <v>0</v>
      </c>
      <c r="AH196" s="960"/>
      <c r="AI196" s="212">
        <f t="shared" si="600"/>
        <v>0</v>
      </c>
      <c r="AJ196" s="869"/>
      <c r="AK196" s="870"/>
      <c r="AL196" s="869"/>
      <c r="AM196" s="870"/>
      <c r="AN196" s="869"/>
      <c r="AO196" s="870"/>
      <c r="AP196" s="869"/>
      <c r="AQ196" s="870"/>
      <c r="AR196" s="869"/>
      <c r="AS196" s="870"/>
      <c r="AT196" s="278"/>
      <c r="AU196" s="861"/>
      <c r="AV196" s="862"/>
      <c r="AW196" s="861"/>
      <c r="AX196" s="862"/>
      <c r="AY196" s="861"/>
      <c r="AZ196" s="862"/>
      <c r="BA196" s="861"/>
      <c r="BB196" s="862"/>
      <c r="BC196" s="861"/>
      <c r="BD196" s="862"/>
      <c r="BE196" s="279"/>
      <c r="BF196" s="863"/>
      <c r="BG196" s="864"/>
      <c r="BH196" s="863"/>
      <c r="BI196" s="864"/>
      <c r="BJ196" s="863"/>
      <c r="BK196" s="864"/>
      <c r="BL196" s="863"/>
      <c r="BM196" s="864"/>
      <c r="BN196" s="863"/>
      <c r="BO196" s="864"/>
      <c r="BP196" s="514"/>
      <c r="BQ196" s="572">
        <f t="shared" si="601"/>
        <v>0</v>
      </c>
      <c r="BR196" s="573">
        <f t="shared" si="602"/>
        <v>0</v>
      </c>
      <c r="BS196" s="573">
        <f t="shared" si="603"/>
        <v>0</v>
      </c>
      <c r="BT196" s="573">
        <f t="shared" si="604"/>
        <v>0</v>
      </c>
      <c r="BU196" s="573">
        <f t="shared" si="605"/>
        <v>0</v>
      </c>
      <c r="BV196" s="574">
        <f t="shared" si="606"/>
        <v>0</v>
      </c>
      <c r="BW196" s="993"/>
      <c r="BX196" s="992"/>
      <c r="BY196" s="991"/>
      <c r="BZ196" s="992"/>
      <c r="CA196" s="991"/>
      <c r="CB196" s="992"/>
      <c r="CC196" s="991"/>
      <c r="CD196" s="992"/>
      <c r="CE196" s="991"/>
      <c r="CF196" s="992"/>
      <c r="CG196" s="281"/>
      <c r="CH196" s="989"/>
      <c r="CI196" s="990"/>
      <c r="CJ196" s="989"/>
      <c r="CK196" s="990"/>
      <c r="CL196" s="989"/>
      <c r="CM196" s="990"/>
      <c r="CN196" s="989"/>
      <c r="CO196" s="990"/>
      <c r="CP196" s="989"/>
      <c r="CQ196" s="990"/>
      <c r="CR196" s="282"/>
      <c r="CS196" s="987"/>
      <c r="CT196" s="988"/>
      <c r="CU196" s="987"/>
      <c r="CV196" s="988"/>
      <c r="CW196" s="987"/>
      <c r="CX196" s="988"/>
      <c r="CY196" s="987"/>
      <c r="CZ196" s="988"/>
      <c r="DA196" s="987"/>
      <c r="DB196" s="988"/>
      <c r="DC196" s="283"/>
      <c r="DD196" s="985"/>
      <c r="DE196" s="986"/>
      <c r="DF196" s="985"/>
      <c r="DG196" s="986"/>
      <c r="DH196" s="985"/>
      <c r="DI196" s="986"/>
      <c r="DJ196" s="985"/>
      <c r="DK196" s="986"/>
      <c r="DL196" s="985"/>
      <c r="DM196" s="986"/>
      <c r="DN196" s="284"/>
      <c r="DO196" s="996"/>
      <c r="DP196" s="997"/>
      <c r="DQ196" s="996"/>
      <c r="DR196" s="997"/>
      <c r="DS196" s="996"/>
      <c r="DT196" s="997"/>
      <c r="DU196" s="996"/>
      <c r="DV196" s="997"/>
      <c r="DW196" s="996"/>
      <c r="DX196" s="997"/>
      <c r="DY196" s="285"/>
      <c r="DZ196" s="588"/>
      <c r="EA196" s="589"/>
      <c r="EB196" s="589"/>
      <c r="EC196" s="589"/>
      <c r="ED196" s="589"/>
      <c r="EE196" s="590"/>
      <c r="EF196" s="256">
        <f t="shared" si="594"/>
        <v>0</v>
      </c>
      <c r="EG196" s="256">
        <f t="shared" si="595"/>
        <v>0</v>
      </c>
      <c r="EH196" s="256">
        <f t="shared" si="596"/>
        <v>0</v>
      </c>
      <c r="EI196" s="256">
        <f t="shared" si="597"/>
        <v>0</v>
      </c>
      <c r="EJ196" s="256">
        <f t="shared" si="598"/>
        <v>0</v>
      </c>
      <c r="EK196" s="244">
        <f t="shared" si="599"/>
        <v>0</v>
      </c>
    </row>
    <row r="197" spans="1:141" s="9" customFormat="1" ht="15" customHeight="1">
      <c r="A197" s="62"/>
      <c r="B197" s="62"/>
      <c r="C197" s="61" t="s">
        <v>15</v>
      </c>
      <c r="D197" s="655"/>
      <c r="E197" s="57"/>
      <c r="F197" s="57"/>
      <c r="G197" s="57"/>
      <c r="H197" s="57"/>
      <c r="I197" s="57"/>
      <c r="J197" s="649"/>
      <c r="K197" s="57"/>
      <c r="L197" s="33"/>
      <c r="M197" s="34">
        <f t="shared" si="588"/>
        <v>1</v>
      </c>
      <c r="N197" s="865"/>
      <c r="O197" s="866"/>
      <c r="P197" s="865"/>
      <c r="Q197" s="866"/>
      <c r="R197" s="865"/>
      <c r="S197" s="866"/>
      <c r="T197" s="865"/>
      <c r="U197" s="866"/>
      <c r="V197" s="865"/>
      <c r="W197" s="866"/>
      <c r="X197" s="287"/>
      <c r="Y197" s="849">
        <f t="shared" si="589"/>
        <v>0</v>
      </c>
      <c r="Z197" s="960"/>
      <c r="AA197" s="849">
        <f t="shared" si="590"/>
        <v>0</v>
      </c>
      <c r="AB197" s="960"/>
      <c r="AC197" s="849">
        <f t="shared" si="591"/>
        <v>0</v>
      </c>
      <c r="AD197" s="960"/>
      <c r="AE197" s="849">
        <f t="shared" si="592"/>
        <v>0</v>
      </c>
      <c r="AF197" s="960"/>
      <c r="AG197" s="849">
        <f t="shared" si="593"/>
        <v>0</v>
      </c>
      <c r="AH197" s="960"/>
      <c r="AI197" s="212">
        <f t="shared" si="600"/>
        <v>0</v>
      </c>
      <c r="AJ197" s="869"/>
      <c r="AK197" s="870"/>
      <c r="AL197" s="869"/>
      <c r="AM197" s="870"/>
      <c r="AN197" s="869"/>
      <c r="AO197" s="870"/>
      <c r="AP197" s="869"/>
      <c r="AQ197" s="870"/>
      <c r="AR197" s="869"/>
      <c r="AS197" s="870"/>
      <c r="AT197" s="278"/>
      <c r="AU197" s="861"/>
      <c r="AV197" s="862"/>
      <c r="AW197" s="861"/>
      <c r="AX197" s="862"/>
      <c r="AY197" s="861"/>
      <c r="AZ197" s="862"/>
      <c r="BA197" s="861"/>
      <c r="BB197" s="862"/>
      <c r="BC197" s="861"/>
      <c r="BD197" s="862"/>
      <c r="BE197" s="279"/>
      <c r="BF197" s="863"/>
      <c r="BG197" s="864"/>
      <c r="BH197" s="863"/>
      <c r="BI197" s="864"/>
      <c r="BJ197" s="863"/>
      <c r="BK197" s="864"/>
      <c r="BL197" s="863"/>
      <c r="BM197" s="864"/>
      <c r="BN197" s="863"/>
      <c r="BO197" s="864"/>
      <c r="BP197" s="514"/>
      <c r="BQ197" s="572">
        <f t="shared" si="601"/>
        <v>0</v>
      </c>
      <c r="BR197" s="573">
        <f t="shared" si="602"/>
        <v>0</v>
      </c>
      <c r="BS197" s="573">
        <f t="shared" si="603"/>
        <v>0</v>
      </c>
      <c r="BT197" s="573">
        <f t="shared" si="604"/>
        <v>0</v>
      </c>
      <c r="BU197" s="573">
        <f t="shared" si="605"/>
        <v>0</v>
      </c>
      <c r="BV197" s="574">
        <f t="shared" si="606"/>
        <v>0</v>
      </c>
      <c r="BW197" s="993"/>
      <c r="BX197" s="992"/>
      <c r="BY197" s="991"/>
      <c r="BZ197" s="992"/>
      <c r="CA197" s="991"/>
      <c r="CB197" s="992"/>
      <c r="CC197" s="991"/>
      <c r="CD197" s="992"/>
      <c r="CE197" s="991"/>
      <c r="CF197" s="992"/>
      <c r="CG197" s="281"/>
      <c r="CH197" s="989"/>
      <c r="CI197" s="990"/>
      <c r="CJ197" s="989"/>
      <c r="CK197" s="990"/>
      <c r="CL197" s="989"/>
      <c r="CM197" s="990"/>
      <c r="CN197" s="989"/>
      <c r="CO197" s="990"/>
      <c r="CP197" s="989"/>
      <c r="CQ197" s="990"/>
      <c r="CR197" s="282"/>
      <c r="CS197" s="987"/>
      <c r="CT197" s="988"/>
      <c r="CU197" s="987"/>
      <c r="CV197" s="988"/>
      <c r="CW197" s="987"/>
      <c r="CX197" s="988"/>
      <c r="CY197" s="987"/>
      <c r="CZ197" s="988"/>
      <c r="DA197" s="987"/>
      <c r="DB197" s="988"/>
      <c r="DC197" s="283"/>
      <c r="DD197" s="985"/>
      <c r="DE197" s="986"/>
      <c r="DF197" s="985"/>
      <c r="DG197" s="986"/>
      <c r="DH197" s="985"/>
      <c r="DI197" s="986"/>
      <c r="DJ197" s="985"/>
      <c r="DK197" s="986"/>
      <c r="DL197" s="985"/>
      <c r="DM197" s="986"/>
      <c r="DN197" s="284"/>
      <c r="DO197" s="996"/>
      <c r="DP197" s="997"/>
      <c r="DQ197" s="996"/>
      <c r="DR197" s="997"/>
      <c r="DS197" s="996"/>
      <c r="DT197" s="997"/>
      <c r="DU197" s="996"/>
      <c r="DV197" s="997"/>
      <c r="DW197" s="996"/>
      <c r="DX197" s="997"/>
      <c r="DY197" s="285"/>
      <c r="DZ197" s="588"/>
      <c r="EA197" s="589"/>
      <c r="EB197" s="589"/>
      <c r="EC197" s="589"/>
      <c r="ED197" s="589"/>
      <c r="EE197" s="590"/>
      <c r="EF197" s="256">
        <f t="shared" si="594"/>
        <v>0</v>
      </c>
      <c r="EG197" s="256">
        <f t="shared" si="595"/>
        <v>0</v>
      </c>
      <c r="EH197" s="256">
        <f t="shared" si="596"/>
        <v>0</v>
      </c>
      <c r="EI197" s="256">
        <f t="shared" si="597"/>
        <v>0</v>
      </c>
      <c r="EJ197" s="256">
        <f t="shared" si="598"/>
        <v>0</v>
      </c>
      <c r="EK197" s="244">
        <f t="shared" si="599"/>
        <v>0</v>
      </c>
    </row>
    <row r="198" spans="1:141" s="9" customFormat="1" ht="15" customHeight="1">
      <c r="A198" s="62"/>
      <c r="B198" s="62"/>
      <c r="C198" s="61" t="s">
        <v>34</v>
      </c>
      <c r="D198" s="655"/>
      <c r="E198" s="57"/>
      <c r="F198" s="57"/>
      <c r="G198" s="57"/>
      <c r="H198" s="57"/>
      <c r="I198" s="57"/>
      <c r="J198" s="649"/>
      <c r="K198" s="57"/>
      <c r="L198" s="33"/>
      <c r="M198" s="34">
        <f t="shared" si="588"/>
        <v>1.1000000000000001</v>
      </c>
      <c r="N198" s="865"/>
      <c r="O198" s="866"/>
      <c r="P198" s="865"/>
      <c r="Q198" s="866"/>
      <c r="R198" s="865"/>
      <c r="S198" s="866"/>
      <c r="T198" s="865"/>
      <c r="U198" s="866"/>
      <c r="V198" s="865"/>
      <c r="W198" s="866"/>
      <c r="X198" s="287"/>
      <c r="Y198" s="849">
        <f t="shared" si="589"/>
        <v>0</v>
      </c>
      <c r="Z198" s="960"/>
      <c r="AA198" s="849">
        <f t="shared" si="590"/>
        <v>0</v>
      </c>
      <c r="AB198" s="960"/>
      <c r="AC198" s="849">
        <f t="shared" si="591"/>
        <v>0</v>
      </c>
      <c r="AD198" s="960"/>
      <c r="AE198" s="849">
        <f t="shared" si="592"/>
        <v>0</v>
      </c>
      <c r="AF198" s="960"/>
      <c r="AG198" s="849">
        <f t="shared" si="593"/>
        <v>0</v>
      </c>
      <c r="AH198" s="960"/>
      <c r="AI198" s="212">
        <f t="shared" si="600"/>
        <v>0</v>
      </c>
      <c r="AJ198" s="869"/>
      <c r="AK198" s="870"/>
      <c r="AL198" s="869"/>
      <c r="AM198" s="870"/>
      <c r="AN198" s="869"/>
      <c r="AO198" s="870"/>
      <c r="AP198" s="869"/>
      <c r="AQ198" s="870"/>
      <c r="AR198" s="869"/>
      <c r="AS198" s="870"/>
      <c r="AT198" s="278"/>
      <c r="AU198" s="861"/>
      <c r="AV198" s="862"/>
      <c r="AW198" s="861"/>
      <c r="AX198" s="862"/>
      <c r="AY198" s="861"/>
      <c r="AZ198" s="862"/>
      <c r="BA198" s="861"/>
      <c r="BB198" s="862"/>
      <c r="BC198" s="861"/>
      <c r="BD198" s="862"/>
      <c r="BE198" s="279"/>
      <c r="BF198" s="863"/>
      <c r="BG198" s="864"/>
      <c r="BH198" s="863"/>
      <c r="BI198" s="864"/>
      <c r="BJ198" s="863"/>
      <c r="BK198" s="864"/>
      <c r="BL198" s="863"/>
      <c r="BM198" s="864"/>
      <c r="BN198" s="863"/>
      <c r="BO198" s="864"/>
      <c r="BP198" s="514"/>
      <c r="BQ198" s="572">
        <f t="shared" si="601"/>
        <v>0</v>
      </c>
      <c r="BR198" s="573">
        <f t="shared" si="602"/>
        <v>0</v>
      </c>
      <c r="BS198" s="573">
        <f t="shared" si="603"/>
        <v>0</v>
      </c>
      <c r="BT198" s="573">
        <f t="shared" si="604"/>
        <v>0</v>
      </c>
      <c r="BU198" s="573">
        <f t="shared" si="605"/>
        <v>0</v>
      </c>
      <c r="BV198" s="574">
        <f t="shared" si="606"/>
        <v>0</v>
      </c>
      <c r="BW198" s="993"/>
      <c r="BX198" s="992"/>
      <c r="BY198" s="991"/>
      <c r="BZ198" s="992"/>
      <c r="CA198" s="991"/>
      <c r="CB198" s="992"/>
      <c r="CC198" s="991"/>
      <c r="CD198" s="992"/>
      <c r="CE198" s="991"/>
      <c r="CF198" s="992"/>
      <c r="CG198" s="281"/>
      <c r="CH198" s="989"/>
      <c r="CI198" s="990"/>
      <c r="CJ198" s="989"/>
      <c r="CK198" s="990"/>
      <c r="CL198" s="989"/>
      <c r="CM198" s="990"/>
      <c r="CN198" s="989"/>
      <c r="CO198" s="990"/>
      <c r="CP198" s="989"/>
      <c r="CQ198" s="990"/>
      <c r="CR198" s="282"/>
      <c r="CS198" s="987"/>
      <c r="CT198" s="988"/>
      <c r="CU198" s="987"/>
      <c r="CV198" s="988"/>
      <c r="CW198" s="987"/>
      <c r="CX198" s="988"/>
      <c r="CY198" s="987"/>
      <c r="CZ198" s="988"/>
      <c r="DA198" s="987"/>
      <c r="DB198" s="988"/>
      <c r="DC198" s="283"/>
      <c r="DD198" s="985"/>
      <c r="DE198" s="986"/>
      <c r="DF198" s="985"/>
      <c r="DG198" s="986"/>
      <c r="DH198" s="985"/>
      <c r="DI198" s="986"/>
      <c r="DJ198" s="985"/>
      <c r="DK198" s="986"/>
      <c r="DL198" s="985"/>
      <c r="DM198" s="986"/>
      <c r="DN198" s="284"/>
      <c r="DO198" s="996"/>
      <c r="DP198" s="997"/>
      <c r="DQ198" s="996"/>
      <c r="DR198" s="997"/>
      <c r="DS198" s="996"/>
      <c r="DT198" s="997"/>
      <c r="DU198" s="996"/>
      <c r="DV198" s="997"/>
      <c r="DW198" s="996"/>
      <c r="DX198" s="997"/>
      <c r="DY198" s="285"/>
      <c r="DZ198" s="588"/>
      <c r="EA198" s="589"/>
      <c r="EB198" s="589"/>
      <c r="EC198" s="589"/>
      <c r="ED198" s="589"/>
      <c r="EE198" s="590"/>
      <c r="EF198" s="256">
        <f t="shared" si="594"/>
        <v>0</v>
      </c>
      <c r="EG198" s="256">
        <f t="shared" si="595"/>
        <v>0</v>
      </c>
      <c r="EH198" s="256">
        <f t="shared" si="596"/>
        <v>0</v>
      </c>
      <c r="EI198" s="256">
        <f t="shared" si="597"/>
        <v>0</v>
      </c>
      <c r="EJ198" s="256">
        <f t="shared" si="598"/>
        <v>0</v>
      </c>
      <c r="EK198" s="244">
        <f t="shared" si="599"/>
        <v>0</v>
      </c>
    </row>
    <row r="199" spans="1:141" s="9" customFormat="1" ht="15" customHeight="1">
      <c r="A199" s="62"/>
      <c r="B199" s="62"/>
      <c r="C199" s="61" t="s">
        <v>315</v>
      </c>
      <c r="D199" s="655" t="s">
        <v>338</v>
      </c>
      <c r="E199" s="57"/>
      <c r="F199" s="57"/>
      <c r="G199" s="57"/>
      <c r="H199" s="57"/>
      <c r="I199" s="57"/>
      <c r="J199" s="649"/>
      <c r="K199" s="57"/>
      <c r="L199" s="33"/>
      <c r="M199" s="34">
        <f t="shared" si="588"/>
        <v>1.1000000000000001</v>
      </c>
      <c r="N199" s="865"/>
      <c r="O199" s="866"/>
      <c r="P199" s="865"/>
      <c r="Q199" s="866"/>
      <c r="R199" s="865"/>
      <c r="S199" s="866"/>
      <c r="T199" s="865"/>
      <c r="U199" s="866"/>
      <c r="V199" s="865"/>
      <c r="W199" s="866"/>
      <c r="X199" s="287"/>
      <c r="Y199" s="849">
        <f t="shared" si="589"/>
        <v>0</v>
      </c>
      <c r="Z199" s="960"/>
      <c r="AA199" s="849">
        <f t="shared" si="590"/>
        <v>0</v>
      </c>
      <c r="AB199" s="960"/>
      <c r="AC199" s="849">
        <f t="shared" si="591"/>
        <v>0</v>
      </c>
      <c r="AD199" s="960"/>
      <c r="AE199" s="849">
        <f t="shared" si="592"/>
        <v>0</v>
      </c>
      <c r="AF199" s="960"/>
      <c r="AG199" s="849">
        <f t="shared" si="593"/>
        <v>0</v>
      </c>
      <c r="AH199" s="960"/>
      <c r="AI199" s="212">
        <f t="shared" si="600"/>
        <v>0</v>
      </c>
      <c r="AJ199" s="869"/>
      <c r="AK199" s="870"/>
      <c r="AL199" s="869"/>
      <c r="AM199" s="870"/>
      <c r="AN199" s="869"/>
      <c r="AO199" s="870"/>
      <c r="AP199" s="869"/>
      <c r="AQ199" s="870"/>
      <c r="AR199" s="869"/>
      <c r="AS199" s="870"/>
      <c r="AT199" s="278"/>
      <c r="AU199" s="861"/>
      <c r="AV199" s="862"/>
      <c r="AW199" s="861"/>
      <c r="AX199" s="862"/>
      <c r="AY199" s="861"/>
      <c r="AZ199" s="862"/>
      <c r="BA199" s="861"/>
      <c r="BB199" s="862"/>
      <c r="BC199" s="861"/>
      <c r="BD199" s="862"/>
      <c r="BE199" s="279"/>
      <c r="BF199" s="863"/>
      <c r="BG199" s="864"/>
      <c r="BH199" s="863"/>
      <c r="BI199" s="864"/>
      <c r="BJ199" s="863"/>
      <c r="BK199" s="864"/>
      <c r="BL199" s="863"/>
      <c r="BM199" s="864"/>
      <c r="BN199" s="863"/>
      <c r="BO199" s="864"/>
      <c r="BP199" s="514"/>
      <c r="BQ199" s="572">
        <f t="shared" si="601"/>
        <v>0</v>
      </c>
      <c r="BR199" s="573">
        <f t="shared" si="602"/>
        <v>0</v>
      </c>
      <c r="BS199" s="573">
        <f t="shared" si="603"/>
        <v>0</v>
      </c>
      <c r="BT199" s="573">
        <f t="shared" si="604"/>
        <v>0</v>
      </c>
      <c r="BU199" s="573">
        <f t="shared" si="605"/>
        <v>0</v>
      </c>
      <c r="BV199" s="574">
        <f t="shared" si="606"/>
        <v>0</v>
      </c>
      <c r="BW199" s="993"/>
      <c r="BX199" s="992"/>
      <c r="BY199" s="991"/>
      <c r="BZ199" s="992"/>
      <c r="CA199" s="991"/>
      <c r="CB199" s="992"/>
      <c r="CC199" s="991"/>
      <c r="CD199" s="992"/>
      <c r="CE199" s="991"/>
      <c r="CF199" s="992"/>
      <c r="CG199" s="281"/>
      <c r="CH199" s="989"/>
      <c r="CI199" s="990"/>
      <c r="CJ199" s="989"/>
      <c r="CK199" s="990"/>
      <c r="CL199" s="989"/>
      <c r="CM199" s="990"/>
      <c r="CN199" s="989"/>
      <c r="CO199" s="990"/>
      <c r="CP199" s="989"/>
      <c r="CQ199" s="990"/>
      <c r="CR199" s="282"/>
      <c r="CS199" s="987"/>
      <c r="CT199" s="988"/>
      <c r="CU199" s="987"/>
      <c r="CV199" s="988"/>
      <c r="CW199" s="987"/>
      <c r="CX199" s="988"/>
      <c r="CY199" s="987"/>
      <c r="CZ199" s="988"/>
      <c r="DA199" s="987"/>
      <c r="DB199" s="988"/>
      <c r="DC199" s="283"/>
      <c r="DD199" s="985"/>
      <c r="DE199" s="986"/>
      <c r="DF199" s="985"/>
      <c r="DG199" s="986"/>
      <c r="DH199" s="985"/>
      <c r="DI199" s="986"/>
      <c r="DJ199" s="985"/>
      <c r="DK199" s="986"/>
      <c r="DL199" s="985"/>
      <c r="DM199" s="986"/>
      <c r="DN199" s="284"/>
      <c r="DO199" s="996"/>
      <c r="DP199" s="997"/>
      <c r="DQ199" s="996"/>
      <c r="DR199" s="997"/>
      <c r="DS199" s="996"/>
      <c r="DT199" s="997"/>
      <c r="DU199" s="996"/>
      <c r="DV199" s="997"/>
      <c r="DW199" s="996"/>
      <c r="DX199" s="997"/>
      <c r="DY199" s="285"/>
      <c r="DZ199" s="588"/>
      <c r="EA199" s="589"/>
      <c r="EB199" s="589"/>
      <c r="EC199" s="589"/>
      <c r="ED199" s="589"/>
      <c r="EE199" s="590"/>
      <c r="EF199" s="256">
        <f t="shared" si="594"/>
        <v>0</v>
      </c>
      <c r="EG199" s="256">
        <f t="shared" si="595"/>
        <v>0</v>
      </c>
      <c r="EH199" s="256">
        <f t="shared" si="596"/>
        <v>0</v>
      </c>
      <c r="EI199" s="256">
        <f t="shared" si="597"/>
        <v>0</v>
      </c>
      <c r="EJ199" s="256">
        <f t="shared" si="598"/>
        <v>0</v>
      </c>
      <c r="EK199" s="244">
        <f t="shared" si="599"/>
        <v>0</v>
      </c>
    </row>
    <row r="200" spans="1:141" s="9" customFormat="1" ht="15" customHeight="1">
      <c r="A200" s="62"/>
      <c r="B200" s="62"/>
      <c r="C200" s="61" t="s">
        <v>231</v>
      </c>
      <c r="D200" s="655"/>
      <c r="E200" s="57"/>
      <c r="F200" s="57"/>
      <c r="G200" s="57"/>
      <c r="H200" s="57"/>
      <c r="I200" s="57"/>
      <c r="J200" s="649"/>
      <c r="K200" s="57"/>
      <c r="L200" s="33"/>
      <c r="M200" s="34">
        <f t="shared" si="588"/>
        <v>1</v>
      </c>
      <c r="N200" s="865"/>
      <c r="O200" s="866"/>
      <c r="P200" s="865"/>
      <c r="Q200" s="866"/>
      <c r="R200" s="865"/>
      <c r="S200" s="866"/>
      <c r="T200" s="865"/>
      <c r="U200" s="866"/>
      <c r="V200" s="865"/>
      <c r="W200" s="866"/>
      <c r="X200" s="287"/>
      <c r="Y200" s="849">
        <f t="shared" si="589"/>
        <v>0</v>
      </c>
      <c r="Z200" s="960"/>
      <c r="AA200" s="849">
        <f t="shared" si="590"/>
        <v>0</v>
      </c>
      <c r="AB200" s="960"/>
      <c r="AC200" s="849">
        <f t="shared" si="591"/>
        <v>0</v>
      </c>
      <c r="AD200" s="960"/>
      <c r="AE200" s="849">
        <f t="shared" si="592"/>
        <v>0</v>
      </c>
      <c r="AF200" s="960"/>
      <c r="AG200" s="849">
        <f t="shared" si="593"/>
        <v>0</v>
      </c>
      <c r="AH200" s="960"/>
      <c r="AI200" s="212">
        <f t="shared" si="600"/>
        <v>0</v>
      </c>
      <c r="AJ200" s="869"/>
      <c r="AK200" s="870"/>
      <c r="AL200" s="869"/>
      <c r="AM200" s="870"/>
      <c r="AN200" s="869"/>
      <c r="AO200" s="870"/>
      <c r="AP200" s="869"/>
      <c r="AQ200" s="870"/>
      <c r="AR200" s="869"/>
      <c r="AS200" s="870"/>
      <c r="AT200" s="278"/>
      <c r="AU200" s="861"/>
      <c r="AV200" s="862"/>
      <c r="AW200" s="861"/>
      <c r="AX200" s="862"/>
      <c r="AY200" s="861"/>
      <c r="AZ200" s="862"/>
      <c r="BA200" s="861"/>
      <c r="BB200" s="862"/>
      <c r="BC200" s="861"/>
      <c r="BD200" s="862"/>
      <c r="BE200" s="279"/>
      <c r="BF200" s="863"/>
      <c r="BG200" s="864"/>
      <c r="BH200" s="863"/>
      <c r="BI200" s="864"/>
      <c r="BJ200" s="863"/>
      <c r="BK200" s="864"/>
      <c r="BL200" s="863"/>
      <c r="BM200" s="864"/>
      <c r="BN200" s="863"/>
      <c r="BO200" s="864"/>
      <c r="BP200" s="514"/>
      <c r="BQ200" s="572">
        <f t="shared" si="601"/>
        <v>0</v>
      </c>
      <c r="BR200" s="573">
        <f t="shared" si="602"/>
        <v>0</v>
      </c>
      <c r="BS200" s="573">
        <f t="shared" si="603"/>
        <v>0</v>
      </c>
      <c r="BT200" s="573">
        <f t="shared" si="604"/>
        <v>0</v>
      </c>
      <c r="BU200" s="573">
        <f t="shared" si="605"/>
        <v>0</v>
      </c>
      <c r="BV200" s="574">
        <f t="shared" si="606"/>
        <v>0</v>
      </c>
      <c r="BW200" s="993"/>
      <c r="BX200" s="992"/>
      <c r="BY200" s="991"/>
      <c r="BZ200" s="992"/>
      <c r="CA200" s="991"/>
      <c r="CB200" s="992"/>
      <c r="CC200" s="991"/>
      <c r="CD200" s="992"/>
      <c r="CE200" s="991"/>
      <c r="CF200" s="992"/>
      <c r="CG200" s="281"/>
      <c r="CH200" s="989"/>
      <c r="CI200" s="990"/>
      <c r="CJ200" s="989"/>
      <c r="CK200" s="990"/>
      <c r="CL200" s="989"/>
      <c r="CM200" s="990"/>
      <c r="CN200" s="989"/>
      <c r="CO200" s="990"/>
      <c r="CP200" s="989"/>
      <c r="CQ200" s="990"/>
      <c r="CR200" s="282"/>
      <c r="CS200" s="987"/>
      <c r="CT200" s="988"/>
      <c r="CU200" s="987"/>
      <c r="CV200" s="988"/>
      <c r="CW200" s="987"/>
      <c r="CX200" s="988"/>
      <c r="CY200" s="987"/>
      <c r="CZ200" s="988"/>
      <c r="DA200" s="987"/>
      <c r="DB200" s="988"/>
      <c r="DC200" s="283"/>
      <c r="DD200" s="985"/>
      <c r="DE200" s="986"/>
      <c r="DF200" s="985"/>
      <c r="DG200" s="986"/>
      <c r="DH200" s="985"/>
      <c r="DI200" s="986"/>
      <c r="DJ200" s="985"/>
      <c r="DK200" s="986"/>
      <c r="DL200" s="985"/>
      <c r="DM200" s="986"/>
      <c r="DN200" s="284"/>
      <c r="DO200" s="996"/>
      <c r="DP200" s="997"/>
      <c r="DQ200" s="996"/>
      <c r="DR200" s="997"/>
      <c r="DS200" s="996"/>
      <c r="DT200" s="997"/>
      <c r="DU200" s="996"/>
      <c r="DV200" s="997"/>
      <c r="DW200" s="996"/>
      <c r="DX200" s="997"/>
      <c r="DY200" s="285"/>
      <c r="DZ200" s="588"/>
      <c r="EA200" s="589"/>
      <c r="EB200" s="589"/>
      <c r="EC200" s="589"/>
      <c r="ED200" s="589"/>
      <c r="EE200" s="590"/>
      <c r="EF200" s="256">
        <f t="shared" si="594"/>
        <v>0</v>
      </c>
      <c r="EG200" s="256">
        <f t="shared" si="595"/>
        <v>0</v>
      </c>
      <c r="EH200" s="256">
        <f t="shared" si="596"/>
        <v>0</v>
      </c>
      <c r="EI200" s="256">
        <f t="shared" si="597"/>
        <v>0</v>
      </c>
      <c r="EJ200" s="256">
        <f t="shared" si="598"/>
        <v>0</v>
      </c>
      <c r="EK200" s="244">
        <f t="shared" si="599"/>
        <v>0</v>
      </c>
    </row>
    <row r="201" spans="1:141" s="9" customFormat="1" ht="15" customHeight="1">
      <c r="A201" s="62"/>
      <c r="B201" s="62"/>
      <c r="C201" s="61" t="s">
        <v>15</v>
      </c>
      <c r="D201" s="655"/>
      <c r="E201" s="57"/>
      <c r="F201" s="57"/>
      <c r="G201" s="57"/>
      <c r="H201" s="57"/>
      <c r="I201" s="57"/>
      <c r="J201" s="649"/>
      <c r="K201" s="57"/>
      <c r="L201" s="33"/>
      <c r="M201" s="34">
        <f t="shared" si="588"/>
        <v>1</v>
      </c>
      <c r="N201" s="865"/>
      <c r="O201" s="866"/>
      <c r="P201" s="865"/>
      <c r="Q201" s="866"/>
      <c r="R201" s="865"/>
      <c r="S201" s="866"/>
      <c r="T201" s="865"/>
      <c r="U201" s="866"/>
      <c r="V201" s="865"/>
      <c r="W201" s="866"/>
      <c r="X201" s="287"/>
      <c r="Y201" s="849">
        <f t="shared" si="589"/>
        <v>0</v>
      </c>
      <c r="Z201" s="960"/>
      <c r="AA201" s="849">
        <f t="shared" si="590"/>
        <v>0</v>
      </c>
      <c r="AB201" s="960"/>
      <c r="AC201" s="849">
        <f t="shared" si="591"/>
        <v>0</v>
      </c>
      <c r="AD201" s="960"/>
      <c r="AE201" s="849">
        <f t="shared" si="592"/>
        <v>0</v>
      </c>
      <c r="AF201" s="960"/>
      <c r="AG201" s="849">
        <f t="shared" si="593"/>
        <v>0</v>
      </c>
      <c r="AH201" s="960"/>
      <c r="AI201" s="212">
        <f t="shared" si="600"/>
        <v>0</v>
      </c>
      <c r="AJ201" s="869"/>
      <c r="AK201" s="870"/>
      <c r="AL201" s="869"/>
      <c r="AM201" s="870"/>
      <c r="AN201" s="869"/>
      <c r="AO201" s="870"/>
      <c r="AP201" s="869"/>
      <c r="AQ201" s="870"/>
      <c r="AR201" s="869"/>
      <c r="AS201" s="870"/>
      <c r="AT201" s="278"/>
      <c r="AU201" s="861"/>
      <c r="AV201" s="862"/>
      <c r="AW201" s="861"/>
      <c r="AX201" s="862"/>
      <c r="AY201" s="861"/>
      <c r="AZ201" s="862"/>
      <c r="BA201" s="861"/>
      <c r="BB201" s="862"/>
      <c r="BC201" s="861"/>
      <c r="BD201" s="862"/>
      <c r="BE201" s="279"/>
      <c r="BF201" s="863"/>
      <c r="BG201" s="864"/>
      <c r="BH201" s="863"/>
      <c r="BI201" s="864"/>
      <c r="BJ201" s="863"/>
      <c r="BK201" s="864"/>
      <c r="BL201" s="863"/>
      <c r="BM201" s="864"/>
      <c r="BN201" s="863"/>
      <c r="BO201" s="864"/>
      <c r="BP201" s="514"/>
      <c r="BQ201" s="572">
        <f t="shared" si="601"/>
        <v>0</v>
      </c>
      <c r="BR201" s="573">
        <f t="shared" si="602"/>
        <v>0</v>
      </c>
      <c r="BS201" s="573">
        <f t="shared" si="603"/>
        <v>0</v>
      </c>
      <c r="BT201" s="573">
        <f t="shared" si="604"/>
        <v>0</v>
      </c>
      <c r="BU201" s="573">
        <f t="shared" si="605"/>
        <v>0</v>
      </c>
      <c r="BV201" s="574">
        <f t="shared" si="606"/>
        <v>0</v>
      </c>
      <c r="BW201" s="993"/>
      <c r="BX201" s="992"/>
      <c r="BY201" s="991"/>
      <c r="BZ201" s="992"/>
      <c r="CA201" s="991"/>
      <c r="CB201" s="992"/>
      <c r="CC201" s="991"/>
      <c r="CD201" s="992"/>
      <c r="CE201" s="991"/>
      <c r="CF201" s="992"/>
      <c r="CG201" s="281"/>
      <c r="CH201" s="989"/>
      <c r="CI201" s="990"/>
      <c r="CJ201" s="989"/>
      <c r="CK201" s="990"/>
      <c r="CL201" s="989"/>
      <c r="CM201" s="990"/>
      <c r="CN201" s="989"/>
      <c r="CO201" s="990"/>
      <c r="CP201" s="989"/>
      <c r="CQ201" s="990"/>
      <c r="CR201" s="282"/>
      <c r="CS201" s="987"/>
      <c r="CT201" s="988"/>
      <c r="CU201" s="987"/>
      <c r="CV201" s="988"/>
      <c r="CW201" s="987"/>
      <c r="CX201" s="988"/>
      <c r="CY201" s="987"/>
      <c r="CZ201" s="988"/>
      <c r="DA201" s="987"/>
      <c r="DB201" s="988"/>
      <c r="DC201" s="283"/>
      <c r="DD201" s="985"/>
      <c r="DE201" s="986"/>
      <c r="DF201" s="985"/>
      <c r="DG201" s="986"/>
      <c r="DH201" s="985"/>
      <c r="DI201" s="986"/>
      <c r="DJ201" s="985"/>
      <c r="DK201" s="986"/>
      <c r="DL201" s="985"/>
      <c r="DM201" s="986"/>
      <c r="DN201" s="284"/>
      <c r="DO201" s="996"/>
      <c r="DP201" s="997"/>
      <c r="DQ201" s="996"/>
      <c r="DR201" s="997"/>
      <c r="DS201" s="996"/>
      <c r="DT201" s="997"/>
      <c r="DU201" s="996"/>
      <c r="DV201" s="997"/>
      <c r="DW201" s="996"/>
      <c r="DX201" s="997"/>
      <c r="DY201" s="285"/>
      <c r="DZ201" s="588"/>
      <c r="EA201" s="589"/>
      <c r="EB201" s="589"/>
      <c r="EC201" s="589"/>
      <c r="ED201" s="589"/>
      <c r="EE201" s="590"/>
      <c r="EF201" s="256">
        <f t="shared" si="594"/>
        <v>0</v>
      </c>
      <c r="EG201" s="256">
        <f t="shared" si="595"/>
        <v>0</v>
      </c>
      <c r="EH201" s="256">
        <f t="shared" si="596"/>
        <v>0</v>
      </c>
      <c r="EI201" s="256">
        <f t="shared" si="597"/>
        <v>0</v>
      </c>
      <c r="EJ201" s="256">
        <f t="shared" si="598"/>
        <v>0</v>
      </c>
      <c r="EK201" s="244">
        <f t="shared" si="599"/>
        <v>0</v>
      </c>
    </row>
    <row r="202" spans="1:141" s="9" customFormat="1" ht="15" customHeight="1">
      <c r="A202" s="62"/>
      <c r="B202" s="62"/>
      <c r="C202" s="61" t="s">
        <v>34</v>
      </c>
      <c r="D202" s="655"/>
      <c r="E202" s="57"/>
      <c r="F202" s="57"/>
      <c r="G202" s="57"/>
      <c r="H202" s="57"/>
      <c r="I202" s="57"/>
      <c r="J202" s="649"/>
      <c r="K202" s="57"/>
      <c r="L202" s="33"/>
      <c r="M202" s="34">
        <f t="shared" si="588"/>
        <v>1.1000000000000001</v>
      </c>
      <c r="N202" s="865"/>
      <c r="O202" s="866"/>
      <c r="P202" s="865"/>
      <c r="Q202" s="866"/>
      <c r="R202" s="865"/>
      <c r="S202" s="866"/>
      <c r="T202" s="865"/>
      <c r="U202" s="866"/>
      <c r="V202" s="865"/>
      <c r="W202" s="866"/>
      <c r="X202" s="287"/>
      <c r="Y202" s="849">
        <f t="shared" si="589"/>
        <v>0</v>
      </c>
      <c r="Z202" s="960"/>
      <c r="AA202" s="849">
        <f t="shared" si="590"/>
        <v>0</v>
      </c>
      <c r="AB202" s="960"/>
      <c r="AC202" s="849">
        <f t="shared" si="591"/>
        <v>0</v>
      </c>
      <c r="AD202" s="960"/>
      <c r="AE202" s="849">
        <f t="shared" si="592"/>
        <v>0</v>
      </c>
      <c r="AF202" s="960"/>
      <c r="AG202" s="849">
        <f t="shared" si="593"/>
        <v>0</v>
      </c>
      <c r="AH202" s="960"/>
      <c r="AI202" s="212">
        <f t="shared" si="600"/>
        <v>0</v>
      </c>
      <c r="AJ202" s="869"/>
      <c r="AK202" s="870"/>
      <c r="AL202" s="869"/>
      <c r="AM202" s="870"/>
      <c r="AN202" s="869"/>
      <c r="AO202" s="870"/>
      <c r="AP202" s="869"/>
      <c r="AQ202" s="870"/>
      <c r="AR202" s="869"/>
      <c r="AS202" s="870"/>
      <c r="AT202" s="278"/>
      <c r="AU202" s="861"/>
      <c r="AV202" s="862"/>
      <c r="AW202" s="861"/>
      <c r="AX202" s="862"/>
      <c r="AY202" s="861"/>
      <c r="AZ202" s="862"/>
      <c r="BA202" s="861"/>
      <c r="BB202" s="862"/>
      <c r="BC202" s="861"/>
      <c r="BD202" s="862"/>
      <c r="BE202" s="279"/>
      <c r="BF202" s="863"/>
      <c r="BG202" s="864"/>
      <c r="BH202" s="863"/>
      <c r="BI202" s="864"/>
      <c r="BJ202" s="863"/>
      <c r="BK202" s="864"/>
      <c r="BL202" s="863"/>
      <c r="BM202" s="864"/>
      <c r="BN202" s="863"/>
      <c r="BO202" s="864"/>
      <c r="BP202" s="514"/>
      <c r="BQ202" s="572">
        <f t="shared" si="601"/>
        <v>0</v>
      </c>
      <c r="BR202" s="573">
        <f t="shared" si="602"/>
        <v>0</v>
      </c>
      <c r="BS202" s="573">
        <f t="shared" si="603"/>
        <v>0</v>
      </c>
      <c r="BT202" s="573">
        <f t="shared" si="604"/>
        <v>0</v>
      </c>
      <c r="BU202" s="573">
        <f t="shared" si="605"/>
        <v>0</v>
      </c>
      <c r="BV202" s="574">
        <f t="shared" si="606"/>
        <v>0</v>
      </c>
      <c r="BW202" s="993"/>
      <c r="BX202" s="992"/>
      <c r="BY202" s="991"/>
      <c r="BZ202" s="992"/>
      <c r="CA202" s="991"/>
      <c r="CB202" s="992"/>
      <c r="CC202" s="991"/>
      <c r="CD202" s="992"/>
      <c r="CE202" s="991"/>
      <c r="CF202" s="992"/>
      <c r="CG202" s="281"/>
      <c r="CH202" s="989"/>
      <c r="CI202" s="990"/>
      <c r="CJ202" s="989"/>
      <c r="CK202" s="990"/>
      <c r="CL202" s="989"/>
      <c r="CM202" s="990"/>
      <c r="CN202" s="989"/>
      <c r="CO202" s="990"/>
      <c r="CP202" s="989"/>
      <c r="CQ202" s="990"/>
      <c r="CR202" s="282"/>
      <c r="CS202" s="987"/>
      <c r="CT202" s="988"/>
      <c r="CU202" s="987"/>
      <c r="CV202" s="988"/>
      <c r="CW202" s="987"/>
      <c r="CX202" s="988"/>
      <c r="CY202" s="987"/>
      <c r="CZ202" s="988"/>
      <c r="DA202" s="987"/>
      <c r="DB202" s="988"/>
      <c r="DC202" s="283"/>
      <c r="DD202" s="985"/>
      <c r="DE202" s="986"/>
      <c r="DF202" s="985"/>
      <c r="DG202" s="986"/>
      <c r="DH202" s="985"/>
      <c r="DI202" s="986"/>
      <c r="DJ202" s="985"/>
      <c r="DK202" s="986"/>
      <c r="DL202" s="985"/>
      <c r="DM202" s="986"/>
      <c r="DN202" s="284"/>
      <c r="DO202" s="996"/>
      <c r="DP202" s="997"/>
      <c r="DQ202" s="996"/>
      <c r="DR202" s="997"/>
      <c r="DS202" s="996"/>
      <c r="DT202" s="997"/>
      <c r="DU202" s="996"/>
      <c r="DV202" s="997"/>
      <c r="DW202" s="996"/>
      <c r="DX202" s="997"/>
      <c r="DY202" s="285"/>
      <c r="DZ202" s="588"/>
      <c r="EA202" s="589"/>
      <c r="EB202" s="589"/>
      <c r="EC202" s="589"/>
      <c r="ED202" s="589"/>
      <c r="EE202" s="590"/>
      <c r="EF202" s="256">
        <f t="shared" si="594"/>
        <v>0</v>
      </c>
      <c r="EG202" s="256">
        <f t="shared" si="595"/>
        <v>0</v>
      </c>
      <c r="EH202" s="256">
        <f t="shared" si="596"/>
        <v>0</v>
      </c>
      <c r="EI202" s="256">
        <f t="shared" si="597"/>
        <v>0</v>
      </c>
      <c r="EJ202" s="256">
        <f t="shared" si="598"/>
        <v>0</v>
      </c>
      <c r="EK202" s="244">
        <f t="shared" si="599"/>
        <v>0</v>
      </c>
    </row>
    <row r="203" spans="1:141" s="9" customFormat="1" ht="15" customHeight="1">
      <c r="A203" s="62"/>
      <c r="B203" s="62"/>
      <c r="C203" s="61" t="s">
        <v>315</v>
      </c>
      <c r="D203" s="655" t="s">
        <v>338</v>
      </c>
      <c r="E203" s="57"/>
      <c r="F203" s="57"/>
      <c r="G203" s="57"/>
      <c r="H203" s="57"/>
      <c r="I203" s="57"/>
      <c r="J203" s="649"/>
      <c r="K203" s="57"/>
      <c r="L203" s="33"/>
      <c r="M203" s="34">
        <f t="shared" si="588"/>
        <v>1.1000000000000001</v>
      </c>
      <c r="N203" s="865"/>
      <c r="O203" s="866"/>
      <c r="P203" s="865"/>
      <c r="Q203" s="866"/>
      <c r="R203" s="865"/>
      <c r="S203" s="866"/>
      <c r="T203" s="865"/>
      <c r="U203" s="866"/>
      <c r="V203" s="865"/>
      <c r="W203" s="866"/>
      <c r="X203" s="287"/>
      <c r="Y203" s="849">
        <f t="shared" si="589"/>
        <v>0</v>
      </c>
      <c r="Z203" s="960"/>
      <c r="AA203" s="849">
        <f t="shared" si="590"/>
        <v>0</v>
      </c>
      <c r="AB203" s="960"/>
      <c r="AC203" s="849">
        <f t="shared" si="591"/>
        <v>0</v>
      </c>
      <c r="AD203" s="960"/>
      <c r="AE203" s="849">
        <f t="shared" si="592"/>
        <v>0</v>
      </c>
      <c r="AF203" s="960"/>
      <c r="AG203" s="849">
        <f t="shared" si="593"/>
        <v>0</v>
      </c>
      <c r="AH203" s="960"/>
      <c r="AI203" s="212">
        <f t="shared" si="600"/>
        <v>0</v>
      </c>
      <c r="AJ203" s="869"/>
      <c r="AK203" s="870"/>
      <c r="AL203" s="869"/>
      <c r="AM203" s="870"/>
      <c r="AN203" s="869"/>
      <c r="AO203" s="870"/>
      <c r="AP203" s="869"/>
      <c r="AQ203" s="870"/>
      <c r="AR203" s="869"/>
      <c r="AS203" s="870"/>
      <c r="AT203" s="278"/>
      <c r="AU203" s="861"/>
      <c r="AV203" s="862"/>
      <c r="AW203" s="861"/>
      <c r="AX203" s="862"/>
      <c r="AY203" s="861"/>
      <c r="AZ203" s="862"/>
      <c r="BA203" s="861"/>
      <c r="BB203" s="862"/>
      <c r="BC203" s="861"/>
      <c r="BD203" s="862"/>
      <c r="BE203" s="279"/>
      <c r="BF203" s="863"/>
      <c r="BG203" s="864"/>
      <c r="BH203" s="863"/>
      <c r="BI203" s="864"/>
      <c r="BJ203" s="863"/>
      <c r="BK203" s="864"/>
      <c r="BL203" s="863"/>
      <c r="BM203" s="864"/>
      <c r="BN203" s="863"/>
      <c r="BO203" s="864"/>
      <c r="BP203" s="514"/>
      <c r="BQ203" s="572">
        <f t="shared" si="601"/>
        <v>0</v>
      </c>
      <c r="BR203" s="573">
        <f t="shared" si="602"/>
        <v>0</v>
      </c>
      <c r="BS203" s="573">
        <f t="shared" si="603"/>
        <v>0</v>
      </c>
      <c r="BT203" s="573">
        <f t="shared" si="604"/>
        <v>0</v>
      </c>
      <c r="BU203" s="573">
        <f t="shared" si="605"/>
        <v>0</v>
      </c>
      <c r="BV203" s="574">
        <f t="shared" si="606"/>
        <v>0</v>
      </c>
      <c r="BW203" s="993"/>
      <c r="BX203" s="992"/>
      <c r="BY203" s="991"/>
      <c r="BZ203" s="992"/>
      <c r="CA203" s="991"/>
      <c r="CB203" s="992"/>
      <c r="CC203" s="991"/>
      <c r="CD203" s="992"/>
      <c r="CE203" s="991"/>
      <c r="CF203" s="992"/>
      <c r="CG203" s="281"/>
      <c r="CH203" s="989"/>
      <c r="CI203" s="990"/>
      <c r="CJ203" s="989"/>
      <c r="CK203" s="990"/>
      <c r="CL203" s="989"/>
      <c r="CM203" s="990"/>
      <c r="CN203" s="989"/>
      <c r="CO203" s="990"/>
      <c r="CP203" s="989"/>
      <c r="CQ203" s="990"/>
      <c r="CR203" s="282"/>
      <c r="CS203" s="987"/>
      <c r="CT203" s="988"/>
      <c r="CU203" s="987"/>
      <c r="CV203" s="988"/>
      <c r="CW203" s="987"/>
      <c r="CX203" s="988"/>
      <c r="CY203" s="987"/>
      <c r="CZ203" s="988"/>
      <c r="DA203" s="987"/>
      <c r="DB203" s="988"/>
      <c r="DC203" s="283"/>
      <c r="DD203" s="985"/>
      <c r="DE203" s="986"/>
      <c r="DF203" s="985"/>
      <c r="DG203" s="986"/>
      <c r="DH203" s="985"/>
      <c r="DI203" s="986"/>
      <c r="DJ203" s="985"/>
      <c r="DK203" s="986"/>
      <c r="DL203" s="985"/>
      <c r="DM203" s="986"/>
      <c r="DN203" s="284"/>
      <c r="DO203" s="996"/>
      <c r="DP203" s="997"/>
      <c r="DQ203" s="996"/>
      <c r="DR203" s="997"/>
      <c r="DS203" s="996"/>
      <c r="DT203" s="997"/>
      <c r="DU203" s="996"/>
      <c r="DV203" s="997"/>
      <c r="DW203" s="996"/>
      <c r="DX203" s="997"/>
      <c r="DY203" s="285"/>
      <c r="DZ203" s="588"/>
      <c r="EA203" s="589"/>
      <c r="EB203" s="589"/>
      <c r="EC203" s="589"/>
      <c r="ED203" s="589"/>
      <c r="EE203" s="590"/>
      <c r="EF203" s="256">
        <f t="shared" si="594"/>
        <v>0</v>
      </c>
      <c r="EG203" s="256">
        <f t="shared" si="595"/>
        <v>0</v>
      </c>
      <c r="EH203" s="256">
        <f t="shared" si="596"/>
        <v>0</v>
      </c>
      <c r="EI203" s="256">
        <f t="shared" si="597"/>
        <v>0</v>
      </c>
      <c r="EJ203" s="256">
        <f t="shared" si="598"/>
        <v>0</v>
      </c>
      <c r="EK203" s="244">
        <f t="shared" si="599"/>
        <v>0</v>
      </c>
    </row>
    <row r="204" spans="1:141" s="9" customFormat="1" ht="15" customHeight="1">
      <c r="A204" s="62"/>
      <c r="B204" s="62"/>
      <c r="C204" s="61" t="s">
        <v>231</v>
      </c>
      <c r="D204" s="655"/>
      <c r="E204" s="57"/>
      <c r="F204" s="57"/>
      <c r="G204" s="57"/>
      <c r="H204" s="57"/>
      <c r="I204" s="57"/>
      <c r="J204" s="649"/>
      <c r="K204" s="57"/>
      <c r="L204" s="33"/>
      <c r="M204" s="34">
        <f t="shared" si="588"/>
        <v>1</v>
      </c>
      <c r="N204" s="865"/>
      <c r="O204" s="866"/>
      <c r="P204" s="865"/>
      <c r="Q204" s="866"/>
      <c r="R204" s="865"/>
      <c r="S204" s="866"/>
      <c r="T204" s="865"/>
      <c r="U204" s="866"/>
      <c r="V204" s="865"/>
      <c r="W204" s="866"/>
      <c r="X204" s="287"/>
      <c r="Y204" s="849">
        <f t="shared" si="589"/>
        <v>0</v>
      </c>
      <c r="Z204" s="960"/>
      <c r="AA204" s="849">
        <f t="shared" si="590"/>
        <v>0</v>
      </c>
      <c r="AB204" s="960"/>
      <c r="AC204" s="849">
        <f t="shared" si="591"/>
        <v>0</v>
      </c>
      <c r="AD204" s="960"/>
      <c r="AE204" s="849">
        <f t="shared" si="592"/>
        <v>0</v>
      </c>
      <c r="AF204" s="960"/>
      <c r="AG204" s="849">
        <f t="shared" si="593"/>
        <v>0</v>
      </c>
      <c r="AH204" s="960"/>
      <c r="AI204" s="212">
        <f t="shared" si="600"/>
        <v>0</v>
      </c>
      <c r="AJ204" s="869"/>
      <c r="AK204" s="870"/>
      <c r="AL204" s="869"/>
      <c r="AM204" s="870"/>
      <c r="AN204" s="869"/>
      <c r="AO204" s="870"/>
      <c r="AP204" s="869"/>
      <c r="AQ204" s="870"/>
      <c r="AR204" s="869"/>
      <c r="AS204" s="870"/>
      <c r="AT204" s="278"/>
      <c r="AU204" s="861"/>
      <c r="AV204" s="862"/>
      <c r="AW204" s="861"/>
      <c r="AX204" s="862"/>
      <c r="AY204" s="861"/>
      <c r="AZ204" s="862"/>
      <c r="BA204" s="861"/>
      <c r="BB204" s="862"/>
      <c r="BC204" s="861"/>
      <c r="BD204" s="862"/>
      <c r="BE204" s="279"/>
      <c r="BF204" s="863"/>
      <c r="BG204" s="864"/>
      <c r="BH204" s="863"/>
      <c r="BI204" s="864"/>
      <c r="BJ204" s="863"/>
      <c r="BK204" s="864"/>
      <c r="BL204" s="863"/>
      <c r="BM204" s="864"/>
      <c r="BN204" s="863"/>
      <c r="BO204" s="864"/>
      <c r="BP204" s="514"/>
      <c r="BQ204" s="572">
        <f t="shared" si="601"/>
        <v>0</v>
      </c>
      <c r="BR204" s="573">
        <f t="shared" si="602"/>
        <v>0</v>
      </c>
      <c r="BS204" s="573">
        <f t="shared" si="603"/>
        <v>0</v>
      </c>
      <c r="BT204" s="573">
        <f t="shared" si="604"/>
        <v>0</v>
      </c>
      <c r="BU204" s="573">
        <f t="shared" si="605"/>
        <v>0</v>
      </c>
      <c r="BV204" s="574">
        <f t="shared" si="606"/>
        <v>0</v>
      </c>
      <c r="BW204" s="993"/>
      <c r="BX204" s="992"/>
      <c r="BY204" s="991"/>
      <c r="BZ204" s="992"/>
      <c r="CA204" s="991"/>
      <c r="CB204" s="992"/>
      <c r="CC204" s="991"/>
      <c r="CD204" s="992"/>
      <c r="CE204" s="991"/>
      <c r="CF204" s="992"/>
      <c r="CG204" s="281"/>
      <c r="CH204" s="989"/>
      <c r="CI204" s="990"/>
      <c r="CJ204" s="989"/>
      <c r="CK204" s="990"/>
      <c r="CL204" s="989"/>
      <c r="CM204" s="990"/>
      <c r="CN204" s="989"/>
      <c r="CO204" s="990"/>
      <c r="CP204" s="989"/>
      <c r="CQ204" s="990"/>
      <c r="CR204" s="282"/>
      <c r="CS204" s="987"/>
      <c r="CT204" s="988"/>
      <c r="CU204" s="987"/>
      <c r="CV204" s="988"/>
      <c r="CW204" s="987"/>
      <c r="CX204" s="988"/>
      <c r="CY204" s="987"/>
      <c r="CZ204" s="988"/>
      <c r="DA204" s="987"/>
      <c r="DB204" s="988"/>
      <c r="DC204" s="283"/>
      <c r="DD204" s="985"/>
      <c r="DE204" s="986"/>
      <c r="DF204" s="985"/>
      <c r="DG204" s="986"/>
      <c r="DH204" s="985"/>
      <c r="DI204" s="986"/>
      <c r="DJ204" s="985"/>
      <c r="DK204" s="986"/>
      <c r="DL204" s="985"/>
      <c r="DM204" s="986"/>
      <c r="DN204" s="284"/>
      <c r="DO204" s="996"/>
      <c r="DP204" s="997"/>
      <c r="DQ204" s="996"/>
      <c r="DR204" s="997"/>
      <c r="DS204" s="996"/>
      <c r="DT204" s="997"/>
      <c r="DU204" s="996"/>
      <c r="DV204" s="997"/>
      <c r="DW204" s="996"/>
      <c r="DX204" s="997"/>
      <c r="DY204" s="285"/>
      <c r="DZ204" s="588"/>
      <c r="EA204" s="589"/>
      <c r="EB204" s="589"/>
      <c r="EC204" s="589"/>
      <c r="ED204" s="589"/>
      <c r="EE204" s="590"/>
      <c r="EF204" s="256">
        <f t="shared" si="594"/>
        <v>0</v>
      </c>
      <c r="EG204" s="256">
        <f t="shared" si="595"/>
        <v>0</v>
      </c>
      <c r="EH204" s="256">
        <f t="shared" si="596"/>
        <v>0</v>
      </c>
      <c r="EI204" s="256">
        <f t="shared" si="597"/>
        <v>0</v>
      </c>
      <c r="EJ204" s="256">
        <f t="shared" si="598"/>
        <v>0</v>
      </c>
      <c r="EK204" s="244">
        <f t="shared" si="599"/>
        <v>0</v>
      </c>
    </row>
    <row r="205" spans="1:141" s="9" customFormat="1" ht="15" customHeight="1">
      <c r="A205" s="62"/>
      <c r="B205" s="62"/>
      <c r="C205" s="61" t="s">
        <v>15</v>
      </c>
      <c r="D205" s="655"/>
      <c r="E205" s="57"/>
      <c r="F205" s="57"/>
      <c r="G205" s="57"/>
      <c r="H205" s="57"/>
      <c r="I205" s="57"/>
      <c r="J205" s="649"/>
      <c r="K205" s="57"/>
      <c r="L205" s="33"/>
      <c r="M205" s="34">
        <f t="shared" si="588"/>
        <v>1</v>
      </c>
      <c r="N205" s="865"/>
      <c r="O205" s="866"/>
      <c r="P205" s="865"/>
      <c r="Q205" s="866"/>
      <c r="R205" s="865"/>
      <c r="S205" s="866"/>
      <c r="T205" s="865"/>
      <c r="U205" s="866"/>
      <c r="V205" s="865"/>
      <c r="W205" s="866"/>
      <c r="X205" s="287"/>
      <c r="Y205" s="849">
        <f t="shared" si="589"/>
        <v>0</v>
      </c>
      <c r="Z205" s="960"/>
      <c r="AA205" s="849">
        <f t="shared" si="590"/>
        <v>0</v>
      </c>
      <c r="AB205" s="960"/>
      <c r="AC205" s="849">
        <f t="shared" si="591"/>
        <v>0</v>
      </c>
      <c r="AD205" s="960"/>
      <c r="AE205" s="849">
        <f t="shared" si="592"/>
        <v>0</v>
      </c>
      <c r="AF205" s="960"/>
      <c r="AG205" s="849">
        <f t="shared" si="593"/>
        <v>0</v>
      </c>
      <c r="AH205" s="960"/>
      <c r="AI205" s="212">
        <f t="shared" si="600"/>
        <v>0</v>
      </c>
      <c r="AJ205" s="869"/>
      <c r="AK205" s="870"/>
      <c r="AL205" s="869"/>
      <c r="AM205" s="870"/>
      <c r="AN205" s="869"/>
      <c r="AO205" s="870"/>
      <c r="AP205" s="869"/>
      <c r="AQ205" s="870"/>
      <c r="AR205" s="869"/>
      <c r="AS205" s="870"/>
      <c r="AT205" s="278"/>
      <c r="AU205" s="861"/>
      <c r="AV205" s="862"/>
      <c r="AW205" s="861"/>
      <c r="AX205" s="862"/>
      <c r="AY205" s="861"/>
      <c r="AZ205" s="862"/>
      <c r="BA205" s="861"/>
      <c r="BB205" s="862"/>
      <c r="BC205" s="861"/>
      <c r="BD205" s="862"/>
      <c r="BE205" s="279"/>
      <c r="BF205" s="863"/>
      <c r="BG205" s="864"/>
      <c r="BH205" s="863"/>
      <c r="BI205" s="864"/>
      <c r="BJ205" s="863"/>
      <c r="BK205" s="864"/>
      <c r="BL205" s="863"/>
      <c r="BM205" s="864"/>
      <c r="BN205" s="863"/>
      <c r="BO205" s="864"/>
      <c r="BP205" s="514"/>
      <c r="BQ205" s="572">
        <f t="shared" si="601"/>
        <v>0</v>
      </c>
      <c r="BR205" s="573">
        <f t="shared" si="602"/>
        <v>0</v>
      </c>
      <c r="BS205" s="573">
        <f t="shared" si="603"/>
        <v>0</v>
      </c>
      <c r="BT205" s="573">
        <f t="shared" si="604"/>
        <v>0</v>
      </c>
      <c r="BU205" s="573">
        <f t="shared" si="605"/>
        <v>0</v>
      </c>
      <c r="BV205" s="574">
        <f t="shared" si="606"/>
        <v>0</v>
      </c>
      <c r="BW205" s="993"/>
      <c r="BX205" s="992"/>
      <c r="BY205" s="991"/>
      <c r="BZ205" s="992"/>
      <c r="CA205" s="991"/>
      <c r="CB205" s="992"/>
      <c r="CC205" s="991"/>
      <c r="CD205" s="992"/>
      <c r="CE205" s="991"/>
      <c r="CF205" s="992"/>
      <c r="CG205" s="281"/>
      <c r="CH205" s="989"/>
      <c r="CI205" s="990"/>
      <c r="CJ205" s="989"/>
      <c r="CK205" s="990"/>
      <c r="CL205" s="989"/>
      <c r="CM205" s="990"/>
      <c r="CN205" s="989"/>
      <c r="CO205" s="990"/>
      <c r="CP205" s="989"/>
      <c r="CQ205" s="990"/>
      <c r="CR205" s="282"/>
      <c r="CS205" s="987"/>
      <c r="CT205" s="988"/>
      <c r="CU205" s="987"/>
      <c r="CV205" s="988"/>
      <c r="CW205" s="987"/>
      <c r="CX205" s="988"/>
      <c r="CY205" s="987"/>
      <c r="CZ205" s="988"/>
      <c r="DA205" s="987"/>
      <c r="DB205" s="988"/>
      <c r="DC205" s="283"/>
      <c r="DD205" s="985"/>
      <c r="DE205" s="986"/>
      <c r="DF205" s="985"/>
      <c r="DG205" s="986"/>
      <c r="DH205" s="985"/>
      <c r="DI205" s="986"/>
      <c r="DJ205" s="985"/>
      <c r="DK205" s="986"/>
      <c r="DL205" s="985"/>
      <c r="DM205" s="986"/>
      <c r="DN205" s="284"/>
      <c r="DO205" s="996"/>
      <c r="DP205" s="997"/>
      <c r="DQ205" s="996"/>
      <c r="DR205" s="997"/>
      <c r="DS205" s="996"/>
      <c r="DT205" s="997"/>
      <c r="DU205" s="996"/>
      <c r="DV205" s="997"/>
      <c r="DW205" s="996"/>
      <c r="DX205" s="997"/>
      <c r="DY205" s="285"/>
      <c r="DZ205" s="588"/>
      <c r="EA205" s="589"/>
      <c r="EB205" s="589"/>
      <c r="EC205" s="589"/>
      <c r="ED205" s="589"/>
      <c r="EE205" s="590"/>
      <c r="EF205" s="256">
        <f t="shared" si="594"/>
        <v>0</v>
      </c>
      <c r="EG205" s="256">
        <f t="shared" si="595"/>
        <v>0</v>
      </c>
      <c r="EH205" s="256">
        <f t="shared" si="596"/>
        <v>0</v>
      </c>
      <c r="EI205" s="256">
        <f t="shared" si="597"/>
        <v>0</v>
      </c>
      <c r="EJ205" s="256">
        <f t="shared" si="598"/>
        <v>0</v>
      </c>
      <c r="EK205" s="244">
        <f t="shared" si="599"/>
        <v>0</v>
      </c>
    </row>
    <row r="206" spans="1:141" s="9" customFormat="1" ht="15" customHeight="1">
      <c r="A206" s="62"/>
      <c r="B206" s="62"/>
      <c r="C206" s="61" t="s">
        <v>34</v>
      </c>
      <c r="D206" s="655"/>
      <c r="E206" s="57"/>
      <c r="F206" s="57"/>
      <c r="G206" s="57"/>
      <c r="H206" s="57"/>
      <c r="I206" s="57"/>
      <c r="J206" s="649"/>
      <c r="K206" s="57"/>
      <c r="L206" s="33"/>
      <c r="M206" s="34">
        <f t="shared" si="588"/>
        <v>1.1000000000000001</v>
      </c>
      <c r="N206" s="865"/>
      <c r="O206" s="866"/>
      <c r="P206" s="865"/>
      <c r="Q206" s="866"/>
      <c r="R206" s="865"/>
      <c r="S206" s="866"/>
      <c r="T206" s="865"/>
      <c r="U206" s="866"/>
      <c r="V206" s="865"/>
      <c r="W206" s="866"/>
      <c r="X206" s="287"/>
      <c r="Y206" s="849">
        <f t="shared" si="589"/>
        <v>0</v>
      </c>
      <c r="Z206" s="960"/>
      <c r="AA206" s="849">
        <f t="shared" si="590"/>
        <v>0</v>
      </c>
      <c r="AB206" s="960"/>
      <c r="AC206" s="849">
        <f t="shared" si="591"/>
        <v>0</v>
      </c>
      <c r="AD206" s="960"/>
      <c r="AE206" s="849">
        <f t="shared" si="592"/>
        <v>0</v>
      </c>
      <c r="AF206" s="960"/>
      <c r="AG206" s="849">
        <f t="shared" si="593"/>
        <v>0</v>
      </c>
      <c r="AH206" s="960"/>
      <c r="AI206" s="212">
        <f t="shared" si="600"/>
        <v>0</v>
      </c>
      <c r="AJ206" s="869"/>
      <c r="AK206" s="870"/>
      <c r="AL206" s="869"/>
      <c r="AM206" s="870"/>
      <c r="AN206" s="869"/>
      <c r="AO206" s="870"/>
      <c r="AP206" s="869"/>
      <c r="AQ206" s="870"/>
      <c r="AR206" s="869"/>
      <c r="AS206" s="870"/>
      <c r="AT206" s="278"/>
      <c r="AU206" s="861"/>
      <c r="AV206" s="862"/>
      <c r="AW206" s="861"/>
      <c r="AX206" s="862"/>
      <c r="AY206" s="861"/>
      <c r="AZ206" s="862"/>
      <c r="BA206" s="861"/>
      <c r="BB206" s="862"/>
      <c r="BC206" s="861"/>
      <c r="BD206" s="862"/>
      <c r="BE206" s="279"/>
      <c r="BF206" s="863"/>
      <c r="BG206" s="864"/>
      <c r="BH206" s="863"/>
      <c r="BI206" s="864"/>
      <c r="BJ206" s="863"/>
      <c r="BK206" s="864"/>
      <c r="BL206" s="863"/>
      <c r="BM206" s="864"/>
      <c r="BN206" s="863"/>
      <c r="BO206" s="864"/>
      <c r="BP206" s="514"/>
      <c r="BQ206" s="572">
        <f t="shared" si="601"/>
        <v>0</v>
      </c>
      <c r="BR206" s="573">
        <f t="shared" si="602"/>
        <v>0</v>
      </c>
      <c r="BS206" s="573">
        <f t="shared" si="603"/>
        <v>0</v>
      </c>
      <c r="BT206" s="573">
        <f t="shared" si="604"/>
        <v>0</v>
      </c>
      <c r="BU206" s="573">
        <f t="shared" si="605"/>
        <v>0</v>
      </c>
      <c r="BV206" s="574">
        <f t="shared" si="606"/>
        <v>0</v>
      </c>
      <c r="BW206" s="993"/>
      <c r="BX206" s="992"/>
      <c r="BY206" s="991"/>
      <c r="BZ206" s="992"/>
      <c r="CA206" s="991"/>
      <c r="CB206" s="992"/>
      <c r="CC206" s="991"/>
      <c r="CD206" s="992"/>
      <c r="CE206" s="991"/>
      <c r="CF206" s="992"/>
      <c r="CG206" s="281"/>
      <c r="CH206" s="989"/>
      <c r="CI206" s="990"/>
      <c r="CJ206" s="989"/>
      <c r="CK206" s="990"/>
      <c r="CL206" s="989"/>
      <c r="CM206" s="990"/>
      <c r="CN206" s="989"/>
      <c r="CO206" s="990"/>
      <c r="CP206" s="989"/>
      <c r="CQ206" s="990"/>
      <c r="CR206" s="282"/>
      <c r="CS206" s="987"/>
      <c r="CT206" s="988"/>
      <c r="CU206" s="987"/>
      <c r="CV206" s="988"/>
      <c r="CW206" s="987"/>
      <c r="CX206" s="988"/>
      <c r="CY206" s="987"/>
      <c r="CZ206" s="988"/>
      <c r="DA206" s="987"/>
      <c r="DB206" s="988"/>
      <c r="DC206" s="283"/>
      <c r="DD206" s="985"/>
      <c r="DE206" s="986"/>
      <c r="DF206" s="985"/>
      <c r="DG206" s="986"/>
      <c r="DH206" s="985"/>
      <c r="DI206" s="986"/>
      <c r="DJ206" s="985"/>
      <c r="DK206" s="986"/>
      <c r="DL206" s="985"/>
      <c r="DM206" s="986"/>
      <c r="DN206" s="284"/>
      <c r="DO206" s="996"/>
      <c r="DP206" s="997"/>
      <c r="DQ206" s="996"/>
      <c r="DR206" s="997"/>
      <c r="DS206" s="996"/>
      <c r="DT206" s="997"/>
      <c r="DU206" s="996"/>
      <c r="DV206" s="997"/>
      <c r="DW206" s="996"/>
      <c r="DX206" s="997"/>
      <c r="DY206" s="285"/>
      <c r="DZ206" s="588"/>
      <c r="EA206" s="589"/>
      <c r="EB206" s="589"/>
      <c r="EC206" s="589"/>
      <c r="ED206" s="589"/>
      <c r="EE206" s="590"/>
      <c r="EF206" s="256">
        <f t="shared" si="594"/>
        <v>0</v>
      </c>
      <c r="EG206" s="256">
        <f t="shared" si="595"/>
        <v>0</v>
      </c>
      <c r="EH206" s="256">
        <f t="shared" si="596"/>
        <v>0</v>
      </c>
      <c r="EI206" s="256">
        <f t="shared" si="597"/>
        <v>0</v>
      </c>
      <c r="EJ206" s="256">
        <f t="shared" si="598"/>
        <v>0</v>
      </c>
      <c r="EK206" s="244">
        <f t="shared" si="599"/>
        <v>0</v>
      </c>
    </row>
    <row r="207" spans="1:141" s="9" customFormat="1" ht="15" customHeight="1">
      <c r="A207" s="62"/>
      <c r="B207" s="62"/>
      <c r="C207" s="61"/>
      <c r="D207" s="34"/>
      <c r="E207" s="13"/>
      <c r="F207" s="13"/>
      <c r="G207" s="13"/>
      <c r="H207" s="13"/>
      <c r="I207" s="13"/>
      <c r="J207" s="892" t="s">
        <v>151</v>
      </c>
      <c r="K207" s="903"/>
      <c r="L207" s="903"/>
      <c r="M207" s="885"/>
      <c r="N207" s="886"/>
      <c r="O207" s="686"/>
      <c r="P207" s="886"/>
      <c r="Q207" s="686"/>
      <c r="R207" s="886"/>
      <c r="S207" s="686"/>
      <c r="T207" s="886"/>
      <c r="U207" s="686"/>
      <c r="V207" s="886"/>
      <c r="W207" s="686"/>
      <c r="X207" s="95"/>
      <c r="Y207" s="886">
        <f>SUM(Y187:Y206)</f>
        <v>0</v>
      </c>
      <c r="Z207" s="686"/>
      <c r="AA207" s="886">
        <f>SUM(AA187:AA206)</f>
        <v>0</v>
      </c>
      <c r="AB207" s="686"/>
      <c r="AC207" s="886">
        <f>SUM(AC187:AC206)</f>
        <v>0</v>
      </c>
      <c r="AD207" s="686"/>
      <c r="AE207" s="886">
        <f>SUM(AE187:AE206)</f>
        <v>0</v>
      </c>
      <c r="AF207" s="686"/>
      <c r="AG207" s="886">
        <f>SUM(AG187:AG206)</f>
        <v>0</v>
      </c>
      <c r="AH207" s="686"/>
      <c r="AI207" s="95">
        <f>SUM(Y207:AH207)</f>
        <v>0</v>
      </c>
      <c r="AJ207" s="886"/>
      <c r="AK207" s="686"/>
      <c r="AL207" s="886"/>
      <c r="AM207" s="686"/>
      <c r="AN207" s="886"/>
      <c r="AO207" s="686"/>
      <c r="AP207" s="886"/>
      <c r="AQ207" s="686"/>
      <c r="AR207" s="886"/>
      <c r="AS207" s="686"/>
      <c r="AT207" s="95"/>
      <c r="AU207" s="886"/>
      <c r="AV207" s="686"/>
      <c r="AW207" s="886"/>
      <c r="AX207" s="686"/>
      <c r="AY207" s="886"/>
      <c r="AZ207" s="686"/>
      <c r="BA207" s="886"/>
      <c r="BB207" s="686"/>
      <c r="BC207" s="886"/>
      <c r="BD207" s="686"/>
      <c r="BE207" s="95"/>
      <c r="BF207" s="886"/>
      <c r="BG207" s="686"/>
      <c r="BH207" s="886"/>
      <c r="BI207" s="686"/>
      <c r="BJ207" s="886"/>
      <c r="BK207" s="686"/>
      <c r="BL207" s="886"/>
      <c r="BM207" s="686"/>
      <c r="BN207" s="886"/>
      <c r="BO207" s="686"/>
      <c r="BP207" s="241"/>
      <c r="BQ207" s="578">
        <f>SUM(BQ187:BQ206)</f>
        <v>0</v>
      </c>
      <c r="BR207" s="109">
        <f t="shared" ref="BR207" si="607">SUM(BR187:BR206)</f>
        <v>0</v>
      </c>
      <c r="BS207" s="109">
        <f t="shared" ref="BS207" si="608">SUM(BS187:BS206)</f>
        <v>0</v>
      </c>
      <c r="BT207" s="109">
        <f t="shared" ref="BT207" si="609">SUM(BT187:BT206)</f>
        <v>0</v>
      </c>
      <c r="BU207" s="109">
        <f t="shared" ref="BU207" si="610">SUM(BU187:BU206)</f>
        <v>0</v>
      </c>
      <c r="BV207" s="544">
        <f>SUM(BQ207:BU207)</f>
        <v>0</v>
      </c>
      <c r="BW207" s="979"/>
      <c r="BX207" s="686"/>
      <c r="BY207" s="886"/>
      <c r="BZ207" s="686"/>
      <c r="CA207" s="886"/>
      <c r="CB207" s="686"/>
      <c r="CC207" s="886"/>
      <c r="CD207" s="686"/>
      <c r="CE207" s="886"/>
      <c r="CF207" s="686"/>
      <c r="CG207" s="95"/>
      <c r="CH207" s="886"/>
      <c r="CI207" s="686"/>
      <c r="CJ207" s="886"/>
      <c r="CK207" s="686"/>
      <c r="CL207" s="886"/>
      <c r="CM207" s="686"/>
      <c r="CN207" s="886"/>
      <c r="CO207" s="686"/>
      <c r="CP207" s="886"/>
      <c r="CQ207" s="686"/>
      <c r="CR207" s="95"/>
      <c r="CS207" s="886"/>
      <c r="CT207" s="686"/>
      <c r="CU207" s="886"/>
      <c r="CV207" s="686"/>
      <c r="CW207" s="886"/>
      <c r="CX207" s="686"/>
      <c r="CY207" s="886"/>
      <c r="CZ207" s="686"/>
      <c r="DA207" s="886"/>
      <c r="DB207" s="686"/>
      <c r="DC207" s="95"/>
      <c r="DD207" s="886"/>
      <c r="DE207" s="686"/>
      <c r="DF207" s="886"/>
      <c r="DG207" s="686"/>
      <c r="DH207" s="886"/>
      <c r="DI207" s="686"/>
      <c r="DJ207" s="886"/>
      <c r="DK207" s="686"/>
      <c r="DL207" s="886"/>
      <c r="DM207" s="686"/>
      <c r="DN207" s="95"/>
      <c r="DO207" s="886"/>
      <c r="DP207" s="686"/>
      <c r="DQ207" s="886"/>
      <c r="DR207" s="686"/>
      <c r="DS207" s="886"/>
      <c r="DT207" s="686"/>
      <c r="DU207" s="886"/>
      <c r="DV207" s="686"/>
      <c r="DW207" s="886"/>
      <c r="DX207" s="686"/>
      <c r="DY207" s="95"/>
      <c r="DZ207" s="578"/>
      <c r="EA207" s="109"/>
      <c r="EB207" s="109"/>
      <c r="EC207" s="109"/>
      <c r="ED207" s="109"/>
      <c r="EE207" s="544"/>
      <c r="EF207" s="109">
        <f>SUM(EF187:EF206)</f>
        <v>0</v>
      </c>
      <c r="EG207" s="109">
        <f>SUM(EG187:EG206)</f>
        <v>0</v>
      </c>
      <c r="EH207" s="109">
        <f>SUM(EH187:EH206)</f>
        <v>0</v>
      </c>
      <c r="EI207" s="109">
        <f>SUM(EI187:EI206)</f>
        <v>0</v>
      </c>
      <c r="EJ207" s="109">
        <f>SUM(EJ187:EJ206)</f>
        <v>0</v>
      </c>
      <c r="EK207" s="109">
        <f t="shared" ref="EK207" si="611">SUM(EF207:EJ207)</f>
        <v>0</v>
      </c>
    </row>
    <row r="208" spans="1:141" s="9" customFormat="1" ht="25.5" customHeight="1">
      <c r="A208" s="62"/>
      <c r="B208" s="62"/>
      <c r="C208" s="61"/>
      <c r="D208" s="34"/>
      <c r="E208" s="692" t="s">
        <v>188</v>
      </c>
      <c r="F208" s="692"/>
      <c r="G208" s="692"/>
      <c r="H208" s="692"/>
      <c r="I208" s="692"/>
      <c r="J208" s="34"/>
      <c r="K208" s="34"/>
      <c r="L208" s="286"/>
      <c r="M208" s="126"/>
      <c r="N208" s="127"/>
      <c r="O208" s="128"/>
      <c r="P208" s="127"/>
      <c r="Q208" s="128"/>
      <c r="R208" s="127"/>
      <c r="S208" s="128"/>
      <c r="T208" s="127"/>
      <c r="U208" s="128"/>
      <c r="V208" s="127"/>
      <c r="W208" s="128"/>
      <c r="X208" s="129"/>
      <c r="Y208" s="127"/>
      <c r="Z208" s="128"/>
      <c r="AA208" s="127"/>
      <c r="AB208" s="128"/>
      <c r="AC208" s="127"/>
      <c r="AD208" s="128"/>
      <c r="AE208" s="127"/>
      <c r="AF208" s="128"/>
      <c r="AG208" s="127"/>
      <c r="AH208" s="128"/>
      <c r="AI208" s="129"/>
      <c r="AJ208" s="127"/>
      <c r="AK208" s="128"/>
      <c r="AL208" s="127"/>
      <c r="AM208" s="128"/>
      <c r="AN208" s="127"/>
      <c r="AO208" s="128"/>
      <c r="AP208" s="127"/>
      <c r="AQ208" s="128"/>
      <c r="AR208" s="127"/>
      <c r="AS208" s="128"/>
      <c r="AT208" s="129"/>
      <c r="AU208" s="127"/>
      <c r="AV208" s="128"/>
      <c r="AW208" s="127"/>
      <c r="AX208" s="128"/>
      <c r="AY208" s="127"/>
      <c r="AZ208" s="128"/>
      <c r="BA208" s="127"/>
      <c r="BB208" s="128"/>
      <c r="BC208" s="127"/>
      <c r="BD208" s="128"/>
      <c r="BE208" s="129"/>
      <c r="BF208" s="127"/>
      <c r="BG208" s="128"/>
      <c r="BH208" s="127"/>
      <c r="BI208" s="128"/>
      <c r="BJ208" s="127"/>
      <c r="BK208" s="128"/>
      <c r="BL208" s="127"/>
      <c r="BM208" s="128"/>
      <c r="BN208" s="127"/>
      <c r="BO208" s="128"/>
      <c r="BP208" s="515"/>
      <c r="BQ208" s="565"/>
      <c r="BR208" s="515"/>
      <c r="BS208" s="515"/>
      <c r="BT208" s="515"/>
      <c r="BU208" s="515"/>
      <c r="BV208" s="547"/>
      <c r="BW208" s="530"/>
      <c r="BX208" s="128"/>
      <c r="BY208" s="127"/>
      <c r="BZ208" s="128"/>
      <c r="CA208" s="127"/>
      <c r="CB208" s="128"/>
      <c r="CC208" s="127"/>
      <c r="CD208" s="128"/>
      <c r="CE208" s="127"/>
      <c r="CF208" s="128"/>
      <c r="CG208" s="129"/>
      <c r="CH208" s="127"/>
      <c r="CI208" s="128"/>
      <c r="CJ208" s="127"/>
      <c r="CK208" s="128"/>
      <c r="CL208" s="127"/>
      <c r="CM208" s="128"/>
      <c r="CN208" s="127"/>
      <c r="CO208" s="128"/>
      <c r="CP208" s="127"/>
      <c r="CQ208" s="128"/>
      <c r="CR208" s="129"/>
      <c r="CS208" s="127"/>
      <c r="CT208" s="128"/>
      <c r="CU208" s="127"/>
      <c r="CV208" s="128"/>
      <c r="CW208" s="127"/>
      <c r="CX208" s="128"/>
      <c r="CY208" s="127"/>
      <c r="CZ208" s="128"/>
      <c r="DA208" s="127"/>
      <c r="DB208" s="128"/>
      <c r="DC208" s="129"/>
      <c r="DD208" s="127"/>
      <c r="DE208" s="128"/>
      <c r="DF208" s="127"/>
      <c r="DG208" s="128"/>
      <c r="DH208" s="127"/>
      <c r="DI208" s="128"/>
      <c r="DJ208" s="127"/>
      <c r="DK208" s="128"/>
      <c r="DL208" s="127"/>
      <c r="DM208" s="128"/>
      <c r="DN208" s="129"/>
      <c r="DO208" s="127"/>
      <c r="DP208" s="128"/>
      <c r="DQ208" s="127"/>
      <c r="DR208" s="128"/>
      <c r="DS208" s="127"/>
      <c r="DT208" s="128"/>
      <c r="DU208" s="127"/>
      <c r="DV208" s="128"/>
      <c r="DW208" s="127"/>
      <c r="DX208" s="128"/>
      <c r="DY208" s="129"/>
      <c r="DZ208" s="565"/>
      <c r="EA208" s="515"/>
      <c r="EB208" s="515"/>
      <c r="EC208" s="515"/>
      <c r="ED208" s="515"/>
      <c r="EE208" s="547"/>
      <c r="EF208" s="257"/>
      <c r="EG208" s="257"/>
      <c r="EH208" s="257"/>
      <c r="EI208" s="257"/>
      <c r="EJ208" s="257"/>
      <c r="EK208" s="258"/>
    </row>
    <row r="209" spans="1:141" s="9" customFormat="1" ht="36" customHeight="1">
      <c r="A209" s="62"/>
      <c r="B209" s="62"/>
      <c r="C209" s="94" t="s">
        <v>46</v>
      </c>
      <c r="D209" s="9" t="s">
        <v>149</v>
      </c>
      <c r="E209" s="64" t="str">
        <f>Y9</f>
        <v>Year 1</v>
      </c>
      <c r="F209" s="64" t="str">
        <f>AA9</f>
        <v>Year 2</v>
      </c>
      <c r="G209" s="64" t="str">
        <f>AC9</f>
        <v>Year 3</v>
      </c>
      <c r="H209" s="64" t="str">
        <f>AE9</f>
        <v>Year 4</v>
      </c>
      <c r="I209" s="64" t="str">
        <f>AG9</f>
        <v>Year 5</v>
      </c>
      <c r="J209" s="62" t="s">
        <v>336</v>
      </c>
      <c r="K209" s="62" t="s">
        <v>337</v>
      </c>
      <c r="L209" s="62" t="s">
        <v>45</v>
      </c>
      <c r="M209" s="62" t="s">
        <v>317</v>
      </c>
      <c r="N209" s="81"/>
      <c r="O209" s="103"/>
      <c r="P209" s="81"/>
      <c r="Q209" s="103"/>
      <c r="R209" s="81"/>
      <c r="S209" s="103"/>
      <c r="T209" s="81"/>
      <c r="U209" s="103"/>
      <c r="V209" s="81"/>
      <c r="W209" s="103"/>
      <c r="X209" s="99"/>
      <c r="Y209" s="81"/>
      <c r="Z209" s="103"/>
      <c r="AA209" s="81"/>
      <c r="AB209" s="103"/>
      <c r="AC209" s="81"/>
      <c r="AD209" s="103"/>
      <c r="AE209" s="81"/>
      <c r="AF209" s="103"/>
      <c r="AG209" s="81"/>
      <c r="AH209" s="103"/>
      <c r="AI209" s="99"/>
      <c r="AJ209" s="81"/>
      <c r="AK209" s="103"/>
      <c r="AL209" s="81"/>
      <c r="AM209" s="103"/>
      <c r="AN209" s="81"/>
      <c r="AO209" s="103"/>
      <c r="AP209" s="81"/>
      <c r="AQ209" s="103"/>
      <c r="AR209" s="81"/>
      <c r="AS209" s="103"/>
      <c r="AT209" s="99"/>
      <c r="AU209" s="81"/>
      <c r="AV209" s="103"/>
      <c r="AW209" s="81"/>
      <c r="AX209" s="103"/>
      <c r="AY209" s="81"/>
      <c r="AZ209" s="103"/>
      <c r="BA209" s="81"/>
      <c r="BB209" s="103"/>
      <c r="BC209" s="81"/>
      <c r="BD209" s="103"/>
      <c r="BE209" s="99"/>
      <c r="BF209" s="81"/>
      <c r="BG209" s="103"/>
      <c r="BH209" s="81"/>
      <c r="BI209" s="103"/>
      <c r="BJ209" s="81"/>
      <c r="BK209" s="103"/>
      <c r="BL209" s="81"/>
      <c r="BM209" s="103"/>
      <c r="BN209" s="81"/>
      <c r="BO209" s="103"/>
      <c r="BP209" s="512"/>
      <c r="BQ209" s="560"/>
      <c r="BR209" s="512"/>
      <c r="BS209" s="512"/>
      <c r="BT209" s="512"/>
      <c r="BU209" s="512"/>
      <c r="BV209" s="542"/>
      <c r="BW209" s="69"/>
      <c r="BX209" s="103"/>
      <c r="BY209" s="81"/>
      <c r="BZ209" s="103"/>
      <c r="CA209" s="81"/>
      <c r="CB209" s="103"/>
      <c r="CC209" s="81"/>
      <c r="CD209" s="103"/>
      <c r="CE209" s="81"/>
      <c r="CF209" s="103"/>
      <c r="CG209" s="99"/>
      <c r="CH209" s="81"/>
      <c r="CI209" s="103"/>
      <c r="CJ209" s="81"/>
      <c r="CK209" s="103"/>
      <c r="CL209" s="81"/>
      <c r="CM209" s="103"/>
      <c r="CN209" s="81"/>
      <c r="CO209" s="103"/>
      <c r="CP209" s="81"/>
      <c r="CQ209" s="103"/>
      <c r="CR209" s="99"/>
      <c r="CS209" s="81"/>
      <c r="CT209" s="103"/>
      <c r="CU209" s="81"/>
      <c r="CV209" s="103"/>
      <c r="CW209" s="81"/>
      <c r="CX209" s="103"/>
      <c r="CY209" s="81"/>
      <c r="CZ209" s="103"/>
      <c r="DA209" s="81"/>
      <c r="DB209" s="103"/>
      <c r="DC209" s="99"/>
      <c r="DD209" s="81"/>
      <c r="DE209" s="103"/>
      <c r="DF209" s="81"/>
      <c r="DG209" s="103"/>
      <c r="DH209" s="81"/>
      <c r="DI209" s="103"/>
      <c r="DJ209" s="81"/>
      <c r="DK209" s="103"/>
      <c r="DL209" s="81"/>
      <c r="DM209" s="103"/>
      <c r="DN209" s="99"/>
      <c r="DO209" s="81"/>
      <c r="DP209" s="103"/>
      <c r="DQ209" s="81"/>
      <c r="DR209" s="103"/>
      <c r="DS209" s="81"/>
      <c r="DT209" s="103"/>
      <c r="DU209" s="81"/>
      <c r="DV209" s="103"/>
      <c r="DW209" s="81"/>
      <c r="DX209" s="103"/>
      <c r="DY209" s="99"/>
      <c r="DZ209" s="560"/>
      <c r="EA209" s="512"/>
      <c r="EB209" s="512"/>
      <c r="EC209" s="512"/>
      <c r="ED209" s="512"/>
      <c r="EE209" s="542"/>
      <c r="EF209" s="257"/>
      <c r="EG209" s="257"/>
      <c r="EH209" s="257"/>
      <c r="EI209" s="257"/>
      <c r="EJ209" s="257"/>
      <c r="EK209" s="258"/>
    </row>
    <row r="210" spans="1:141" ht="15" customHeight="1">
      <c r="C210" s="61" t="s">
        <v>315</v>
      </c>
      <c r="D210" s="655" t="s">
        <v>338</v>
      </c>
      <c r="E210" s="57"/>
      <c r="F210" s="57"/>
      <c r="G210" s="57"/>
      <c r="H210" s="57"/>
      <c r="I210" s="57"/>
      <c r="J210" s="649"/>
      <c r="K210" s="57"/>
      <c r="L210" s="33"/>
      <c r="M210" s="34">
        <f t="shared" ref="M210:M221" si="612">VLOOKUP(C210,TravelIncrease,2,0)</f>
        <v>1.1000000000000001</v>
      </c>
      <c r="N210" s="865"/>
      <c r="O210" s="866"/>
      <c r="P210" s="865"/>
      <c r="Q210" s="866"/>
      <c r="R210" s="865"/>
      <c r="S210" s="866"/>
      <c r="T210" s="865"/>
      <c r="U210" s="866"/>
      <c r="V210" s="865"/>
      <c r="W210" s="866"/>
      <c r="X210" s="287"/>
      <c r="Y210" s="849">
        <f t="shared" ref="Y210:Y221" si="613">ROUND($E210*$K210*$L210*$M210,0)</f>
        <v>0</v>
      </c>
      <c r="Z210" s="960"/>
      <c r="AA210" s="849">
        <f t="shared" ref="AA210:AA221" si="614">ROUND($F210*$K210*$L210*$M210^2,0)</f>
        <v>0</v>
      </c>
      <c r="AB210" s="960"/>
      <c r="AC210" s="849">
        <f t="shared" ref="AC210:AC221" si="615">ROUND($G210*$K210*$L210*$M210^3,0)</f>
        <v>0</v>
      </c>
      <c r="AD210" s="960"/>
      <c r="AE210" s="849">
        <f t="shared" ref="AE210:AE221" si="616">ROUND($H210*$K210*$L210*$M210^4,0)</f>
        <v>0</v>
      </c>
      <c r="AF210" s="960"/>
      <c r="AG210" s="849">
        <f t="shared" ref="AG210:AG221" si="617">ROUND($I210*$K210*$L210*$M210^5,0)</f>
        <v>0</v>
      </c>
      <c r="AH210" s="960"/>
      <c r="AI210" s="212">
        <f>SUM(Y210+AA210+AC210+AE210+AG210)</f>
        <v>0</v>
      </c>
      <c r="AJ210" s="869"/>
      <c r="AK210" s="870"/>
      <c r="AL210" s="869"/>
      <c r="AM210" s="870"/>
      <c r="AN210" s="869"/>
      <c r="AO210" s="870"/>
      <c r="AP210" s="869"/>
      <c r="AQ210" s="870"/>
      <c r="AR210" s="869"/>
      <c r="AS210" s="870"/>
      <c r="AT210" s="278"/>
      <c r="AU210" s="861"/>
      <c r="AV210" s="862"/>
      <c r="AW210" s="861"/>
      <c r="AX210" s="862"/>
      <c r="AY210" s="861"/>
      <c r="AZ210" s="862"/>
      <c r="BA210" s="861"/>
      <c r="BB210" s="862"/>
      <c r="BC210" s="861"/>
      <c r="BD210" s="862"/>
      <c r="BE210" s="279"/>
      <c r="BF210" s="863"/>
      <c r="BG210" s="864"/>
      <c r="BH210" s="863"/>
      <c r="BI210" s="864"/>
      <c r="BJ210" s="863"/>
      <c r="BK210" s="864"/>
      <c r="BL210" s="863"/>
      <c r="BM210" s="864"/>
      <c r="BN210" s="863"/>
      <c r="BO210" s="864"/>
      <c r="BP210" s="514"/>
      <c r="BQ210" s="572">
        <f>Y210</f>
        <v>0</v>
      </c>
      <c r="BR210" s="573">
        <f>AA210</f>
        <v>0</v>
      </c>
      <c r="BS210" s="573">
        <f>AC210</f>
        <v>0</v>
      </c>
      <c r="BT210" s="573">
        <f>AE210</f>
        <v>0</v>
      </c>
      <c r="BU210" s="573">
        <f>AG210</f>
        <v>0</v>
      </c>
      <c r="BV210" s="574">
        <f>SUM(BQ210:BU210)</f>
        <v>0</v>
      </c>
      <c r="BW210" s="993"/>
      <c r="BX210" s="992"/>
      <c r="BY210" s="991"/>
      <c r="BZ210" s="992"/>
      <c r="CA210" s="991"/>
      <c r="CB210" s="992"/>
      <c r="CC210" s="991"/>
      <c r="CD210" s="992"/>
      <c r="CE210" s="991"/>
      <c r="CF210" s="992"/>
      <c r="CG210" s="281"/>
      <c r="CH210" s="989"/>
      <c r="CI210" s="990"/>
      <c r="CJ210" s="989"/>
      <c r="CK210" s="990"/>
      <c r="CL210" s="989"/>
      <c r="CM210" s="990"/>
      <c r="CN210" s="989"/>
      <c r="CO210" s="990"/>
      <c r="CP210" s="989"/>
      <c r="CQ210" s="990"/>
      <c r="CR210" s="282"/>
      <c r="CS210" s="987"/>
      <c r="CT210" s="988"/>
      <c r="CU210" s="987"/>
      <c r="CV210" s="988"/>
      <c r="CW210" s="987"/>
      <c r="CX210" s="988"/>
      <c r="CY210" s="987"/>
      <c r="CZ210" s="988"/>
      <c r="DA210" s="987"/>
      <c r="DB210" s="988"/>
      <c r="DC210" s="283"/>
      <c r="DD210" s="985"/>
      <c r="DE210" s="986"/>
      <c r="DF210" s="985"/>
      <c r="DG210" s="986"/>
      <c r="DH210" s="985"/>
      <c r="DI210" s="986"/>
      <c r="DJ210" s="985"/>
      <c r="DK210" s="986"/>
      <c r="DL210" s="985"/>
      <c r="DM210" s="986"/>
      <c r="DN210" s="284"/>
      <c r="DO210" s="996"/>
      <c r="DP210" s="997"/>
      <c r="DQ210" s="996"/>
      <c r="DR210" s="997"/>
      <c r="DS210" s="996"/>
      <c r="DT210" s="997"/>
      <c r="DU210" s="996"/>
      <c r="DV210" s="997"/>
      <c r="DW210" s="996"/>
      <c r="DX210" s="997"/>
      <c r="DY210" s="285"/>
      <c r="DZ210" s="588"/>
      <c r="EA210" s="589"/>
      <c r="EB210" s="589"/>
      <c r="EC210" s="589"/>
      <c r="ED210" s="589"/>
      <c r="EE210" s="590"/>
      <c r="EF210" s="256">
        <f t="shared" ref="EF210:EF221" si="618">Y210</f>
        <v>0</v>
      </c>
      <c r="EG210" s="256">
        <f t="shared" ref="EG210:EG221" si="619">AA210</f>
        <v>0</v>
      </c>
      <c r="EH210" s="256">
        <f t="shared" ref="EH210:EH221" si="620">AC210</f>
        <v>0</v>
      </c>
      <c r="EI210" s="256">
        <f t="shared" ref="EI210:EI221" si="621">AE210</f>
        <v>0</v>
      </c>
      <c r="EJ210" s="256">
        <f t="shared" ref="EJ210:EJ221" si="622">AG210</f>
        <v>0</v>
      </c>
      <c r="EK210" s="244">
        <f t="shared" ref="EK210:EK222" si="623">SUM(EF210:EJ210)</f>
        <v>0</v>
      </c>
    </row>
    <row r="211" spans="1:141" ht="15" customHeight="1">
      <c r="C211" s="61" t="s">
        <v>231</v>
      </c>
      <c r="D211" s="655"/>
      <c r="E211" s="57"/>
      <c r="F211" s="57"/>
      <c r="G211" s="57"/>
      <c r="H211" s="57"/>
      <c r="I211" s="57"/>
      <c r="J211" s="649"/>
      <c r="K211" s="57"/>
      <c r="L211" s="33"/>
      <c r="M211" s="34">
        <f t="shared" si="612"/>
        <v>1</v>
      </c>
      <c r="N211" s="865"/>
      <c r="O211" s="866"/>
      <c r="P211" s="865"/>
      <c r="Q211" s="866"/>
      <c r="R211" s="865"/>
      <c r="S211" s="866"/>
      <c r="T211" s="865"/>
      <c r="U211" s="866"/>
      <c r="V211" s="865"/>
      <c r="W211" s="866"/>
      <c r="X211" s="287"/>
      <c r="Y211" s="849">
        <f t="shared" si="613"/>
        <v>0</v>
      </c>
      <c r="Z211" s="960"/>
      <c r="AA211" s="849">
        <f t="shared" si="614"/>
        <v>0</v>
      </c>
      <c r="AB211" s="960"/>
      <c r="AC211" s="849">
        <f t="shared" si="615"/>
        <v>0</v>
      </c>
      <c r="AD211" s="960"/>
      <c r="AE211" s="849">
        <f t="shared" si="616"/>
        <v>0</v>
      </c>
      <c r="AF211" s="960"/>
      <c r="AG211" s="849">
        <f t="shared" si="617"/>
        <v>0</v>
      </c>
      <c r="AH211" s="960"/>
      <c r="AI211" s="212">
        <f t="shared" ref="AI211:AI221" si="624">SUM(Y211+AA211+AC211+AE211+AG211)</f>
        <v>0</v>
      </c>
      <c r="AJ211" s="869"/>
      <c r="AK211" s="870"/>
      <c r="AL211" s="869"/>
      <c r="AM211" s="870"/>
      <c r="AN211" s="869"/>
      <c r="AO211" s="870"/>
      <c r="AP211" s="869"/>
      <c r="AQ211" s="870"/>
      <c r="AR211" s="869"/>
      <c r="AS211" s="870"/>
      <c r="AT211" s="278"/>
      <c r="AU211" s="861"/>
      <c r="AV211" s="862"/>
      <c r="AW211" s="861"/>
      <c r="AX211" s="862"/>
      <c r="AY211" s="861"/>
      <c r="AZ211" s="862"/>
      <c r="BA211" s="861"/>
      <c r="BB211" s="862"/>
      <c r="BC211" s="861"/>
      <c r="BD211" s="862"/>
      <c r="BE211" s="279"/>
      <c r="BF211" s="863"/>
      <c r="BG211" s="864"/>
      <c r="BH211" s="863"/>
      <c r="BI211" s="864"/>
      <c r="BJ211" s="863"/>
      <c r="BK211" s="864"/>
      <c r="BL211" s="863"/>
      <c r="BM211" s="864"/>
      <c r="BN211" s="863"/>
      <c r="BO211" s="864"/>
      <c r="BP211" s="514"/>
      <c r="BQ211" s="572">
        <f t="shared" ref="BQ211:BQ221" si="625">Y211</f>
        <v>0</v>
      </c>
      <c r="BR211" s="573">
        <f t="shared" ref="BR211:BR221" si="626">AA211</f>
        <v>0</v>
      </c>
      <c r="BS211" s="573">
        <f t="shared" ref="BS211:BS221" si="627">AC211</f>
        <v>0</v>
      </c>
      <c r="BT211" s="573">
        <f t="shared" ref="BT211:BT221" si="628">AE211</f>
        <v>0</v>
      </c>
      <c r="BU211" s="573">
        <f t="shared" ref="BU211:BU221" si="629">AG211</f>
        <v>0</v>
      </c>
      <c r="BV211" s="574">
        <f t="shared" ref="BV211:BV221" si="630">SUM(BQ211:BU211)</f>
        <v>0</v>
      </c>
      <c r="BW211" s="993"/>
      <c r="BX211" s="992"/>
      <c r="BY211" s="991"/>
      <c r="BZ211" s="992"/>
      <c r="CA211" s="991"/>
      <c r="CB211" s="992"/>
      <c r="CC211" s="991"/>
      <c r="CD211" s="992"/>
      <c r="CE211" s="991"/>
      <c r="CF211" s="992"/>
      <c r="CG211" s="281"/>
      <c r="CH211" s="989"/>
      <c r="CI211" s="990"/>
      <c r="CJ211" s="989"/>
      <c r="CK211" s="990"/>
      <c r="CL211" s="989"/>
      <c r="CM211" s="990"/>
      <c r="CN211" s="989"/>
      <c r="CO211" s="990"/>
      <c r="CP211" s="989"/>
      <c r="CQ211" s="990"/>
      <c r="CR211" s="282"/>
      <c r="CS211" s="987"/>
      <c r="CT211" s="988"/>
      <c r="CU211" s="987"/>
      <c r="CV211" s="988"/>
      <c r="CW211" s="987"/>
      <c r="CX211" s="988"/>
      <c r="CY211" s="987"/>
      <c r="CZ211" s="988"/>
      <c r="DA211" s="987"/>
      <c r="DB211" s="988"/>
      <c r="DC211" s="283"/>
      <c r="DD211" s="985"/>
      <c r="DE211" s="986"/>
      <c r="DF211" s="985"/>
      <c r="DG211" s="986"/>
      <c r="DH211" s="985"/>
      <c r="DI211" s="986"/>
      <c r="DJ211" s="985"/>
      <c r="DK211" s="986"/>
      <c r="DL211" s="985"/>
      <c r="DM211" s="986"/>
      <c r="DN211" s="284"/>
      <c r="DO211" s="996"/>
      <c r="DP211" s="997"/>
      <c r="DQ211" s="996"/>
      <c r="DR211" s="997"/>
      <c r="DS211" s="996"/>
      <c r="DT211" s="997"/>
      <c r="DU211" s="996"/>
      <c r="DV211" s="997"/>
      <c r="DW211" s="996"/>
      <c r="DX211" s="997"/>
      <c r="DY211" s="285"/>
      <c r="DZ211" s="588"/>
      <c r="EA211" s="589"/>
      <c r="EB211" s="589"/>
      <c r="EC211" s="589"/>
      <c r="ED211" s="589"/>
      <c r="EE211" s="590"/>
      <c r="EF211" s="256">
        <f t="shared" si="618"/>
        <v>0</v>
      </c>
      <c r="EG211" s="256">
        <f t="shared" si="619"/>
        <v>0</v>
      </c>
      <c r="EH211" s="256">
        <f t="shared" si="620"/>
        <v>0</v>
      </c>
      <c r="EI211" s="256">
        <f t="shared" si="621"/>
        <v>0</v>
      </c>
      <c r="EJ211" s="256">
        <f t="shared" si="622"/>
        <v>0</v>
      </c>
      <c r="EK211" s="244">
        <f t="shared" si="623"/>
        <v>0</v>
      </c>
    </row>
    <row r="212" spans="1:141" ht="15" customHeight="1">
      <c r="C212" s="61" t="s">
        <v>15</v>
      </c>
      <c r="D212" s="655"/>
      <c r="E212" s="57"/>
      <c r="F212" s="57"/>
      <c r="G212" s="57"/>
      <c r="H212" s="57"/>
      <c r="I212" s="57"/>
      <c r="J212" s="649"/>
      <c r="K212" s="57"/>
      <c r="L212" s="33"/>
      <c r="M212" s="34">
        <f t="shared" si="612"/>
        <v>1</v>
      </c>
      <c r="N212" s="865"/>
      <c r="O212" s="866"/>
      <c r="P212" s="865"/>
      <c r="Q212" s="866"/>
      <c r="R212" s="865"/>
      <c r="S212" s="866"/>
      <c r="T212" s="865"/>
      <c r="U212" s="866"/>
      <c r="V212" s="865"/>
      <c r="W212" s="866"/>
      <c r="X212" s="287"/>
      <c r="Y212" s="849">
        <f t="shared" si="613"/>
        <v>0</v>
      </c>
      <c r="Z212" s="960"/>
      <c r="AA212" s="849">
        <f t="shared" si="614"/>
        <v>0</v>
      </c>
      <c r="AB212" s="960"/>
      <c r="AC212" s="849">
        <f t="shared" si="615"/>
        <v>0</v>
      </c>
      <c r="AD212" s="960"/>
      <c r="AE212" s="849">
        <f t="shared" si="616"/>
        <v>0</v>
      </c>
      <c r="AF212" s="960"/>
      <c r="AG212" s="849">
        <f t="shared" si="617"/>
        <v>0</v>
      </c>
      <c r="AH212" s="960"/>
      <c r="AI212" s="212">
        <f t="shared" si="624"/>
        <v>0</v>
      </c>
      <c r="AJ212" s="869"/>
      <c r="AK212" s="870"/>
      <c r="AL212" s="869"/>
      <c r="AM212" s="870"/>
      <c r="AN212" s="869"/>
      <c r="AO212" s="870"/>
      <c r="AP212" s="869"/>
      <c r="AQ212" s="870"/>
      <c r="AR212" s="869"/>
      <c r="AS212" s="870"/>
      <c r="AT212" s="278"/>
      <c r="AU212" s="861"/>
      <c r="AV212" s="862"/>
      <c r="AW212" s="861"/>
      <c r="AX212" s="862"/>
      <c r="AY212" s="861"/>
      <c r="AZ212" s="862"/>
      <c r="BA212" s="861"/>
      <c r="BB212" s="862"/>
      <c r="BC212" s="861"/>
      <c r="BD212" s="862"/>
      <c r="BE212" s="279"/>
      <c r="BF212" s="863"/>
      <c r="BG212" s="864"/>
      <c r="BH212" s="863"/>
      <c r="BI212" s="864"/>
      <c r="BJ212" s="863"/>
      <c r="BK212" s="864"/>
      <c r="BL212" s="863"/>
      <c r="BM212" s="864"/>
      <c r="BN212" s="863"/>
      <c r="BO212" s="864"/>
      <c r="BP212" s="514"/>
      <c r="BQ212" s="572">
        <f t="shared" si="625"/>
        <v>0</v>
      </c>
      <c r="BR212" s="573">
        <f t="shared" si="626"/>
        <v>0</v>
      </c>
      <c r="BS212" s="573">
        <f t="shared" si="627"/>
        <v>0</v>
      </c>
      <c r="BT212" s="573">
        <f t="shared" si="628"/>
        <v>0</v>
      </c>
      <c r="BU212" s="573">
        <f t="shared" si="629"/>
        <v>0</v>
      </c>
      <c r="BV212" s="574">
        <f t="shared" si="630"/>
        <v>0</v>
      </c>
      <c r="BW212" s="993"/>
      <c r="BX212" s="992"/>
      <c r="BY212" s="991"/>
      <c r="BZ212" s="992"/>
      <c r="CA212" s="991"/>
      <c r="CB212" s="992"/>
      <c r="CC212" s="991"/>
      <c r="CD212" s="992"/>
      <c r="CE212" s="991"/>
      <c r="CF212" s="992"/>
      <c r="CG212" s="281"/>
      <c r="CH212" s="989"/>
      <c r="CI212" s="990"/>
      <c r="CJ212" s="989"/>
      <c r="CK212" s="990"/>
      <c r="CL212" s="989"/>
      <c r="CM212" s="990"/>
      <c r="CN212" s="989"/>
      <c r="CO212" s="990"/>
      <c r="CP212" s="989"/>
      <c r="CQ212" s="990"/>
      <c r="CR212" s="282"/>
      <c r="CS212" s="987"/>
      <c r="CT212" s="988"/>
      <c r="CU212" s="987"/>
      <c r="CV212" s="988"/>
      <c r="CW212" s="987"/>
      <c r="CX212" s="988"/>
      <c r="CY212" s="987"/>
      <c r="CZ212" s="988"/>
      <c r="DA212" s="987"/>
      <c r="DB212" s="988"/>
      <c r="DC212" s="283"/>
      <c r="DD212" s="985"/>
      <c r="DE212" s="986"/>
      <c r="DF212" s="985"/>
      <c r="DG212" s="986"/>
      <c r="DH212" s="985"/>
      <c r="DI212" s="986"/>
      <c r="DJ212" s="985"/>
      <c r="DK212" s="986"/>
      <c r="DL212" s="985"/>
      <c r="DM212" s="986"/>
      <c r="DN212" s="284"/>
      <c r="DO212" s="996"/>
      <c r="DP212" s="997"/>
      <c r="DQ212" s="996"/>
      <c r="DR212" s="997"/>
      <c r="DS212" s="996"/>
      <c r="DT212" s="997"/>
      <c r="DU212" s="996"/>
      <c r="DV212" s="997"/>
      <c r="DW212" s="996"/>
      <c r="DX212" s="997"/>
      <c r="DY212" s="285"/>
      <c r="DZ212" s="588"/>
      <c r="EA212" s="589"/>
      <c r="EB212" s="589"/>
      <c r="EC212" s="589"/>
      <c r="ED212" s="589"/>
      <c r="EE212" s="590"/>
      <c r="EF212" s="256">
        <f t="shared" si="618"/>
        <v>0</v>
      </c>
      <c r="EG212" s="256">
        <f t="shared" si="619"/>
        <v>0</v>
      </c>
      <c r="EH212" s="256">
        <f t="shared" si="620"/>
        <v>0</v>
      </c>
      <c r="EI212" s="256">
        <f t="shared" si="621"/>
        <v>0</v>
      </c>
      <c r="EJ212" s="256">
        <f t="shared" si="622"/>
        <v>0</v>
      </c>
      <c r="EK212" s="244">
        <f t="shared" si="623"/>
        <v>0</v>
      </c>
    </row>
    <row r="213" spans="1:141" ht="15" customHeight="1">
      <c r="C213" s="61" t="s">
        <v>34</v>
      </c>
      <c r="D213" s="655"/>
      <c r="E213" s="57"/>
      <c r="F213" s="57"/>
      <c r="G213" s="57"/>
      <c r="H213" s="57"/>
      <c r="I213" s="57"/>
      <c r="J213" s="649"/>
      <c r="K213" s="57"/>
      <c r="L213" s="33"/>
      <c r="M213" s="34">
        <f t="shared" si="612"/>
        <v>1.1000000000000001</v>
      </c>
      <c r="N213" s="865"/>
      <c r="O213" s="866"/>
      <c r="P213" s="865"/>
      <c r="Q213" s="866"/>
      <c r="R213" s="865"/>
      <c r="S213" s="866"/>
      <c r="T213" s="865"/>
      <c r="U213" s="866"/>
      <c r="V213" s="865"/>
      <c r="W213" s="866"/>
      <c r="X213" s="287"/>
      <c r="Y213" s="849">
        <f t="shared" si="613"/>
        <v>0</v>
      </c>
      <c r="Z213" s="960"/>
      <c r="AA213" s="849">
        <f t="shared" si="614"/>
        <v>0</v>
      </c>
      <c r="AB213" s="960"/>
      <c r="AC213" s="849">
        <f t="shared" si="615"/>
        <v>0</v>
      </c>
      <c r="AD213" s="960"/>
      <c r="AE213" s="849">
        <f t="shared" si="616"/>
        <v>0</v>
      </c>
      <c r="AF213" s="960"/>
      <c r="AG213" s="849">
        <f t="shared" si="617"/>
        <v>0</v>
      </c>
      <c r="AH213" s="960"/>
      <c r="AI213" s="212">
        <f t="shared" si="624"/>
        <v>0</v>
      </c>
      <c r="AJ213" s="869"/>
      <c r="AK213" s="870"/>
      <c r="AL213" s="869"/>
      <c r="AM213" s="870"/>
      <c r="AN213" s="869"/>
      <c r="AO213" s="870"/>
      <c r="AP213" s="869"/>
      <c r="AQ213" s="870"/>
      <c r="AR213" s="869"/>
      <c r="AS213" s="870"/>
      <c r="AT213" s="278"/>
      <c r="AU213" s="861"/>
      <c r="AV213" s="862"/>
      <c r="AW213" s="861"/>
      <c r="AX213" s="862"/>
      <c r="AY213" s="861"/>
      <c r="AZ213" s="862"/>
      <c r="BA213" s="861"/>
      <c r="BB213" s="862"/>
      <c r="BC213" s="861"/>
      <c r="BD213" s="862"/>
      <c r="BE213" s="279"/>
      <c r="BF213" s="863"/>
      <c r="BG213" s="864"/>
      <c r="BH213" s="863"/>
      <c r="BI213" s="864"/>
      <c r="BJ213" s="863"/>
      <c r="BK213" s="864"/>
      <c r="BL213" s="863"/>
      <c r="BM213" s="864"/>
      <c r="BN213" s="863"/>
      <c r="BO213" s="864"/>
      <c r="BP213" s="514"/>
      <c r="BQ213" s="572">
        <f t="shared" si="625"/>
        <v>0</v>
      </c>
      <c r="BR213" s="573">
        <f t="shared" si="626"/>
        <v>0</v>
      </c>
      <c r="BS213" s="573">
        <f t="shared" si="627"/>
        <v>0</v>
      </c>
      <c r="BT213" s="573">
        <f t="shared" si="628"/>
        <v>0</v>
      </c>
      <c r="BU213" s="573">
        <f t="shared" si="629"/>
        <v>0</v>
      </c>
      <c r="BV213" s="574">
        <f t="shared" si="630"/>
        <v>0</v>
      </c>
      <c r="BW213" s="993"/>
      <c r="BX213" s="992"/>
      <c r="BY213" s="991"/>
      <c r="BZ213" s="992"/>
      <c r="CA213" s="991"/>
      <c r="CB213" s="992"/>
      <c r="CC213" s="991"/>
      <c r="CD213" s="992"/>
      <c r="CE213" s="991"/>
      <c r="CF213" s="992"/>
      <c r="CG213" s="281"/>
      <c r="CH213" s="989"/>
      <c r="CI213" s="990"/>
      <c r="CJ213" s="989"/>
      <c r="CK213" s="990"/>
      <c r="CL213" s="989"/>
      <c r="CM213" s="990"/>
      <c r="CN213" s="989"/>
      <c r="CO213" s="990"/>
      <c r="CP213" s="989"/>
      <c r="CQ213" s="990"/>
      <c r="CR213" s="282"/>
      <c r="CS213" s="987"/>
      <c r="CT213" s="988"/>
      <c r="CU213" s="987"/>
      <c r="CV213" s="988"/>
      <c r="CW213" s="987"/>
      <c r="CX213" s="988"/>
      <c r="CY213" s="987"/>
      <c r="CZ213" s="988"/>
      <c r="DA213" s="987"/>
      <c r="DB213" s="988"/>
      <c r="DC213" s="283"/>
      <c r="DD213" s="985"/>
      <c r="DE213" s="986"/>
      <c r="DF213" s="985"/>
      <c r="DG213" s="986"/>
      <c r="DH213" s="985"/>
      <c r="DI213" s="986"/>
      <c r="DJ213" s="985"/>
      <c r="DK213" s="986"/>
      <c r="DL213" s="985"/>
      <c r="DM213" s="986"/>
      <c r="DN213" s="284"/>
      <c r="DO213" s="996"/>
      <c r="DP213" s="997"/>
      <c r="DQ213" s="996"/>
      <c r="DR213" s="997"/>
      <c r="DS213" s="996"/>
      <c r="DT213" s="997"/>
      <c r="DU213" s="996"/>
      <c r="DV213" s="997"/>
      <c r="DW213" s="996"/>
      <c r="DX213" s="997"/>
      <c r="DY213" s="285"/>
      <c r="DZ213" s="588"/>
      <c r="EA213" s="589"/>
      <c r="EB213" s="589"/>
      <c r="EC213" s="589"/>
      <c r="ED213" s="589"/>
      <c r="EE213" s="590"/>
      <c r="EF213" s="256">
        <f t="shared" si="618"/>
        <v>0</v>
      </c>
      <c r="EG213" s="256">
        <f t="shared" si="619"/>
        <v>0</v>
      </c>
      <c r="EH213" s="256">
        <f t="shared" si="620"/>
        <v>0</v>
      </c>
      <c r="EI213" s="256">
        <f t="shared" si="621"/>
        <v>0</v>
      </c>
      <c r="EJ213" s="256">
        <f t="shared" si="622"/>
        <v>0</v>
      </c>
      <c r="EK213" s="244">
        <f t="shared" si="623"/>
        <v>0</v>
      </c>
    </row>
    <row r="214" spans="1:141" ht="15" customHeight="1">
      <c r="C214" s="61" t="s">
        <v>315</v>
      </c>
      <c r="D214" s="655" t="s">
        <v>338</v>
      </c>
      <c r="E214" s="57"/>
      <c r="F214" s="57"/>
      <c r="G214" s="57"/>
      <c r="H214" s="57"/>
      <c r="I214" s="57"/>
      <c r="J214" s="649"/>
      <c r="K214" s="57"/>
      <c r="L214" s="33"/>
      <c r="M214" s="34">
        <f t="shared" si="612"/>
        <v>1.1000000000000001</v>
      </c>
      <c r="N214" s="865"/>
      <c r="O214" s="866"/>
      <c r="P214" s="865"/>
      <c r="Q214" s="866"/>
      <c r="R214" s="865"/>
      <c r="S214" s="866"/>
      <c r="T214" s="865"/>
      <c r="U214" s="866"/>
      <c r="V214" s="865"/>
      <c r="W214" s="866"/>
      <c r="X214" s="287"/>
      <c r="Y214" s="849">
        <f t="shared" si="613"/>
        <v>0</v>
      </c>
      <c r="Z214" s="960"/>
      <c r="AA214" s="849">
        <f t="shared" si="614"/>
        <v>0</v>
      </c>
      <c r="AB214" s="960"/>
      <c r="AC214" s="849">
        <f t="shared" si="615"/>
        <v>0</v>
      </c>
      <c r="AD214" s="960"/>
      <c r="AE214" s="849">
        <f t="shared" si="616"/>
        <v>0</v>
      </c>
      <c r="AF214" s="960"/>
      <c r="AG214" s="849">
        <f t="shared" si="617"/>
        <v>0</v>
      </c>
      <c r="AH214" s="960"/>
      <c r="AI214" s="212">
        <f t="shared" si="624"/>
        <v>0</v>
      </c>
      <c r="AJ214" s="869"/>
      <c r="AK214" s="870"/>
      <c r="AL214" s="869"/>
      <c r="AM214" s="870"/>
      <c r="AN214" s="869"/>
      <c r="AO214" s="870"/>
      <c r="AP214" s="869"/>
      <c r="AQ214" s="870"/>
      <c r="AR214" s="869"/>
      <c r="AS214" s="870"/>
      <c r="AT214" s="278"/>
      <c r="AU214" s="861"/>
      <c r="AV214" s="862"/>
      <c r="AW214" s="861"/>
      <c r="AX214" s="862"/>
      <c r="AY214" s="861"/>
      <c r="AZ214" s="862"/>
      <c r="BA214" s="861"/>
      <c r="BB214" s="862"/>
      <c r="BC214" s="861"/>
      <c r="BD214" s="862"/>
      <c r="BE214" s="279"/>
      <c r="BF214" s="863"/>
      <c r="BG214" s="864"/>
      <c r="BH214" s="863"/>
      <c r="BI214" s="864"/>
      <c r="BJ214" s="863"/>
      <c r="BK214" s="864"/>
      <c r="BL214" s="863"/>
      <c r="BM214" s="864"/>
      <c r="BN214" s="863"/>
      <c r="BO214" s="864"/>
      <c r="BP214" s="514"/>
      <c r="BQ214" s="572">
        <f t="shared" si="625"/>
        <v>0</v>
      </c>
      <c r="BR214" s="573">
        <f t="shared" si="626"/>
        <v>0</v>
      </c>
      <c r="BS214" s="573">
        <f t="shared" si="627"/>
        <v>0</v>
      </c>
      <c r="BT214" s="573">
        <f t="shared" si="628"/>
        <v>0</v>
      </c>
      <c r="BU214" s="573">
        <f t="shared" si="629"/>
        <v>0</v>
      </c>
      <c r="BV214" s="574">
        <f t="shared" si="630"/>
        <v>0</v>
      </c>
      <c r="BW214" s="993"/>
      <c r="BX214" s="992"/>
      <c r="BY214" s="991"/>
      <c r="BZ214" s="992"/>
      <c r="CA214" s="991"/>
      <c r="CB214" s="992"/>
      <c r="CC214" s="991"/>
      <c r="CD214" s="992"/>
      <c r="CE214" s="991"/>
      <c r="CF214" s="992"/>
      <c r="CG214" s="281"/>
      <c r="CH214" s="989"/>
      <c r="CI214" s="990"/>
      <c r="CJ214" s="989"/>
      <c r="CK214" s="990"/>
      <c r="CL214" s="989"/>
      <c r="CM214" s="990"/>
      <c r="CN214" s="989"/>
      <c r="CO214" s="990"/>
      <c r="CP214" s="989"/>
      <c r="CQ214" s="990"/>
      <c r="CR214" s="282"/>
      <c r="CS214" s="987"/>
      <c r="CT214" s="988"/>
      <c r="CU214" s="987"/>
      <c r="CV214" s="988"/>
      <c r="CW214" s="987"/>
      <c r="CX214" s="988"/>
      <c r="CY214" s="987"/>
      <c r="CZ214" s="988"/>
      <c r="DA214" s="987"/>
      <c r="DB214" s="988"/>
      <c r="DC214" s="283"/>
      <c r="DD214" s="985"/>
      <c r="DE214" s="986"/>
      <c r="DF214" s="985"/>
      <c r="DG214" s="986"/>
      <c r="DH214" s="985"/>
      <c r="DI214" s="986"/>
      <c r="DJ214" s="985"/>
      <c r="DK214" s="986"/>
      <c r="DL214" s="985"/>
      <c r="DM214" s="986"/>
      <c r="DN214" s="284"/>
      <c r="DO214" s="996"/>
      <c r="DP214" s="997"/>
      <c r="DQ214" s="996"/>
      <c r="DR214" s="997"/>
      <c r="DS214" s="996"/>
      <c r="DT214" s="997"/>
      <c r="DU214" s="996"/>
      <c r="DV214" s="997"/>
      <c r="DW214" s="996"/>
      <c r="DX214" s="997"/>
      <c r="DY214" s="285"/>
      <c r="DZ214" s="588"/>
      <c r="EA214" s="589"/>
      <c r="EB214" s="589"/>
      <c r="EC214" s="589"/>
      <c r="ED214" s="589"/>
      <c r="EE214" s="590"/>
      <c r="EF214" s="256">
        <f t="shared" si="618"/>
        <v>0</v>
      </c>
      <c r="EG214" s="256">
        <f t="shared" si="619"/>
        <v>0</v>
      </c>
      <c r="EH214" s="256">
        <f t="shared" si="620"/>
        <v>0</v>
      </c>
      <c r="EI214" s="256">
        <f t="shared" si="621"/>
        <v>0</v>
      </c>
      <c r="EJ214" s="256">
        <f t="shared" si="622"/>
        <v>0</v>
      </c>
      <c r="EK214" s="244">
        <f t="shared" si="623"/>
        <v>0</v>
      </c>
    </row>
    <row r="215" spans="1:141" ht="15" customHeight="1">
      <c r="C215" s="61" t="s">
        <v>231</v>
      </c>
      <c r="D215" s="655"/>
      <c r="E215" s="57"/>
      <c r="F215" s="57"/>
      <c r="G215" s="57"/>
      <c r="H215" s="57"/>
      <c r="I215" s="57"/>
      <c r="J215" s="649"/>
      <c r="K215" s="57"/>
      <c r="L215" s="33"/>
      <c r="M215" s="34">
        <f t="shared" si="612"/>
        <v>1</v>
      </c>
      <c r="N215" s="865"/>
      <c r="O215" s="866"/>
      <c r="P215" s="865"/>
      <c r="Q215" s="866"/>
      <c r="R215" s="865"/>
      <c r="S215" s="866"/>
      <c r="T215" s="865"/>
      <c r="U215" s="866"/>
      <c r="V215" s="865"/>
      <c r="W215" s="866"/>
      <c r="X215" s="287"/>
      <c r="Y215" s="849">
        <f t="shared" si="613"/>
        <v>0</v>
      </c>
      <c r="Z215" s="960"/>
      <c r="AA215" s="849">
        <f t="shared" si="614"/>
        <v>0</v>
      </c>
      <c r="AB215" s="960"/>
      <c r="AC215" s="849">
        <f t="shared" si="615"/>
        <v>0</v>
      </c>
      <c r="AD215" s="960"/>
      <c r="AE215" s="849">
        <f t="shared" si="616"/>
        <v>0</v>
      </c>
      <c r="AF215" s="960"/>
      <c r="AG215" s="849">
        <f t="shared" si="617"/>
        <v>0</v>
      </c>
      <c r="AH215" s="960"/>
      <c r="AI215" s="212">
        <f t="shared" si="624"/>
        <v>0</v>
      </c>
      <c r="AJ215" s="869"/>
      <c r="AK215" s="870"/>
      <c r="AL215" s="869"/>
      <c r="AM215" s="870"/>
      <c r="AN215" s="869"/>
      <c r="AO215" s="870"/>
      <c r="AP215" s="869"/>
      <c r="AQ215" s="870"/>
      <c r="AR215" s="869"/>
      <c r="AS215" s="870"/>
      <c r="AT215" s="278"/>
      <c r="AU215" s="861"/>
      <c r="AV215" s="862"/>
      <c r="AW215" s="861"/>
      <c r="AX215" s="862"/>
      <c r="AY215" s="861"/>
      <c r="AZ215" s="862"/>
      <c r="BA215" s="861"/>
      <c r="BB215" s="862"/>
      <c r="BC215" s="861"/>
      <c r="BD215" s="862"/>
      <c r="BE215" s="279"/>
      <c r="BF215" s="863"/>
      <c r="BG215" s="864"/>
      <c r="BH215" s="863"/>
      <c r="BI215" s="864"/>
      <c r="BJ215" s="863"/>
      <c r="BK215" s="864"/>
      <c r="BL215" s="863"/>
      <c r="BM215" s="864"/>
      <c r="BN215" s="863"/>
      <c r="BO215" s="864"/>
      <c r="BP215" s="514"/>
      <c r="BQ215" s="572">
        <f t="shared" si="625"/>
        <v>0</v>
      </c>
      <c r="BR215" s="573">
        <f t="shared" si="626"/>
        <v>0</v>
      </c>
      <c r="BS215" s="573">
        <f t="shared" si="627"/>
        <v>0</v>
      </c>
      <c r="BT215" s="573">
        <f t="shared" si="628"/>
        <v>0</v>
      </c>
      <c r="BU215" s="573">
        <f t="shared" si="629"/>
        <v>0</v>
      </c>
      <c r="BV215" s="574">
        <f t="shared" si="630"/>
        <v>0</v>
      </c>
      <c r="BW215" s="993"/>
      <c r="BX215" s="992"/>
      <c r="BY215" s="991"/>
      <c r="BZ215" s="992"/>
      <c r="CA215" s="991"/>
      <c r="CB215" s="992"/>
      <c r="CC215" s="991"/>
      <c r="CD215" s="992"/>
      <c r="CE215" s="991"/>
      <c r="CF215" s="992"/>
      <c r="CG215" s="281"/>
      <c r="CH215" s="989"/>
      <c r="CI215" s="990"/>
      <c r="CJ215" s="989"/>
      <c r="CK215" s="990"/>
      <c r="CL215" s="989"/>
      <c r="CM215" s="990"/>
      <c r="CN215" s="989"/>
      <c r="CO215" s="990"/>
      <c r="CP215" s="989"/>
      <c r="CQ215" s="990"/>
      <c r="CR215" s="282"/>
      <c r="CS215" s="987"/>
      <c r="CT215" s="988"/>
      <c r="CU215" s="987"/>
      <c r="CV215" s="988"/>
      <c r="CW215" s="987"/>
      <c r="CX215" s="988"/>
      <c r="CY215" s="987"/>
      <c r="CZ215" s="988"/>
      <c r="DA215" s="987"/>
      <c r="DB215" s="988"/>
      <c r="DC215" s="283"/>
      <c r="DD215" s="985"/>
      <c r="DE215" s="986"/>
      <c r="DF215" s="985"/>
      <c r="DG215" s="986"/>
      <c r="DH215" s="985"/>
      <c r="DI215" s="986"/>
      <c r="DJ215" s="985"/>
      <c r="DK215" s="986"/>
      <c r="DL215" s="985"/>
      <c r="DM215" s="986"/>
      <c r="DN215" s="284"/>
      <c r="DO215" s="996"/>
      <c r="DP215" s="997"/>
      <c r="DQ215" s="996"/>
      <c r="DR215" s="997"/>
      <c r="DS215" s="996"/>
      <c r="DT215" s="997"/>
      <c r="DU215" s="996"/>
      <c r="DV215" s="997"/>
      <c r="DW215" s="996"/>
      <c r="DX215" s="997"/>
      <c r="DY215" s="285"/>
      <c r="DZ215" s="588"/>
      <c r="EA215" s="589"/>
      <c r="EB215" s="589"/>
      <c r="EC215" s="589"/>
      <c r="ED215" s="589"/>
      <c r="EE215" s="590"/>
      <c r="EF215" s="256">
        <f t="shared" si="618"/>
        <v>0</v>
      </c>
      <c r="EG215" s="256">
        <f t="shared" si="619"/>
        <v>0</v>
      </c>
      <c r="EH215" s="256">
        <f t="shared" si="620"/>
        <v>0</v>
      </c>
      <c r="EI215" s="256">
        <f t="shared" si="621"/>
        <v>0</v>
      </c>
      <c r="EJ215" s="256">
        <f t="shared" si="622"/>
        <v>0</v>
      </c>
      <c r="EK215" s="244">
        <f t="shared" si="623"/>
        <v>0</v>
      </c>
    </row>
    <row r="216" spans="1:141" ht="15" customHeight="1">
      <c r="C216" s="61" t="s">
        <v>15</v>
      </c>
      <c r="D216" s="655"/>
      <c r="E216" s="57"/>
      <c r="F216" s="57"/>
      <c r="G216" s="57"/>
      <c r="H216" s="57"/>
      <c r="I216" s="57"/>
      <c r="J216" s="649"/>
      <c r="K216" s="57"/>
      <c r="L216" s="33"/>
      <c r="M216" s="34">
        <f t="shared" si="612"/>
        <v>1</v>
      </c>
      <c r="N216" s="865"/>
      <c r="O216" s="866"/>
      <c r="P216" s="865"/>
      <c r="Q216" s="866"/>
      <c r="R216" s="865"/>
      <c r="S216" s="866"/>
      <c r="T216" s="865"/>
      <c r="U216" s="866"/>
      <c r="V216" s="865"/>
      <c r="W216" s="866"/>
      <c r="X216" s="287"/>
      <c r="Y216" s="849">
        <f t="shared" si="613"/>
        <v>0</v>
      </c>
      <c r="Z216" s="960"/>
      <c r="AA216" s="849">
        <f t="shared" si="614"/>
        <v>0</v>
      </c>
      <c r="AB216" s="960"/>
      <c r="AC216" s="849">
        <f t="shared" si="615"/>
        <v>0</v>
      </c>
      <c r="AD216" s="960"/>
      <c r="AE216" s="849">
        <f t="shared" si="616"/>
        <v>0</v>
      </c>
      <c r="AF216" s="960"/>
      <c r="AG216" s="849">
        <f t="shared" si="617"/>
        <v>0</v>
      </c>
      <c r="AH216" s="960"/>
      <c r="AI216" s="212">
        <f t="shared" si="624"/>
        <v>0</v>
      </c>
      <c r="AJ216" s="869"/>
      <c r="AK216" s="870"/>
      <c r="AL216" s="869"/>
      <c r="AM216" s="870"/>
      <c r="AN216" s="869"/>
      <c r="AO216" s="870"/>
      <c r="AP216" s="869"/>
      <c r="AQ216" s="870"/>
      <c r="AR216" s="869"/>
      <c r="AS216" s="870"/>
      <c r="AT216" s="278"/>
      <c r="AU216" s="861"/>
      <c r="AV216" s="862"/>
      <c r="AW216" s="861"/>
      <c r="AX216" s="862"/>
      <c r="AY216" s="861"/>
      <c r="AZ216" s="862"/>
      <c r="BA216" s="861"/>
      <c r="BB216" s="862"/>
      <c r="BC216" s="861"/>
      <c r="BD216" s="862"/>
      <c r="BE216" s="279"/>
      <c r="BF216" s="863"/>
      <c r="BG216" s="864"/>
      <c r="BH216" s="863"/>
      <c r="BI216" s="864"/>
      <c r="BJ216" s="863"/>
      <c r="BK216" s="864"/>
      <c r="BL216" s="863"/>
      <c r="BM216" s="864"/>
      <c r="BN216" s="863"/>
      <c r="BO216" s="864"/>
      <c r="BP216" s="514"/>
      <c r="BQ216" s="572">
        <f t="shared" si="625"/>
        <v>0</v>
      </c>
      <c r="BR216" s="573">
        <f t="shared" si="626"/>
        <v>0</v>
      </c>
      <c r="BS216" s="573">
        <f t="shared" si="627"/>
        <v>0</v>
      </c>
      <c r="BT216" s="573">
        <f t="shared" si="628"/>
        <v>0</v>
      </c>
      <c r="BU216" s="573">
        <f t="shared" si="629"/>
        <v>0</v>
      </c>
      <c r="BV216" s="574">
        <f t="shared" si="630"/>
        <v>0</v>
      </c>
      <c r="BW216" s="993"/>
      <c r="BX216" s="992"/>
      <c r="BY216" s="991"/>
      <c r="BZ216" s="992"/>
      <c r="CA216" s="991"/>
      <c r="CB216" s="992"/>
      <c r="CC216" s="991"/>
      <c r="CD216" s="992"/>
      <c r="CE216" s="991"/>
      <c r="CF216" s="992"/>
      <c r="CG216" s="281"/>
      <c r="CH216" s="989"/>
      <c r="CI216" s="990"/>
      <c r="CJ216" s="989"/>
      <c r="CK216" s="990"/>
      <c r="CL216" s="989"/>
      <c r="CM216" s="990"/>
      <c r="CN216" s="989"/>
      <c r="CO216" s="990"/>
      <c r="CP216" s="989"/>
      <c r="CQ216" s="990"/>
      <c r="CR216" s="282"/>
      <c r="CS216" s="987"/>
      <c r="CT216" s="988"/>
      <c r="CU216" s="987"/>
      <c r="CV216" s="988"/>
      <c r="CW216" s="987"/>
      <c r="CX216" s="988"/>
      <c r="CY216" s="987"/>
      <c r="CZ216" s="988"/>
      <c r="DA216" s="987"/>
      <c r="DB216" s="988"/>
      <c r="DC216" s="283"/>
      <c r="DD216" s="985"/>
      <c r="DE216" s="986"/>
      <c r="DF216" s="985"/>
      <c r="DG216" s="986"/>
      <c r="DH216" s="985"/>
      <c r="DI216" s="986"/>
      <c r="DJ216" s="985"/>
      <c r="DK216" s="986"/>
      <c r="DL216" s="985"/>
      <c r="DM216" s="986"/>
      <c r="DN216" s="284"/>
      <c r="DO216" s="996"/>
      <c r="DP216" s="997"/>
      <c r="DQ216" s="996"/>
      <c r="DR216" s="997"/>
      <c r="DS216" s="996"/>
      <c r="DT216" s="997"/>
      <c r="DU216" s="996"/>
      <c r="DV216" s="997"/>
      <c r="DW216" s="996"/>
      <c r="DX216" s="997"/>
      <c r="DY216" s="285"/>
      <c r="DZ216" s="588"/>
      <c r="EA216" s="589"/>
      <c r="EB216" s="589"/>
      <c r="EC216" s="589"/>
      <c r="ED216" s="589"/>
      <c r="EE216" s="590"/>
      <c r="EF216" s="256">
        <f t="shared" si="618"/>
        <v>0</v>
      </c>
      <c r="EG216" s="256">
        <f t="shared" si="619"/>
        <v>0</v>
      </c>
      <c r="EH216" s="256">
        <f t="shared" si="620"/>
        <v>0</v>
      </c>
      <c r="EI216" s="256">
        <f t="shared" si="621"/>
        <v>0</v>
      </c>
      <c r="EJ216" s="256">
        <f t="shared" si="622"/>
        <v>0</v>
      </c>
      <c r="EK216" s="244">
        <f t="shared" si="623"/>
        <v>0</v>
      </c>
    </row>
    <row r="217" spans="1:141" ht="15" customHeight="1">
      <c r="C217" s="61" t="s">
        <v>34</v>
      </c>
      <c r="D217" s="655"/>
      <c r="E217" s="57"/>
      <c r="F217" s="57"/>
      <c r="G217" s="57"/>
      <c r="H217" s="57"/>
      <c r="I217" s="57"/>
      <c r="J217" s="649"/>
      <c r="K217" s="57"/>
      <c r="L217" s="33"/>
      <c r="M217" s="34">
        <f t="shared" si="612"/>
        <v>1.1000000000000001</v>
      </c>
      <c r="N217" s="865"/>
      <c r="O217" s="866"/>
      <c r="P217" s="865"/>
      <c r="Q217" s="866"/>
      <c r="R217" s="865"/>
      <c r="S217" s="866"/>
      <c r="T217" s="865"/>
      <c r="U217" s="866"/>
      <c r="V217" s="865"/>
      <c r="W217" s="866"/>
      <c r="X217" s="287"/>
      <c r="Y217" s="849">
        <f t="shared" si="613"/>
        <v>0</v>
      </c>
      <c r="Z217" s="960"/>
      <c r="AA217" s="849">
        <f t="shared" si="614"/>
        <v>0</v>
      </c>
      <c r="AB217" s="960"/>
      <c r="AC217" s="849">
        <f t="shared" si="615"/>
        <v>0</v>
      </c>
      <c r="AD217" s="960"/>
      <c r="AE217" s="849">
        <f t="shared" si="616"/>
        <v>0</v>
      </c>
      <c r="AF217" s="960"/>
      <c r="AG217" s="849">
        <f t="shared" si="617"/>
        <v>0</v>
      </c>
      <c r="AH217" s="960"/>
      <c r="AI217" s="212">
        <f t="shared" si="624"/>
        <v>0</v>
      </c>
      <c r="AJ217" s="869"/>
      <c r="AK217" s="870"/>
      <c r="AL217" s="869"/>
      <c r="AM217" s="870"/>
      <c r="AN217" s="869"/>
      <c r="AO217" s="870"/>
      <c r="AP217" s="869"/>
      <c r="AQ217" s="870"/>
      <c r="AR217" s="869"/>
      <c r="AS217" s="870"/>
      <c r="AT217" s="278"/>
      <c r="AU217" s="861"/>
      <c r="AV217" s="862"/>
      <c r="AW217" s="861"/>
      <c r="AX217" s="862"/>
      <c r="AY217" s="861"/>
      <c r="AZ217" s="862"/>
      <c r="BA217" s="861"/>
      <c r="BB217" s="862"/>
      <c r="BC217" s="861"/>
      <c r="BD217" s="862"/>
      <c r="BE217" s="279"/>
      <c r="BF217" s="863"/>
      <c r="BG217" s="864"/>
      <c r="BH217" s="863"/>
      <c r="BI217" s="864"/>
      <c r="BJ217" s="863"/>
      <c r="BK217" s="864"/>
      <c r="BL217" s="863"/>
      <c r="BM217" s="864"/>
      <c r="BN217" s="863"/>
      <c r="BO217" s="864"/>
      <c r="BP217" s="514"/>
      <c r="BQ217" s="572">
        <f t="shared" si="625"/>
        <v>0</v>
      </c>
      <c r="BR217" s="573">
        <f t="shared" si="626"/>
        <v>0</v>
      </c>
      <c r="BS217" s="573">
        <f t="shared" si="627"/>
        <v>0</v>
      </c>
      <c r="BT217" s="573">
        <f t="shared" si="628"/>
        <v>0</v>
      </c>
      <c r="BU217" s="573">
        <f t="shared" si="629"/>
        <v>0</v>
      </c>
      <c r="BV217" s="574">
        <f t="shared" si="630"/>
        <v>0</v>
      </c>
      <c r="BW217" s="993"/>
      <c r="BX217" s="992"/>
      <c r="BY217" s="991"/>
      <c r="BZ217" s="992"/>
      <c r="CA217" s="991"/>
      <c r="CB217" s="992"/>
      <c r="CC217" s="991"/>
      <c r="CD217" s="992"/>
      <c r="CE217" s="991"/>
      <c r="CF217" s="992"/>
      <c r="CG217" s="281"/>
      <c r="CH217" s="989"/>
      <c r="CI217" s="990"/>
      <c r="CJ217" s="989"/>
      <c r="CK217" s="990"/>
      <c r="CL217" s="989"/>
      <c r="CM217" s="990"/>
      <c r="CN217" s="989"/>
      <c r="CO217" s="990"/>
      <c r="CP217" s="989"/>
      <c r="CQ217" s="990"/>
      <c r="CR217" s="282"/>
      <c r="CS217" s="987"/>
      <c r="CT217" s="988"/>
      <c r="CU217" s="987"/>
      <c r="CV217" s="988"/>
      <c r="CW217" s="987"/>
      <c r="CX217" s="988"/>
      <c r="CY217" s="987"/>
      <c r="CZ217" s="988"/>
      <c r="DA217" s="987"/>
      <c r="DB217" s="988"/>
      <c r="DC217" s="283"/>
      <c r="DD217" s="985"/>
      <c r="DE217" s="986"/>
      <c r="DF217" s="985"/>
      <c r="DG217" s="986"/>
      <c r="DH217" s="985"/>
      <c r="DI217" s="986"/>
      <c r="DJ217" s="985"/>
      <c r="DK217" s="986"/>
      <c r="DL217" s="985"/>
      <c r="DM217" s="986"/>
      <c r="DN217" s="284"/>
      <c r="DO217" s="996"/>
      <c r="DP217" s="997"/>
      <c r="DQ217" s="996"/>
      <c r="DR217" s="997"/>
      <c r="DS217" s="996"/>
      <c r="DT217" s="997"/>
      <c r="DU217" s="996"/>
      <c r="DV217" s="997"/>
      <c r="DW217" s="996"/>
      <c r="DX217" s="997"/>
      <c r="DY217" s="285"/>
      <c r="DZ217" s="588"/>
      <c r="EA217" s="589"/>
      <c r="EB217" s="589"/>
      <c r="EC217" s="589"/>
      <c r="ED217" s="589"/>
      <c r="EE217" s="590"/>
      <c r="EF217" s="256">
        <f t="shared" si="618"/>
        <v>0</v>
      </c>
      <c r="EG217" s="256">
        <f t="shared" si="619"/>
        <v>0</v>
      </c>
      <c r="EH217" s="256">
        <f t="shared" si="620"/>
        <v>0</v>
      </c>
      <c r="EI217" s="256">
        <f t="shared" si="621"/>
        <v>0</v>
      </c>
      <c r="EJ217" s="256">
        <f t="shared" si="622"/>
        <v>0</v>
      </c>
      <c r="EK217" s="244">
        <f t="shared" si="623"/>
        <v>0</v>
      </c>
    </row>
    <row r="218" spans="1:141" ht="15" customHeight="1">
      <c r="C218" s="61" t="s">
        <v>315</v>
      </c>
      <c r="D218" s="655" t="s">
        <v>338</v>
      </c>
      <c r="E218" s="57"/>
      <c r="F218" s="57"/>
      <c r="G218" s="57"/>
      <c r="H218" s="57"/>
      <c r="I218" s="57"/>
      <c r="J218" s="649"/>
      <c r="K218" s="57"/>
      <c r="L218" s="33"/>
      <c r="M218" s="34">
        <f t="shared" si="612"/>
        <v>1.1000000000000001</v>
      </c>
      <c r="N218" s="865"/>
      <c r="O218" s="866"/>
      <c r="P218" s="865"/>
      <c r="Q218" s="866"/>
      <c r="R218" s="865"/>
      <c r="S218" s="866"/>
      <c r="T218" s="865"/>
      <c r="U218" s="866"/>
      <c r="V218" s="865"/>
      <c r="W218" s="866"/>
      <c r="X218" s="287"/>
      <c r="Y218" s="849">
        <f t="shared" si="613"/>
        <v>0</v>
      </c>
      <c r="Z218" s="960"/>
      <c r="AA218" s="849">
        <f t="shared" si="614"/>
        <v>0</v>
      </c>
      <c r="AB218" s="960"/>
      <c r="AC218" s="849">
        <f t="shared" si="615"/>
        <v>0</v>
      </c>
      <c r="AD218" s="960"/>
      <c r="AE218" s="849">
        <f t="shared" si="616"/>
        <v>0</v>
      </c>
      <c r="AF218" s="960"/>
      <c r="AG218" s="849">
        <f t="shared" si="617"/>
        <v>0</v>
      </c>
      <c r="AH218" s="960"/>
      <c r="AI218" s="212">
        <f t="shared" si="624"/>
        <v>0</v>
      </c>
      <c r="AJ218" s="869"/>
      <c r="AK218" s="870"/>
      <c r="AL218" s="869"/>
      <c r="AM218" s="870"/>
      <c r="AN218" s="869"/>
      <c r="AO218" s="870"/>
      <c r="AP218" s="869"/>
      <c r="AQ218" s="870"/>
      <c r="AR218" s="869"/>
      <c r="AS218" s="870"/>
      <c r="AT218" s="278"/>
      <c r="AU218" s="861"/>
      <c r="AV218" s="862"/>
      <c r="AW218" s="861"/>
      <c r="AX218" s="862"/>
      <c r="AY218" s="861"/>
      <c r="AZ218" s="862"/>
      <c r="BA218" s="861"/>
      <c r="BB218" s="862"/>
      <c r="BC218" s="861"/>
      <c r="BD218" s="862"/>
      <c r="BE218" s="279"/>
      <c r="BF218" s="863"/>
      <c r="BG218" s="864"/>
      <c r="BH218" s="863"/>
      <c r="BI218" s="864"/>
      <c r="BJ218" s="863"/>
      <c r="BK218" s="864"/>
      <c r="BL218" s="863"/>
      <c r="BM218" s="864"/>
      <c r="BN218" s="863"/>
      <c r="BO218" s="864"/>
      <c r="BP218" s="514"/>
      <c r="BQ218" s="572">
        <f t="shared" si="625"/>
        <v>0</v>
      </c>
      <c r="BR218" s="573">
        <f t="shared" si="626"/>
        <v>0</v>
      </c>
      <c r="BS218" s="573">
        <f t="shared" si="627"/>
        <v>0</v>
      </c>
      <c r="BT218" s="573">
        <f t="shared" si="628"/>
        <v>0</v>
      </c>
      <c r="BU218" s="573">
        <f t="shared" si="629"/>
        <v>0</v>
      </c>
      <c r="BV218" s="574">
        <f t="shared" si="630"/>
        <v>0</v>
      </c>
      <c r="BW218" s="993"/>
      <c r="BX218" s="992"/>
      <c r="BY218" s="991"/>
      <c r="BZ218" s="992"/>
      <c r="CA218" s="991"/>
      <c r="CB218" s="992"/>
      <c r="CC218" s="991"/>
      <c r="CD218" s="992"/>
      <c r="CE218" s="991"/>
      <c r="CF218" s="992"/>
      <c r="CG218" s="281"/>
      <c r="CH218" s="989"/>
      <c r="CI218" s="990"/>
      <c r="CJ218" s="989"/>
      <c r="CK218" s="990"/>
      <c r="CL218" s="989"/>
      <c r="CM218" s="990"/>
      <c r="CN218" s="989"/>
      <c r="CO218" s="990"/>
      <c r="CP218" s="989"/>
      <c r="CQ218" s="990"/>
      <c r="CR218" s="282"/>
      <c r="CS218" s="987"/>
      <c r="CT218" s="988"/>
      <c r="CU218" s="987"/>
      <c r="CV218" s="988"/>
      <c r="CW218" s="987"/>
      <c r="CX218" s="988"/>
      <c r="CY218" s="987"/>
      <c r="CZ218" s="988"/>
      <c r="DA218" s="987"/>
      <c r="DB218" s="988"/>
      <c r="DC218" s="283"/>
      <c r="DD218" s="985"/>
      <c r="DE218" s="986"/>
      <c r="DF218" s="985"/>
      <c r="DG218" s="986"/>
      <c r="DH218" s="985"/>
      <c r="DI218" s="986"/>
      <c r="DJ218" s="985"/>
      <c r="DK218" s="986"/>
      <c r="DL218" s="985"/>
      <c r="DM218" s="986"/>
      <c r="DN218" s="284"/>
      <c r="DO218" s="996"/>
      <c r="DP218" s="997"/>
      <c r="DQ218" s="996"/>
      <c r="DR218" s="997"/>
      <c r="DS218" s="996"/>
      <c r="DT218" s="997"/>
      <c r="DU218" s="996"/>
      <c r="DV218" s="997"/>
      <c r="DW218" s="996"/>
      <c r="DX218" s="997"/>
      <c r="DY218" s="285"/>
      <c r="DZ218" s="588"/>
      <c r="EA218" s="589"/>
      <c r="EB218" s="589"/>
      <c r="EC218" s="589"/>
      <c r="ED218" s="589"/>
      <c r="EE218" s="590"/>
      <c r="EF218" s="256">
        <f t="shared" si="618"/>
        <v>0</v>
      </c>
      <c r="EG218" s="256">
        <f t="shared" si="619"/>
        <v>0</v>
      </c>
      <c r="EH218" s="256">
        <f t="shared" si="620"/>
        <v>0</v>
      </c>
      <c r="EI218" s="256">
        <f t="shared" si="621"/>
        <v>0</v>
      </c>
      <c r="EJ218" s="256">
        <f t="shared" si="622"/>
        <v>0</v>
      </c>
      <c r="EK218" s="244">
        <f t="shared" si="623"/>
        <v>0</v>
      </c>
    </row>
    <row r="219" spans="1:141" ht="15" customHeight="1">
      <c r="C219" s="61" t="s">
        <v>231</v>
      </c>
      <c r="D219" s="655"/>
      <c r="E219" s="57"/>
      <c r="F219" s="57"/>
      <c r="G219" s="57"/>
      <c r="H219" s="57"/>
      <c r="I219" s="57"/>
      <c r="J219" s="649"/>
      <c r="K219" s="57"/>
      <c r="L219" s="33"/>
      <c r="M219" s="34">
        <f t="shared" si="612"/>
        <v>1</v>
      </c>
      <c r="N219" s="865"/>
      <c r="O219" s="866"/>
      <c r="P219" s="865"/>
      <c r="Q219" s="866"/>
      <c r="R219" s="865"/>
      <c r="S219" s="866"/>
      <c r="T219" s="865"/>
      <c r="U219" s="866"/>
      <c r="V219" s="865"/>
      <c r="W219" s="866"/>
      <c r="X219" s="287"/>
      <c r="Y219" s="849">
        <f t="shared" si="613"/>
        <v>0</v>
      </c>
      <c r="Z219" s="960"/>
      <c r="AA219" s="849">
        <f t="shared" si="614"/>
        <v>0</v>
      </c>
      <c r="AB219" s="960"/>
      <c r="AC219" s="849">
        <f t="shared" si="615"/>
        <v>0</v>
      </c>
      <c r="AD219" s="960"/>
      <c r="AE219" s="849">
        <f t="shared" si="616"/>
        <v>0</v>
      </c>
      <c r="AF219" s="960"/>
      <c r="AG219" s="849">
        <f t="shared" si="617"/>
        <v>0</v>
      </c>
      <c r="AH219" s="960"/>
      <c r="AI219" s="212">
        <f t="shared" si="624"/>
        <v>0</v>
      </c>
      <c r="AJ219" s="869"/>
      <c r="AK219" s="870"/>
      <c r="AL219" s="869"/>
      <c r="AM219" s="870"/>
      <c r="AN219" s="869"/>
      <c r="AO219" s="870"/>
      <c r="AP219" s="869"/>
      <c r="AQ219" s="870"/>
      <c r="AR219" s="869"/>
      <c r="AS219" s="870"/>
      <c r="AT219" s="278"/>
      <c r="AU219" s="861"/>
      <c r="AV219" s="862"/>
      <c r="AW219" s="861"/>
      <c r="AX219" s="862"/>
      <c r="AY219" s="861"/>
      <c r="AZ219" s="862"/>
      <c r="BA219" s="861"/>
      <c r="BB219" s="862"/>
      <c r="BC219" s="861"/>
      <c r="BD219" s="862"/>
      <c r="BE219" s="279"/>
      <c r="BF219" s="863"/>
      <c r="BG219" s="864"/>
      <c r="BH219" s="863"/>
      <c r="BI219" s="864"/>
      <c r="BJ219" s="863"/>
      <c r="BK219" s="864"/>
      <c r="BL219" s="863"/>
      <c r="BM219" s="864"/>
      <c r="BN219" s="863"/>
      <c r="BO219" s="864"/>
      <c r="BP219" s="514"/>
      <c r="BQ219" s="572">
        <f t="shared" si="625"/>
        <v>0</v>
      </c>
      <c r="BR219" s="573">
        <f t="shared" si="626"/>
        <v>0</v>
      </c>
      <c r="BS219" s="573">
        <f t="shared" si="627"/>
        <v>0</v>
      </c>
      <c r="BT219" s="573">
        <f t="shared" si="628"/>
        <v>0</v>
      </c>
      <c r="BU219" s="573">
        <f t="shared" si="629"/>
        <v>0</v>
      </c>
      <c r="BV219" s="574">
        <f t="shared" si="630"/>
        <v>0</v>
      </c>
      <c r="BW219" s="993"/>
      <c r="BX219" s="992"/>
      <c r="BY219" s="991"/>
      <c r="BZ219" s="992"/>
      <c r="CA219" s="991"/>
      <c r="CB219" s="992"/>
      <c r="CC219" s="991"/>
      <c r="CD219" s="992"/>
      <c r="CE219" s="991"/>
      <c r="CF219" s="992"/>
      <c r="CG219" s="281"/>
      <c r="CH219" s="989"/>
      <c r="CI219" s="990"/>
      <c r="CJ219" s="989"/>
      <c r="CK219" s="990"/>
      <c r="CL219" s="989"/>
      <c r="CM219" s="990"/>
      <c r="CN219" s="989"/>
      <c r="CO219" s="990"/>
      <c r="CP219" s="989"/>
      <c r="CQ219" s="990"/>
      <c r="CR219" s="282"/>
      <c r="CS219" s="987"/>
      <c r="CT219" s="988"/>
      <c r="CU219" s="987"/>
      <c r="CV219" s="988"/>
      <c r="CW219" s="987"/>
      <c r="CX219" s="988"/>
      <c r="CY219" s="987"/>
      <c r="CZ219" s="988"/>
      <c r="DA219" s="987"/>
      <c r="DB219" s="988"/>
      <c r="DC219" s="283"/>
      <c r="DD219" s="985"/>
      <c r="DE219" s="986"/>
      <c r="DF219" s="985"/>
      <c r="DG219" s="986"/>
      <c r="DH219" s="985"/>
      <c r="DI219" s="986"/>
      <c r="DJ219" s="985"/>
      <c r="DK219" s="986"/>
      <c r="DL219" s="985"/>
      <c r="DM219" s="986"/>
      <c r="DN219" s="284"/>
      <c r="DO219" s="996"/>
      <c r="DP219" s="997"/>
      <c r="DQ219" s="996"/>
      <c r="DR219" s="997"/>
      <c r="DS219" s="996"/>
      <c r="DT219" s="997"/>
      <c r="DU219" s="996"/>
      <c r="DV219" s="997"/>
      <c r="DW219" s="996"/>
      <c r="DX219" s="997"/>
      <c r="DY219" s="285"/>
      <c r="DZ219" s="588"/>
      <c r="EA219" s="589"/>
      <c r="EB219" s="589"/>
      <c r="EC219" s="589"/>
      <c r="ED219" s="589"/>
      <c r="EE219" s="590"/>
      <c r="EF219" s="256">
        <f t="shared" si="618"/>
        <v>0</v>
      </c>
      <c r="EG219" s="256">
        <f t="shared" si="619"/>
        <v>0</v>
      </c>
      <c r="EH219" s="256">
        <f t="shared" si="620"/>
        <v>0</v>
      </c>
      <c r="EI219" s="256">
        <f t="shared" si="621"/>
        <v>0</v>
      </c>
      <c r="EJ219" s="256">
        <f t="shared" si="622"/>
        <v>0</v>
      </c>
      <c r="EK219" s="244">
        <f t="shared" si="623"/>
        <v>0</v>
      </c>
    </row>
    <row r="220" spans="1:141" ht="15" customHeight="1">
      <c r="C220" s="61" t="s">
        <v>15</v>
      </c>
      <c r="D220" s="655"/>
      <c r="E220" s="57"/>
      <c r="F220" s="57"/>
      <c r="G220" s="57"/>
      <c r="H220" s="57"/>
      <c r="I220" s="57"/>
      <c r="J220" s="649"/>
      <c r="K220" s="57"/>
      <c r="L220" s="33"/>
      <c r="M220" s="34">
        <f t="shared" si="612"/>
        <v>1</v>
      </c>
      <c r="N220" s="865"/>
      <c r="O220" s="866"/>
      <c r="P220" s="865"/>
      <c r="Q220" s="866"/>
      <c r="R220" s="865"/>
      <c r="S220" s="866"/>
      <c r="T220" s="865"/>
      <c r="U220" s="866"/>
      <c r="V220" s="865"/>
      <c r="W220" s="866"/>
      <c r="X220" s="287"/>
      <c r="Y220" s="849">
        <f t="shared" si="613"/>
        <v>0</v>
      </c>
      <c r="Z220" s="960"/>
      <c r="AA220" s="849">
        <f t="shared" si="614"/>
        <v>0</v>
      </c>
      <c r="AB220" s="960"/>
      <c r="AC220" s="849">
        <f t="shared" si="615"/>
        <v>0</v>
      </c>
      <c r="AD220" s="960"/>
      <c r="AE220" s="849">
        <f t="shared" si="616"/>
        <v>0</v>
      </c>
      <c r="AF220" s="960"/>
      <c r="AG220" s="849">
        <f t="shared" si="617"/>
        <v>0</v>
      </c>
      <c r="AH220" s="960"/>
      <c r="AI220" s="212">
        <f t="shared" si="624"/>
        <v>0</v>
      </c>
      <c r="AJ220" s="869"/>
      <c r="AK220" s="870"/>
      <c r="AL220" s="869"/>
      <c r="AM220" s="870"/>
      <c r="AN220" s="869"/>
      <c r="AO220" s="870"/>
      <c r="AP220" s="869"/>
      <c r="AQ220" s="870"/>
      <c r="AR220" s="869"/>
      <c r="AS220" s="870"/>
      <c r="AT220" s="278"/>
      <c r="AU220" s="861"/>
      <c r="AV220" s="862"/>
      <c r="AW220" s="861"/>
      <c r="AX220" s="862"/>
      <c r="AY220" s="861"/>
      <c r="AZ220" s="862"/>
      <c r="BA220" s="861"/>
      <c r="BB220" s="862"/>
      <c r="BC220" s="861"/>
      <c r="BD220" s="862"/>
      <c r="BE220" s="279"/>
      <c r="BF220" s="863"/>
      <c r="BG220" s="864"/>
      <c r="BH220" s="863"/>
      <c r="BI220" s="864"/>
      <c r="BJ220" s="863"/>
      <c r="BK220" s="864"/>
      <c r="BL220" s="863"/>
      <c r="BM220" s="864"/>
      <c r="BN220" s="863"/>
      <c r="BO220" s="864"/>
      <c r="BP220" s="514"/>
      <c r="BQ220" s="572">
        <f t="shared" si="625"/>
        <v>0</v>
      </c>
      <c r="BR220" s="573">
        <f t="shared" si="626"/>
        <v>0</v>
      </c>
      <c r="BS220" s="573">
        <f t="shared" si="627"/>
        <v>0</v>
      </c>
      <c r="BT220" s="573">
        <f t="shared" si="628"/>
        <v>0</v>
      </c>
      <c r="BU220" s="573">
        <f t="shared" si="629"/>
        <v>0</v>
      </c>
      <c r="BV220" s="574">
        <f t="shared" si="630"/>
        <v>0</v>
      </c>
      <c r="BW220" s="993"/>
      <c r="BX220" s="992"/>
      <c r="BY220" s="991"/>
      <c r="BZ220" s="992"/>
      <c r="CA220" s="991"/>
      <c r="CB220" s="992"/>
      <c r="CC220" s="991"/>
      <c r="CD220" s="992"/>
      <c r="CE220" s="991"/>
      <c r="CF220" s="992"/>
      <c r="CG220" s="281"/>
      <c r="CH220" s="989"/>
      <c r="CI220" s="990"/>
      <c r="CJ220" s="989"/>
      <c r="CK220" s="990"/>
      <c r="CL220" s="989"/>
      <c r="CM220" s="990"/>
      <c r="CN220" s="989"/>
      <c r="CO220" s="990"/>
      <c r="CP220" s="989"/>
      <c r="CQ220" s="990"/>
      <c r="CR220" s="282"/>
      <c r="CS220" s="987"/>
      <c r="CT220" s="988"/>
      <c r="CU220" s="987"/>
      <c r="CV220" s="988"/>
      <c r="CW220" s="987"/>
      <c r="CX220" s="988"/>
      <c r="CY220" s="987"/>
      <c r="CZ220" s="988"/>
      <c r="DA220" s="987"/>
      <c r="DB220" s="988"/>
      <c r="DC220" s="283"/>
      <c r="DD220" s="985"/>
      <c r="DE220" s="986"/>
      <c r="DF220" s="985"/>
      <c r="DG220" s="986"/>
      <c r="DH220" s="985"/>
      <c r="DI220" s="986"/>
      <c r="DJ220" s="985"/>
      <c r="DK220" s="986"/>
      <c r="DL220" s="985"/>
      <c r="DM220" s="986"/>
      <c r="DN220" s="284"/>
      <c r="DO220" s="996"/>
      <c r="DP220" s="997"/>
      <c r="DQ220" s="996"/>
      <c r="DR220" s="997"/>
      <c r="DS220" s="996"/>
      <c r="DT220" s="997"/>
      <c r="DU220" s="996"/>
      <c r="DV220" s="997"/>
      <c r="DW220" s="996"/>
      <c r="DX220" s="997"/>
      <c r="DY220" s="285"/>
      <c r="DZ220" s="588"/>
      <c r="EA220" s="589"/>
      <c r="EB220" s="589"/>
      <c r="EC220" s="589"/>
      <c r="ED220" s="589"/>
      <c r="EE220" s="590"/>
      <c r="EF220" s="256">
        <f t="shared" si="618"/>
        <v>0</v>
      </c>
      <c r="EG220" s="256">
        <f t="shared" si="619"/>
        <v>0</v>
      </c>
      <c r="EH220" s="256">
        <f t="shared" si="620"/>
        <v>0</v>
      </c>
      <c r="EI220" s="256">
        <f t="shared" si="621"/>
        <v>0</v>
      </c>
      <c r="EJ220" s="256">
        <f t="shared" si="622"/>
        <v>0</v>
      </c>
      <c r="EK220" s="244">
        <f t="shared" si="623"/>
        <v>0</v>
      </c>
    </row>
    <row r="221" spans="1:141" ht="15" customHeight="1">
      <c r="C221" s="61" t="s">
        <v>34</v>
      </c>
      <c r="D221" s="655"/>
      <c r="E221" s="57"/>
      <c r="F221" s="57"/>
      <c r="G221" s="57"/>
      <c r="H221" s="57"/>
      <c r="I221" s="57"/>
      <c r="J221" s="649"/>
      <c r="K221" s="57"/>
      <c r="L221" s="33"/>
      <c r="M221" s="34">
        <f t="shared" si="612"/>
        <v>1.1000000000000001</v>
      </c>
      <c r="N221" s="865"/>
      <c r="O221" s="866"/>
      <c r="P221" s="865"/>
      <c r="Q221" s="866"/>
      <c r="R221" s="865"/>
      <c r="S221" s="866"/>
      <c r="T221" s="865"/>
      <c r="U221" s="866"/>
      <c r="V221" s="865"/>
      <c r="W221" s="866"/>
      <c r="X221" s="287"/>
      <c r="Y221" s="849">
        <f t="shared" si="613"/>
        <v>0</v>
      </c>
      <c r="Z221" s="960"/>
      <c r="AA221" s="849">
        <f t="shared" si="614"/>
        <v>0</v>
      </c>
      <c r="AB221" s="960"/>
      <c r="AC221" s="849">
        <f t="shared" si="615"/>
        <v>0</v>
      </c>
      <c r="AD221" s="960"/>
      <c r="AE221" s="849">
        <f t="shared" si="616"/>
        <v>0</v>
      </c>
      <c r="AF221" s="960"/>
      <c r="AG221" s="849">
        <f t="shared" si="617"/>
        <v>0</v>
      </c>
      <c r="AH221" s="960"/>
      <c r="AI221" s="212">
        <f t="shared" si="624"/>
        <v>0</v>
      </c>
      <c r="AJ221" s="869"/>
      <c r="AK221" s="870"/>
      <c r="AL221" s="869"/>
      <c r="AM221" s="870"/>
      <c r="AN221" s="869"/>
      <c r="AO221" s="870"/>
      <c r="AP221" s="869"/>
      <c r="AQ221" s="870"/>
      <c r="AR221" s="869"/>
      <c r="AS221" s="870"/>
      <c r="AT221" s="278"/>
      <c r="AU221" s="861"/>
      <c r="AV221" s="862"/>
      <c r="AW221" s="861"/>
      <c r="AX221" s="862"/>
      <c r="AY221" s="861"/>
      <c r="AZ221" s="862"/>
      <c r="BA221" s="861"/>
      <c r="BB221" s="862"/>
      <c r="BC221" s="861"/>
      <c r="BD221" s="862"/>
      <c r="BE221" s="279"/>
      <c r="BF221" s="863"/>
      <c r="BG221" s="864"/>
      <c r="BH221" s="863"/>
      <c r="BI221" s="864"/>
      <c r="BJ221" s="863"/>
      <c r="BK221" s="864"/>
      <c r="BL221" s="863"/>
      <c r="BM221" s="864"/>
      <c r="BN221" s="863"/>
      <c r="BO221" s="864"/>
      <c r="BP221" s="514"/>
      <c r="BQ221" s="572">
        <f t="shared" si="625"/>
        <v>0</v>
      </c>
      <c r="BR221" s="573">
        <f t="shared" si="626"/>
        <v>0</v>
      </c>
      <c r="BS221" s="573">
        <f t="shared" si="627"/>
        <v>0</v>
      </c>
      <c r="BT221" s="573">
        <f t="shared" si="628"/>
        <v>0</v>
      </c>
      <c r="BU221" s="573">
        <f t="shared" si="629"/>
        <v>0</v>
      </c>
      <c r="BV221" s="574">
        <f t="shared" si="630"/>
        <v>0</v>
      </c>
      <c r="BW221" s="993"/>
      <c r="BX221" s="992"/>
      <c r="BY221" s="991"/>
      <c r="BZ221" s="992"/>
      <c r="CA221" s="991"/>
      <c r="CB221" s="992"/>
      <c r="CC221" s="991"/>
      <c r="CD221" s="992"/>
      <c r="CE221" s="991"/>
      <c r="CF221" s="992"/>
      <c r="CG221" s="281"/>
      <c r="CH221" s="989"/>
      <c r="CI221" s="990"/>
      <c r="CJ221" s="989"/>
      <c r="CK221" s="990"/>
      <c r="CL221" s="989"/>
      <c r="CM221" s="990"/>
      <c r="CN221" s="989"/>
      <c r="CO221" s="990"/>
      <c r="CP221" s="989"/>
      <c r="CQ221" s="990"/>
      <c r="CR221" s="282"/>
      <c r="CS221" s="987"/>
      <c r="CT221" s="988"/>
      <c r="CU221" s="987"/>
      <c r="CV221" s="988"/>
      <c r="CW221" s="987"/>
      <c r="CX221" s="988"/>
      <c r="CY221" s="987"/>
      <c r="CZ221" s="988"/>
      <c r="DA221" s="987"/>
      <c r="DB221" s="988"/>
      <c r="DC221" s="283"/>
      <c r="DD221" s="985"/>
      <c r="DE221" s="986"/>
      <c r="DF221" s="985"/>
      <c r="DG221" s="986"/>
      <c r="DH221" s="985"/>
      <c r="DI221" s="986"/>
      <c r="DJ221" s="985"/>
      <c r="DK221" s="986"/>
      <c r="DL221" s="985"/>
      <c r="DM221" s="986"/>
      <c r="DN221" s="284"/>
      <c r="DO221" s="996"/>
      <c r="DP221" s="997"/>
      <c r="DQ221" s="996"/>
      <c r="DR221" s="997"/>
      <c r="DS221" s="996"/>
      <c r="DT221" s="997"/>
      <c r="DU221" s="996"/>
      <c r="DV221" s="997"/>
      <c r="DW221" s="996"/>
      <c r="DX221" s="997"/>
      <c r="DY221" s="285"/>
      <c r="DZ221" s="588"/>
      <c r="EA221" s="589"/>
      <c r="EB221" s="589"/>
      <c r="EC221" s="589"/>
      <c r="ED221" s="589"/>
      <c r="EE221" s="590"/>
      <c r="EF221" s="256">
        <f t="shared" si="618"/>
        <v>0</v>
      </c>
      <c r="EG221" s="256">
        <f t="shared" si="619"/>
        <v>0</v>
      </c>
      <c r="EH221" s="256">
        <f t="shared" si="620"/>
        <v>0</v>
      </c>
      <c r="EI221" s="256">
        <f t="shared" si="621"/>
        <v>0</v>
      </c>
      <c r="EJ221" s="256">
        <f t="shared" si="622"/>
        <v>0</v>
      </c>
      <c r="EK221" s="244">
        <f t="shared" si="623"/>
        <v>0</v>
      </c>
    </row>
    <row r="222" spans="1:141" ht="15" customHeight="1">
      <c r="C222" s="61"/>
      <c r="J222" s="892" t="s">
        <v>150</v>
      </c>
      <c r="K222" s="903"/>
      <c r="L222" s="903"/>
      <c r="M222" s="885"/>
      <c r="N222" s="886"/>
      <c r="O222" s="686"/>
      <c r="P222" s="886"/>
      <c r="Q222" s="686"/>
      <c r="R222" s="886"/>
      <c r="S222" s="686"/>
      <c r="T222" s="886"/>
      <c r="U222" s="686"/>
      <c r="V222" s="886"/>
      <c r="W222" s="686"/>
      <c r="X222" s="109"/>
      <c r="Y222" s="886">
        <f>SUM(Y210:Y221)</f>
        <v>0</v>
      </c>
      <c r="Z222" s="686"/>
      <c r="AA222" s="886">
        <f>SUM(AA210:AA221)</f>
        <v>0</v>
      </c>
      <c r="AB222" s="686"/>
      <c r="AC222" s="886">
        <f>SUM(AC210:AC221)</f>
        <v>0</v>
      </c>
      <c r="AD222" s="686"/>
      <c r="AE222" s="886">
        <f>SUM(AE210:AE221)</f>
        <v>0</v>
      </c>
      <c r="AF222" s="686"/>
      <c r="AG222" s="886">
        <f>SUM(AG210:AG221)</f>
        <v>0</v>
      </c>
      <c r="AH222" s="686"/>
      <c r="AI222" s="109">
        <f>SUM(Y222:AH222)</f>
        <v>0</v>
      </c>
      <c r="AJ222" s="886"/>
      <c r="AK222" s="686"/>
      <c r="AL222" s="886"/>
      <c r="AM222" s="686"/>
      <c r="AN222" s="886"/>
      <c r="AO222" s="686"/>
      <c r="AP222" s="886"/>
      <c r="AQ222" s="686"/>
      <c r="AR222" s="886"/>
      <c r="AS222" s="686"/>
      <c r="AT222" s="109"/>
      <c r="AU222" s="886"/>
      <c r="AV222" s="686"/>
      <c r="AW222" s="886"/>
      <c r="AX222" s="686"/>
      <c r="AY222" s="886"/>
      <c r="AZ222" s="686"/>
      <c r="BA222" s="886"/>
      <c r="BB222" s="686"/>
      <c r="BC222" s="886"/>
      <c r="BD222" s="686"/>
      <c r="BE222" s="109"/>
      <c r="BF222" s="886"/>
      <c r="BG222" s="686"/>
      <c r="BH222" s="886"/>
      <c r="BI222" s="686"/>
      <c r="BJ222" s="886"/>
      <c r="BK222" s="686"/>
      <c r="BL222" s="886"/>
      <c r="BM222" s="686"/>
      <c r="BN222" s="886"/>
      <c r="BO222" s="686"/>
      <c r="BP222" s="164"/>
      <c r="BQ222" s="559">
        <f>SUM(BQ210:BQ221)</f>
        <v>0</v>
      </c>
      <c r="BR222" s="164">
        <f>SUM(BR210:BR221)</f>
        <v>0</v>
      </c>
      <c r="BS222" s="164">
        <f t="shared" ref="BS222" si="631">SUM(BS210:BS221)</f>
        <v>0</v>
      </c>
      <c r="BT222" s="164">
        <f t="shared" ref="BT222" si="632">SUM(BT210:BT221)</f>
        <v>0</v>
      </c>
      <c r="BU222" s="164">
        <f t="shared" ref="BU222" si="633">SUM(BU210:BU221)</f>
        <v>0</v>
      </c>
      <c r="BV222" s="544">
        <f>SUM(BQ222:BU222)</f>
        <v>0</v>
      </c>
      <c r="BW222" s="979"/>
      <c r="BX222" s="686"/>
      <c r="BY222" s="886"/>
      <c r="BZ222" s="686"/>
      <c r="CA222" s="886"/>
      <c r="CB222" s="686"/>
      <c r="CC222" s="886"/>
      <c r="CD222" s="686"/>
      <c r="CE222" s="886"/>
      <c r="CF222" s="686"/>
      <c r="CG222" s="109"/>
      <c r="CH222" s="886"/>
      <c r="CI222" s="686"/>
      <c r="CJ222" s="886"/>
      <c r="CK222" s="686"/>
      <c r="CL222" s="886"/>
      <c r="CM222" s="686"/>
      <c r="CN222" s="886"/>
      <c r="CO222" s="686"/>
      <c r="CP222" s="886"/>
      <c r="CQ222" s="686"/>
      <c r="CR222" s="109"/>
      <c r="CS222" s="886"/>
      <c r="CT222" s="686"/>
      <c r="CU222" s="886"/>
      <c r="CV222" s="686"/>
      <c r="CW222" s="886"/>
      <c r="CX222" s="686"/>
      <c r="CY222" s="886"/>
      <c r="CZ222" s="686"/>
      <c r="DA222" s="886"/>
      <c r="DB222" s="686"/>
      <c r="DC222" s="109"/>
      <c r="DD222" s="886"/>
      <c r="DE222" s="686"/>
      <c r="DF222" s="886"/>
      <c r="DG222" s="686"/>
      <c r="DH222" s="886"/>
      <c r="DI222" s="686"/>
      <c r="DJ222" s="886"/>
      <c r="DK222" s="686"/>
      <c r="DL222" s="886"/>
      <c r="DM222" s="686"/>
      <c r="DN222" s="109"/>
      <c r="DO222" s="886"/>
      <c r="DP222" s="686"/>
      <c r="DQ222" s="886"/>
      <c r="DR222" s="686"/>
      <c r="DS222" s="886"/>
      <c r="DT222" s="686"/>
      <c r="DU222" s="886"/>
      <c r="DV222" s="686"/>
      <c r="DW222" s="886"/>
      <c r="DX222" s="686"/>
      <c r="DY222" s="109"/>
      <c r="DZ222" s="559"/>
      <c r="EA222" s="164"/>
      <c r="EB222" s="164"/>
      <c r="EC222" s="164"/>
      <c r="ED222" s="164"/>
      <c r="EE222" s="544"/>
      <c r="EF222" s="109">
        <f>SUM(EF210:EF221)</f>
        <v>0</v>
      </c>
      <c r="EG222" s="109">
        <f>SUM(EG210:EG221)</f>
        <v>0</v>
      </c>
      <c r="EH222" s="109">
        <f>SUM(EH210:EH221)</f>
        <v>0</v>
      </c>
      <c r="EI222" s="109">
        <f>SUM(EI210:EI221)</f>
        <v>0</v>
      </c>
      <c r="EJ222" s="109">
        <f>SUM(EJ210:EJ221)</f>
        <v>0</v>
      </c>
      <c r="EK222" s="109">
        <f t="shared" si="623"/>
        <v>0</v>
      </c>
    </row>
    <row r="223" spans="1:141" s="9" customFormat="1" ht="26.25" customHeight="1">
      <c r="A223" s="62">
        <v>2000</v>
      </c>
      <c r="B223" s="62"/>
      <c r="C223" s="949" t="str">
        <f>CONCATENATE(AJ8," Travel")</f>
        <v>Dept #3 Request Budget Travel</v>
      </c>
      <c r="D223" s="950"/>
      <c r="E223" s="719" t="s">
        <v>188</v>
      </c>
      <c r="F223" s="719"/>
      <c r="G223" s="719"/>
      <c r="H223" s="719"/>
      <c r="I223" s="719"/>
      <c r="J223" s="76"/>
      <c r="K223" s="76"/>
      <c r="L223" s="76"/>
      <c r="M223" s="122"/>
      <c r="N223" s="81"/>
      <c r="O223" s="97"/>
      <c r="P223" s="81"/>
      <c r="Q223" s="97"/>
      <c r="R223" s="81"/>
      <c r="S223" s="97"/>
      <c r="T223" s="81"/>
      <c r="U223" s="97"/>
      <c r="V223" s="81"/>
      <c r="W223" s="97"/>
      <c r="X223" s="99"/>
      <c r="Y223" s="81"/>
      <c r="Z223" s="97"/>
      <c r="AA223" s="81"/>
      <c r="AB223" s="97"/>
      <c r="AC223" s="81"/>
      <c r="AD223" s="97"/>
      <c r="AE223" s="81"/>
      <c r="AF223" s="97"/>
      <c r="AG223" s="81"/>
      <c r="AH223" s="97"/>
      <c r="AI223" s="99"/>
      <c r="AJ223" s="81"/>
      <c r="AK223" s="97"/>
      <c r="AL223" s="81"/>
      <c r="AM223" s="97"/>
      <c r="AN223" s="81"/>
      <c r="AO223" s="97"/>
      <c r="AP223" s="81"/>
      <c r="AQ223" s="97"/>
      <c r="AR223" s="81"/>
      <c r="AS223" s="97"/>
      <c r="AT223" s="99"/>
      <c r="AU223" s="81"/>
      <c r="AV223" s="97"/>
      <c r="AW223" s="81"/>
      <c r="AX223" s="97"/>
      <c r="AY223" s="81"/>
      <c r="AZ223" s="97"/>
      <c r="BA223" s="81"/>
      <c r="BB223" s="97"/>
      <c r="BC223" s="81"/>
      <c r="BD223" s="97"/>
      <c r="BE223" s="99"/>
      <c r="BF223" s="81"/>
      <c r="BG223" s="97"/>
      <c r="BH223" s="81"/>
      <c r="BI223" s="97"/>
      <c r="BJ223" s="81"/>
      <c r="BK223" s="97"/>
      <c r="BL223" s="81"/>
      <c r="BM223" s="97"/>
      <c r="BN223" s="81"/>
      <c r="BO223" s="97"/>
      <c r="BP223" s="512"/>
      <c r="BQ223" s="560"/>
      <c r="BR223" s="512"/>
      <c r="BS223" s="512"/>
      <c r="BT223" s="512"/>
      <c r="BU223" s="512"/>
      <c r="BV223" s="542"/>
      <c r="BW223" s="69"/>
      <c r="BX223" s="97"/>
      <c r="BY223" s="81"/>
      <c r="BZ223" s="97"/>
      <c r="CA223" s="81"/>
      <c r="CB223" s="97"/>
      <c r="CC223" s="81"/>
      <c r="CD223" s="97"/>
      <c r="CE223" s="81"/>
      <c r="CF223" s="97"/>
      <c r="CG223" s="99"/>
      <c r="CH223" s="81"/>
      <c r="CI223" s="97"/>
      <c r="CJ223" s="81"/>
      <c r="CK223" s="97"/>
      <c r="CL223" s="81"/>
      <c r="CM223" s="97"/>
      <c r="CN223" s="81"/>
      <c r="CO223" s="97"/>
      <c r="CP223" s="81"/>
      <c r="CQ223" s="97"/>
      <c r="CR223" s="99"/>
      <c r="CS223" s="81"/>
      <c r="CT223" s="97"/>
      <c r="CU223" s="81"/>
      <c r="CV223" s="97"/>
      <c r="CW223" s="81"/>
      <c r="CX223" s="97"/>
      <c r="CY223" s="81"/>
      <c r="CZ223" s="97"/>
      <c r="DA223" s="81"/>
      <c r="DB223" s="97"/>
      <c r="DC223" s="99"/>
      <c r="DD223" s="81"/>
      <c r="DE223" s="97"/>
      <c r="DF223" s="81"/>
      <c r="DG223" s="97"/>
      <c r="DH223" s="81"/>
      <c r="DI223" s="97"/>
      <c r="DJ223" s="81"/>
      <c r="DK223" s="97"/>
      <c r="DL223" s="81"/>
      <c r="DM223" s="97"/>
      <c r="DN223" s="99"/>
      <c r="DO223" s="81"/>
      <c r="DP223" s="97"/>
      <c r="DQ223" s="81"/>
      <c r="DR223" s="97"/>
      <c r="DS223" s="81"/>
      <c r="DT223" s="97"/>
      <c r="DU223" s="81"/>
      <c r="DV223" s="97"/>
      <c r="DW223" s="81"/>
      <c r="DX223" s="97"/>
      <c r="DY223" s="99"/>
      <c r="DZ223" s="560"/>
      <c r="EA223" s="512"/>
      <c r="EB223" s="512"/>
      <c r="EC223" s="512"/>
      <c r="ED223" s="512"/>
      <c r="EE223" s="542"/>
      <c r="EF223" s="153"/>
      <c r="EG223" s="153"/>
      <c r="EH223" s="153"/>
      <c r="EI223" s="153"/>
      <c r="EJ223" s="153"/>
      <c r="EK223" s="206"/>
    </row>
    <row r="224" spans="1:141" s="9" customFormat="1" ht="34.5" customHeight="1">
      <c r="A224" s="62"/>
      <c r="B224" s="62"/>
      <c r="C224" s="94" t="s">
        <v>33</v>
      </c>
      <c r="D224" s="9" t="s">
        <v>149</v>
      </c>
      <c r="E224" s="64" t="str">
        <f>AJ9</f>
        <v>Year 1</v>
      </c>
      <c r="F224" s="64" t="str">
        <f>AL9</f>
        <v>Year 2</v>
      </c>
      <c r="G224" s="64" t="str">
        <f>AN9</f>
        <v>Year 3</v>
      </c>
      <c r="H224" s="64" t="str">
        <f>AP9</f>
        <v>Year 4</v>
      </c>
      <c r="I224" s="64" t="str">
        <f>AR9</f>
        <v>Year 5</v>
      </c>
      <c r="J224" s="62" t="s">
        <v>336</v>
      </c>
      <c r="K224" s="62" t="s">
        <v>337</v>
      </c>
      <c r="L224" s="62" t="s">
        <v>45</v>
      </c>
      <c r="M224" s="62" t="s">
        <v>317</v>
      </c>
      <c r="N224" s="81"/>
      <c r="O224" s="103"/>
      <c r="P224" s="125"/>
      <c r="Q224" s="103"/>
      <c r="R224" s="125"/>
      <c r="S224" s="103"/>
      <c r="T224" s="125"/>
      <c r="U224" s="103"/>
      <c r="V224" s="125"/>
      <c r="W224" s="103"/>
      <c r="X224" s="99"/>
      <c r="Y224" s="81"/>
      <c r="Z224" s="103"/>
      <c r="AA224" s="125"/>
      <c r="AB224" s="103"/>
      <c r="AC224" s="125"/>
      <c r="AD224" s="103"/>
      <c r="AE224" s="125"/>
      <c r="AF224" s="103"/>
      <c r="AG224" s="125"/>
      <c r="AH224" s="103"/>
      <c r="AI224" s="99"/>
      <c r="AJ224" s="81"/>
      <c r="AK224" s="103"/>
      <c r="AL224" s="125"/>
      <c r="AM224" s="103"/>
      <c r="AN224" s="125"/>
      <c r="AO224" s="103"/>
      <c r="AP224" s="125"/>
      <c r="AQ224" s="103"/>
      <c r="AR224" s="125"/>
      <c r="AS224" s="103"/>
      <c r="AT224" s="99"/>
      <c r="AU224" s="81"/>
      <c r="AV224" s="103"/>
      <c r="AW224" s="125"/>
      <c r="AX224" s="103"/>
      <c r="AY224" s="125"/>
      <c r="AZ224" s="103"/>
      <c r="BA224" s="125"/>
      <c r="BB224" s="103"/>
      <c r="BC224" s="125"/>
      <c r="BD224" s="103"/>
      <c r="BE224" s="99"/>
      <c r="BF224" s="81"/>
      <c r="BG224" s="103"/>
      <c r="BH224" s="125"/>
      <c r="BI224" s="103"/>
      <c r="BJ224" s="125"/>
      <c r="BK224" s="103"/>
      <c r="BL224" s="125"/>
      <c r="BM224" s="103"/>
      <c r="BN224" s="125"/>
      <c r="BO224" s="103"/>
      <c r="BP224" s="512"/>
      <c r="BQ224" s="560"/>
      <c r="BR224" s="512"/>
      <c r="BS224" s="512"/>
      <c r="BT224" s="512"/>
      <c r="BU224" s="512"/>
      <c r="BV224" s="542"/>
      <c r="BW224" s="69"/>
      <c r="BX224" s="103"/>
      <c r="BY224" s="125"/>
      <c r="BZ224" s="103"/>
      <c r="CA224" s="125"/>
      <c r="CB224" s="103"/>
      <c r="CC224" s="125"/>
      <c r="CD224" s="103"/>
      <c r="CE224" s="125"/>
      <c r="CF224" s="103"/>
      <c r="CG224" s="99"/>
      <c r="CH224" s="81"/>
      <c r="CI224" s="103"/>
      <c r="CJ224" s="125"/>
      <c r="CK224" s="103"/>
      <c r="CL224" s="125"/>
      <c r="CM224" s="103"/>
      <c r="CN224" s="125"/>
      <c r="CO224" s="103"/>
      <c r="CP224" s="125"/>
      <c r="CQ224" s="103"/>
      <c r="CR224" s="99"/>
      <c r="CS224" s="81"/>
      <c r="CT224" s="103"/>
      <c r="CU224" s="125"/>
      <c r="CV224" s="103"/>
      <c r="CW224" s="125"/>
      <c r="CX224" s="103"/>
      <c r="CY224" s="125"/>
      <c r="CZ224" s="103"/>
      <c r="DA224" s="125"/>
      <c r="DB224" s="103"/>
      <c r="DC224" s="99"/>
      <c r="DD224" s="81"/>
      <c r="DE224" s="103"/>
      <c r="DF224" s="125"/>
      <c r="DG224" s="103"/>
      <c r="DH224" s="125"/>
      <c r="DI224" s="103"/>
      <c r="DJ224" s="125"/>
      <c r="DK224" s="103"/>
      <c r="DL224" s="125"/>
      <c r="DM224" s="103"/>
      <c r="DN224" s="99"/>
      <c r="DO224" s="81"/>
      <c r="DP224" s="103"/>
      <c r="DQ224" s="125"/>
      <c r="DR224" s="103"/>
      <c r="DS224" s="125"/>
      <c r="DT224" s="103"/>
      <c r="DU224" s="125"/>
      <c r="DV224" s="103"/>
      <c r="DW224" s="125"/>
      <c r="DX224" s="103"/>
      <c r="DY224" s="99"/>
      <c r="DZ224" s="560"/>
      <c r="EA224" s="512"/>
      <c r="EB224" s="512"/>
      <c r="EC224" s="512"/>
      <c r="ED224" s="512"/>
      <c r="EE224" s="542"/>
      <c r="EF224" s="206"/>
      <c r="EG224" s="206"/>
      <c r="EH224" s="206"/>
      <c r="EI224" s="206"/>
      <c r="EJ224" s="206"/>
      <c r="EK224" s="206"/>
    </row>
    <row r="225" spans="1:141" s="9" customFormat="1" ht="15" customHeight="1">
      <c r="A225" s="62"/>
      <c r="B225" s="62"/>
      <c r="C225" s="61" t="s">
        <v>315</v>
      </c>
      <c r="D225" s="655" t="s">
        <v>338</v>
      </c>
      <c r="E225" s="57"/>
      <c r="F225" s="57"/>
      <c r="G225" s="57"/>
      <c r="H225" s="57"/>
      <c r="I225" s="57"/>
      <c r="J225" s="649"/>
      <c r="K225" s="57"/>
      <c r="L225" s="33"/>
      <c r="M225" s="34">
        <f t="shared" ref="M225:M244" si="634">VLOOKUP(C225,TravelIncrease,2,0)</f>
        <v>1.1000000000000001</v>
      </c>
      <c r="N225" s="865"/>
      <c r="O225" s="866"/>
      <c r="P225" s="865"/>
      <c r="Q225" s="866"/>
      <c r="R225" s="865"/>
      <c r="S225" s="866"/>
      <c r="T225" s="865"/>
      <c r="U225" s="866"/>
      <c r="V225" s="865"/>
      <c r="W225" s="866"/>
      <c r="X225" s="287"/>
      <c r="Y225" s="867"/>
      <c r="Z225" s="961"/>
      <c r="AA225" s="867"/>
      <c r="AB225" s="961"/>
      <c r="AC225" s="867"/>
      <c r="AD225" s="961"/>
      <c r="AE225" s="867"/>
      <c r="AF225" s="961"/>
      <c r="AG225" s="867"/>
      <c r="AH225" s="961"/>
      <c r="AI225" s="277"/>
      <c r="AJ225" s="843">
        <f t="shared" ref="AJ225:AJ244" si="635">ROUND($E225*$K225*$L225*$M225,0)</f>
        <v>0</v>
      </c>
      <c r="AK225" s="844"/>
      <c r="AL225" s="843">
        <f t="shared" ref="AL225:AL244" si="636">ROUND($F225*$K225*$L225*$M225^2,0)</f>
        <v>0</v>
      </c>
      <c r="AM225" s="844"/>
      <c r="AN225" s="843">
        <f t="shared" ref="AN225:AN244" si="637">ROUND($G225*$K225*$L225*$M225^3,0)</f>
        <v>0</v>
      </c>
      <c r="AO225" s="844"/>
      <c r="AP225" s="843">
        <f t="shared" ref="AP225:AP244" si="638">ROUND($H225*$K225*$L225*$M225^4,0)</f>
        <v>0</v>
      </c>
      <c r="AQ225" s="844"/>
      <c r="AR225" s="843">
        <f t="shared" ref="AR225:AR244" si="639">ROUND($I225*$K225*$L225*$M225^5,0)</f>
        <v>0</v>
      </c>
      <c r="AS225" s="844"/>
      <c r="AT225" s="215">
        <f>SUM(AJ225+AL225+AN225+AP225+AR225)</f>
        <v>0</v>
      </c>
      <c r="AU225" s="861"/>
      <c r="AV225" s="862"/>
      <c r="AW225" s="861"/>
      <c r="AX225" s="862"/>
      <c r="AY225" s="861"/>
      <c r="AZ225" s="862"/>
      <c r="BA225" s="861"/>
      <c r="BB225" s="862"/>
      <c r="BC225" s="861"/>
      <c r="BD225" s="862"/>
      <c r="BE225" s="279"/>
      <c r="BF225" s="863"/>
      <c r="BG225" s="864"/>
      <c r="BH225" s="863"/>
      <c r="BI225" s="864"/>
      <c r="BJ225" s="863"/>
      <c r="BK225" s="864"/>
      <c r="BL225" s="863"/>
      <c r="BM225" s="864"/>
      <c r="BN225" s="863"/>
      <c r="BO225" s="864"/>
      <c r="BP225" s="514"/>
      <c r="BQ225" s="572">
        <f>AJ225</f>
        <v>0</v>
      </c>
      <c r="BR225" s="573">
        <f>AL225</f>
        <v>0</v>
      </c>
      <c r="BS225" s="573">
        <f>AN225</f>
        <v>0</v>
      </c>
      <c r="BT225" s="573">
        <f>AP225</f>
        <v>0</v>
      </c>
      <c r="BU225" s="573">
        <f>AR225</f>
        <v>0</v>
      </c>
      <c r="BV225" s="574">
        <f>SUM(BQ225:BU225)</f>
        <v>0</v>
      </c>
      <c r="BW225" s="993"/>
      <c r="BX225" s="992"/>
      <c r="BY225" s="991"/>
      <c r="BZ225" s="992"/>
      <c r="CA225" s="991"/>
      <c r="CB225" s="992"/>
      <c r="CC225" s="991"/>
      <c r="CD225" s="992"/>
      <c r="CE225" s="991"/>
      <c r="CF225" s="992"/>
      <c r="CG225" s="281"/>
      <c r="CH225" s="989"/>
      <c r="CI225" s="990"/>
      <c r="CJ225" s="989"/>
      <c r="CK225" s="990"/>
      <c r="CL225" s="989"/>
      <c r="CM225" s="990"/>
      <c r="CN225" s="989"/>
      <c r="CO225" s="990"/>
      <c r="CP225" s="989"/>
      <c r="CQ225" s="990"/>
      <c r="CR225" s="282"/>
      <c r="CS225" s="987"/>
      <c r="CT225" s="988"/>
      <c r="CU225" s="987"/>
      <c r="CV225" s="988"/>
      <c r="CW225" s="987"/>
      <c r="CX225" s="988"/>
      <c r="CY225" s="987"/>
      <c r="CZ225" s="988"/>
      <c r="DA225" s="987"/>
      <c r="DB225" s="988"/>
      <c r="DC225" s="283"/>
      <c r="DD225" s="985"/>
      <c r="DE225" s="986"/>
      <c r="DF225" s="985"/>
      <c r="DG225" s="986"/>
      <c r="DH225" s="985"/>
      <c r="DI225" s="986"/>
      <c r="DJ225" s="985"/>
      <c r="DK225" s="986"/>
      <c r="DL225" s="985"/>
      <c r="DM225" s="986"/>
      <c r="DN225" s="284"/>
      <c r="DO225" s="996"/>
      <c r="DP225" s="997"/>
      <c r="DQ225" s="996"/>
      <c r="DR225" s="997"/>
      <c r="DS225" s="996"/>
      <c r="DT225" s="997"/>
      <c r="DU225" s="996"/>
      <c r="DV225" s="997"/>
      <c r="DW225" s="996"/>
      <c r="DX225" s="997"/>
      <c r="DY225" s="285"/>
      <c r="DZ225" s="588"/>
      <c r="EA225" s="589"/>
      <c r="EB225" s="589"/>
      <c r="EC225" s="589"/>
      <c r="ED225" s="589"/>
      <c r="EE225" s="590"/>
      <c r="EF225" s="256">
        <f t="shared" ref="EF225:EF244" si="640">AJ225</f>
        <v>0</v>
      </c>
      <c r="EG225" s="256">
        <f t="shared" ref="EG225:EG244" si="641">AL225</f>
        <v>0</v>
      </c>
      <c r="EH225" s="256">
        <f t="shared" ref="EH225:EH244" si="642">AN225</f>
        <v>0</v>
      </c>
      <c r="EI225" s="256">
        <f t="shared" ref="EI225:EI244" si="643">AP225</f>
        <v>0</v>
      </c>
      <c r="EJ225" s="256">
        <f t="shared" ref="EJ225:EJ244" si="644">AR225</f>
        <v>0</v>
      </c>
      <c r="EK225" s="244">
        <f t="shared" ref="EK225:EK244" si="645">SUM(EF225:EJ225)</f>
        <v>0</v>
      </c>
    </row>
    <row r="226" spans="1:141" s="9" customFormat="1" ht="15" customHeight="1">
      <c r="A226" s="62"/>
      <c r="B226" s="62"/>
      <c r="C226" s="61" t="s">
        <v>231</v>
      </c>
      <c r="D226" s="655"/>
      <c r="E226" s="57"/>
      <c r="F226" s="57"/>
      <c r="G226" s="57"/>
      <c r="H226" s="57"/>
      <c r="I226" s="57"/>
      <c r="J226" s="649"/>
      <c r="K226" s="57"/>
      <c r="L226" s="33"/>
      <c r="M226" s="34">
        <f t="shared" si="634"/>
        <v>1</v>
      </c>
      <c r="N226" s="865"/>
      <c r="O226" s="866"/>
      <c r="P226" s="865"/>
      <c r="Q226" s="866"/>
      <c r="R226" s="865"/>
      <c r="S226" s="866"/>
      <c r="T226" s="865"/>
      <c r="U226" s="866"/>
      <c r="V226" s="865"/>
      <c r="W226" s="866"/>
      <c r="X226" s="287"/>
      <c r="Y226" s="867"/>
      <c r="Z226" s="961"/>
      <c r="AA226" s="867"/>
      <c r="AB226" s="961"/>
      <c r="AC226" s="867"/>
      <c r="AD226" s="961"/>
      <c r="AE226" s="867"/>
      <c r="AF226" s="961"/>
      <c r="AG226" s="867"/>
      <c r="AH226" s="961"/>
      <c r="AI226" s="277"/>
      <c r="AJ226" s="843">
        <f t="shared" si="635"/>
        <v>0</v>
      </c>
      <c r="AK226" s="844"/>
      <c r="AL226" s="843">
        <f t="shared" si="636"/>
        <v>0</v>
      </c>
      <c r="AM226" s="844"/>
      <c r="AN226" s="843">
        <f t="shared" si="637"/>
        <v>0</v>
      </c>
      <c r="AO226" s="844"/>
      <c r="AP226" s="843">
        <f t="shared" si="638"/>
        <v>0</v>
      </c>
      <c r="AQ226" s="844"/>
      <c r="AR226" s="843">
        <f t="shared" si="639"/>
        <v>0</v>
      </c>
      <c r="AS226" s="844"/>
      <c r="AT226" s="215">
        <f t="shared" ref="AT226:AT244" si="646">SUM(AJ226+AL226+AN226+AP226+AR226)</f>
        <v>0</v>
      </c>
      <c r="AU226" s="861"/>
      <c r="AV226" s="862"/>
      <c r="AW226" s="861"/>
      <c r="AX226" s="862"/>
      <c r="AY226" s="861"/>
      <c r="AZ226" s="862"/>
      <c r="BA226" s="861"/>
      <c r="BB226" s="862"/>
      <c r="BC226" s="861"/>
      <c r="BD226" s="862"/>
      <c r="BE226" s="279"/>
      <c r="BF226" s="863"/>
      <c r="BG226" s="864"/>
      <c r="BH226" s="863"/>
      <c r="BI226" s="864"/>
      <c r="BJ226" s="863"/>
      <c r="BK226" s="864"/>
      <c r="BL226" s="863"/>
      <c r="BM226" s="864"/>
      <c r="BN226" s="863"/>
      <c r="BO226" s="864"/>
      <c r="BP226" s="514"/>
      <c r="BQ226" s="572">
        <f t="shared" ref="BQ226:BQ244" si="647">AJ226</f>
        <v>0</v>
      </c>
      <c r="BR226" s="573">
        <f t="shared" ref="BR226:BR244" si="648">AL226</f>
        <v>0</v>
      </c>
      <c r="BS226" s="573">
        <f t="shared" ref="BS226:BS244" si="649">AN226</f>
        <v>0</v>
      </c>
      <c r="BT226" s="573">
        <f t="shared" ref="BT226:BT244" si="650">AP226</f>
        <v>0</v>
      </c>
      <c r="BU226" s="573">
        <f t="shared" ref="BU226:BU244" si="651">AR226</f>
        <v>0</v>
      </c>
      <c r="BV226" s="574">
        <f t="shared" ref="BV226:BV244" si="652">SUM(BQ226:BU226)</f>
        <v>0</v>
      </c>
      <c r="BW226" s="993"/>
      <c r="BX226" s="992"/>
      <c r="BY226" s="991"/>
      <c r="BZ226" s="992"/>
      <c r="CA226" s="991"/>
      <c r="CB226" s="992"/>
      <c r="CC226" s="991"/>
      <c r="CD226" s="992"/>
      <c r="CE226" s="991"/>
      <c r="CF226" s="992"/>
      <c r="CG226" s="281"/>
      <c r="CH226" s="989"/>
      <c r="CI226" s="990"/>
      <c r="CJ226" s="989"/>
      <c r="CK226" s="990"/>
      <c r="CL226" s="989"/>
      <c r="CM226" s="990"/>
      <c r="CN226" s="989"/>
      <c r="CO226" s="990"/>
      <c r="CP226" s="989"/>
      <c r="CQ226" s="990"/>
      <c r="CR226" s="282"/>
      <c r="CS226" s="987"/>
      <c r="CT226" s="988"/>
      <c r="CU226" s="987"/>
      <c r="CV226" s="988"/>
      <c r="CW226" s="987"/>
      <c r="CX226" s="988"/>
      <c r="CY226" s="987"/>
      <c r="CZ226" s="988"/>
      <c r="DA226" s="987"/>
      <c r="DB226" s="988"/>
      <c r="DC226" s="283"/>
      <c r="DD226" s="985"/>
      <c r="DE226" s="986"/>
      <c r="DF226" s="985"/>
      <c r="DG226" s="986"/>
      <c r="DH226" s="985"/>
      <c r="DI226" s="986"/>
      <c r="DJ226" s="985"/>
      <c r="DK226" s="986"/>
      <c r="DL226" s="985"/>
      <c r="DM226" s="986"/>
      <c r="DN226" s="284"/>
      <c r="DO226" s="996"/>
      <c r="DP226" s="997"/>
      <c r="DQ226" s="996"/>
      <c r="DR226" s="997"/>
      <c r="DS226" s="996"/>
      <c r="DT226" s="997"/>
      <c r="DU226" s="996"/>
      <c r="DV226" s="997"/>
      <c r="DW226" s="996"/>
      <c r="DX226" s="997"/>
      <c r="DY226" s="285"/>
      <c r="DZ226" s="588"/>
      <c r="EA226" s="589"/>
      <c r="EB226" s="589"/>
      <c r="EC226" s="589"/>
      <c r="ED226" s="589"/>
      <c r="EE226" s="590"/>
      <c r="EF226" s="256">
        <f t="shared" si="640"/>
        <v>0</v>
      </c>
      <c r="EG226" s="256">
        <f t="shared" si="641"/>
        <v>0</v>
      </c>
      <c r="EH226" s="256">
        <f t="shared" si="642"/>
        <v>0</v>
      </c>
      <c r="EI226" s="256">
        <f t="shared" si="643"/>
        <v>0</v>
      </c>
      <c r="EJ226" s="256">
        <f t="shared" si="644"/>
        <v>0</v>
      </c>
      <c r="EK226" s="244">
        <f t="shared" si="645"/>
        <v>0</v>
      </c>
    </row>
    <row r="227" spans="1:141" s="9" customFormat="1" ht="15" customHeight="1">
      <c r="A227" s="62"/>
      <c r="B227" s="62"/>
      <c r="C227" s="61" t="s">
        <v>15</v>
      </c>
      <c r="D227" s="655"/>
      <c r="E227" s="57"/>
      <c r="F227" s="57"/>
      <c r="G227" s="57"/>
      <c r="H227" s="57"/>
      <c r="I227" s="57"/>
      <c r="J227" s="649"/>
      <c r="K227" s="57"/>
      <c r="L227" s="33"/>
      <c r="M227" s="34">
        <f t="shared" si="634"/>
        <v>1</v>
      </c>
      <c r="N227" s="865"/>
      <c r="O227" s="866"/>
      <c r="P227" s="865"/>
      <c r="Q227" s="866"/>
      <c r="R227" s="865"/>
      <c r="S227" s="866"/>
      <c r="T227" s="865"/>
      <c r="U227" s="866"/>
      <c r="V227" s="865"/>
      <c r="W227" s="866"/>
      <c r="X227" s="287"/>
      <c r="Y227" s="867"/>
      <c r="Z227" s="961"/>
      <c r="AA227" s="867"/>
      <c r="AB227" s="961"/>
      <c r="AC227" s="867"/>
      <c r="AD227" s="961"/>
      <c r="AE227" s="867"/>
      <c r="AF227" s="961"/>
      <c r="AG227" s="867"/>
      <c r="AH227" s="961"/>
      <c r="AI227" s="277"/>
      <c r="AJ227" s="843">
        <f t="shared" si="635"/>
        <v>0</v>
      </c>
      <c r="AK227" s="844"/>
      <c r="AL227" s="843">
        <f t="shared" si="636"/>
        <v>0</v>
      </c>
      <c r="AM227" s="844"/>
      <c r="AN227" s="843">
        <f t="shared" si="637"/>
        <v>0</v>
      </c>
      <c r="AO227" s="844"/>
      <c r="AP227" s="843">
        <f t="shared" si="638"/>
        <v>0</v>
      </c>
      <c r="AQ227" s="844"/>
      <c r="AR227" s="843">
        <f t="shared" si="639"/>
        <v>0</v>
      </c>
      <c r="AS227" s="844"/>
      <c r="AT227" s="215">
        <f t="shared" si="646"/>
        <v>0</v>
      </c>
      <c r="AU227" s="861"/>
      <c r="AV227" s="862"/>
      <c r="AW227" s="861"/>
      <c r="AX227" s="862"/>
      <c r="AY227" s="861"/>
      <c r="AZ227" s="862"/>
      <c r="BA227" s="861"/>
      <c r="BB227" s="862"/>
      <c r="BC227" s="861"/>
      <c r="BD227" s="862"/>
      <c r="BE227" s="279"/>
      <c r="BF227" s="863"/>
      <c r="BG227" s="864"/>
      <c r="BH227" s="863"/>
      <c r="BI227" s="864"/>
      <c r="BJ227" s="863"/>
      <c r="BK227" s="864"/>
      <c r="BL227" s="863"/>
      <c r="BM227" s="864"/>
      <c r="BN227" s="863"/>
      <c r="BO227" s="864"/>
      <c r="BP227" s="514"/>
      <c r="BQ227" s="572">
        <f t="shared" si="647"/>
        <v>0</v>
      </c>
      <c r="BR227" s="573">
        <f t="shared" si="648"/>
        <v>0</v>
      </c>
      <c r="BS227" s="573">
        <f t="shared" si="649"/>
        <v>0</v>
      </c>
      <c r="BT227" s="573">
        <f t="shared" si="650"/>
        <v>0</v>
      </c>
      <c r="BU227" s="573">
        <f t="shared" si="651"/>
        <v>0</v>
      </c>
      <c r="BV227" s="574">
        <f t="shared" si="652"/>
        <v>0</v>
      </c>
      <c r="BW227" s="993"/>
      <c r="BX227" s="992"/>
      <c r="BY227" s="991"/>
      <c r="BZ227" s="992"/>
      <c r="CA227" s="991"/>
      <c r="CB227" s="992"/>
      <c r="CC227" s="991"/>
      <c r="CD227" s="992"/>
      <c r="CE227" s="991"/>
      <c r="CF227" s="992"/>
      <c r="CG227" s="281"/>
      <c r="CH227" s="989"/>
      <c r="CI227" s="990"/>
      <c r="CJ227" s="989"/>
      <c r="CK227" s="990"/>
      <c r="CL227" s="989"/>
      <c r="CM227" s="990"/>
      <c r="CN227" s="989"/>
      <c r="CO227" s="990"/>
      <c r="CP227" s="989"/>
      <c r="CQ227" s="990"/>
      <c r="CR227" s="282"/>
      <c r="CS227" s="987"/>
      <c r="CT227" s="988"/>
      <c r="CU227" s="987"/>
      <c r="CV227" s="988"/>
      <c r="CW227" s="987"/>
      <c r="CX227" s="988"/>
      <c r="CY227" s="987"/>
      <c r="CZ227" s="988"/>
      <c r="DA227" s="987"/>
      <c r="DB227" s="988"/>
      <c r="DC227" s="283"/>
      <c r="DD227" s="985"/>
      <c r="DE227" s="986"/>
      <c r="DF227" s="985"/>
      <c r="DG227" s="986"/>
      <c r="DH227" s="985"/>
      <c r="DI227" s="986"/>
      <c r="DJ227" s="985"/>
      <c r="DK227" s="986"/>
      <c r="DL227" s="985"/>
      <c r="DM227" s="986"/>
      <c r="DN227" s="284"/>
      <c r="DO227" s="996"/>
      <c r="DP227" s="997"/>
      <c r="DQ227" s="996"/>
      <c r="DR227" s="997"/>
      <c r="DS227" s="996"/>
      <c r="DT227" s="997"/>
      <c r="DU227" s="996"/>
      <c r="DV227" s="997"/>
      <c r="DW227" s="996"/>
      <c r="DX227" s="997"/>
      <c r="DY227" s="285"/>
      <c r="DZ227" s="588"/>
      <c r="EA227" s="589"/>
      <c r="EB227" s="589"/>
      <c r="EC227" s="589"/>
      <c r="ED227" s="589"/>
      <c r="EE227" s="590"/>
      <c r="EF227" s="256">
        <f t="shared" si="640"/>
        <v>0</v>
      </c>
      <c r="EG227" s="256">
        <f t="shared" si="641"/>
        <v>0</v>
      </c>
      <c r="EH227" s="256">
        <f t="shared" si="642"/>
        <v>0</v>
      </c>
      <c r="EI227" s="256">
        <f t="shared" si="643"/>
        <v>0</v>
      </c>
      <c r="EJ227" s="256">
        <f t="shared" si="644"/>
        <v>0</v>
      </c>
      <c r="EK227" s="244">
        <f t="shared" si="645"/>
        <v>0</v>
      </c>
    </row>
    <row r="228" spans="1:141" s="9" customFormat="1" ht="15" customHeight="1">
      <c r="A228" s="62"/>
      <c r="B228" s="62"/>
      <c r="C228" s="61" t="s">
        <v>34</v>
      </c>
      <c r="D228" s="655"/>
      <c r="E228" s="57"/>
      <c r="F228" s="57"/>
      <c r="G228" s="57"/>
      <c r="H228" s="57"/>
      <c r="I228" s="57"/>
      <c r="J228" s="649"/>
      <c r="K228" s="57"/>
      <c r="L228" s="33"/>
      <c r="M228" s="34">
        <f t="shared" si="634"/>
        <v>1.1000000000000001</v>
      </c>
      <c r="N228" s="865"/>
      <c r="O228" s="866"/>
      <c r="P228" s="865"/>
      <c r="Q228" s="866"/>
      <c r="R228" s="865"/>
      <c r="S228" s="866"/>
      <c r="T228" s="865"/>
      <c r="U228" s="866"/>
      <c r="V228" s="865"/>
      <c r="W228" s="866"/>
      <c r="X228" s="287"/>
      <c r="Y228" s="867"/>
      <c r="Z228" s="961"/>
      <c r="AA228" s="867"/>
      <c r="AB228" s="961"/>
      <c r="AC228" s="867"/>
      <c r="AD228" s="961"/>
      <c r="AE228" s="867"/>
      <c r="AF228" s="961"/>
      <c r="AG228" s="867"/>
      <c r="AH228" s="961"/>
      <c r="AI228" s="277"/>
      <c r="AJ228" s="843">
        <f t="shared" si="635"/>
        <v>0</v>
      </c>
      <c r="AK228" s="844"/>
      <c r="AL228" s="843">
        <f t="shared" si="636"/>
        <v>0</v>
      </c>
      <c r="AM228" s="844"/>
      <c r="AN228" s="843">
        <f t="shared" si="637"/>
        <v>0</v>
      </c>
      <c r="AO228" s="844"/>
      <c r="AP228" s="843">
        <f t="shared" si="638"/>
        <v>0</v>
      </c>
      <c r="AQ228" s="844"/>
      <c r="AR228" s="843">
        <f t="shared" si="639"/>
        <v>0</v>
      </c>
      <c r="AS228" s="844"/>
      <c r="AT228" s="215">
        <f t="shared" si="646"/>
        <v>0</v>
      </c>
      <c r="AU228" s="861"/>
      <c r="AV228" s="862"/>
      <c r="AW228" s="861"/>
      <c r="AX228" s="862"/>
      <c r="AY228" s="861"/>
      <c r="AZ228" s="862"/>
      <c r="BA228" s="861"/>
      <c r="BB228" s="862"/>
      <c r="BC228" s="861"/>
      <c r="BD228" s="862"/>
      <c r="BE228" s="279"/>
      <c r="BF228" s="863"/>
      <c r="BG228" s="864"/>
      <c r="BH228" s="863"/>
      <c r="BI228" s="864"/>
      <c r="BJ228" s="863"/>
      <c r="BK228" s="864"/>
      <c r="BL228" s="863"/>
      <c r="BM228" s="864"/>
      <c r="BN228" s="863"/>
      <c r="BO228" s="864"/>
      <c r="BP228" s="514"/>
      <c r="BQ228" s="572">
        <f t="shared" si="647"/>
        <v>0</v>
      </c>
      <c r="BR228" s="573">
        <f t="shared" si="648"/>
        <v>0</v>
      </c>
      <c r="BS228" s="573">
        <f t="shared" si="649"/>
        <v>0</v>
      </c>
      <c r="BT228" s="573">
        <f t="shared" si="650"/>
        <v>0</v>
      </c>
      <c r="BU228" s="573">
        <f t="shared" si="651"/>
        <v>0</v>
      </c>
      <c r="BV228" s="574">
        <f t="shared" si="652"/>
        <v>0</v>
      </c>
      <c r="BW228" s="993"/>
      <c r="BX228" s="992"/>
      <c r="BY228" s="991"/>
      <c r="BZ228" s="992"/>
      <c r="CA228" s="991"/>
      <c r="CB228" s="992"/>
      <c r="CC228" s="991"/>
      <c r="CD228" s="992"/>
      <c r="CE228" s="991"/>
      <c r="CF228" s="992"/>
      <c r="CG228" s="281"/>
      <c r="CH228" s="989"/>
      <c r="CI228" s="990"/>
      <c r="CJ228" s="989"/>
      <c r="CK228" s="990"/>
      <c r="CL228" s="989"/>
      <c r="CM228" s="990"/>
      <c r="CN228" s="989"/>
      <c r="CO228" s="990"/>
      <c r="CP228" s="989"/>
      <c r="CQ228" s="990"/>
      <c r="CR228" s="282"/>
      <c r="CS228" s="987"/>
      <c r="CT228" s="988"/>
      <c r="CU228" s="987"/>
      <c r="CV228" s="988"/>
      <c r="CW228" s="987"/>
      <c r="CX228" s="988"/>
      <c r="CY228" s="987"/>
      <c r="CZ228" s="988"/>
      <c r="DA228" s="987"/>
      <c r="DB228" s="988"/>
      <c r="DC228" s="283"/>
      <c r="DD228" s="985"/>
      <c r="DE228" s="986"/>
      <c r="DF228" s="985"/>
      <c r="DG228" s="986"/>
      <c r="DH228" s="985"/>
      <c r="DI228" s="986"/>
      <c r="DJ228" s="985"/>
      <c r="DK228" s="986"/>
      <c r="DL228" s="985"/>
      <c r="DM228" s="986"/>
      <c r="DN228" s="284"/>
      <c r="DO228" s="996"/>
      <c r="DP228" s="997"/>
      <c r="DQ228" s="996"/>
      <c r="DR228" s="997"/>
      <c r="DS228" s="996"/>
      <c r="DT228" s="997"/>
      <c r="DU228" s="996"/>
      <c r="DV228" s="997"/>
      <c r="DW228" s="996"/>
      <c r="DX228" s="997"/>
      <c r="DY228" s="285"/>
      <c r="DZ228" s="588"/>
      <c r="EA228" s="589"/>
      <c r="EB228" s="589"/>
      <c r="EC228" s="589"/>
      <c r="ED228" s="589"/>
      <c r="EE228" s="590"/>
      <c r="EF228" s="256">
        <f t="shared" si="640"/>
        <v>0</v>
      </c>
      <c r="EG228" s="256">
        <f t="shared" si="641"/>
        <v>0</v>
      </c>
      <c r="EH228" s="256">
        <f t="shared" si="642"/>
        <v>0</v>
      </c>
      <c r="EI228" s="256">
        <f t="shared" si="643"/>
        <v>0</v>
      </c>
      <c r="EJ228" s="256">
        <f t="shared" si="644"/>
        <v>0</v>
      </c>
      <c r="EK228" s="244">
        <f t="shared" si="645"/>
        <v>0</v>
      </c>
    </row>
    <row r="229" spans="1:141" s="9" customFormat="1" ht="15" customHeight="1">
      <c r="A229" s="62"/>
      <c r="B229" s="62"/>
      <c r="C229" s="61" t="s">
        <v>315</v>
      </c>
      <c r="D229" s="655" t="s">
        <v>338</v>
      </c>
      <c r="E229" s="57"/>
      <c r="F229" s="57"/>
      <c r="G229" s="57"/>
      <c r="H229" s="57"/>
      <c r="I229" s="57"/>
      <c r="J229" s="649"/>
      <c r="K229" s="57"/>
      <c r="L229" s="33"/>
      <c r="M229" s="34">
        <f t="shared" si="634"/>
        <v>1.1000000000000001</v>
      </c>
      <c r="N229" s="865"/>
      <c r="O229" s="866"/>
      <c r="P229" s="865"/>
      <c r="Q229" s="866"/>
      <c r="R229" s="865"/>
      <c r="S229" s="866"/>
      <c r="T229" s="865"/>
      <c r="U229" s="866"/>
      <c r="V229" s="865"/>
      <c r="W229" s="866"/>
      <c r="X229" s="287"/>
      <c r="Y229" s="867"/>
      <c r="Z229" s="961"/>
      <c r="AA229" s="867"/>
      <c r="AB229" s="961"/>
      <c r="AC229" s="867"/>
      <c r="AD229" s="961"/>
      <c r="AE229" s="867"/>
      <c r="AF229" s="961"/>
      <c r="AG229" s="867"/>
      <c r="AH229" s="961"/>
      <c r="AI229" s="277"/>
      <c r="AJ229" s="843">
        <f t="shared" si="635"/>
        <v>0</v>
      </c>
      <c r="AK229" s="844"/>
      <c r="AL229" s="843">
        <f t="shared" si="636"/>
        <v>0</v>
      </c>
      <c r="AM229" s="844"/>
      <c r="AN229" s="843">
        <f t="shared" si="637"/>
        <v>0</v>
      </c>
      <c r="AO229" s="844"/>
      <c r="AP229" s="843">
        <f t="shared" si="638"/>
        <v>0</v>
      </c>
      <c r="AQ229" s="844"/>
      <c r="AR229" s="843">
        <f t="shared" si="639"/>
        <v>0</v>
      </c>
      <c r="AS229" s="844"/>
      <c r="AT229" s="215">
        <f t="shared" si="646"/>
        <v>0</v>
      </c>
      <c r="AU229" s="861"/>
      <c r="AV229" s="862"/>
      <c r="AW229" s="861"/>
      <c r="AX229" s="862"/>
      <c r="AY229" s="861"/>
      <c r="AZ229" s="862"/>
      <c r="BA229" s="861"/>
      <c r="BB229" s="862"/>
      <c r="BC229" s="861"/>
      <c r="BD229" s="862"/>
      <c r="BE229" s="279"/>
      <c r="BF229" s="863"/>
      <c r="BG229" s="864"/>
      <c r="BH229" s="863"/>
      <c r="BI229" s="864"/>
      <c r="BJ229" s="863"/>
      <c r="BK229" s="864"/>
      <c r="BL229" s="863"/>
      <c r="BM229" s="864"/>
      <c r="BN229" s="863"/>
      <c r="BO229" s="864"/>
      <c r="BP229" s="514"/>
      <c r="BQ229" s="572">
        <f t="shared" si="647"/>
        <v>0</v>
      </c>
      <c r="BR229" s="573">
        <f t="shared" si="648"/>
        <v>0</v>
      </c>
      <c r="BS229" s="573">
        <f t="shared" si="649"/>
        <v>0</v>
      </c>
      <c r="BT229" s="573">
        <f t="shared" si="650"/>
        <v>0</v>
      </c>
      <c r="BU229" s="573">
        <f t="shared" si="651"/>
        <v>0</v>
      </c>
      <c r="BV229" s="574">
        <f t="shared" si="652"/>
        <v>0</v>
      </c>
      <c r="BW229" s="993"/>
      <c r="BX229" s="992"/>
      <c r="BY229" s="991"/>
      <c r="BZ229" s="992"/>
      <c r="CA229" s="991"/>
      <c r="CB229" s="992"/>
      <c r="CC229" s="991"/>
      <c r="CD229" s="992"/>
      <c r="CE229" s="991"/>
      <c r="CF229" s="992"/>
      <c r="CG229" s="281"/>
      <c r="CH229" s="989"/>
      <c r="CI229" s="990"/>
      <c r="CJ229" s="989"/>
      <c r="CK229" s="990"/>
      <c r="CL229" s="989"/>
      <c r="CM229" s="990"/>
      <c r="CN229" s="989"/>
      <c r="CO229" s="990"/>
      <c r="CP229" s="989"/>
      <c r="CQ229" s="990"/>
      <c r="CR229" s="282"/>
      <c r="CS229" s="987"/>
      <c r="CT229" s="988"/>
      <c r="CU229" s="987"/>
      <c r="CV229" s="988"/>
      <c r="CW229" s="987"/>
      <c r="CX229" s="988"/>
      <c r="CY229" s="987"/>
      <c r="CZ229" s="988"/>
      <c r="DA229" s="987"/>
      <c r="DB229" s="988"/>
      <c r="DC229" s="283"/>
      <c r="DD229" s="985"/>
      <c r="DE229" s="986"/>
      <c r="DF229" s="985"/>
      <c r="DG229" s="986"/>
      <c r="DH229" s="985"/>
      <c r="DI229" s="986"/>
      <c r="DJ229" s="985"/>
      <c r="DK229" s="986"/>
      <c r="DL229" s="985"/>
      <c r="DM229" s="986"/>
      <c r="DN229" s="284"/>
      <c r="DO229" s="996"/>
      <c r="DP229" s="997"/>
      <c r="DQ229" s="996"/>
      <c r="DR229" s="997"/>
      <c r="DS229" s="996"/>
      <c r="DT229" s="997"/>
      <c r="DU229" s="996"/>
      <c r="DV229" s="997"/>
      <c r="DW229" s="996"/>
      <c r="DX229" s="997"/>
      <c r="DY229" s="285"/>
      <c r="DZ229" s="588"/>
      <c r="EA229" s="589"/>
      <c r="EB229" s="589"/>
      <c r="EC229" s="589"/>
      <c r="ED229" s="589"/>
      <c r="EE229" s="590"/>
      <c r="EF229" s="256">
        <f t="shared" si="640"/>
        <v>0</v>
      </c>
      <c r="EG229" s="256">
        <f t="shared" si="641"/>
        <v>0</v>
      </c>
      <c r="EH229" s="256">
        <f t="shared" si="642"/>
        <v>0</v>
      </c>
      <c r="EI229" s="256">
        <f t="shared" si="643"/>
        <v>0</v>
      </c>
      <c r="EJ229" s="256">
        <f t="shared" si="644"/>
        <v>0</v>
      </c>
      <c r="EK229" s="244">
        <f t="shared" si="645"/>
        <v>0</v>
      </c>
    </row>
    <row r="230" spans="1:141" s="9" customFormat="1" ht="15" customHeight="1">
      <c r="A230" s="62"/>
      <c r="B230" s="62"/>
      <c r="C230" s="61" t="s">
        <v>231</v>
      </c>
      <c r="D230" s="655"/>
      <c r="E230" s="57"/>
      <c r="F230" s="57"/>
      <c r="G230" s="57"/>
      <c r="H230" s="57"/>
      <c r="I230" s="57"/>
      <c r="J230" s="649"/>
      <c r="K230" s="57"/>
      <c r="L230" s="33"/>
      <c r="M230" s="34">
        <f t="shared" si="634"/>
        <v>1</v>
      </c>
      <c r="N230" s="865"/>
      <c r="O230" s="866"/>
      <c r="P230" s="865"/>
      <c r="Q230" s="866"/>
      <c r="R230" s="865"/>
      <c r="S230" s="866"/>
      <c r="T230" s="865"/>
      <c r="U230" s="866"/>
      <c r="V230" s="865"/>
      <c r="W230" s="866"/>
      <c r="X230" s="287"/>
      <c r="Y230" s="867"/>
      <c r="Z230" s="961"/>
      <c r="AA230" s="867"/>
      <c r="AB230" s="961"/>
      <c r="AC230" s="867"/>
      <c r="AD230" s="961"/>
      <c r="AE230" s="867"/>
      <c r="AF230" s="961"/>
      <c r="AG230" s="867"/>
      <c r="AH230" s="961"/>
      <c r="AI230" s="277"/>
      <c r="AJ230" s="843">
        <f t="shared" si="635"/>
        <v>0</v>
      </c>
      <c r="AK230" s="844"/>
      <c r="AL230" s="843">
        <f t="shared" si="636"/>
        <v>0</v>
      </c>
      <c r="AM230" s="844"/>
      <c r="AN230" s="843">
        <f t="shared" si="637"/>
        <v>0</v>
      </c>
      <c r="AO230" s="844"/>
      <c r="AP230" s="843">
        <f t="shared" si="638"/>
        <v>0</v>
      </c>
      <c r="AQ230" s="844"/>
      <c r="AR230" s="843">
        <f t="shared" si="639"/>
        <v>0</v>
      </c>
      <c r="AS230" s="844"/>
      <c r="AT230" s="215">
        <f t="shared" si="646"/>
        <v>0</v>
      </c>
      <c r="AU230" s="861"/>
      <c r="AV230" s="862"/>
      <c r="AW230" s="861"/>
      <c r="AX230" s="862"/>
      <c r="AY230" s="861"/>
      <c r="AZ230" s="862"/>
      <c r="BA230" s="861"/>
      <c r="BB230" s="862"/>
      <c r="BC230" s="861"/>
      <c r="BD230" s="862"/>
      <c r="BE230" s="279"/>
      <c r="BF230" s="863"/>
      <c r="BG230" s="864"/>
      <c r="BH230" s="863"/>
      <c r="BI230" s="864"/>
      <c r="BJ230" s="863"/>
      <c r="BK230" s="864"/>
      <c r="BL230" s="863"/>
      <c r="BM230" s="864"/>
      <c r="BN230" s="863"/>
      <c r="BO230" s="864"/>
      <c r="BP230" s="514"/>
      <c r="BQ230" s="572">
        <f t="shared" si="647"/>
        <v>0</v>
      </c>
      <c r="BR230" s="573">
        <f t="shared" si="648"/>
        <v>0</v>
      </c>
      <c r="BS230" s="573">
        <f t="shared" si="649"/>
        <v>0</v>
      </c>
      <c r="BT230" s="573">
        <f t="shared" si="650"/>
        <v>0</v>
      </c>
      <c r="BU230" s="573">
        <f t="shared" si="651"/>
        <v>0</v>
      </c>
      <c r="BV230" s="574">
        <f t="shared" si="652"/>
        <v>0</v>
      </c>
      <c r="BW230" s="993"/>
      <c r="BX230" s="992"/>
      <c r="BY230" s="991"/>
      <c r="BZ230" s="992"/>
      <c r="CA230" s="991"/>
      <c r="CB230" s="992"/>
      <c r="CC230" s="991"/>
      <c r="CD230" s="992"/>
      <c r="CE230" s="991"/>
      <c r="CF230" s="992"/>
      <c r="CG230" s="281"/>
      <c r="CH230" s="989"/>
      <c r="CI230" s="990"/>
      <c r="CJ230" s="989"/>
      <c r="CK230" s="990"/>
      <c r="CL230" s="989"/>
      <c r="CM230" s="990"/>
      <c r="CN230" s="989"/>
      <c r="CO230" s="990"/>
      <c r="CP230" s="989"/>
      <c r="CQ230" s="990"/>
      <c r="CR230" s="282"/>
      <c r="CS230" s="987"/>
      <c r="CT230" s="988"/>
      <c r="CU230" s="987"/>
      <c r="CV230" s="988"/>
      <c r="CW230" s="987"/>
      <c r="CX230" s="988"/>
      <c r="CY230" s="987"/>
      <c r="CZ230" s="988"/>
      <c r="DA230" s="987"/>
      <c r="DB230" s="988"/>
      <c r="DC230" s="283"/>
      <c r="DD230" s="985"/>
      <c r="DE230" s="986"/>
      <c r="DF230" s="985"/>
      <c r="DG230" s="986"/>
      <c r="DH230" s="985"/>
      <c r="DI230" s="986"/>
      <c r="DJ230" s="985"/>
      <c r="DK230" s="986"/>
      <c r="DL230" s="985"/>
      <c r="DM230" s="986"/>
      <c r="DN230" s="284"/>
      <c r="DO230" s="996"/>
      <c r="DP230" s="997"/>
      <c r="DQ230" s="996"/>
      <c r="DR230" s="997"/>
      <c r="DS230" s="996"/>
      <c r="DT230" s="997"/>
      <c r="DU230" s="996"/>
      <c r="DV230" s="997"/>
      <c r="DW230" s="996"/>
      <c r="DX230" s="997"/>
      <c r="DY230" s="285"/>
      <c r="DZ230" s="588"/>
      <c r="EA230" s="589"/>
      <c r="EB230" s="589"/>
      <c r="EC230" s="589"/>
      <c r="ED230" s="589"/>
      <c r="EE230" s="590"/>
      <c r="EF230" s="256">
        <f t="shared" si="640"/>
        <v>0</v>
      </c>
      <c r="EG230" s="256">
        <f t="shared" si="641"/>
        <v>0</v>
      </c>
      <c r="EH230" s="256">
        <f t="shared" si="642"/>
        <v>0</v>
      </c>
      <c r="EI230" s="256">
        <f t="shared" si="643"/>
        <v>0</v>
      </c>
      <c r="EJ230" s="256">
        <f t="shared" si="644"/>
        <v>0</v>
      </c>
      <c r="EK230" s="244">
        <f t="shared" si="645"/>
        <v>0</v>
      </c>
    </row>
    <row r="231" spans="1:141" s="9" customFormat="1" ht="15" customHeight="1">
      <c r="A231" s="62"/>
      <c r="B231" s="62"/>
      <c r="C231" s="61" t="s">
        <v>15</v>
      </c>
      <c r="D231" s="655"/>
      <c r="E231" s="57"/>
      <c r="F231" s="57"/>
      <c r="G231" s="57"/>
      <c r="H231" s="57"/>
      <c r="I231" s="57"/>
      <c r="J231" s="649"/>
      <c r="K231" s="57"/>
      <c r="L231" s="33"/>
      <c r="M231" s="34">
        <f t="shared" si="634"/>
        <v>1</v>
      </c>
      <c r="N231" s="865"/>
      <c r="O231" s="866"/>
      <c r="P231" s="865"/>
      <c r="Q231" s="866"/>
      <c r="R231" s="865"/>
      <c r="S231" s="866"/>
      <c r="T231" s="865"/>
      <c r="U231" s="866"/>
      <c r="V231" s="865"/>
      <c r="W231" s="866"/>
      <c r="X231" s="287"/>
      <c r="Y231" s="867"/>
      <c r="Z231" s="961"/>
      <c r="AA231" s="867"/>
      <c r="AB231" s="961"/>
      <c r="AC231" s="867"/>
      <c r="AD231" s="961"/>
      <c r="AE231" s="867"/>
      <c r="AF231" s="961"/>
      <c r="AG231" s="867"/>
      <c r="AH231" s="961"/>
      <c r="AI231" s="277"/>
      <c r="AJ231" s="843">
        <f t="shared" si="635"/>
        <v>0</v>
      </c>
      <c r="AK231" s="844"/>
      <c r="AL231" s="843">
        <f t="shared" si="636"/>
        <v>0</v>
      </c>
      <c r="AM231" s="844"/>
      <c r="AN231" s="843">
        <f t="shared" si="637"/>
        <v>0</v>
      </c>
      <c r="AO231" s="844"/>
      <c r="AP231" s="843">
        <f t="shared" si="638"/>
        <v>0</v>
      </c>
      <c r="AQ231" s="844"/>
      <c r="AR231" s="843">
        <f t="shared" si="639"/>
        <v>0</v>
      </c>
      <c r="AS231" s="844"/>
      <c r="AT231" s="215">
        <f t="shared" si="646"/>
        <v>0</v>
      </c>
      <c r="AU231" s="861"/>
      <c r="AV231" s="862"/>
      <c r="AW231" s="861"/>
      <c r="AX231" s="862"/>
      <c r="AY231" s="861"/>
      <c r="AZ231" s="862"/>
      <c r="BA231" s="861"/>
      <c r="BB231" s="862"/>
      <c r="BC231" s="861"/>
      <c r="BD231" s="862"/>
      <c r="BE231" s="279"/>
      <c r="BF231" s="863"/>
      <c r="BG231" s="864"/>
      <c r="BH231" s="863"/>
      <c r="BI231" s="864"/>
      <c r="BJ231" s="863"/>
      <c r="BK231" s="864"/>
      <c r="BL231" s="863"/>
      <c r="BM231" s="864"/>
      <c r="BN231" s="863"/>
      <c r="BO231" s="864"/>
      <c r="BP231" s="514"/>
      <c r="BQ231" s="572">
        <f t="shared" si="647"/>
        <v>0</v>
      </c>
      <c r="BR231" s="573">
        <f t="shared" si="648"/>
        <v>0</v>
      </c>
      <c r="BS231" s="573">
        <f t="shared" si="649"/>
        <v>0</v>
      </c>
      <c r="BT231" s="573">
        <f t="shared" si="650"/>
        <v>0</v>
      </c>
      <c r="BU231" s="573">
        <f t="shared" si="651"/>
        <v>0</v>
      </c>
      <c r="BV231" s="574">
        <f t="shared" si="652"/>
        <v>0</v>
      </c>
      <c r="BW231" s="993"/>
      <c r="BX231" s="992"/>
      <c r="BY231" s="991"/>
      <c r="BZ231" s="992"/>
      <c r="CA231" s="991"/>
      <c r="CB231" s="992"/>
      <c r="CC231" s="991"/>
      <c r="CD231" s="992"/>
      <c r="CE231" s="991"/>
      <c r="CF231" s="992"/>
      <c r="CG231" s="281"/>
      <c r="CH231" s="989"/>
      <c r="CI231" s="990"/>
      <c r="CJ231" s="989"/>
      <c r="CK231" s="990"/>
      <c r="CL231" s="989"/>
      <c r="CM231" s="990"/>
      <c r="CN231" s="989"/>
      <c r="CO231" s="990"/>
      <c r="CP231" s="989"/>
      <c r="CQ231" s="990"/>
      <c r="CR231" s="282"/>
      <c r="CS231" s="987"/>
      <c r="CT231" s="988"/>
      <c r="CU231" s="987"/>
      <c r="CV231" s="988"/>
      <c r="CW231" s="987"/>
      <c r="CX231" s="988"/>
      <c r="CY231" s="987"/>
      <c r="CZ231" s="988"/>
      <c r="DA231" s="987"/>
      <c r="DB231" s="988"/>
      <c r="DC231" s="283"/>
      <c r="DD231" s="985"/>
      <c r="DE231" s="986"/>
      <c r="DF231" s="985"/>
      <c r="DG231" s="986"/>
      <c r="DH231" s="985"/>
      <c r="DI231" s="986"/>
      <c r="DJ231" s="985"/>
      <c r="DK231" s="986"/>
      <c r="DL231" s="985"/>
      <c r="DM231" s="986"/>
      <c r="DN231" s="284"/>
      <c r="DO231" s="996"/>
      <c r="DP231" s="997"/>
      <c r="DQ231" s="996"/>
      <c r="DR231" s="997"/>
      <c r="DS231" s="996"/>
      <c r="DT231" s="997"/>
      <c r="DU231" s="996"/>
      <c r="DV231" s="997"/>
      <c r="DW231" s="996"/>
      <c r="DX231" s="997"/>
      <c r="DY231" s="285"/>
      <c r="DZ231" s="588"/>
      <c r="EA231" s="589"/>
      <c r="EB231" s="589"/>
      <c r="EC231" s="589"/>
      <c r="ED231" s="589"/>
      <c r="EE231" s="590"/>
      <c r="EF231" s="256">
        <f t="shared" si="640"/>
        <v>0</v>
      </c>
      <c r="EG231" s="256">
        <f t="shared" si="641"/>
        <v>0</v>
      </c>
      <c r="EH231" s="256">
        <f t="shared" si="642"/>
        <v>0</v>
      </c>
      <c r="EI231" s="256">
        <f t="shared" si="643"/>
        <v>0</v>
      </c>
      <c r="EJ231" s="256">
        <f t="shared" si="644"/>
        <v>0</v>
      </c>
      <c r="EK231" s="244">
        <f t="shared" si="645"/>
        <v>0</v>
      </c>
    </row>
    <row r="232" spans="1:141" s="9" customFormat="1" ht="15" customHeight="1">
      <c r="A232" s="62"/>
      <c r="B232" s="62"/>
      <c r="C232" s="61" t="s">
        <v>34</v>
      </c>
      <c r="D232" s="655"/>
      <c r="E232" s="57"/>
      <c r="F232" s="57"/>
      <c r="G232" s="57"/>
      <c r="H232" s="57"/>
      <c r="I232" s="57"/>
      <c r="J232" s="649"/>
      <c r="K232" s="57"/>
      <c r="L232" s="33"/>
      <c r="M232" s="34">
        <f t="shared" si="634"/>
        <v>1.1000000000000001</v>
      </c>
      <c r="N232" s="865"/>
      <c r="O232" s="866"/>
      <c r="P232" s="865"/>
      <c r="Q232" s="866"/>
      <c r="R232" s="865"/>
      <c r="S232" s="866"/>
      <c r="T232" s="865"/>
      <c r="U232" s="866"/>
      <c r="V232" s="865"/>
      <c r="W232" s="866"/>
      <c r="X232" s="287"/>
      <c r="Y232" s="867"/>
      <c r="Z232" s="961"/>
      <c r="AA232" s="867"/>
      <c r="AB232" s="961"/>
      <c r="AC232" s="867"/>
      <c r="AD232" s="961"/>
      <c r="AE232" s="867"/>
      <c r="AF232" s="961"/>
      <c r="AG232" s="867"/>
      <c r="AH232" s="961"/>
      <c r="AI232" s="277"/>
      <c r="AJ232" s="843">
        <f t="shared" si="635"/>
        <v>0</v>
      </c>
      <c r="AK232" s="844"/>
      <c r="AL232" s="843">
        <f t="shared" si="636"/>
        <v>0</v>
      </c>
      <c r="AM232" s="844"/>
      <c r="AN232" s="843">
        <f t="shared" si="637"/>
        <v>0</v>
      </c>
      <c r="AO232" s="844"/>
      <c r="AP232" s="843">
        <f t="shared" si="638"/>
        <v>0</v>
      </c>
      <c r="AQ232" s="844"/>
      <c r="AR232" s="843">
        <f t="shared" si="639"/>
        <v>0</v>
      </c>
      <c r="AS232" s="844"/>
      <c r="AT232" s="215">
        <f t="shared" si="646"/>
        <v>0</v>
      </c>
      <c r="AU232" s="861"/>
      <c r="AV232" s="862"/>
      <c r="AW232" s="861"/>
      <c r="AX232" s="862"/>
      <c r="AY232" s="861"/>
      <c r="AZ232" s="862"/>
      <c r="BA232" s="861"/>
      <c r="BB232" s="862"/>
      <c r="BC232" s="861"/>
      <c r="BD232" s="862"/>
      <c r="BE232" s="279"/>
      <c r="BF232" s="863"/>
      <c r="BG232" s="864"/>
      <c r="BH232" s="863"/>
      <c r="BI232" s="864"/>
      <c r="BJ232" s="863"/>
      <c r="BK232" s="864"/>
      <c r="BL232" s="863"/>
      <c r="BM232" s="864"/>
      <c r="BN232" s="863"/>
      <c r="BO232" s="864"/>
      <c r="BP232" s="514"/>
      <c r="BQ232" s="572">
        <f t="shared" si="647"/>
        <v>0</v>
      </c>
      <c r="BR232" s="573">
        <f t="shared" si="648"/>
        <v>0</v>
      </c>
      <c r="BS232" s="573">
        <f t="shared" si="649"/>
        <v>0</v>
      </c>
      <c r="BT232" s="573">
        <f t="shared" si="650"/>
        <v>0</v>
      </c>
      <c r="BU232" s="573">
        <f t="shared" si="651"/>
        <v>0</v>
      </c>
      <c r="BV232" s="574">
        <f t="shared" si="652"/>
        <v>0</v>
      </c>
      <c r="BW232" s="993"/>
      <c r="BX232" s="992"/>
      <c r="BY232" s="991"/>
      <c r="BZ232" s="992"/>
      <c r="CA232" s="991"/>
      <c r="CB232" s="992"/>
      <c r="CC232" s="991"/>
      <c r="CD232" s="992"/>
      <c r="CE232" s="991"/>
      <c r="CF232" s="992"/>
      <c r="CG232" s="281"/>
      <c r="CH232" s="989"/>
      <c r="CI232" s="990"/>
      <c r="CJ232" s="989"/>
      <c r="CK232" s="990"/>
      <c r="CL232" s="989"/>
      <c r="CM232" s="990"/>
      <c r="CN232" s="989"/>
      <c r="CO232" s="990"/>
      <c r="CP232" s="989"/>
      <c r="CQ232" s="990"/>
      <c r="CR232" s="282"/>
      <c r="CS232" s="987"/>
      <c r="CT232" s="988"/>
      <c r="CU232" s="987"/>
      <c r="CV232" s="988"/>
      <c r="CW232" s="987"/>
      <c r="CX232" s="988"/>
      <c r="CY232" s="987"/>
      <c r="CZ232" s="988"/>
      <c r="DA232" s="987"/>
      <c r="DB232" s="988"/>
      <c r="DC232" s="283"/>
      <c r="DD232" s="985"/>
      <c r="DE232" s="986"/>
      <c r="DF232" s="985"/>
      <c r="DG232" s="986"/>
      <c r="DH232" s="985"/>
      <c r="DI232" s="986"/>
      <c r="DJ232" s="985"/>
      <c r="DK232" s="986"/>
      <c r="DL232" s="985"/>
      <c r="DM232" s="986"/>
      <c r="DN232" s="284"/>
      <c r="DO232" s="996"/>
      <c r="DP232" s="997"/>
      <c r="DQ232" s="996"/>
      <c r="DR232" s="997"/>
      <c r="DS232" s="996"/>
      <c r="DT232" s="997"/>
      <c r="DU232" s="996"/>
      <c r="DV232" s="997"/>
      <c r="DW232" s="996"/>
      <c r="DX232" s="997"/>
      <c r="DY232" s="285"/>
      <c r="DZ232" s="588"/>
      <c r="EA232" s="589"/>
      <c r="EB232" s="589"/>
      <c r="EC232" s="589"/>
      <c r="ED232" s="589"/>
      <c r="EE232" s="590"/>
      <c r="EF232" s="256">
        <f t="shared" si="640"/>
        <v>0</v>
      </c>
      <c r="EG232" s="256">
        <f t="shared" si="641"/>
        <v>0</v>
      </c>
      <c r="EH232" s="256">
        <f t="shared" si="642"/>
        <v>0</v>
      </c>
      <c r="EI232" s="256">
        <f t="shared" si="643"/>
        <v>0</v>
      </c>
      <c r="EJ232" s="256">
        <f t="shared" si="644"/>
        <v>0</v>
      </c>
      <c r="EK232" s="244">
        <f t="shared" si="645"/>
        <v>0</v>
      </c>
    </row>
    <row r="233" spans="1:141" s="9" customFormat="1" ht="15" customHeight="1">
      <c r="A233" s="62"/>
      <c r="B233" s="62"/>
      <c r="C233" s="61" t="s">
        <v>315</v>
      </c>
      <c r="D233" s="655" t="s">
        <v>338</v>
      </c>
      <c r="E233" s="57"/>
      <c r="F233" s="57"/>
      <c r="G233" s="57"/>
      <c r="H233" s="57"/>
      <c r="I233" s="57"/>
      <c r="J233" s="649"/>
      <c r="K233" s="57"/>
      <c r="L233" s="33"/>
      <c r="M233" s="34">
        <f t="shared" si="634"/>
        <v>1.1000000000000001</v>
      </c>
      <c r="N233" s="865"/>
      <c r="O233" s="866"/>
      <c r="P233" s="865"/>
      <c r="Q233" s="866"/>
      <c r="R233" s="865"/>
      <c r="S233" s="866"/>
      <c r="T233" s="865"/>
      <c r="U233" s="866"/>
      <c r="V233" s="865"/>
      <c r="W233" s="866"/>
      <c r="X233" s="287"/>
      <c r="Y233" s="867"/>
      <c r="Z233" s="961"/>
      <c r="AA233" s="867"/>
      <c r="AB233" s="961"/>
      <c r="AC233" s="867"/>
      <c r="AD233" s="961"/>
      <c r="AE233" s="867"/>
      <c r="AF233" s="961"/>
      <c r="AG233" s="867"/>
      <c r="AH233" s="961"/>
      <c r="AI233" s="277"/>
      <c r="AJ233" s="843">
        <f t="shared" si="635"/>
        <v>0</v>
      </c>
      <c r="AK233" s="844"/>
      <c r="AL233" s="843">
        <f t="shared" si="636"/>
        <v>0</v>
      </c>
      <c r="AM233" s="844"/>
      <c r="AN233" s="843">
        <f t="shared" si="637"/>
        <v>0</v>
      </c>
      <c r="AO233" s="844"/>
      <c r="AP233" s="843">
        <f t="shared" si="638"/>
        <v>0</v>
      </c>
      <c r="AQ233" s="844"/>
      <c r="AR233" s="843">
        <f t="shared" si="639"/>
        <v>0</v>
      </c>
      <c r="AS233" s="844"/>
      <c r="AT233" s="215">
        <f t="shared" si="646"/>
        <v>0</v>
      </c>
      <c r="AU233" s="861"/>
      <c r="AV233" s="862"/>
      <c r="AW233" s="861"/>
      <c r="AX233" s="862"/>
      <c r="AY233" s="861"/>
      <c r="AZ233" s="862"/>
      <c r="BA233" s="861"/>
      <c r="BB233" s="862"/>
      <c r="BC233" s="861"/>
      <c r="BD233" s="862"/>
      <c r="BE233" s="279"/>
      <c r="BF233" s="863"/>
      <c r="BG233" s="864"/>
      <c r="BH233" s="863"/>
      <c r="BI233" s="864"/>
      <c r="BJ233" s="863"/>
      <c r="BK233" s="864"/>
      <c r="BL233" s="863"/>
      <c r="BM233" s="864"/>
      <c r="BN233" s="863"/>
      <c r="BO233" s="864"/>
      <c r="BP233" s="514"/>
      <c r="BQ233" s="572">
        <f t="shared" si="647"/>
        <v>0</v>
      </c>
      <c r="BR233" s="573">
        <f t="shared" si="648"/>
        <v>0</v>
      </c>
      <c r="BS233" s="573">
        <f t="shared" si="649"/>
        <v>0</v>
      </c>
      <c r="BT233" s="573">
        <f t="shared" si="650"/>
        <v>0</v>
      </c>
      <c r="BU233" s="573">
        <f t="shared" si="651"/>
        <v>0</v>
      </c>
      <c r="BV233" s="574">
        <f t="shared" si="652"/>
        <v>0</v>
      </c>
      <c r="BW233" s="993"/>
      <c r="BX233" s="992"/>
      <c r="BY233" s="991"/>
      <c r="BZ233" s="992"/>
      <c r="CA233" s="991"/>
      <c r="CB233" s="992"/>
      <c r="CC233" s="991"/>
      <c r="CD233" s="992"/>
      <c r="CE233" s="991"/>
      <c r="CF233" s="992"/>
      <c r="CG233" s="281"/>
      <c r="CH233" s="989"/>
      <c r="CI233" s="990"/>
      <c r="CJ233" s="989"/>
      <c r="CK233" s="990"/>
      <c r="CL233" s="989"/>
      <c r="CM233" s="990"/>
      <c r="CN233" s="989"/>
      <c r="CO233" s="990"/>
      <c r="CP233" s="989"/>
      <c r="CQ233" s="990"/>
      <c r="CR233" s="282"/>
      <c r="CS233" s="987"/>
      <c r="CT233" s="988"/>
      <c r="CU233" s="987"/>
      <c r="CV233" s="988"/>
      <c r="CW233" s="987"/>
      <c r="CX233" s="988"/>
      <c r="CY233" s="987"/>
      <c r="CZ233" s="988"/>
      <c r="DA233" s="987"/>
      <c r="DB233" s="988"/>
      <c r="DC233" s="283"/>
      <c r="DD233" s="985"/>
      <c r="DE233" s="986"/>
      <c r="DF233" s="985"/>
      <c r="DG233" s="986"/>
      <c r="DH233" s="985"/>
      <c r="DI233" s="986"/>
      <c r="DJ233" s="985"/>
      <c r="DK233" s="986"/>
      <c r="DL233" s="985"/>
      <c r="DM233" s="986"/>
      <c r="DN233" s="284"/>
      <c r="DO233" s="996"/>
      <c r="DP233" s="997"/>
      <c r="DQ233" s="996"/>
      <c r="DR233" s="997"/>
      <c r="DS233" s="996"/>
      <c r="DT233" s="997"/>
      <c r="DU233" s="996"/>
      <c r="DV233" s="997"/>
      <c r="DW233" s="996"/>
      <c r="DX233" s="997"/>
      <c r="DY233" s="285"/>
      <c r="DZ233" s="588"/>
      <c r="EA233" s="589"/>
      <c r="EB233" s="589"/>
      <c r="EC233" s="589"/>
      <c r="ED233" s="589"/>
      <c r="EE233" s="590"/>
      <c r="EF233" s="256">
        <f t="shared" si="640"/>
        <v>0</v>
      </c>
      <c r="EG233" s="256">
        <f t="shared" si="641"/>
        <v>0</v>
      </c>
      <c r="EH233" s="256">
        <f t="shared" si="642"/>
        <v>0</v>
      </c>
      <c r="EI233" s="256">
        <f t="shared" si="643"/>
        <v>0</v>
      </c>
      <c r="EJ233" s="256">
        <f t="shared" si="644"/>
        <v>0</v>
      </c>
      <c r="EK233" s="244">
        <f t="shared" si="645"/>
        <v>0</v>
      </c>
    </row>
    <row r="234" spans="1:141" s="9" customFormat="1" ht="15" customHeight="1">
      <c r="A234" s="62"/>
      <c r="B234" s="62"/>
      <c r="C234" s="61" t="s">
        <v>231</v>
      </c>
      <c r="D234" s="655"/>
      <c r="E234" s="57"/>
      <c r="F234" s="57"/>
      <c r="G234" s="57"/>
      <c r="H234" s="57"/>
      <c r="I234" s="57"/>
      <c r="J234" s="649"/>
      <c r="K234" s="57"/>
      <c r="L234" s="33"/>
      <c r="M234" s="34">
        <f t="shared" si="634"/>
        <v>1</v>
      </c>
      <c r="N234" s="865"/>
      <c r="O234" s="866"/>
      <c r="P234" s="865"/>
      <c r="Q234" s="866"/>
      <c r="R234" s="865"/>
      <c r="S234" s="866"/>
      <c r="T234" s="865"/>
      <c r="U234" s="866"/>
      <c r="V234" s="865"/>
      <c r="W234" s="866"/>
      <c r="X234" s="287"/>
      <c r="Y234" s="867"/>
      <c r="Z234" s="961"/>
      <c r="AA234" s="867"/>
      <c r="AB234" s="961"/>
      <c r="AC234" s="867"/>
      <c r="AD234" s="961"/>
      <c r="AE234" s="867"/>
      <c r="AF234" s="961"/>
      <c r="AG234" s="867"/>
      <c r="AH234" s="961"/>
      <c r="AI234" s="277"/>
      <c r="AJ234" s="843">
        <f t="shared" si="635"/>
        <v>0</v>
      </c>
      <c r="AK234" s="844"/>
      <c r="AL234" s="843">
        <f t="shared" si="636"/>
        <v>0</v>
      </c>
      <c r="AM234" s="844"/>
      <c r="AN234" s="843">
        <f t="shared" si="637"/>
        <v>0</v>
      </c>
      <c r="AO234" s="844"/>
      <c r="AP234" s="843">
        <f t="shared" si="638"/>
        <v>0</v>
      </c>
      <c r="AQ234" s="844"/>
      <c r="AR234" s="843">
        <f t="shared" si="639"/>
        <v>0</v>
      </c>
      <c r="AS234" s="844"/>
      <c r="AT234" s="215">
        <f t="shared" si="646"/>
        <v>0</v>
      </c>
      <c r="AU234" s="861"/>
      <c r="AV234" s="862"/>
      <c r="AW234" s="861"/>
      <c r="AX234" s="862"/>
      <c r="AY234" s="861"/>
      <c r="AZ234" s="862"/>
      <c r="BA234" s="861"/>
      <c r="BB234" s="862"/>
      <c r="BC234" s="861"/>
      <c r="BD234" s="862"/>
      <c r="BE234" s="279"/>
      <c r="BF234" s="863"/>
      <c r="BG234" s="864"/>
      <c r="BH234" s="863"/>
      <c r="BI234" s="864"/>
      <c r="BJ234" s="863"/>
      <c r="BK234" s="864"/>
      <c r="BL234" s="863"/>
      <c r="BM234" s="864"/>
      <c r="BN234" s="863"/>
      <c r="BO234" s="864"/>
      <c r="BP234" s="514"/>
      <c r="BQ234" s="572">
        <f t="shared" si="647"/>
        <v>0</v>
      </c>
      <c r="BR234" s="573">
        <f t="shared" si="648"/>
        <v>0</v>
      </c>
      <c r="BS234" s="573">
        <f t="shared" si="649"/>
        <v>0</v>
      </c>
      <c r="BT234" s="573">
        <f t="shared" si="650"/>
        <v>0</v>
      </c>
      <c r="BU234" s="573">
        <f t="shared" si="651"/>
        <v>0</v>
      </c>
      <c r="BV234" s="574">
        <f t="shared" si="652"/>
        <v>0</v>
      </c>
      <c r="BW234" s="993"/>
      <c r="BX234" s="992"/>
      <c r="BY234" s="991"/>
      <c r="BZ234" s="992"/>
      <c r="CA234" s="991"/>
      <c r="CB234" s="992"/>
      <c r="CC234" s="991"/>
      <c r="CD234" s="992"/>
      <c r="CE234" s="991"/>
      <c r="CF234" s="992"/>
      <c r="CG234" s="281"/>
      <c r="CH234" s="989"/>
      <c r="CI234" s="990"/>
      <c r="CJ234" s="989"/>
      <c r="CK234" s="990"/>
      <c r="CL234" s="989"/>
      <c r="CM234" s="990"/>
      <c r="CN234" s="989"/>
      <c r="CO234" s="990"/>
      <c r="CP234" s="989"/>
      <c r="CQ234" s="990"/>
      <c r="CR234" s="282"/>
      <c r="CS234" s="987"/>
      <c r="CT234" s="988"/>
      <c r="CU234" s="987"/>
      <c r="CV234" s="988"/>
      <c r="CW234" s="987"/>
      <c r="CX234" s="988"/>
      <c r="CY234" s="987"/>
      <c r="CZ234" s="988"/>
      <c r="DA234" s="987"/>
      <c r="DB234" s="988"/>
      <c r="DC234" s="283"/>
      <c r="DD234" s="985"/>
      <c r="DE234" s="986"/>
      <c r="DF234" s="985"/>
      <c r="DG234" s="986"/>
      <c r="DH234" s="985"/>
      <c r="DI234" s="986"/>
      <c r="DJ234" s="985"/>
      <c r="DK234" s="986"/>
      <c r="DL234" s="985"/>
      <c r="DM234" s="986"/>
      <c r="DN234" s="284"/>
      <c r="DO234" s="996"/>
      <c r="DP234" s="997"/>
      <c r="DQ234" s="996"/>
      <c r="DR234" s="997"/>
      <c r="DS234" s="996"/>
      <c r="DT234" s="997"/>
      <c r="DU234" s="996"/>
      <c r="DV234" s="997"/>
      <c r="DW234" s="996"/>
      <c r="DX234" s="997"/>
      <c r="DY234" s="285"/>
      <c r="DZ234" s="588"/>
      <c r="EA234" s="589"/>
      <c r="EB234" s="589"/>
      <c r="EC234" s="589"/>
      <c r="ED234" s="589"/>
      <c r="EE234" s="590"/>
      <c r="EF234" s="256">
        <f t="shared" si="640"/>
        <v>0</v>
      </c>
      <c r="EG234" s="256">
        <f t="shared" si="641"/>
        <v>0</v>
      </c>
      <c r="EH234" s="256">
        <f t="shared" si="642"/>
        <v>0</v>
      </c>
      <c r="EI234" s="256">
        <f t="shared" si="643"/>
        <v>0</v>
      </c>
      <c r="EJ234" s="256">
        <f t="shared" si="644"/>
        <v>0</v>
      </c>
      <c r="EK234" s="244">
        <f t="shared" si="645"/>
        <v>0</v>
      </c>
    </row>
    <row r="235" spans="1:141" s="9" customFormat="1" ht="15" customHeight="1">
      <c r="A235" s="62"/>
      <c r="B235" s="62"/>
      <c r="C235" s="61" t="s">
        <v>15</v>
      </c>
      <c r="D235" s="655"/>
      <c r="E235" s="57"/>
      <c r="F235" s="57"/>
      <c r="G235" s="57"/>
      <c r="H235" s="57"/>
      <c r="I235" s="57"/>
      <c r="J235" s="649"/>
      <c r="K235" s="57"/>
      <c r="L235" s="33"/>
      <c r="M235" s="34">
        <f t="shared" si="634"/>
        <v>1</v>
      </c>
      <c r="N235" s="865"/>
      <c r="O235" s="866"/>
      <c r="P235" s="865"/>
      <c r="Q235" s="866"/>
      <c r="R235" s="865"/>
      <c r="S235" s="866"/>
      <c r="T235" s="865"/>
      <c r="U235" s="866"/>
      <c r="V235" s="865"/>
      <c r="W235" s="866"/>
      <c r="X235" s="287"/>
      <c r="Y235" s="867"/>
      <c r="Z235" s="961"/>
      <c r="AA235" s="867"/>
      <c r="AB235" s="961"/>
      <c r="AC235" s="867"/>
      <c r="AD235" s="961"/>
      <c r="AE235" s="867"/>
      <c r="AF235" s="961"/>
      <c r="AG235" s="867"/>
      <c r="AH235" s="961"/>
      <c r="AI235" s="277"/>
      <c r="AJ235" s="843">
        <f t="shared" si="635"/>
        <v>0</v>
      </c>
      <c r="AK235" s="844"/>
      <c r="AL235" s="843">
        <f t="shared" si="636"/>
        <v>0</v>
      </c>
      <c r="AM235" s="844"/>
      <c r="AN235" s="843">
        <f t="shared" si="637"/>
        <v>0</v>
      </c>
      <c r="AO235" s="844"/>
      <c r="AP235" s="843">
        <f t="shared" si="638"/>
        <v>0</v>
      </c>
      <c r="AQ235" s="844"/>
      <c r="AR235" s="843">
        <f t="shared" si="639"/>
        <v>0</v>
      </c>
      <c r="AS235" s="844"/>
      <c r="AT235" s="215">
        <f t="shared" si="646"/>
        <v>0</v>
      </c>
      <c r="AU235" s="861"/>
      <c r="AV235" s="862"/>
      <c r="AW235" s="861"/>
      <c r="AX235" s="862"/>
      <c r="AY235" s="861"/>
      <c r="AZ235" s="862"/>
      <c r="BA235" s="861"/>
      <c r="BB235" s="862"/>
      <c r="BC235" s="861"/>
      <c r="BD235" s="862"/>
      <c r="BE235" s="279"/>
      <c r="BF235" s="863"/>
      <c r="BG235" s="864"/>
      <c r="BH235" s="863"/>
      <c r="BI235" s="864"/>
      <c r="BJ235" s="863"/>
      <c r="BK235" s="864"/>
      <c r="BL235" s="863"/>
      <c r="BM235" s="864"/>
      <c r="BN235" s="863"/>
      <c r="BO235" s="864"/>
      <c r="BP235" s="514"/>
      <c r="BQ235" s="572">
        <f t="shared" si="647"/>
        <v>0</v>
      </c>
      <c r="BR235" s="573">
        <f t="shared" si="648"/>
        <v>0</v>
      </c>
      <c r="BS235" s="573">
        <f t="shared" si="649"/>
        <v>0</v>
      </c>
      <c r="BT235" s="573">
        <f t="shared" si="650"/>
        <v>0</v>
      </c>
      <c r="BU235" s="573">
        <f t="shared" si="651"/>
        <v>0</v>
      </c>
      <c r="BV235" s="574">
        <f t="shared" si="652"/>
        <v>0</v>
      </c>
      <c r="BW235" s="993"/>
      <c r="BX235" s="992"/>
      <c r="BY235" s="991"/>
      <c r="BZ235" s="992"/>
      <c r="CA235" s="991"/>
      <c r="CB235" s="992"/>
      <c r="CC235" s="991"/>
      <c r="CD235" s="992"/>
      <c r="CE235" s="991"/>
      <c r="CF235" s="992"/>
      <c r="CG235" s="281"/>
      <c r="CH235" s="989"/>
      <c r="CI235" s="990"/>
      <c r="CJ235" s="989"/>
      <c r="CK235" s="990"/>
      <c r="CL235" s="989"/>
      <c r="CM235" s="990"/>
      <c r="CN235" s="989"/>
      <c r="CO235" s="990"/>
      <c r="CP235" s="989"/>
      <c r="CQ235" s="990"/>
      <c r="CR235" s="282"/>
      <c r="CS235" s="987"/>
      <c r="CT235" s="988"/>
      <c r="CU235" s="987"/>
      <c r="CV235" s="988"/>
      <c r="CW235" s="987"/>
      <c r="CX235" s="988"/>
      <c r="CY235" s="987"/>
      <c r="CZ235" s="988"/>
      <c r="DA235" s="987"/>
      <c r="DB235" s="988"/>
      <c r="DC235" s="283"/>
      <c r="DD235" s="985"/>
      <c r="DE235" s="986"/>
      <c r="DF235" s="985"/>
      <c r="DG235" s="986"/>
      <c r="DH235" s="985"/>
      <c r="DI235" s="986"/>
      <c r="DJ235" s="985"/>
      <c r="DK235" s="986"/>
      <c r="DL235" s="985"/>
      <c r="DM235" s="986"/>
      <c r="DN235" s="284"/>
      <c r="DO235" s="996"/>
      <c r="DP235" s="997"/>
      <c r="DQ235" s="996"/>
      <c r="DR235" s="997"/>
      <c r="DS235" s="996"/>
      <c r="DT235" s="997"/>
      <c r="DU235" s="996"/>
      <c r="DV235" s="997"/>
      <c r="DW235" s="996"/>
      <c r="DX235" s="997"/>
      <c r="DY235" s="285"/>
      <c r="DZ235" s="588"/>
      <c r="EA235" s="589"/>
      <c r="EB235" s="589"/>
      <c r="EC235" s="589"/>
      <c r="ED235" s="589"/>
      <c r="EE235" s="590"/>
      <c r="EF235" s="256">
        <f t="shared" si="640"/>
        <v>0</v>
      </c>
      <c r="EG235" s="256">
        <f t="shared" si="641"/>
        <v>0</v>
      </c>
      <c r="EH235" s="256">
        <f t="shared" si="642"/>
        <v>0</v>
      </c>
      <c r="EI235" s="256">
        <f t="shared" si="643"/>
        <v>0</v>
      </c>
      <c r="EJ235" s="256">
        <f t="shared" si="644"/>
        <v>0</v>
      </c>
      <c r="EK235" s="244">
        <f t="shared" si="645"/>
        <v>0</v>
      </c>
    </row>
    <row r="236" spans="1:141" s="9" customFormat="1" ht="15" customHeight="1">
      <c r="A236" s="62"/>
      <c r="B236" s="62"/>
      <c r="C236" s="61" t="s">
        <v>34</v>
      </c>
      <c r="D236" s="655"/>
      <c r="E236" s="57"/>
      <c r="F236" s="57"/>
      <c r="G236" s="57"/>
      <c r="H236" s="57"/>
      <c r="I236" s="57"/>
      <c r="J236" s="649"/>
      <c r="K236" s="57"/>
      <c r="L236" s="33"/>
      <c r="M236" s="34">
        <f t="shared" si="634"/>
        <v>1.1000000000000001</v>
      </c>
      <c r="N236" s="865"/>
      <c r="O236" s="866"/>
      <c r="P236" s="865"/>
      <c r="Q236" s="866"/>
      <c r="R236" s="865"/>
      <c r="S236" s="866"/>
      <c r="T236" s="865"/>
      <c r="U236" s="866"/>
      <c r="V236" s="865"/>
      <c r="W236" s="866"/>
      <c r="X236" s="287"/>
      <c r="Y236" s="867"/>
      <c r="Z236" s="961"/>
      <c r="AA236" s="867"/>
      <c r="AB236" s="961"/>
      <c r="AC236" s="867"/>
      <c r="AD236" s="961"/>
      <c r="AE236" s="867"/>
      <c r="AF236" s="961"/>
      <c r="AG236" s="867"/>
      <c r="AH236" s="961"/>
      <c r="AI236" s="277"/>
      <c r="AJ236" s="843">
        <f t="shared" si="635"/>
        <v>0</v>
      </c>
      <c r="AK236" s="844"/>
      <c r="AL236" s="843">
        <f t="shared" si="636"/>
        <v>0</v>
      </c>
      <c r="AM236" s="844"/>
      <c r="AN236" s="843">
        <f t="shared" si="637"/>
        <v>0</v>
      </c>
      <c r="AO236" s="844"/>
      <c r="AP236" s="843">
        <f t="shared" si="638"/>
        <v>0</v>
      </c>
      <c r="AQ236" s="844"/>
      <c r="AR236" s="843">
        <f t="shared" si="639"/>
        <v>0</v>
      </c>
      <c r="AS236" s="844"/>
      <c r="AT236" s="215">
        <f t="shared" si="646"/>
        <v>0</v>
      </c>
      <c r="AU236" s="861"/>
      <c r="AV236" s="862"/>
      <c r="AW236" s="861"/>
      <c r="AX236" s="862"/>
      <c r="AY236" s="861"/>
      <c r="AZ236" s="862"/>
      <c r="BA236" s="861"/>
      <c r="BB236" s="862"/>
      <c r="BC236" s="861"/>
      <c r="BD236" s="862"/>
      <c r="BE236" s="279"/>
      <c r="BF236" s="863"/>
      <c r="BG236" s="864"/>
      <c r="BH236" s="863"/>
      <c r="BI236" s="864"/>
      <c r="BJ236" s="863"/>
      <c r="BK236" s="864"/>
      <c r="BL236" s="863"/>
      <c r="BM236" s="864"/>
      <c r="BN236" s="863"/>
      <c r="BO236" s="864"/>
      <c r="BP236" s="514"/>
      <c r="BQ236" s="572">
        <f t="shared" si="647"/>
        <v>0</v>
      </c>
      <c r="BR236" s="573">
        <f t="shared" si="648"/>
        <v>0</v>
      </c>
      <c r="BS236" s="573">
        <f t="shared" si="649"/>
        <v>0</v>
      </c>
      <c r="BT236" s="573">
        <f t="shared" si="650"/>
        <v>0</v>
      </c>
      <c r="BU236" s="573">
        <f t="shared" si="651"/>
        <v>0</v>
      </c>
      <c r="BV236" s="574">
        <f t="shared" si="652"/>
        <v>0</v>
      </c>
      <c r="BW236" s="993"/>
      <c r="BX236" s="992"/>
      <c r="BY236" s="991"/>
      <c r="BZ236" s="992"/>
      <c r="CA236" s="991"/>
      <c r="CB236" s="992"/>
      <c r="CC236" s="991"/>
      <c r="CD236" s="992"/>
      <c r="CE236" s="991"/>
      <c r="CF236" s="992"/>
      <c r="CG236" s="281"/>
      <c r="CH236" s="989"/>
      <c r="CI236" s="990"/>
      <c r="CJ236" s="989"/>
      <c r="CK236" s="990"/>
      <c r="CL236" s="989"/>
      <c r="CM236" s="990"/>
      <c r="CN236" s="989"/>
      <c r="CO236" s="990"/>
      <c r="CP236" s="989"/>
      <c r="CQ236" s="990"/>
      <c r="CR236" s="282"/>
      <c r="CS236" s="987"/>
      <c r="CT236" s="988"/>
      <c r="CU236" s="987"/>
      <c r="CV236" s="988"/>
      <c r="CW236" s="987"/>
      <c r="CX236" s="988"/>
      <c r="CY236" s="987"/>
      <c r="CZ236" s="988"/>
      <c r="DA236" s="987"/>
      <c r="DB236" s="988"/>
      <c r="DC236" s="283"/>
      <c r="DD236" s="985"/>
      <c r="DE236" s="986"/>
      <c r="DF236" s="985"/>
      <c r="DG236" s="986"/>
      <c r="DH236" s="985"/>
      <c r="DI236" s="986"/>
      <c r="DJ236" s="985"/>
      <c r="DK236" s="986"/>
      <c r="DL236" s="985"/>
      <c r="DM236" s="986"/>
      <c r="DN236" s="284"/>
      <c r="DO236" s="996"/>
      <c r="DP236" s="997"/>
      <c r="DQ236" s="996"/>
      <c r="DR236" s="997"/>
      <c r="DS236" s="996"/>
      <c r="DT236" s="997"/>
      <c r="DU236" s="996"/>
      <c r="DV236" s="997"/>
      <c r="DW236" s="996"/>
      <c r="DX236" s="997"/>
      <c r="DY236" s="285"/>
      <c r="DZ236" s="588"/>
      <c r="EA236" s="589"/>
      <c r="EB236" s="589"/>
      <c r="EC236" s="589"/>
      <c r="ED236" s="589"/>
      <c r="EE236" s="590"/>
      <c r="EF236" s="256">
        <f t="shared" si="640"/>
        <v>0</v>
      </c>
      <c r="EG236" s="256">
        <f t="shared" si="641"/>
        <v>0</v>
      </c>
      <c r="EH236" s="256">
        <f t="shared" si="642"/>
        <v>0</v>
      </c>
      <c r="EI236" s="256">
        <f t="shared" si="643"/>
        <v>0</v>
      </c>
      <c r="EJ236" s="256">
        <f t="shared" si="644"/>
        <v>0</v>
      </c>
      <c r="EK236" s="244">
        <f t="shared" si="645"/>
        <v>0</v>
      </c>
    </row>
    <row r="237" spans="1:141" s="9" customFormat="1" ht="15" customHeight="1">
      <c r="A237" s="62"/>
      <c r="B237" s="62"/>
      <c r="C237" s="61" t="s">
        <v>315</v>
      </c>
      <c r="D237" s="655" t="s">
        <v>338</v>
      </c>
      <c r="E237" s="57"/>
      <c r="F237" s="57"/>
      <c r="G237" s="57"/>
      <c r="H237" s="57"/>
      <c r="I237" s="57"/>
      <c r="J237" s="649"/>
      <c r="K237" s="57"/>
      <c r="L237" s="33"/>
      <c r="M237" s="34">
        <f t="shared" si="634"/>
        <v>1.1000000000000001</v>
      </c>
      <c r="N237" s="865"/>
      <c r="O237" s="866"/>
      <c r="P237" s="865"/>
      <c r="Q237" s="866"/>
      <c r="R237" s="865"/>
      <c r="S237" s="866"/>
      <c r="T237" s="865"/>
      <c r="U237" s="866"/>
      <c r="V237" s="865"/>
      <c r="W237" s="866"/>
      <c r="X237" s="287"/>
      <c r="Y237" s="867"/>
      <c r="Z237" s="961"/>
      <c r="AA237" s="867"/>
      <c r="AB237" s="961"/>
      <c r="AC237" s="867"/>
      <c r="AD237" s="961"/>
      <c r="AE237" s="867"/>
      <c r="AF237" s="961"/>
      <c r="AG237" s="867"/>
      <c r="AH237" s="961"/>
      <c r="AI237" s="277"/>
      <c r="AJ237" s="843">
        <f t="shared" si="635"/>
        <v>0</v>
      </c>
      <c r="AK237" s="844"/>
      <c r="AL237" s="843">
        <f t="shared" si="636"/>
        <v>0</v>
      </c>
      <c r="AM237" s="844"/>
      <c r="AN237" s="843">
        <f t="shared" si="637"/>
        <v>0</v>
      </c>
      <c r="AO237" s="844"/>
      <c r="AP237" s="843">
        <f t="shared" si="638"/>
        <v>0</v>
      </c>
      <c r="AQ237" s="844"/>
      <c r="AR237" s="843">
        <f t="shared" si="639"/>
        <v>0</v>
      </c>
      <c r="AS237" s="844"/>
      <c r="AT237" s="215">
        <f t="shared" si="646"/>
        <v>0</v>
      </c>
      <c r="AU237" s="861"/>
      <c r="AV237" s="862"/>
      <c r="AW237" s="861"/>
      <c r="AX237" s="862"/>
      <c r="AY237" s="861"/>
      <c r="AZ237" s="862"/>
      <c r="BA237" s="861"/>
      <c r="BB237" s="862"/>
      <c r="BC237" s="861"/>
      <c r="BD237" s="862"/>
      <c r="BE237" s="279"/>
      <c r="BF237" s="863"/>
      <c r="BG237" s="864"/>
      <c r="BH237" s="863"/>
      <c r="BI237" s="864"/>
      <c r="BJ237" s="863"/>
      <c r="BK237" s="864"/>
      <c r="BL237" s="863"/>
      <c r="BM237" s="864"/>
      <c r="BN237" s="863"/>
      <c r="BO237" s="864"/>
      <c r="BP237" s="514"/>
      <c r="BQ237" s="572">
        <f t="shared" si="647"/>
        <v>0</v>
      </c>
      <c r="BR237" s="573">
        <f t="shared" si="648"/>
        <v>0</v>
      </c>
      <c r="BS237" s="573">
        <f t="shared" si="649"/>
        <v>0</v>
      </c>
      <c r="BT237" s="573">
        <f t="shared" si="650"/>
        <v>0</v>
      </c>
      <c r="BU237" s="573">
        <f t="shared" si="651"/>
        <v>0</v>
      </c>
      <c r="BV237" s="574">
        <f t="shared" si="652"/>
        <v>0</v>
      </c>
      <c r="BW237" s="993"/>
      <c r="BX237" s="992"/>
      <c r="BY237" s="991"/>
      <c r="BZ237" s="992"/>
      <c r="CA237" s="991"/>
      <c r="CB237" s="992"/>
      <c r="CC237" s="991"/>
      <c r="CD237" s="992"/>
      <c r="CE237" s="991"/>
      <c r="CF237" s="992"/>
      <c r="CG237" s="281"/>
      <c r="CH237" s="989"/>
      <c r="CI237" s="990"/>
      <c r="CJ237" s="989"/>
      <c r="CK237" s="990"/>
      <c r="CL237" s="989"/>
      <c r="CM237" s="990"/>
      <c r="CN237" s="989"/>
      <c r="CO237" s="990"/>
      <c r="CP237" s="989"/>
      <c r="CQ237" s="990"/>
      <c r="CR237" s="282"/>
      <c r="CS237" s="987"/>
      <c r="CT237" s="988"/>
      <c r="CU237" s="987"/>
      <c r="CV237" s="988"/>
      <c r="CW237" s="987"/>
      <c r="CX237" s="988"/>
      <c r="CY237" s="987"/>
      <c r="CZ237" s="988"/>
      <c r="DA237" s="987"/>
      <c r="DB237" s="988"/>
      <c r="DC237" s="283"/>
      <c r="DD237" s="985"/>
      <c r="DE237" s="986"/>
      <c r="DF237" s="985"/>
      <c r="DG237" s="986"/>
      <c r="DH237" s="985"/>
      <c r="DI237" s="986"/>
      <c r="DJ237" s="985"/>
      <c r="DK237" s="986"/>
      <c r="DL237" s="985"/>
      <c r="DM237" s="986"/>
      <c r="DN237" s="284"/>
      <c r="DO237" s="996"/>
      <c r="DP237" s="997"/>
      <c r="DQ237" s="996"/>
      <c r="DR237" s="997"/>
      <c r="DS237" s="996"/>
      <c r="DT237" s="997"/>
      <c r="DU237" s="996"/>
      <c r="DV237" s="997"/>
      <c r="DW237" s="996"/>
      <c r="DX237" s="997"/>
      <c r="DY237" s="285"/>
      <c r="DZ237" s="588"/>
      <c r="EA237" s="589"/>
      <c r="EB237" s="589"/>
      <c r="EC237" s="589"/>
      <c r="ED237" s="589"/>
      <c r="EE237" s="590"/>
      <c r="EF237" s="256">
        <f t="shared" si="640"/>
        <v>0</v>
      </c>
      <c r="EG237" s="256">
        <f t="shared" si="641"/>
        <v>0</v>
      </c>
      <c r="EH237" s="256">
        <f t="shared" si="642"/>
        <v>0</v>
      </c>
      <c r="EI237" s="256">
        <f t="shared" si="643"/>
        <v>0</v>
      </c>
      <c r="EJ237" s="256">
        <f t="shared" si="644"/>
        <v>0</v>
      </c>
      <c r="EK237" s="244">
        <f t="shared" si="645"/>
        <v>0</v>
      </c>
    </row>
    <row r="238" spans="1:141" s="9" customFormat="1" ht="15" customHeight="1">
      <c r="A238" s="62"/>
      <c r="B238" s="62"/>
      <c r="C238" s="61" t="s">
        <v>231</v>
      </c>
      <c r="D238" s="655"/>
      <c r="E238" s="57"/>
      <c r="F238" s="57"/>
      <c r="G238" s="57"/>
      <c r="H238" s="57"/>
      <c r="I238" s="57"/>
      <c r="J238" s="649"/>
      <c r="K238" s="57"/>
      <c r="L238" s="33"/>
      <c r="M238" s="34">
        <f t="shared" si="634"/>
        <v>1</v>
      </c>
      <c r="N238" s="865"/>
      <c r="O238" s="866"/>
      <c r="P238" s="865"/>
      <c r="Q238" s="866"/>
      <c r="R238" s="865"/>
      <c r="S238" s="866"/>
      <c r="T238" s="865"/>
      <c r="U238" s="866"/>
      <c r="V238" s="865"/>
      <c r="W238" s="866"/>
      <c r="X238" s="287"/>
      <c r="Y238" s="867"/>
      <c r="Z238" s="961"/>
      <c r="AA238" s="867"/>
      <c r="AB238" s="961"/>
      <c r="AC238" s="867"/>
      <c r="AD238" s="961"/>
      <c r="AE238" s="867"/>
      <c r="AF238" s="961"/>
      <c r="AG238" s="867"/>
      <c r="AH238" s="961"/>
      <c r="AI238" s="277"/>
      <c r="AJ238" s="843">
        <f t="shared" si="635"/>
        <v>0</v>
      </c>
      <c r="AK238" s="844"/>
      <c r="AL238" s="843">
        <f t="shared" si="636"/>
        <v>0</v>
      </c>
      <c r="AM238" s="844"/>
      <c r="AN238" s="843">
        <f t="shared" si="637"/>
        <v>0</v>
      </c>
      <c r="AO238" s="844"/>
      <c r="AP238" s="843">
        <f t="shared" si="638"/>
        <v>0</v>
      </c>
      <c r="AQ238" s="844"/>
      <c r="AR238" s="843">
        <f t="shared" si="639"/>
        <v>0</v>
      </c>
      <c r="AS238" s="844"/>
      <c r="AT238" s="215">
        <f t="shared" si="646"/>
        <v>0</v>
      </c>
      <c r="AU238" s="861"/>
      <c r="AV238" s="862"/>
      <c r="AW238" s="861"/>
      <c r="AX238" s="862"/>
      <c r="AY238" s="861"/>
      <c r="AZ238" s="862"/>
      <c r="BA238" s="861"/>
      <c r="BB238" s="862"/>
      <c r="BC238" s="861"/>
      <c r="BD238" s="862"/>
      <c r="BE238" s="279"/>
      <c r="BF238" s="863"/>
      <c r="BG238" s="864"/>
      <c r="BH238" s="863"/>
      <c r="BI238" s="864"/>
      <c r="BJ238" s="863"/>
      <c r="BK238" s="864"/>
      <c r="BL238" s="863"/>
      <c r="BM238" s="864"/>
      <c r="BN238" s="863"/>
      <c r="BO238" s="864"/>
      <c r="BP238" s="514"/>
      <c r="BQ238" s="572">
        <f t="shared" si="647"/>
        <v>0</v>
      </c>
      <c r="BR238" s="573">
        <f t="shared" si="648"/>
        <v>0</v>
      </c>
      <c r="BS238" s="573">
        <f t="shared" si="649"/>
        <v>0</v>
      </c>
      <c r="BT238" s="573">
        <f t="shared" si="650"/>
        <v>0</v>
      </c>
      <c r="BU238" s="573">
        <f t="shared" si="651"/>
        <v>0</v>
      </c>
      <c r="BV238" s="574">
        <f t="shared" si="652"/>
        <v>0</v>
      </c>
      <c r="BW238" s="993"/>
      <c r="BX238" s="992"/>
      <c r="BY238" s="991"/>
      <c r="BZ238" s="992"/>
      <c r="CA238" s="991"/>
      <c r="CB238" s="992"/>
      <c r="CC238" s="991"/>
      <c r="CD238" s="992"/>
      <c r="CE238" s="991"/>
      <c r="CF238" s="992"/>
      <c r="CG238" s="281"/>
      <c r="CH238" s="989"/>
      <c r="CI238" s="990"/>
      <c r="CJ238" s="989"/>
      <c r="CK238" s="990"/>
      <c r="CL238" s="989"/>
      <c r="CM238" s="990"/>
      <c r="CN238" s="989"/>
      <c r="CO238" s="990"/>
      <c r="CP238" s="989"/>
      <c r="CQ238" s="990"/>
      <c r="CR238" s="282"/>
      <c r="CS238" s="987"/>
      <c r="CT238" s="988"/>
      <c r="CU238" s="987"/>
      <c r="CV238" s="988"/>
      <c r="CW238" s="987"/>
      <c r="CX238" s="988"/>
      <c r="CY238" s="987"/>
      <c r="CZ238" s="988"/>
      <c r="DA238" s="987"/>
      <c r="DB238" s="988"/>
      <c r="DC238" s="283"/>
      <c r="DD238" s="985"/>
      <c r="DE238" s="986"/>
      <c r="DF238" s="985"/>
      <c r="DG238" s="986"/>
      <c r="DH238" s="985"/>
      <c r="DI238" s="986"/>
      <c r="DJ238" s="985"/>
      <c r="DK238" s="986"/>
      <c r="DL238" s="985"/>
      <c r="DM238" s="986"/>
      <c r="DN238" s="284"/>
      <c r="DO238" s="996"/>
      <c r="DP238" s="997"/>
      <c r="DQ238" s="996"/>
      <c r="DR238" s="997"/>
      <c r="DS238" s="996"/>
      <c r="DT238" s="997"/>
      <c r="DU238" s="996"/>
      <c r="DV238" s="997"/>
      <c r="DW238" s="996"/>
      <c r="DX238" s="997"/>
      <c r="DY238" s="285"/>
      <c r="DZ238" s="588"/>
      <c r="EA238" s="589"/>
      <c r="EB238" s="589"/>
      <c r="EC238" s="589"/>
      <c r="ED238" s="589"/>
      <c r="EE238" s="590"/>
      <c r="EF238" s="256">
        <f t="shared" si="640"/>
        <v>0</v>
      </c>
      <c r="EG238" s="256">
        <f t="shared" si="641"/>
        <v>0</v>
      </c>
      <c r="EH238" s="256">
        <f t="shared" si="642"/>
        <v>0</v>
      </c>
      <c r="EI238" s="256">
        <f t="shared" si="643"/>
        <v>0</v>
      </c>
      <c r="EJ238" s="256">
        <f t="shared" si="644"/>
        <v>0</v>
      </c>
      <c r="EK238" s="244">
        <f t="shared" si="645"/>
        <v>0</v>
      </c>
    </row>
    <row r="239" spans="1:141" s="9" customFormat="1" ht="15" customHeight="1">
      <c r="A239" s="62"/>
      <c r="B239" s="62"/>
      <c r="C239" s="61" t="s">
        <v>15</v>
      </c>
      <c r="D239" s="655"/>
      <c r="E239" s="57"/>
      <c r="F239" s="57"/>
      <c r="G239" s="57"/>
      <c r="H239" s="57"/>
      <c r="I239" s="57"/>
      <c r="J239" s="649"/>
      <c r="K239" s="57"/>
      <c r="L239" s="33"/>
      <c r="M239" s="34">
        <f t="shared" si="634"/>
        <v>1</v>
      </c>
      <c r="N239" s="865"/>
      <c r="O239" s="866"/>
      <c r="P239" s="865"/>
      <c r="Q239" s="866"/>
      <c r="R239" s="865"/>
      <c r="S239" s="866"/>
      <c r="T239" s="865"/>
      <c r="U239" s="866"/>
      <c r="V239" s="865"/>
      <c r="W239" s="866"/>
      <c r="X239" s="287"/>
      <c r="Y239" s="867"/>
      <c r="Z239" s="961"/>
      <c r="AA239" s="867"/>
      <c r="AB239" s="961"/>
      <c r="AC239" s="867"/>
      <c r="AD239" s="961"/>
      <c r="AE239" s="867"/>
      <c r="AF239" s="961"/>
      <c r="AG239" s="867"/>
      <c r="AH239" s="961"/>
      <c r="AI239" s="277"/>
      <c r="AJ239" s="843">
        <f t="shared" si="635"/>
        <v>0</v>
      </c>
      <c r="AK239" s="844"/>
      <c r="AL239" s="843">
        <f t="shared" si="636"/>
        <v>0</v>
      </c>
      <c r="AM239" s="844"/>
      <c r="AN239" s="843">
        <f t="shared" si="637"/>
        <v>0</v>
      </c>
      <c r="AO239" s="844"/>
      <c r="AP239" s="843">
        <f t="shared" si="638"/>
        <v>0</v>
      </c>
      <c r="AQ239" s="844"/>
      <c r="AR239" s="843">
        <f t="shared" si="639"/>
        <v>0</v>
      </c>
      <c r="AS239" s="844"/>
      <c r="AT239" s="215">
        <f t="shared" si="646"/>
        <v>0</v>
      </c>
      <c r="AU239" s="861"/>
      <c r="AV239" s="862"/>
      <c r="AW239" s="861"/>
      <c r="AX239" s="862"/>
      <c r="AY239" s="861"/>
      <c r="AZ239" s="862"/>
      <c r="BA239" s="861"/>
      <c r="BB239" s="862"/>
      <c r="BC239" s="861"/>
      <c r="BD239" s="862"/>
      <c r="BE239" s="279"/>
      <c r="BF239" s="863"/>
      <c r="BG239" s="864"/>
      <c r="BH239" s="863"/>
      <c r="BI239" s="864"/>
      <c r="BJ239" s="863"/>
      <c r="BK239" s="864"/>
      <c r="BL239" s="863"/>
      <c r="BM239" s="864"/>
      <c r="BN239" s="863"/>
      <c r="BO239" s="864"/>
      <c r="BP239" s="514"/>
      <c r="BQ239" s="572">
        <f t="shared" si="647"/>
        <v>0</v>
      </c>
      <c r="BR239" s="573">
        <f t="shared" si="648"/>
        <v>0</v>
      </c>
      <c r="BS239" s="573">
        <f t="shared" si="649"/>
        <v>0</v>
      </c>
      <c r="BT239" s="573">
        <f t="shared" si="650"/>
        <v>0</v>
      </c>
      <c r="BU239" s="573">
        <f t="shared" si="651"/>
        <v>0</v>
      </c>
      <c r="BV239" s="574">
        <f t="shared" si="652"/>
        <v>0</v>
      </c>
      <c r="BW239" s="993"/>
      <c r="BX239" s="992"/>
      <c r="BY239" s="991"/>
      <c r="BZ239" s="992"/>
      <c r="CA239" s="991"/>
      <c r="CB239" s="992"/>
      <c r="CC239" s="991"/>
      <c r="CD239" s="992"/>
      <c r="CE239" s="991"/>
      <c r="CF239" s="992"/>
      <c r="CG239" s="281"/>
      <c r="CH239" s="989"/>
      <c r="CI239" s="990"/>
      <c r="CJ239" s="989"/>
      <c r="CK239" s="990"/>
      <c r="CL239" s="989"/>
      <c r="CM239" s="990"/>
      <c r="CN239" s="989"/>
      <c r="CO239" s="990"/>
      <c r="CP239" s="989"/>
      <c r="CQ239" s="990"/>
      <c r="CR239" s="282"/>
      <c r="CS239" s="987"/>
      <c r="CT239" s="988"/>
      <c r="CU239" s="987"/>
      <c r="CV239" s="988"/>
      <c r="CW239" s="987"/>
      <c r="CX239" s="988"/>
      <c r="CY239" s="987"/>
      <c r="CZ239" s="988"/>
      <c r="DA239" s="987"/>
      <c r="DB239" s="988"/>
      <c r="DC239" s="283"/>
      <c r="DD239" s="985"/>
      <c r="DE239" s="986"/>
      <c r="DF239" s="985"/>
      <c r="DG239" s="986"/>
      <c r="DH239" s="985"/>
      <c r="DI239" s="986"/>
      <c r="DJ239" s="985"/>
      <c r="DK239" s="986"/>
      <c r="DL239" s="985"/>
      <c r="DM239" s="986"/>
      <c r="DN239" s="284"/>
      <c r="DO239" s="996"/>
      <c r="DP239" s="997"/>
      <c r="DQ239" s="996"/>
      <c r="DR239" s="997"/>
      <c r="DS239" s="996"/>
      <c r="DT239" s="997"/>
      <c r="DU239" s="996"/>
      <c r="DV239" s="997"/>
      <c r="DW239" s="996"/>
      <c r="DX239" s="997"/>
      <c r="DY239" s="285"/>
      <c r="DZ239" s="588"/>
      <c r="EA239" s="589"/>
      <c r="EB239" s="589"/>
      <c r="EC239" s="589"/>
      <c r="ED239" s="589"/>
      <c r="EE239" s="590"/>
      <c r="EF239" s="256">
        <f t="shared" si="640"/>
        <v>0</v>
      </c>
      <c r="EG239" s="256">
        <f t="shared" si="641"/>
        <v>0</v>
      </c>
      <c r="EH239" s="256">
        <f t="shared" si="642"/>
        <v>0</v>
      </c>
      <c r="EI239" s="256">
        <f t="shared" si="643"/>
        <v>0</v>
      </c>
      <c r="EJ239" s="256">
        <f t="shared" si="644"/>
        <v>0</v>
      </c>
      <c r="EK239" s="244">
        <f t="shared" si="645"/>
        <v>0</v>
      </c>
    </row>
    <row r="240" spans="1:141" s="9" customFormat="1" ht="15" customHeight="1">
      <c r="A240" s="62"/>
      <c r="B240" s="62"/>
      <c r="C240" s="61" t="s">
        <v>34</v>
      </c>
      <c r="D240" s="655"/>
      <c r="E240" s="57"/>
      <c r="F240" s="57"/>
      <c r="G240" s="57"/>
      <c r="H240" s="57"/>
      <c r="I240" s="57"/>
      <c r="J240" s="649"/>
      <c r="K240" s="57"/>
      <c r="L240" s="33"/>
      <c r="M240" s="34">
        <f t="shared" si="634"/>
        <v>1.1000000000000001</v>
      </c>
      <c r="N240" s="865"/>
      <c r="O240" s="866"/>
      <c r="P240" s="865"/>
      <c r="Q240" s="866"/>
      <c r="R240" s="865"/>
      <c r="S240" s="866"/>
      <c r="T240" s="865"/>
      <c r="U240" s="866"/>
      <c r="V240" s="865"/>
      <c r="W240" s="866"/>
      <c r="X240" s="287"/>
      <c r="Y240" s="867"/>
      <c r="Z240" s="961"/>
      <c r="AA240" s="867"/>
      <c r="AB240" s="961"/>
      <c r="AC240" s="867"/>
      <c r="AD240" s="961"/>
      <c r="AE240" s="867"/>
      <c r="AF240" s="961"/>
      <c r="AG240" s="867"/>
      <c r="AH240" s="961"/>
      <c r="AI240" s="277"/>
      <c r="AJ240" s="843">
        <f t="shared" si="635"/>
        <v>0</v>
      </c>
      <c r="AK240" s="844"/>
      <c r="AL240" s="843">
        <f t="shared" si="636"/>
        <v>0</v>
      </c>
      <c r="AM240" s="844"/>
      <c r="AN240" s="843">
        <f t="shared" si="637"/>
        <v>0</v>
      </c>
      <c r="AO240" s="844"/>
      <c r="AP240" s="843">
        <f t="shared" si="638"/>
        <v>0</v>
      </c>
      <c r="AQ240" s="844"/>
      <c r="AR240" s="843">
        <f t="shared" si="639"/>
        <v>0</v>
      </c>
      <c r="AS240" s="844"/>
      <c r="AT240" s="215">
        <f t="shared" si="646"/>
        <v>0</v>
      </c>
      <c r="AU240" s="861"/>
      <c r="AV240" s="862"/>
      <c r="AW240" s="861"/>
      <c r="AX240" s="862"/>
      <c r="AY240" s="861"/>
      <c r="AZ240" s="862"/>
      <c r="BA240" s="861"/>
      <c r="BB240" s="862"/>
      <c r="BC240" s="861"/>
      <c r="BD240" s="862"/>
      <c r="BE240" s="279"/>
      <c r="BF240" s="863"/>
      <c r="BG240" s="864"/>
      <c r="BH240" s="863"/>
      <c r="BI240" s="864"/>
      <c r="BJ240" s="863"/>
      <c r="BK240" s="864"/>
      <c r="BL240" s="863"/>
      <c r="BM240" s="864"/>
      <c r="BN240" s="863"/>
      <c r="BO240" s="864"/>
      <c r="BP240" s="514"/>
      <c r="BQ240" s="572">
        <f t="shared" si="647"/>
        <v>0</v>
      </c>
      <c r="BR240" s="573">
        <f t="shared" si="648"/>
        <v>0</v>
      </c>
      <c r="BS240" s="573">
        <f t="shared" si="649"/>
        <v>0</v>
      </c>
      <c r="BT240" s="573">
        <f t="shared" si="650"/>
        <v>0</v>
      </c>
      <c r="BU240" s="573">
        <f t="shared" si="651"/>
        <v>0</v>
      </c>
      <c r="BV240" s="574">
        <f t="shared" si="652"/>
        <v>0</v>
      </c>
      <c r="BW240" s="993"/>
      <c r="BX240" s="992"/>
      <c r="BY240" s="991"/>
      <c r="BZ240" s="992"/>
      <c r="CA240" s="991"/>
      <c r="CB240" s="992"/>
      <c r="CC240" s="991"/>
      <c r="CD240" s="992"/>
      <c r="CE240" s="991"/>
      <c r="CF240" s="992"/>
      <c r="CG240" s="281"/>
      <c r="CH240" s="989"/>
      <c r="CI240" s="990"/>
      <c r="CJ240" s="989"/>
      <c r="CK240" s="990"/>
      <c r="CL240" s="989"/>
      <c r="CM240" s="990"/>
      <c r="CN240" s="989"/>
      <c r="CO240" s="990"/>
      <c r="CP240" s="989"/>
      <c r="CQ240" s="990"/>
      <c r="CR240" s="282"/>
      <c r="CS240" s="987"/>
      <c r="CT240" s="988"/>
      <c r="CU240" s="987"/>
      <c r="CV240" s="988"/>
      <c r="CW240" s="987"/>
      <c r="CX240" s="988"/>
      <c r="CY240" s="987"/>
      <c r="CZ240" s="988"/>
      <c r="DA240" s="987"/>
      <c r="DB240" s="988"/>
      <c r="DC240" s="283"/>
      <c r="DD240" s="985"/>
      <c r="DE240" s="986"/>
      <c r="DF240" s="985"/>
      <c r="DG240" s="986"/>
      <c r="DH240" s="985"/>
      <c r="DI240" s="986"/>
      <c r="DJ240" s="985"/>
      <c r="DK240" s="986"/>
      <c r="DL240" s="985"/>
      <c r="DM240" s="986"/>
      <c r="DN240" s="284"/>
      <c r="DO240" s="996"/>
      <c r="DP240" s="997"/>
      <c r="DQ240" s="996"/>
      <c r="DR240" s="997"/>
      <c r="DS240" s="996"/>
      <c r="DT240" s="997"/>
      <c r="DU240" s="996"/>
      <c r="DV240" s="997"/>
      <c r="DW240" s="996"/>
      <c r="DX240" s="997"/>
      <c r="DY240" s="285"/>
      <c r="DZ240" s="588"/>
      <c r="EA240" s="589"/>
      <c r="EB240" s="589"/>
      <c r="EC240" s="589"/>
      <c r="ED240" s="589"/>
      <c r="EE240" s="590"/>
      <c r="EF240" s="256">
        <f t="shared" si="640"/>
        <v>0</v>
      </c>
      <c r="EG240" s="256">
        <f t="shared" si="641"/>
        <v>0</v>
      </c>
      <c r="EH240" s="256">
        <f t="shared" si="642"/>
        <v>0</v>
      </c>
      <c r="EI240" s="256">
        <f t="shared" si="643"/>
        <v>0</v>
      </c>
      <c r="EJ240" s="256">
        <f t="shared" si="644"/>
        <v>0</v>
      </c>
      <c r="EK240" s="244">
        <f t="shared" si="645"/>
        <v>0</v>
      </c>
    </row>
    <row r="241" spans="1:141" s="9" customFormat="1" ht="15" customHeight="1">
      <c r="A241" s="62"/>
      <c r="B241" s="62"/>
      <c r="C241" s="61" t="s">
        <v>315</v>
      </c>
      <c r="D241" s="655" t="s">
        <v>338</v>
      </c>
      <c r="E241" s="57"/>
      <c r="F241" s="57"/>
      <c r="G241" s="57"/>
      <c r="H241" s="57"/>
      <c r="I241" s="57"/>
      <c r="J241" s="649"/>
      <c r="K241" s="57"/>
      <c r="L241" s="33"/>
      <c r="M241" s="34">
        <f t="shared" si="634"/>
        <v>1.1000000000000001</v>
      </c>
      <c r="N241" s="865"/>
      <c r="O241" s="866"/>
      <c r="P241" s="865"/>
      <c r="Q241" s="866"/>
      <c r="R241" s="865"/>
      <c r="S241" s="866"/>
      <c r="T241" s="865"/>
      <c r="U241" s="866"/>
      <c r="V241" s="865"/>
      <c r="W241" s="866"/>
      <c r="X241" s="287"/>
      <c r="Y241" s="867"/>
      <c r="Z241" s="961"/>
      <c r="AA241" s="867"/>
      <c r="AB241" s="961"/>
      <c r="AC241" s="867"/>
      <c r="AD241" s="961"/>
      <c r="AE241" s="867"/>
      <c r="AF241" s="961"/>
      <c r="AG241" s="867"/>
      <c r="AH241" s="961"/>
      <c r="AI241" s="277"/>
      <c r="AJ241" s="843">
        <f t="shared" si="635"/>
        <v>0</v>
      </c>
      <c r="AK241" s="844"/>
      <c r="AL241" s="843">
        <f t="shared" si="636"/>
        <v>0</v>
      </c>
      <c r="AM241" s="844"/>
      <c r="AN241" s="843">
        <f t="shared" si="637"/>
        <v>0</v>
      </c>
      <c r="AO241" s="844"/>
      <c r="AP241" s="843">
        <f t="shared" si="638"/>
        <v>0</v>
      </c>
      <c r="AQ241" s="844"/>
      <c r="AR241" s="843">
        <f t="shared" si="639"/>
        <v>0</v>
      </c>
      <c r="AS241" s="844"/>
      <c r="AT241" s="215">
        <f t="shared" si="646"/>
        <v>0</v>
      </c>
      <c r="AU241" s="861"/>
      <c r="AV241" s="862"/>
      <c r="AW241" s="861"/>
      <c r="AX241" s="862"/>
      <c r="AY241" s="861"/>
      <c r="AZ241" s="862"/>
      <c r="BA241" s="861"/>
      <c r="BB241" s="862"/>
      <c r="BC241" s="861"/>
      <c r="BD241" s="862"/>
      <c r="BE241" s="279"/>
      <c r="BF241" s="863"/>
      <c r="BG241" s="864"/>
      <c r="BH241" s="863"/>
      <c r="BI241" s="864"/>
      <c r="BJ241" s="863"/>
      <c r="BK241" s="864"/>
      <c r="BL241" s="863"/>
      <c r="BM241" s="864"/>
      <c r="BN241" s="863"/>
      <c r="BO241" s="864"/>
      <c r="BP241" s="514"/>
      <c r="BQ241" s="572">
        <f t="shared" si="647"/>
        <v>0</v>
      </c>
      <c r="BR241" s="573">
        <f t="shared" si="648"/>
        <v>0</v>
      </c>
      <c r="BS241" s="573">
        <f t="shared" si="649"/>
        <v>0</v>
      </c>
      <c r="BT241" s="573">
        <f t="shared" si="650"/>
        <v>0</v>
      </c>
      <c r="BU241" s="573">
        <f t="shared" si="651"/>
        <v>0</v>
      </c>
      <c r="BV241" s="574">
        <f t="shared" si="652"/>
        <v>0</v>
      </c>
      <c r="BW241" s="993"/>
      <c r="BX241" s="992"/>
      <c r="BY241" s="991"/>
      <c r="BZ241" s="992"/>
      <c r="CA241" s="991"/>
      <c r="CB241" s="992"/>
      <c r="CC241" s="991"/>
      <c r="CD241" s="992"/>
      <c r="CE241" s="991"/>
      <c r="CF241" s="992"/>
      <c r="CG241" s="281"/>
      <c r="CH241" s="989"/>
      <c r="CI241" s="990"/>
      <c r="CJ241" s="989"/>
      <c r="CK241" s="990"/>
      <c r="CL241" s="989"/>
      <c r="CM241" s="990"/>
      <c r="CN241" s="989"/>
      <c r="CO241" s="990"/>
      <c r="CP241" s="989"/>
      <c r="CQ241" s="990"/>
      <c r="CR241" s="282"/>
      <c r="CS241" s="987"/>
      <c r="CT241" s="988"/>
      <c r="CU241" s="987"/>
      <c r="CV241" s="988"/>
      <c r="CW241" s="987"/>
      <c r="CX241" s="988"/>
      <c r="CY241" s="987"/>
      <c r="CZ241" s="988"/>
      <c r="DA241" s="987"/>
      <c r="DB241" s="988"/>
      <c r="DC241" s="283"/>
      <c r="DD241" s="985"/>
      <c r="DE241" s="986"/>
      <c r="DF241" s="985"/>
      <c r="DG241" s="986"/>
      <c r="DH241" s="985"/>
      <c r="DI241" s="986"/>
      <c r="DJ241" s="985"/>
      <c r="DK241" s="986"/>
      <c r="DL241" s="985"/>
      <c r="DM241" s="986"/>
      <c r="DN241" s="284"/>
      <c r="DO241" s="996"/>
      <c r="DP241" s="997"/>
      <c r="DQ241" s="996"/>
      <c r="DR241" s="997"/>
      <c r="DS241" s="996"/>
      <c r="DT241" s="997"/>
      <c r="DU241" s="996"/>
      <c r="DV241" s="997"/>
      <c r="DW241" s="996"/>
      <c r="DX241" s="997"/>
      <c r="DY241" s="285"/>
      <c r="DZ241" s="588"/>
      <c r="EA241" s="589"/>
      <c r="EB241" s="589"/>
      <c r="EC241" s="589"/>
      <c r="ED241" s="589"/>
      <c r="EE241" s="590"/>
      <c r="EF241" s="256">
        <f t="shared" si="640"/>
        <v>0</v>
      </c>
      <c r="EG241" s="256">
        <f t="shared" si="641"/>
        <v>0</v>
      </c>
      <c r="EH241" s="256">
        <f t="shared" si="642"/>
        <v>0</v>
      </c>
      <c r="EI241" s="256">
        <f t="shared" si="643"/>
        <v>0</v>
      </c>
      <c r="EJ241" s="256">
        <f t="shared" si="644"/>
        <v>0</v>
      </c>
      <c r="EK241" s="244">
        <f t="shared" si="645"/>
        <v>0</v>
      </c>
    </row>
    <row r="242" spans="1:141" s="9" customFormat="1" ht="15" customHeight="1">
      <c r="A242" s="62"/>
      <c r="B242" s="62"/>
      <c r="C242" s="61" t="s">
        <v>231</v>
      </c>
      <c r="D242" s="655"/>
      <c r="E242" s="57"/>
      <c r="F242" s="57"/>
      <c r="G242" s="57"/>
      <c r="H242" s="57"/>
      <c r="I242" s="57"/>
      <c r="J242" s="649"/>
      <c r="K242" s="57"/>
      <c r="L242" s="33"/>
      <c r="M242" s="34">
        <f t="shared" si="634"/>
        <v>1</v>
      </c>
      <c r="N242" s="865"/>
      <c r="O242" s="866"/>
      <c r="P242" s="865"/>
      <c r="Q242" s="866"/>
      <c r="R242" s="865"/>
      <c r="S242" s="866"/>
      <c r="T242" s="865"/>
      <c r="U242" s="866"/>
      <c r="V242" s="865"/>
      <c r="W242" s="866"/>
      <c r="X242" s="287"/>
      <c r="Y242" s="867"/>
      <c r="Z242" s="961"/>
      <c r="AA242" s="867"/>
      <c r="AB242" s="961"/>
      <c r="AC242" s="867"/>
      <c r="AD242" s="961"/>
      <c r="AE242" s="867"/>
      <c r="AF242" s="961"/>
      <c r="AG242" s="867"/>
      <c r="AH242" s="961"/>
      <c r="AI242" s="277"/>
      <c r="AJ242" s="843">
        <f t="shared" si="635"/>
        <v>0</v>
      </c>
      <c r="AK242" s="844"/>
      <c r="AL242" s="843">
        <f t="shared" si="636"/>
        <v>0</v>
      </c>
      <c r="AM242" s="844"/>
      <c r="AN242" s="843">
        <f t="shared" si="637"/>
        <v>0</v>
      </c>
      <c r="AO242" s="844"/>
      <c r="AP242" s="843">
        <f t="shared" si="638"/>
        <v>0</v>
      </c>
      <c r="AQ242" s="844"/>
      <c r="AR242" s="843">
        <f t="shared" si="639"/>
        <v>0</v>
      </c>
      <c r="AS242" s="844"/>
      <c r="AT242" s="215">
        <f t="shared" si="646"/>
        <v>0</v>
      </c>
      <c r="AU242" s="861"/>
      <c r="AV242" s="862"/>
      <c r="AW242" s="861"/>
      <c r="AX242" s="862"/>
      <c r="AY242" s="861"/>
      <c r="AZ242" s="862"/>
      <c r="BA242" s="861"/>
      <c r="BB242" s="862"/>
      <c r="BC242" s="861"/>
      <c r="BD242" s="862"/>
      <c r="BE242" s="279"/>
      <c r="BF242" s="863"/>
      <c r="BG242" s="864"/>
      <c r="BH242" s="863"/>
      <c r="BI242" s="864"/>
      <c r="BJ242" s="863"/>
      <c r="BK242" s="864"/>
      <c r="BL242" s="863"/>
      <c r="BM242" s="864"/>
      <c r="BN242" s="863"/>
      <c r="BO242" s="864"/>
      <c r="BP242" s="514"/>
      <c r="BQ242" s="572">
        <f t="shared" si="647"/>
        <v>0</v>
      </c>
      <c r="BR242" s="573">
        <f t="shared" si="648"/>
        <v>0</v>
      </c>
      <c r="BS242" s="573">
        <f t="shared" si="649"/>
        <v>0</v>
      </c>
      <c r="BT242" s="573">
        <f t="shared" si="650"/>
        <v>0</v>
      </c>
      <c r="BU242" s="573">
        <f t="shared" si="651"/>
        <v>0</v>
      </c>
      <c r="BV242" s="574">
        <f t="shared" si="652"/>
        <v>0</v>
      </c>
      <c r="BW242" s="993"/>
      <c r="BX242" s="992"/>
      <c r="BY242" s="991"/>
      <c r="BZ242" s="992"/>
      <c r="CA242" s="991"/>
      <c r="CB242" s="992"/>
      <c r="CC242" s="991"/>
      <c r="CD242" s="992"/>
      <c r="CE242" s="991"/>
      <c r="CF242" s="992"/>
      <c r="CG242" s="281"/>
      <c r="CH242" s="989"/>
      <c r="CI242" s="990"/>
      <c r="CJ242" s="989"/>
      <c r="CK242" s="990"/>
      <c r="CL242" s="989"/>
      <c r="CM242" s="990"/>
      <c r="CN242" s="989"/>
      <c r="CO242" s="990"/>
      <c r="CP242" s="989"/>
      <c r="CQ242" s="990"/>
      <c r="CR242" s="282"/>
      <c r="CS242" s="987"/>
      <c r="CT242" s="988"/>
      <c r="CU242" s="987"/>
      <c r="CV242" s="988"/>
      <c r="CW242" s="987"/>
      <c r="CX242" s="988"/>
      <c r="CY242" s="987"/>
      <c r="CZ242" s="988"/>
      <c r="DA242" s="987"/>
      <c r="DB242" s="988"/>
      <c r="DC242" s="283"/>
      <c r="DD242" s="985"/>
      <c r="DE242" s="986"/>
      <c r="DF242" s="985"/>
      <c r="DG242" s="986"/>
      <c r="DH242" s="985"/>
      <c r="DI242" s="986"/>
      <c r="DJ242" s="985"/>
      <c r="DK242" s="986"/>
      <c r="DL242" s="985"/>
      <c r="DM242" s="986"/>
      <c r="DN242" s="284"/>
      <c r="DO242" s="996"/>
      <c r="DP242" s="997"/>
      <c r="DQ242" s="996"/>
      <c r="DR242" s="997"/>
      <c r="DS242" s="996"/>
      <c r="DT242" s="997"/>
      <c r="DU242" s="996"/>
      <c r="DV242" s="997"/>
      <c r="DW242" s="996"/>
      <c r="DX242" s="997"/>
      <c r="DY242" s="285"/>
      <c r="DZ242" s="588"/>
      <c r="EA242" s="589"/>
      <c r="EB242" s="589"/>
      <c r="EC242" s="589"/>
      <c r="ED242" s="589"/>
      <c r="EE242" s="590"/>
      <c r="EF242" s="256">
        <f t="shared" si="640"/>
        <v>0</v>
      </c>
      <c r="EG242" s="256">
        <f t="shared" si="641"/>
        <v>0</v>
      </c>
      <c r="EH242" s="256">
        <f t="shared" si="642"/>
        <v>0</v>
      </c>
      <c r="EI242" s="256">
        <f t="shared" si="643"/>
        <v>0</v>
      </c>
      <c r="EJ242" s="256">
        <f t="shared" si="644"/>
        <v>0</v>
      </c>
      <c r="EK242" s="244">
        <f t="shared" si="645"/>
        <v>0</v>
      </c>
    </row>
    <row r="243" spans="1:141" s="9" customFormat="1" ht="15" customHeight="1">
      <c r="A243" s="62"/>
      <c r="B243" s="62"/>
      <c r="C243" s="61" t="s">
        <v>15</v>
      </c>
      <c r="D243" s="655"/>
      <c r="E243" s="57"/>
      <c r="F243" s="57"/>
      <c r="G243" s="57"/>
      <c r="H243" s="57"/>
      <c r="I243" s="57"/>
      <c r="J243" s="649"/>
      <c r="K243" s="57"/>
      <c r="L243" s="33"/>
      <c r="M243" s="34">
        <f t="shared" si="634"/>
        <v>1</v>
      </c>
      <c r="N243" s="865"/>
      <c r="O243" s="866"/>
      <c r="P243" s="865"/>
      <c r="Q243" s="866"/>
      <c r="R243" s="865"/>
      <c r="S243" s="866"/>
      <c r="T243" s="865"/>
      <c r="U243" s="866"/>
      <c r="V243" s="865"/>
      <c r="W243" s="866"/>
      <c r="X243" s="287"/>
      <c r="Y243" s="867"/>
      <c r="Z243" s="961"/>
      <c r="AA243" s="867"/>
      <c r="AB243" s="961"/>
      <c r="AC243" s="867"/>
      <c r="AD243" s="961"/>
      <c r="AE243" s="867"/>
      <c r="AF243" s="961"/>
      <c r="AG243" s="867"/>
      <c r="AH243" s="961"/>
      <c r="AI243" s="277"/>
      <c r="AJ243" s="843">
        <f t="shared" si="635"/>
        <v>0</v>
      </c>
      <c r="AK243" s="844"/>
      <c r="AL243" s="843">
        <f t="shared" si="636"/>
        <v>0</v>
      </c>
      <c r="AM243" s="844"/>
      <c r="AN243" s="843">
        <f t="shared" si="637"/>
        <v>0</v>
      </c>
      <c r="AO243" s="844"/>
      <c r="AP243" s="843">
        <f t="shared" si="638"/>
        <v>0</v>
      </c>
      <c r="AQ243" s="844"/>
      <c r="AR243" s="843">
        <f t="shared" si="639"/>
        <v>0</v>
      </c>
      <c r="AS243" s="844"/>
      <c r="AT243" s="215">
        <f t="shared" si="646"/>
        <v>0</v>
      </c>
      <c r="AU243" s="861"/>
      <c r="AV243" s="862"/>
      <c r="AW243" s="861"/>
      <c r="AX243" s="862"/>
      <c r="AY243" s="861"/>
      <c r="AZ243" s="862"/>
      <c r="BA243" s="861"/>
      <c r="BB243" s="862"/>
      <c r="BC243" s="861"/>
      <c r="BD243" s="862"/>
      <c r="BE243" s="279"/>
      <c r="BF243" s="863"/>
      <c r="BG243" s="864"/>
      <c r="BH243" s="863"/>
      <c r="BI243" s="864"/>
      <c r="BJ243" s="863"/>
      <c r="BK243" s="864"/>
      <c r="BL243" s="863"/>
      <c r="BM243" s="864"/>
      <c r="BN243" s="863"/>
      <c r="BO243" s="864"/>
      <c r="BP243" s="514"/>
      <c r="BQ243" s="572">
        <f t="shared" si="647"/>
        <v>0</v>
      </c>
      <c r="BR243" s="573">
        <f t="shared" si="648"/>
        <v>0</v>
      </c>
      <c r="BS243" s="573">
        <f t="shared" si="649"/>
        <v>0</v>
      </c>
      <c r="BT243" s="573">
        <f t="shared" si="650"/>
        <v>0</v>
      </c>
      <c r="BU243" s="573">
        <f t="shared" si="651"/>
        <v>0</v>
      </c>
      <c r="BV243" s="574">
        <f t="shared" si="652"/>
        <v>0</v>
      </c>
      <c r="BW243" s="993"/>
      <c r="BX243" s="992"/>
      <c r="BY243" s="991"/>
      <c r="BZ243" s="992"/>
      <c r="CA243" s="991"/>
      <c r="CB243" s="992"/>
      <c r="CC243" s="991"/>
      <c r="CD243" s="992"/>
      <c r="CE243" s="991"/>
      <c r="CF243" s="992"/>
      <c r="CG243" s="281"/>
      <c r="CH243" s="989"/>
      <c r="CI243" s="990"/>
      <c r="CJ243" s="989"/>
      <c r="CK243" s="990"/>
      <c r="CL243" s="989"/>
      <c r="CM243" s="990"/>
      <c r="CN243" s="989"/>
      <c r="CO243" s="990"/>
      <c r="CP243" s="989"/>
      <c r="CQ243" s="990"/>
      <c r="CR243" s="282"/>
      <c r="CS243" s="987"/>
      <c r="CT243" s="988"/>
      <c r="CU243" s="987"/>
      <c r="CV243" s="988"/>
      <c r="CW243" s="987"/>
      <c r="CX243" s="988"/>
      <c r="CY243" s="987"/>
      <c r="CZ243" s="988"/>
      <c r="DA243" s="987"/>
      <c r="DB243" s="988"/>
      <c r="DC243" s="283"/>
      <c r="DD243" s="985"/>
      <c r="DE243" s="986"/>
      <c r="DF243" s="985"/>
      <c r="DG243" s="986"/>
      <c r="DH243" s="985"/>
      <c r="DI243" s="986"/>
      <c r="DJ243" s="985"/>
      <c r="DK243" s="986"/>
      <c r="DL243" s="985"/>
      <c r="DM243" s="986"/>
      <c r="DN243" s="284"/>
      <c r="DO243" s="996"/>
      <c r="DP243" s="997"/>
      <c r="DQ243" s="996"/>
      <c r="DR243" s="997"/>
      <c r="DS243" s="996"/>
      <c r="DT243" s="997"/>
      <c r="DU243" s="996"/>
      <c r="DV243" s="997"/>
      <c r="DW243" s="996"/>
      <c r="DX243" s="997"/>
      <c r="DY243" s="285"/>
      <c r="DZ243" s="588"/>
      <c r="EA243" s="589"/>
      <c r="EB243" s="589"/>
      <c r="EC243" s="589"/>
      <c r="ED243" s="589"/>
      <c r="EE243" s="590"/>
      <c r="EF243" s="256">
        <f t="shared" si="640"/>
        <v>0</v>
      </c>
      <c r="EG243" s="256">
        <f t="shared" si="641"/>
        <v>0</v>
      </c>
      <c r="EH243" s="256">
        <f t="shared" si="642"/>
        <v>0</v>
      </c>
      <c r="EI243" s="256">
        <f t="shared" si="643"/>
        <v>0</v>
      </c>
      <c r="EJ243" s="256">
        <f t="shared" si="644"/>
        <v>0</v>
      </c>
      <c r="EK243" s="244">
        <f t="shared" si="645"/>
        <v>0</v>
      </c>
    </row>
    <row r="244" spans="1:141" s="9" customFormat="1" ht="15" customHeight="1">
      <c r="A244" s="62"/>
      <c r="B244" s="62"/>
      <c r="C244" s="61" t="s">
        <v>34</v>
      </c>
      <c r="D244" s="655"/>
      <c r="E244" s="57"/>
      <c r="F244" s="57"/>
      <c r="G244" s="57"/>
      <c r="H244" s="57"/>
      <c r="I244" s="57"/>
      <c r="J244" s="649"/>
      <c r="K244" s="57"/>
      <c r="L244" s="33"/>
      <c r="M244" s="34">
        <f t="shared" si="634"/>
        <v>1.1000000000000001</v>
      </c>
      <c r="N244" s="865"/>
      <c r="O244" s="866"/>
      <c r="P244" s="865"/>
      <c r="Q244" s="866"/>
      <c r="R244" s="865"/>
      <c r="S244" s="866"/>
      <c r="T244" s="865"/>
      <c r="U244" s="866"/>
      <c r="V244" s="865"/>
      <c r="W244" s="866"/>
      <c r="X244" s="287"/>
      <c r="Y244" s="867"/>
      <c r="Z244" s="961"/>
      <c r="AA244" s="867"/>
      <c r="AB244" s="961"/>
      <c r="AC244" s="867"/>
      <c r="AD244" s="961"/>
      <c r="AE244" s="867"/>
      <c r="AF244" s="961"/>
      <c r="AG244" s="867"/>
      <c r="AH244" s="961"/>
      <c r="AI244" s="277"/>
      <c r="AJ244" s="843">
        <f t="shared" si="635"/>
        <v>0</v>
      </c>
      <c r="AK244" s="844"/>
      <c r="AL244" s="843">
        <f t="shared" si="636"/>
        <v>0</v>
      </c>
      <c r="AM244" s="844"/>
      <c r="AN244" s="843">
        <f t="shared" si="637"/>
        <v>0</v>
      </c>
      <c r="AO244" s="844"/>
      <c r="AP244" s="843">
        <f t="shared" si="638"/>
        <v>0</v>
      </c>
      <c r="AQ244" s="844"/>
      <c r="AR244" s="843">
        <f t="shared" si="639"/>
        <v>0</v>
      </c>
      <c r="AS244" s="844"/>
      <c r="AT244" s="215">
        <f t="shared" si="646"/>
        <v>0</v>
      </c>
      <c r="AU244" s="861"/>
      <c r="AV244" s="862"/>
      <c r="AW244" s="861"/>
      <c r="AX244" s="862"/>
      <c r="AY244" s="861"/>
      <c r="AZ244" s="862"/>
      <c r="BA244" s="861"/>
      <c r="BB244" s="862"/>
      <c r="BC244" s="861"/>
      <c r="BD244" s="862"/>
      <c r="BE244" s="279"/>
      <c r="BF244" s="863"/>
      <c r="BG244" s="864"/>
      <c r="BH244" s="863"/>
      <c r="BI244" s="864"/>
      <c r="BJ244" s="863"/>
      <c r="BK244" s="864"/>
      <c r="BL244" s="863"/>
      <c r="BM244" s="864"/>
      <c r="BN244" s="863"/>
      <c r="BO244" s="864"/>
      <c r="BP244" s="514"/>
      <c r="BQ244" s="572">
        <f t="shared" si="647"/>
        <v>0</v>
      </c>
      <c r="BR244" s="573">
        <f t="shared" si="648"/>
        <v>0</v>
      </c>
      <c r="BS244" s="573">
        <f t="shared" si="649"/>
        <v>0</v>
      </c>
      <c r="BT244" s="573">
        <f t="shared" si="650"/>
        <v>0</v>
      </c>
      <c r="BU244" s="573">
        <f t="shared" si="651"/>
        <v>0</v>
      </c>
      <c r="BV244" s="574">
        <f t="shared" si="652"/>
        <v>0</v>
      </c>
      <c r="BW244" s="993"/>
      <c r="BX244" s="992"/>
      <c r="BY244" s="991"/>
      <c r="BZ244" s="992"/>
      <c r="CA244" s="991"/>
      <c r="CB244" s="992"/>
      <c r="CC244" s="991"/>
      <c r="CD244" s="992"/>
      <c r="CE244" s="991"/>
      <c r="CF244" s="992"/>
      <c r="CG244" s="281"/>
      <c r="CH244" s="989"/>
      <c r="CI244" s="990"/>
      <c r="CJ244" s="989"/>
      <c r="CK244" s="990"/>
      <c r="CL244" s="989"/>
      <c r="CM244" s="990"/>
      <c r="CN244" s="989"/>
      <c r="CO244" s="990"/>
      <c r="CP244" s="989"/>
      <c r="CQ244" s="990"/>
      <c r="CR244" s="282"/>
      <c r="CS244" s="987"/>
      <c r="CT244" s="988"/>
      <c r="CU244" s="987"/>
      <c r="CV244" s="988"/>
      <c r="CW244" s="987"/>
      <c r="CX244" s="988"/>
      <c r="CY244" s="987"/>
      <c r="CZ244" s="988"/>
      <c r="DA244" s="987"/>
      <c r="DB244" s="988"/>
      <c r="DC244" s="283"/>
      <c r="DD244" s="985"/>
      <c r="DE244" s="986"/>
      <c r="DF244" s="985"/>
      <c r="DG244" s="986"/>
      <c r="DH244" s="985"/>
      <c r="DI244" s="986"/>
      <c r="DJ244" s="985"/>
      <c r="DK244" s="986"/>
      <c r="DL244" s="985"/>
      <c r="DM244" s="986"/>
      <c r="DN244" s="284"/>
      <c r="DO244" s="996"/>
      <c r="DP244" s="997"/>
      <c r="DQ244" s="996"/>
      <c r="DR244" s="997"/>
      <c r="DS244" s="996"/>
      <c r="DT244" s="997"/>
      <c r="DU244" s="996"/>
      <c r="DV244" s="997"/>
      <c r="DW244" s="996"/>
      <c r="DX244" s="997"/>
      <c r="DY244" s="285"/>
      <c r="DZ244" s="588"/>
      <c r="EA244" s="589"/>
      <c r="EB244" s="589"/>
      <c r="EC244" s="589"/>
      <c r="ED244" s="589"/>
      <c r="EE244" s="590"/>
      <c r="EF244" s="256">
        <f t="shared" si="640"/>
        <v>0</v>
      </c>
      <c r="EG244" s="256">
        <f t="shared" si="641"/>
        <v>0</v>
      </c>
      <c r="EH244" s="256">
        <f t="shared" si="642"/>
        <v>0</v>
      </c>
      <c r="EI244" s="256">
        <f t="shared" si="643"/>
        <v>0</v>
      </c>
      <c r="EJ244" s="256">
        <f t="shared" si="644"/>
        <v>0</v>
      </c>
      <c r="EK244" s="244">
        <f t="shared" si="645"/>
        <v>0</v>
      </c>
    </row>
    <row r="245" spans="1:141" s="9" customFormat="1" ht="15" customHeight="1">
      <c r="A245" s="62"/>
      <c r="B245" s="62"/>
      <c r="C245" s="61"/>
      <c r="D245" s="34"/>
      <c r="E245" s="13"/>
      <c r="F245" s="13"/>
      <c r="G245" s="13"/>
      <c r="H245" s="13"/>
      <c r="I245" s="13"/>
      <c r="J245" s="892" t="s">
        <v>151</v>
      </c>
      <c r="K245" s="903"/>
      <c r="L245" s="903"/>
      <c r="M245" s="885"/>
      <c r="N245" s="886"/>
      <c r="O245" s="686"/>
      <c r="P245" s="886"/>
      <c r="Q245" s="686"/>
      <c r="R245" s="886"/>
      <c r="S245" s="686"/>
      <c r="T245" s="886"/>
      <c r="U245" s="686"/>
      <c r="V245" s="886"/>
      <c r="W245" s="686"/>
      <c r="X245" s="95"/>
      <c r="Y245" s="886"/>
      <c r="Z245" s="686"/>
      <c r="AA245" s="886"/>
      <c r="AB245" s="686"/>
      <c r="AC245" s="886"/>
      <c r="AD245" s="686"/>
      <c r="AE245" s="886"/>
      <c r="AF245" s="686"/>
      <c r="AG245" s="886"/>
      <c r="AH245" s="686"/>
      <c r="AI245" s="95"/>
      <c r="AJ245" s="886">
        <f>SUM(AJ225:AJ244)</f>
        <v>0</v>
      </c>
      <c r="AK245" s="686"/>
      <c r="AL245" s="886">
        <f>SUM(AL225:AL244)</f>
        <v>0</v>
      </c>
      <c r="AM245" s="686"/>
      <c r="AN245" s="886">
        <f>SUM(AN225:AN244)</f>
        <v>0</v>
      </c>
      <c r="AO245" s="686"/>
      <c r="AP245" s="886">
        <f>SUM(AP225:AP244)</f>
        <v>0</v>
      </c>
      <c r="AQ245" s="686"/>
      <c r="AR245" s="886">
        <f>SUM(AR225:AR244)</f>
        <v>0</v>
      </c>
      <c r="AS245" s="686"/>
      <c r="AT245" s="95">
        <f>SUM(AJ245:AS245)</f>
        <v>0</v>
      </c>
      <c r="AU245" s="886"/>
      <c r="AV245" s="686"/>
      <c r="AW245" s="886"/>
      <c r="AX245" s="686"/>
      <c r="AY245" s="886"/>
      <c r="AZ245" s="686"/>
      <c r="BA245" s="886"/>
      <c r="BB245" s="686"/>
      <c r="BC245" s="886"/>
      <c r="BD245" s="686"/>
      <c r="BE245" s="95"/>
      <c r="BF245" s="886"/>
      <c r="BG245" s="686"/>
      <c r="BH245" s="886"/>
      <c r="BI245" s="686"/>
      <c r="BJ245" s="886"/>
      <c r="BK245" s="686"/>
      <c r="BL245" s="886"/>
      <c r="BM245" s="686"/>
      <c r="BN245" s="886"/>
      <c r="BO245" s="686"/>
      <c r="BP245" s="241"/>
      <c r="BQ245" s="578">
        <f>SUM(BQ225:BQ244)</f>
        <v>0</v>
      </c>
      <c r="BR245" s="109">
        <f t="shared" ref="BR245" si="653">SUM(BR225:BR244)</f>
        <v>0</v>
      </c>
      <c r="BS245" s="109">
        <f t="shared" ref="BS245" si="654">SUM(BS225:BS244)</f>
        <v>0</v>
      </c>
      <c r="BT245" s="109">
        <f t="shared" ref="BT245" si="655">SUM(BT225:BT244)</f>
        <v>0</v>
      </c>
      <c r="BU245" s="109">
        <f t="shared" ref="BU245" si="656">SUM(BU225:BU244)</f>
        <v>0</v>
      </c>
      <c r="BV245" s="544">
        <f>SUM(BQ245:BU245)</f>
        <v>0</v>
      </c>
      <c r="BW245" s="979"/>
      <c r="BX245" s="686"/>
      <c r="BY245" s="886"/>
      <c r="BZ245" s="686"/>
      <c r="CA245" s="886"/>
      <c r="CB245" s="686"/>
      <c r="CC245" s="886"/>
      <c r="CD245" s="686"/>
      <c r="CE245" s="886"/>
      <c r="CF245" s="686"/>
      <c r="CG245" s="95"/>
      <c r="CH245" s="886"/>
      <c r="CI245" s="686"/>
      <c r="CJ245" s="886"/>
      <c r="CK245" s="686"/>
      <c r="CL245" s="886"/>
      <c r="CM245" s="686"/>
      <c r="CN245" s="886"/>
      <c r="CO245" s="686"/>
      <c r="CP245" s="886"/>
      <c r="CQ245" s="686"/>
      <c r="CR245" s="95"/>
      <c r="CS245" s="886"/>
      <c r="CT245" s="686"/>
      <c r="CU245" s="886"/>
      <c r="CV245" s="686"/>
      <c r="CW245" s="886"/>
      <c r="CX245" s="686"/>
      <c r="CY245" s="886"/>
      <c r="CZ245" s="686"/>
      <c r="DA245" s="886"/>
      <c r="DB245" s="686"/>
      <c r="DC245" s="95"/>
      <c r="DD245" s="886"/>
      <c r="DE245" s="686"/>
      <c r="DF245" s="886"/>
      <c r="DG245" s="686"/>
      <c r="DH245" s="886"/>
      <c r="DI245" s="686"/>
      <c r="DJ245" s="886"/>
      <c r="DK245" s="686"/>
      <c r="DL245" s="886"/>
      <c r="DM245" s="686"/>
      <c r="DN245" s="95"/>
      <c r="DO245" s="886"/>
      <c r="DP245" s="686"/>
      <c r="DQ245" s="886"/>
      <c r="DR245" s="686"/>
      <c r="DS245" s="886"/>
      <c r="DT245" s="686"/>
      <c r="DU245" s="886"/>
      <c r="DV245" s="686"/>
      <c r="DW245" s="886"/>
      <c r="DX245" s="686"/>
      <c r="DY245" s="95"/>
      <c r="DZ245" s="578"/>
      <c r="EA245" s="109"/>
      <c r="EB245" s="109"/>
      <c r="EC245" s="109"/>
      <c r="ED245" s="109"/>
      <c r="EE245" s="544"/>
      <c r="EF245" s="109">
        <f>SUM(EF225:EF244)</f>
        <v>0</v>
      </c>
      <c r="EG245" s="109">
        <f>SUM(EG225:EG244)</f>
        <v>0</v>
      </c>
      <c r="EH245" s="109">
        <f>SUM(EH225:EH244)</f>
        <v>0</v>
      </c>
      <c r="EI245" s="109">
        <f>SUM(EI225:EI244)</f>
        <v>0</v>
      </c>
      <c r="EJ245" s="109">
        <f>SUM(EJ225:EJ244)</f>
        <v>0</v>
      </c>
      <c r="EK245" s="109">
        <f t="shared" ref="EK245" si="657">SUM(EF245:EJ245)</f>
        <v>0</v>
      </c>
    </row>
    <row r="246" spans="1:141" s="9" customFormat="1" ht="25.5" customHeight="1">
      <c r="A246" s="62"/>
      <c r="B246" s="62"/>
      <c r="C246" s="61"/>
      <c r="D246" s="34"/>
      <c r="E246" s="692" t="s">
        <v>188</v>
      </c>
      <c r="F246" s="692"/>
      <c r="G246" s="692"/>
      <c r="H246" s="692"/>
      <c r="I246" s="692"/>
      <c r="J246" s="34"/>
      <c r="K246" s="34"/>
      <c r="L246" s="286"/>
      <c r="M246" s="126"/>
      <c r="N246" s="127"/>
      <c r="O246" s="128"/>
      <c r="P246" s="127"/>
      <c r="Q246" s="128"/>
      <c r="R246" s="127"/>
      <c r="S246" s="128"/>
      <c r="T246" s="127"/>
      <c r="U246" s="128"/>
      <c r="V246" s="127"/>
      <c r="W246" s="128"/>
      <c r="X246" s="129"/>
      <c r="Y246" s="127"/>
      <c r="Z246" s="128"/>
      <c r="AA246" s="127"/>
      <c r="AB246" s="128"/>
      <c r="AC246" s="127"/>
      <c r="AD246" s="128"/>
      <c r="AE246" s="127"/>
      <c r="AF246" s="128"/>
      <c r="AG246" s="127"/>
      <c r="AH246" s="128"/>
      <c r="AI246" s="129"/>
      <c r="AJ246" s="127"/>
      <c r="AK246" s="128"/>
      <c r="AL246" s="127"/>
      <c r="AM246" s="128"/>
      <c r="AN246" s="127"/>
      <c r="AO246" s="128"/>
      <c r="AP246" s="127"/>
      <c r="AQ246" s="128"/>
      <c r="AR246" s="127"/>
      <c r="AS246" s="128"/>
      <c r="AT246" s="129"/>
      <c r="AU246" s="127"/>
      <c r="AV246" s="128"/>
      <c r="AW246" s="127"/>
      <c r="AX246" s="128"/>
      <c r="AY246" s="127"/>
      <c r="AZ246" s="128"/>
      <c r="BA246" s="127"/>
      <c r="BB246" s="128"/>
      <c r="BC246" s="127"/>
      <c r="BD246" s="128"/>
      <c r="BE246" s="129"/>
      <c r="BF246" s="127"/>
      <c r="BG246" s="128"/>
      <c r="BH246" s="127"/>
      <c r="BI246" s="128"/>
      <c r="BJ246" s="127"/>
      <c r="BK246" s="128"/>
      <c r="BL246" s="127"/>
      <c r="BM246" s="128"/>
      <c r="BN246" s="127"/>
      <c r="BO246" s="128"/>
      <c r="BP246" s="515"/>
      <c r="BQ246" s="565"/>
      <c r="BR246" s="515"/>
      <c r="BS246" s="515"/>
      <c r="BT246" s="515"/>
      <c r="BU246" s="515"/>
      <c r="BV246" s="547"/>
      <c r="BW246" s="530"/>
      <c r="BX246" s="128"/>
      <c r="BY246" s="127"/>
      <c r="BZ246" s="128"/>
      <c r="CA246" s="127"/>
      <c r="CB246" s="128"/>
      <c r="CC246" s="127"/>
      <c r="CD246" s="128"/>
      <c r="CE246" s="127"/>
      <c r="CF246" s="128"/>
      <c r="CG246" s="129"/>
      <c r="CH246" s="127"/>
      <c r="CI246" s="128"/>
      <c r="CJ246" s="127"/>
      <c r="CK246" s="128"/>
      <c r="CL246" s="127"/>
      <c r="CM246" s="128"/>
      <c r="CN246" s="127"/>
      <c r="CO246" s="128"/>
      <c r="CP246" s="127"/>
      <c r="CQ246" s="128"/>
      <c r="CR246" s="129"/>
      <c r="CS246" s="127"/>
      <c r="CT246" s="128"/>
      <c r="CU246" s="127"/>
      <c r="CV246" s="128"/>
      <c r="CW246" s="127"/>
      <c r="CX246" s="128"/>
      <c r="CY246" s="127"/>
      <c r="CZ246" s="128"/>
      <c r="DA246" s="127"/>
      <c r="DB246" s="128"/>
      <c r="DC246" s="129"/>
      <c r="DD246" s="127"/>
      <c r="DE246" s="128"/>
      <c r="DF246" s="127"/>
      <c r="DG246" s="128"/>
      <c r="DH246" s="127"/>
      <c r="DI246" s="128"/>
      <c r="DJ246" s="127"/>
      <c r="DK246" s="128"/>
      <c r="DL246" s="127"/>
      <c r="DM246" s="128"/>
      <c r="DN246" s="129"/>
      <c r="DO246" s="127"/>
      <c r="DP246" s="128"/>
      <c r="DQ246" s="127"/>
      <c r="DR246" s="128"/>
      <c r="DS246" s="127"/>
      <c r="DT246" s="128"/>
      <c r="DU246" s="127"/>
      <c r="DV246" s="128"/>
      <c r="DW246" s="127"/>
      <c r="DX246" s="128"/>
      <c r="DY246" s="129"/>
      <c r="DZ246" s="565"/>
      <c r="EA246" s="515"/>
      <c r="EB246" s="515"/>
      <c r="EC246" s="515"/>
      <c r="ED246" s="515"/>
      <c r="EE246" s="547"/>
      <c r="EF246" s="257"/>
      <c r="EG246" s="257"/>
      <c r="EH246" s="257"/>
      <c r="EI246" s="257"/>
      <c r="EJ246" s="257"/>
      <c r="EK246" s="258"/>
    </row>
    <row r="247" spans="1:141" s="9" customFormat="1" ht="36" customHeight="1">
      <c r="A247" s="62"/>
      <c r="B247" s="62"/>
      <c r="C247" s="94" t="s">
        <v>46</v>
      </c>
      <c r="D247" s="9" t="s">
        <v>149</v>
      </c>
      <c r="E247" s="64" t="str">
        <f>AJ9</f>
        <v>Year 1</v>
      </c>
      <c r="F247" s="64" t="str">
        <f>AL9</f>
        <v>Year 2</v>
      </c>
      <c r="G247" s="64" t="str">
        <f>AN9</f>
        <v>Year 3</v>
      </c>
      <c r="H247" s="64" t="str">
        <f>AP9</f>
        <v>Year 4</v>
      </c>
      <c r="I247" s="64" t="str">
        <f>AR9</f>
        <v>Year 5</v>
      </c>
      <c r="J247" s="62" t="s">
        <v>336</v>
      </c>
      <c r="K247" s="62" t="s">
        <v>337</v>
      </c>
      <c r="L247" s="62" t="s">
        <v>45</v>
      </c>
      <c r="M247" s="62" t="s">
        <v>317</v>
      </c>
      <c r="N247" s="81"/>
      <c r="O247" s="103"/>
      <c r="P247" s="81"/>
      <c r="Q247" s="103"/>
      <c r="R247" s="81"/>
      <c r="S247" s="103"/>
      <c r="T247" s="81"/>
      <c r="U247" s="103"/>
      <c r="V247" s="81"/>
      <c r="W247" s="103"/>
      <c r="X247" s="99"/>
      <c r="Y247" s="81"/>
      <c r="Z247" s="103"/>
      <c r="AA247" s="81"/>
      <c r="AB247" s="103"/>
      <c r="AC247" s="81"/>
      <c r="AD247" s="103"/>
      <c r="AE247" s="81"/>
      <c r="AF247" s="103"/>
      <c r="AG247" s="81"/>
      <c r="AH247" s="103"/>
      <c r="AI247" s="99"/>
      <c r="AJ247" s="81"/>
      <c r="AK247" s="103"/>
      <c r="AL247" s="81"/>
      <c r="AM247" s="103"/>
      <c r="AN247" s="81"/>
      <c r="AO247" s="103"/>
      <c r="AP247" s="81"/>
      <c r="AQ247" s="103"/>
      <c r="AR247" s="81"/>
      <c r="AS247" s="103"/>
      <c r="AT247" s="99"/>
      <c r="AU247" s="81"/>
      <c r="AV247" s="103"/>
      <c r="AW247" s="81"/>
      <c r="AX247" s="103"/>
      <c r="AY247" s="81"/>
      <c r="AZ247" s="103"/>
      <c r="BA247" s="81"/>
      <c r="BB247" s="103"/>
      <c r="BC247" s="81"/>
      <c r="BD247" s="103"/>
      <c r="BE247" s="99"/>
      <c r="BF247" s="81"/>
      <c r="BG247" s="103"/>
      <c r="BH247" s="81"/>
      <c r="BI247" s="103"/>
      <c r="BJ247" s="81"/>
      <c r="BK247" s="103"/>
      <c r="BL247" s="81"/>
      <c r="BM247" s="103"/>
      <c r="BN247" s="81"/>
      <c r="BO247" s="103"/>
      <c r="BP247" s="512"/>
      <c r="BQ247" s="560"/>
      <c r="BR247" s="512"/>
      <c r="BS247" s="512"/>
      <c r="BT247" s="512"/>
      <c r="BU247" s="512"/>
      <c r="BV247" s="542"/>
      <c r="BW247" s="69"/>
      <c r="BX247" s="103"/>
      <c r="BY247" s="81"/>
      <c r="BZ247" s="103"/>
      <c r="CA247" s="81"/>
      <c r="CB247" s="103"/>
      <c r="CC247" s="81"/>
      <c r="CD247" s="103"/>
      <c r="CE247" s="81"/>
      <c r="CF247" s="103"/>
      <c r="CG247" s="99"/>
      <c r="CH247" s="81"/>
      <c r="CI247" s="103"/>
      <c r="CJ247" s="81"/>
      <c r="CK247" s="103"/>
      <c r="CL247" s="81"/>
      <c r="CM247" s="103"/>
      <c r="CN247" s="81"/>
      <c r="CO247" s="103"/>
      <c r="CP247" s="81"/>
      <c r="CQ247" s="103"/>
      <c r="CR247" s="99"/>
      <c r="CS247" s="81"/>
      <c r="CT247" s="103"/>
      <c r="CU247" s="81"/>
      <c r="CV247" s="103"/>
      <c r="CW247" s="81"/>
      <c r="CX247" s="103"/>
      <c r="CY247" s="81"/>
      <c r="CZ247" s="103"/>
      <c r="DA247" s="81"/>
      <c r="DB247" s="103"/>
      <c r="DC247" s="99"/>
      <c r="DD247" s="81"/>
      <c r="DE247" s="103"/>
      <c r="DF247" s="81"/>
      <c r="DG247" s="103"/>
      <c r="DH247" s="81"/>
      <c r="DI247" s="103"/>
      <c r="DJ247" s="81"/>
      <c r="DK247" s="103"/>
      <c r="DL247" s="81"/>
      <c r="DM247" s="103"/>
      <c r="DN247" s="99"/>
      <c r="DO247" s="81"/>
      <c r="DP247" s="103"/>
      <c r="DQ247" s="81"/>
      <c r="DR247" s="103"/>
      <c r="DS247" s="81"/>
      <c r="DT247" s="103"/>
      <c r="DU247" s="81"/>
      <c r="DV247" s="103"/>
      <c r="DW247" s="81"/>
      <c r="DX247" s="103"/>
      <c r="DY247" s="99"/>
      <c r="DZ247" s="560"/>
      <c r="EA247" s="512"/>
      <c r="EB247" s="512"/>
      <c r="EC247" s="512"/>
      <c r="ED247" s="512"/>
      <c r="EE247" s="542"/>
      <c r="EF247" s="257"/>
      <c r="EG247" s="257"/>
      <c r="EH247" s="257"/>
      <c r="EI247" s="257"/>
      <c r="EJ247" s="257"/>
      <c r="EK247" s="258"/>
    </row>
    <row r="248" spans="1:141" ht="15" customHeight="1">
      <c r="C248" s="61" t="s">
        <v>315</v>
      </c>
      <c r="D248" s="655" t="s">
        <v>338</v>
      </c>
      <c r="E248" s="57"/>
      <c r="F248" s="57"/>
      <c r="G248" s="57"/>
      <c r="H248" s="57"/>
      <c r="I248" s="57"/>
      <c r="J248" s="649"/>
      <c r="K248" s="57"/>
      <c r="L248" s="33"/>
      <c r="M248" s="34">
        <f t="shared" ref="M248:M259" si="658">VLOOKUP(C248,TravelIncrease,2,0)</f>
        <v>1.1000000000000001</v>
      </c>
      <c r="N248" s="865"/>
      <c r="O248" s="866"/>
      <c r="P248" s="865"/>
      <c r="Q248" s="866"/>
      <c r="R248" s="865"/>
      <c r="S248" s="866"/>
      <c r="T248" s="865"/>
      <c r="U248" s="866"/>
      <c r="V248" s="865"/>
      <c r="W248" s="866"/>
      <c r="X248" s="287"/>
      <c r="Y248" s="867"/>
      <c r="Z248" s="961"/>
      <c r="AA248" s="867"/>
      <c r="AB248" s="961"/>
      <c r="AC248" s="867"/>
      <c r="AD248" s="961"/>
      <c r="AE248" s="867"/>
      <c r="AF248" s="961"/>
      <c r="AG248" s="867"/>
      <c r="AH248" s="961"/>
      <c r="AI248" s="277"/>
      <c r="AJ248" s="843">
        <f t="shared" ref="AJ248:AJ259" si="659">ROUND($E248*$K248*$L248*$M248,0)</f>
        <v>0</v>
      </c>
      <c r="AK248" s="844"/>
      <c r="AL248" s="843">
        <f t="shared" ref="AL248:AL259" si="660">ROUND($F248*$K248*$L248*$M248^2,0)</f>
        <v>0</v>
      </c>
      <c r="AM248" s="844"/>
      <c r="AN248" s="843">
        <f t="shared" ref="AN248:AN259" si="661">ROUND($G248*$K248*$L248*$M248^3,0)</f>
        <v>0</v>
      </c>
      <c r="AO248" s="844"/>
      <c r="AP248" s="843">
        <f t="shared" ref="AP248:AP259" si="662">ROUND($H248*$K248*$L248*$M248^4,0)</f>
        <v>0</v>
      </c>
      <c r="AQ248" s="844"/>
      <c r="AR248" s="843">
        <f t="shared" ref="AR248:AR259" si="663">ROUND($I248*$K248*$L248*$M248^5,0)</f>
        <v>0</v>
      </c>
      <c r="AS248" s="844"/>
      <c r="AT248" s="215">
        <f>SUM(AJ248+AL248+AN248+AP248+AR248)</f>
        <v>0</v>
      </c>
      <c r="AU248" s="861"/>
      <c r="AV248" s="862"/>
      <c r="AW248" s="861"/>
      <c r="AX248" s="862"/>
      <c r="AY248" s="861"/>
      <c r="AZ248" s="862"/>
      <c r="BA248" s="861"/>
      <c r="BB248" s="862"/>
      <c r="BC248" s="861"/>
      <c r="BD248" s="862"/>
      <c r="BE248" s="279"/>
      <c r="BF248" s="863"/>
      <c r="BG248" s="864"/>
      <c r="BH248" s="863"/>
      <c r="BI248" s="864"/>
      <c r="BJ248" s="863"/>
      <c r="BK248" s="864"/>
      <c r="BL248" s="863"/>
      <c r="BM248" s="864"/>
      <c r="BN248" s="863"/>
      <c r="BO248" s="864"/>
      <c r="BP248" s="514"/>
      <c r="BQ248" s="572">
        <f t="shared" ref="BQ248:BQ259" si="664">AJ248</f>
        <v>0</v>
      </c>
      <c r="BR248" s="573">
        <f t="shared" ref="BR248:BR259" si="665">AL248</f>
        <v>0</v>
      </c>
      <c r="BS248" s="573">
        <f t="shared" ref="BS248:BS259" si="666">AN248</f>
        <v>0</v>
      </c>
      <c r="BT248" s="573">
        <f t="shared" ref="BT248:BT259" si="667">AP248</f>
        <v>0</v>
      </c>
      <c r="BU248" s="573">
        <f t="shared" ref="BU248:BU259" si="668">AR248</f>
        <v>0</v>
      </c>
      <c r="BV248" s="574">
        <f t="shared" ref="BV248:BV259" si="669">SUM(BQ248:BU248)</f>
        <v>0</v>
      </c>
      <c r="BW248" s="993"/>
      <c r="BX248" s="992"/>
      <c r="BY248" s="991"/>
      <c r="BZ248" s="992"/>
      <c r="CA248" s="991"/>
      <c r="CB248" s="992"/>
      <c r="CC248" s="991"/>
      <c r="CD248" s="992"/>
      <c r="CE248" s="991"/>
      <c r="CF248" s="992"/>
      <c r="CG248" s="281"/>
      <c r="CH248" s="989"/>
      <c r="CI248" s="990"/>
      <c r="CJ248" s="989"/>
      <c r="CK248" s="990"/>
      <c r="CL248" s="989"/>
      <c r="CM248" s="990"/>
      <c r="CN248" s="989"/>
      <c r="CO248" s="990"/>
      <c r="CP248" s="989"/>
      <c r="CQ248" s="990"/>
      <c r="CR248" s="282"/>
      <c r="CS248" s="987"/>
      <c r="CT248" s="988"/>
      <c r="CU248" s="987"/>
      <c r="CV248" s="988"/>
      <c r="CW248" s="987"/>
      <c r="CX248" s="988"/>
      <c r="CY248" s="987"/>
      <c r="CZ248" s="988"/>
      <c r="DA248" s="987"/>
      <c r="DB248" s="988"/>
      <c r="DC248" s="283"/>
      <c r="DD248" s="985"/>
      <c r="DE248" s="986"/>
      <c r="DF248" s="985"/>
      <c r="DG248" s="986"/>
      <c r="DH248" s="985"/>
      <c r="DI248" s="986"/>
      <c r="DJ248" s="985"/>
      <c r="DK248" s="986"/>
      <c r="DL248" s="985"/>
      <c r="DM248" s="986"/>
      <c r="DN248" s="284"/>
      <c r="DO248" s="996"/>
      <c r="DP248" s="997"/>
      <c r="DQ248" s="996"/>
      <c r="DR248" s="997"/>
      <c r="DS248" s="996"/>
      <c r="DT248" s="997"/>
      <c r="DU248" s="996"/>
      <c r="DV248" s="997"/>
      <c r="DW248" s="996"/>
      <c r="DX248" s="997"/>
      <c r="DY248" s="285"/>
      <c r="DZ248" s="588"/>
      <c r="EA248" s="589"/>
      <c r="EB248" s="589"/>
      <c r="EC248" s="589"/>
      <c r="ED248" s="589"/>
      <c r="EE248" s="590"/>
      <c r="EF248" s="256">
        <f t="shared" ref="EF248:EF259" si="670">AJ248</f>
        <v>0</v>
      </c>
      <c r="EG248" s="256">
        <f t="shared" ref="EG248:EG259" si="671">AL248</f>
        <v>0</v>
      </c>
      <c r="EH248" s="256">
        <f t="shared" ref="EH248:EH259" si="672">AN248</f>
        <v>0</v>
      </c>
      <c r="EI248" s="256">
        <f t="shared" ref="EI248:EI259" si="673">AP248</f>
        <v>0</v>
      </c>
      <c r="EJ248" s="256">
        <f t="shared" ref="EJ248:EJ259" si="674">AR248</f>
        <v>0</v>
      </c>
      <c r="EK248" s="244">
        <f t="shared" ref="EK248:EK260" si="675">SUM(EF248:EJ248)</f>
        <v>0</v>
      </c>
    </row>
    <row r="249" spans="1:141" ht="15" customHeight="1">
      <c r="C249" s="61" t="s">
        <v>231</v>
      </c>
      <c r="D249" s="655"/>
      <c r="E249" s="57"/>
      <c r="F249" s="57"/>
      <c r="G249" s="57"/>
      <c r="H249" s="57"/>
      <c r="I249" s="57"/>
      <c r="J249" s="649"/>
      <c r="K249" s="57"/>
      <c r="L249" s="33"/>
      <c r="M249" s="34">
        <f t="shared" si="658"/>
        <v>1</v>
      </c>
      <c r="N249" s="865"/>
      <c r="O249" s="866"/>
      <c r="P249" s="865"/>
      <c r="Q249" s="866"/>
      <c r="R249" s="865"/>
      <c r="S249" s="866"/>
      <c r="T249" s="865"/>
      <c r="U249" s="866"/>
      <c r="V249" s="865"/>
      <c r="W249" s="866"/>
      <c r="X249" s="287"/>
      <c r="Y249" s="867"/>
      <c r="Z249" s="961"/>
      <c r="AA249" s="867"/>
      <c r="AB249" s="961"/>
      <c r="AC249" s="867"/>
      <c r="AD249" s="961"/>
      <c r="AE249" s="867"/>
      <c r="AF249" s="961"/>
      <c r="AG249" s="867"/>
      <c r="AH249" s="961"/>
      <c r="AI249" s="277"/>
      <c r="AJ249" s="843">
        <f t="shared" si="659"/>
        <v>0</v>
      </c>
      <c r="AK249" s="844"/>
      <c r="AL249" s="843">
        <f t="shared" si="660"/>
        <v>0</v>
      </c>
      <c r="AM249" s="844"/>
      <c r="AN249" s="843">
        <f t="shared" si="661"/>
        <v>0</v>
      </c>
      <c r="AO249" s="844"/>
      <c r="AP249" s="843">
        <f t="shared" si="662"/>
        <v>0</v>
      </c>
      <c r="AQ249" s="844"/>
      <c r="AR249" s="843">
        <f t="shared" si="663"/>
        <v>0</v>
      </c>
      <c r="AS249" s="844"/>
      <c r="AT249" s="215">
        <f t="shared" ref="AT249:AT259" si="676">SUM(AJ249+AL249+AN249+AP249+AR249)</f>
        <v>0</v>
      </c>
      <c r="AU249" s="861"/>
      <c r="AV249" s="862"/>
      <c r="AW249" s="861"/>
      <c r="AX249" s="862"/>
      <c r="AY249" s="861"/>
      <c r="AZ249" s="862"/>
      <c r="BA249" s="861"/>
      <c r="BB249" s="862"/>
      <c r="BC249" s="861"/>
      <c r="BD249" s="862"/>
      <c r="BE249" s="279"/>
      <c r="BF249" s="863"/>
      <c r="BG249" s="864"/>
      <c r="BH249" s="863"/>
      <c r="BI249" s="864"/>
      <c r="BJ249" s="863"/>
      <c r="BK249" s="864"/>
      <c r="BL249" s="863"/>
      <c r="BM249" s="864"/>
      <c r="BN249" s="863"/>
      <c r="BO249" s="864"/>
      <c r="BP249" s="514"/>
      <c r="BQ249" s="572">
        <f t="shared" si="664"/>
        <v>0</v>
      </c>
      <c r="BR249" s="573">
        <f t="shared" si="665"/>
        <v>0</v>
      </c>
      <c r="BS249" s="573">
        <f t="shared" si="666"/>
        <v>0</v>
      </c>
      <c r="BT249" s="573">
        <f t="shared" si="667"/>
        <v>0</v>
      </c>
      <c r="BU249" s="573">
        <f t="shared" si="668"/>
        <v>0</v>
      </c>
      <c r="BV249" s="574">
        <f t="shared" si="669"/>
        <v>0</v>
      </c>
      <c r="BW249" s="993"/>
      <c r="BX249" s="992"/>
      <c r="BY249" s="991"/>
      <c r="BZ249" s="992"/>
      <c r="CA249" s="991"/>
      <c r="CB249" s="992"/>
      <c r="CC249" s="991"/>
      <c r="CD249" s="992"/>
      <c r="CE249" s="991"/>
      <c r="CF249" s="992"/>
      <c r="CG249" s="281"/>
      <c r="CH249" s="989"/>
      <c r="CI249" s="990"/>
      <c r="CJ249" s="989"/>
      <c r="CK249" s="990"/>
      <c r="CL249" s="989"/>
      <c r="CM249" s="990"/>
      <c r="CN249" s="989"/>
      <c r="CO249" s="990"/>
      <c r="CP249" s="989"/>
      <c r="CQ249" s="990"/>
      <c r="CR249" s="282"/>
      <c r="CS249" s="987"/>
      <c r="CT249" s="988"/>
      <c r="CU249" s="987"/>
      <c r="CV249" s="988"/>
      <c r="CW249" s="987"/>
      <c r="CX249" s="988"/>
      <c r="CY249" s="987"/>
      <c r="CZ249" s="988"/>
      <c r="DA249" s="987"/>
      <c r="DB249" s="988"/>
      <c r="DC249" s="283"/>
      <c r="DD249" s="985"/>
      <c r="DE249" s="986"/>
      <c r="DF249" s="985"/>
      <c r="DG249" s="986"/>
      <c r="DH249" s="985"/>
      <c r="DI249" s="986"/>
      <c r="DJ249" s="985"/>
      <c r="DK249" s="986"/>
      <c r="DL249" s="985"/>
      <c r="DM249" s="986"/>
      <c r="DN249" s="284"/>
      <c r="DO249" s="996"/>
      <c r="DP249" s="997"/>
      <c r="DQ249" s="996"/>
      <c r="DR249" s="997"/>
      <c r="DS249" s="996"/>
      <c r="DT249" s="997"/>
      <c r="DU249" s="996"/>
      <c r="DV249" s="997"/>
      <c r="DW249" s="996"/>
      <c r="DX249" s="997"/>
      <c r="DY249" s="285"/>
      <c r="DZ249" s="588"/>
      <c r="EA249" s="589"/>
      <c r="EB249" s="589"/>
      <c r="EC249" s="589"/>
      <c r="ED249" s="589"/>
      <c r="EE249" s="590"/>
      <c r="EF249" s="256">
        <f t="shared" si="670"/>
        <v>0</v>
      </c>
      <c r="EG249" s="256">
        <f t="shared" si="671"/>
        <v>0</v>
      </c>
      <c r="EH249" s="256">
        <f t="shared" si="672"/>
        <v>0</v>
      </c>
      <c r="EI249" s="256">
        <f t="shared" si="673"/>
        <v>0</v>
      </c>
      <c r="EJ249" s="256">
        <f t="shared" si="674"/>
        <v>0</v>
      </c>
      <c r="EK249" s="244">
        <f t="shared" si="675"/>
        <v>0</v>
      </c>
    </row>
    <row r="250" spans="1:141" ht="15" customHeight="1">
      <c r="C250" s="61" t="s">
        <v>15</v>
      </c>
      <c r="D250" s="655"/>
      <c r="E250" s="57"/>
      <c r="F250" s="57"/>
      <c r="G250" s="57"/>
      <c r="H250" s="57"/>
      <c r="I250" s="57"/>
      <c r="J250" s="649"/>
      <c r="K250" s="57"/>
      <c r="L250" s="33"/>
      <c r="M250" s="34">
        <f t="shared" si="658"/>
        <v>1</v>
      </c>
      <c r="N250" s="865"/>
      <c r="O250" s="866"/>
      <c r="P250" s="865"/>
      <c r="Q250" s="866"/>
      <c r="R250" s="865"/>
      <c r="S250" s="866"/>
      <c r="T250" s="865"/>
      <c r="U250" s="866"/>
      <c r="V250" s="865"/>
      <c r="W250" s="866"/>
      <c r="X250" s="287"/>
      <c r="Y250" s="867"/>
      <c r="Z250" s="961"/>
      <c r="AA250" s="867"/>
      <c r="AB250" s="961"/>
      <c r="AC250" s="867"/>
      <c r="AD250" s="961"/>
      <c r="AE250" s="867"/>
      <c r="AF250" s="961"/>
      <c r="AG250" s="867"/>
      <c r="AH250" s="961"/>
      <c r="AI250" s="277"/>
      <c r="AJ250" s="843">
        <f t="shared" si="659"/>
        <v>0</v>
      </c>
      <c r="AK250" s="844"/>
      <c r="AL250" s="843">
        <f t="shared" si="660"/>
        <v>0</v>
      </c>
      <c r="AM250" s="844"/>
      <c r="AN250" s="843">
        <f t="shared" si="661"/>
        <v>0</v>
      </c>
      <c r="AO250" s="844"/>
      <c r="AP250" s="843">
        <f t="shared" si="662"/>
        <v>0</v>
      </c>
      <c r="AQ250" s="844"/>
      <c r="AR250" s="843">
        <f t="shared" si="663"/>
        <v>0</v>
      </c>
      <c r="AS250" s="844"/>
      <c r="AT250" s="215">
        <f t="shared" si="676"/>
        <v>0</v>
      </c>
      <c r="AU250" s="861"/>
      <c r="AV250" s="862"/>
      <c r="AW250" s="861"/>
      <c r="AX250" s="862"/>
      <c r="AY250" s="861"/>
      <c r="AZ250" s="862"/>
      <c r="BA250" s="861"/>
      <c r="BB250" s="862"/>
      <c r="BC250" s="861"/>
      <c r="BD250" s="862"/>
      <c r="BE250" s="279"/>
      <c r="BF250" s="863"/>
      <c r="BG250" s="864"/>
      <c r="BH250" s="863"/>
      <c r="BI250" s="864"/>
      <c r="BJ250" s="863"/>
      <c r="BK250" s="864"/>
      <c r="BL250" s="863"/>
      <c r="BM250" s="864"/>
      <c r="BN250" s="863"/>
      <c r="BO250" s="864"/>
      <c r="BP250" s="514"/>
      <c r="BQ250" s="572">
        <f t="shared" si="664"/>
        <v>0</v>
      </c>
      <c r="BR250" s="573">
        <f t="shared" si="665"/>
        <v>0</v>
      </c>
      <c r="BS250" s="573">
        <f t="shared" si="666"/>
        <v>0</v>
      </c>
      <c r="BT250" s="573">
        <f t="shared" si="667"/>
        <v>0</v>
      </c>
      <c r="BU250" s="573">
        <f t="shared" si="668"/>
        <v>0</v>
      </c>
      <c r="BV250" s="574">
        <f t="shared" si="669"/>
        <v>0</v>
      </c>
      <c r="BW250" s="993"/>
      <c r="BX250" s="992"/>
      <c r="BY250" s="991"/>
      <c r="BZ250" s="992"/>
      <c r="CA250" s="991"/>
      <c r="CB250" s="992"/>
      <c r="CC250" s="991"/>
      <c r="CD250" s="992"/>
      <c r="CE250" s="991"/>
      <c r="CF250" s="992"/>
      <c r="CG250" s="281"/>
      <c r="CH250" s="989"/>
      <c r="CI250" s="990"/>
      <c r="CJ250" s="989"/>
      <c r="CK250" s="990"/>
      <c r="CL250" s="989"/>
      <c r="CM250" s="990"/>
      <c r="CN250" s="989"/>
      <c r="CO250" s="990"/>
      <c r="CP250" s="989"/>
      <c r="CQ250" s="990"/>
      <c r="CR250" s="282"/>
      <c r="CS250" s="987"/>
      <c r="CT250" s="988"/>
      <c r="CU250" s="987"/>
      <c r="CV250" s="988"/>
      <c r="CW250" s="987"/>
      <c r="CX250" s="988"/>
      <c r="CY250" s="987"/>
      <c r="CZ250" s="988"/>
      <c r="DA250" s="987"/>
      <c r="DB250" s="988"/>
      <c r="DC250" s="283"/>
      <c r="DD250" s="985"/>
      <c r="DE250" s="986"/>
      <c r="DF250" s="985"/>
      <c r="DG250" s="986"/>
      <c r="DH250" s="985"/>
      <c r="DI250" s="986"/>
      <c r="DJ250" s="985"/>
      <c r="DK250" s="986"/>
      <c r="DL250" s="985"/>
      <c r="DM250" s="986"/>
      <c r="DN250" s="284"/>
      <c r="DO250" s="996"/>
      <c r="DP250" s="997"/>
      <c r="DQ250" s="996"/>
      <c r="DR250" s="997"/>
      <c r="DS250" s="996"/>
      <c r="DT250" s="997"/>
      <c r="DU250" s="996"/>
      <c r="DV250" s="997"/>
      <c r="DW250" s="996"/>
      <c r="DX250" s="997"/>
      <c r="DY250" s="285"/>
      <c r="DZ250" s="588"/>
      <c r="EA250" s="589"/>
      <c r="EB250" s="589"/>
      <c r="EC250" s="589"/>
      <c r="ED250" s="589"/>
      <c r="EE250" s="590"/>
      <c r="EF250" s="256">
        <f t="shared" si="670"/>
        <v>0</v>
      </c>
      <c r="EG250" s="256">
        <f t="shared" si="671"/>
        <v>0</v>
      </c>
      <c r="EH250" s="256">
        <f t="shared" si="672"/>
        <v>0</v>
      </c>
      <c r="EI250" s="256">
        <f t="shared" si="673"/>
        <v>0</v>
      </c>
      <c r="EJ250" s="256">
        <f t="shared" si="674"/>
        <v>0</v>
      </c>
      <c r="EK250" s="244">
        <f t="shared" si="675"/>
        <v>0</v>
      </c>
    </row>
    <row r="251" spans="1:141" ht="15" customHeight="1">
      <c r="C251" s="61" t="s">
        <v>34</v>
      </c>
      <c r="D251" s="655"/>
      <c r="E251" s="57"/>
      <c r="F251" s="57"/>
      <c r="G251" s="57"/>
      <c r="H251" s="57"/>
      <c r="I251" s="57"/>
      <c r="J251" s="649"/>
      <c r="K251" s="57"/>
      <c r="L251" s="33"/>
      <c r="M251" s="34">
        <f t="shared" si="658"/>
        <v>1.1000000000000001</v>
      </c>
      <c r="N251" s="865"/>
      <c r="O251" s="866"/>
      <c r="P251" s="865"/>
      <c r="Q251" s="866"/>
      <c r="R251" s="865"/>
      <c r="S251" s="866"/>
      <c r="T251" s="865"/>
      <c r="U251" s="866"/>
      <c r="V251" s="865"/>
      <c r="W251" s="866"/>
      <c r="X251" s="287"/>
      <c r="Y251" s="867"/>
      <c r="Z251" s="961"/>
      <c r="AA251" s="867"/>
      <c r="AB251" s="961"/>
      <c r="AC251" s="867"/>
      <c r="AD251" s="961"/>
      <c r="AE251" s="867"/>
      <c r="AF251" s="961"/>
      <c r="AG251" s="867"/>
      <c r="AH251" s="961"/>
      <c r="AI251" s="277"/>
      <c r="AJ251" s="843">
        <f t="shared" si="659"/>
        <v>0</v>
      </c>
      <c r="AK251" s="844"/>
      <c r="AL251" s="843">
        <f t="shared" si="660"/>
        <v>0</v>
      </c>
      <c r="AM251" s="844"/>
      <c r="AN251" s="843">
        <f t="shared" si="661"/>
        <v>0</v>
      </c>
      <c r="AO251" s="844"/>
      <c r="AP251" s="843">
        <f t="shared" si="662"/>
        <v>0</v>
      </c>
      <c r="AQ251" s="844"/>
      <c r="AR251" s="843">
        <f t="shared" si="663"/>
        <v>0</v>
      </c>
      <c r="AS251" s="844"/>
      <c r="AT251" s="215">
        <f t="shared" si="676"/>
        <v>0</v>
      </c>
      <c r="AU251" s="861"/>
      <c r="AV251" s="862"/>
      <c r="AW251" s="861"/>
      <c r="AX251" s="862"/>
      <c r="AY251" s="861"/>
      <c r="AZ251" s="862"/>
      <c r="BA251" s="861"/>
      <c r="BB251" s="862"/>
      <c r="BC251" s="861"/>
      <c r="BD251" s="862"/>
      <c r="BE251" s="279"/>
      <c r="BF251" s="863"/>
      <c r="BG251" s="864"/>
      <c r="BH251" s="863"/>
      <c r="BI251" s="864"/>
      <c r="BJ251" s="863"/>
      <c r="BK251" s="864"/>
      <c r="BL251" s="863"/>
      <c r="BM251" s="864"/>
      <c r="BN251" s="863"/>
      <c r="BO251" s="864"/>
      <c r="BP251" s="514"/>
      <c r="BQ251" s="572">
        <f t="shared" si="664"/>
        <v>0</v>
      </c>
      <c r="BR251" s="573">
        <f t="shared" si="665"/>
        <v>0</v>
      </c>
      <c r="BS251" s="573">
        <f t="shared" si="666"/>
        <v>0</v>
      </c>
      <c r="BT251" s="573">
        <f t="shared" si="667"/>
        <v>0</v>
      </c>
      <c r="BU251" s="573">
        <f t="shared" si="668"/>
        <v>0</v>
      </c>
      <c r="BV251" s="574">
        <f t="shared" si="669"/>
        <v>0</v>
      </c>
      <c r="BW251" s="993"/>
      <c r="BX251" s="992"/>
      <c r="BY251" s="991"/>
      <c r="BZ251" s="992"/>
      <c r="CA251" s="991"/>
      <c r="CB251" s="992"/>
      <c r="CC251" s="991"/>
      <c r="CD251" s="992"/>
      <c r="CE251" s="991"/>
      <c r="CF251" s="992"/>
      <c r="CG251" s="281"/>
      <c r="CH251" s="989"/>
      <c r="CI251" s="990"/>
      <c r="CJ251" s="989"/>
      <c r="CK251" s="990"/>
      <c r="CL251" s="989"/>
      <c r="CM251" s="990"/>
      <c r="CN251" s="989"/>
      <c r="CO251" s="990"/>
      <c r="CP251" s="989"/>
      <c r="CQ251" s="990"/>
      <c r="CR251" s="282"/>
      <c r="CS251" s="987"/>
      <c r="CT251" s="988"/>
      <c r="CU251" s="987"/>
      <c r="CV251" s="988"/>
      <c r="CW251" s="987"/>
      <c r="CX251" s="988"/>
      <c r="CY251" s="987"/>
      <c r="CZ251" s="988"/>
      <c r="DA251" s="987"/>
      <c r="DB251" s="988"/>
      <c r="DC251" s="283"/>
      <c r="DD251" s="985"/>
      <c r="DE251" s="986"/>
      <c r="DF251" s="985"/>
      <c r="DG251" s="986"/>
      <c r="DH251" s="985"/>
      <c r="DI251" s="986"/>
      <c r="DJ251" s="985"/>
      <c r="DK251" s="986"/>
      <c r="DL251" s="985"/>
      <c r="DM251" s="986"/>
      <c r="DN251" s="284"/>
      <c r="DO251" s="996"/>
      <c r="DP251" s="997"/>
      <c r="DQ251" s="996"/>
      <c r="DR251" s="997"/>
      <c r="DS251" s="996"/>
      <c r="DT251" s="997"/>
      <c r="DU251" s="996"/>
      <c r="DV251" s="997"/>
      <c r="DW251" s="996"/>
      <c r="DX251" s="997"/>
      <c r="DY251" s="285"/>
      <c r="DZ251" s="588"/>
      <c r="EA251" s="589"/>
      <c r="EB251" s="589"/>
      <c r="EC251" s="589"/>
      <c r="ED251" s="589"/>
      <c r="EE251" s="590"/>
      <c r="EF251" s="256">
        <f t="shared" si="670"/>
        <v>0</v>
      </c>
      <c r="EG251" s="256">
        <f t="shared" si="671"/>
        <v>0</v>
      </c>
      <c r="EH251" s="256">
        <f t="shared" si="672"/>
        <v>0</v>
      </c>
      <c r="EI251" s="256">
        <f t="shared" si="673"/>
        <v>0</v>
      </c>
      <c r="EJ251" s="256">
        <f t="shared" si="674"/>
        <v>0</v>
      </c>
      <c r="EK251" s="244">
        <f t="shared" si="675"/>
        <v>0</v>
      </c>
    </row>
    <row r="252" spans="1:141" ht="15" customHeight="1">
      <c r="C252" s="61" t="s">
        <v>315</v>
      </c>
      <c r="D252" s="655" t="s">
        <v>338</v>
      </c>
      <c r="E252" s="57"/>
      <c r="F252" s="57"/>
      <c r="G252" s="57"/>
      <c r="H252" s="57"/>
      <c r="I252" s="57"/>
      <c r="J252" s="649"/>
      <c r="K252" s="57"/>
      <c r="L252" s="33"/>
      <c r="M252" s="34">
        <f t="shared" si="658"/>
        <v>1.1000000000000001</v>
      </c>
      <c r="N252" s="865"/>
      <c r="O252" s="866"/>
      <c r="P252" s="865"/>
      <c r="Q252" s="866"/>
      <c r="R252" s="865"/>
      <c r="S252" s="866"/>
      <c r="T252" s="865"/>
      <c r="U252" s="866"/>
      <c r="V252" s="865"/>
      <c r="W252" s="866"/>
      <c r="X252" s="287"/>
      <c r="Y252" s="867"/>
      <c r="Z252" s="961"/>
      <c r="AA252" s="867"/>
      <c r="AB252" s="961"/>
      <c r="AC252" s="867"/>
      <c r="AD252" s="961"/>
      <c r="AE252" s="867"/>
      <c r="AF252" s="961"/>
      <c r="AG252" s="867"/>
      <c r="AH252" s="961"/>
      <c r="AI252" s="277"/>
      <c r="AJ252" s="843">
        <f t="shared" si="659"/>
        <v>0</v>
      </c>
      <c r="AK252" s="844"/>
      <c r="AL252" s="843">
        <f t="shared" si="660"/>
        <v>0</v>
      </c>
      <c r="AM252" s="844"/>
      <c r="AN252" s="843">
        <f t="shared" si="661"/>
        <v>0</v>
      </c>
      <c r="AO252" s="844"/>
      <c r="AP252" s="843">
        <f t="shared" si="662"/>
        <v>0</v>
      </c>
      <c r="AQ252" s="844"/>
      <c r="AR252" s="843">
        <f t="shared" si="663"/>
        <v>0</v>
      </c>
      <c r="AS252" s="844"/>
      <c r="AT252" s="215">
        <f t="shared" si="676"/>
        <v>0</v>
      </c>
      <c r="AU252" s="861"/>
      <c r="AV252" s="862"/>
      <c r="AW252" s="861"/>
      <c r="AX252" s="862"/>
      <c r="AY252" s="861"/>
      <c r="AZ252" s="862"/>
      <c r="BA252" s="861"/>
      <c r="BB252" s="862"/>
      <c r="BC252" s="861"/>
      <c r="BD252" s="862"/>
      <c r="BE252" s="279"/>
      <c r="BF252" s="863"/>
      <c r="BG252" s="864"/>
      <c r="BH252" s="863"/>
      <c r="BI252" s="864"/>
      <c r="BJ252" s="863"/>
      <c r="BK252" s="864"/>
      <c r="BL252" s="863"/>
      <c r="BM252" s="864"/>
      <c r="BN252" s="863"/>
      <c r="BO252" s="864"/>
      <c r="BP252" s="514"/>
      <c r="BQ252" s="572">
        <f t="shared" si="664"/>
        <v>0</v>
      </c>
      <c r="BR252" s="573">
        <f t="shared" si="665"/>
        <v>0</v>
      </c>
      <c r="BS252" s="573">
        <f t="shared" si="666"/>
        <v>0</v>
      </c>
      <c r="BT252" s="573">
        <f t="shared" si="667"/>
        <v>0</v>
      </c>
      <c r="BU252" s="573">
        <f t="shared" si="668"/>
        <v>0</v>
      </c>
      <c r="BV252" s="574">
        <f t="shared" si="669"/>
        <v>0</v>
      </c>
      <c r="BW252" s="993"/>
      <c r="BX252" s="992"/>
      <c r="BY252" s="991"/>
      <c r="BZ252" s="992"/>
      <c r="CA252" s="991"/>
      <c r="CB252" s="992"/>
      <c r="CC252" s="991"/>
      <c r="CD252" s="992"/>
      <c r="CE252" s="991"/>
      <c r="CF252" s="992"/>
      <c r="CG252" s="281"/>
      <c r="CH252" s="989"/>
      <c r="CI252" s="990"/>
      <c r="CJ252" s="989"/>
      <c r="CK252" s="990"/>
      <c r="CL252" s="989"/>
      <c r="CM252" s="990"/>
      <c r="CN252" s="989"/>
      <c r="CO252" s="990"/>
      <c r="CP252" s="989"/>
      <c r="CQ252" s="990"/>
      <c r="CR252" s="282"/>
      <c r="CS252" s="987"/>
      <c r="CT252" s="988"/>
      <c r="CU252" s="987"/>
      <c r="CV252" s="988"/>
      <c r="CW252" s="987"/>
      <c r="CX252" s="988"/>
      <c r="CY252" s="987"/>
      <c r="CZ252" s="988"/>
      <c r="DA252" s="987"/>
      <c r="DB252" s="988"/>
      <c r="DC252" s="283"/>
      <c r="DD252" s="985"/>
      <c r="DE252" s="986"/>
      <c r="DF252" s="985"/>
      <c r="DG252" s="986"/>
      <c r="DH252" s="985"/>
      <c r="DI252" s="986"/>
      <c r="DJ252" s="985"/>
      <c r="DK252" s="986"/>
      <c r="DL252" s="985"/>
      <c r="DM252" s="986"/>
      <c r="DN252" s="284"/>
      <c r="DO252" s="996"/>
      <c r="DP252" s="997"/>
      <c r="DQ252" s="996"/>
      <c r="DR252" s="997"/>
      <c r="DS252" s="996"/>
      <c r="DT252" s="997"/>
      <c r="DU252" s="996"/>
      <c r="DV252" s="997"/>
      <c r="DW252" s="996"/>
      <c r="DX252" s="997"/>
      <c r="DY252" s="285"/>
      <c r="DZ252" s="588"/>
      <c r="EA252" s="589"/>
      <c r="EB252" s="589"/>
      <c r="EC252" s="589"/>
      <c r="ED252" s="589"/>
      <c r="EE252" s="590"/>
      <c r="EF252" s="256">
        <f t="shared" si="670"/>
        <v>0</v>
      </c>
      <c r="EG252" s="256">
        <f t="shared" si="671"/>
        <v>0</v>
      </c>
      <c r="EH252" s="256">
        <f t="shared" si="672"/>
        <v>0</v>
      </c>
      <c r="EI252" s="256">
        <f t="shared" si="673"/>
        <v>0</v>
      </c>
      <c r="EJ252" s="256">
        <f t="shared" si="674"/>
        <v>0</v>
      </c>
      <c r="EK252" s="244">
        <f t="shared" si="675"/>
        <v>0</v>
      </c>
    </row>
    <row r="253" spans="1:141" ht="15" customHeight="1">
      <c r="C253" s="61" t="s">
        <v>231</v>
      </c>
      <c r="D253" s="655"/>
      <c r="E253" s="57"/>
      <c r="F253" s="57"/>
      <c r="G253" s="57"/>
      <c r="H253" s="57"/>
      <c r="I253" s="57"/>
      <c r="J253" s="649"/>
      <c r="K253" s="57"/>
      <c r="L253" s="33"/>
      <c r="M253" s="34">
        <f t="shared" si="658"/>
        <v>1</v>
      </c>
      <c r="N253" s="865"/>
      <c r="O253" s="866"/>
      <c r="P253" s="865"/>
      <c r="Q253" s="866"/>
      <c r="R253" s="865"/>
      <c r="S253" s="866"/>
      <c r="T253" s="865"/>
      <c r="U253" s="866"/>
      <c r="V253" s="865"/>
      <c r="W253" s="866"/>
      <c r="X253" s="287"/>
      <c r="Y253" s="867"/>
      <c r="Z253" s="961"/>
      <c r="AA253" s="867"/>
      <c r="AB253" s="961"/>
      <c r="AC253" s="867"/>
      <c r="AD253" s="961"/>
      <c r="AE253" s="867"/>
      <c r="AF253" s="961"/>
      <c r="AG253" s="867"/>
      <c r="AH253" s="961"/>
      <c r="AI253" s="277"/>
      <c r="AJ253" s="843">
        <f t="shared" si="659"/>
        <v>0</v>
      </c>
      <c r="AK253" s="844"/>
      <c r="AL253" s="843">
        <f t="shared" si="660"/>
        <v>0</v>
      </c>
      <c r="AM253" s="844"/>
      <c r="AN253" s="843">
        <f t="shared" si="661"/>
        <v>0</v>
      </c>
      <c r="AO253" s="844"/>
      <c r="AP253" s="843">
        <f t="shared" si="662"/>
        <v>0</v>
      </c>
      <c r="AQ253" s="844"/>
      <c r="AR253" s="843">
        <f t="shared" si="663"/>
        <v>0</v>
      </c>
      <c r="AS253" s="844"/>
      <c r="AT253" s="215">
        <f t="shared" si="676"/>
        <v>0</v>
      </c>
      <c r="AU253" s="861"/>
      <c r="AV253" s="862"/>
      <c r="AW253" s="861"/>
      <c r="AX253" s="862"/>
      <c r="AY253" s="861"/>
      <c r="AZ253" s="862"/>
      <c r="BA253" s="861"/>
      <c r="BB253" s="862"/>
      <c r="BC253" s="861"/>
      <c r="BD253" s="862"/>
      <c r="BE253" s="279"/>
      <c r="BF253" s="863"/>
      <c r="BG253" s="864"/>
      <c r="BH253" s="863"/>
      <c r="BI253" s="864"/>
      <c r="BJ253" s="863"/>
      <c r="BK253" s="864"/>
      <c r="BL253" s="863"/>
      <c r="BM253" s="864"/>
      <c r="BN253" s="863"/>
      <c r="BO253" s="864"/>
      <c r="BP253" s="514"/>
      <c r="BQ253" s="572">
        <f t="shared" si="664"/>
        <v>0</v>
      </c>
      <c r="BR253" s="573">
        <f t="shared" si="665"/>
        <v>0</v>
      </c>
      <c r="BS253" s="573">
        <f t="shared" si="666"/>
        <v>0</v>
      </c>
      <c r="BT253" s="573">
        <f t="shared" si="667"/>
        <v>0</v>
      </c>
      <c r="BU253" s="573">
        <f t="shared" si="668"/>
        <v>0</v>
      </c>
      <c r="BV253" s="574">
        <f t="shared" si="669"/>
        <v>0</v>
      </c>
      <c r="BW253" s="993"/>
      <c r="BX253" s="992"/>
      <c r="BY253" s="991"/>
      <c r="BZ253" s="992"/>
      <c r="CA253" s="991"/>
      <c r="CB253" s="992"/>
      <c r="CC253" s="991"/>
      <c r="CD253" s="992"/>
      <c r="CE253" s="991"/>
      <c r="CF253" s="992"/>
      <c r="CG253" s="281"/>
      <c r="CH253" s="989"/>
      <c r="CI253" s="990"/>
      <c r="CJ253" s="989"/>
      <c r="CK253" s="990"/>
      <c r="CL253" s="989"/>
      <c r="CM253" s="990"/>
      <c r="CN253" s="989"/>
      <c r="CO253" s="990"/>
      <c r="CP253" s="989"/>
      <c r="CQ253" s="990"/>
      <c r="CR253" s="282"/>
      <c r="CS253" s="987"/>
      <c r="CT253" s="988"/>
      <c r="CU253" s="987"/>
      <c r="CV253" s="988"/>
      <c r="CW253" s="987"/>
      <c r="CX253" s="988"/>
      <c r="CY253" s="987"/>
      <c r="CZ253" s="988"/>
      <c r="DA253" s="987"/>
      <c r="DB253" s="988"/>
      <c r="DC253" s="283"/>
      <c r="DD253" s="985"/>
      <c r="DE253" s="986"/>
      <c r="DF253" s="985"/>
      <c r="DG253" s="986"/>
      <c r="DH253" s="985"/>
      <c r="DI253" s="986"/>
      <c r="DJ253" s="985"/>
      <c r="DK253" s="986"/>
      <c r="DL253" s="985"/>
      <c r="DM253" s="986"/>
      <c r="DN253" s="284"/>
      <c r="DO253" s="996"/>
      <c r="DP253" s="997"/>
      <c r="DQ253" s="996"/>
      <c r="DR253" s="997"/>
      <c r="DS253" s="996"/>
      <c r="DT253" s="997"/>
      <c r="DU253" s="996"/>
      <c r="DV253" s="997"/>
      <c r="DW253" s="996"/>
      <c r="DX253" s="997"/>
      <c r="DY253" s="285"/>
      <c r="DZ253" s="588"/>
      <c r="EA253" s="589"/>
      <c r="EB253" s="589"/>
      <c r="EC253" s="589"/>
      <c r="ED253" s="589"/>
      <c r="EE253" s="590"/>
      <c r="EF253" s="256">
        <f t="shared" si="670"/>
        <v>0</v>
      </c>
      <c r="EG253" s="256">
        <f t="shared" si="671"/>
        <v>0</v>
      </c>
      <c r="EH253" s="256">
        <f t="shared" si="672"/>
        <v>0</v>
      </c>
      <c r="EI253" s="256">
        <f t="shared" si="673"/>
        <v>0</v>
      </c>
      <c r="EJ253" s="256">
        <f t="shared" si="674"/>
        <v>0</v>
      </c>
      <c r="EK253" s="244">
        <f t="shared" si="675"/>
        <v>0</v>
      </c>
    </row>
    <row r="254" spans="1:141" ht="15" customHeight="1">
      <c r="C254" s="61" t="s">
        <v>15</v>
      </c>
      <c r="D254" s="655"/>
      <c r="E254" s="57"/>
      <c r="F254" s="57"/>
      <c r="G254" s="57"/>
      <c r="H254" s="57"/>
      <c r="I254" s="57"/>
      <c r="J254" s="649"/>
      <c r="K254" s="57"/>
      <c r="L254" s="33"/>
      <c r="M254" s="34">
        <f t="shared" si="658"/>
        <v>1</v>
      </c>
      <c r="N254" s="865"/>
      <c r="O254" s="866"/>
      <c r="P254" s="865"/>
      <c r="Q254" s="866"/>
      <c r="R254" s="865"/>
      <c r="S254" s="866"/>
      <c r="T254" s="865"/>
      <c r="U254" s="866"/>
      <c r="V254" s="865"/>
      <c r="W254" s="866"/>
      <c r="X254" s="287"/>
      <c r="Y254" s="867"/>
      <c r="Z254" s="961"/>
      <c r="AA254" s="867"/>
      <c r="AB254" s="961"/>
      <c r="AC254" s="867"/>
      <c r="AD254" s="961"/>
      <c r="AE254" s="867"/>
      <c r="AF254" s="961"/>
      <c r="AG254" s="867"/>
      <c r="AH254" s="961"/>
      <c r="AI254" s="277"/>
      <c r="AJ254" s="843">
        <f t="shared" si="659"/>
        <v>0</v>
      </c>
      <c r="AK254" s="844"/>
      <c r="AL254" s="843">
        <f t="shared" si="660"/>
        <v>0</v>
      </c>
      <c r="AM254" s="844"/>
      <c r="AN254" s="843">
        <f t="shared" si="661"/>
        <v>0</v>
      </c>
      <c r="AO254" s="844"/>
      <c r="AP254" s="843">
        <f t="shared" si="662"/>
        <v>0</v>
      </c>
      <c r="AQ254" s="844"/>
      <c r="AR254" s="843">
        <f t="shared" si="663"/>
        <v>0</v>
      </c>
      <c r="AS254" s="844"/>
      <c r="AT254" s="215">
        <f t="shared" si="676"/>
        <v>0</v>
      </c>
      <c r="AU254" s="861"/>
      <c r="AV254" s="862"/>
      <c r="AW254" s="861"/>
      <c r="AX254" s="862"/>
      <c r="AY254" s="861"/>
      <c r="AZ254" s="862"/>
      <c r="BA254" s="861"/>
      <c r="BB254" s="862"/>
      <c r="BC254" s="861"/>
      <c r="BD254" s="862"/>
      <c r="BE254" s="279"/>
      <c r="BF254" s="863"/>
      <c r="BG254" s="864"/>
      <c r="BH254" s="863"/>
      <c r="BI254" s="864"/>
      <c r="BJ254" s="863"/>
      <c r="BK254" s="864"/>
      <c r="BL254" s="863"/>
      <c r="BM254" s="864"/>
      <c r="BN254" s="863"/>
      <c r="BO254" s="864"/>
      <c r="BP254" s="514"/>
      <c r="BQ254" s="572">
        <f t="shared" si="664"/>
        <v>0</v>
      </c>
      <c r="BR254" s="573">
        <f t="shared" si="665"/>
        <v>0</v>
      </c>
      <c r="BS254" s="573">
        <f t="shared" si="666"/>
        <v>0</v>
      </c>
      <c r="BT254" s="573">
        <f t="shared" si="667"/>
        <v>0</v>
      </c>
      <c r="BU254" s="573">
        <f t="shared" si="668"/>
        <v>0</v>
      </c>
      <c r="BV254" s="574">
        <f t="shared" si="669"/>
        <v>0</v>
      </c>
      <c r="BW254" s="993"/>
      <c r="BX254" s="992"/>
      <c r="BY254" s="991"/>
      <c r="BZ254" s="992"/>
      <c r="CA254" s="991"/>
      <c r="CB254" s="992"/>
      <c r="CC254" s="991"/>
      <c r="CD254" s="992"/>
      <c r="CE254" s="991"/>
      <c r="CF254" s="992"/>
      <c r="CG254" s="281"/>
      <c r="CH254" s="989"/>
      <c r="CI254" s="990"/>
      <c r="CJ254" s="989"/>
      <c r="CK254" s="990"/>
      <c r="CL254" s="989"/>
      <c r="CM254" s="990"/>
      <c r="CN254" s="989"/>
      <c r="CO254" s="990"/>
      <c r="CP254" s="989"/>
      <c r="CQ254" s="990"/>
      <c r="CR254" s="282"/>
      <c r="CS254" s="987"/>
      <c r="CT254" s="988"/>
      <c r="CU254" s="987"/>
      <c r="CV254" s="988"/>
      <c r="CW254" s="987"/>
      <c r="CX254" s="988"/>
      <c r="CY254" s="987"/>
      <c r="CZ254" s="988"/>
      <c r="DA254" s="987"/>
      <c r="DB254" s="988"/>
      <c r="DC254" s="283"/>
      <c r="DD254" s="985"/>
      <c r="DE254" s="986"/>
      <c r="DF254" s="985"/>
      <c r="DG254" s="986"/>
      <c r="DH254" s="985"/>
      <c r="DI254" s="986"/>
      <c r="DJ254" s="985"/>
      <c r="DK254" s="986"/>
      <c r="DL254" s="985"/>
      <c r="DM254" s="986"/>
      <c r="DN254" s="284"/>
      <c r="DO254" s="996"/>
      <c r="DP254" s="997"/>
      <c r="DQ254" s="996"/>
      <c r="DR254" s="997"/>
      <c r="DS254" s="996"/>
      <c r="DT254" s="997"/>
      <c r="DU254" s="996"/>
      <c r="DV254" s="997"/>
      <c r="DW254" s="996"/>
      <c r="DX254" s="997"/>
      <c r="DY254" s="285"/>
      <c r="DZ254" s="588"/>
      <c r="EA254" s="589"/>
      <c r="EB254" s="589"/>
      <c r="EC254" s="589"/>
      <c r="ED254" s="589"/>
      <c r="EE254" s="590"/>
      <c r="EF254" s="256">
        <f t="shared" si="670"/>
        <v>0</v>
      </c>
      <c r="EG254" s="256">
        <f t="shared" si="671"/>
        <v>0</v>
      </c>
      <c r="EH254" s="256">
        <f t="shared" si="672"/>
        <v>0</v>
      </c>
      <c r="EI254" s="256">
        <f t="shared" si="673"/>
        <v>0</v>
      </c>
      <c r="EJ254" s="256">
        <f t="shared" si="674"/>
        <v>0</v>
      </c>
      <c r="EK254" s="244">
        <f t="shared" si="675"/>
        <v>0</v>
      </c>
    </row>
    <row r="255" spans="1:141" ht="15" customHeight="1">
      <c r="C255" s="61" t="s">
        <v>34</v>
      </c>
      <c r="D255" s="655"/>
      <c r="E255" s="57"/>
      <c r="F255" s="57"/>
      <c r="G255" s="57"/>
      <c r="H255" s="57"/>
      <c r="I255" s="57"/>
      <c r="J255" s="649"/>
      <c r="K255" s="57"/>
      <c r="L255" s="33"/>
      <c r="M255" s="34">
        <f t="shared" si="658"/>
        <v>1.1000000000000001</v>
      </c>
      <c r="N255" s="865"/>
      <c r="O255" s="866"/>
      <c r="P255" s="865"/>
      <c r="Q255" s="866"/>
      <c r="R255" s="865"/>
      <c r="S255" s="866"/>
      <c r="T255" s="865"/>
      <c r="U255" s="866"/>
      <c r="V255" s="865"/>
      <c r="W255" s="866"/>
      <c r="X255" s="287"/>
      <c r="Y255" s="867"/>
      <c r="Z255" s="961"/>
      <c r="AA255" s="867"/>
      <c r="AB255" s="961"/>
      <c r="AC255" s="867"/>
      <c r="AD255" s="961"/>
      <c r="AE255" s="867"/>
      <c r="AF255" s="961"/>
      <c r="AG255" s="867"/>
      <c r="AH255" s="961"/>
      <c r="AI255" s="277"/>
      <c r="AJ255" s="843">
        <f t="shared" si="659"/>
        <v>0</v>
      </c>
      <c r="AK255" s="844"/>
      <c r="AL255" s="843">
        <f t="shared" si="660"/>
        <v>0</v>
      </c>
      <c r="AM255" s="844"/>
      <c r="AN255" s="843">
        <f t="shared" si="661"/>
        <v>0</v>
      </c>
      <c r="AO255" s="844"/>
      <c r="AP255" s="843">
        <f t="shared" si="662"/>
        <v>0</v>
      </c>
      <c r="AQ255" s="844"/>
      <c r="AR255" s="843">
        <f t="shared" si="663"/>
        <v>0</v>
      </c>
      <c r="AS255" s="844"/>
      <c r="AT255" s="215">
        <f t="shared" si="676"/>
        <v>0</v>
      </c>
      <c r="AU255" s="861"/>
      <c r="AV255" s="862"/>
      <c r="AW255" s="861"/>
      <c r="AX255" s="862"/>
      <c r="AY255" s="861"/>
      <c r="AZ255" s="862"/>
      <c r="BA255" s="861"/>
      <c r="BB255" s="862"/>
      <c r="BC255" s="861"/>
      <c r="BD255" s="862"/>
      <c r="BE255" s="279"/>
      <c r="BF255" s="863"/>
      <c r="BG255" s="864"/>
      <c r="BH255" s="863"/>
      <c r="BI255" s="864"/>
      <c r="BJ255" s="863"/>
      <c r="BK255" s="864"/>
      <c r="BL255" s="863"/>
      <c r="BM255" s="864"/>
      <c r="BN255" s="863"/>
      <c r="BO255" s="864"/>
      <c r="BP255" s="514"/>
      <c r="BQ255" s="572">
        <f t="shared" si="664"/>
        <v>0</v>
      </c>
      <c r="BR255" s="573">
        <f t="shared" si="665"/>
        <v>0</v>
      </c>
      <c r="BS255" s="573">
        <f t="shared" si="666"/>
        <v>0</v>
      </c>
      <c r="BT255" s="573">
        <f t="shared" si="667"/>
        <v>0</v>
      </c>
      <c r="BU255" s="573">
        <f t="shared" si="668"/>
        <v>0</v>
      </c>
      <c r="BV255" s="574">
        <f t="shared" si="669"/>
        <v>0</v>
      </c>
      <c r="BW255" s="993"/>
      <c r="BX255" s="992"/>
      <c r="BY255" s="991"/>
      <c r="BZ255" s="992"/>
      <c r="CA255" s="991"/>
      <c r="CB255" s="992"/>
      <c r="CC255" s="991"/>
      <c r="CD255" s="992"/>
      <c r="CE255" s="991"/>
      <c r="CF255" s="992"/>
      <c r="CG255" s="281"/>
      <c r="CH255" s="989"/>
      <c r="CI255" s="990"/>
      <c r="CJ255" s="989"/>
      <c r="CK255" s="990"/>
      <c r="CL255" s="989"/>
      <c r="CM255" s="990"/>
      <c r="CN255" s="989"/>
      <c r="CO255" s="990"/>
      <c r="CP255" s="989"/>
      <c r="CQ255" s="990"/>
      <c r="CR255" s="282"/>
      <c r="CS255" s="987"/>
      <c r="CT255" s="988"/>
      <c r="CU255" s="987"/>
      <c r="CV255" s="988"/>
      <c r="CW255" s="987"/>
      <c r="CX255" s="988"/>
      <c r="CY255" s="987"/>
      <c r="CZ255" s="988"/>
      <c r="DA255" s="987"/>
      <c r="DB255" s="988"/>
      <c r="DC255" s="283"/>
      <c r="DD255" s="985"/>
      <c r="DE255" s="986"/>
      <c r="DF255" s="985"/>
      <c r="DG255" s="986"/>
      <c r="DH255" s="985"/>
      <c r="DI255" s="986"/>
      <c r="DJ255" s="985"/>
      <c r="DK255" s="986"/>
      <c r="DL255" s="985"/>
      <c r="DM255" s="986"/>
      <c r="DN255" s="284"/>
      <c r="DO255" s="996"/>
      <c r="DP255" s="997"/>
      <c r="DQ255" s="996"/>
      <c r="DR255" s="997"/>
      <c r="DS255" s="996"/>
      <c r="DT255" s="997"/>
      <c r="DU255" s="996"/>
      <c r="DV255" s="997"/>
      <c r="DW255" s="996"/>
      <c r="DX255" s="997"/>
      <c r="DY255" s="285"/>
      <c r="DZ255" s="588"/>
      <c r="EA255" s="589"/>
      <c r="EB255" s="589"/>
      <c r="EC255" s="589"/>
      <c r="ED255" s="589"/>
      <c r="EE255" s="590"/>
      <c r="EF255" s="256">
        <f t="shared" si="670"/>
        <v>0</v>
      </c>
      <c r="EG255" s="256">
        <f t="shared" si="671"/>
        <v>0</v>
      </c>
      <c r="EH255" s="256">
        <f t="shared" si="672"/>
        <v>0</v>
      </c>
      <c r="EI255" s="256">
        <f t="shared" si="673"/>
        <v>0</v>
      </c>
      <c r="EJ255" s="256">
        <f t="shared" si="674"/>
        <v>0</v>
      </c>
      <c r="EK255" s="244">
        <f t="shared" si="675"/>
        <v>0</v>
      </c>
    </row>
    <row r="256" spans="1:141" ht="15" customHeight="1">
      <c r="C256" s="61" t="s">
        <v>315</v>
      </c>
      <c r="D256" s="655" t="s">
        <v>338</v>
      </c>
      <c r="E256" s="57"/>
      <c r="F256" s="57"/>
      <c r="G256" s="57"/>
      <c r="H256" s="57"/>
      <c r="I256" s="57"/>
      <c r="J256" s="649"/>
      <c r="K256" s="57"/>
      <c r="L256" s="33"/>
      <c r="M256" s="34">
        <f t="shared" si="658"/>
        <v>1.1000000000000001</v>
      </c>
      <c r="N256" s="865"/>
      <c r="O256" s="866"/>
      <c r="P256" s="865"/>
      <c r="Q256" s="866"/>
      <c r="R256" s="865"/>
      <c r="S256" s="866"/>
      <c r="T256" s="865"/>
      <c r="U256" s="866"/>
      <c r="V256" s="865"/>
      <c r="W256" s="866"/>
      <c r="X256" s="287"/>
      <c r="Y256" s="867"/>
      <c r="Z256" s="961"/>
      <c r="AA256" s="867"/>
      <c r="AB256" s="961"/>
      <c r="AC256" s="867"/>
      <c r="AD256" s="961"/>
      <c r="AE256" s="867"/>
      <c r="AF256" s="961"/>
      <c r="AG256" s="867"/>
      <c r="AH256" s="961"/>
      <c r="AI256" s="277"/>
      <c r="AJ256" s="843">
        <f t="shared" si="659"/>
        <v>0</v>
      </c>
      <c r="AK256" s="844"/>
      <c r="AL256" s="843">
        <f t="shared" si="660"/>
        <v>0</v>
      </c>
      <c r="AM256" s="844"/>
      <c r="AN256" s="843">
        <f t="shared" si="661"/>
        <v>0</v>
      </c>
      <c r="AO256" s="844"/>
      <c r="AP256" s="843">
        <f t="shared" si="662"/>
        <v>0</v>
      </c>
      <c r="AQ256" s="844"/>
      <c r="AR256" s="843">
        <f t="shared" si="663"/>
        <v>0</v>
      </c>
      <c r="AS256" s="844"/>
      <c r="AT256" s="215">
        <f t="shared" si="676"/>
        <v>0</v>
      </c>
      <c r="AU256" s="861"/>
      <c r="AV256" s="862"/>
      <c r="AW256" s="861"/>
      <c r="AX256" s="862"/>
      <c r="AY256" s="861"/>
      <c r="AZ256" s="862"/>
      <c r="BA256" s="861"/>
      <c r="BB256" s="862"/>
      <c r="BC256" s="861"/>
      <c r="BD256" s="862"/>
      <c r="BE256" s="279"/>
      <c r="BF256" s="863"/>
      <c r="BG256" s="864"/>
      <c r="BH256" s="863"/>
      <c r="BI256" s="864"/>
      <c r="BJ256" s="863"/>
      <c r="BK256" s="864"/>
      <c r="BL256" s="863"/>
      <c r="BM256" s="864"/>
      <c r="BN256" s="863"/>
      <c r="BO256" s="864"/>
      <c r="BP256" s="514"/>
      <c r="BQ256" s="572">
        <f t="shared" si="664"/>
        <v>0</v>
      </c>
      <c r="BR256" s="573">
        <f t="shared" si="665"/>
        <v>0</v>
      </c>
      <c r="BS256" s="573">
        <f t="shared" si="666"/>
        <v>0</v>
      </c>
      <c r="BT256" s="573">
        <f t="shared" si="667"/>
        <v>0</v>
      </c>
      <c r="BU256" s="573">
        <f t="shared" si="668"/>
        <v>0</v>
      </c>
      <c r="BV256" s="574">
        <f t="shared" si="669"/>
        <v>0</v>
      </c>
      <c r="BW256" s="993"/>
      <c r="BX256" s="992"/>
      <c r="BY256" s="991"/>
      <c r="BZ256" s="992"/>
      <c r="CA256" s="991"/>
      <c r="CB256" s="992"/>
      <c r="CC256" s="991"/>
      <c r="CD256" s="992"/>
      <c r="CE256" s="991"/>
      <c r="CF256" s="992"/>
      <c r="CG256" s="281"/>
      <c r="CH256" s="989"/>
      <c r="CI256" s="990"/>
      <c r="CJ256" s="989"/>
      <c r="CK256" s="990"/>
      <c r="CL256" s="989"/>
      <c r="CM256" s="990"/>
      <c r="CN256" s="989"/>
      <c r="CO256" s="990"/>
      <c r="CP256" s="989"/>
      <c r="CQ256" s="990"/>
      <c r="CR256" s="282"/>
      <c r="CS256" s="987"/>
      <c r="CT256" s="988"/>
      <c r="CU256" s="987"/>
      <c r="CV256" s="988"/>
      <c r="CW256" s="987"/>
      <c r="CX256" s="988"/>
      <c r="CY256" s="987"/>
      <c r="CZ256" s="988"/>
      <c r="DA256" s="987"/>
      <c r="DB256" s="988"/>
      <c r="DC256" s="283"/>
      <c r="DD256" s="985"/>
      <c r="DE256" s="986"/>
      <c r="DF256" s="985"/>
      <c r="DG256" s="986"/>
      <c r="DH256" s="985"/>
      <c r="DI256" s="986"/>
      <c r="DJ256" s="985"/>
      <c r="DK256" s="986"/>
      <c r="DL256" s="985"/>
      <c r="DM256" s="986"/>
      <c r="DN256" s="284"/>
      <c r="DO256" s="996"/>
      <c r="DP256" s="997"/>
      <c r="DQ256" s="996"/>
      <c r="DR256" s="997"/>
      <c r="DS256" s="996"/>
      <c r="DT256" s="997"/>
      <c r="DU256" s="996"/>
      <c r="DV256" s="997"/>
      <c r="DW256" s="996"/>
      <c r="DX256" s="997"/>
      <c r="DY256" s="285"/>
      <c r="DZ256" s="588"/>
      <c r="EA256" s="589"/>
      <c r="EB256" s="589"/>
      <c r="EC256" s="589"/>
      <c r="ED256" s="589"/>
      <c r="EE256" s="590"/>
      <c r="EF256" s="256">
        <f t="shared" si="670"/>
        <v>0</v>
      </c>
      <c r="EG256" s="256">
        <f t="shared" si="671"/>
        <v>0</v>
      </c>
      <c r="EH256" s="256">
        <f t="shared" si="672"/>
        <v>0</v>
      </c>
      <c r="EI256" s="256">
        <f t="shared" si="673"/>
        <v>0</v>
      </c>
      <c r="EJ256" s="256">
        <f t="shared" si="674"/>
        <v>0</v>
      </c>
      <c r="EK256" s="244">
        <f t="shared" si="675"/>
        <v>0</v>
      </c>
    </row>
    <row r="257" spans="1:141" ht="15" customHeight="1">
      <c r="C257" s="61" t="s">
        <v>231</v>
      </c>
      <c r="D257" s="655"/>
      <c r="E257" s="57"/>
      <c r="F257" s="57"/>
      <c r="G257" s="57"/>
      <c r="H257" s="57"/>
      <c r="I257" s="57"/>
      <c r="J257" s="649"/>
      <c r="K257" s="57"/>
      <c r="L257" s="33"/>
      <c r="M257" s="34">
        <f t="shared" si="658"/>
        <v>1</v>
      </c>
      <c r="N257" s="865"/>
      <c r="O257" s="866"/>
      <c r="P257" s="865"/>
      <c r="Q257" s="866"/>
      <c r="R257" s="865"/>
      <c r="S257" s="866"/>
      <c r="T257" s="865"/>
      <c r="U257" s="866"/>
      <c r="V257" s="865"/>
      <c r="W257" s="866"/>
      <c r="X257" s="287"/>
      <c r="Y257" s="867"/>
      <c r="Z257" s="961"/>
      <c r="AA257" s="867"/>
      <c r="AB257" s="961"/>
      <c r="AC257" s="867"/>
      <c r="AD257" s="961"/>
      <c r="AE257" s="867"/>
      <c r="AF257" s="961"/>
      <c r="AG257" s="867"/>
      <c r="AH257" s="961"/>
      <c r="AI257" s="277"/>
      <c r="AJ257" s="843">
        <f t="shared" si="659"/>
        <v>0</v>
      </c>
      <c r="AK257" s="844"/>
      <c r="AL257" s="843">
        <f t="shared" si="660"/>
        <v>0</v>
      </c>
      <c r="AM257" s="844"/>
      <c r="AN257" s="843">
        <f t="shared" si="661"/>
        <v>0</v>
      </c>
      <c r="AO257" s="844"/>
      <c r="AP257" s="843">
        <f t="shared" si="662"/>
        <v>0</v>
      </c>
      <c r="AQ257" s="844"/>
      <c r="AR257" s="843">
        <f t="shared" si="663"/>
        <v>0</v>
      </c>
      <c r="AS257" s="844"/>
      <c r="AT257" s="215">
        <f t="shared" si="676"/>
        <v>0</v>
      </c>
      <c r="AU257" s="861"/>
      <c r="AV257" s="862"/>
      <c r="AW257" s="861"/>
      <c r="AX257" s="862"/>
      <c r="AY257" s="861"/>
      <c r="AZ257" s="862"/>
      <c r="BA257" s="861"/>
      <c r="BB257" s="862"/>
      <c r="BC257" s="861"/>
      <c r="BD257" s="862"/>
      <c r="BE257" s="279"/>
      <c r="BF257" s="863"/>
      <c r="BG257" s="864"/>
      <c r="BH257" s="863"/>
      <c r="BI257" s="864"/>
      <c r="BJ257" s="863"/>
      <c r="BK257" s="864"/>
      <c r="BL257" s="863"/>
      <c r="BM257" s="864"/>
      <c r="BN257" s="863"/>
      <c r="BO257" s="864"/>
      <c r="BP257" s="514"/>
      <c r="BQ257" s="572">
        <f t="shared" si="664"/>
        <v>0</v>
      </c>
      <c r="BR257" s="573">
        <f t="shared" si="665"/>
        <v>0</v>
      </c>
      <c r="BS257" s="573">
        <f t="shared" si="666"/>
        <v>0</v>
      </c>
      <c r="BT257" s="573">
        <f t="shared" si="667"/>
        <v>0</v>
      </c>
      <c r="BU257" s="573">
        <f t="shared" si="668"/>
        <v>0</v>
      </c>
      <c r="BV257" s="574">
        <f t="shared" si="669"/>
        <v>0</v>
      </c>
      <c r="BW257" s="993"/>
      <c r="BX257" s="992"/>
      <c r="BY257" s="991"/>
      <c r="BZ257" s="992"/>
      <c r="CA257" s="991"/>
      <c r="CB257" s="992"/>
      <c r="CC257" s="991"/>
      <c r="CD257" s="992"/>
      <c r="CE257" s="991"/>
      <c r="CF257" s="992"/>
      <c r="CG257" s="281"/>
      <c r="CH257" s="989"/>
      <c r="CI257" s="990"/>
      <c r="CJ257" s="989"/>
      <c r="CK257" s="990"/>
      <c r="CL257" s="989"/>
      <c r="CM257" s="990"/>
      <c r="CN257" s="989"/>
      <c r="CO257" s="990"/>
      <c r="CP257" s="989"/>
      <c r="CQ257" s="990"/>
      <c r="CR257" s="282"/>
      <c r="CS257" s="987"/>
      <c r="CT257" s="988"/>
      <c r="CU257" s="987"/>
      <c r="CV257" s="988"/>
      <c r="CW257" s="987"/>
      <c r="CX257" s="988"/>
      <c r="CY257" s="987"/>
      <c r="CZ257" s="988"/>
      <c r="DA257" s="987"/>
      <c r="DB257" s="988"/>
      <c r="DC257" s="283"/>
      <c r="DD257" s="985"/>
      <c r="DE257" s="986"/>
      <c r="DF257" s="985"/>
      <c r="DG257" s="986"/>
      <c r="DH257" s="985"/>
      <c r="DI257" s="986"/>
      <c r="DJ257" s="985"/>
      <c r="DK257" s="986"/>
      <c r="DL257" s="985"/>
      <c r="DM257" s="986"/>
      <c r="DN257" s="284"/>
      <c r="DO257" s="996"/>
      <c r="DP257" s="997"/>
      <c r="DQ257" s="996"/>
      <c r="DR257" s="997"/>
      <c r="DS257" s="996"/>
      <c r="DT257" s="997"/>
      <c r="DU257" s="996"/>
      <c r="DV257" s="997"/>
      <c r="DW257" s="996"/>
      <c r="DX257" s="997"/>
      <c r="DY257" s="285"/>
      <c r="DZ257" s="588"/>
      <c r="EA257" s="589"/>
      <c r="EB257" s="589"/>
      <c r="EC257" s="589"/>
      <c r="ED257" s="589"/>
      <c r="EE257" s="590"/>
      <c r="EF257" s="256">
        <f t="shared" si="670"/>
        <v>0</v>
      </c>
      <c r="EG257" s="256">
        <f t="shared" si="671"/>
        <v>0</v>
      </c>
      <c r="EH257" s="256">
        <f t="shared" si="672"/>
        <v>0</v>
      </c>
      <c r="EI257" s="256">
        <f t="shared" si="673"/>
        <v>0</v>
      </c>
      <c r="EJ257" s="256">
        <f t="shared" si="674"/>
        <v>0</v>
      </c>
      <c r="EK257" s="244">
        <f t="shared" si="675"/>
        <v>0</v>
      </c>
    </row>
    <row r="258" spans="1:141" ht="15" customHeight="1">
      <c r="C258" s="61" t="s">
        <v>15</v>
      </c>
      <c r="D258" s="655"/>
      <c r="E258" s="57"/>
      <c r="F258" s="57"/>
      <c r="G258" s="57"/>
      <c r="H258" s="57"/>
      <c r="I258" s="57"/>
      <c r="J258" s="649"/>
      <c r="K258" s="57"/>
      <c r="L258" s="33"/>
      <c r="M258" s="34">
        <f t="shared" si="658"/>
        <v>1</v>
      </c>
      <c r="N258" s="865"/>
      <c r="O258" s="866"/>
      <c r="P258" s="865"/>
      <c r="Q258" s="866"/>
      <c r="R258" s="865"/>
      <c r="S258" s="866"/>
      <c r="T258" s="865"/>
      <c r="U258" s="866"/>
      <c r="V258" s="865"/>
      <c r="W258" s="866"/>
      <c r="X258" s="287"/>
      <c r="Y258" s="867"/>
      <c r="Z258" s="961"/>
      <c r="AA258" s="867"/>
      <c r="AB258" s="961"/>
      <c r="AC258" s="867"/>
      <c r="AD258" s="961"/>
      <c r="AE258" s="867"/>
      <c r="AF258" s="961"/>
      <c r="AG258" s="867"/>
      <c r="AH258" s="961"/>
      <c r="AI258" s="277"/>
      <c r="AJ258" s="843">
        <f t="shared" si="659"/>
        <v>0</v>
      </c>
      <c r="AK258" s="844"/>
      <c r="AL258" s="843">
        <f t="shared" si="660"/>
        <v>0</v>
      </c>
      <c r="AM258" s="844"/>
      <c r="AN258" s="843">
        <f t="shared" si="661"/>
        <v>0</v>
      </c>
      <c r="AO258" s="844"/>
      <c r="AP258" s="843">
        <f t="shared" si="662"/>
        <v>0</v>
      </c>
      <c r="AQ258" s="844"/>
      <c r="AR258" s="843">
        <f t="shared" si="663"/>
        <v>0</v>
      </c>
      <c r="AS258" s="844"/>
      <c r="AT258" s="215">
        <f t="shared" si="676"/>
        <v>0</v>
      </c>
      <c r="AU258" s="861"/>
      <c r="AV258" s="862"/>
      <c r="AW258" s="861"/>
      <c r="AX258" s="862"/>
      <c r="AY258" s="861"/>
      <c r="AZ258" s="862"/>
      <c r="BA258" s="861"/>
      <c r="BB258" s="862"/>
      <c r="BC258" s="861"/>
      <c r="BD258" s="862"/>
      <c r="BE258" s="279"/>
      <c r="BF258" s="863"/>
      <c r="BG258" s="864"/>
      <c r="BH258" s="863"/>
      <c r="BI258" s="864"/>
      <c r="BJ258" s="863"/>
      <c r="BK258" s="864"/>
      <c r="BL258" s="863"/>
      <c r="BM258" s="864"/>
      <c r="BN258" s="863"/>
      <c r="BO258" s="864"/>
      <c r="BP258" s="514"/>
      <c r="BQ258" s="572">
        <f t="shared" si="664"/>
        <v>0</v>
      </c>
      <c r="BR258" s="573">
        <f t="shared" si="665"/>
        <v>0</v>
      </c>
      <c r="BS258" s="573">
        <f t="shared" si="666"/>
        <v>0</v>
      </c>
      <c r="BT258" s="573">
        <f t="shared" si="667"/>
        <v>0</v>
      </c>
      <c r="BU258" s="573">
        <f t="shared" si="668"/>
        <v>0</v>
      </c>
      <c r="BV258" s="574">
        <f t="shared" si="669"/>
        <v>0</v>
      </c>
      <c r="BW258" s="993"/>
      <c r="BX258" s="992"/>
      <c r="BY258" s="991"/>
      <c r="BZ258" s="992"/>
      <c r="CA258" s="991"/>
      <c r="CB258" s="992"/>
      <c r="CC258" s="991"/>
      <c r="CD258" s="992"/>
      <c r="CE258" s="991"/>
      <c r="CF258" s="992"/>
      <c r="CG258" s="281"/>
      <c r="CH258" s="989"/>
      <c r="CI258" s="990"/>
      <c r="CJ258" s="989"/>
      <c r="CK258" s="990"/>
      <c r="CL258" s="989"/>
      <c r="CM258" s="990"/>
      <c r="CN258" s="989"/>
      <c r="CO258" s="990"/>
      <c r="CP258" s="989"/>
      <c r="CQ258" s="990"/>
      <c r="CR258" s="282"/>
      <c r="CS258" s="987"/>
      <c r="CT258" s="988"/>
      <c r="CU258" s="987"/>
      <c r="CV258" s="988"/>
      <c r="CW258" s="987"/>
      <c r="CX258" s="988"/>
      <c r="CY258" s="987"/>
      <c r="CZ258" s="988"/>
      <c r="DA258" s="987"/>
      <c r="DB258" s="988"/>
      <c r="DC258" s="283"/>
      <c r="DD258" s="985"/>
      <c r="DE258" s="986"/>
      <c r="DF258" s="985"/>
      <c r="DG258" s="986"/>
      <c r="DH258" s="985"/>
      <c r="DI258" s="986"/>
      <c r="DJ258" s="985"/>
      <c r="DK258" s="986"/>
      <c r="DL258" s="985"/>
      <c r="DM258" s="986"/>
      <c r="DN258" s="284"/>
      <c r="DO258" s="996"/>
      <c r="DP258" s="997"/>
      <c r="DQ258" s="996"/>
      <c r="DR258" s="997"/>
      <c r="DS258" s="996"/>
      <c r="DT258" s="997"/>
      <c r="DU258" s="996"/>
      <c r="DV258" s="997"/>
      <c r="DW258" s="996"/>
      <c r="DX258" s="997"/>
      <c r="DY258" s="285"/>
      <c r="DZ258" s="588"/>
      <c r="EA258" s="589"/>
      <c r="EB258" s="589"/>
      <c r="EC258" s="589"/>
      <c r="ED258" s="589"/>
      <c r="EE258" s="590"/>
      <c r="EF258" s="256">
        <f t="shared" si="670"/>
        <v>0</v>
      </c>
      <c r="EG258" s="256">
        <f t="shared" si="671"/>
        <v>0</v>
      </c>
      <c r="EH258" s="256">
        <f t="shared" si="672"/>
        <v>0</v>
      </c>
      <c r="EI258" s="256">
        <f t="shared" si="673"/>
        <v>0</v>
      </c>
      <c r="EJ258" s="256">
        <f t="shared" si="674"/>
        <v>0</v>
      </c>
      <c r="EK258" s="244">
        <f t="shared" si="675"/>
        <v>0</v>
      </c>
    </row>
    <row r="259" spans="1:141" ht="15" customHeight="1">
      <c r="C259" s="61" t="s">
        <v>34</v>
      </c>
      <c r="D259" s="655"/>
      <c r="E259" s="57"/>
      <c r="F259" s="57"/>
      <c r="G259" s="57"/>
      <c r="H259" s="57"/>
      <c r="I259" s="57"/>
      <c r="J259" s="649"/>
      <c r="K259" s="57"/>
      <c r="L259" s="33"/>
      <c r="M259" s="34">
        <f t="shared" si="658"/>
        <v>1.1000000000000001</v>
      </c>
      <c r="N259" s="865"/>
      <c r="O259" s="866"/>
      <c r="P259" s="865"/>
      <c r="Q259" s="866"/>
      <c r="R259" s="865"/>
      <c r="S259" s="866"/>
      <c r="T259" s="865"/>
      <c r="U259" s="866"/>
      <c r="V259" s="865"/>
      <c r="W259" s="866"/>
      <c r="X259" s="287"/>
      <c r="Y259" s="867"/>
      <c r="Z259" s="961"/>
      <c r="AA259" s="867"/>
      <c r="AB259" s="961"/>
      <c r="AC259" s="867"/>
      <c r="AD259" s="961"/>
      <c r="AE259" s="867"/>
      <c r="AF259" s="961"/>
      <c r="AG259" s="867"/>
      <c r="AH259" s="961"/>
      <c r="AI259" s="277"/>
      <c r="AJ259" s="843">
        <f t="shared" si="659"/>
        <v>0</v>
      </c>
      <c r="AK259" s="844"/>
      <c r="AL259" s="843">
        <f t="shared" si="660"/>
        <v>0</v>
      </c>
      <c r="AM259" s="844"/>
      <c r="AN259" s="843">
        <f t="shared" si="661"/>
        <v>0</v>
      </c>
      <c r="AO259" s="844"/>
      <c r="AP259" s="843">
        <f t="shared" si="662"/>
        <v>0</v>
      </c>
      <c r="AQ259" s="844"/>
      <c r="AR259" s="843">
        <f t="shared" si="663"/>
        <v>0</v>
      </c>
      <c r="AS259" s="844"/>
      <c r="AT259" s="215">
        <f t="shared" si="676"/>
        <v>0</v>
      </c>
      <c r="AU259" s="861"/>
      <c r="AV259" s="862"/>
      <c r="AW259" s="861"/>
      <c r="AX259" s="862"/>
      <c r="AY259" s="861"/>
      <c r="AZ259" s="862"/>
      <c r="BA259" s="861"/>
      <c r="BB259" s="862"/>
      <c r="BC259" s="861"/>
      <c r="BD259" s="862"/>
      <c r="BE259" s="279"/>
      <c r="BF259" s="863"/>
      <c r="BG259" s="864"/>
      <c r="BH259" s="863"/>
      <c r="BI259" s="864"/>
      <c r="BJ259" s="863"/>
      <c r="BK259" s="864"/>
      <c r="BL259" s="863"/>
      <c r="BM259" s="864"/>
      <c r="BN259" s="863"/>
      <c r="BO259" s="864"/>
      <c r="BP259" s="514"/>
      <c r="BQ259" s="572">
        <f t="shared" si="664"/>
        <v>0</v>
      </c>
      <c r="BR259" s="573">
        <f t="shared" si="665"/>
        <v>0</v>
      </c>
      <c r="BS259" s="573">
        <f t="shared" si="666"/>
        <v>0</v>
      </c>
      <c r="BT259" s="573">
        <f t="shared" si="667"/>
        <v>0</v>
      </c>
      <c r="BU259" s="573">
        <f t="shared" si="668"/>
        <v>0</v>
      </c>
      <c r="BV259" s="574">
        <f t="shared" si="669"/>
        <v>0</v>
      </c>
      <c r="BW259" s="993"/>
      <c r="BX259" s="992"/>
      <c r="BY259" s="991"/>
      <c r="BZ259" s="992"/>
      <c r="CA259" s="991"/>
      <c r="CB259" s="992"/>
      <c r="CC259" s="991"/>
      <c r="CD259" s="992"/>
      <c r="CE259" s="991"/>
      <c r="CF259" s="992"/>
      <c r="CG259" s="281"/>
      <c r="CH259" s="989"/>
      <c r="CI259" s="990"/>
      <c r="CJ259" s="989"/>
      <c r="CK259" s="990"/>
      <c r="CL259" s="989"/>
      <c r="CM259" s="990"/>
      <c r="CN259" s="989"/>
      <c r="CO259" s="990"/>
      <c r="CP259" s="989"/>
      <c r="CQ259" s="990"/>
      <c r="CR259" s="282"/>
      <c r="CS259" s="987"/>
      <c r="CT259" s="988"/>
      <c r="CU259" s="987"/>
      <c r="CV259" s="988"/>
      <c r="CW259" s="987"/>
      <c r="CX259" s="988"/>
      <c r="CY259" s="987"/>
      <c r="CZ259" s="988"/>
      <c r="DA259" s="987"/>
      <c r="DB259" s="988"/>
      <c r="DC259" s="283"/>
      <c r="DD259" s="985"/>
      <c r="DE259" s="986"/>
      <c r="DF259" s="985"/>
      <c r="DG259" s="986"/>
      <c r="DH259" s="985"/>
      <c r="DI259" s="986"/>
      <c r="DJ259" s="985"/>
      <c r="DK259" s="986"/>
      <c r="DL259" s="985"/>
      <c r="DM259" s="986"/>
      <c r="DN259" s="284"/>
      <c r="DO259" s="996"/>
      <c r="DP259" s="997"/>
      <c r="DQ259" s="996"/>
      <c r="DR259" s="997"/>
      <c r="DS259" s="996"/>
      <c r="DT259" s="997"/>
      <c r="DU259" s="996"/>
      <c r="DV259" s="997"/>
      <c r="DW259" s="996"/>
      <c r="DX259" s="997"/>
      <c r="DY259" s="285"/>
      <c r="DZ259" s="588"/>
      <c r="EA259" s="589"/>
      <c r="EB259" s="589"/>
      <c r="EC259" s="589"/>
      <c r="ED259" s="589"/>
      <c r="EE259" s="590"/>
      <c r="EF259" s="256">
        <f t="shared" si="670"/>
        <v>0</v>
      </c>
      <c r="EG259" s="256">
        <f t="shared" si="671"/>
        <v>0</v>
      </c>
      <c r="EH259" s="256">
        <f t="shared" si="672"/>
        <v>0</v>
      </c>
      <c r="EI259" s="256">
        <f t="shared" si="673"/>
        <v>0</v>
      </c>
      <c r="EJ259" s="256">
        <f t="shared" si="674"/>
        <v>0</v>
      </c>
      <c r="EK259" s="244">
        <f t="shared" si="675"/>
        <v>0</v>
      </c>
    </row>
    <row r="260" spans="1:141" ht="15" customHeight="1">
      <c r="C260" s="61"/>
      <c r="J260" s="892" t="s">
        <v>150</v>
      </c>
      <c r="K260" s="903"/>
      <c r="L260" s="903"/>
      <c r="M260" s="885"/>
      <c r="N260" s="886"/>
      <c r="O260" s="686"/>
      <c r="P260" s="886"/>
      <c r="Q260" s="686"/>
      <c r="R260" s="886"/>
      <c r="S260" s="686"/>
      <c r="T260" s="886"/>
      <c r="U260" s="686"/>
      <c r="V260" s="886"/>
      <c r="W260" s="686"/>
      <c r="X260" s="109"/>
      <c r="Y260" s="886"/>
      <c r="Z260" s="686"/>
      <c r="AA260" s="886"/>
      <c r="AB260" s="686"/>
      <c r="AC260" s="886"/>
      <c r="AD260" s="686"/>
      <c r="AE260" s="886"/>
      <c r="AF260" s="686"/>
      <c r="AG260" s="886"/>
      <c r="AH260" s="686"/>
      <c r="AI260" s="109"/>
      <c r="AJ260" s="886">
        <f>SUM(AJ248:AJ259)</f>
        <v>0</v>
      </c>
      <c r="AK260" s="686"/>
      <c r="AL260" s="886">
        <f>SUM(AL248:AL259)</f>
        <v>0</v>
      </c>
      <c r="AM260" s="686"/>
      <c r="AN260" s="886">
        <f>SUM(AN248:AN259)</f>
        <v>0</v>
      </c>
      <c r="AO260" s="686"/>
      <c r="AP260" s="886">
        <f>SUM(AP248:AP259)</f>
        <v>0</v>
      </c>
      <c r="AQ260" s="686"/>
      <c r="AR260" s="886">
        <f>SUM(AR248:AR259)</f>
        <v>0</v>
      </c>
      <c r="AS260" s="686"/>
      <c r="AT260" s="109">
        <f>SUM(AJ260:AS260)</f>
        <v>0</v>
      </c>
      <c r="AU260" s="886"/>
      <c r="AV260" s="686"/>
      <c r="AW260" s="886"/>
      <c r="AX260" s="686"/>
      <c r="AY260" s="886"/>
      <c r="AZ260" s="686"/>
      <c r="BA260" s="886"/>
      <c r="BB260" s="686"/>
      <c r="BC260" s="886"/>
      <c r="BD260" s="686"/>
      <c r="BE260" s="109"/>
      <c r="BF260" s="886"/>
      <c r="BG260" s="686"/>
      <c r="BH260" s="886"/>
      <c r="BI260" s="686"/>
      <c r="BJ260" s="886"/>
      <c r="BK260" s="686"/>
      <c r="BL260" s="886"/>
      <c r="BM260" s="686"/>
      <c r="BN260" s="886"/>
      <c r="BO260" s="686"/>
      <c r="BP260" s="164"/>
      <c r="BQ260" s="559">
        <f>SUM(BQ248:BQ259)</f>
        <v>0</v>
      </c>
      <c r="BR260" s="164">
        <f>SUM(BR248:BR259)</f>
        <v>0</v>
      </c>
      <c r="BS260" s="164">
        <f t="shared" ref="BS260" si="677">SUM(BS248:BS259)</f>
        <v>0</v>
      </c>
      <c r="BT260" s="164">
        <f t="shared" ref="BT260" si="678">SUM(BT248:BT259)</f>
        <v>0</v>
      </c>
      <c r="BU260" s="164">
        <f t="shared" ref="BU260" si="679">SUM(BU248:BU259)</f>
        <v>0</v>
      </c>
      <c r="BV260" s="544">
        <f>SUM(BQ260:BU260)</f>
        <v>0</v>
      </c>
      <c r="BW260" s="979"/>
      <c r="BX260" s="686"/>
      <c r="BY260" s="886"/>
      <c r="BZ260" s="686"/>
      <c r="CA260" s="886"/>
      <c r="CB260" s="686"/>
      <c r="CC260" s="886"/>
      <c r="CD260" s="686"/>
      <c r="CE260" s="886"/>
      <c r="CF260" s="686"/>
      <c r="CG260" s="109"/>
      <c r="CH260" s="886"/>
      <c r="CI260" s="686"/>
      <c r="CJ260" s="886"/>
      <c r="CK260" s="686"/>
      <c r="CL260" s="886"/>
      <c r="CM260" s="686"/>
      <c r="CN260" s="886"/>
      <c r="CO260" s="686"/>
      <c r="CP260" s="886"/>
      <c r="CQ260" s="686"/>
      <c r="CR260" s="109"/>
      <c r="CS260" s="886"/>
      <c r="CT260" s="686"/>
      <c r="CU260" s="886"/>
      <c r="CV260" s="686"/>
      <c r="CW260" s="886"/>
      <c r="CX260" s="686"/>
      <c r="CY260" s="886"/>
      <c r="CZ260" s="686"/>
      <c r="DA260" s="886"/>
      <c r="DB260" s="686"/>
      <c r="DC260" s="109"/>
      <c r="DD260" s="886"/>
      <c r="DE260" s="686"/>
      <c r="DF260" s="886"/>
      <c r="DG260" s="686"/>
      <c r="DH260" s="886"/>
      <c r="DI260" s="686"/>
      <c r="DJ260" s="886"/>
      <c r="DK260" s="686"/>
      <c r="DL260" s="886"/>
      <c r="DM260" s="686"/>
      <c r="DN260" s="109"/>
      <c r="DO260" s="886"/>
      <c r="DP260" s="686"/>
      <c r="DQ260" s="886"/>
      <c r="DR260" s="686"/>
      <c r="DS260" s="886"/>
      <c r="DT260" s="686"/>
      <c r="DU260" s="886"/>
      <c r="DV260" s="686"/>
      <c r="DW260" s="886"/>
      <c r="DX260" s="686"/>
      <c r="DY260" s="109"/>
      <c r="DZ260" s="559"/>
      <c r="EA260" s="164"/>
      <c r="EB260" s="164"/>
      <c r="EC260" s="164"/>
      <c r="ED260" s="164"/>
      <c r="EE260" s="544"/>
      <c r="EF260" s="109">
        <f>SUM(EF248:EF259)</f>
        <v>0</v>
      </c>
      <c r="EG260" s="109">
        <f>SUM(EG248:EG259)</f>
        <v>0</v>
      </c>
      <c r="EH260" s="109">
        <f>SUM(EH248:EH259)</f>
        <v>0</v>
      </c>
      <c r="EI260" s="109">
        <f>SUM(EI248:EI259)</f>
        <v>0</v>
      </c>
      <c r="EJ260" s="109">
        <f>SUM(EJ248:EJ259)</f>
        <v>0</v>
      </c>
      <c r="EK260" s="109">
        <f t="shared" si="675"/>
        <v>0</v>
      </c>
    </row>
    <row r="261" spans="1:141" s="9" customFormat="1" ht="26.25" customHeight="1">
      <c r="A261" s="62">
        <v>2000</v>
      </c>
      <c r="B261" s="62"/>
      <c r="C261" s="947" t="str">
        <f>CONCATENATE(AU8," Travel")</f>
        <v>Dept #4 Request Budget Travel</v>
      </c>
      <c r="D261" s="948"/>
      <c r="E261" s="719" t="s">
        <v>188</v>
      </c>
      <c r="F261" s="719"/>
      <c r="G261" s="719"/>
      <c r="H261" s="719"/>
      <c r="I261" s="719"/>
      <c r="J261" s="76"/>
      <c r="K261" s="76"/>
      <c r="L261" s="76"/>
      <c r="M261" s="122"/>
      <c r="N261" s="81"/>
      <c r="O261" s="97"/>
      <c r="P261" s="81"/>
      <c r="Q261" s="97"/>
      <c r="R261" s="81"/>
      <c r="S261" s="97"/>
      <c r="T261" s="81"/>
      <c r="U261" s="97"/>
      <c r="V261" s="81"/>
      <c r="W261" s="97"/>
      <c r="X261" s="99"/>
      <c r="Y261" s="81"/>
      <c r="Z261" s="97"/>
      <c r="AA261" s="81"/>
      <c r="AB261" s="97"/>
      <c r="AC261" s="81"/>
      <c r="AD261" s="97"/>
      <c r="AE261" s="81"/>
      <c r="AF261" s="97"/>
      <c r="AG261" s="81"/>
      <c r="AH261" s="97"/>
      <c r="AI261" s="99"/>
      <c r="AJ261" s="81"/>
      <c r="AK261" s="97"/>
      <c r="AL261" s="81"/>
      <c r="AM261" s="97"/>
      <c r="AN261" s="81"/>
      <c r="AO261" s="97"/>
      <c r="AP261" s="81"/>
      <c r="AQ261" s="97"/>
      <c r="AR261" s="81"/>
      <c r="AS261" s="97"/>
      <c r="AT261" s="99"/>
      <c r="AU261" s="81"/>
      <c r="AV261" s="97"/>
      <c r="AW261" s="81"/>
      <c r="AX261" s="97"/>
      <c r="AY261" s="81"/>
      <c r="AZ261" s="97"/>
      <c r="BA261" s="81"/>
      <c r="BB261" s="97"/>
      <c r="BC261" s="81"/>
      <c r="BD261" s="97"/>
      <c r="BE261" s="99"/>
      <c r="BF261" s="81"/>
      <c r="BG261" s="97"/>
      <c r="BH261" s="81"/>
      <c r="BI261" s="97"/>
      <c r="BJ261" s="81"/>
      <c r="BK261" s="97"/>
      <c r="BL261" s="81"/>
      <c r="BM261" s="97"/>
      <c r="BN261" s="81"/>
      <c r="BO261" s="97"/>
      <c r="BP261" s="512"/>
      <c r="BQ261" s="560"/>
      <c r="BR261" s="512"/>
      <c r="BS261" s="512"/>
      <c r="BT261" s="512"/>
      <c r="BU261" s="512"/>
      <c r="BV261" s="542"/>
      <c r="BW261" s="69"/>
      <c r="BX261" s="97"/>
      <c r="BY261" s="81"/>
      <c r="BZ261" s="97"/>
      <c r="CA261" s="81"/>
      <c r="CB261" s="97"/>
      <c r="CC261" s="81"/>
      <c r="CD261" s="97"/>
      <c r="CE261" s="81"/>
      <c r="CF261" s="97"/>
      <c r="CG261" s="99"/>
      <c r="CH261" s="81"/>
      <c r="CI261" s="97"/>
      <c r="CJ261" s="81"/>
      <c r="CK261" s="97"/>
      <c r="CL261" s="81"/>
      <c r="CM261" s="97"/>
      <c r="CN261" s="81"/>
      <c r="CO261" s="97"/>
      <c r="CP261" s="81"/>
      <c r="CQ261" s="97"/>
      <c r="CR261" s="99"/>
      <c r="CS261" s="81"/>
      <c r="CT261" s="97"/>
      <c r="CU261" s="81"/>
      <c r="CV261" s="97"/>
      <c r="CW261" s="81"/>
      <c r="CX261" s="97"/>
      <c r="CY261" s="81"/>
      <c r="CZ261" s="97"/>
      <c r="DA261" s="81"/>
      <c r="DB261" s="97"/>
      <c r="DC261" s="99"/>
      <c r="DD261" s="81"/>
      <c r="DE261" s="97"/>
      <c r="DF261" s="81"/>
      <c r="DG261" s="97"/>
      <c r="DH261" s="81"/>
      <c r="DI261" s="97"/>
      <c r="DJ261" s="81"/>
      <c r="DK261" s="97"/>
      <c r="DL261" s="81"/>
      <c r="DM261" s="97"/>
      <c r="DN261" s="99"/>
      <c r="DO261" s="81"/>
      <c r="DP261" s="97"/>
      <c r="DQ261" s="81"/>
      <c r="DR261" s="97"/>
      <c r="DS261" s="81"/>
      <c r="DT261" s="97"/>
      <c r="DU261" s="81"/>
      <c r="DV261" s="97"/>
      <c r="DW261" s="81"/>
      <c r="DX261" s="97"/>
      <c r="DY261" s="99"/>
      <c r="DZ261" s="560"/>
      <c r="EA261" s="512"/>
      <c r="EB261" s="512"/>
      <c r="EC261" s="512"/>
      <c r="ED261" s="512"/>
      <c r="EE261" s="542"/>
      <c r="EF261" s="153"/>
      <c r="EG261" s="153"/>
      <c r="EH261" s="153"/>
      <c r="EI261" s="153"/>
      <c r="EJ261" s="153"/>
      <c r="EK261" s="206"/>
    </row>
    <row r="262" spans="1:141" s="9" customFormat="1" ht="34.5" customHeight="1">
      <c r="A262" s="62"/>
      <c r="B262" s="62"/>
      <c r="C262" s="94" t="s">
        <v>33</v>
      </c>
      <c r="D262" s="9" t="s">
        <v>149</v>
      </c>
      <c r="E262" s="40" t="str">
        <f>AU9</f>
        <v>Year 1</v>
      </c>
      <c r="F262" s="64" t="str">
        <f>AW9</f>
        <v>Year 2</v>
      </c>
      <c r="G262" s="64" t="str">
        <f>AY9</f>
        <v>Year 3</v>
      </c>
      <c r="H262" s="64" t="str">
        <f>BA9</f>
        <v>Year 4</v>
      </c>
      <c r="I262" s="64" t="str">
        <f>BC9</f>
        <v>Year 5</v>
      </c>
      <c r="J262" s="62" t="s">
        <v>336</v>
      </c>
      <c r="K262" s="62" t="s">
        <v>337</v>
      </c>
      <c r="L262" s="62" t="s">
        <v>45</v>
      </c>
      <c r="M262" s="62" t="s">
        <v>317</v>
      </c>
      <c r="N262" s="81"/>
      <c r="O262" s="103"/>
      <c r="P262" s="125"/>
      <c r="Q262" s="103"/>
      <c r="R262" s="125"/>
      <c r="S262" s="103"/>
      <c r="T262" s="125"/>
      <c r="U262" s="103"/>
      <c r="V262" s="125"/>
      <c r="W262" s="103"/>
      <c r="X262" s="99"/>
      <c r="Y262" s="81"/>
      <c r="Z262" s="103"/>
      <c r="AA262" s="125"/>
      <c r="AB262" s="103"/>
      <c r="AC262" s="125"/>
      <c r="AD262" s="103"/>
      <c r="AE262" s="125"/>
      <c r="AF262" s="103"/>
      <c r="AG262" s="125"/>
      <c r="AH262" s="103"/>
      <c r="AI262" s="99"/>
      <c r="AJ262" s="81"/>
      <c r="AK262" s="103"/>
      <c r="AL262" s="125"/>
      <c r="AM262" s="103"/>
      <c r="AN262" s="125"/>
      <c r="AO262" s="103"/>
      <c r="AP262" s="125"/>
      <c r="AQ262" s="103"/>
      <c r="AR262" s="125"/>
      <c r="AS262" s="103"/>
      <c r="AT262" s="99"/>
      <c r="AU262" s="81"/>
      <c r="AV262" s="103"/>
      <c r="AW262" s="125"/>
      <c r="AX262" s="103"/>
      <c r="AY262" s="125"/>
      <c r="AZ262" s="103"/>
      <c r="BA262" s="125"/>
      <c r="BB262" s="103"/>
      <c r="BC262" s="125"/>
      <c r="BD262" s="103"/>
      <c r="BE262" s="99"/>
      <c r="BF262" s="81"/>
      <c r="BG262" s="103"/>
      <c r="BH262" s="125"/>
      <c r="BI262" s="103"/>
      <c r="BJ262" s="125"/>
      <c r="BK262" s="103"/>
      <c r="BL262" s="125"/>
      <c r="BM262" s="103"/>
      <c r="BN262" s="125"/>
      <c r="BO262" s="103"/>
      <c r="BP262" s="512"/>
      <c r="BQ262" s="560"/>
      <c r="BR262" s="512"/>
      <c r="BS262" s="512"/>
      <c r="BT262" s="512"/>
      <c r="BU262" s="512"/>
      <c r="BV262" s="542"/>
      <c r="BW262" s="69"/>
      <c r="BX262" s="103"/>
      <c r="BY262" s="125"/>
      <c r="BZ262" s="103"/>
      <c r="CA262" s="125"/>
      <c r="CB262" s="103"/>
      <c r="CC262" s="125"/>
      <c r="CD262" s="103"/>
      <c r="CE262" s="125"/>
      <c r="CF262" s="103"/>
      <c r="CG262" s="99"/>
      <c r="CH262" s="81"/>
      <c r="CI262" s="103"/>
      <c r="CJ262" s="125"/>
      <c r="CK262" s="103"/>
      <c r="CL262" s="125"/>
      <c r="CM262" s="103"/>
      <c r="CN262" s="125"/>
      <c r="CO262" s="103"/>
      <c r="CP262" s="125"/>
      <c r="CQ262" s="103"/>
      <c r="CR262" s="99"/>
      <c r="CS262" s="81"/>
      <c r="CT262" s="103"/>
      <c r="CU262" s="125"/>
      <c r="CV262" s="103"/>
      <c r="CW262" s="125"/>
      <c r="CX262" s="103"/>
      <c r="CY262" s="125"/>
      <c r="CZ262" s="103"/>
      <c r="DA262" s="125"/>
      <c r="DB262" s="103"/>
      <c r="DC262" s="99"/>
      <c r="DD262" s="81"/>
      <c r="DE262" s="103"/>
      <c r="DF262" s="125"/>
      <c r="DG262" s="103"/>
      <c r="DH262" s="125"/>
      <c r="DI262" s="103"/>
      <c r="DJ262" s="125"/>
      <c r="DK262" s="103"/>
      <c r="DL262" s="125"/>
      <c r="DM262" s="103"/>
      <c r="DN262" s="99"/>
      <c r="DO262" s="81"/>
      <c r="DP262" s="103"/>
      <c r="DQ262" s="125"/>
      <c r="DR262" s="103"/>
      <c r="DS262" s="125"/>
      <c r="DT262" s="103"/>
      <c r="DU262" s="125"/>
      <c r="DV262" s="103"/>
      <c r="DW262" s="125"/>
      <c r="DX262" s="103"/>
      <c r="DY262" s="99"/>
      <c r="DZ262" s="560"/>
      <c r="EA262" s="512"/>
      <c r="EB262" s="512"/>
      <c r="EC262" s="512"/>
      <c r="ED262" s="512"/>
      <c r="EE262" s="542"/>
      <c r="EF262" s="206"/>
      <c r="EG262" s="206"/>
      <c r="EH262" s="206"/>
      <c r="EI262" s="206"/>
      <c r="EJ262" s="206"/>
      <c r="EK262" s="206"/>
    </row>
    <row r="263" spans="1:141" s="9" customFormat="1" ht="15" customHeight="1">
      <c r="A263" s="62"/>
      <c r="B263" s="62"/>
      <c r="C263" s="61" t="s">
        <v>315</v>
      </c>
      <c r="D263" s="655" t="s">
        <v>338</v>
      </c>
      <c r="E263" s="57"/>
      <c r="F263" s="57"/>
      <c r="G263" s="57"/>
      <c r="H263" s="57"/>
      <c r="I263" s="57"/>
      <c r="J263" s="649"/>
      <c r="K263" s="57"/>
      <c r="L263" s="33"/>
      <c r="M263" s="34">
        <f t="shared" ref="M263:M282" si="680">VLOOKUP(C263,TravelIncrease,2,0)</f>
        <v>1.1000000000000001</v>
      </c>
      <c r="N263" s="865"/>
      <c r="O263" s="866"/>
      <c r="P263" s="865"/>
      <c r="Q263" s="866"/>
      <c r="R263" s="865"/>
      <c r="S263" s="866"/>
      <c r="T263" s="865"/>
      <c r="U263" s="866"/>
      <c r="V263" s="865"/>
      <c r="W263" s="866"/>
      <c r="X263" s="287"/>
      <c r="Y263" s="867"/>
      <c r="Z263" s="961"/>
      <c r="AA263" s="867"/>
      <c r="AB263" s="961"/>
      <c r="AC263" s="867"/>
      <c r="AD263" s="961"/>
      <c r="AE263" s="867"/>
      <c r="AF263" s="961"/>
      <c r="AG263" s="867"/>
      <c r="AH263" s="961"/>
      <c r="AI263" s="277"/>
      <c r="AJ263" s="869"/>
      <c r="AK263" s="870"/>
      <c r="AL263" s="869"/>
      <c r="AM263" s="870"/>
      <c r="AN263" s="869"/>
      <c r="AO263" s="870"/>
      <c r="AP263" s="869"/>
      <c r="AQ263" s="870"/>
      <c r="AR263" s="869"/>
      <c r="AS263" s="870"/>
      <c r="AT263" s="278"/>
      <c r="AU263" s="845">
        <f t="shared" ref="AU263:AU282" si="681">ROUND($E263*$K263*$L263*$M263,0)</f>
        <v>0</v>
      </c>
      <c r="AV263" s="846"/>
      <c r="AW263" s="845">
        <f t="shared" ref="AW263:AW282" si="682">ROUND($F263*$K263*$L263*$M263^2,0)</f>
        <v>0</v>
      </c>
      <c r="AX263" s="846"/>
      <c r="AY263" s="845">
        <f t="shared" ref="AY263:AY282" si="683">ROUND($G263*$K263*$L263*$M263^3,0)</f>
        <v>0</v>
      </c>
      <c r="AZ263" s="846"/>
      <c r="BA263" s="845">
        <f t="shared" ref="BA263:BA282" si="684">ROUND($H263*$K263*$L263*$M263^4,0)</f>
        <v>0</v>
      </c>
      <c r="BB263" s="846"/>
      <c r="BC263" s="845">
        <f t="shared" ref="BC263:BC282" si="685">ROUND($I263*$K263*$L263*$M263^5,0)</f>
        <v>0</v>
      </c>
      <c r="BD263" s="846"/>
      <c r="BE263" s="218">
        <f>SUM(AU263+AW263+AY263+BA263+BC263)</f>
        <v>0</v>
      </c>
      <c r="BF263" s="863"/>
      <c r="BG263" s="864"/>
      <c r="BH263" s="863"/>
      <c r="BI263" s="864"/>
      <c r="BJ263" s="863"/>
      <c r="BK263" s="864"/>
      <c r="BL263" s="863"/>
      <c r="BM263" s="864"/>
      <c r="BN263" s="863"/>
      <c r="BO263" s="864"/>
      <c r="BP263" s="514"/>
      <c r="BQ263" s="572">
        <f>AU263</f>
        <v>0</v>
      </c>
      <c r="BR263" s="573">
        <f>AW263</f>
        <v>0</v>
      </c>
      <c r="BS263" s="573">
        <f>AY263</f>
        <v>0</v>
      </c>
      <c r="BT263" s="573">
        <f>BA263</f>
        <v>0</v>
      </c>
      <c r="BU263" s="573">
        <f>BC263</f>
        <v>0</v>
      </c>
      <c r="BV263" s="574">
        <f>SUM(BQ263:BU263)</f>
        <v>0</v>
      </c>
      <c r="BW263" s="993"/>
      <c r="BX263" s="992"/>
      <c r="BY263" s="991"/>
      <c r="BZ263" s="992"/>
      <c r="CA263" s="991"/>
      <c r="CB263" s="992"/>
      <c r="CC263" s="991"/>
      <c r="CD263" s="992"/>
      <c r="CE263" s="991"/>
      <c r="CF263" s="992"/>
      <c r="CG263" s="281"/>
      <c r="CH263" s="989"/>
      <c r="CI263" s="990"/>
      <c r="CJ263" s="989"/>
      <c r="CK263" s="990"/>
      <c r="CL263" s="989"/>
      <c r="CM263" s="990"/>
      <c r="CN263" s="989"/>
      <c r="CO263" s="990"/>
      <c r="CP263" s="989"/>
      <c r="CQ263" s="990"/>
      <c r="CR263" s="282"/>
      <c r="CS263" s="987"/>
      <c r="CT263" s="988"/>
      <c r="CU263" s="987"/>
      <c r="CV263" s="988"/>
      <c r="CW263" s="987"/>
      <c r="CX263" s="988"/>
      <c r="CY263" s="987"/>
      <c r="CZ263" s="988"/>
      <c r="DA263" s="987"/>
      <c r="DB263" s="988"/>
      <c r="DC263" s="283"/>
      <c r="DD263" s="985"/>
      <c r="DE263" s="986"/>
      <c r="DF263" s="985"/>
      <c r="DG263" s="986"/>
      <c r="DH263" s="985"/>
      <c r="DI263" s="986"/>
      <c r="DJ263" s="985"/>
      <c r="DK263" s="986"/>
      <c r="DL263" s="985"/>
      <c r="DM263" s="986"/>
      <c r="DN263" s="284"/>
      <c r="DO263" s="996"/>
      <c r="DP263" s="997"/>
      <c r="DQ263" s="996"/>
      <c r="DR263" s="997"/>
      <c r="DS263" s="996"/>
      <c r="DT263" s="997"/>
      <c r="DU263" s="996"/>
      <c r="DV263" s="997"/>
      <c r="DW263" s="996"/>
      <c r="DX263" s="997"/>
      <c r="DY263" s="285"/>
      <c r="DZ263" s="588"/>
      <c r="EA263" s="589"/>
      <c r="EB263" s="589"/>
      <c r="EC263" s="589"/>
      <c r="ED263" s="589"/>
      <c r="EE263" s="590"/>
      <c r="EF263" s="288">
        <f t="shared" ref="EF263:EF282" si="686">AU263</f>
        <v>0</v>
      </c>
      <c r="EG263" s="288">
        <f t="shared" ref="EG263:EG282" si="687">AW263</f>
        <v>0</v>
      </c>
      <c r="EH263" s="288">
        <f t="shared" ref="EH263:EH282" si="688">AY263</f>
        <v>0</v>
      </c>
      <c r="EI263" s="288">
        <f t="shared" ref="EI263:EI282" si="689">BA263</f>
        <v>0</v>
      </c>
      <c r="EJ263" s="288">
        <f t="shared" ref="EJ263:EJ282" si="690">BC263</f>
        <v>0</v>
      </c>
      <c r="EK263" s="244">
        <f t="shared" ref="EK263:EK282" si="691">SUM(EF263:EJ263)</f>
        <v>0</v>
      </c>
    </row>
    <row r="264" spans="1:141" s="9" customFormat="1" ht="15" customHeight="1">
      <c r="A264" s="62"/>
      <c r="B264" s="62"/>
      <c r="C264" s="61" t="s">
        <v>231</v>
      </c>
      <c r="D264" s="655"/>
      <c r="E264" s="57"/>
      <c r="F264" s="57"/>
      <c r="G264" s="57"/>
      <c r="H264" s="57"/>
      <c r="I264" s="57"/>
      <c r="J264" s="649"/>
      <c r="K264" s="57"/>
      <c r="L264" s="33"/>
      <c r="M264" s="34">
        <f t="shared" si="680"/>
        <v>1</v>
      </c>
      <c r="N264" s="865"/>
      <c r="O264" s="866"/>
      <c r="P264" s="865"/>
      <c r="Q264" s="866"/>
      <c r="R264" s="865"/>
      <c r="S264" s="866"/>
      <c r="T264" s="865"/>
      <c r="U264" s="866"/>
      <c r="V264" s="865"/>
      <c r="W264" s="866"/>
      <c r="X264" s="287"/>
      <c r="Y264" s="867"/>
      <c r="Z264" s="961"/>
      <c r="AA264" s="867"/>
      <c r="AB264" s="961"/>
      <c r="AC264" s="867"/>
      <c r="AD264" s="961"/>
      <c r="AE264" s="867"/>
      <c r="AF264" s="961"/>
      <c r="AG264" s="867"/>
      <c r="AH264" s="961"/>
      <c r="AI264" s="277"/>
      <c r="AJ264" s="869"/>
      <c r="AK264" s="870"/>
      <c r="AL264" s="869"/>
      <c r="AM264" s="870"/>
      <c r="AN264" s="869"/>
      <c r="AO264" s="870"/>
      <c r="AP264" s="869"/>
      <c r="AQ264" s="870"/>
      <c r="AR264" s="869"/>
      <c r="AS264" s="870"/>
      <c r="AT264" s="278"/>
      <c r="AU264" s="845">
        <f t="shared" si="681"/>
        <v>0</v>
      </c>
      <c r="AV264" s="846"/>
      <c r="AW264" s="845">
        <f t="shared" si="682"/>
        <v>0</v>
      </c>
      <c r="AX264" s="846"/>
      <c r="AY264" s="845">
        <f t="shared" si="683"/>
        <v>0</v>
      </c>
      <c r="AZ264" s="846"/>
      <c r="BA264" s="845">
        <f t="shared" si="684"/>
        <v>0</v>
      </c>
      <c r="BB264" s="846"/>
      <c r="BC264" s="845">
        <f t="shared" si="685"/>
        <v>0</v>
      </c>
      <c r="BD264" s="846"/>
      <c r="BE264" s="218">
        <f t="shared" ref="BE264:BE282" si="692">SUM(AU264+AW264+AY264+BA264+BC264)</f>
        <v>0</v>
      </c>
      <c r="BF264" s="863"/>
      <c r="BG264" s="864"/>
      <c r="BH264" s="863"/>
      <c r="BI264" s="864"/>
      <c r="BJ264" s="863"/>
      <c r="BK264" s="864"/>
      <c r="BL264" s="863"/>
      <c r="BM264" s="864"/>
      <c r="BN264" s="863"/>
      <c r="BO264" s="864"/>
      <c r="BP264" s="514"/>
      <c r="BQ264" s="572">
        <f t="shared" ref="BQ264:BQ282" si="693">AU264</f>
        <v>0</v>
      </c>
      <c r="BR264" s="573">
        <f t="shared" ref="BR264:BR282" si="694">AW264</f>
        <v>0</v>
      </c>
      <c r="BS264" s="573">
        <f t="shared" ref="BS264:BS282" si="695">AY264</f>
        <v>0</v>
      </c>
      <c r="BT264" s="573">
        <f t="shared" ref="BT264:BT282" si="696">BA264</f>
        <v>0</v>
      </c>
      <c r="BU264" s="573">
        <f t="shared" ref="BU264:BU282" si="697">BC264</f>
        <v>0</v>
      </c>
      <c r="BV264" s="574">
        <f t="shared" ref="BV264:BV282" si="698">SUM(BQ264:BU264)</f>
        <v>0</v>
      </c>
      <c r="BW264" s="993"/>
      <c r="BX264" s="992"/>
      <c r="BY264" s="991"/>
      <c r="BZ264" s="992"/>
      <c r="CA264" s="991"/>
      <c r="CB264" s="992"/>
      <c r="CC264" s="991"/>
      <c r="CD264" s="992"/>
      <c r="CE264" s="991"/>
      <c r="CF264" s="992"/>
      <c r="CG264" s="281"/>
      <c r="CH264" s="989"/>
      <c r="CI264" s="990"/>
      <c r="CJ264" s="989"/>
      <c r="CK264" s="990"/>
      <c r="CL264" s="989"/>
      <c r="CM264" s="990"/>
      <c r="CN264" s="989"/>
      <c r="CO264" s="990"/>
      <c r="CP264" s="989"/>
      <c r="CQ264" s="990"/>
      <c r="CR264" s="282"/>
      <c r="CS264" s="987"/>
      <c r="CT264" s="988"/>
      <c r="CU264" s="987"/>
      <c r="CV264" s="988"/>
      <c r="CW264" s="987"/>
      <c r="CX264" s="988"/>
      <c r="CY264" s="987"/>
      <c r="CZ264" s="988"/>
      <c r="DA264" s="987"/>
      <c r="DB264" s="988"/>
      <c r="DC264" s="283"/>
      <c r="DD264" s="985"/>
      <c r="DE264" s="986"/>
      <c r="DF264" s="985"/>
      <c r="DG264" s="986"/>
      <c r="DH264" s="985"/>
      <c r="DI264" s="986"/>
      <c r="DJ264" s="985"/>
      <c r="DK264" s="986"/>
      <c r="DL264" s="985"/>
      <c r="DM264" s="986"/>
      <c r="DN264" s="284"/>
      <c r="DO264" s="996"/>
      <c r="DP264" s="997"/>
      <c r="DQ264" s="996"/>
      <c r="DR264" s="997"/>
      <c r="DS264" s="996"/>
      <c r="DT264" s="997"/>
      <c r="DU264" s="996"/>
      <c r="DV264" s="997"/>
      <c r="DW264" s="996"/>
      <c r="DX264" s="997"/>
      <c r="DY264" s="285"/>
      <c r="DZ264" s="588"/>
      <c r="EA264" s="589"/>
      <c r="EB264" s="589"/>
      <c r="EC264" s="589"/>
      <c r="ED264" s="589"/>
      <c r="EE264" s="590"/>
      <c r="EF264" s="288">
        <f t="shared" si="686"/>
        <v>0</v>
      </c>
      <c r="EG264" s="288">
        <f t="shared" si="687"/>
        <v>0</v>
      </c>
      <c r="EH264" s="288">
        <f t="shared" si="688"/>
        <v>0</v>
      </c>
      <c r="EI264" s="288">
        <f t="shared" si="689"/>
        <v>0</v>
      </c>
      <c r="EJ264" s="288">
        <f t="shared" si="690"/>
        <v>0</v>
      </c>
      <c r="EK264" s="244">
        <f t="shared" si="691"/>
        <v>0</v>
      </c>
    </row>
    <row r="265" spans="1:141" s="9" customFormat="1" ht="15" customHeight="1">
      <c r="A265" s="62"/>
      <c r="B265" s="62"/>
      <c r="C265" s="61" t="s">
        <v>15</v>
      </c>
      <c r="D265" s="655"/>
      <c r="E265" s="57"/>
      <c r="F265" s="57"/>
      <c r="G265" s="57"/>
      <c r="H265" s="57"/>
      <c r="I265" s="57"/>
      <c r="J265" s="649"/>
      <c r="K265" s="57"/>
      <c r="L265" s="33"/>
      <c r="M265" s="34">
        <f t="shared" si="680"/>
        <v>1</v>
      </c>
      <c r="N265" s="865"/>
      <c r="O265" s="866"/>
      <c r="P265" s="865"/>
      <c r="Q265" s="866"/>
      <c r="R265" s="865"/>
      <c r="S265" s="866"/>
      <c r="T265" s="865"/>
      <c r="U265" s="866"/>
      <c r="V265" s="865"/>
      <c r="W265" s="866"/>
      <c r="X265" s="287"/>
      <c r="Y265" s="867"/>
      <c r="Z265" s="961"/>
      <c r="AA265" s="867"/>
      <c r="AB265" s="961"/>
      <c r="AC265" s="867"/>
      <c r="AD265" s="961"/>
      <c r="AE265" s="867"/>
      <c r="AF265" s="961"/>
      <c r="AG265" s="867"/>
      <c r="AH265" s="961"/>
      <c r="AI265" s="277"/>
      <c r="AJ265" s="869"/>
      <c r="AK265" s="870"/>
      <c r="AL265" s="869"/>
      <c r="AM265" s="870"/>
      <c r="AN265" s="869"/>
      <c r="AO265" s="870"/>
      <c r="AP265" s="869"/>
      <c r="AQ265" s="870"/>
      <c r="AR265" s="869"/>
      <c r="AS265" s="870"/>
      <c r="AT265" s="278"/>
      <c r="AU265" s="845">
        <f t="shared" si="681"/>
        <v>0</v>
      </c>
      <c r="AV265" s="846"/>
      <c r="AW265" s="845">
        <f t="shared" si="682"/>
        <v>0</v>
      </c>
      <c r="AX265" s="846"/>
      <c r="AY265" s="845">
        <f t="shared" si="683"/>
        <v>0</v>
      </c>
      <c r="AZ265" s="846"/>
      <c r="BA265" s="845">
        <f t="shared" si="684"/>
        <v>0</v>
      </c>
      <c r="BB265" s="846"/>
      <c r="BC265" s="845">
        <f t="shared" si="685"/>
        <v>0</v>
      </c>
      <c r="BD265" s="846"/>
      <c r="BE265" s="218">
        <f t="shared" si="692"/>
        <v>0</v>
      </c>
      <c r="BF265" s="863"/>
      <c r="BG265" s="864"/>
      <c r="BH265" s="863"/>
      <c r="BI265" s="864"/>
      <c r="BJ265" s="863"/>
      <c r="BK265" s="864"/>
      <c r="BL265" s="863"/>
      <c r="BM265" s="864"/>
      <c r="BN265" s="863"/>
      <c r="BO265" s="864"/>
      <c r="BP265" s="514"/>
      <c r="BQ265" s="572">
        <f t="shared" si="693"/>
        <v>0</v>
      </c>
      <c r="BR265" s="573">
        <f t="shared" si="694"/>
        <v>0</v>
      </c>
      <c r="BS265" s="573">
        <f t="shared" si="695"/>
        <v>0</v>
      </c>
      <c r="BT265" s="573">
        <f t="shared" si="696"/>
        <v>0</v>
      </c>
      <c r="BU265" s="573">
        <f t="shared" si="697"/>
        <v>0</v>
      </c>
      <c r="BV265" s="574">
        <f t="shared" si="698"/>
        <v>0</v>
      </c>
      <c r="BW265" s="993"/>
      <c r="BX265" s="992"/>
      <c r="BY265" s="991"/>
      <c r="BZ265" s="992"/>
      <c r="CA265" s="991"/>
      <c r="CB265" s="992"/>
      <c r="CC265" s="991"/>
      <c r="CD265" s="992"/>
      <c r="CE265" s="991"/>
      <c r="CF265" s="992"/>
      <c r="CG265" s="281"/>
      <c r="CH265" s="989"/>
      <c r="CI265" s="990"/>
      <c r="CJ265" s="989"/>
      <c r="CK265" s="990"/>
      <c r="CL265" s="989"/>
      <c r="CM265" s="990"/>
      <c r="CN265" s="989"/>
      <c r="CO265" s="990"/>
      <c r="CP265" s="989"/>
      <c r="CQ265" s="990"/>
      <c r="CR265" s="282"/>
      <c r="CS265" s="987"/>
      <c r="CT265" s="988"/>
      <c r="CU265" s="987"/>
      <c r="CV265" s="988"/>
      <c r="CW265" s="987"/>
      <c r="CX265" s="988"/>
      <c r="CY265" s="987"/>
      <c r="CZ265" s="988"/>
      <c r="DA265" s="987"/>
      <c r="DB265" s="988"/>
      <c r="DC265" s="283"/>
      <c r="DD265" s="985"/>
      <c r="DE265" s="986"/>
      <c r="DF265" s="985"/>
      <c r="DG265" s="986"/>
      <c r="DH265" s="985"/>
      <c r="DI265" s="986"/>
      <c r="DJ265" s="985"/>
      <c r="DK265" s="986"/>
      <c r="DL265" s="985"/>
      <c r="DM265" s="986"/>
      <c r="DN265" s="284"/>
      <c r="DO265" s="996"/>
      <c r="DP265" s="997"/>
      <c r="DQ265" s="996"/>
      <c r="DR265" s="997"/>
      <c r="DS265" s="996"/>
      <c r="DT265" s="997"/>
      <c r="DU265" s="996"/>
      <c r="DV265" s="997"/>
      <c r="DW265" s="996"/>
      <c r="DX265" s="997"/>
      <c r="DY265" s="285"/>
      <c r="DZ265" s="588"/>
      <c r="EA265" s="589"/>
      <c r="EB265" s="589"/>
      <c r="EC265" s="589"/>
      <c r="ED265" s="589"/>
      <c r="EE265" s="590"/>
      <c r="EF265" s="288">
        <f t="shared" si="686"/>
        <v>0</v>
      </c>
      <c r="EG265" s="288">
        <f t="shared" si="687"/>
        <v>0</v>
      </c>
      <c r="EH265" s="288">
        <f t="shared" si="688"/>
        <v>0</v>
      </c>
      <c r="EI265" s="288">
        <f t="shared" si="689"/>
        <v>0</v>
      </c>
      <c r="EJ265" s="288">
        <f t="shared" si="690"/>
        <v>0</v>
      </c>
      <c r="EK265" s="244">
        <f t="shared" si="691"/>
        <v>0</v>
      </c>
    </row>
    <row r="266" spans="1:141" s="9" customFormat="1" ht="15" customHeight="1">
      <c r="A266" s="62"/>
      <c r="B266" s="62"/>
      <c r="C266" s="61" t="s">
        <v>34</v>
      </c>
      <c r="D266" s="655"/>
      <c r="E266" s="57"/>
      <c r="F266" s="57"/>
      <c r="G266" s="57"/>
      <c r="H266" s="57"/>
      <c r="I266" s="57"/>
      <c r="J266" s="649"/>
      <c r="K266" s="57"/>
      <c r="L266" s="33"/>
      <c r="M266" s="34">
        <f t="shared" si="680"/>
        <v>1.1000000000000001</v>
      </c>
      <c r="N266" s="865"/>
      <c r="O266" s="866"/>
      <c r="P266" s="865"/>
      <c r="Q266" s="866"/>
      <c r="R266" s="865"/>
      <c r="S266" s="866"/>
      <c r="T266" s="865"/>
      <c r="U266" s="866"/>
      <c r="V266" s="865"/>
      <c r="W266" s="866"/>
      <c r="X266" s="287"/>
      <c r="Y266" s="867"/>
      <c r="Z266" s="961"/>
      <c r="AA266" s="867"/>
      <c r="AB266" s="961"/>
      <c r="AC266" s="867"/>
      <c r="AD266" s="961"/>
      <c r="AE266" s="867"/>
      <c r="AF266" s="961"/>
      <c r="AG266" s="867"/>
      <c r="AH266" s="961"/>
      <c r="AI266" s="277"/>
      <c r="AJ266" s="869"/>
      <c r="AK266" s="870"/>
      <c r="AL266" s="869"/>
      <c r="AM266" s="870"/>
      <c r="AN266" s="869"/>
      <c r="AO266" s="870"/>
      <c r="AP266" s="869"/>
      <c r="AQ266" s="870"/>
      <c r="AR266" s="869"/>
      <c r="AS266" s="870"/>
      <c r="AT266" s="278"/>
      <c r="AU266" s="845">
        <f t="shared" si="681"/>
        <v>0</v>
      </c>
      <c r="AV266" s="846"/>
      <c r="AW266" s="845">
        <f t="shared" si="682"/>
        <v>0</v>
      </c>
      <c r="AX266" s="846"/>
      <c r="AY266" s="845">
        <f t="shared" si="683"/>
        <v>0</v>
      </c>
      <c r="AZ266" s="846"/>
      <c r="BA266" s="845">
        <f t="shared" si="684"/>
        <v>0</v>
      </c>
      <c r="BB266" s="846"/>
      <c r="BC266" s="845">
        <f t="shared" si="685"/>
        <v>0</v>
      </c>
      <c r="BD266" s="846"/>
      <c r="BE266" s="218">
        <f t="shared" si="692"/>
        <v>0</v>
      </c>
      <c r="BF266" s="863"/>
      <c r="BG266" s="864"/>
      <c r="BH266" s="863"/>
      <c r="BI266" s="864"/>
      <c r="BJ266" s="863"/>
      <c r="BK266" s="864"/>
      <c r="BL266" s="863"/>
      <c r="BM266" s="864"/>
      <c r="BN266" s="863"/>
      <c r="BO266" s="864"/>
      <c r="BP266" s="514"/>
      <c r="BQ266" s="572">
        <f t="shared" si="693"/>
        <v>0</v>
      </c>
      <c r="BR266" s="573">
        <f t="shared" si="694"/>
        <v>0</v>
      </c>
      <c r="BS266" s="573">
        <f t="shared" si="695"/>
        <v>0</v>
      </c>
      <c r="BT266" s="573">
        <f t="shared" si="696"/>
        <v>0</v>
      </c>
      <c r="BU266" s="573">
        <f t="shared" si="697"/>
        <v>0</v>
      </c>
      <c r="BV266" s="574">
        <f t="shared" si="698"/>
        <v>0</v>
      </c>
      <c r="BW266" s="993"/>
      <c r="BX266" s="992"/>
      <c r="BY266" s="991"/>
      <c r="BZ266" s="992"/>
      <c r="CA266" s="991"/>
      <c r="CB266" s="992"/>
      <c r="CC266" s="991"/>
      <c r="CD266" s="992"/>
      <c r="CE266" s="991"/>
      <c r="CF266" s="992"/>
      <c r="CG266" s="281"/>
      <c r="CH266" s="989"/>
      <c r="CI266" s="990"/>
      <c r="CJ266" s="989"/>
      <c r="CK266" s="990"/>
      <c r="CL266" s="989"/>
      <c r="CM266" s="990"/>
      <c r="CN266" s="989"/>
      <c r="CO266" s="990"/>
      <c r="CP266" s="989"/>
      <c r="CQ266" s="990"/>
      <c r="CR266" s="282"/>
      <c r="CS266" s="987"/>
      <c r="CT266" s="988"/>
      <c r="CU266" s="987"/>
      <c r="CV266" s="988"/>
      <c r="CW266" s="987"/>
      <c r="CX266" s="988"/>
      <c r="CY266" s="987"/>
      <c r="CZ266" s="988"/>
      <c r="DA266" s="987"/>
      <c r="DB266" s="988"/>
      <c r="DC266" s="283"/>
      <c r="DD266" s="985"/>
      <c r="DE266" s="986"/>
      <c r="DF266" s="985"/>
      <c r="DG266" s="986"/>
      <c r="DH266" s="985"/>
      <c r="DI266" s="986"/>
      <c r="DJ266" s="985"/>
      <c r="DK266" s="986"/>
      <c r="DL266" s="985"/>
      <c r="DM266" s="986"/>
      <c r="DN266" s="284"/>
      <c r="DO266" s="996"/>
      <c r="DP266" s="997"/>
      <c r="DQ266" s="996"/>
      <c r="DR266" s="997"/>
      <c r="DS266" s="996"/>
      <c r="DT266" s="997"/>
      <c r="DU266" s="996"/>
      <c r="DV266" s="997"/>
      <c r="DW266" s="996"/>
      <c r="DX266" s="997"/>
      <c r="DY266" s="285"/>
      <c r="DZ266" s="588"/>
      <c r="EA266" s="589"/>
      <c r="EB266" s="589"/>
      <c r="EC266" s="589"/>
      <c r="ED266" s="589"/>
      <c r="EE266" s="590"/>
      <c r="EF266" s="288">
        <f t="shared" si="686"/>
        <v>0</v>
      </c>
      <c r="EG266" s="288">
        <f t="shared" si="687"/>
        <v>0</v>
      </c>
      <c r="EH266" s="288">
        <f t="shared" si="688"/>
        <v>0</v>
      </c>
      <c r="EI266" s="288">
        <f t="shared" si="689"/>
        <v>0</v>
      </c>
      <c r="EJ266" s="288">
        <f t="shared" si="690"/>
        <v>0</v>
      </c>
      <c r="EK266" s="244">
        <f t="shared" si="691"/>
        <v>0</v>
      </c>
    </row>
    <row r="267" spans="1:141" s="9" customFormat="1" ht="15" customHeight="1">
      <c r="A267" s="62"/>
      <c r="B267" s="62"/>
      <c r="C267" s="61" t="s">
        <v>315</v>
      </c>
      <c r="D267" s="655" t="s">
        <v>338</v>
      </c>
      <c r="E267" s="57"/>
      <c r="F267" s="57"/>
      <c r="G267" s="57"/>
      <c r="H267" s="57"/>
      <c r="I267" s="57"/>
      <c r="J267" s="649"/>
      <c r="K267" s="57"/>
      <c r="L267" s="33"/>
      <c r="M267" s="34">
        <f t="shared" si="680"/>
        <v>1.1000000000000001</v>
      </c>
      <c r="N267" s="865"/>
      <c r="O267" s="866"/>
      <c r="P267" s="865"/>
      <c r="Q267" s="866"/>
      <c r="R267" s="865"/>
      <c r="S267" s="866"/>
      <c r="T267" s="865"/>
      <c r="U267" s="866"/>
      <c r="V267" s="865"/>
      <c r="W267" s="866"/>
      <c r="X267" s="287"/>
      <c r="Y267" s="867"/>
      <c r="Z267" s="961"/>
      <c r="AA267" s="867"/>
      <c r="AB267" s="961"/>
      <c r="AC267" s="867"/>
      <c r="AD267" s="961"/>
      <c r="AE267" s="867"/>
      <c r="AF267" s="961"/>
      <c r="AG267" s="867"/>
      <c r="AH267" s="961"/>
      <c r="AI267" s="277"/>
      <c r="AJ267" s="869"/>
      <c r="AK267" s="870"/>
      <c r="AL267" s="869"/>
      <c r="AM267" s="870"/>
      <c r="AN267" s="869"/>
      <c r="AO267" s="870"/>
      <c r="AP267" s="869"/>
      <c r="AQ267" s="870"/>
      <c r="AR267" s="869"/>
      <c r="AS267" s="870"/>
      <c r="AT267" s="278"/>
      <c r="AU267" s="845">
        <f t="shared" si="681"/>
        <v>0</v>
      </c>
      <c r="AV267" s="846"/>
      <c r="AW267" s="845">
        <f t="shared" si="682"/>
        <v>0</v>
      </c>
      <c r="AX267" s="846"/>
      <c r="AY267" s="845">
        <f t="shared" si="683"/>
        <v>0</v>
      </c>
      <c r="AZ267" s="846"/>
      <c r="BA267" s="845">
        <f t="shared" si="684"/>
        <v>0</v>
      </c>
      <c r="BB267" s="846"/>
      <c r="BC267" s="845">
        <f t="shared" si="685"/>
        <v>0</v>
      </c>
      <c r="BD267" s="846"/>
      <c r="BE267" s="218">
        <f t="shared" si="692"/>
        <v>0</v>
      </c>
      <c r="BF267" s="863"/>
      <c r="BG267" s="864"/>
      <c r="BH267" s="863"/>
      <c r="BI267" s="864"/>
      <c r="BJ267" s="863"/>
      <c r="BK267" s="864"/>
      <c r="BL267" s="863"/>
      <c r="BM267" s="864"/>
      <c r="BN267" s="863"/>
      <c r="BO267" s="864"/>
      <c r="BP267" s="514"/>
      <c r="BQ267" s="572">
        <f t="shared" si="693"/>
        <v>0</v>
      </c>
      <c r="BR267" s="573">
        <f t="shared" si="694"/>
        <v>0</v>
      </c>
      <c r="BS267" s="573">
        <f t="shared" si="695"/>
        <v>0</v>
      </c>
      <c r="BT267" s="573">
        <f t="shared" si="696"/>
        <v>0</v>
      </c>
      <c r="BU267" s="573">
        <f t="shared" si="697"/>
        <v>0</v>
      </c>
      <c r="BV267" s="574">
        <f t="shared" si="698"/>
        <v>0</v>
      </c>
      <c r="BW267" s="993"/>
      <c r="BX267" s="992"/>
      <c r="BY267" s="991"/>
      <c r="BZ267" s="992"/>
      <c r="CA267" s="991"/>
      <c r="CB267" s="992"/>
      <c r="CC267" s="991"/>
      <c r="CD267" s="992"/>
      <c r="CE267" s="991"/>
      <c r="CF267" s="992"/>
      <c r="CG267" s="281"/>
      <c r="CH267" s="989"/>
      <c r="CI267" s="990"/>
      <c r="CJ267" s="989"/>
      <c r="CK267" s="990"/>
      <c r="CL267" s="989"/>
      <c r="CM267" s="990"/>
      <c r="CN267" s="989"/>
      <c r="CO267" s="990"/>
      <c r="CP267" s="989"/>
      <c r="CQ267" s="990"/>
      <c r="CR267" s="282"/>
      <c r="CS267" s="987"/>
      <c r="CT267" s="988"/>
      <c r="CU267" s="987"/>
      <c r="CV267" s="988"/>
      <c r="CW267" s="987"/>
      <c r="CX267" s="988"/>
      <c r="CY267" s="987"/>
      <c r="CZ267" s="988"/>
      <c r="DA267" s="987"/>
      <c r="DB267" s="988"/>
      <c r="DC267" s="283"/>
      <c r="DD267" s="985"/>
      <c r="DE267" s="986"/>
      <c r="DF267" s="985"/>
      <c r="DG267" s="986"/>
      <c r="DH267" s="985"/>
      <c r="DI267" s="986"/>
      <c r="DJ267" s="985"/>
      <c r="DK267" s="986"/>
      <c r="DL267" s="985"/>
      <c r="DM267" s="986"/>
      <c r="DN267" s="284"/>
      <c r="DO267" s="996"/>
      <c r="DP267" s="997"/>
      <c r="DQ267" s="996"/>
      <c r="DR267" s="997"/>
      <c r="DS267" s="996"/>
      <c r="DT267" s="997"/>
      <c r="DU267" s="996"/>
      <c r="DV267" s="997"/>
      <c r="DW267" s="996"/>
      <c r="DX267" s="997"/>
      <c r="DY267" s="285"/>
      <c r="DZ267" s="588"/>
      <c r="EA267" s="589"/>
      <c r="EB267" s="589"/>
      <c r="EC267" s="589"/>
      <c r="ED267" s="589"/>
      <c r="EE267" s="590"/>
      <c r="EF267" s="288">
        <f t="shared" si="686"/>
        <v>0</v>
      </c>
      <c r="EG267" s="288">
        <f t="shared" si="687"/>
        <v>0</v>
      </c>
      <c r="EH267" s="288">
        <f t="shared" si="688"/>
        <v>0</v>
      </c>
      <c r="EI267" s="288">
        <f t="shared" si="689"/>
        <v>0</v>
      </c>
      <c r="EJ267" s="288">
        <f t="shared" si="690"/>
        <v>0</v>
      </c>
      <c r="EK267" s="244">
        <f t="shared" si="691"/>
        <v>0</v>
      </c>
    </row>
    <row r="268" spans="1:141" s="9" customFormat="1" ht="15" customHeight="1">
      <c r="A268" s="62"/>
      <c r="B268" s="62"/>
      <c r="C268" s="61" t="s">
        <v>231</v>
      </c>
      <c r="D268" s="655"/>
      <c r="E268" s="57"/>
      <c r="F268" s="57"/>
      <c r="G268" s="57"/>
      <c r="H268" s="57"/>
      <c r="I268" s="57"/>
      <c r="J268" s="649"/>
      <c r="K268" s="57"/>
      <c r="L268" s="33"/>
      <c r="M268" s="34">
        <f t="shared" si="680"/>
        <v>1</v>
      </c>
      <c r="N268" s="865"/>
      <c r="O268" s="866"/>
      <c r="P268" s="865"/>
      <c r="Q268" s="866"/>
      <c r="R268" s="865"/>
      <c r="S268" s="866"/>
      <c r="T268" s="865"/>
      <c r="U268" s="866"/>
      <c r="V268" s="865"/>
      <c r="W268" s="866"/>
      <c r="X268" s="287"/>
      <c r="Y268" s="867"/>
      <c r="Z268" s="961"/>
      <c r="AA268" s="867"/>
      <c r="AB268" s="961"/>
      <c r="AC268" s="867"/>
      <c r="AD268" s="961"/>
      <c r="AE268" s="867"/>
      <c r="AF268" s="961"/>
      <c r="AG268" s="867"/>
      <c r="AH268" s="961"/>
      <c r="AI268" s="277"/>
      <c r="AJ268" s="869"/>
      <c r="AK268" s="870"/>
      <c r="AL268" s="869"/>
      <c r="AM268" s="870"/>
      <c r="AN268" s="869"/>
      <c r="AO268" s="870"/>
      <c r="AP268" s="869"/>
      <c r="AQ268" s="870"/>
      <c r="AR268" s="869"/>
      <c r="AS268" s="870"/>
      <c r="AT268" s="278"/>
      <c r="AU268" s="845">
        <f t="shared" si="681"/>
        <v>0</v>
      </c>
      <c r="AV268" s="846"/>
      <c r="AW268" s="845">
        <f t="shared" si="682"/>
        <v>0</v>
      </c>
      <c r="AX268" s="846"/>
      <c r="AY268" s="845">
        <f t="shared" si="683"/>
        <v>0</v>
      </c>
      <c r="AZ268" s="846"/>
      <c r="BA268" s="845">
        <f t="shared" si="684"/>
        <v>0</v>
      </c>
      <c r="BB268" s="846"/>
      <c r="BC268" s="845">
        <f t="shared" si="685"/>
        <v>0</v>
      </c>
      <c r="BD268" s="846"/>
      <c r="BE268" s="218">
        <f t="shared" si="692"/>
        <v>0</v>
      </c>
      <c r="BF268" s="863"/>
      <c r="BG268" s="864"/>
      <c r="BH268" s="863"/>
      <c r="BI268" s="864"/>
      <c r="BJ268" s="863"/>
      <c r="BK268" s="864"/>
      <c r="BL268" s="863"/>
      <c r="BM268" s="864"/>
      <c r="BN268" s="863"/>
      <c r="BO268" s="864"/>
      <c r="BP268" s="514"/>
      <c r="BQ268" s="572">
        <f t="shared" si="693"/>
        <v>0</v>
      </c>
      <c r="BR268" s="573">
        <f t="shared" si="694"/>
        <v>0</v>
      </c>
      <c r="BS268" s="573">
        <f t="shared" si="695"/>
        <v>0</v>
      </c>
      <c r="BT268" s="573">
        <f t="shared" si="696"/>
        <v>0</v>
      </c>
      <c r="BU268" s="573">
        <f t="shared" si="697"/>
        <v>0</v>
      </c>
      <c r="BV268" s="574">
        <f t="shared" si="698"/>
        <v>0</v>
      </c>
      <c r="BW268" s="993"/>
      <c r="BX268" s="992"/>
      <c r="BY268" s="991"/>
      <c r="BZ268" s="992"/>
      <c r="CA268" s="991"/>
      <c r="CB268" s="992"/>
      <c r="CC268" s="991"/>
      <c r="CD268" s="992"/>
      <c r="CE268" s="991"/>
      <c r="CF268" s="992"/>
      <c r="CG268" s="281"/>
      <c r="CH268" s="989"/>
      <c r="CI268" s="990"/>
      <c r="CJ268" s="989"/>
      <c r="CK268" s="990"/>
      <c r="CL268" s="989"/>
      <c r="CM268" s="990"/>
      <c r="CN268" s="989"/>
      <c r="CO268" s="990"/>
      <c r="CP268" s="989"/>
      <c r="CQ268" s="990"/>
      <c r="CR268" s="282"/>
      <c r="CS268" s="987"/>
      <c r="CT268" s="988"/>
      <c r="CU268" s="987"/>
      <c r="CV268" s="988"/>
      <c r="CW268" s="987"/>
      <c r="CX268" s="988"/>
      <c r="CY268" s="987"/>
      <c r="CZ268" s="988"/>
      <c r="DA268" s="987"/>
      <c r="DB268" s="988"/>
      <c r="DC268" s="283"/>
      <c r="DD268" s="985"/>
      <c r="DE268" s="986"/>
      <c r="DF268" s="985"/>
      <c r="DG268" s="986"/>
      <c r="DH268" s="985"/>
      <c r="DI268" s="986"/>
      <c r="DJ268" s="985"/>
      <c r="DK268" s="986"/>
      <c r="DL268" s="985"/>
      <c r="DM268" s="986"/>
      <c r="DN268" s="284"/>
      <c r="DO268" s="996"/>
      <c r="DP268" s="997"/>
      <c r="DQ268" s="996"/>
      <c r="DR268" s="997"/>
      <c r="DS268" s="996"/>
      <c r="DT268" s="997"/>
      <c r="DU268" s="996"/>
      <c r="DV268" s="997"/>
      <c r="DW268" s="996"/>
      <c r="DX268" s="997"/>
      <c r="DY268" s="285"/>
      <c r="DZ268" s="588"/>
      <c r="EA268" s="589"/>
      <c r="EB268" s="589"/>
      <c r="EC268" s="589"/>
      <c r="ED268" s="589"/>
      <c r="EE268" s="590"/>
      <c r="EF268" s="288">
        <f t="shared" si="686"/>
        <v>0</v>
      </c>
      <c r="EG268" s="288">
        <f t="shared" si="687"/>
        <v>0</v>
      </c>
      <c r="EH268" s="288">
        <f t="shared" si="688"/>
        <v>0</v>
      </c>
      <c r="EI268" s="288">
        <f t="shared" si="689"/>
        <v>0</v>
      </c>
      <c r="EJ268" s="288">
        <f t="shared" si="690"/>
        <v>0</v>
      </c>
      <c r="EK268" s="244">
        <f t="shared" si="691"/>
        <v>0</v>
      </c>
    </row>
    <row r="269" spans="1:141" s="9" customFormat="1" ht="15" customHeight="1">
      <c r="A269" s="62"/>
      <c r="B269" s="62"/>
      <c r="C269" s="61" t="s">
        <v>15</v>
      </c>
      <c r="D269" s="655"/>
      <c r="E269" s="57"/>
      <c r="F269" s="57"/>
      <c r="G269" s="57"/>
      <c r="H269" s="57"/>
      <c r="I269" s="57"/>
      <c r="J269" s="649"/>
      <c r="K269" s="57"/>
      <c r="L269" s="33"/>
      <c r="M269" s="34">
        <f t="shared" si="680"/>
        <v>1</v>
      </c>
      <c r="N269" s="865"/>
      <c r="O269" s="866"/>
      <c r="P269" s="865"/>
      <c r="Q269" s="866"/>
      <c r="R269" s="865"/>
      <c r="S269" s="866"/>
      <c r="T269" s="865"/>
      <c r="U269" s="866"/>
      <c r="V269" s="865"/>
      <c r="W269" s="866"/>
      <c r="X269" s="287"/>
      <c r="Y269" s="867"/>
      <c r="Z269" s="961"/>
      <c r="AA269" s="867"/>
      <c r="AB269" s="961"/>
      <c r="AC269" s="867"/>
      <c r="AD269" s="961"/>
      <c r="AE269" s="867"/>
      <c r="AF269" s="961"/>
      <c r="AG269" s="867"/>
      <c r="AH269" s="961"/>
      <c r="AI269" s="277"/>
      <c r="AJ269" s="869"/>
      <c r="AK269" s="870"/>
      <c r="AL269" s="869"/>
      <c r="AM269" s="870"/>
      <c r="AN269" s="869"/>
      <c r="AO269" s="870"/>
      <c r="AP269" s="869"/>
      <c r="AQ269" s="870"/>
      <c r="AR269" s="869"/>
      <c r="AS269" s="870"/>
      <c r="AT269" s="278"/>
      <c r="AU269" s="845">
        <f t="shared" si="681"/>
        <v>0</v>
      </c>
      <c r="AV269" s="846"/>
      <c r="AW269" s="845">
        <f t="shared" si="682"/>
        <v>0</v>
      </c>
      <c r="AX269" s="846"/>
      <c r="AY269" s="845">
        <f t="shared" si="683"/>
        <v>0</v>
      </c>
      <c r="AZ269" s="846"/>
      <c r="BA269" s="845">
        <f t="shared" si="684"/>
        <v>0</v>
      </c>
      <c r="BB269" s="846"/>
      <c r="BC269" s="845">
        <f t="shared" si="685"/>
        <v>0</v>
      </c>
      <c r="BD269" s="846"/>
      <c r="BE269" s="218">
        <f t="shared" si="692"/>
        <v>0</v>
      </c>
      <c r="BF269" s="863"/>
      <c r="BG269" s="864"/>
      <c r="BH269" s="863"/>
      <c r="BI269" s="864"/>
      <c r="BJ269" s="863"/>
      <c r="BK269" s="864"/>
      <c r="BL269" s="863"/>
      <c r="BM269" s="864"/>
      <c r="BN269" s="863"/>
      <c r="BO269" s="864"/>
      <c r="BP269" s="514"/>
      <c r="BQ269" s="572">
        <f t="shared" si="693"/>
        <v>0</v>
      </c>
      <c r="BR269" s="573">
        <f t="shared" si="694"/>
        <v>0</v>
      </c>
      <c r="BS269" s="573">
        <f t="shared" si="695"/>
        <v>0</v>
      </c>
      <c r="BT269" s="573">
        <f t="shared" si="696"/>
        <v>0</v>
      </c>
      <c r="BU269" s="573">
        <f t="shared" si="697"/>
        <v>0</v>
      </c>
      <c r="BV269" s="574">
        <f t="shared" si="698"/>
        <v>0</v>
      </c>
      <c r="BW269" s="993"/>
      <c r="BX269" s="992"/>
      <c r="BY269" s="991"/>
      <c r="BZ269" s="992"/>
      <c r="CA269" s="991"/>
      <c r="CB269" s="992"/>
      <c r="CC269" s="991"/>
      <c r="CD269" s="992"/>
      <c r="CE269" s="991"/>
      <c r="CF269" s="992"/>
      <c r="CG269" s="281"/>
      <c r="CH269" s="989"/>
      <c r="CI269" s="990"/>
      <c r="CJ269" s="989"/>
      <c r="CK269" s="990"/>
      <c r="CL269" s="989"/>
      <c r="CM269" s="990"/>
      <c r="CN269" s="989"/>
      <c r="CO269" s="990"/>
      <c r="CP269" s="989"/>
      <c r="CQ269" s="990"/>
      <c r="CR269" s="282"/>
      <c r="CS269" s="987"/>
      <c r="CT269" s="988"/>
      <c r="CU269" s="987"/>
      <c r="CV269" s="988"/>
      <c r="CW269" s="987"/>
      <c r="CX269" s="988"/>
      <c r="CY269" s="987"/>
      <c r="CZ269" s="988"/>
      <c r="DA269" s="987"/>
      <c r="DB269" s="988"/>
      <c r="DC269" s="283"/>
      <c r="DD269" s="985"/>
      <c r="DE269" s="986"/>
      <c r="DF269" s="985"/>
      <c r="DG269" s="986"/>
      <c r="DH269" s="985"/>
      <c r="DI269" s="986"/>
      <c r="DJ269" s="985"/>
      <c r="DK269" s="986"/>
      <c r="DL269" s="985"/>
      <c r="DM269" s="986"/>
      <c r="DN269" s="284"/>
      <c r="DO269" s="996"/>
      <c r="DP269" s="997"/>
      <c r="DQ269" s="996"/>
      <c r="DR269" s="997"/>
      <c r="DS269" s="996"/>
      <c r="DT269" s="997"/>
      <c r="DU269" s="996"/>
      <c r="DV269" s="997"/>
      <c r="DW269" s="996"/>
      <c r="DX269" s="997"/>
      <c r="DY269" s="285"/>
      <c r="DZ269" s="588"/>
      <c r="EA269" s="589"/>
      <c r="EB269" s="589"/>
      <c r="EC269" s="589"/>
      <c r="ED269" s="589"/>
      <c r="EE269" s="590"/>
      <c r="EF269" s="288">
        <f t="shared" si="686"/>
        <v>0</v>
      </c>
      <c r="EG269" s="288">
        <f t="shared" si="687"/>
        <v>0</v>
      </c>
      <c r="EH269" s="288">
        <f t="shared" si="688"/>
        <v>0</v>
      </c>
      <c r="EI269" s="288">
        <f t="shared" si="689"/>
        <v>0</v>
      </c>
      <c r="EJ269" s="288">
        <f t="shared" si="690"/>
        <v>0</v>
      </c>
      <c r="EK269" s="244">
        <f t="shared" si="691"/>
        <v>0</v>
      </c>
    </row>
    <row r="270" spans="1:141" s="9" customFormat="1" ht="15" customHeight="1">
      <c r="A270" s="62"/>
      <c r="B270" s="62"/>
      <c r="C270" s="61" t="s">
        <v>34</v>
      </c>
      <c r="D270" s="655"/>
      <c r="E270" s="57"/>
      <c r="F270" s="57"/>
      <c r="G270" s="57"/>
      <c r="H270" s="57"/>
      <c r="I270" s="57"/>
      <c r="J270" s="649"/>
      <c r="K270" s="57"/>
      <c r="L270" s="33"/>
      <c r="M270" s="34">
        <f t="shared" si="680"/>
        <v>1.1000000000000001</v>
      </c>
      <c r="N270" s="865"/>
      <c r="O270" s="866"/>
      <c r="P270" s="865"/>
      <c r="Q270" s="866"/>
      <c r="R270" s="865"/>
      <c r="S270" s="866"/>
      <c r="T270" s="865"/>
      <c r="U270" s="866"/>
      <c r="V270" s="865"/>
      <c r="W270" s="866"/>
      <c r="X270" s="287"/>
      <c r="Y270" s="867"/>
      <c r="Z270" s="961"/>
      <c r="AA270" s="867"/>
      <c r="AB270" s="961"/>
      <c r="AC270" s="867"/>
      <c r="AD270" s="961"/>
      <c r="AE270" s="867"/>
      <c r="AF270" s="961"/>
      <c r="AG270" s="867"/>
      <c r="AH270" s="961"/>
      <c r="AI270" s="277"/>
      <c r="AJ270" s="869"/>
      <c r="AK270" s="870"/>
      <c r="AL270" s="869"/>
      <c r="AM270" s="870"/>
      <c r="AN270" s="869"/>
      <c r="AO270" s="870"/>
      <c r="AP270" s="869"/>
      <c r="AQ270" s="870"/>
      <c r="AR270" s="869"/>
      <c r="AS270" s="870"/>
      <c r="AT270" s="278"/>
      <c r="AU270" s="845">
        <f t="shared" si="681"/>
        <v>0</v>
      </c>
      <c r="AV270" s="846"/>
      <c r="AW270" s="845">
        <f t="shared" si="682"/>
        <v>0</v>
      </c>
      <c r="AX270" s="846"/>
      <c r="AY270" s="845">
        <f t="shared" si="683"/>
        <v>0</v>
      </c>
      <c r="AZ270" s="846"/>
      <c r="BA270" s="845">
        <f t="shared" si="684"/>
        <v>0</v>
      </c>
      <c r="BB270" s="846"/>
      <c r="BC270" s="845">
        <f t="shared" si="685"/>
        <v>0</v>
      </c>
      <c r="BD270" s="846"/>
      <c r="BE270" s="218">
        <f t="shared" si="692"/>
        <v>0</v>
      </c>
      <c r="BF270" s="863"/>
      <c r="BG270" s="864"/>
      <c r="BH270" s="863"/>
      <c r="BI270" s="864"/>
      <c r="BJ270" s="863"/>
      <c r="BK270" s="864"/>
      <c r="BL270" s="863"/>
      <c r="BM270" s="864"/>
      <c r="BN270" s="863"/>
      <c r="BO270" s="864"/>
      <c r="BP270" s="514"/>
      <c r="BQ270" s="572">
        <f t="shared" si="693"/>
        <v>0</v>
      </c>
      <c r="BR270" s="573">
        <f t="shared" si="694"/>
        <v>0</v>
      </c>
      <c r="BS270" s="573">
        <f t="shared" si="695"/>
        <v>0</v>
      </c>
      <c r="BT270" s="573">
        <f t="shared" si="696"/>
        <v>0</v>
      </c>
      <c r="BU270" s="573">
        <f t="shared" si="697"/>
        <v>0</v>
      </c>
      <c r="BV270" s="574">
        <f t="shared" si="698"/>
        <v>0</v>
      </c>
      <c r="BW270" s="993"/>
      <c r="BX270" s="992"/>
      <c r="BY270" s="991"/>
      <c r="BZ270" s="992"/>
      <c r="CA270" s="991"/>
      <c r="CB270" s="992"/>
      <c r="CC270" s="991"/>
      <c r="CD270" s="992"/>
      <c r="CE270" s="991"/>
      <c r="CF270" s="992"/>
      <c r="CG270" s="281"/>
      <c r="CH270" s="989"/>
      <c r="CI270" s="990"/>
      <c r="CJ270" s="989"/>
      <c r="CK270" s="990"/>
      <c r="CL270" s="989"/>
      <c r="CM270" s="990"/>
      <c r="CN270" s="989"/>
      <c r="CO270" s="990"/>
      <c r="CP270" s="989"/>
      <c r="CQ270" s="990"/>
      <c r="CR270" s="282"/>
      <c r="CS270" s="987"/>
      <c r="CT270" s="988"/>
      <c r="CU270" s="987"/>
      <c r="CV270" s="988"/>
      <c r="CW270" s="987"/>
      <c r="CX270" s="988"/>
      <c r="CY270" s="987"/>
      <c r="CZ270" s="988"/>
      <c r="DA270" s="987"/>
      <c r="DB270" s="988"/>
      <c r="DC270" s="283"/>
      <c r="DD270" s="985"/>
      <c r="DE270" s="986"/>
      <c r="DF270" s="985"/>
      <c r="DG270" s="986"/>
      <c r="DH270" s="985"/>
      <c r="DI270" s="986"/>
      <c r="DJ270" s="985"/>
      <c r="DK270" s="986"/>
      <c r="DL270" s="985"/>
      <c r="DM270" s="986"/>
      <c r="DN270" s="284"/>
      <c r="DO270" s="996"/>
      <c r="DP270" s="997"/>
      <c r="DQ270" s="996"/>
      <c r="DR270" s="997"/>
      <c r="DS270" s="996"/>
      <c r="DT270" s="997"/>
      <c r="DU270" s="996"/>
      <c r="DV270" s="997"/>
      <c r="DW270" s="996"/>
      <c r="DX270" s="997"/>
      <c r="DY270" s="285"/>
      <c r="DZ270" s="588"/>
      <c r="EA270" s="589"/>
      <c r="EB270" s="589"/>
      <c r="EC270" s="589"/>
      <c r="ED270" s="589"/>
      <c r="EE270" s="590"/>
      <c r="EF270" s="288">
        <f t="shared" si="686"/>
        <v>0</v>
      </c>
      <c r="EG270" s="288">
        <f t="shared" si="687"/>
        <v>0</v>
      </c>
      <c r="EH270" s="288">
        <f t="shared" si="688"/>
        <v>0</v>
      </c>
      <c r="EI270" s="288">
        <f t="shared" si="689"/>
        <v>0</v>
      </c>
      <c r="EJ270" s="288">
        <f t="shared" si="690"/>
        <v>0</v>
      </c>
      <c r="EK270" s="244">
        <f t="shared" si="691"/>
        <v>0</v>
      </c>
    </row>
    <row r="271" spans="1:141" s="9" customFormat="1" ht="15" customHeight="1">
      <c r="A271" s="62"/>
      <c r="B271" s="62"/>
      <c r="C271" s="61" t="s">
        <v>315</v>
      </c>
      <c r="D271" s="655" t="s">
        <v>338</v>
      </c>
      <c r="E271" s="57"/>
      <c r="F271" s="57"/>
      <c r="G271" s="57"/>
      <c r="H271" s="57"/>
      <c r="I271" s="57"/>
      <c r="J271" s="649"/>
      <c r="K271" s="57"/>
      <c r="L271" s="33"/>
      <c r="M271" s="34">
        <f t="shared" si="680"/>
        <v>1.1000000000000001</v>
      </c>
      <c r="N271" s="865"/>
      <c r="O271" s="866"/>
      <c r="P271" s="865"/>
      <c r="Q271" s="866"/>
      <c r="R271" s="865"/>
      <c r="S271" s="866"/>
      <c r="T271" s="865"/>
      <c r="U271" s="866"/>
      <c r="V271" s="865"/>
      <c r="W271" s="866"/>
      <c r="X271" s="287"/>
      <c r="Y271" s="867"/>
      <c r="Z271" s="961"/>
      <c r="AA271" s="867"/>
      <c r="AB271" s="961"/>
      <c r="AC271" s="867"/>
      <c r="AD271" s="961"/>
      <c r="AE271" s="867"/>
      <c r="AF271" s="961"/>
      <c r="AG271" s="867"/>
      <c r="AH271" s="961"/>
      <c r="AI271" s="277"/>
      <c r="AJ271" s="869"/>
      <c r="AK271" s="870"/>
      <c r="AL271" s="869"/>
      <c r="AM271" s="870"/>
      <c r="AN271" s="869"/>
      <c r="AO271" s="870"/>
      <c r="AP271" s="869"/>
      <c r="AQ271" s="870"/>
      <c r="AR271" s="869"/>
      <c r="AS271" s="870"/>
      <c r="AT271" s="278"/>
      <c r="AU271" s="845">
        <f t="shared" si="681"/>
        <v>0</v>
      </c>
      <c r="AV271" s="846"/>
      <c r="AW271" s="845">
        <f t="shared" si="682"/>
        <v>0</v>
      </c>
      <c r="AX271" s="846"/>
      <c r="AY271" s="845">
        <f t="shared" si="683"/>
        <v>0</v>
      </c>
      <c r="AZ271" s="846"/>
      <c r="BA271" s="845">
        <f t="shared" si="684"/>
        <v>0</v>
      </c>
      <c r="BB271" s="846"/>
      <c r="BC271" s="845">
        <f t="shared" si="685"/>
        <v>0</v>
      </c>
      <c r="BD271" s="846"/>
      <c r="BE271" s="218">
        <f t="shared" si="692"/>
        <v>0</v>
      </c>
      <c r="BF271" s="863"/>
      <c r="BG271" s="864"/>
      <c r="BH271" s="863"/>
      <c r="BI271" s="864"/>
      <c r="BJ271" s="863"/>
      <c r="BK271" s="864"/>
      <c r="BL271" s="863"/>
      <c r="BM271" s="864"/>
      <c r="BN271" s="863"/>
      <c r="BO271" s="864"/>
      <c r="BP271" s="514"/>
      <c r="BQ271" s="572">
        <f t="shared" si="693"/>
        <v>0</v>
      </c>
      <c r="BR271" s="573">
        <f t="shared" si="694"/>
        <v>0</v>
      </c>
      <c r="BS271" s="573">
        <f t="shared" si="695"/>
        <v>0</v>
      </c>
      <c r="BT271" s="573">
        <f t="shared" si="696"/>
        <v>0</v>
      </c>
      <c r="BU271" s="573">
        <f t="shared" si="697"/>
        <v>0</v>
      </c>
      <c r="BV271" s="574">
        <f t="shared" si="698"/>
        <v>0</v>
      </c>
      <c r="BW271" s="993"/>
      <c r="BX271" s="992"/>
      <c r="BY271" s="991"/>
      <c r="BZ271" s="992"/>
      <c r="CA271" s="991"/>
      <c r="CB271" s="992"/>
      <c r="CC271" s="991"/>
      <c r="CD271" s="992"/>
      <c r="CE271" s="991"/>
      <c r="CF271" s="992"/>
      <c r="CG271" s="281"/>
      <c r="CH271" s="989"/>
      <c r="CI271" s="990"/>
      <c r="CJ271" s="989"/>
      <c r="CK271" s="990"/>
      <c r="CL271" s="989"/>
      <c r="CM271" s="990"/>
      <c r="CN271" s="989"/>
      <c r="CO271" s="990"/>
      <c r="CP271" s="989"/>
      <c r="CQ271" s="990"/>
      <c r="CR271" s="282"/>
      <c r="CS271" s="987"/>
      <c r="CT271" s="988"/>
      <c r="CU271" s="987"/>
      <c r="CV271" s="988"/>
      <c r="CW271" s="987"/>
      <c r="CX271" s="988"/>
      <c r="CY271" s="987"/>
      <c r="CZ271" s="988"/>
      <c r="DA271" s="987"/>
      <c r="DB271" s="988"/>
      <c r="DC271" s="283"/>
      <c r="DD271" s="985"/>
      <c r="DE271" s="986"/>
      <c r="DF271" s="985"/>
      <c r="DG271" s="986"/>
      <c r="DH271" s="985"/>
      <c r="DI271" s="986"/>
      <c r="DJ271" s="985"/>
      <c r="DK271" s="986"/>
      <c r="DL271" s="985"/>
      <c r="DM271" s="986"/>
      <c r="DN271" s="284"/>
      <c r="DO271" s="996"/>
      <c r="DP271" s="997"/>
      <c r="DQ271" s="996"/>
      <c r="DR271" s="997"/>
      <c r="DS271" s="996"/>
      <c r="DT271" s="997"/>
      <c r="DU271" s="996"/>
      <c r="DV271" s="997"/>
      <c r="DW271" s="996"/>
      <c r="DX271" s="997"/>
      <c r="DY271" s="285"/>
      <c r="DZ271" s="588"/>
      <c r="EA271" s="589"/>
      <c r="EB271" s="589"/>
      <c r="EC271" s="589"/>
      <c r="ED271" s="589"/>
      <c r="EE271" s="590"/>
      <c r="EF271" s="288">
        <f t="shared" si="686"/>
        <v>0</v>
      </c>
      <c r="EG271" s="288">
        <f t="shared" si="687"/>
        <v>0</v>
      </c>
      <c r="EH271" s="288">
        <f t="shared" si="688"/>
        <v>0</v>
      </c>
      <c r="EI271" s="288">
        <f t="shared" si="689"/>
        <v>0</v>
      </c>
      <c r="EJ271" s="288">
        <f t="shared" si="690"/>
        <v>0</v>
      </c>
      <c r="EK271" s="244">
        <f t="shared" si="691"/>
        <v>0</v>
      </c>
    </row>
    <row r="272" spans="1:141" s="9" customFormat="1" ht="15" customHeight="1">
      <c r="A272" s="62"/>
      <c r="B272" s="62"/>
      <c r="C272" s="61" t="s">
        <v>231</v>
      </c>
      <c r="D272" s="655"/>
      <c r="E272" s="57"/>
      <c r="F272" s="57"/>
      <c r="G272" s="57"/>
      <c r="H272" s="57"/>
      <c r="I272" s="57"/>
      <c r="J272" s="649"/>
      <c r="K272" s="57"/>
      <c r="L272" s="33"/>
      <c r="M272" s="34">
        <f t="shared" si="680"/>
        <v>1</v>
      </c>
      <c r="N272" s="865"/>
      <c r="O272" s="866"/>
      <c r="P272" s="865"/>
      <c r="Q272" s="866"/>
      <c r="R272" s="865"/>
      <c r="S272" s="866"/>
      <c r="T272" s="865"/>
      <c r="U272" s="866"/>
      <c r="V272" s="865"/>
      <c r="W272" s="866"/>
      <c r="X272" s="287"/>
      <c r="Y272" s="867"/>
      <c r="Z272" s="961"/>
      <c r="AA272" s="867"/>
      <c r="AB272" s="961"/>
      <c r="AC272" s="867"/>
      <c r="AD272" s="961"/>
      <c r="AE272" s="867"/>
      <c r="AF272" s="961"/>
      <c r="AG272" s="867"/>
      <c r="AH272" s="961"/>
      <c r="AI272" s="277"/>
      <c r="AJ272" s="869"/>
      <c r="AK272" s="870"/>
      <c r="AL272" s="869"/>
      <c r="AM272" s="870"/>
      <c r="AN272" s="869"/>
      <c r="AO272" s="870"/>
      <c r="AP272" s="869"/>
      <c r="AQ272" s="870"/>
      <c r="AR272" s="869"/>
      <c r="AS272" s="870"/>
      <c r="AT272" s="278"/>
      <c r="AU272" s="845">
        <f t="shared" si="681"/>
        <v>0</v>
      </c>
      <c r="AV272" s="846"/>
      <c r="AW272" s="845">
        <f t="shared" si="682"/>
        <v>0</v>
      </c>
      <c r="AX272" s="846"/>
      <c r="AY272" s="845">
        <f t="shared" si="683"/>
        <v>0</v>
      </c>
      <c r="AZ272" s="846"/>
      <c r="BA272" s="845">
        <f t="shared" si="684"/>
        <v>0</v>
      </c>
      <c r="BB272" s="846"/>
      <c r="BC272" s="845">
        <f t="shared" si="685"/>
        <v>0</v>
      </c>
      <c r="BD272" s="846"/>
      <c r="BE272" s="218">
        <f t="shared" si="692"/>
        <v>0</v>
      </c>
      <c r="BF272" s="863"/>
      <c r="BG272" s="864"/>
      <c r="BH272" s="863"/>
      <c r="BI272" s="864"/>
      <c r="BJ272" s="863"/>
      <c r="BK272" s="864"/>
      <c r="BL272" s="863"/>
      <c r="BM272" s="864"/>
      <c r="BN272" s="863"/>
      <c r="BO272" s="864"/>
      <c r="BP272" s="514"/>
      <c r="BQ272" s="572">
        <f t="shared" si="693"/>
        <v>0</v>
      </c>
      <c r="BR272" s="573">
        <f t="shared" si="694"/>
        <v>0</v>
      </c>
      <c r="BS272" s="573">
        <f t="shared" si="695"/>
        <v>0</v>
      </c>
      <c r="BT272" s="573">
        <f t="shared" si="696"/>
        <v>0</v>
      </c>
      <c r="BU272" s="573">
        <f t="shared" si="697"/>
        <v>0</v>
      </c>
      <c r="BV272" s="574">
        <f t="shared" si="698"/>
        <v>0</v>
      </c>
      <c r="BW272" s="993"/>
      <c r="BX272" s="992"/>
      <c r="BY272" s="991"/>
      <c r="BZ272" s="992"/>
      <c r="CA272" s="991"/>
      <c r="CB272" s="992"/>
      <c r="CC272" s="991"/>
      <c r="CD272" s="992"/>
      <c r="CE272" s="991"/>
      <c r="CF272" s="992"/>
      <c r="CG272" s="281"/>
      <c r="CH272" s="989"/>
      <c r="CI272" s="990"/>
      <c r="CJ272" s="989"/>
      <c r="CK272" s="990"/>
      <c r="CL272" s="989"/>
      <c r="CM272" s="990"/>
      <c r="CN272" s="989"/>
      <c r="CO272" s="990"/>
      <c r="CP272" s="989"/>
      <c r="CQ272" s="990"/>
      <c r="CR272" s="282"/>
      <c r="CS272" s="987"/>
      <c r="CT272" s="988"/>
      <c r="CU272" s="987"/>
      <c r="CV272" s="988"/>
      <c r="CW272" s="987"/>
      <c r="CX272" s="988"/>
      <c r="CY272" s="987"/>
      <c r="CZ272" s="988"/>
      <c r="DA272" s="987"/>
      <c r="DB272" s="988"/>
      <c r="DC272" s="283"/>
      <c r="DD272" s="985"/>
      <c r="DE272" s="986"/>
      <c r="DF272" s="985"/>
      <c r="DG272" s="986"/>
      <c r="DH272" s="985"/>
      <c r="DI272" s="986"/>
      <c r="DJ272" s="985"/>
      <c r="DK272" s="986"/>
      <c r="DL272" s="985"/>
      <c r="DM272" s="986"/>
      <c r="DN272" s="284"/>
      <c r="DO272" s="996"/>
      <c r="DP272" s="997"/>
      <c r="DQ272" s="996"/>
      <c r="DR272" s="997"/>
      <c r="DS272" s="996"/>
      <c r="DT272" s="997"/>
      <c r="DU272" s="996"/>
      <c r="DV272" s="997"/>
      <c r="DW272" s="996"/>
      <c r="DX272" s="997"/>
      <c r="DY272" s="285"/>
      <c r="DZ272" s="588"/>
      <c r="EA272" s="589"/>
      <c r="EB272" s="589"/>
      <c r="EC272" s="589"/>
      <c r="ED272" s="589"/>
      <c r="EE272" s="590"/>
      <c r="EF272" s="288">
        <f t="shared" si="686"/>
        <v>0</v>
      </c>
      <c r="EG272" s="288">
        <f t="shared" si="687"/>
        <v>0</v>
      </c>
      <c r="EH272" s="288">
        <f t="shared" si="688"/>
        <v>0</v>
      </c>
      <c r="EI272" s="288">
        <f t="shared" si="689"/>
        <v>0</v>
      </c>
      <c r="EJ272" s="288">
        <f t="shared" si="690"/>
        <v>0</v>
      </c>
      <c r="EK272" s="244">
        <f t="shared" si="691"/>
        <v>0</v>
      </c>
    </row>
    <row r="273" spans="1:141" s="9" customFormat="1" ht="15" customHeight="1">
      <c r="A273" s="62"/>
      <c r="B273" s="62"/>
      <c r="C273" s="61" t="s">
        <v>15</v>
      </c>
      <c r="D273" s="655"/>
      <c r="E273" s="57"/>
      <c r="F273" s="57"/>
      <c r="G273" s="57"/>
      <c r="H273" s="57"/>
      <c r="I273" s="57"/>
      <c r="J273" s="649"/>
      <c r="K273" s="57"/>
      <c r="L273" s="33"/>
      <c r="M273" s="34">
        <f t="shared" si="680"/>
        <v>1</v>
      </c>
      <c r="N273" s="865"/>
      <c r="O273" s="866"/>
      <c r="P273" s="865"/>
      <c r="Q273" s="866"/>
      <c r="R273" s="865"/>
      <c r="S273" s="866"/>
      <c r="T273" s="865"/>
      <c r="U273" s="866"/>
      <c r="V273" s="865"/>
      <c r="W273" s="866"/>
      <c r="X273" s="287"/>
      <c r="Y273" s="867"/>
      <c r="Z273" s="961"/>
      <c r="AA273" s="867"/>
      <c r="AB273" s="961"/>
      <c r="AC273" s="867"/>
      <c r="AD273" s="961"/>
      <c r="AE273" s="867"/>
      <c r="AF273" s="961"/>
      <c r="AG273" s="867"/>
      <c r="AH273" s="961"/>
      <c r="AI273" s="277"/>
      <c r="AJ273" s="869"/>
      <c r="AK273" s="870"/>
      <c r="AL273" s="869"/>
      <c r="AM273" s="870"/>
      <c r="AN273" s="869"/>
      <c r="AO273" s="870"/>
      <c r="AP273" s="869"/>
      <c r="AQ273" s="870"/>
      <c r="AR273" s="869"/>
      <c r="AS273" s="870"/>
      <c r="AT273" s="278"/>
      <c r="AU273" s="845">
        <f t="shared" si="681"/>
        <v>0</v>
      </c>
      <c r="AV273" s="846"/>
      <c r="AW273" s="845">
        <f t="shared" si="682"/>
        <v>0</v>
      </c>
      <c r="AX273" s="846"/>
      <c r="AY273" s="845">
        <f t="shared" si="683"/>
        <v>0</v>
      </c>
      <c r="AZ273" s="846"/>
      <c r="BA273" s="845">
        <f t="shared" si="684"/>
        <v>0</v>
      </c>
      <c r="BB273" s="846"/>
      <c r="BC273" s="845">
        <f t="shared" si="685"/>
        <v>0</v>
      </c>
      <c r="BD273" s="846"/>
      <c r="BE273" s="218">
        <f t="shared" si="692"/>
        <v>0</v>
      </c>
      <c r="BF273" s="863"/>
      <c r="BG273" s="864"/>
      <c r="BH273" s="863"/>
      <c r="BI273" s="864"/>
      <c r="BJ273" s="863"/>
      <c r="BK273" s="864"/>
      <c r="BL273" s="863"/>
      <c r="BM273" s="864"/>
      <c r="BN273" s="863"/>
      <c r="BO273" s="864"/>
      <c r="BP273" s="514"/>
      <c r="BQ273" s="572">
        <f t="shared" si="693"/>
        <v>0</v>
      </c>
      <c r="BR273" s="573">
        <f t="shared" si="694"/>
        <v>0</v>
      </c>
      <c r="BS273" s="573">
        <f t="shared" si="695"/>
        <v>0</v>
      </c>
      <c r="BT273" s="573">
        <f t="shared" si="696"/>
        <v>0</v>
      </c>
      <c r="BU273" s="573">
        <f t="shared" si="697"/>
        <v>0</v>
      </c>
      <c r="BV273" s="574">
        <f t="shared" si="698"/>
        <v>0</v>
      </c>
      <c r="BW273" s="993"/>
      <c r="BX273" s="992"/>
      <c r="BY273" s="991"/>
      <c r="BZ273" s="992"/>
      <c r="CA273" s="991"/>
      <c r="CB273" s="992"/>
      <c r="CC273" s="991"/>
      <c r="CD273" s="992"/>
      <c r="CE273" s="991"/>
      <c r="CF273" s="992"/>
      <c r="CG273" s="281"/>
      <c r="CH273" s="989"/>
      <c r="CI273" s="990"/>
      <c r="CJ273" s="989"/>
      <c r="CK273" s="990"/>
      <c r="CL273" s="989"/>
      <c r="CM273" s="990"/>
      <c r="CN273" s="989"/>
      <c r="CO273" s="990"/>
      <c r="CP273" s="989"/>
      <c r="CQ273" s="990"/>
      <c r="CR273" s="282"/>
      <c r="CS273" s="987"/>
      <c r="CT273" s="988"/>
      <c r="CU273" s="987"/>
      <c r="CV273" s="988"/>
      <c r="CW273" s="987"/>
      <c r="CX273" s="988"/>
      <c r="CY273" s="987"/>
      <c r="CZ273" s="988"/>
      <c r="DA273" s="987"/>
      <c r="DB273" s="988"/>
      <c r="DC273" s="283"/>
      <c r="DD273" s="985"/>
      <c r="DE273" s="986"/>
      <c r="DF273" s="985"/>
      <c r="DG273" s="986"/>
      <c r="DH273" s="985"/>
      <c r="DI273" s="986"/>
      <c r="DJ273" s="985"/>
      <c r="DK273" s="986"/>
      <c r="DL273" s="985"/>
      <c r="DM273" s="986"/>
      <c r="DN273" s="284"/>
      <c r="DO273" s="996"/>
      <c r="DP273" s="997"/>
      <c r="DQ273" s="996"/>
      <c r="DR273" s="997"/>
      <c r="DS273" s="996"/>
      <c r="DT273" s="997"/>
      <c r="DU273" s="996"/>
      <c r="DV273" s="997"/>
      <c r="DW273" s="996"/>
      <c r="DX273" s="997"/>
      <c r="DY273" s="285"/>
      <c r="DZ273" s="588"/>
      <c r="EA273" s="589"/>
      <c r="EB273" s="589"/>
      <c r="EC273" s="589"/>
      <c r="ED273" s="589"/>
      <c r="EE273" s="590"/>
      <c r="EF273" s="288">
        <f t="shared" si="686"/>
        <v>0</v>
      </c>
      <c r="EG273" s="288">
        <f t="shared" si="687"/>
        <v>0</v>
      </c>
      <c r="EH273" s="288">
        <f t="shared" si="688"/>
        <v>0</v>
      </c>
      <c r="EI273" s="288">
        <f t="shared" si="689"/>
        <v>0</v>
      </c>
      <c r="EJ273" s="288">
        <f t="shared" si="690"/>
        <v>0</v>
      </c>
      <c r="EK273" s="244">
        <f t="shared" si="691"/>
        <v>0</v>
      </c>
    </row>
    <row r="274" spans="1:141" s="9" customFormat="1" ht="15" customHeight="1">
      <c r="A274" s="62"/>
      <c r="B274" s="62"/>
      <c r="C274" s="61" t="s">
        <v>34</v>
      </c>
      <c r="D274" s="655"/>
      <c r="E274" s="57"/>
      <c r="F274" s="57"/>
      <c r="G274" s="57"/>
      <c r="H274" s="57"/>
      <c r="I274" s="57"/>
      <c r="J274" s="649"/>
      <c r="K274" s="57"/>
      <c r="L274" s="33"/>
      <c r="M274" s="34">
        <f t="shared" si="680"/>
        <v>1.1000000000000001</v>
      </c>
      <c r="N274" s="865"/>
      <c r="O274" s="866"/>
      <c r="P274" s="865"/>
      <c r="Q274" s="866"/>
      <c r="R274" s="865"/>
      <c r="S274" s="866"/>
      <c r="T274" s="865"/>
      <c r="U274" s="866"/>
      <c r="V274" s="865"/>
      <c r="W274" s="866"/>
      <c r="X274" s="287"/>
      <c r="Y274" s="867"/>
      <c r="Z274" s="961"/>
      <c r="AA274" s="867"/>
      <c r="AB274" s="961"/>
      <c r="AC274" s="867"/>
      <c r="AD274" s="961"/>
      <c r="AE274" s="867"/>
      <c r="AF274" s="961"/>
      <c r="AG274" s="867"/>
      <c r="AH274" s="961"/>
      <c r="AI274" s="277"/>
      <c r="AJ274" s="869"/>
      <c r="AK274" s="870"/>
      <c r="AL274" s="869"/>
      <c r="AM274" s="870"/>
      <c r="AN274" s="869"/>
      <c r="AO274" s="870"/>
      <c r="AP274" s="869"/>
      <c r="AQ274" s="870"/>
      <c r="AR274" s="869"/>
      <c r="AS274" s="870"/>
      <c r="AT274" s="278"/>
      <c r="AU274" s="845">
        <f t="shared" si="681"/>
        <v>0</v>
      </c>
      <c r="AV274" s="846"/>
      <c r="AW274" s="845">
        <f t="shared" si="682"/>
        <v>0</v>
      </c>
      <c r="AX274" s="846"/>
      <c r="AY274" s="845">
        <f t="shared" si="683"/>
        <v>0</v>
      </c>
      <c r="AZ274" s="846"/>
      <c r="BA274" s="845">
        <f t="shared" si="684"/>
        <v>0</v>
      </c>
      <c r="BB274" s="846"/>
      <c r="BC274" s="845">
        <f t="shared" si="685"/>
        <v>0</v>
      </c>
      <c r="BD274" s="846"/>
      <c r="BE274" s="218">
        <f t="shared" si="692"/>
        <v>0</v>
      </c>
      <c r="BF274" s="863"/>
      <c r="BG274" s="864"/>
      <c r="BH274" s="863"/>
      <c r="BI274" s="864"/>
      <c r="BJ274" s="863"/>
      <c r="BK274" s="864"/>
      <c r="BL274" s="863"/>
      <c r="BM274" s="864"/>
      <c r="BN274" s="863"/>
      <c r="BO274" s="864"/>
      <c r="BP274" s="514"/>
      <c r="BQ274" s="572">
        <f t="shared" si="693"/>
        <v>0</v>
      </c>
      <c r="BR274" s="573">
        <f t="shared" si="694"/>
        <v>0</v>
      </c>
      <c r="BS274" s="573">
        <f t="shared" si="695"/>
        <v>0</v>
      </c>
      <c r="BT274" s="573">
        <f t="shared" si="696"/>
        <v>0</v>
      </c>
      <c r="BU274" s="573">
        <f t="shared" si="697"/>
        <v>0</v>
      </c>
      <c r="BV274" s="574">
        <f t="shared" si="698"/>
        <v>0</v>
      </c>
      <c r="BW274" s="993"/>
      <c r="BX274" s="992"/>
      <c r="BY274" s="991"/>
      <c r="BZ274" s="992"/>
      <c r="CA274" s="991"/>
      <c r="CB274" s="992"/>
      <c r="CC274" s="991"/>
      <c r="CD274" s="992"/>
      <c r="CE274" s="991"/>
      <c r="CF274" s="992"/>
      <c r="CG274" s="281"/>
      <c r="CH274" s="989"/>
      <c r="CI274" s="990"/>
      <c r="CJ274" s="989"/>
      <c r="CK274" s="990"/>
      <c r="CL274" s="989"/>
      <c r="CM274" s="990"/>
      <c r="CN274" s="989"/>
      <c r="CO274" s="990"/>
      <c r="CP274" s="989"/>
      <c r="CQ274" s="990"/>
      <c r="CR274" s="282"/>
      <c r="CS274" s="987"/>
      <c r="CT274" s="988"/>
      <c r="CU274" s="987"/>
      <c r="CV274" s="988"/>
      <c r="CW274" s="987"/>
      <c r="CX274" s="988"/>
      <c r="CY274" s="987"/>
      <c r="CZ274" s="988"/>
      <c r="DA274" s="987"/>
      <c r="DB274" s="988"/>
      <c r="DC274" s="283"/>
      <c r="DD274" s="985"/>
      <c r="DE274" s="986"/>
      <c r="DF274" s="985"/>
      <c r="DG274" s="986"/>
      <c r="DH274" s="985"/>
      <c r="DI274" s="986"/>
      <c r="DJ274" s="985"/>
      <c r="DK274" s="986"/>
      <c r="DL274" s="985"/>
      <c r="DM274" s="986"/>
      <c r="DN274" s="284"/>
      <c r="DO274" s="996"/>
      <c r="DP274" s="997"/>
      <c r="DQ274" s="996"/>
      <c r="DR274" s="997"/>
      <c r="DS274" s="996"/>
      <c r="DT274" s="997"/>
      <c r="DU274" s="996"/>
      <c r="DV274" s="997"/>
      <c r="DW274" s="996"/>
      <c r="DX274" s="997"/>
      <c r="DY274" s="285"/>
      <c r="DZ274" s="588"/>
      <c r="EA274" s="589"/>
      <c r="EB274" s="589"/>
      <c r="EC274" s="589"/>
      <c r="ED274" s="589"/>
      <c r="EE274" s="590"/>
      <c r="EF274" s="288">
        <f t="shared" si="686"/>
        <v>0</v>
      </c>
      <c r="EG274" s="288">
        <f t="shared" si="687"/>
        <v>0</v>
      </c>
      <c r="EH274" s="288">
        <f t="shared" si="688"/>
        <v>0</v>
      </c>
      <c r="EI274" s="288">
        <f t="shared" si="689"/>
        <v>0</v>
      </c>
      <c r="EJ274" s="288">
        <f t="shared" si="690"/>
        <v>0</v>
      </c>
      <c r="EK274" s="244">
        <f t="shared" si="691"/>
        <v>0</v>
      </c>
    </row>
    <row r="275" spans="1:141" s="9" customFormat="1" ht="15" customHeight="1">
      <c r="A275" s="62"/>
      <c r="B275" s="62"/>
      <c r="C275" s="61" t="s">
        <v>315</v>
      </c>
      <c r="D275" s="655" t="s">
        <v>338</v>
      </c>
      <c r="E275" s="57"/>
      <c r="F275" s="57"/>
      <c r="G275" s="57"/>
      <c r="H275" s="57"/>
      <c r="I275" s="57"/>
      <c r="J275" s="649"/>
      <c r="K275" s="57"/>
      <c r="L275" s="33"/>
      <c r="M275" s="34">
        <f t="shared" si="680"/>
        <v>1.1000000000000001</v>
      </c>
      <c r="N275" s="865"/>
      <c r="O275" s="866"/>
      <c r="P275" s="865"/>
      <c r="Q275" s="866"/>
      <c r="R275" s="865"/>
      <c r="S275" s="866"/>
      <c r="T275" s="865"/>
      <c r="U275" s="866"/>
      <c r="V275" s="865"/>
      <c r="W275" s="866"/>
      <c r="X275" s="287"/>
      <c r="Y275" s="867"/>
      <c r="Z275" s="961"/>
      <c r="AA275" s="867"/>
      <c r="AB275" s="961"/>
      <c r="AC275" s="867"/>
      <c r="AD275" s="961"/>
      <c r="AE275" s="867"/>
      <c r="AF275" s="961"/>
      <c r="AG275" s="867"/>
      <c r="AH275" s="961"/>
      <c r="AI275" s="277"/>
      <c r="AJ275" s="869"/>
      <c r="AK275" s="870"/>
      <c r="AL275" s="869"/>
      <c r="AM275" s="870"/>
      <c r="AN275" s="869"/>
      <c r="AO275" s="870"/>
      <c r="AP275" s="869"/>
      <c r="AQ275" s="870"/>
      <c r="AR275" s="869"/>
      <c r="AS275" s="870"/>
      <c r="AT275" s="278"/>
      <c r="AU275" s="845">
        <f t="shared" si="681"/>
        <v>0</v>
      </c>
      <c r="AV275" s="846"/>
      <c r="AW275" s="845">
        <f t="shared" si="682"/>
        <v>0</v>
      </c>
      <c r="AX275" s="846"/>
      <c r="AY275" s="845">
        <f t="shared" si="683"/>
        <v>0</v>
      </c>
      <c r="AZ275" s="846"/>
      <c r="BA275" s="845">
        <f t="shared" si="684"/>
        <v>0</v>
      </c>
      <c r="BB275" s="846"/>
      <c r="BC275" s="845">
        <f t="shared" si="685"/>
        <v>0</v>
      </c>
      <c r="BD275" s="846"/>
      <c r="BE275" s="218">
        <f t="shared" si="692"/>
        <v>0</v>
      </c>
      <c r="BF275" s="863"/>
      <c r="BG275" s="864"/>
      <c r="BH275" s="863"/>
      <c r="BI275" s="864"/>
      <c r="BJ275" s="863"/>
      <c r="BK275" s="864"/>
      <c r="BL275" s="863"/>
      <c r="BM275" s="864"/>
      <c r="BN275" s="863"/>
      <c r="BO275" s="864"/>
      <c r="BP275" s="514"/>
      <c r="BQ275" s="572">
        <f t="shared" si="693"/>
        <v>0</v>
      </c>
      <c r="BR275" s="573">
        <f t="shared" si="694"/>
        <v>0</v>
      </c>
      <c r="BS275" s="573">
        <f t="shared" si="695"/>
        <v>0</v>
      </c>
      <c r="BT275" s="573">
        <f t="shared" si="696"/>
        <v>0</v>
      </c>
      <c r="BU275" s="573">
        <f t="shared" si="697"/>
        <v>0</v>
      </c>
      <c r="BV275" s="574">
        <f t="shared" si="698"/>
        <v>0</v>
      </c>
      <c r="BW275" s="993"/>
      <c r="BX275" s="992"/>
      <c r="BY275" s="991"/>
      <c r="BZ275" s="992"/>
      <c r="CA275" s="991"/>
      <c r="CB275" s="992"/>
      <c r="CC275" s="991"/>
      <c r="CD275" s="992"/>
      <c r="CE275" s="991"/>
      <c r="CF275" s="992"/>
      <c r="CG275" s="281"/>
      <c r="CH275" s="989"/>
      <c r="CI275" s="990"/>
      <c r="CJ275" s="989"/>
      <c r="CK275" s="990"/>
      <c r="CL275" s="989"/>
      <c r="CM275" s="990"/>
      <c r="CN275" s="989"/>
      <c r="CO275" s="990"/>
      <c r="CP275" s="989"/>
      <c r="CQ275" s="990"/>
      <c r="CR275" s="282"/>
      <c r="CS275" s="987"/>
      <c r="CT275" s="988"/>
      <c r="CU275" s="987"/>
      <c r="CV275" s="988"/>
      <c r="CW275" s="987"/>
      <c r="CX275" s="988"/>
      <c r="CY275" s="987"/>
      <c r="CZ275" s="988"/>
      <c r="DA275" s="987"/>
      <c r="DB275" s="988"/>
      <c r="DC275" s="283"/>
      <c r="DD275" s="985"/>
      <c r="DE275" s="986"/>
      <c r="DF275" s="985"/>
      <c r="DG275" s="986"/>
      <c r="DH275" s="985"/>
      <c r="DI275" s="986"/>
      <c r="DJ275" s="985"/>
      <c r="DK275" s="986"/>
      <c r="DL275" s="985"/>
      <c r="DM275" s="986"/>
      <c r="DN275" s="284"/>
      <c r="DO275" s="996"/>
      <c r="DP275" s="997"/>
      <c r="DQ275" s="996"/>
      <c r="DR275" s="997"/>
      <c r="DS275" s="996"/>
      <c r="DT275" s="997"/>
      <c r="DU275" s="996"/>
      <c r="DV275" s="997"/>
      <c r="DW275" s="996"/>
      <c r="DX275" s="997"/>
      <c r="DY275" s="285"/>
      <c r="DZ275" s="588"/>
      <c r="EA275" s="589"/>
      <c r="EB275" s="589"/>
      <c r="EC275" s="589"/>
      <c r="ED275" s="589"/>
      <c r="EE275" s="590"/>
      <c r="EF275" s="288">
        <f t="shared" si="686"/>
        <v>0</v>
      </c>
      <c r="EG275" s="288">
        <f t="shared" si="687"/>
        <v>0</v>
      </c>
      <c r="EH275" s="288">
        <f t="shared" si="688"/>
        <v>0</v>
      </c>
      <c r="EI275" s="288">
        <f t="shared" si="689"/>
        <v>0</v>
      </c>
      <c r="EJ275" s="288">
        <f t="shared" si="690"/>
        <v>0</v>
      </c>
      <c r="EK275" s="244">
        <f t="shared" si="691"/>
        <v>0</v>
      </c>
    </row>
    <row r="276" spans="1:141" s="9" customFormat="1" ht="15" customHeight="1">
      <c r="A276" s="62"/>
      <c r="B276" s="62"/>
      <c r="C276" s="61" t="s">
        <v>231</v>
      </c>
      <c r="D276" s="655"/>
      <c r="E276" s="57"/>
      <c r="F276" s="57"/>
      <c r="G276" s="57"/>
      <c r="H276" s="57"/>
      <c r="I276" s="57"/>
      <c r="J276" s="649"/>
      <c r="K276" s="57"/>
      <c r="L276" s="33"/>
      <c r="M276" s="34">
        <f t="shared" si="680"/>
        <v>1</v>
      </c>
      <c r="N276" s="865"/>
      <c r="O276" s="866"/>
      <c r="P276" s="865"/>
      <c r="Q276" s="866"/>
      <c r="R276" s="865"/>
      <c r="S276" s="866"/>
      <c r="T276" s="865"/>
      <c r="U276" s="866"/>
      <c r="V276" s="865"/>
      <c r="W276" s="866"/>
      <c r="X276" s="287"/>
      <c r="Y276" s="867"/>
      <c r="Z276" s="961"/>
      <c r="AA276" s="867"/>
      <c r="AB276" s="961"/>
      <c r="AC276" s="867"/>
      <c r="AD276" s="961"/>
      <c r="AE276" s="867"/>
      <c r="AF276" s="961"/>
      <c r="AG276" s="867"/>
      <c r="AH276" s="961"/>
      <c r="AI276" s="277"/>
      <c r="AJ276" s="869"/>
      <c r="AK276" s="870"/>
      <c r="AL276" s="869"/>
      <c r="AM276" s="870"/>
      <c r="AN276" s="869"/>
      <c r="AO276" s="870"/>
      <c r="AP276" s="869"/>
      <c r="AQ276" s="870"/>
      <c r="AR276" s="869"/>
      <c r="AS276" s="870"/>
      <c r="AT276" s="278"/>
      <c r="AU276" s="845">
        <f t="shared" si="681"/>
        <v>0</v>
      </c>
      <c r="AV276" s="846"/>
      <c r="AW276" s="845">
        <f t="shared" si="682"/>
        <v>0</v>
      </c>
      <c r="AX276" s="846"/>
      <c r="AY276" s="845">
        <f t="shared" si="683"/>
        <v>0</v>
      </c>
      <c r="AZ276" s="846"/>
      <c r="BA276" s="845">
        <f t="shared" si="684"/>
        <v>0</v>
      </c>
      <c r="BB276" s="846"/>
      <c r="BC276" s="845">
        <f t="shared" si="685"/>
        <v>0</v>
      </c>
      <c r="BD276" s="846"/>
      <c r="BE276" s="218">
        <f t="shared" si="692"/>
        <v>0</v>
      </c>
      <c r="BF276" s="863"/>
      <c r="BG276" s="864"/>
      <c r="BH276" s="863"/>
      <c r="BI276" s="864"/>
      <c r="BJ276" s="863"/>
      <c r="BK276" s="864"/>
      <c r="BL276" s="863"/>
      <c r="BM276" s="864"/>
      <c r="BN276" s="863"/>
      <c r="BO276" s="864"/>
      <c r="BP276" s="514"/>
      <c r="BQ276" s="572">
        <f t="shared" si="693"/>
        <v>0</v>
      </c>
      <c r="BR276" s="573">
        <f t="shared" si="694"/>
        <v>0</v>
      </c>
      <c r="BS276" s="573">
        <f t="shared" si="695"/>
        <v>0</v>
      </c>
      <c r="BT276" s="573">
        <f t="shared" si="696"/>
        <v>0</v>
      </c>
      <c r="BU276" s="573">
        <f t="shared" si="697"/>
        <v>0</v>
      </c>
      <c r="BV276" s="574">
        <f t="shared" si="698"/>
        <v>0</v>
      </c>
      <c r="BW276" s="993"/>
      <c r="BX276" s="992"/>
      <c r="BY276" s="991"/>
      <c r="BZ276" s="992"/>
      <c r="CA276" s="991"/>
      <c r="CB276" s="992"/>
      <c r="CC276" s="991"/>
      <c r="CD276" s="992"/>
      <c r="CE276" s="991"/>
      <c r="CF276" s="992"/>
      <c r="CG276" s="281"/>
      <c r="CH276" s="989"/>
      <c r="CI276" s="990"/>
      <c r="CJ276" s="989"/>
      <c r="CK276" s="990"/>
      <c r="CL276" s="989"/>
      <c r="CM276" s="990"/>
      <c r="CN276" s="989"/>
      <c r="CO276" s="990"/>
      <c r="CP276" s="989"/>
      <c r="CQ276" s="990"/>
      <c r="CR276" s="282"/>
      <c r="CS276" s="987"/>
      <c r="CT276" s="988"/>
      <c r="CU276" s="987"/>
      <c r="CV276" s="988"/>
      <c r="CW276" s="987"/>
      <c r="CX276" s="988"/>
      <c r="CY276" s="987"/>
      <c r="CZ276" s="988"/>
      <c r="DA276" s="987"/>
      <c r="DB276" s="988"/>
      <c r="DC276" s="283"/>
      <c r="DD276" s="985"/>
      <c r="DE276" s="986"/>
      <c r="DF276" s="985"/>
      <c r="DG276" s="986"/>
      <c r="DH276" s="985"/>
      <c r="DI276" s="986"/>
      <c r="DJ276" s="985"/>
      <c r="DK276" s="986"/>
      <c r="DL276" s="985"/>
      <c r="DM276" s="986"/>
      <c r="DN276" s="284"/>
      <c r="DO276" s="996"/>
      <c r="DP276" s="997"/>
      <c r="DQ276" s="996"/>
      <c r="DR276" s="997"/>
      <c r="DS276" s="996"/>
      <c r="DT276" s="997"/>
      <c r="DU276" s="996"/>
      <c r="DV276" s="997"/>
      <c r="DW276" s="996"/>
      <c r="DX276" s="997"/>
      <c r="DY276" s="285"/>
      <c r="DZ276" s="588"/>
      <c r="EA276" s="589"/>
      <c r="EB276" s="589"/>
      <c r="EC276" s="589"/>
      <c r="ED276" s="589"/>
      <c r="EE276" s="590"/>
      <c r="EF276" s="288">
        <f t="shared" si="686"/>
        <v>0</v>
      </c>
      <c r="EG276" s="288">
        <f t="shared" si="687"/>
        <v>0</v>
      </c>
      <c r="EH276" s="288">
        <f t="shared" si="688"/>
        <v>0</v>
      </c>
      <c r="EI276" s="288">
        <f t="shared" si="689"/>
        <v>0</v>
      </c>
      <c r="EJ276" s="288">
        <f t="shared" si="690"/>
        <v>0</v>
      </c>
      <c r="EK276" s="244">
        <f t="shared" si="691"/>
        <v>0</v>
      </c>
    </row>
    <row r="277" spans="1:141" s="9" customFormat="1" ht="15" customHeight="1">
      <c r="A277" s="62"/>
      <c r="B277" s="62"/>
      <c r="C277" s="61" t="s">
        <v>15</v>
      </c>
      <c r="D277" s="655"/>
      <c r="E277" s="57"/>
      <c r="F277" s="57"/>
      <c r="G277" s="57"/>
      <c r="H277" s="57"/>
      <c r="I277" s="57"/>
      <c r="J277" s="649"/>
      <c r="K277" s="57"/>
      <c r="L277" s="33"/>
      <c r="M277" s="34">
        <f t="shared" si="680"/>
        <v>1</v>
      </c>
      <c r="N277" s="865"/>
      <c r="O277" s="866"/>
      <c r="P277" s="865"/>
      <c r="Q277" s="866"/>
      <c r="R277" s="865"/>
      <c r="S277" s="866"/>
      <c r="T277" s="865"/>
      <c r="U277" s="866"/>
      <c r="V277" s="865"/>
      <c r="W277" s="866"/>
      <c r="X277" s="287"/>
      <c r="Y277" s="867"/>
      <c r="Z277" s="961"/>
      <c r="AA277" s="867"/>
      <c r="AB277" s="961"/>
      <c r="AC277" s="867"/>
      <c r="AD277" s="961"/>
      <c r="AE277" s="867"/>
      <c r="AF277" s="961"/>
      <c r="AG277" s="867"/>
      <c r="AH277" s="961"/>
      <c r="AI277" s="277"/>
      <c r="AJ277" s="869"/>
      <c r="AK277" s="870"/>
      <c r="AL277" s="869"/>
      <c r="AM277" s="870"/>
      <c r="AN277" s="869"/>
      <c r="AO277" s="870"/>
      <c r="AP277" s="869"/>
      <c r="AQ277" s="870"/>
      <c r="AR277" s="869"/>
      <c r="AS277" s="870"/>
      <c r="AT277" s="278"/>
      <c r="AU277" s="845">
        <f t="shared" si="681"/>
        <v>0</v>
      </c>
      <c r="AV277" s="846"/>
      <c r="AW277" s="845">
        <f t="shared" si="682"/>
        <v>0</v>
      </c>
      <c r="AX277" s="846"/>
      <c r="AY277" s="845">
        <f t="shared" si="683"/>
        <v>0</v>
      </c>
      <c r="AZ277" s="846"/>
      <c r="BA277" s="845">
        <f t="shared" si="684"/>
        <v>0</v>
      </c>
      <c r="BB277" s="846"/>
      <c r="BC277" s="845">
        <f t="shared" si="685"/>
        <v>0</v>
      </c>
      <c r="BD277" s="846"/>
      <c r="BE277" s="218">
        <f t="shared" si="692"/>
        <v>0</v>
      </c>
      <c r="BF277" s="863"/>
      <c r="BG277" s="864"/>
      <c r="BH277" s="863"/>
      <c r="BI277" s="864"/>
      <c r="BJ277" s="863"/>
      <c r="BK277" s="864"/>
      <c r="BL277" s="863"/>
      <c r="BM277" s="864"/>
      <c r="BN277" s="863"/>
      <c r="BO277" s="864"/>
      <c r="BP277" s="514"/>
      <c r="BQ277" s="572">
        <f t="shared" si="693"/>
        <v>0</v>
      </c>
      <c r="BR277" s="573">
        <f t="shared" si="694"/>
        <v>0</v>
      </c>
      <c r="BS277" s="573">
        <f t="shared" si="695"/>
        <v>0</v>
      </c>
      <c r="BT277" s="573">
        <f t="shared" si="696"/>
        <v>0</v>
      </c>
      <c r="BU277" s="573">
        <f t="shared" si="697"/>
        <v>0</v>
      </c>
      <c r="BV277" s="574">
        <f t="shared" si="698"/>
        <v>0</v>
      </c>
      <c r="BW277" s="993"/>
      <c r="BX277" s="992"/>
      <c r="BY277" s="991"/>
      <c r="BZ277" s="992"/>
      <c r="CA277" s="991"/>
      <c r="CB277" s="992"/>
      <c r="CC277" s="991"/>
      <c r="CD277" s="992"/>
      <c r="CE277" s="991"/>
      <c r="CF277" s="992"/>
      <c r="CG277" s="281"/>
      <c r="CH277" s="989"/>
      <c r="CI277" s="990"/>
      <c r="CJ277" s="989"/>
      <c r="CK277" s="990"/>
      <c r="CL277" s="989"/>
      <c r="CM277" s="990"/>
      <c r="CN277" s="989"/>
      <c r="CO277" s="990"/>
      <c r="CP277" s="989"/>
      <c r="CQ277" s="990"/>
      <c r="CR277" s="282"/>
      <c r="CS277" s="987"/>
      <c r="CT277" s="988"/>
      <c r="CU277" s="987"/>
      <c r="CV277" s="988"/>
      <c r="CW277" s="987"/>
      <c r="CX277" s="988"/>
      <c r="CY277" s="987"/>
      <c r="CZ277" s="988"/>
      <c r="DA277" s="987"/>
      <c r="DB277" s="988"/>
      <c r="DC277" s="283"/>
      <c r="DD277" s="985"/>
      <c r="DE277" s="986"/>
      <c r="DF277" s="985"/>
      <c r="DG277" s="986"/>
      <c r="DH277" s="985"/>
      <c r="DI277" s="986"/>
      <c r="DJ277" s="985"/>
      <c r="DK277" s="986"/>
      <c r="DL277" s="985"/>
      <c r="DM277" s="986"/>
      <c r="DN277" s="284"/>
      <c r="DO277" s="996"/>
      <c r="DP277" s="997"/>
      <c r="DQ277" s="996"/>
      <c r="DR277" s="997"/>
      <c r="DS277" s="996"/>
      <c r="DT277" s="997"/>
      <c r="DU277" s="996"/>
      <c r="DV277" s="997"/>
      <c r="DW277" s="996"/>
      <c r="DX277" s="997"/>
      <c r="DY277" s="285"/>
      <c r="DZ277" s="588"/>
      <c r="EA277" s="589"/>
      <c r="EB277" s="589"/>
      <c r="EC277" s="589"/>
      <c r="ED277" s="589"/>
      <c r="EE277" s="590"/>
      <c r="EF277" s="288">
        <f t="shared" si="686"/>
        <v>0</v>
      </c>
      <c r="EG277" s="288">
        <f t="shared" si="687"/>
        <v>0</v>
      </c>
      <c r="EH277" s="288">
        <f t="shared" si="688"/>
        <v>0</v>
      </c>
      <c r="EI277" s="288">
        <f t="shared" si="689"/>
        <v>0</v>
      </c>
      <c r="EJ277" s="288">
        <f t="shared" si="690"/>
        <v>0</v>
      </c>
      <c r="EK277" s="244">
        <f t="shared" si="691"/>
        <v>0</v>
      </c>
    </row>
    <row r="278" spans="1:141" s="9" customFormat="1" ht="15" customHeight="1">
      <c r="A278" s="62"/>
      <c r="B278" s="62"/>
      <c r="C278" s="61" t="s">
        <v>34</v>
      </c>
      <c r="D278" s="655"/>
      <c r="E278" s="57"/>
      <c r="F278" s="57"/>
      <c r="G278" s="57"/>
      <c r="H278" s="57"/>
      <c r="I278" s="57"/>
      <c r="J278" s="649"/>
      <c r="K278" s="57"/>
      <c r="L278" s="33"/>
      <c r="M278" s="34">
        <f t="shared" si="680"/>
        <v>1.1000000000000001</v>
      </c>
      <c r="N278" s="865"/>
      <c r="O278" s="866"/>
      <c r="P278" s="865"/>
      <c r="Q278" s="866"/>
      <c r="R278" s="865"/>
      <c r="S278" s="866"/>
      <c r="T278" s="865"/>
      <c r="U278" s="866"/>
      <c r="V278" s="865"/>
      <c r="W278" s="866"/>
      <c r="X278" s="287"/>
      <c r="Y278" s="867"/>
      <c r="Z278" s="961"/>
      <c r="AA278" s="867"/>
      <c r="AB278" s="961"/>
      <c r="AC278" s="867"/>
      <c r="AD278" s="961"/>
      <c r="AE278" s="867"/>
      <c r="AF278" s="961"/>
      <c r="AG278" s="867"/>
      <c r="AH278" s="961"/>
      <c r="AI278" s="277"/>
      <c r="AJ278" s="869"/>
      <c r="AK278" s="870"/>
      <c r="AL278" s="869"/>
      <c r="AM278" s="870"/>
      <c r="AN278" s="869"/>
      <c r="AO278" s="870"/>
      <c r="AP278" s="869"/>
      <c r="AQ278" s="870"/>
      <c r="AR278" s="869"/>
      <c r="AS278" s="870"/>
      <c r="AT278" s="278"/>
      <c r="AU278" s="845">
        <f t="shared" si="681"/>
        <v>0</v>
      </c>
      <c r="AV278" s="846"/>
      <c r="AW278" s="845">
        <f t="shared" si="682"/>
        <v>0</v>
      </c>
      <c r="AX278" s="846"/>
      <c r="AY278" s="845">
        <f t="shared" si="683"/>
        <v>0</v>
      </c>
      <c r="AZ278" s="846"/>
      <c r="BA278" s="845">
        <f t="shared" si="684"/>
        <v>0</v>
      </c>
      <c r="BB278" s="846"/>
      <c r="BC278" s="845">
        <f t="shared" si="685"/>
        <v>0</v>
      </c>
      <c r="BD278" s="846"/>
      <c r="BE278" s="218">
        <f t="shared" si="692"/>
        <v>0</v>
      </c>
      <c r="BF278" s="863"/>
      <c r="BG278" s="864"/>
      <c r="BH278" s="863"/>
      <c r="BI278" s="864"/>
      <c r="BJ278" s="863"/>
      <c r="BK278" s="864"/>
      <c r="BL278" s="863"/>
      <c r="BM278" s="864"/>
      <c r="BN278" s="863"/>
      <c r="BO278" s="864"/>
      <c r="BP278" s="514"/>
      <c r="BQ278" s="572">
        <f t="shared" si="693"/>
        <v>0</v>
      </c>
      <c r="BR278" s="573">
        <f t="shared" si="694"/>
        <v>0</v>
      </c>
      <c r="BS278" s="573">
        <f t="shared" si="695"/>
        <v>0</v>
      </c>
      <c r="BT278" s="573">
        <f t="shared" si="696"/>
        <v>0</v>
      </c>
      <c r="BU278" s="573">
        <f t="shared" si="697"/>
        <v>0</v>
      </c>
      <c r="BV278" s="574">
        <f t="shared" si="698"/>
        <v>0</v>
      </c>
      <c r="BW278" s="993"/>
      <c r="BX278" s="992"/>
      <c r="BY278" s="991"/>
      <c r="BZ278" s="992"/>
      <c r="CA278" s="991"/>
      <c r="CB278" s="992"/>
      <c r="CC278" s="991"/>
      <c r="CD278" s="992"/>
      <c r="CE278" s="991"/>
      <c r="CF278" s="992"/>
      <c r="CG278" s="281"/>
      <c r="CH278" s="989"/>
      <c r="CI278" s="990"/>
      <c r="CJ278" s="989"/>
      <c r="CK278" s="990"/>
      <c r="CL278" s="989"/>
      <c r="CM278" s="990"/>
      <c r="CN278" s="989"/>
      <c r="CO278" s="990"/>
      <c r="CP278" s="989"/>
      <c r="CQ278" s="990"/>
      <c r="CR278" s="282"/>
      <c r="CS278" s="987"/>
      <c r="CT278" s="988"/>
      <c r="CU278" s="987"/>
      <c r="CV278" s="988"/>
      <c r="CW278" s="987"/>
      <c r="CX278" s="988"/>
      <c r="CY278" s="987"/>
      <c r="CZ278" s="988"/>
      <c r="DA278" s="987"/>
      <c r="DB278" s="988"/>
      <c r="DC278" s="283"/>
      <c r="DD278" s="985"/>
      <c r="DE278" s="986"/>
      <c r="DF278" s="985"/>
      <c r="DG278" s="986"/>
      <c r="DH278" s="985"/>
      <c r="DI278" s="986"/>
      <c r="DJ278" s="985"/>
      <c r="DK278" s="986"/>
      <c r="DL278" s="985"/>
      <c r="DM278" s="986"/>
      <c r="DN278" s="284"/>
      <c r="DO278" s="996"/>
      <c r="DP278" s="997"/>
      <c r="DQ278" s="996"/>
      <c r="DR278" s="997"/>
      <c r="DS278" s="996"/>
      <c r="DT278" s="997"/>
      <c r="DU278" s="996"/>
      <c r="DV278" s="997"/>
      <c r="DW278" s="996"/>
      <c r="DX278" s="997"/>
      <c r="DY278" s="285"/>
      <c r="DZ278" s="588"/>
      <c r="EA278" s="589"/>
      <c r="EB278" s="589"/>
      <c r="EC278" s="589"/>
      <c r="ED278" s="589"/>
      <c r="EE278" s="590"/>
      <c r="EF278" s="288">
        <f t="shared" si="686"/>
        <v>0</v>
      </c>
      <c r="EG278" s="288">
        <f t="shared" si="687"/>
        <v>0</v>
      </c>
      <c r="EH278" s="288">
        <f t="shared" si="688"/>
        <v>0</v>
      </c>
      <c r="EI278" s="288">
        <f t="shared" si="689"/>
        <v>0</v>
      </c>
      <c r="EJ278" s="288">
        <f t="shared" si="690"/>
        <v>0</v>
      </c>
      <c r="EK278" s="244">
        <f t="shared" si="691"/>
        <v>0</v>
      </c>
    </row>
    <row r="279" spans="1:141" s="9" customFormat="1" ht="15" customHeight="1">
      <c r="A279" s="62"/>
      <c r="B279" s="62"/>
      <c r="C279" s="61" t="s">
        <v>315</v>
      </c>
      <c r="D279" s="655" t="s">
        <v>338</v>
      </c>
      <c r="E279" s="57"/>
      <c r="F279" s="57"/>
      <c r="G279" s="57"/>
      <c r="H279" s="57"/>
      <c r="I279" s="57"/>
      <c r="J279" s="649"/>
      <c r="K279" s="57"/>
      <c r="L279" s="33"/>
      <c r="M279" s="34">
        <f t="shared" si="680"/>
        <v>1.1000000000000001</v>
      </c>
      <c r="N279" s="865"/>
      <c r="O279" s="866"/>
      <c r="P279" s="865"/>
      <c r="Q279" s="866"/>
      <c r="R279" s="865"/>
      <c r="S279" s="866"/>
      <c r="T279" s="865"/>
      <c r="U279" s="866"/>
      <c r="V279" s="865"/>
      <c r="W279" s="866"/>
      <c r="X279" s="287"/>
      <c r="Y279" s="867"/>
      <c r="Z279" s="961"/>
      <c r="AA279" s="867"/>
      <c r="AB279" s="961"/>
      <c r="AC279" s="867"/>
      <c r="AD279" s="961"/>
      <c r="AE279" s="867"/>
      <c r="AF279" s="961"/>
      <c r="AG279" s="867"/>
      <c r="AH279" s="961"/>
      <c r="AI279" s="277"/>
      <c r="AJ279" s="869"/>
      <c r="AK279" s="870"/>
      <c r="AL279" s="869"/>
      <c r="AM279" s="870"/>
      <c r="AN279" s="869"/>
      <c r="AO279" s="870"/>
      <c r="AP279" s="869"/>
      <c r="AQ279" s="870"/>
      <c r="AR279" s="869"/>
      <c r="AS279" s="870"/>
      <c r="AT279" s="278"/>
      <c r="AU279" s="845">
        <f t="shared" si="681"/>
        <v>0</v>
      </c>
      <c r="AV279" s="846"/>
      <c r="AW279" s="845">
        <f t="shared" si="682"/>
        <v>0</v>
      </c>
      <c r="AX279" s="846"/>
      <c r="AY279" s="845">
        <f t="shared" si="683"/>
        <v>0</v>
      </c>
      <c r="AZ279" s="846"/>
      <c r="BA279" s="845">
        <f t="shared" si="684"/>
        <v>0</v>
      </c>
      <c r="BB279" s="846"/>
      <c r="BC279" s="845">
        <f t="shared" si="685"/>
        <v>0</v>
      </c>
      <c r="BD279" s="846"/>
      <c r="BE279" s="218">
        <f t="shared" si="692"/>
        <v>0</v>
      </c>
      <c r="BF279" s="863"/>
      <c r="BG279" s="864"/>
      <c r="BH279" s="863"/>
      <c r="BI279" s="864"/>
      <c r="BJ279" s="863"/>
      <c r="BK279" s="864"/>
      <c r="BL279" s="863"/>
      <c r="BM279" s="864"/>
      <c r="BN279" s="863"/>
      <c r="BO279" s="864"/>
      <c r="BP279" s="514"/>
      <c r="BQ279" s="572">
        <f t="shared" si="693"/>
        <v>0</v>
      </c>
      <c r="BR279" s="573">
        <f t="shared" si="694"/>
        <v>0</v>
      </c>
      <c r="BS279" s="573">
        <f t="shared" si="695"/>
        <v>0</v>
      </c>
      <c r="BT279" s="573">
        <f t="shared" si="696"/>
        <v>0</v>
      </c>
      <c r="BU279" s="573">
        <f t="shared" si="697"/>
        <v>0</v>
      </c>
      <c r="BV279" s="574">
        <f t="shared" si="698"/>
        <v>0</v>
      </c>
      <c r="BW279" s="993"/>
      <c r="BX279" s="992"/>
      <c r="BY279" s="991"/>
      <c r="BZ279" s="992"/>
      <c r="CA279" s="991"/>
      <c r="CB279" s="992"/>
      <c r="CC279" s="991"/>
      <c r="CD279" s="992"/>
      <c r="CE279" s="991"/>
      <c r="CF279" s="992"/>
      <c r="CG279" s="281"/>
      <c r="CH279" s="989"/>
      <c r="CI279" s="990"/>
      <c r="CJ279" s="989"/>
      <c r="CK279" s="990"/>
      <c r="CL279" s="989"/>
      <c r="CM279" s="990"/>
      <c r="CN279" s="989"/>
      <c r="CO279" s="990"/>
      <c r="CP279" s="989"/>
      <c r="CQ279" s="990"/>
      <c r="CR279" s="282"/>
      <c r="CS279" s="987"/>
      <c r="CT279" s="988"/>
      <c r="CU279" s="987"/>
      <c r="CV279" s="988"/>
      <c r="CW279" s="987"/>
      <c r="CX279" s="988"/>
      <c r="CY279" s="987"/>
      <c r="CZ279" s="988"/>
      <c r="DA279" s="987"/>
      <c r="DB279" s="988"/>
      <c r="DC279" s="283"/>
      <c r="DD279" s="985"/>
      <c r="DE279" s="986"/>
      <c r="DF279" s="985"/>
      <c r="DG279" s="986"/>
      <c r="DH279" s="985"/>
      <c r="DI279" s="986"/>
      <c r="DJ279" s="985"/>
      <c r="DK279" s="986"/>
      <c r="DL279" s="985"/>
      <c r="DM279" s="986"/>
      <c r="DN279" s="284"/>
      <c r="DO279" s="996"/>
      <c r="DP279" s="997"/>
      <c r="DQ279" s="996"/>
      <c r="DR279" s="997"/>
      <c r="DS279" s="996"/>
      <c r="DT279" s="997"/>
      <c r="DU279" s="996"/>
      <c r="DV279" s="997"/>
      <c r="DW279" s="996"/>
      <c r="DX279" s="997"/>
      <c r="DY279" s="285"/>
      <c r="DZ279" s="588"/>
      <c r="EA279" s="589"/>
      <c r="EB279" s="589"/>
      <c r="EC279" s="589"/>
      <c r="ED279" s="589"/>
      <c r="EE279" s="590"/>
      <c r="EF279" s="288">
        <f t="shared" si="686"/>
        <v>0</v>
      </c>
      <c r="EG279" s="288">
        <f t="shared" si="687"/>
        <v>0</v>
      </c>
      <c r="EH279" s="288">
        <f t="shared" si="688"/>
        <v>0</v>
      </c>
      <c r="EI279" s="288">
        <f t="shared" si="689"/>
        <v>0</v>
      </c>
      <c r="EJ279" s="288">
        <f t="shared" si="690"/>
        <v>0</v>
      </c>
      <c r="EK279" s="244">
        <f t="shared" si="691"/>
        <v>0</v>
      </c>
    </row>
    <row r="280" spans="1:141" s="9" customFormat="1" ht="15" customHeight="1">
      <c r="A280" s="62"/>
      <c r="B280" s="62"/>
      <c r="C280" s="61" t="s">
        <v>231</v>
      </c>
      <c r="D280" s="655"/>
      <c r="E280" s="57"/>
      <c r="F280" s="57"/>
      <c r="G280" s="57"/>
      <c r="H280" s="57"/>
      <c r="I280" s="57"/>
      <c r="J280" s="649"/>
      <c r="K280" s="57"/>
      <c r="L280" s="33"/>
      <c r="M280" s="34">
        <f t="shared" si="680"/>
        <v>1</v>
      </c>
      <c r="N280" s="865"/>
      <c r="O280" s="866"/>
      <c r="P280" s="865"/>
      <c r="Q280" s="866"/>
      <c r="R280" s="865"/>
      <c r="S280" s="866"/>
      <c r="T280" s="865"/>
      <c r="U280" s="866"/>
      <c r="V280" s="865"/>
      <c r="W280" s="866"/>
      <c r="X280" s="287"/>
      <c r="Y280" s="867"/>
      <c r="Z280" s="961"/>
      <c r="AA280" s="867"/>
      <c r="AB280" s="961"/>
      <c r="AC280" s="867"/>
      <c r="AD280" s="961"/>
      <c r="AE280" s="867"/>
      <c r="AF280" s="961"/>
      <c r="AG280" s="867"/>
      <c r="AH280" s="961"/>
      <c r="AI280" s="277"/>
      <c r="AJ280" s="869"/>
      <c r="AK280" s="870"/>
      <c r="AL280" s="869"/>
      <c r="AM280" s="870"/>
      <c r="AN280" s="869"/>
      <c r="AO280" s="870"/>
      <c r="AP280" s="869"/>
      <c r="AQ280" s="870"/>
      <c r="AR280" s="869"/>
      <c r="AS280" s="870"/>
      <c r="AT280" s="278"/>
      <c r="AU280" s="845">
        <f t="shared" si="681"/>
        <v>0</v>
      </c>
      <c r="AV280" s="846"/>
      <c r="AW280" s="845">
        <f t="shared" si="682"/>
        <v>0</v>
      </c>
      <c r="AX280" s="846"/>
      <c r="AY280" s="845">
        <f t="shared" si="683"/>
        <v>0</v>
      </c>
      <c r="AZ280" s="846"/>
      <c r="BA280" s="845">
        <f t="shared" si="684"/>
        <v>0</v>
      </c>
      <c r="BB280" s="846"/>
      <c r="BC280" s="845">
        <f t="shared" si="685"/>
        <v>0</v>
      </c>
      <c r="BD280" s="846"/>
      <c r="BE280" s="218">
        <f t="shared" si="692"/>
        <v>0</v>
      </c>
      <c r="BF280" s="863"/>
      <c r="BG280" s="864"/>
      <c r="BH280" s="863"/>
      <c r="BI280" s="864"/>
      <c r="BJ280" s="863"/>
      <c r="BK280" s="864"/>
      <c r="BL280" s="863"/>
      <c r="BM280" s="864"/>
      <c r="BN280" s="863"/>
      <c r="BO280" s="864"/>
      <c r="BP280" s="514"/>
      <c r="BQ280" s="572">
        <f t="shared" si="693"/>
        <v>0</v>
      </c>
      <c r="BR280" s="573">
        <f t="shared" si="694"/>
        <v>0</v>
      </c>
      <c r="BS280" s="573">
        <f t="shared" si="695"/>
        <v>0</v>
      </c>
      <c r="BT280" s="573">
        <f t="shared" si="696"/>
        <v>0</v>
      </c>
      <c r="BU280" s="573">
        <f t="shared" si="697"/>
        <v>0</v>
      </c>
      <c r="BV280" s="574">
        <f t="shared" si="698"/>
        <v>0</v>
      </c>
      <c r="BW280" s="993"/>
      <c r="BX280" s="992"/>
      <c r="BY280" s="991"/>
      <c r="BZ280" s="992"/>
      <c r="CA280" s="991"/>
      <c r="CB280" s="992"/>
      <c r="CC280" s="991"/>
      <c r="CD280" s="992"/>
      <c r="CE280" s="991"/>
      <c r="CF280" s="992"/>
      <c r="CG280" s="281"/>
      <c r="CH280" s="989"/>
      <c r="CI280" s="990"/>
      <c r="CJ280" s="989"/>
      <c r="CK280" s="990"/>
      <c r="CL280" s="989"/>
      <c r="CM280" s="990"/>
      <c r="CN280" s="989"/>
      <c r="CO280" s="990"/>
      <c r="CP280" s="989"/>
      <c r="CQ280" s="990"/>
      <c r="CR280" s="282"/>
      <c r="CS280" s="987"/>
      <c r="CT280" s="988"/>
      <c r="CU280" s="987"/>
      <c r="CV280" s="988"/>
      <c r="CW280" s="987"/>
      <c r="CX280" s="988"/>
      <c r="CY280" s="987"/>
      <c r="CZ280" s="988"/>
      <c r="DA280" s="987"/>
      <c r="DB280" s="988"/>
      <c r="DC280" s="283"/>
      <c r="DD280" s="985"/>
      <c r="DE280" s="986"/>
      <c r="DF280" s="985"/>
      <c r="DG280" s="986"/>
      <c r="DH280" s="985"/>
      <c r="DI280" s="986"/>
      <c r="DJ280" s="985"/>
      <c r="DK280" s="986"/>
      <c r="DL280" s="985"/>
      <c r="DM280" s="986"/>
      <c r="DN280" s="284"/>
      <c r="DO280" s="996"/>
      <c r="DP280" s="997"/>
      <c r="DQ280" s="996"/>
      <c r="DR280" s="997"/>
      <c r="DS280" s="996"/>
      <c r="DT280" s="997"/>
      <c r="DU280" s="996"/>
      <c r="DV280" s="997"/>
      <c r="DW280" s="996"/>
      <c r="DX280" s="997"/>
      <c r="DY280" s="285"/>
      <c r="DZ280" s="588"/>
      <c r="EA280" s="589"/>
      <c r="EB280" s="589"/>
      <c r="EC280" s="589"/>
      <c r="ED280" s="589"/>
      <c r="EE280" s="590"/>
      <c r="EF280" s="288">
        <f t="shared" si="686"/>
        <v>0</v>
      </c>
      <c r="EG280" s="288">
        <f t="shared" si="687"/>
        <v>0</v>
      </c>
      <c r="EH280" s="288">
        <f t="shared" si="688"/>
        <v>0</v>
      </c>
      <c r="EI280" s="288">
        <f t="shared" si="689"/>
        <v>0</v>
      </c>
      <c r="EJ280" s="288">
        <f t="shared" si="690"/>
        <v>0</v>
      </c>
      <c r="EK280" s="244">
        <f t="shared" si="691"/>
        <v>0</v>
      </c>
    </row>
    <row r="281" spans="1:141" s="9" customFormat="1" ht="15" customHeight="1">
      <c r="A281" s="62"/>
      <c r="B281" s="62"/>
      <c r="C281" s="61" t="s">
        <v>15</v>
      </c>
      <c r="D281" s="655"/>
      <c r="E281" s="57"/>
      <c r="F281" s="57"/>
      <c r="G281" s="57"/>
      <c r="H281" s="57"/>
      <c r="I281" s="57"/>
      <c r="J281" s="649"/>
      <c r="K281" s="57"/>
      <c r="L281" s="33"/>
      <c r="M281" s="34">
        <f t="shared" si="680"/>
        <v>1</v>
      </c>
      <c r="N281" s="865"/>
      <c r="O281" s="866"/>
      <c r="P281" s="865"/>
      <c r="Q281" s="866"/>
      <c r="R281" s="865"/>
      <c r="S281" s="866"/>
      <c r="T281" s="865"/>
      <c r="U281" s="866"/>
      <c r="V281" s="865"/>
      <c r="W281" s="866"/>
      <c r="X281" s="287"/>
      <c r="Y281" s="867"/>
      <c r="Z281" s="961"/>
      <c r="AA281" s="867"/>
      <c r="AB281" s="961"/>
      <c r="AC281" s="867"/>
      <c r="AD281" s="961"/>
      <c r="AE281" s="867"/>
      <c r="AF281" s="961"/>
      <c r="AG281" s="867"/>
      <c r="AH281" s="961"/>
      <c r="AI281" s="277"/>
      <c r="AJ281" s="869"/>
      <c r="AK281" s="870"/>
      <c r="AL281" s="869"/>
      <c r="AM281" s="870"/>
      <c r="AN281" s="869"/>
      <c r="AO281" s="870"/>
      <c r="AP281" s="869"/>
      <c r="AQ281" s="870"/>
      <c r="AR281" s="869"/>
      <c r="AS281" s="870"/>
      <c r="AT281" s="278"/>
      <c r="AU281" s="845">
        <f t="shared" si="681"/>
        <v>0</v>
      </c>
      <c r="AV281" s="846"/>
      <c r="AW281" s="845">
        <f t="shared" si="682"/>
        <v>0</v>
      </c>
      <c r="AX281" s="846"/>
      <c r="AY281" s="845">
        <f t="shared" si="683"/>
        <v>0</v>
      </c>
      <c r="AZ281" s="846"/>
      <c r="BA281" s="845">
        <f t="shared" si="684"/>
        <v>0</v>
      </c>
      <c r="BB281" s="846"/>
      <c r="BC281" s="845">
        <f t="shared" si="685"/>
        <v>0</v>
      </c>
      <c r="BD281" s="846"/>
      <c r="BE281" s="218">
        <f t="shared" si="692"/>
        <v>0</v>
      </c>
      <c r="BF281" s="863"/>
      <c r="BG281" s="864"/>
      <c r="BH281" s="863"/>
      <c r="BI281" s="864"/>
      <c r="BJ281" s="863"/>
      <c r="BK281" s="864"/>
      <c r="BL281" s="863"/>
      <c r="BM281" s="864"/>
      <c r="BN281" s="863"/>
      <c r="BO281" s="864"/>
      <c r="BP281" s="514"/>
      <c r="BQ281" s="572">
        <f t="shared" si="693"/>
        <v>0</v>
      </c>
      <c r="BR281" s="573">
        <f t="shared" si="694"/>
        <v>0</v>
      </c>
      <c r="BS281" s="573">
        <f t="shared" si="695"/>
        <v>0</v>
      </c>
      <c r="BT281" s="573">
        <f t="shared" si="696"/>
        <v>0</v>
      </c>
      <c r="BU281" s="573">
        <f t="shared" si="697"/>
        <v>0</v>
      </c>
      <c r="BV281" s="574">
        <f t="shared" si="698"/>
        <v>0</v>
      </c>
      <c r="BW281" s="993"/>
      <c r="BX281" s="992"/>
      <c r="BY281" s="991"/>
      <c r="BZ281" s="992"/>
      <c r="CA281" s="991"/>
      <c r="CB281" s="992"/>
      <c r="CC281" s="991"/>
      <c r="CD281" s="992"/>
      <c r="CE281" s="991"/>
      <c r="CF281" s="992"/>
      <c r="CG281" s="281"/>
      <c r="CH281" s="989"/>
      <c r="CI281" s="990"/>
      <c r="CJ281" s="989"/>
      <c r="CK281" s="990"/>
      <c r="CL281" s="989"/>
      <c r="CM281" s="990"/>
      <c r="CN281" s="989"/>
      <c r="CO281" s="990"/>
      <c r="CP281" s="989"/>
      <c r="CQ281" s="990"/>
      <c r="CR281" s="282"/>
      <c r="CS281" s="987"/>
      <c r="CT281" s="988"/>
      <c r="CU281" s="987"/>
      <c r="CV281" s="988"/>
      <c r="CW281" s="987"/>
      <c r="CX281" s="988"/>
      <c r="CY281" s="987"/>
      <c r="CZ281" s="988"/>
      <c r="DA281" s="987"/>
      <c r="DB281" s="988"/>
      <c r="DC281" s="283"/>
      <c r="DD281" s="985"/>
      <c r="DE281" s="986"/>
      <c r="DF281" s="985"/>
      <c r="DG281" s="986"/>
      <c r="DH281" s="985"/>
      <c r="DI281" s="986"/>
      <c r="DJ281" s="985"/>
      <c r="DK281" s="986"/>
      <c r="DL281" s="985"/>
      <c r="DM281" s="986"/>
      <c r="DN281" s="284"/>
      <c r="DO281" s="996"/>
      <c r="DP281" s="997"/>
      <c r="DQ281" s="996"/>
      <c r="DR281" s="997"/>
      <c r="DS281" s="996"/>
      <c r="DT281" s="997"/>
      <c r="DU281" s="996"/>
      <c r="DV281" s="997"/>
      <c r="DW281" s="996"/>
      <c r="DX281" s="997"/>
      <c r="DY281" s="285"/>
      <c r="DZ281" s="588"/>
      <c r="EA281" s="589"/>
      <c r="EB281" s="589"/>
      <c r="EC281" s="589"/>
      <c r="ED281" s="589"/>
      <c r="EE281" s="590"/>
      <c r="EF281" s="288">
        <f t="shared" si="686"/>
        <v>0</v>
      </c>
      <c r="EG281" s="288">
        <f t="shared" si="687"/>
        <v>0</v>
      </c>
      <c r="EH281" s="288">
        <f t="shared" si="688"/>
        <v>0</v>
      </c>
      <c r="EI281" s="288">
        <f t="shared" si="689"/>
        <v>0</v>
      </c>
      <c r="EJ281" s="288">
        <f t="shared" si="690"/>
        <v>0</v>
      </c>
      <c r="EK281" s="244">
        <f t="shared" si="691"/>
        <v>0</v>
      </c>
    </row>
    <row r="282" spans="1:141" s="9" customFormat="1" ht="15" customHeight="1">
      <c r="A282" s="62"/>
      <c r="B282" s="62"/>
      <c r="C282" s="61" t="s">
        <v>34</v>
      </c>
      <c r="D282" s="655"/>
      <c r="E282" s="57"/>
      <c r="F282" s="57"/>
      <c r="G282" s="57"/>
      <c r="H282" s="57"/>
      <c r="I282" s="57"/>
      <c r="J282" s="649"/>
      <c r="K282" s="57"/>
      <c r="L282" s="33"/>
      <c r="M282" s="34">
        <f t="shared" si="680"/>
        <v>1.1000000000000001</v>
      </c>
      <c r="N282" s="865"/>
      <c r="O282" s="866"/>
      <c r="P282" s="865"/>
      <c r="Q282" s="866"/>
      <c r="R282" s="865"/>
      <c r="S282" s="866"/>
      <c r="T282" s="865"/>
      <c r="U282" s="866"/>
      <c r="V282" s="865"/>
      <c r="W282" s="866"/>
      <c r="X282" s="287"/>
      <c r="Y282" s="867"/>
      <c r="Z282" s="961"/>
      <c r="AA282" s="867"/>
      <c r="AB282" s="961"/>
      <c r="AC282" s="867"/>
      <c r="AD282" s="961"/>
      <c r="AE282" s="867"/>
      <c r="AF282" s="961"/>
      <c r="AG282" s="867"/>
      <c r="AH282" s="961"/>
      <c r="AI282" s="277"/>
      <c r="AJ282" s="869"/>
      <c r="AK282" s="870"/>
      <c r="AL282" s="869"/>
      <c r="AM282" s="870"/>
      <c r="AN282" s="869"/>
      <c r="AO282" s="870"/>
      <c r="AP282" s="869"/>
      <c r="AQ282" s="870"/>
      <c r="AR282" s="869"/>
      <c r="AS282" s="870"/>
      <c r="AT282" s="278"/>
      <c r="AU282" s="845">
        <f t="shared" si="681"/>
        <v>0</v>
      </c>
      <c r="AV282" s="846"/>
      <c r="AW282" s="845">
        <f t="shared" si="682"/>
        <v>0</v>
      </c>
      <c r="AX282" s="846"/>
      <c r="AY282" s="845">
        <f t="shared" si="683"/>
        <v>0</v>
      </c>
      <c r="AZ282" s="846"/>
      <c r="BA282" s="845">
        <f t="shared" si="684"/>
        <v>0</v>
      </c>
      <c r="BB282" s="846"/>
      <c r="BC282" s="845">
        <f t="shared" si="685"/>
        <v>0</v>
      </c>
      <c r="BD282" s="846"/>
      <c r="BE282" s="218">
        <f t="shared" si="692"/>
        <v>0</v>
      </c>
      <c r="BF282" s="863"/>
      <c r="BG282" s="864"/>
      <c r="BH282" s="863"/>
      <c r="BI282" s="864"/>
      <c r="BJ282" s="863"/>
      <c r="BK282" s="864"/>
      <c r="BL282" s="863"/>
      <c r="BM282" s="864"/>
      <c r="BN282" s="863"/>
      <c r="BO282" s="864"/>
      <c r="BP282" s="514"/>
      <c r="BQ282" s="572">
        <f t="shared" si="693"/>
        <v>0</v>
      </c>
      <c r="BR282" s="573">
        <f t="shared" si="694"/>
        <v>0</v>
      </c>
      <c r="BS282" s="573">
        <f t="shared" si="695"/>
        <v>0</v>
      </c>
      <c r="BT282" s="573">
        <f t="shared" si="696"/>
        <v>0</v>
      </c>
      <c r="BU282" s="573">
        <f t="shared" si="697"/>
        <v>0</v>
      </c>
      <c r="BV282" s="574">
        <f t="shared" si="698"/>
        <v>0</v>
      </c>
      <c r="BW282" s="993"/>
      <c r="BX282" s="992"/>
      <c r="BY282" s="991"/>
      <c r="BZ282" s="992"/>
      <c r="CA282" s="991"/>
      <c r="CB282" s="992"/>
      <c r="CC282" s="991"/>
      <c r="CD282" s="992"/>
      <c r="CE282" s="991"/>
      <c r="CF282" s="992"/>
      <c r="CG282" s="281"/>
      <c r="CH282" s="989"/>
      <c r="CI282" s="990"/>
      <c r="CJ282" s="989"/>
      <c r="CK282" s="990"/>
      <c r="CL282" s="989"/>
      <c r="CM282" s="990"/>
      <c r="CN282" s="989"/>
      <c r="CO282" s="990"/>
      <c r="CP282" s="989"/>
      <c r="CQ282" s="990"/>
      <c r="CR282" s="282"/>
      <c r="CS282" s="987"/>
      <c r="CT282" s="988"/>
      <c r="CU282" s="987"/>
      <c r="CV282" s="988"/>
      <c r="CW282" s="987"/>
      <c r="CX282" s="988"/>
      <c r="CY282" s="987"/>
      <c r="CZ282" s="988"/>
      <c r="DA282" s="987"/>
      <c r="DB282" s="988"/>
      <c r="DC282" s="283"/>
      <c r="DD282" s="985"/>
      <c r="DE282" s="986"/>
      <c r="DF282" s="985"/>
      <c r="DG282" s="986"/>
      <c r="DH282" s="985"/>
      <c r="DI282" s="986"/>
      <c r="DJ282" s="985"/>
      <c r="DK282" s="986"/>
      <c r="DL282" s="985"/>
      <c r="DM282" s="986"/>
      <c r="DN282" s="284"/>
      <c r="DO282" s="996"/>
      <c r="DP282" s="997"/>
      <c r="DQ282" s="996"/>
      <c r="DR282" s="997"/>
      <c r="DS282" s="996"/>
      <c r="DT282" s="997"/>
      <c r="DU282" s="996"/>
      <c r="DV282" s="997"/>
      <c r="DW282" s="996"/>
      <c r="DX282" s="997"/>
      <c r="DY282" s="285"/>
      <c r="DZ282" s="588"/>
      <c r="EA282" s="589"/>
      <c r="EB282" s="589"/>
      <c r="EC282" s="589"/>
      <c r="ED282" s="589"/>
      <c r="EE282" s="590"/>
      <c r="EF282" s="288">
        <f t="shared" si="686"/>
        <v>0</v>
      </c>
      <c r="EG282" s="288">
        <f t="shared" si="687"/>
        <v>0</v>
      </c>
      <c r="EH282" s="288">
        <f t="shared" si="688"/>
        <v>0</v>
      </c>
      <c r="EI282" s="288">
        <f t="shared" si="689"/>
        <v>0</v>
      </c>
      <c r="EJ282" s="288">
        <f t="shared" si="690"/>
        <v>0</v>
      </c>
      <c r="EK282" s="244">
        <f t="shared" si="691"/>
        <v>0</v>
      </c>
    </row>
    <row r="283" spans="1:141" s="9" customFormat="1" ht="15" customHeight="1">
      <c r="A283" s="62"/>
      <c r="B283" s="62"/>
      <c r="C283" s="61"/>
      <c r="D283" s="34"/>
      <c r="E283" s="13"/>
      <c r="F283" s="13"/>
      <c r="G283" s="13"/>
      <c r="H283" s="13"/>
      <c r="I283" s="13"/>
      <c r="J283" s="892" t="s">
        <v>151</v>
      </c>
      <c r="K283" s="903"/>
      <c r="L283" s="903"/>
      <c r="M283" s="885"/>
      <c r="N283" s="886"/>
      <c r="O283" s="686"/>
      <c r="P283" s="886"/>
      <c r="Q283" s="686"/>
      <c r="R283" s="886"/>
      <c r="S283" s="686"/>
      <c r="T283" s="886"/>
      <c r="U283" s="686"/>
      <c r="V283" s="886"/>
      <c r="W283" s="686"/>
      <c r="X283" s="95"/>
      <c r="Y283" s="886"/>
      <c r="Z283" s="686"/>
      <c r="AA283" s="886"/>
      <c r="AB283" s="686"/>
      <c r="AC283" s="886"/>
      <c r="AD283" s="686"/>
      <c r="AE283" s="886"/>
      <c r="AF283" s="686"/>
      <c r="AG283" s="886"/>
      <c r="AH283" s="686"/>
      <c r="AI283" s="95"/>
      <c r="AJ283" s="886"/>
      <c r="AK283" s="686"/>
      <c r="AL283" s="886"/>
      <c r="AM283" s="686"/>
      <c r="AN283" s="886"/>
      <c r="AO283" s="686"/>
      <c r="AP283" s="886"/>
      <c r="AQ283" s="686"/>
      <c r="AR283" s="886"/>
      <c r="AS283" s="686"/>
      <c r="AT283" s="95"/>
      <c r="AU283" s="886">
        <f>SUM(AU263:AU282)</f>
        <v>0</v>
      </c>
      <c r="AV283" s="686"/>
      <c r="AW283" s="886">
        <f>SUM(AW263:AW282)</f>
        <v>0</v>
      </c>
      <c r="AX283" s="686"/>
      <c r="AY283" s="886">
        <f>SUM(AY263:AY282)</f>
        <v>0</v>
      </c>
      <c r="AZ283" s="686"/>
      <c r="BA283" s="886">
        <f>SUM(BA263:BA282)</f>
        <v>0</v>
      </c>
      <c r="BB283" s="686"/>
      <c r="BC283" s="886">
        <f>SUM(BC263:BC282)</f>
        <v>0</v>
      </c>
      <c r="BD283" s="686"/>
      <c r="BE283" s="95">
        <f>SUM(AU283:BD283)</f>
        <v>0</v>
      </c>
      <c r="BF283" s="886"/>
      <c r="BG283" s="686"/>
      <c r="BH283" s="886"/>
      <c r="BI283" s="686"/>
      <c r="BJ283" s="886"/>
      <c r="BK283" s="686"/>
      <c r="BL283" s="886"/>
      <c r="BM283" s="686"/>
      <c r="BN283" s="886"/>
      <c r="BO283" s="686"/>
      <c r="BP283" s="241"/>
      <c r="BQ283" s="578">
        <f>SUM(BQ263:BQ282)</f>
        <v>0</v>
      </c>
      <c r="BR283" s="109">
        <f t="shared" ref="BR283" si="699">SUM(BR263:BR282)</f>
        <v>0</v>
      </c>
      <c r="BS283" s="109">
        <f t="shared" ref="BS283" si="700">SUM(BS263:BS282)</f>
        <v>0</v>
      </c>
      <c r="BT283" s="109">
        <f t="shared" ref="BT283" si="701">SUM(BT263:BT282)</f>
        <v>0</v>
      </c>
      <c r="BU283" s="109">
        <f t="shared" ref="BU283" si="702">SUM(BU263:BU282)</f>
        <v>0</v>
      </c>
      <c r="BV283" s="544">
        <f>SUM(BQ283:BU283)</f>
        <v>0</v>
      </c>
      <c r="BW283" s="979"/>
      <c r="BX283" s="686"/>
      <c r="BY283" s="886"/>
      <c r="BZ283" s="686"/>
      <c r="CA283" s="886"/>
      <c r="CB283" s="686"/>
      <c r="CC283" s="886"/>
      <c r="CD283" s="686"/>
      <c r="CE283" s="886"/>
      <c r="CF283" s="686"/>
      <c r="CG283" s="95"/>
      <c r="CH283" s="886"/>
      <c r="CI283" s="686"/>
      <c r="CJ283" s="886"/>
      <c r="CK283" s="686"/>
      <c r="CL283" s="886"/>
      <c r="CM283" s="686"/>
      <c r="CN283" s="886"/>
      <c r="CO283" s="686"/>
      <c r="CP283" s="886"/>
      <c r="CQ283" s="686"/>
      <c r="CR283" s="95"/>
      <c r="CS283" s="886"/>
      <c r="CT283" s="686"/>
      <c r="CU283" s="886"/>
      <c r="CV283" s="686"/>
      <c r="CW283" s="886"/>
      <c r="CX283" s="686"/>
      <c r="CY283" s="886"/>
      <c r="CZ283" s="686"/>
      <c r="DA283" s="886"/>
      <c r="DB283" s="686"/>
      <c r="DC283" s="95"/>
      <c r="DD283" s="886"/>
      <c r="DE283" s="686"/>
      <c r="DF283" s="886"/>
      <c r="DG283" s="686"/>
      <c r="DH283" s="886"/>
      <c r="DI283" s="686"/>
      <c r="DJ283" s="886"/>
      <c r="DK283" s="686"/>
      <c r="DL283" s="886"/>
      <c r="DM283" s="686"/>
      <c r="DN283" s="95"/>
      <c r="DO283" s="886"/>
      <c r="DP283" s="686"/>
      <c r="DQ283" s="886"/>
      <c r="DR283" s="686"/>
      <c r="DS283" s="886"/>
      <c r="DT283" s="686"/>
      <c r="DU283" s="886"/>
      <c r="DV283" s="686"/>
      <c r="DW283" s="886"/>
      <c r="DX283" s="686"/>
      <c r="DY283" s="95"/>
      <c r="DZ283" s="578"/>
      <c r="EA283" s="109"/>
      <c r="EB283" s="109"/>
      <c r="EC283" s="109"/>
      <c r="ED283" s="109"/>
      <c r="EE283" s="544"/>
      <c r="EF283" s="109">
        <f>SUM(EF263:EF282)</f>
        <v>0</v>
      </c>
      <c r="EG283" s="109">
        <f>SUM(EG263:EG282)</f>
        <v>0</v>
      </c>
      <c r="EH283" s="109">
        <f>SUM(EH263:EH282)</f>
        <v>0</v>
      </c>
      <c r="EI283" s="109">
        <f>SUM(EI263:EI282)</f>
        <v>0</v>
      </c>
      <c r="EJ283" s="109">
        <f>SUM(EJ263:EJ282)</f>
        <v>0</v>
      </c>
      <c r="EK283" s="109">
        <f t="shared" ref="EK283" si="703">SUM(EF283:EJ283)</f>
        <v>0</v>
      </c>
    </row>
    <row r="284" spans="1:141" s="9" customFormat="1" ht="25.5" customHeight="1">
      <c r="A284" s="62"/>
      <c r="B284" s="62"/>
      <c r="C284" s="61"/>
      <c r="D284" s="34"/>
      <c r="E284" s="692" t="s">
        <v>188</v>
      </c>
      <c r="F284" s="692"/>
      <c r="G284" s="692"/>
      <c r="H284" s="692"/>
      <c r="I284" s="692"/>
      <c r="J284" s="34"/>
      <c r="K284" s="34"/>
      <c r="L284" s="286"/>
      <c r="M284" s="126"/>
      <c r="N284" s="127"/>
      <c r="O284" s="128"/>
      <c r="P284" s="127"/>
      <c r="Q284" s="128"/>
      <c r="R284" s="127"/>
      <c r="S284" s="128"/>
      <c r="T284" s="127"/>
      <c r="U284" s="128"/>
      <c r="V284" s="127"/>
      <c r="W284" s="128"/>
      <c r="X284" s="129"/>
      <c r="Y284" s="127"/>
      <c r="Z284" s="128"/>
      <c r="AA284" s="127"/>
      <c r="AB284" s="128"/>
      <c r="AC284" s="127"/>
      <c r="AD284" s="128"/>
      <c r="AE284" s="127"/>
      <c r="AF284" s="128"/>
      <c r="AG284" s="127"/>
      <c r="AH284" s="128"/>
      <c r="AI284" s="129"/>
      <c r="AJ284" s="127"/>
      <c r="AK284" s="128"/>
      <c r="AL284" s="127"/>
      <c r="AM284" s="128"/>
      <c r="AN284" s="127"/>
      <c r="AO284" s="128"/>
      <c r="AP284" s="127"/>
      <c r="AQ284" s="128"/>
      <c r="AR284" s="127"/>
      <c r="AS284" s="128"/>
      <c r="AT284" s="129"/>
      <c r="AU284" s="127"/>
      <c r="AV284" s="128"/>
      <c r="AW284" s="127"/>
      <c r="AX284" s="128"/>
      <c r="AY284" s="127"/>
      <c r="AZ284" s="128"/>
      <c r="BA284" s="127"/>
      <c r="BB284" s="128"/>
      <c r="BC284" s="127"/>
      <c r="BD284" s="128"/>
      <c r="BE284" s="129"/>
      <c r="BF284" s="127"/>
      <c r="BG284" s="128"/>
      <c r="BH284" s="127"/>
      <c r="BI284" s="128"/>
      <c r="BJ284" s="127"/>
      <c r="BK284" s="128"/>
      <c r="BL284" s="127"/>
      <c r="BM284" s="128"/>
      <c r="BN284" s="127"/>
      <c r="BO284" s="128"/>
      <c r="BP284" s="515"/>
      <c r="BQ284" s="565"/>
      <c r="BR284" s="515"/>
      <c r="BS284" s="515"/>
      <c r="BT284" s="515"/>
      <c r="BU284" s="515"/>
      <c r="BV284" s="547"/>
      <c r="BW284" s="530"/>
      <c r="BX284" s="128"/>
      <c r="BY284" s="127"/>
      <c r="BZ284" s="128"/>
      <c r="CA284" s="127"/>
      <c r="CB284" s="128"/>
      <c r="CC284" s="127"/>
      <c r="CD284" s="128"/>
      <c r="CE284" s="127"/>
      <c r="CF284" s="128"/>
      <c r="CG284" s="129"/>
      <c r="CH284" s="127"/>
      <c r="CI284" s="128"/>
      <c r="CJ284" s="127"/>
      <c r="CK284" s="128"/>
      <c r="CL284" s="127"/>
      <c r="CM284" s="128"/>
      <c r="CN284" s="127"/>
      <c r="CO284" s="128"/>
      <c r="CP284" s="127"/>
      <c r="CQ284" s="128"/>
      <c r="CR284" s="129"/>
      <c r="CS284" s="127"/>
      <c r="CT284" s="128"/>
      <c r="CU284" s="127"/>
      <c r="CV284" s="128"/>
      <c r="CW284" s="127"/>
      <c r="CX284" s="128"/>
      <c r="CY284" s="127"/>
      <c r="CZ284" s="128"/>
      <c r="DA284" s="127"/>
      <c r="DB284" s="128"/>
      <c r="DC284" s="129"/>
      <c r="DD284" s="127"/>
      <c r="DE284" s="128"/>
      <c r="DF284" s="127"/>
      <c r="DG284" s="128"/>
      <c r="DH284" s="127"/>
      <c r="DI284" s="128"/>
      <c r="DJ284" s="127"/>
      <c r="DK284" s="128"/>
      <c r="DL284" s="127"/>
      <c r="DM284" s="128"/>
      <c r="DN284" s="129"/>
      <c r="DO284" s="127"/>
      <c r="DP284" s="128"/>
      <c r="DQ284" s="127"/>
      <c r="DR284" s="128"/>
      <c r="DS284" s="127"/>
      <c r="DT284" s="128"/>
      <c r="DU284" s="127"/>
      <c r="DV284" s="128"/>
      <c r="DW284" s="127"/>
      <c r="DX284" s="128"/>
      <c r="DY284" s="129"/>
      <c r="DZ284" s="565"/>
      <c r="EA284" s="515"/>
      <c r="EB284" s="515"/>
      <c r="EC284" s="515"/>
      <c r="ED284" s="515"/>
      <c r="EE284" s="547"/>
      <c r="EF284" s="257"/>
      <c r="EG284" s="257"/>
      <c r="EH284" s="257"/>
      <c r="EI284" s="257"/>
      <c r="EJ284" s="257"/>
      <c r="EK284" s="258"/>
    </row>
    <row r="285" spans="1:141" s="9" customFormat="1" ht="36" customHeight="1">
      <c r="A285" s="62"/>
      <c r="B285" s="62"/>
      <c r="C285" s="94" t="s">
        <v>46</v>
      </c>
      <c r="D285" s="9" t="s">
        <v>149</v>
      </c>
      <c r="E285" s="64" t="str">
        <f>AU9</f>
        <v>Year 1</v>
      </c>
      <c r="F285" s="64" t="str">
        <f>AW9</f>
        <v>Year 2</v>
      </c>
      <c r="G285" s="64" t="str">
        <f>AY9</f>
        <v>Year 3</v>
      </c>
      <c r="H285" s="64" t="str">
        <f>BA9</f>
        <v>Year 4</v>
      </c>
      <c r="I285" s="64" t="str">
        <f>BC9</f>
        <v>Year 5</v>
      </c>
      <c r="J285" s="62" t="s">
        <v>336</v>
      </c>
      <c r="K285" s="62" t="s">
        <v>337</v>
      </c>
      <c r="L285" s="62" t="s">
        <v>45</v>
      </c>
      <c r="M285" s="62" t="s">
        <v>317</v>
      </c>
      <c r="N285" s="81"/>
      <c r="O285" s="103"/>
      <c r="P285" s="81"/>
      <c r="Q285" s="103"/>
      <c r="R285" s="81"/>
      <c r="S285" s="103"/>
      <c r="T285" s="81"/>
      <c r="U285" s="103"/>
      <c r="V285" s="81"/>
      <c r="W285" s="103"/>
      <c r="X285" s="99"/>
      <c r="Y285" s="81"/>
      <c r="Z285" s="103"/>
      <c r="AA285" s="81"/>
      <c r="AB285" s="103"/>
      <c r="AC285" s="81"/>
      <c r="AD285" s="103"/>
      <c r="AE285" s="81"/>
      <c r="AF285" s="103"/>
      <c r="AG285" s="81"/>
      <c r="AH285" s="103"/>
      <c r="AI285" s="99"/>
      <c r="AJ285" s="81"/>
      <c r="AK285" s="103"/>
      <c r="AL285" s="81"/>
      <c r="AM285" s="103"/>
      <c r="AN285" s="81"/>
      <c r="AO285" s="103"/>
      <c r="AP285" s="81"/>
      <c r="AQ285" s="103"/>
      <c r="AR285" s="81"/>
      <c r="AS285" s="103"/>
      <c r="AT285" s="99"/>
      <c r="AU285" s="81"/>
      <c r="AV285" s="103"/>
      <c r="AW285" s="81"/>
      <c r="AX285" s="103"/>
      <c r="AY285" s="81"/>
      <c r="AZ285" s="103"/>
      <c r="BA285" s="81"/>
      <c r="BB285" s="103"/>
      <c r="BC285" s="81"/>
      <c r="BD285" s="103"/>
      <c r="BE285" s="99"/>
      <c r="BF285" s="81"/>
      <c r="BG285" s="103"/>
      <c r="BH285" s="81"/>
      <c r="BI285" s="103"/>
      <c r="BJ285" s="81"/>
      <c r="BK285" s="103"/>
      <c r="BL285" s="81"/>
      <c r="BM285" s="103"/>
      <c r="BN285" s="81"/>
      <c r="BO285" s="103"/>
      <c r="BP285" s="512"/>
      <c r="BQ285" s="560"/>
      <c r="BR285" s="512"/>
      <c r="BS285" s="512"/>
      <c r="BT285" s="512"/>
      <c r="BU285" s="512"/>
      <c r="BV285" s="542"/>
      <c r="BW285" s="69"/>
      <c r="BX285" s="103"/>
      <c r="BY285" s="81"/>
      <c r="BZ285" s="103"/>
      <c r="CA285" s="81"/>
      <c r="CB285" s="103"/>
      <c r="CC285" s="81"/>
      <c r="CD285" s="103"/>
      <c r="CE285" s="81"/>
      <c r="CF285" s="103"/>
      <c r="CG285" s="99"/>
      <c r="CH285" s="81"/>
      <c r="CI285" s="103"/>
      <c r="CJ285" s="81"/>
      <c r="CK285" s="103"/>
      <c r="CL285" s="81"/>
      <c r="CM285" s="103"/>
      <c r="CN285" s="81"/>
      <c r="CO285" s="103"/>
      <c r="CP285" s="81"/>
      <c r="CQ285" s="103"/>
      <c r="CR285" s="99"/>
      <c r="CS285" s="81"/>
      <c r="CT285" s="103"/>
      <c r="CU285" s="81"/>
      <c r="CV285" s="103"/>
      <c r="CW285" s="81"/>
      <c r="CX285" s="103"/>
      <c r="CY285" s="81"/>
      <c r="CZ285" s="103"/>
      <c r="DA285" s="81"/>
      <c r="DB285" s="103"/>
      <c r="DC285" s="99"/>
      <c r="DD285" s="81"/>
      <c r="DE285" s="103"/>
      <c r="DF285" s="81"/>
      <c r="DG285" s="103"/>
      <c r="DH285" s="81"/>
      <c r="DI285" s="103"/>
      <c r="DJ285" s="81"/>
      <c r="DK285" s="103"/>
      <c r="DL285" s="81"/>
      <c r="DM285" s="103"/>
      <c r="DN285" s="99"/>
      <c r="DO285" s="81"/>
      <c r="DP285" s="103"/>
      <c r="DQ285" s="81"/>
      <c r="DR285" s="103"/>
      <c r="DS285" s="81"/>
      <c r="DT285" s="103"/>
      <c r="DU285" s="81"/>
      <c r="DV285" s="103"/>
      <c r="DW285" s="81"/>
      <c r="DX285" s="103"/>
      <c r="DY285" s="99"/>
      <c r="DZ285" s="560"/>
      <c r="EA285" s="512"/>
      <c r="EB285" s="512"/>
      <c r="EC285" s="512"/>
      <c r="ED285" s="512"/>
      <c r="EE285" s="542"/>
      <c r="EF285" s="257"/>
      <c r="EG285" s="257"/>
      <c r="EH285" s="257"/>
      <c r="EI285" s="257"/>
      <c r="EJ285" s="257"/>
      <c r="EK285" s="258"/>
    </row>
    <row r="286" spans="1:141" ht="15" customHeight="1">
      <c r="C286" s="61" t="s">
        <v>315</v>
      </c>
      <c r="D286" s="655" t="s">
        <v>338</v>
      </c>
      <c r="E286" s="57"/>
      <c r="F286" s="57"/>
      <c r="G286" s="57"/>
      <c r="H286" s="57"/>
      <c r="I286" s="57"/>
      <c r="J286" s="649"/>
      <c r="K286" s="57"/>
      <c r="L286" s="33"/>
      <c r="M286" s="34">
        <f t="shared" ref="M286:M297" si="704">VLOOKUP(C286,TravelIncrease,2,0)</f>
        <v>1.1000000000000001</v>
      </c>
      <c r="N286" s="865"/>
      <c r="O286" s="866"/>
      <c r="P286" s="865"/>
      <c r="Q286" s="866"/>
      <c r="R286" s="865"/>
      <c r="S286" s="866"/>
      <c r="T286" s="865"/>
      <c r="U286" s="866"/>
      <c r="V286" s="865"/>
      <c r="W286" s="866"/>
      <c r="X286" s="287"/>
      <c r="Y286" s="867"/>
      <c r="Z286" s="961"/>
      <c r="AA286" s="867"/>
      <c r="AB286" s="961"/>
      <c r="AC286" s="867"/>
      <c r="AD286" s="961"/>
      <c r="AE286" s="867"/>
      <c r="AF286" s="961"/>
      <c r="AG286" s="867"/>
      <c r="AH286" s="961"/>
      <c r="AI286" s="277"/>
      <c r="AJ286" s="869"/>
      <c r="AK286" s="870"/>
      <c r="AL286" s="869"/>
      <c r="AM286" s="870"/>
      <c r="AN286" s="869"/>
      <c r="AO286" s="870"/>
      <c r="AP286" s="869"/>
      <c r="AQ286" s="870"/>
      <c r="AR286" s="869"/>
      <c r="AS286" s="870"/>
      <c r="AT286" s="278"/>
      <c r="AU286" s="845">
        <f t="shared" ref="AU286:AU297" si="705">ROUND($E286*$K286*$L286*$M286,0)</f>
        <v>0</v>
      </c>
      <c r="AV286" s="846"/>
      <c r="AW286" s="845">
        <f t="shared" ref="AW286:AW297" si="706">ROUND($F286*$K286*$L286*$M286^2,0)</f>
        <v>0</v>
      </c>
      <c r="AX286" s="846"/>
      <c r="AY286" s="845">
        <f t="shared" ref="AY286:AY297" si="707">ROUND($G286*$K286*$L286*$M286^3,0)</f>
        <v>0</v>
      </c>
      <c r="AZ286" s="846"/>
      <c r="BA286" s="845">
        <f t="shared" ref="BA286:BA297" si="708">ROUND($H286*$K286*$L286*$M286^4,0)</f>
        <v>0</v>
      </c>
      <c r="BB286" s="846"/>
      <c r="BC286" s="845">
        <f t="shared" ref="BC286:BC297" si="709">ROUND($I286*$K286*$L286*$M286^5,0)</f>
        <v>0</v>
      </c>
      <c r="BD286" s="846"/>
      <c r="BE286" s="218">
        <f>SUM(AU286+AW286+AY286+BA286+BC286)</f>
        <v>0</v>
      </c>
      <c r="BF286" s="863"/>
      <c r="BG286" s="864"/>
      <c r="BH286" s="863"/>
      <c r="BI286" s="864"/>
      <c r="BJ286" s="863"/>
      <c r="BK286" s="864"/>
      <c r="BL286" s="863"/>
      <c r="BM286" s="864"/>
      <c r="BN286" s="863"/>
      <c r="BO286" s="864"/>
      <c r="BP286" s="514"/>
      <c r="BQ286" s="572">
        <f t="shared" ref="BQ286:BQ297" si="710">AU286</f>
        <v>0</v>
      </c>
      <c r="BR286" s="573">
        <f t="shared" ref="BR286:BR297" si="711">AW286</f>
        <v>0</v>
      </c>
      <c r="BS286" s="573">
        <f t="shared" ref="BS286:BS297" si="712">AY286</f>
        <v>0</v>
      </c>
      <c r="BT286" s="573">
        <f t="shared" ref="BT286:BT297" si="713">BA286</f>
        <v>0</v>
      </c>
      <c r="BU286" s="573">
        <f t="shared" ref="BU286:BU297" si="714">BC286</f>
        <v>0</v>
      </c>
      <c r="BV286" s="574">
        <f t="shared" ref="BV286:BV297" si="715">SUM(BQ286:BU286)</f>
        <v>0</v>
      </c>
      <c r="BW286" s="993"/>
      <c r="BX286" s="992"/>
      <c r="BY286" s="991"/>
      <c r="BZ286" s="992"/>
      <c r="CA286" s="991"/>
      <c r="CB286" s="992"/>
      <c r="CC286" s="991"/>
      <c r="CD286" s="992"/>
      <c r="CE286" s="991"/>
      <c r="CF286" s="992"/>
      <c r="CG286" s="281"/>
      <c r="CH286" s="989"/>
      <c r="CI286" s="990"/>
      <c r="CJ286" s="989"/>
      <c r="CK286" s="990"/>
      <c r="CL286" s="989"/>
      <c r="CM286" s="990"/>
      <c r="CN286" s="989"/>
      <c r="CO286" s="990"/>
      <c r="CP286" s="989"/>
      <c r="CQ286" s="990"/>
      <c r="CR286" s="282"/>
      <c r="CS286" s="987"/>
      <c r="CT286" s="988"/>
      <c r="CU286" s="987"/>
      <c r="CV286" s="988"/>
      <c r="CW286" s="987"/>
      <c r="CX286" s="988"/>
      <c r="CY286" s="987"/>
      <c r="CZ286" s="988"/>
      <c r="DA286" s="987"/>
      <c r="DB286" s="988"/>
      <c r="DC286" s="283"/>
      <c r="DD286" s="985"/>
      <c r="DE286" s="986"/>
      <c r="DF286" s="985"/>
      <c r="DG286" s="986"/>
      <c r="DH286" s="985"/>
      <c r="DI286" s="986"/>
      <c r="DJ286" s="985"/>
      <c r="DK286" s="986"/>
      <c r="DL286" s="985"/>
      <c r="DM286" s="986"/>
      <c r="DN286" s="284"/>
      <c r="DO286" s="996"/>
      <c r="DP286" s="997"/>
      <c r="DQ286" s="996"/>
      <c r="DR286" s="997"/>
      <c r="DS286" s="996"/>
      <c r="DT286" s="997"/>
      <c r="DU286" s="996"/>
      <c r="DV286" s="997"/>
      <c r="DW286" s="996"/>
      <c r="DX286" s="997"/>
      <c r="DY286" s="285"/>
      <c r="DZ286" s="588"/>
      <c r="EA286" s="589"/>
      <c r="EB286" s="589"/>
      <c r="EC286" s="589"/>
      <c r="ED286" s="589"/>
      <c r="EE286" s="590"/>
      <c r="EF286" s="288">
        <f t="shared" ref="EF286:EF297" si="716">AU286</f>
        <v>0</v>
      </c>
      <c r="EG286" s="288">
        <f t="shared" ref="EG286:EG297" si="717">AW286</f>
        <v>0</v>
      </c>
      <c r="EH286" s="288">
        <f t="shared" ref="EH286:EH297" si="718">AY286</f>
        <v>0</v>
      </c>
      <c r="EI286" s="288">
        <f t="shared" ref="EI286:EI297" si="719">BA286</f>
        <v>0</v>
      </c>
      <c r="EJ286" s="288">
        <f t="shared" ref="EJ286:EJ297" si="720">BC286</f>
        <v>0</v>
      </c>
      <c r="EK286" s="244">
        <f t="shared" ref="EK286:EK298" si="721">SUM(EF286:EJ286)</f>
        <v>0</v>
      </c>
    </row>
    <row r="287" spans="1:141" ht="15" customHeight="1">
      <c r="C287" s="61" t="s">
        <v>231</v>
      </c>
      <c r="D287" s="655"/>
      <c r="E287" s="57"/>
      <c r="F287" s="57"/>
      <c r="G287" s="57"/>
      <c r="H287" s="57"/>
      <c r="I287" s="57"/>
      <c r="J287" s="649"/>
      <c r="K287" s="57"/>
      <c r="L287" s="33"/>
      <c r="M287" s="34">
        <f t="shared" si="704"/>
        <v>1</v>
      </c>
      <c r="N287" s="865"/>
      <c r="O287" s="866"/>
      <c r="P287" s="865"/>
      <c r="Q287" s="866"/>
      <c r="R287" s="865"/>
      <c r="S287" s="866"/>
      <c r="T287" s="865"/>
      <c r="U287" s="866"/>
      <c r="V287" s="865"/>
      <c r="W287" s="866"/>
      <c r="X287" s="287"/>
      <c r="Y287" s="867"/>
      <c r="Z287" s="961"/>
      <c r="AA287" s="867"/>
      <c r="AB287" s="961"/>
      <c r="AC287" s="867"/>
      <c r="AD287" s="961"/>
      <c r="AE287" s="867"/>
      <c r="AF287" s="961"/>
      <c r="AG287" s="867"/>
      <c r="AH287" s="961"/>
      <c r="AI287" s="277"/>
      <c r="AJ287" s="869"/>
      <c r="AK287" s="870"/>
      <c r="AL287" s="869"/>
      <c r="AM287" s="870"/>
      <c r="AN287" s="869"/>
      <c r="AO287" s="870"/>
      <c r="AP287" s="869"/>
      <c r="AQ287" s="870"/>
      <c r="AR287" s="869"/>
      <c r="AS287" s="870"/>
      <c r="AT287" s="278"/>
      <c r="AU287" s="845">
        <f t="shared" si="705"/>
        <v>0</v>
      </c>
      <c r="AV287" s="846"/>
      <c r="AW287" s="845">
        <f t="shared" si="706"/>
        <v>0</v>
      </c>
      <c r="AX287" s="846"/>
      <c r="AY287" s="845">
        <f t="shared" si="707"/>
        <v>0</v>
      </c>
      <c r="AZ287" s="846"/>
      <c r="BA287" s="845">
        <f t="shared" si="708"/>
        <v>0</v>
      </c>
      <c r="BB287" s="846"/>
      <c r="BC287" s="845">
        <f t="shared" si="709"/>
        <v>0</v>
      </c>
      <c r="BD287" s="846"/>
      <c r="BE287" s="218">
        <f t="shared" ref="BE287:BE297" si="722">SUM(AU287+AW287+AY287+BA287+BC287)</f>
        <v>0</v>
      </c>
      <c r="BF287" s="863"/>
      <c r="BG287" s="864"/>
      <c r="BH287" s="863"/>
      <c r="BI287" s="864"/>
      <c r="BJ287" s="863"/>
      <c r="BK287" s="864"/>
      <c r="BL287" s="863"/>
      <c r="BM287" s="864"/>
      <c r="BN287" s="863"/>
      <c r="BO287" s="864"/>
      <c r="BP287" s="514"/>
      <c r="BQ287" s="572">
        <f t="shared" si="710"/>
        <v>0</v>
      </c>
      <c r="BR287" s="573">
        <f t="shared" si="711"/>
        <v>0</v>
      </c>
      <c r="BS287" s="573">
        <f t="shared" si="712"/>
        <v>0</v>
      </c>
      <c r="BT287" s="573">
        <f t="shared" si="713"/>
        <v>0</v>
      </c>
      <c r="BU287" s="573">
        <f t="shared" si="714"/>
        <v>0</v>
      </c>
      <c r="BV287" s="574">
        <f t="shared" si="715"/>
        <v>0</v>
      </c>
      <c r="BW287" s="993"/>
      <c r="BX287" s="992"/>
      <c r="BY287" s="991"/>
      <c r="BZ287" s="992"/>
      <c r="CA287" s="991"/>
      <c r="CB287" s="992"/>
      <c r="CC287" s="991"/>
      <c r="CD287" s="992"/>
      <c r="CE287" s="991"/>
      <c r="CF287" s="992"/>
      <c r="CG287" s="281"/>
      <c r="CH287" s="989"/>
      <c r="CI287" s="990"/>
      <c r="CJ287" s="989"/>
      <c r="CK287" s="990"/>
      <c r="CL287" s="989"/>
      <c r="CM287" s="990"/>
      <c r="CN287" s="989"/>
      <c r="CO287" s="990"/>
      <c r="CP287" s="989"/>
      <c r="CQ287" s="990"/>
      <c r="CR287" s="282"/>
      <c r="CS287" s="987"/>
      <c r="CT287" s="988"/>
      <c r="CU287" s="987"/>
      <c r="CV287" s="988"/>
      <c r="CW287" s="987"/>
      <c r="CX287" s="988"/>
      <c r="CY287" s="987"/>
      <c r="CZ287" s="988"/>
      <c r="DA287" s="987"/>
      <c r="DB287" s="988"/>
      <c r="DC287" s="283"/>
      <c r="DD287" s="985"/>
      <c r="DE287" s="986"/>
      <c r="DF287" s="985"/>
      <c r="DG287" s="986"/>
      <c r="DH287" s="985"/>
      <c r="DI287" s="986"/>
      <c r="DJ287" s="985"/>
      <c r="DK287" s="986"/>
      <c r="DL287" s="985"/>
      <c r="DM287" s="986"/>
      <c r="DN287" s="284"/>
      <c r="DO287" s="996"/>
      <c r="DP287" s="997"/>
      <c r="DQ287" s="996"/>
      <c r="DR287" s="997"/>
      <c r="DS287" s="996"/>
      <c r="DT287" s="997"/>
      <c r="DU287" s="996"/>
      <c r="DV287" s="997"/>
      <c r="DW287" s="996"/>
      <c r="DX287" s="997"/>
      <c r="DY287" s="285"/>
      <c r="DZ287" s="588"/>
      <c r="EA287" s="589"/>
      <c r="EB287" s="589"/>
      <c r="EC287" s="589"/>
      <c r="ED287" s="589"/>
      <c r="EE287" s="590"/>
      <c r="EF287" s="288">
        <f t="shared" si="716"/>
        <v>0</v>
      </c>
      <c r="EG287" s="288">
        <f t="shared" si="717"/>
        <v>0</v>
      </c>
      <c r="EH287" s="288">
        <f t="shared" si="718"/>
        <v>0</v>
      </c>
      <c r="EI287" s="288">
        <f t="shared" si="719"/>
        <v>0</v>
      </c>
      <c r="EJ287" s="288">
        <f t="shared" si="720"/>
        <v>0</v>
      </c>
      <c r="EK287" s="244">
        <f t="shared" si="721"/>
        <v>0</v>
      </c>
    </row>
    <row r="288" spans="1:141" ht="15" customHeight="1">
      <c r="C288" s="61" t="s">
        <v>15</v>
      </c>
      <c r="D288" s="655"/>
      <c r="E288" s="57"/>
      <c r="F288" s="57"/>
      <c r="G288" s="57"/>
      <c r="H288" s="57"/>
      <c r="I288" s="57"/>
      <c r="J288" s="649"/>
      <c r="K288" s="57"/>
      <c r="L288" s="33"/>
      <c r="M288" s="34">
        <f t="shared" si="704"/>
        <v>1</v>
      </c>
      <c r="N288" s="865"/>
      <c r="O288" s="866"/>
      <c r="P288" s="865"/>
      <c r="Q288" s="866"/>
      <c r="R288" s="865"/>
      <c r="S288" s="866"/>
      <c r="T288" s="865"/>
      <c r="U288" s="866"/>
      <c r="V288" s="865"/>
      <c r="W288" s="866"/>
      <c r="X288" s="287"/>
      <c r="Y288" s="867"/>
      <c r="Z288" s="961"/>
      <c r="AA288" s="867"/>
      <c r="AB288" s="961"/>
      <c r="AC288" s="867"/>
      <c r="AD288" s="961"/>
      <c r="AE288" s="867"/>
      <c r="AF288" s="961"/>
      <c r="AG288" s="867"/>
      <c r="AH288" s="961"/>
      <c r="AI288" s="277"/>
      <c r="AJ288" s="869"/>
      <c r="AK288" s="870"/>
      <c r="AL288" s="869"/>
      <c r="AM288" s="870"/>
      <c r="AN288" s="869"/>
      <c r="AO288" s="870"/>
      <c r="AP288" s="869"/>
      <c r="AQ288" s="870"/>
      <c r="AR288" s="869"/>
      <c r="AS288" s="870"/>
      <c r="AT288" s="278"/>
      <c r="AU288" s="845">
        <f t="shared" si="705"/>
        <v>0</v>
      </c>
      <c r="AV288" s="846"/>
      <c r="AW288" s="845">
        <f t="shared" si="706"/>
        <v>0</v>
      </c>
      <c r="AX288" s="846"/>
      <c r="AY288" s="845">
        <f t="shared" si="707"/>
        <v>0</v>
      </c>
      <c r="AZ288" s="846"/>
      <c r="BA288" s="845">
        <f t="shared" si="708"/>
        <v>0</v>
      </c>
      <c r="BB288" s="846"/>
      <c r="BC288" s="845">
        <f t="shared" si="709"/>
        <v>0</v>
      </c>
      <c r="BD288" s="846"/>
      <c r="BE288" s="218">
        <f t="shared" si="722"/>
        <v>0</v>
      </c>
      <c r="BF288" s="863"/>
      <c r="BG288" s="864"/>
      <c r="BH288" s="863"/>
      <c r="BI288" s="864"/>
      <c r="BJ288" s="863"/>
      <c r="BK288" s="864"/>
      <c r="BL288" s="863"/>
      <c r="BM288" s="864"/>
      <c r="BN288" s="863"/>
      <c r="BO288" s="864"/>
      <c r="BP288" s="514"/>
      <c r="BQ288" s="572">
        <f t="shared" si="710"/>
        <v>0</v>
      </c>
      <c r="BR288" s="573">
        <f t="shared" si="711"/>
        <v>0</v>
      </c>
      <c r="BS288" s="573">
        <f t="shared" si="712"/>
        <v>0</v>
      </c>
      <c r="BT288" s="573">
        <f t="shared" si="713"/>
        <v>0</v>
      </c>
      <c r="BU288" s="573">
        <f t="shared" si="714"/>
        <v>0</v>
      </c>
      <c r="BV288" s="574">
        <f t="shared" si="715"/>
        <v>0</v>
      </c>
      <c r="BW288" s="993"/>
      <c r="BX288" s="992"/>
      <c r="BY288" s="991"/>
      <c r="BZ288" s="992"/>
      <c r="CA288" s="991"/>
      <c r="CB288" s="992"/>
      <c r="CC288" s="991"/>
      <c r="CD288" s="992"/>
      <c r="CE288" s="991"/>
      <c r="CF288" s="992"/>
      <c r="CG288" s="281"/>
      <c r="CH288" s="989"/>
      <c r="CI288" s="990"/>
      <c r="CJ288" s="989"/>
      <c r="CK288" s="990"/>
      <c r="CL288" s="989"/>
      <c r="CM288" s="990"/>
      <c r="CN288" s="989"/>
      <c r="CO288" s="990"/>
      <c r="CP288" s="989"/>
      <c r="CQ288" s="990"/>
      <c r="CR288" s="282"/>
      <c r="CS288" s="987"/>
      <c r="CT288" s="988"/>
      <c r="CU288" s="987"/>
      <c r="CV288" s="988"/>
      <c r="CW288" s="987"/>
      <c r="CX288" s="988"/>
      <c r="CY288" s="987"/>
      <c r="CZ288" s="988"/>
      <c r="DA288" s="987"/>
      <c r="DB288" s="988"/>
      <c r="DC288" s="283"/>
      <c r="DD288" s="985"/>
      <c r="DE288" s="986"/>
      <c r="DF288" s="985"/>
      <c r="DG288" s="986"/>
      <c r="DH288" s="985"/>
      <c r="DI288" s="986"/>
      <c r="DJ288" s="985"/>
      <c r="DK288" s="986"/>
      <c r="DL288" s="985"/>
      <c r="DM288" s="986"/>
      <c r="DN288" s="284"/>
      <c r="DO288" s="996"/>
      <c r="DP288" s="997"/>
      <c r="DQ288" s="996"/>
      <c r="DR288" s="997"/>
      <c r="DS288" s="996"/>
      <c r="DT288" s="997"/>
      <c r="DU288" s="996"/>
      <c r="DV288" s="997"/>
      <c r="DW288" s="996"/>
      <c r="DX288" s="997"/>
      <c r="DY288" s="285"/>
      <c r="DZ288" s="588"/>
      <c r="EA288" s="589"/>
      <c r="EB288" s="589"/>
      <c r="EC288" s="589"/>
      <c r="ED288" s="589"/>
      <c r="EE288" s="590"/>
      <c r="EF288" s="288">
        <f t="shared" si="716"/>
        <v>0</v>
      </c>
      <c r="EG288" s="288">
        <f t="shared" si="717"/>
        <v>0</v>
      </c>
      <c r="EH288" s="288">
        <f t="shared" si="718"/>
        <v>0</v>
      </c>
      <c r="EI288" s="288">
        <f t="shared" si="719"/>
        <v>0</v>
      </c>
      <c r="EJ288" s="288">
        <f t="shared" si="720"/>
        <v>0</v>
      </c>
      <c r="EK288" s="244">
        <f t="shared" si="721"/>
        <v>0</v>
      </c>
    </row>
    <row r="289" spans="1:141" ht="15" customHeight="1">
      <c r="C289" s="61" t="s">
        <v>34</v>
      </c>
      <c r="D289" s="655"/>
      <c r="E289" s="57"/>
      <c r="F289" s="57"/>
      <c r="G289" s="57"/>
      <c r="H289" s="57"/>
      <c r="I289" s="57"/>
      <c r="J289" s="649"/>
      <c r="K289" s="57"/>
      <c r="L289" s="33"/>
      <c r="M289" s="34">
        <f t="shared" si="704"/>
        <v>1.1000000000000001</v>
      </c>
      <c r="N289" s="865"/>
      <c r="O289" s="866"/>
      <c r="P289" s="865"/>
      <c r="Q289" s="866"/>
      <c r="R289" s="865"/>
      <c r="S289" s="866"/>
      <c r="T289" s="865"/>
      <c r="U289" s="866"/>
      <c r="V289" s="865"/>
      <c r="W289" s="866"/>
      <c r="X289" s="287"/>
      <c r="Y289" s="867"/>
      <c r="Z289" s="961"/>
      <c r="AA289" s="867"/>
      <c r="AB289" s="961"/>
      <c r="AC289" s="867"/>
      <c r="AD289" s="961"/>
      <c r="AE289" s="867"/>
      <c r="AF289" s="961"/>
      <c r="AG289" s="867"/>
      <c r="AH289" s="961"/>
      <c r="AI289" s="277"/>
      <c r="AJ289" s="869"/>
      <c r="AK289" s="870"/>
      <c r="AL289" s="869"/>
      <c r="AM289" s="870"/>
      <c r="AN289" s="869"/>
      <c r="AO289" s="870"/>
      <c r="AP289" s="869"/>
      <c r="AQ289" s="870"/>
      <c r="AR289" s="869"/>
      <c r="AS289" s="870"/>
      <c r="AT289" s="278"/>
      <c r="AU289" s="845">
        <f t="shared" si="705"/>
        <v>0</v>
      </c>
      <c r="AV289" s="846"/>
      <c r="AW289" s="845">
        <f t="shared" si="706"/>
        <v>0</v>
      </c>
      <c r="AX289" s="846"/>
      <c r="AY289" s="845">
        <f t="shared" si="707"/>
        <v>0</v>
      </c>
      <c r="AZ289" s="846"/>
      <c r="BA289" s="845">
        <f t="shared" si="708"/>
        <v>0</v>
      </c>
      <c r="BB289" s="846"/>
      <c r="BC289" s="845">
        <f t="shared" si="709"/>
        <v>0</v>
      </c>
      <c r="BD289" s="846"/>
      <c r="BE289" s="218">
        <f t="shared" si="722"/>
        <v>0</v>
      </c>
      <c r="BF289" s="863"/>
      <c r="BG289" s="864"/>
      <c r="BH289" s="863"/>
      <c r="BI289" s="864"/>
      <c r="BJ289" s="863"/>
      <c r="BK289" s="864"/>
      <c r="BL289" s="863"/>
      <c r="BM289" s="864"/>
      <c r="BN289" s="863"/>
      <c r="BO289" s="864"/>
      <c r="BP289" s="514"/>
      <c r="BQ289" s="572">
        <f t="shared" si="710"/>
        <v>0</v>
      </c>
      <c r="BR289" s="573">
        <f t="shared" si="711"/>
        <v>0</v>
      </c>
      <c r="BS289" s="573">
        <f t="shared" si="712"/>
        <v>0</v>
      </c>
      <c r="BT289" s="573">
        <f t="shared" si="713"/>
        <v>0</v>
      </c>
      <c r="BU289" s="573">
        <f t="shared" si="714"/>
        <v>0</v>
      </c>
      <c r="BV289" s="574">
        <f t="shared" si="715"/>
        <v>0</v>
      </c>
      <c r="BW289" s="993"/>
      <c r="BX289" s="992"/>
      <c r="BY289" s="991"/>
      <c r="BZ289" s="992"/>
      <c r="CA289" s="991"/>
      <c r="CB289" s="992"/>
      <c r="CC289" s="991"/>
      <c r="CD289" s="992"/>
      <c r="CE289" s="991"/>
      <c r="CF289" s="992"/>
      <c r="CG289" s="281"/>
      <c r="CH289" s="989"/>
      <c r="CI289" s="990"/>
      <c r="CJ289" s="989"/>
      <c r="CK289" s="990"/>
      <c r="CL289" s="989"/>
      <c r="CM289" s="990"/>
      <c r="CN289" s="989"/>
      <c r="CO289" s="990"/>
      <c r="CP289" s="989"/>
      <c r="CQ289" s="990"/>
      <c r="CR289" s="282"/>
      <c r="CS289" s="987"/>
      <c r="CT289" s="988"/>
      <c r="CU289" s="987"/>
      <c r="CV289" s="988"/>
      <c r="CW289" s="987"/>
      <c r="CX289" s="988"/>
      <c r="CY289" s="987"/>
      <c r="CZ289" s="988"/>
      <c r="DA289" s="987"/>
      <c r="DB289" s="988"/>
      <c r="DC289" s="283"/>
      <c r="DD289" s="985"/>
      <c r="DE289" s="986"/>
      <c r="DF289" s="985"/>
      <c r="DG289" s="986"/>
      <c r="DH289" s="985"/>
      <c r="DI289" s="986"/>
      <c r="DJ289" s="985"/>
      <c r="DK289" s="986"/>
      <c r="DL289" s="985"/>
      <c r="DM289" s="986"/>
      <c r="DN289" s="284"/>
      <c r="DO289" s="996"/>
      <c r="DP289" s="997"/>
      <c r="DQ289" s="996"/>
      <c r="DR289" s="997"/>
      <c r="DS289" s="996"/>
      <c r="DT289" s="997"/>
      <c r="DU289" s="996"/>
      <c r="DV289" s="997"/>
      <c r="DW289" s="996"/>
      <c r="DX289" s="997"/>
      <c r="DY289" s="285"/>
      <c r="DZ289" s="588"/>
      <c r="EA289" s="589"/>
      <c r="EB289" s="589"/>
      <c r="EC289" s="589"/>
      <c r="ED289" s="589"/>
      <c r="EE289" s="590"/>
      <c r="EF289" s="288">
        <f t="shared" si="716"/>
        <v>0</v>
      </c>
      <c r="EG289" s="288">
        <f t="shared" si="717"/>
        <v>0</v>
      </c>
      <c r="EH289" s="288">
        <f t="shared" si="718"/>
        <v>0</v>
      </c>
      <c r="EI289" s="288">
        <f t="shared" si="719"/>
        <v>0</v>
      </c>
      <c r="EJ289" s="288">
        <f t="shared" si="720"/>
        <v>0</v>
      </c>
      <c r="EK289" s="244">
        <f t="shared" si="721"/>
        <v>0</v>
      </c>
    </row>
    <row r="290" spans="1:141" ht="15" customHeight="1">
      <c r="C290" s="61" t="s">
        <v>315</v>
      </c>
      <c r="D290" s="655" t="s">
        <v>338</v>
      </c>
      <c r="E290" s="57"/>
      <c r="F290" s="57"/>
      <c r="G290" s="57"/>
      <c r="H290" s="57"/>
      <c r="I290" s="57"/>
      <c r="J290" s="649"/>
      <c r="K290" s="57"/>
      <c r="L290" s="33"/>
      <c r="M290" s="34">
        <f t="shared" si="704"/>
        <v>1.1000000000000001</v>
      </c>
      <c r="N290" s="865"/>
      <c r="O290" s="866"/>
      <c r="P290" s="865"/>
      <c r="Q290" s="866"/>
      <c r="R290" s="865"/>
      <c r="S290" s="866"/>
      <c r="T290" s="865"/>
      <c r="U290" s="866"/>
      <c r="V290" s="865"/>
      <c r="W290" s="866"/>
      <c r="X290" s="287"/>
      <c r="Y290" s="867"/>
      <c r="Z290" s="961"/>
      <c r="AA290" s="867"/>
      <c r="AB290" s="961"/>
      <c r="AC290" s="867"/>
      <c r="AD290" s="961"/>
      <c r="AE290" s="867"/>
      <c r="AF290" s="961"/>
      <c r="AG290" s="867"/>
      <c r="AH290" s="961"/>
      <c r="AI290" s="277"/>
      <c r="AJ290" s="869"/>
      <c r="AK290" s="870"/>
      <c r="AL290" s="869"/>
      <c r="AM290" s="870"/>
      <c r="AN290" s="869"/>
      <c r="AO290" s="870"/>
      <c r="AP290" s="869"/>
      <c r="AQ290" s="870"/>
      <c r="AR290" s="869"/>
      <c r="AS290" s="870"/>
      <c r="AT290" s="278"/>
      <c r="AU290" s="845">
        <f t="shared" si="705"/>
        <v>0</v>
      </c>
      <c r="AV290" s="846"/>
      <c r="AW290" s="845">
        <f t="shared" si="706"/>
        <v>0</v>
      </c>
      <c r="AX290" s="846"/>
      <c r="AY290" s="845">
        <f t="shared" si="707"/>
        <v>0</v>
      </c>
      <c r="AZ290" s="846"/>
      <c r="BA290" s="845">
        <f t="shared" si="708"/>
        <v>0</v>
      </c>
      <c r="BB290" s="846"/>
      <c r="BC290" s="845">
        <f t="shared" si="709"/>
        <v>0</v>
      </c>
      <c r="BD290" s="846"/>
      <c r="BE290" s="218">
        <f t="shared" si="722"/>
        <v>0</v>
      </c>
      <c r="BF290" s="863"/>
      <c r="BG290" s="864"/>
      <c r="BH290" s="863"/>
      <c r="BI290" s="864"/>
      <c r="BJ290" s="863"/>
      <c r="BK290" s="864"/>
      <c r="BL290" s="863"/>
      <c r="BM290" s="864"/>
      <c r="BN290" s="863"/>
      <c r="BO290" s="864"/>
      <c r="BP290" s="514"/>
      <c r="BQ290" s="572">
        <f t="shared" si="710"/>
        <v>0</v>
      </c>
      <c r="BR290" s="573">
        <f t="shared" si="711"/>
        <v>0</v>
      </c>
      <c r="BS290" s="573">
        <f t="shared" si="712"/>
        <v>0</v>
      </c>
      <c r="BT290" s="573">
        <f t="shared" si="713"/>
        <v>0</v>
      </c>
      <c r="BU290" s="573">
        <f t="shared" si="714"/>
        <v>0</v>
      </c>
      <c r="BV290" s="574">
        <f t="shared" si="715"/>
        <v>0</v>
      </c>
      <c r="BW290" s="993"/>
      <c r="BX290" s="992"/>
      <c r="BY290" s="991"/>
      <c r="BZ290" s="992"/>
      <c r="CA290" s="991"/>
      <c r="CB290" s="992"/>
      <c r="CC290" s="991"/>
      <c r="CD290" s="992"/>
      <c r="CE290" s="991"/>
      <c r="CF290" s="992"/>
      <c r="CG290" s="281"/>
      <c r="CH290" s="989"/>
      <c r="CI290" s="990"/>
      <c r="CJ290" s="989"/>
      <c r="CK290" s="990"/>
      <c r="CL290" s="989"/>
      <c r="CM290" s="990"/>
      <c r="CN290" s="989"/>
      <c r="CO290" s="990"/>
      <c r="CP290" s="989"/>
      <c r="CQ290" s="990"/>
      <c r="CR290" s="282"/>
      <c r="CS290" s="987"/>
      <c r="CT290" s="988"/>
      <c r="CU290" s="987"/>
      <c r="CV290" s="988"/>
      <c r="CW290" s="987"/>
      <c r="CX290" s="988"/>
      <c r="CY290" s="987"/>
      <c r="CZ290" s="988"/>
      <c r="DA290" s="987"/>
      <c r="DB290" s="988"/>
      <c r="DC290" s="283"/>
      <c r="DD290" s="985"/>
      <c r="DE290" s="986"/>
      <c r="DF290" s="985"/>
      <c r="DG290" s="986"/>
      <c r="DH290" s="985"/>
      <c r="DI290" s="986"/>
      <c r="DJ290" s="985"/>
      <c r="DK290" s="986"/>
      <c r="DL290" s="985"/>
      <c r="DM290" s="986"/>
      <c r="DN290" s="284"/>
      <c r="DO290" s="996"/>
      <c r="DP290" s="997"/>
      <c r="DQ290" s="996"/>
      <c r="DR290" s="997"/>
      <c r="DS290" s="996"/>
      <c r="DT290" s="997"/>
      <c r="DU290" s="996"/>
      <c r="DV290" s="997"/>
      <c r="DW290" s="996"/>
      <c r="DX290" s="997"/>
      <c r="DY290" s="285"/>
      <c r="DZ290" s="588"/>
      <c r="EA290" s="589"/>
      <c r="EB290" s="589"/>
      <c r="EC290" s="589"/>
      <c r="ED290" s="589"/>
      <c r="EE290" s="590"/>
      <c r="EF290" s="288">
        <f t="shared" si="716"/>
        <v>0</v>
      </c>
      <c r="EG290" s="288">
        <f t="shared" si="717"/>
        <v>0</v>
      </c>
      <c r="EH290" s="288">
        <f t="shared" si="718"/>
        <v>0</v>
      </c>
      <c r="EI290" s="288">
        <f t="shared" si="719"/>
        <v>0</v>
      </c>
      <c r="EJ290" s="288">
        <f t="shared" si="720"/>
        <v>0</v>
      </c>
      <c r="EK290" s="244">
        <f t="shared" si="721"/>
        <v>0</v>
      </c>
    </row>
    <row r="291" spans="1:141" ht="15" customHeight="1">
      <c r="C291" s="61" t="s">
        <v>231</v>
      </c>
      <c r="D291" s="655"/>
      <c r="E291" s="57"/>
      <c r="F291" s="57"/>
      <c r="G291" s="57"/>
      <c r="H291" s="57"/>
      <c r="I291" s="57"/>
      <c r="J291" s="649"/>
      <c r="K291" s="57"/>
      <c r="L291" s="33"/>
      <c r="M291" s="34">
        <f t="shared" si="704"/>
        <v>1</v>
      </c>
      <c r="N291" s="865"/>
      <c r="O291" s="866"/>
      <c r="P291" s="865"/>
      <c r="Q291" s="866"/>
      <c r="R291" s="865"/>
      <c r="S291" s="866"/>
      <c r="T291" s="865"/>
      <c r="U291" s="866"/>
      <c r="V291" s="865"/>
      <c r="W291" s="866"/>
      <c r="X291" s="287"/>
      <c r="Y291" s="867"/>
      <c r="Z291" s="961"/>
      <c r="AA291" s="867"/>
      <c r="AB291" s="961"/>
      <c r="AC291" s="867"/>
      <c r="AD291" s="961"/>
      <c r="AE291" s="867"/>
      <c r="AF291" s="961"/>
      <c r="AG291" s="867"/>
      <c r="AH291" s="961"/>
      <c r="AI291" s="277"/>
      <c r="AJ291" s="869"/>
      <c r="AK291" s="870"/>
      <c r="AL291" s="869"/>
      <c r="AM291" s="870"/>
      <c r="AN291" s="869"/>
      <c r="AO291" s="870"/>
      <c r="AP291" s="869"/>
      <c r="AQ291" s="870"/>
      <c r="AR291" s="869"/>
      <c r="AS291" s="870"/>
      <c r="AT291" s="278"/>
      <c r="AU291" s="845">
        <f t="shared" si="705"/>
        <v>0</v>
      </c>
      <c r="AV291" s="846"/>
      <c r="AW291" s="845">
        <f t="shared" si="706"/>
        <v>0</v>
      </c>
      <c r="AX291" s="846"/>
      <c r="AY291" s="845">
        <f t="shared" si="707"/>
        <v>0</v>
      </c>
      <c r="AZ291" s="846"/>
      <c r="BA291" s="845">
        <f t="shared" si="708"/>
        <v>0</v>
      </c>
      <c r="BB291" s="846"/>
      <c r="BC291" s="845">
        <f t="shared" si="709"/>
        <v>0</v>
      </c>
      <c r="BD291" s="846"/>
      <c r="BE291" s="218">
        <f t="shared" si="722"/>
        <v>0</v>
      </c>
      <c r="BF291" s="863"/>
      <c r="BG291" s="864"/>
      <c r="BH291" s="863"/>
      <c r="BI291" s="864"/>
      <c r="BJ291" s="863"/>
      <c r="BK291" s="864"/>
      <c r="BL291" s="863"/>
      <c r="BM291" s="864"/>
      <c r="BN291" s="863"/>
      <c r="BO291" s="864"/>
      <c r="BP291" s="514"/>
      <c r="BQ291" s="572">
        <f t="shared" si="710"/>
        <v>0</v>
      </c>
      <c r="BR291" s="573">
        <f t="shared" si="711"/>
        <v>0</v>
      </c>
      <c r="BS291" s="573">
        <f t="shared" si="712"/>
        <v>0</v>
      </c>
      <c r="BT291" s="573">
        <f t="shared" si="713"/>
        <v>0</v>
      </c>
      <c r="BU291" s="573">
        <f t="shared" si="714"/>
        <v>0</v>
      </c>
      <c r="BV291" s="574">
        <f t="shared" si="715"/>
        <v>0</v>
      </c>
      <c r="BW291" s="993"/>
      <c r="BX291" s="992"/>
      <c r="BY291" s="991"/>
      <c r="BZ291" s="992"/>
      <c r="CA291" s="991"/>
      <c r="CB291" s="992"/>
      <c r="CC291" s="991"/>
      <c r="CD291" s="992"/>
      <c r="CE291" s="991"/>
      <c r="CF291" s="992"/>
      <c r="CG291" s="281"/>
      <c r="CH291" s="989"/>
      <c r="CI291" s="990"/>
      <c r="CJ291" s="989"/>
      <c r="CK291" s="990"/>
      <c r="CL291" s="989"/>
      <c r="CM291" s="990"/>
      <c r="CN291" s="989"/>
      <c r="CO291" s="990"/>
      <c r="CP291" s="989"/>
      <c r="CQ291" s="990"/>
      <c r="CR291" s="282"/>
      <c r="CS291" s="987"/>
      <c r="CT291" s="988"/>
      <c r="CU291" s="987"/>
      <c r="CV291" s="988"/>
      <c r="CW291" s="987"/>
      <c r="CX291" s="988"/>
      <c r="CY291" s="987"/>
      <c r="CZ291" s="988"/>
      <c r="DA291" s="987"/>
      <c r="DB291" s="988"/>
      <c r="DC291" s="283"/>
      <c r="DD291" s="985"/>
      <c r="DE291" s="986"/>
      <c r="DF291" s="985"/>
      <c r="DG291" s="986"/>
      <c r="DH291" s="985"/>
      <c r="DI291" s="986"/>
      <c r="DJ291" s="985"/>
      <c r="DK291" s="986"/>
      <c r="DL291" s="985"/>
      <c r="DM291" s="986"/>
      <c r="DN291" s="284"/>
      <c r="DO291" s="996"/>
      <c r="DP291" s="997"/>
      <c r="DQ291" s="996"/>
      <c r="DR291" s="997"/>
      <c r="DS291" s="996"/>
      <c r="DT291" s="997"/>
      <c r="DU291" s="996"/>
      <c r="DV291" s="997"/>
      <c r="DW291" s="996"/>
      <c r="DX291" s="997"/>
      <c r="DY291" s="285"/>
      <c r="DZ291" s="588"/>
      <c r="EA291" s="589"/>
      <c r="EB291" s="589"/>
      <c r="EC291" s="589"/>
      <c r="ED291" s="589"/>
      <c r="EE291" s="590"/>
      <c r="EF291" s="288">
        <f t="shared" si="716"/>
        <v>0</v>
      </c>
      <c r="EG291" s="288">
        <f t="shared" si="717"/>
        <v>0</v>
      </c>
      <c r="EH291" s="288">
        <f t="shared" si="718"/>
        <v>0</v>
      </c>
      <c r="EI291" s="288">
        <f t="shared" si="719"/>
        <v>0</v>
      </c>
      <c r="EJ291" s="288">
        <f t="shared" si="720"/>
        <v>0</v>
      </c>
      <c r="EK291" s="244">
        <f t="shared" si="721"/>
        <v>0</v>
      </c>
    </row>
    <row r="292" spans="1:141" ht="15" customHeight="1">
      <c r="C292" s="61" t="s">
        <v>15</v>
      </c>
      <c r="D292" s="655"/>
      <c r="E292" s="57"/>
      <c r="F292" s="57"/>
      <c r="G292" s="57"/>
      <c r="H292" s="57"/>
      <c r="I292" s="57"/>
      <c r="J292" s="649"/>
      <c r="K292" s="57"/>
      <c r="L292" s="33"/>
      <c r="M292" s="34">
        <f t="shared" si="704"/>
        <v>1</v>
      </c>
      <c r="N292" s="865"/>
      <c r="O292" s="866"/>
      <c r="P292" s="865"/>
      <c r="Q292" s="866"/>
      <c r="R292" s="865"/>
      <c r="S292" s="866"/>
      <c r="T292" s="865"/>
      <c r="U292" s="866"/>
      <c r="V292" s="865"/>
      <c r="W292" s="866"/>
      <c r="X292" s="287"/>
      <c r="Y292" s="867"/>
      <c r="Z292" s="961"/>
      <c r="AA292" s="867"/>
      <c r="AB292" s="961"/>
      <c r="AC292" s="867"/>
      <c r="AD292" s="961"/>
      <c r="AE292" s="867"/>
      <c r="AF292" s="961"/>
      <c r="AG292" s="867"/>
      <c r="AH292" s="961"/>
      <c r="AI292" s="277"/>
      <c r="AJ292" s="869"/>
      <c r="AK292" s="870"/>
      <c r="AL292" s="869"/>
      <c r="AM292" s="870"/>
      <c r="AN292" s="869"/>
      <c r="AO292" s="870"/>
      <c r="AP292" s="869"/>
      <c r="AQ292" s="870"/>
      <c r="AR292" s="869"/>
      <c r="AS292" s="870"/>
      <c r="AT292" s="278"/>
      <c r="AU292" s="845">
        <f t="shared" si="705"/>
        <v>0</v>
      </c>
      <c r="AV292" s="846"/>
      <c r="AW292" s="845">
        <f t="shared" si="706"/>
        <v>0</v>
      </c>
      <c r="AX292" s="846"/>
      <c r="AY292" s="845">
        <f t="shared" si="707"/>
        <v>0</v>
      </c>
      <c r="AZ292" s="846"/>
      <c r="BA292" s="845">
        <f t="shared" si="708"/>
        <v>0</v>
      </c>
      <c r="BB292" s="846"/>
      <c r="BC292" s="845">
        <f t="shared" si="709"/>
        <v>0</v>
      </c>
      <c r="BD292" s="846"/>
      <c r="BE292" s="218">
        <f t="shared" si="722"/>
        <v>0</v>
      </c>
      <c r="BF292" s="863"/>
      <c r="BG292" s="864"/>
      <c r="BH292" s="863"/>
      <c r="BI292" s="864"/>
      <c r="BJ292" s="863"/>
      <c r="BK292" s="864"/>
      <c r="BL292" s="863"/>
      <c r="BM292" s="864"/>
      <c r="BN292" s="863"/>
      <c r="BO292" s="864"/>
      <c r="BP292" s="514"/>
      <c r="BQ292" s="572">
        <f t="shared" si="710"/>
        <v>0</v>
      </c>
      <c r="BR292" s="573">
        <f t="shared" si="711"/>
        <v>0</v>
      </c>
      <c r="BS292" s="573">
        <f t="shared" si="712"/>
        <v>0</v>
      </c>
      <c r="BT292" s="573">
        <f t="shared" si="713"/>
        <v>0</v>
      </c>
      <c r="BU292" s="573">
        <f t="shared" si="714"/>
        <v>0</v>
      </c>
      <c r="BV292" s="574">
        <f t="shared" si="715"/>
        <v>0</v>
      </c>
      <c r="BW292" s="993"/>
      <c r="BX292" s="992"/>
      <c r="BY292" s="991"/>
      <c r="BZ292" s="992"/>
      <c r="CA292" s="991"/>
      <c r="CB292" s="992"/>
      <c r="CC292" s="991"/>
      <c r="CD292" s="992"/>
      <c r="CE292" s="991"/>
      <c r="CF292" s="992"/>
      <c r="CG292" s="281"/>
      <c r="CH292" s="989"/>
      <c r="CI292" s="990"/>
      <c r="CJ292" s="989"/>
      <c r="CK292" s="990"/>
      <c r="CL292" s="989"/>
      <c r="CM292" s="990"/>
      <c r="CN292" s="989"/>
      <c r="CO292" s="990"/>
      <c r="CP292" s="989"/>
      <c r="CQ292" s="990"/>
      <c r="CR292" s="282"/>
      <c r="CS292" s="987"/>
      <c r="CT292" s="988"/>
      <c r="CU292" s="987"/>
      <c r="CV292" s="988"/>
      <c r="CW292" s="987"/>
      <c r="CX292" s="988"/>
      <c r="CY292" s="987"/>
      <c r="CZ292" s="988"/>
      <c r="DA292" s="987"/>
      <c r="DB292" s="988"/>
      <c r="DC292" s="283"/>
      <c r="DD292" s="985"/>
      <c r="DE292" s="986"/>
      <c r="DF292" s="985"/>
      <c r="DG292" s="986"/>
      <c r="DH292" s="985"/>
      <c r="DI292" s="986"/>
      <c r="DJ292" s="985"/>
      <c r="DK292" s="986"/>
      <c r="DL292" s="985"/>
      <c r="DM292" s="986"/>
      <c r="DN292" s="284"/>
      <c r="DO292" s="996"/>
      <c r="DP292" s="997"/>
      <c r="DQ292" s="996"/>
      <c r="DR292" s="997"/>
      <c r="DS292" s="996"/>
      <c r="DT292" s="997"/>
      <c r="DU292" s="996"/>
      <c r="DV292" s="997"/>
      <c r="DW292" s="996"/>
      <c r="DX292" s="997"/>
      <c r="DY292" s="285"/>
      <c r="DZ292" s="588"/>
      <c r="EA292" s="589"/>
      <c r="EB292" s="589"/>
      <c r="EC292" s="589"/>
      <c r="ED292" s="589"/>
      <c r="EE292" s="590"/>
      <c r="EF292" s="288">
        <f t="shared" si="716"/>
        <v>0</v>
      </c>
      <c r="EG292" s="288">
        <f t="shared" si="717"/>
        <v>0</v>
      </c>
      <c r="EH292" s="288">
        <f t="shared" si="718"/>
        <v>0</v>
      </c>
      <c r="EI292" s="288">
        <f t="shared" si="719"/>
        <v>0</v>
      </c>
      <c r="EJ292" s="288">
        <f t="shared" si="720"/>
        <v>0</v>
      </c>
      <c r="EK292" s="244">
        <f t="shared" si="721"/>
        <v>0</v>
      </c>
    </row>
    <row r="293" spans="1:141" ht="15" customHeight="1">
      <c r="C293" s="61" t="s">
        <v>34</v>
      </c>
      <c r="D293" s="655"/>
      <c r="E293" s="57"/>
      <c r="F293" s="57"/>
      <c r="G293" s="57"/>
      <c r="H293" s="57"/>
      <c r="I293" s="57"/>
      <c r="J293" s="649"/>
      <c r="K293" s="57"/>
      <c r="L293" s="33"/>
      <c r="M293" s="34">
        <f t="shared" si="704"/>
        <v>1.1000000000000001</v>
      </c>
      <c r="N293" s="865"/>
      <c r="O293" s="866"/>
      <c r="P293" s="865"/>
      <c r="Q293" s="866"/>
      <c r="R293" s="865"/>
      <c r="S293" s="866"/>
      <c r="T293" s="865"/>
      <c r="U293" s="866"/>
      <c r="V293" s="865"/>
      <c r="W293" s="866"/>
      <c r="X293" s="287"/>
      <c r="Y293" s="867"/>
      <c r="Z293" s="961"/>
      <c r="AA293" s="867"/>
      <c r="AB293" s="961"/>
      <c r="AC293" s="867"/>
      <c r="AD293" s="961"/>
      <c r="AE293" s="867"/>
      <c r="AF293" s="961"/>
      <c r="AG293" s="867"/>
      <c r="AH293" s="961"/>
      <c r="AI293" s="277"/>
      <c r="AJ293" s="869"/>
      <c r="AK293" s="870"/>
      <c r="AL293" s="869"/>
      <c r="AM293" s="870"/>
      <c r="AN293" s="869"/>
      <c r="AO293" s="870"/>
      <c r="AP293" s="869"/>
      <c r="AQ293" s="870"/>
      <c r="AR293" s="869"/>
      <c r="AS293" s="870"/>
      <c r="AT293" s="278"/>
      <c r="AU293" s="845">
        <f t="shared" si="705"/>
        <v>0</v>
      </c>
      <c r="AV293" s="846"/>
      <c r="AW293" s="845">
        <f t="shared" si="706"/>
        <v>0</v>
      </c>
      <c r="AX293" s="846"/>
      <c r="AY293" s="845">
        <f t="shared" si="707"/>
        <v>0</v>
      </c>
      <c r="AZ293" s="846"/>
      <c r="BA293" s="845">
        <f t="shared" si="708"/>
        <v>0</v>
      </c>
      <c r="BB293" s="846"/>
      <c r="BC293" s="845">
        <f t="shared" si="709"/>
        <v>0</v>
      </c>
      <c r="BD293" s="846"/>
      <c r="BE293" s="218">
        <f t="shared" si="722"/>
        <v>0</v>
      </c>
      <c r="BF293" s="863"/>
      <c r="BG293" s="864"/>
      <c r="BH293" s="863"/>
      <c r="BI293" s="864"/>
      <c r="BJ293" s="863"/>
      <c r="BK293" s="864"/>
      <c r="BL293" s="863"/>
      <c r="BM293" s="864"/>
      <c r="BN293" s="863"/>
      <c r="BO293" s="864"/>
      <c r="BP293" s="514"/>
      <c r="BQ293" s="572">
        <f t="shared" si="710"/>
        <v>0</v>
      </c>
      <c r="BR293" s="573">
        <f t="shared" si="711"/>
        <v>0</v>
      </c>
      <c r="BS293" s="573">
        <f t="shared" si="712"/>
        <v>0</v>
      </c>
      <c r="BT293" s="573">
        <f t="shared" si="713"/>
        <v>0</v>
      </c>
      <c r="BU293" s="573">
        <f t="shared" si="714"/>
        <v>0</v>
      </c>
      <c r="BV293" s="574">
        <f t="shared" si="715"/>
        <v>0</v>
      </c>
      <c r="BW293" s="993"/>
      <c r="BX293" s="992"/>
      <c r="BY293" s="991"/>
      <c r="BZ293" s="992"/>
      <c r="CA293" s="991"/>
      <c r="CB293" s="992"/>
      <c r="CC293" s="991"/>
      <c r="CD293" s="992"/>
      <c r="CE293" s="991"/>
      <c r="CF293" s="992"/>
      <c r="CG293" s="281"/>
      <c r="CH293" s="989"/>
      <c r="CI293" s="990"/>
      <c r="CJ293" s="989"/>
      <c r="CK293" s="990"/>
      <c r="CL293" s="989"/>
      <c r="CM293" s="990"/>
      <c r="CN293" s="989"/>
      <c r="CO293" s="990"/>
      <c r="CP293" s="989"/>
      <c r="CQ293" s="990"/>
      <c r="CR293" s="282"/>
      <c r="CS293" s="987"/>
      <c r="CT293" s="988"/>
      <c r="CU293" s="987"/>
      <c r="CV293" s="988"/>
      <c r="CW293" s="987"/>
      <c r="CX293" s="988"/>
      <c r="CY293" s="987"/>
      <c r="CZ293" s="988"/>
      <c r="DA293" s="987"/>
      <c r="DB293" s="988"/>
      <c r="DC293" s="283"/>
      <c r="DD293" s="985"/>
      <c r="DE293" s="986"/>
      <c r="DF293" s="985"/>
      <c r="DG293" s="986"/>
      <c r="DH293" s="985"/>
      <c r="DI293" s="986"/>
      <c r="DJ293" s="985"/>
      <c r="DK293" s="986"/>
      <c r="DL293" s="985"/>
      <c r="DM293" s="986"/>
      <c r="DN293" s="284"/>
      <c r="DO293" s="996"/>
      <c r="DP293" s="997"/>
      <c r="DQ293" s="996"/>
      <c r="DR293" s="997"/>
      <c r="DS293" s="996"/>
      <c r="DT293" s="997"/>
      <c r="DU293" s="996"/>
      <c r="DV293" s="997"/>
      <c r="DW293" s="996"/>
      <c r="DX293" s="997"/>
      <c r="DY293" s="285"/>
      <c r="DZ293" s="588"/>
      <c r="EA293" s="589"/>
      <c r="EB293" s="589"/>
      <c r="EC293" s="589"/>
      <c r="ED293" s="589"/>
      <c r="EE293" s="590"/>
      <c r="EF293" s="288">
        <f t="shared" si="716"/>
        <v>0</v>
      </c>
      <c r="EG293" s="288">
        <f t="shared" si="717"/>
        <v>0</v>
      </c>
      <c r="EH293" s="288">
        <f t="shared" si="718"/>
        <v>0</v>
      </c>
      <c r="EI293" s="288">
        <f t="shared" si="719"/>
        <v>0</v>
      </c>
      <c r="EJ293" s="288">
        <f t="shared" si="720"/>
        <v>0</v>
      </c>
      <c r="EK293" s="244">
        <f t="shared" si="721"/>
        <v>0</v>
      </c>
    </row>
    <row r="294" spans="1:141" ht="15" customHeight="1">
      <c r="C294" s="61" t="s">
        <v>315</v>
      </c>
      <c r="D294" s="655" t="s">
        <v>338</v>
      </c>
      <c r="E294" s="57"/>
      <c r="F294" s="57"/>
      <c r="G294" s="57"/>
      <c r="H294" s="57"/>
      <c r="I294" s="57"/>
      <c r="J294" s="649"/>
      <c r="K294" s="57"/>
      <c r="L294" s="33"/>
      <c r="M294" s="34">
        <f t="shared" si="704"/>
        <v>1.1000000000000001</v>
      </c>
      <c r="N294" s="865"/>
      <c r="O294" s="866"/>
      <c r="P294" s="865"/>
      <c r="Q294" s="866"/>
      <c r="R294" s="865"/>
      <c r="S294" s="866"/>
      <c r="T294" s="865"/>
      <c r="U294" s="866"/>
      <c r="V294" s="865"/>
      <c r="W294" s="866"/>
      <c r="X294" s="287"/>
      <c r="Y294" s="867"/>
      <c r="Z294" s="961"/>
      <c r="AA294" s="867"/>
      <c r="AB294" s="961"/>
      <c r="AC294" s="867"/>
      <c r="AD294" s="961"/>
      <c r="AE294" s="867"/>
      <c r="AF294" s="961"/>
      <c r="AG294" s="867"/>
      <c r="AH294" s="961"/>
      <c r="AI294" s="277"/>
      <c r="AJ294" s="869"/>
      <c r="AK294" s="870"/>
      <c r="AL294" s="869"/>
      <c r="AM294" s="870"/>
      <c r="AN294" s="869"/>
      <c r="AO294" s="870"/>
      <c r="AP294" s="869"/>
      <c r="AQ294" s="870"/>
      <c r="AR294" s="869"/>
      <c r="AS294" s="870"/>
      <c r="AT294" s="278"/>
      <c r="AU294" s="845">
        <f t="shared" si="705"/>
        <v>0</v>
      </c>
      <c r="AV294" s="846"/>
      <c r="AW294" s="845">
        <f t="shared" si="706"/>
        <v>0</v>
      </c>
      <c r="AX294" s="846"/>
      <c r="AY294" s="845">
        <f t="shared" si="707"/>
        <v>0</v>
      </c>
      <c r="AZ294" s="846"/>
      <c r="BA294" s="845">
        <f t="shared" si="708"/>
        <v>0</v>
      </c>
      <c r="BB294" s="846"/>
      <c r="BC294" s="845">
        <f t="shared" si="709"/>
        <v>0</v>
      </c>
      <c r="BD294" s="846"/>
      <c r="BE294" s="218">
        <f t="shared" si="722"/>
        <v>0</v>
      </c>
      <c r="BF294" s="863"/>
      <c r="BG294" s="864"/>
      <c r="BH294" s="863"/>
      <c r="BI294" s="864"/>
      <c r="BJ294" s="863"/>
      <c r="BK294" s="864"/>
      <c r="BL294" s="863"/>
      <c r="BM294" s="864"/>
      <c r="BN294" s="863"/>
      <c r="BO294" s="864"/>
      <c r="BP294" s="514"/>
      <c r="BQ294" s="572">
        <f t="shared" si="710"/>
        <v>0</v>
      </c>
      <c r="BR294" s="573">
        <f t="shared" si="711"/>
        <v>0</v>
      </c>
      <c r="BS294" s="573">
        <f t="shared" si="712"/>
        <v>0</v>
      </c>
      <c r="BT294" s="573">
        <f t="shared" si="713"/>
        <v>0</v>
      </c>
      <c r="BU294" s="573">
        <f t="shared" si="714"/>
        <v>0</v>
      </c>
      <c r="BV294" s="574">
        <f t="shared" si="715"/>
        <v>0</v>
      </c>
      <c r="BW294" s="993"/>
      <c r="BX294" s="992"/>
      <c r="BY294" s="991"/>
      <c r="BZ294" s="992"/>
      <c r="CA294" s="991"/>
      <c r="CB294" s="992"/>
      <c r="CC294" s="991"/>
      <c r="CD294" s="992"/>
      <c r="CE294" s="991"/>
      <c r="CF294" s="992"/>
      <c r="CG294" s="281"/>
      <c r="CH294" s="989"/>
      <c r="CI294" s="990"/>
      <c r="CJ294" s="989"/>
      <c r="CK294" s="990"/>
      <c r="CL294" s="989"/>
      <c r="CM294" s="990"/>
      <c r="CN294" s="989"/>
      <c r="CO294" s="990"/>
      <c r="CP294" s="989"/>
      <c r="CQ294" s="990"/>
      <c r="CR294" s="282"/>
      <c r="CS294" s="987"/>
      <c r="CT294" s="988"/>
      <c r="CU294" s="987"/>
      <c r="CV294" s="988"/>
      <c r="CW294" s="987"/>
      <c r="CX294" s="988"/>
      <c r="CY294" s="987"/>
      <c r="CZ294" s="988"/>
      <c r="DA294" s="987"/>
      <c r="DB294" s="988"/>
      <c r="DC294" s="283"/>
      <c r="DD294" s="985"/>
      <c r="DE294" s="986"/>
      <c r="DF294" s="985"/>
      <c r="DG294" s="986"/>
      <c r="DH294" s="985"/>
      <c r="DI294" s="986"/>
      <c r="DJ294" s="985"/>
      <c r="DK294" s="986"/>
      <c r="DL294" s="985"/>
      <c r="DM294" s="986"/>
      <c r="DN294" s="284"/>
      <c r="DO294" s="996"/>
      <c r="DP294" s="997"/>
      <c r="DQ294" s="996"/>
      <c r="DR294" s="997"/>
      <c r="DS294" s="996"/>
      <c r="DT294" s="997"/>
      <c r="DU294" s="996"/>
      <c r="DV294" s="997"/>
      <c r="DW294" s="996"/>
      <c r="DX294" s="997"/>
      <c r="DY294" s="285"/>
      <c r="DZ294" s="588"/>
      <c r="EA294" s="589"/>
      <c r="EB294" s="589"/>
      <c r="EC294" s="589"/>
      <c r="ED294" s="589"/>
      <c r="EE294" s="590"/>
      <c r="EF294" s="288">
        <f t="shared" si="716"/>
        <v>0</v>
      </c>
      <c r="EG294" s="288">
        <f t="shared" si="717"/>
        <v>0</v>
      </c>
      <c r="EH294" s="288">
        <f t="shared" si="718"/>
        <v>0</v>
      </c>
      <c r="EI294" s="288">
        <f t="shared" si="719"/>
        <v>0</v>
      </c>
      <c r="EJ294" s="288">
        <f t="shared" si="720"/>
        <v>0</v>
      </c>
      <c r="EK294" s="244">
        <f t="shared" si="721"/>
        <v>0</v>
      </c>
    </row>
    <row r="295" spans="1:141" ht="15" customHeight="1">
      <c r="C295" s="61" t="s">
        <v>231</v>
      </c>
      <c r="D295" s="655"/>
      <c r="E295" s="57"/>
      <c r="F295" s="57"/>
      <c r="G295" s="57"/>
      <c r="H295" s="57"/>
      <c r="I295" s="57"/>
      <c r="J295" s="649"/>
      <c r="K295" s="57"/>
      <c r="L295" s="33"/>
      <c r="M295" s="34">
        <f t="shared" si="704"/>
        <v>1</v>
      </c>
      <c r="N295" s="865"/>
      <c r="O295" s="866"/>
      <c r="P295" s="865"/>
      <c r="Q295" s="866"/>
      <c r="R295" s="865"/>
      <c r="S295" s="866"/>
      <c r="T295" s="865"/>
      <c r="U295" s="866"/>
      <c r="V295" s="865"/>
      <c r="W295" s="866"/>
      <c r="X295" s="287"/>
      <c r="Y295" s="867"/>
      <c r="Z295" s="961"/>
      <c r="AA295" s="867"/>
      <c r="AB295" s="961"/>
      <c r="AC295" s="867"/>
      <c r="AD295" s="961"/>
      <c r="AE295" s="867"/>
      <c r="AF295" s="961"/>
      <c r="AG295" s="867"/>
      <c r="AH295" s="961"/>
      <c r="AI295" s="277"/>
      <c r="AJ295" s="869"/>
      <c r="AK295" s="870"/>
      <c r="AL295" s="869"/>
      <c r="AM295" s="870"/>
      <c r="AN295" s="869"/>
      <c r="AO295" s="870"/>
      <c r="AP295" s="869"/>
      <c r="AQ295" s="870"/>
      <c r="AR295" s="869"/>
      <c r="AS295" s="870"/>
      <c r="AT295" s="278"/>
      <c r="AU295" s="845">
        <f t="shared" si="705"/>
        <v>0</v>
      </c>
      <c r="AV295" s="846"/>
      <c r="AW295" s="845">
        <f t="shared" si="706"/>
        <v>0</v>
      </c>
      <c r="AX295" s="846"/>
      <c r="AY295" s="845">
        <f t="shared" si="707"/>
        <v>0</v>
      </c>
      <c r="AZ295" s="846"/>
      <c r="BA295" s="845">
        <f t="shared" si="708"/>
        <v>0</v>
      </c>
      <c r="BB295" s="846"/>
      <c r="BC295" s="845">
        <f t="shared" si="709"/>
        <v>0</v>
      </c>
      <c r="BD295" s="846"/>
      <c r="BE295" s="218">
        <f t="shared" si="722"/>
        <v>0</v>
      </c>
      <c r="BF295" s="863"/>
      <c r="BG295" s="864"/>
      <c r="BH295" s="863"/>
      <c r="BI295" s="864"/>
      <c r="BJ295" s="863"/>
      <c r="BK295" s="864"/>
      <c r="BL295" s="863"/>
      <c r="BM295" s="864"/>
      <c r="BN295" s="863"/>
      <c r="BO295" s="864"/>
      <c r="BP295" s="514"/>
      <c r="BQ295" s="572">
        <f t="shared" si="710"/>
        <v>0</v>
      </c>
      <c r="BR295" s="573">
        <f t="shared" si="711"/>
        <v>0</v>
      </c>
      <c r="BS295" s="573">
        <f t="shared" si="712"/>
        <v>0</v>
      </c>
      <c r="BT295" s="573">
        <f t="shared" si="713"/>
        <v>0</v>
      </c>
      <c r="BU295" s="573">
        <f t="shared" si="714"/>
        <v>0</v>
      </c>
      <c r="BV295" s="574">
        <f t="shared" si="715"/>
        <v>0</v>
      </c>
      <c r="BW295" s="993"/>
      <c r="BX295" s="992"/>
      <c r="BY295" s="991"/>
      <c r="BZ295" s="992"/>
      <c r="CA295" s="991"/>
      <c r="CB295" s="992"/>
      <c r="CC295" s="991"/>
      <c r="CD295" s="992"/>
      <c r="CE295" s="991"/>
      <c r="CF295" s="992"/>
      <c r="CG295" s="281"/>
      <c r="CH295" s="989"/>
      <c r="CI295" s="990"/>
      <c r="CJ295" s="989"/>
      <c r="CK295" s="990"/>
      <c r="CL295" s="989"/>
      <c r="CM295" s="990"/>
      <c r="CN295" s="989"/>
      <c r="CO295" s="990"/>
      <c r="CP295" s="989"/>
      <c r="CQ295" s="990"/>
      <c r="CR295" s="282"/>
      <c r="CS295" s="987"/>
      <c r="CT295" s="988"/>
      <c r="CU295" s="987"/>
      <c r="CV295" s="988"/>
      <c r="CW295" s="987"/>
      <c r="CX295" s="988"/>
      <c r="CY295" s="987"/>
      <c r="CZ295" s="988"/>
      <c r="DA295" s="987"/>
      <c r="DB295" s="988"/>
      <c r="DC295" s="283"/>
      <c r="DD295" s="985"/>
      <c r="DE295" s="986"/>
      <c r="DF295" s="985"/>
      <c r="DG295" s="986"/>
      <c r="DH295" s="985"/>
      <c r="DI295" s="986"/>
      <c r="DJ295" s="985"/>
      <c r="DK295" s="986"/>
      <c r="DL295" s="985"/>
      <c r="DM295" s="986"/>
      <c r="DN295" s="284"/>
      <c r="DO295" s="996"/>
      <c r="DP295" s="997"/>
      <c r="DQ295" s="996"/>
      <c r="DR295" s="997"/>
      <c r="DS295" s="996"/>
      <c r="DT295" s="997"/>
      <c r="DU295" s="996"/>
      <c r="DV295" s="997"/>
      <c r="DW295" s="996"/>
      <c r="DX295" s="997"/>
      <c r="DY295" s="285"/>
      <c r="DZ295" s="588"/>
      <c r="EA295" s="589"/>
      <c r="EB295" s="589"/>
      <c r="EC295" s="589"/>
      <c r="ED295" s="589"/>
      <c r="EE295" s="590"/>
      <c r="EF295" s="288">
        <f t="shared" si="716"/>
        <v>0</v>
      </c>
      <c r="EG295" s="288">
        <f t="shared" si="717"/>
        <v>0</v>
      </c>
      <c r="EH295" s="288">
        <f t="shared" si="718"/>
        <v>0</v>
      </c>
      <c r="EI295" s="288">
        <f t="shared" si="719"/>
        <v>0</v>
      </c>
      <c r="EJ295" s="288">
        <f t="shared" si="720"/>
        <v>0</v>
      </c>
      <c r="EK295" s="244">
        <f t="shared" si="721"/>
        <v>0</v>
      </c>
    </row>
    <row r="296" spans="1:141" ht="15" customHeight="1">
      <c r="C296" s="61" t="s">
        <v>15</v>
      </c>
      <c r="D296" s="655"/>
      <c r="E296" s="57"/>
      <c r="F296" s="57"/>
      <c r="G296" s="57"/>
      <c r="H296" s="57"/>
      <c r="I296" s="57"/>
      <c r="J296" s="649"/>
      <c r="K296" s="57"/>
      <c r="L296" s="33"/>
      <c r="M296" s="34">
        <f t="shared" si="704"/>
        <v>1</v>
      </c>
      <c r="N296" s="865"/>
      <c r="O296" s="866"/>
      <c r="P296" s="865"/>
      <c r="Q296" s="866"/>
      <c r="R296" s="865"/>
      <c r="S296" s="866"/>
      <c r="T296" s="865"/>
      <c r="U296" s="866"/>
      <c r="V296" s="865"/>
      <c r="W296" s="866"/>
      <c r="X296" s="287"/>
      <c r="Y296" s="867"/>
      <c r="Z296" s="961"/>
      <c r="AA296" s="867"/>
      <c r="AB296" s="961"/>
      <c r="AC296" s="867"/>
      <c r="AD296" s="961"/>
      <c r="AE296" s="867"/>
      <c r="AF296" s="961"/>
      <c r="AG296" s="867"/>
      <c r="AH296" s="961"/>
      <c r="AI296" s="277"/>
      <c r="AJ296" s="869"/>
      <c r="AK296" s="870"/>
      <c r="AL296" s="869"/>
      <c r="AM296" s="870"/>
      <c r="AN296" s="869"/>
      <c r="AO296" s="870"/>
      <c r="AP296" s="869"/>
      <c r="AQ296" s="870"/>
      <c r="AR296" s="869"/>
      <c r="AS296" s="870"/>
      <c r="AT296" s="278"/>
      <c r="AU296" s="845">
        <f t="shared" si="705"/>
        <v>0</v>
      </c>
      <c r="AV296" s="846"/>
      <c r="AW296" s="845">
        <f t="shared" si="706"/>
        <v>0</v>
      </c>
      <c r="AX296" s="846"/>
      <c r="AY296" s="845">
        <f t="shared" si="707"/>
        <v>0</v>
      </c>
      <c r="AZ296" s="846"/>
      <c r="BA296" s="845">
        <f t="shared" si="708"/>
        <v>0</v>
      </c>
      <c r="BB296" s="846"/>
      <c r="BC296" s="845">
        <f t="shared" si="709"/>
        <v>0</v>
      </c>
      <c r="BD296" s="846"/>
      <c r="BE296" s="218">
        <f t="shared" si="722"/>
        <v>0</v>
      </c>
      <c r="BF296" s="863"/>
      <c r="BG296" s="864"/>
      <c r="BH296" s="863"/>
      <c r="BI296" s="864"/>
      <c r="BJ296" s="863"/>
      <c r="BK296" s="864"/>
      <c r="BL296" s="863"/>
      <c r="BM296" s="864"/>
      <c r="BN296" s="863"/>
      <c r="BO296" s="864"/>
      <c r="BP296" s="514"/>
      <c r="BQ296" s="572">
        <f t="shared" si="710"/>
        <v>0</v>
      </c>
      <c r="BR296" s="573">
        <f t="shared" si="711"/>
        <v>0</v>
      </c>
      <c r="BS296" s="573">
        <f t="shared" si="712"/>
        <v>0</v>
      </c>
      <c r="BT296" s="573">
        <f t="shared" si="713"/>
        <v>0</v>
      </c>
      <c r="BU296" s="573">
        <f t="shared" si="714"/>
        <v>0</v>
      </c>
      <c r="BV296" s="574">
        <f t="shared" si="715"/>
        <v>0</v>
      </c>
      <c r="BW296" s="993"/>
      <c r="BX296" s="992"/>
      <c r="BY296" s="991"/>
      <c r="BZ296" s="992"/>
      <c r="CA296" s="991"/>
      <c r="CB296" s="992"/>
      <c r="CC296" s="991"/>
      <c r="CD296" s="992"/>
      <c r="CE296" s="991"/>
      <c r="CF296" s="992"/>
      <c r="CG296" s="281"/>
      <c r="CH296" s="989"/>
      <c r="CI296" s="990"/>
      <c r="CJ296" s="989"/>
      <c r="CK296" s="990"/>
      <c r="CL296" s="989"/>
      <c r="CM296" s="990"/>
      <c r="CN296" s="989"/>
      <c r="CO296" s="990"/>
      <c r="CP296" s="989"/>
      <c r="CQ296" s="990"/>
      <c r="CR296" s="282"/>
      <c r="CS296" s="987"/>
      <c r="CT296" s="988"/>
      <c r="CU296" s="987"/>
      <c r="CV296" s="988"/>
      <c r="CW296" s="987"/>
      <c r="CX296" s="988"/>
      <c r="CY296" s="987"/>
      <c r="CZ296" s="988"/>
      <c r="DA296" s="987"/>
      <c r="DB296" s="988"/>
      <c r="DC296" s="283"/>
      <c r="DD296" s="985"/>
      <c r="DE296" s="986"/>
      <c r="DF296" s="985"/>
      <c r="DG296" s="986"/>
      <c r="DH296" s="985"/>
      <c r="DI296" s="986"/>
      <c r="DJ296" s="985"/>
      <c r="DK296" s="986"/>
      <c r="DL296" s="985"/>
      <c r="DM296" s="986"/>
      <c r="DN296" s="284"/>
      <c r="DO296" s="996"/>
      <c r="DP296" s="997"/>
      <c r="DQ296" s="996"/>
      <c r="DR296" s="997"/>
      <c r="DS296" s="996"/>
      <c r="DT296" s="997"/>
      <c r="DU296" s="996"/>
      <c r="DV296" s="997"/>
      <c r="DW296" s="996"/>
      <c r="DX296" s="997"/>
      <c r="DY296" s="285"/>
      <c r="DZ296" s="588"/>
      <c r="EA296" s="589"/>
      <c r="EB296" s="589"/>
      <c r="EC296" s="589"/>
      <c r="ED296" s="589"/>
      <c r="EE296" s="590"/>
      <c r="EF296" s="288">
        <f t="shared" si="716"/>
        <v>0</v>
      </c>
      <c r="EG296" s="288">
        <f t="shared" si="717"/>
        <v>0</v>
      </c>
      <c r="EH296" s="288">
        <f t="shared" si="718"/>
        <v>0</v>
      </c>
      <c r="EI296" s="288">
        <f t="shared" si="719"/>
        <v>0</v>
      </c>
      <c r="EJ296" s="288">
        <f t="shared" si="720"/>
        <v>0</v>
      </c>
      <c r="EK296" s="244">
        <f t="shared" si="721"/>
        <v>0</v>
      </c>
    </row>
    <row r="297" spans="1:141" ht="15" customHeight="1">
      <c r="C297" s="61" t="s">
        <v>34</v>
      </c>
      <c r="D297" s="655"/>
      <c r="E297" s="57"/>
      <c r="F297" s="57"/>
      <c r="G297" s="57"/>
      <c r="H297" s="57"/>
      <c r="I297" s="57"/>
      <c r="J297" s="649"/>
      <c r="K297" s="57"/>
      <c r="L297" s="33"/>
      <c r="M297" s="34">
        <f t="shared" si="704"/>
        <v>1.1000000000000001</v>
      </c>
      <c r="N297" s="865"/>
      <c r="O297" s="866"/>
      <c r="P297" s="865"/>
      <c r="Q297" s="866"/>
      <c r="R297" s="865"/>
      <c r="S297" s="866"/>
      <c r="T297" s="865"/>
      <c r="U297" s="866"/>
      <c r="V297" s="865"/>
      <c r="W297" s="866"/>
      <c r="X297" s="287"/>
      <c r="Y297" s="867"/>
      <c r="Z297" s="961"/>
      <c r="AA297" s="867"/>
      <c r="AB297" s="961"/>
      <c r="AC297" s="867"/>
      <c r="AD297" s="961"/>
      <c r="AE297" s="867"/>
      <c r="AF297" s="961"/>
      <c r="AG297" s="867"/>
      <c r="AH297" s="961"/>
      <c r="AI297" s="277"/>
      <c r="AJ297" s="869"/>
      <c r="AK297" s="870"/>
      <c r="AL297" s="869"/>
      <c r="AM297" s="870"/>
      <c r="AN297" s="869"/>
      <c r="AO297" s="870"/>
      <c r="AP297" s="869"/>
      <c r="AQ297" s="870"/>
      <c r="AR297" s="869"/>
      <c r="AS297" s="870"/>
      <c r="AT297" s="278"/>
      <c r="AU297" s="845">
        <f t="shared" si="705"/>
        <v>0</v>
      </c>
      <c r="AV297" s="846"/>
      <c r="AW297" s="845">
        <f t="shared" si="706"/>
        <v>0</v>
      </c>
      <c r="AX297" s="846"/>
      <c r="AY297" s="845">
        <f t="shared" si="707"/>
        <v>0</v>
      </c>
      <c r="AZ297" s="846"/>
      <c r="BA297" s="845">
        <f t="shared" si="708"/>
        <v>0</v>
      </c>
      <c r="BB297" s="846"/>
      <c r="BC297" s="845">
        <f t="shared" si="709"/>
        <v>0</v>
      </c>
      <c r="BD297" s="846"/>
      <c r="BE297" s="218">
        <f t="shared" si="722"/>
        <v>0</v>
      </c>
      <c r="BF297" s="863"/>
      <c r="BG297" s="864"/>
      <c r="BH297" s="863"/>
      <c r="BI297" s="864"/>
      <c r="BJ297" s="863"/>
      <c r="BK297" s="864"/>
      <c r="BL297" s="863"/>
      <c r="BM297" s="864"/>
      <c r="BN297" s="863"/>
      <c r="BO297" s="864"/>
      <c r="BP297" s="514"/>
      <c r="BQ297" s="572">
        <f t="shared" si="710"/>
        <v>0</v>
      </c>
      <c r="BR297" s="573">
        <f t="shared" si="711"/>
        <v>0</v>
      </c>
      <c r="BS297" s="573">
        <f t="shared" si="712"/>
        <v>0</v>
      </c>
      <c r="BT297" s="573">
        <f t="shared" si="713"/>
        <v>0</v>
      </c>
      <c r="BU297" s="573">
        <f t="shared" si="714"/>
        <v>0</v>
      </c>
      <c r="BV297" s="574">
        <f t="shared" si="715"/>
        <v>0</v>
      </c>
      <c r="BW297" s="993"/>
      <c r="BX297" s="992"/>
      <c r="BY297" s="991"/>
      <c r="BZ297" s="992"/>
      <c r="CA297" s="991"/>
      <c r="CB297" s="992"/>
      <c r="CC297" s="991"/>
      <c r="CD297" s="992"/>
      <c r="CE297" s="991"/>
      <c r="CF297" s="992"/>
      <c r="CG297" s="281"/>
      <c r="CH297" s="989"/>
      <c r="CI297" s="990"/>
      <c r="CJ297" s="989"/>
      <c r="CK297" s="990"/>
      <c r="CL297" s="989"/>
      <c r="CM297" s="990"/>
      <c r="CN297" s="989"/>
      <c r="CO297" s="990"/>
      <c r="CP297" s="989"/>
      <c r="CQ297" s="990"/>
      <c r="CR297" s="282"/>
      <c r="CS297" s="987"/>
      <c r="CT297" s="988"/>
      <c r="CU297" s="987"/>
      <c r="CV297" s="988"/>
      <c r="CW297" s="987"/>
      <c r="CX297" s="988"/>
      <c r="CY297" s="987"/>
      <c r="CZ297" s="988"/>
      <c r="DA297" s="987"/>
      <c r="DB297" s="988"/>
      <c r="DC297" s="283"/>
      <c r="DD297" s="985"/>
      <c r="DE297" s="986"/>
      <c r="DF297" s="985"/>
      <c r="DG297" s="986"/>
      <c r="DH297" s="985"/>
      <c r="DI297" s="986"/>
      <c r="DJ297" s="985"/>
      <c r="DK297" s="986"/>
      <c r="DL297" s="985"/>
      <c r="DM297" s="986"/>
      <c r="DN297" s="284"/>
      <c r="DO297" s="996"/>
      <c r="DP297" s="997"/>
      <c r="DQ297" s="996"/>
      <c r="DR297" s="997"/>
      <c r="DS297" s="996"/>
      <c r="DT297" s="997"/>
      <c r="DU297" s="996"/>
      <c r="DV297" s="997"/>
      <c r="DW297" s="996"/>
      <c r="DX297" s="997"/>
      <c r="DY297" s="285"/>
      <c r="DZ297" s="588"/>
      <c r="EA297" s="589"/>
      <c r="EB297" s="589"/>
      <c r="EC297" s="589"/>
      <c r="ED297" s="589"/>
      <c r="EE297" s="590"/>
      <c r="EF297" s="288">
        <f t="shared" si="716"/>
        <v>0</v>
      </c>
      <c r="EG297" s="288">
        <f t="shared" si="717"/>
        <v>0</v>
      </c>
      <c r="EH297" s="288">
        <f t="shared" si="718"/>
        <v>0</v>
      </c>
      <c r="EI297" s="288">
        <f t="shared" si="719"/>
        <v>0</v>
      </c>
      <c r="EJ297" s="288">
        <f t="shared" si="720"/>
        <v>0</v>
      </c>
      <c r="EK297" s="244">
        <f t="shared" si="721"/>
        <v>0</v>
      </c>
    </row>
    <row r="298" spans="1:141" ht="15" customHeight="1">
      <c r="C298" s="61"/>
      <c r="J298" s="892" t="s">
        <v>150</v>
      </c>
      <c r="K298" s="903"/>
      <c r="L298" s="903"/>
      <c r="M298" s="885"/>
      <c r="N298" s="886"/>
      <c r="O298" s="686"/>
      <c r="P298" s="886"/>
      <c r="Q298" s="686"/>
      <c r="R298" s="886"/>
      <c r="S298" s="686"/>
      <c r="T298" s="886"/>
      <c r="U298" s="686"/>
      <c r="V298" s="886"/>
      <c r="W298" s="686"/>
      <c r="X298" s="109"/>
      <c r="Y298" s="886"/>
      <c r="Z298" s="686"/>
      <c r="AA298" s="886"/>
      <c r="AB298" s="686"/>
      <c r="AC298" s="886"/>
      <c r="AD298" s="686"/>
      <c r="AE298" s="886"/>
      <c r="AF298" s="686"/>
      <c r="AG298" s="886"/>
      <c r="AH298" s="686"/>
      <c r="AI298" s="109"/>
      <c r="AJ298" s="886"/>
      <c r="AK298" s="686"/>
      <c r="AL298" s="886"/>
      <c r="AM298" s="686"/>
      <c r="AN298" s="886"/>
      <c r="AO298" s="686"/>
      <c r="AP298" s="886"/>
      <c r="AQ298" s="686"/>
      <c r="AR298" s="886"/>
      <c r="AS298" s="686"/>
      <c r="AT298" s="109"/>
      <c r="AU298" s="886">
        <f>SUM(AU286:AU297)</f>
        <v>0</v>
      </c>
      <c r="AV298" s="686"/>
      <c r="AW298" s="886">
        <f>SUM(AW286:AW297)</f>
        <v>0</v>
      </c>
      <c r="AX298" s="686"/>
      <c r="AY298" s="886">
        <f>SUM(AY286:AY297)</f>
        <v>0</v>
      </c>
      <c r="AZ298" s="686"/>
      <c r="BA298" s="886">
        <f>SUM(BA286:BA297)</f>
        <v>0</v>
      </c>
      <c r="BB298" s="686"/>
      <c r="BC298" s="886">
        <f>SUM(BC286:BC297)</f>
        <v>0</v>
      </c>
      <c r="BD298" s="686"/>
      <c r="BE298" s="109">
        <f>SUM(AU298:BD298)</f>
        <v>0</v>
      </c>
      <c r="BF298" s="886"/>
      <c r="BG298" s="686"/>
      <c r="BH298" s="886"/>
      <c r="BI298" s="686"/>
      <c r="BJ298" s="886"/>
      <c r="BK298" s="686"/>
      <c r="BL298" s="886"/>
      <c r="BM298" s="686"/>
      <c r="BN298" s="886"/>
      <c r="BO298" s="686"/>
      <c r="BP298" s="164"/>
      <c r="BQ298" s="559">
        <f>SUM(BQ286:BQ297)</f>
        <v>0</v>
      </c>
      <c r="BR298" s="164">
        <f>SUM(BR286:BR297)</f>
        <v>0</v>
      </c>
      <c r="BS298" s="164">
        <f t="shared" ref="BS298" si="723">SUM(BS286:BS297)</f>
        <v>0</v>
      </c>
      <c r="BT298" s="164">
        <f t="shared" ref="BT298" si="724">SUM(BT286:BT297)</f>
        <v>0</v>
      </c>
      <c r="BU298" s="164">
        <f t="shared" ref="BU298" si="725">SUM(BU286:BU297)</f>
        <v>0</v>
      </c>
      <c r="BV298" s="544">
        <f>SUM(BQ298:BU298)</f>
        <v>0</v>
      </c>
      <c r="BW298" s="979"/>
      <c r="BX298" s="686"/>
      <c r="BY298" s="886"/>
      <c r="BZ298" s="686"/>
      <c r="CA298" s="886"/>
      <c r="CB298" s="686"/>
      <c r="CC298" s="886"/>
      <c r="CD298" s="686"/>
      <c r="CE298" s="886"/>
      <c r="CF298" s="686"/>
      <c r="CG298" s="109"/>
      <c r="CH298" s="886"/>
      <c r="CI298" s="686"/>
      <c r="CJ298" s="886"/>
      <c r="CK298" s="686"/>
      <c r="CL298" s="886"/>
      <c r="CM298" s="686"/>
      <c r="CN298" s="886"/>
      <c r="CO298" s="686"/>
      <c r="CP298" s="886"/>
      <c r="CQ298" s="686"/>
      <c r="CR298" s="109"/>
      <c r="CS298" s="886"/>
      <c r="CT298" s="686"/>
      <c r="CU298" s="886"/>
      <c r="CV298" s="686"/>
      <c r="CW298" s="886"/>
      <c r="CX298" s="686"/>
      <c r="CY298" s="886"/>
      <c r="CZ298" s="686"/>
      <c r="DA298" s="886"/>
      <c r="DB298" s="686"/>
      <c r="DC298" s="109"/>
      <c r="DD298" s="886"/>
      <c r="DE298" s="686"/>
      <c r="DF298" s="886"/>
      <c r="DG298" s="686"/>
      <c r="DH298" s="886"/>
      <c r="DI298" s="686"/>
      <c r="DJ298" s="886"/>
      <c r="DK298" s="686"/>
      <c r="DL298" s="886"/>
      <c r="DM298" s="686"/>
      <c r="DN298" s="109"/>
      <c r="DO298" s="886"/>
      <c r="DP298" s="686"/>
      <c r="DQ298" s="886"/>
      <c r="DR298" s="686"/>
      <c r="DS298" s="886"/>
      <c r="DT298" s="686"/>
      <c r="DU298" s="886"/>
      <c r="DV298" s="686"/>
      <c r="DW298" s="886"/>
      <c r="DX298" s="686"/>
      <c r="DY298" s="109"/>
      <c r="DZ298" s="559"/>
      <c r="EA298" s="164"/>
      <c r="EB298" s="164"/>
      <c r="EC298" s="164"/>
      <c r="ED298" s="164"/>
      <c r="EE298" s="544"/>
      <c r="EF298" s="109">
        <f>SUM(EF286:EF297)</f>
        <v>0</v>
      </c>
      <c r="EG298" s="109">
        <f>SUM(EG286:EG297)</f>
        <v>0</v>
      </c>
      <c r="EH298" s="109">
        <f>SUM(EH286:EH297)</f>
        <v>0</v>
      </c>
      <c r="EI298" s="109">
        <f>SUM(EI286:EI297)</f>
        <v>0</v>
      </c>
      <c r="EJ298" s="109">
        <f>SUM(EJ286:EJ297)</f>
        <v>0</v>
      </c>
      <c r="EK298" s="109">
        <f t="shared" si="721"/>
        <v>0</v>
      </c>
    </row>
    <row r="299" spans="1:141" s="9" customFormat="1" ht="26.25" customHeight="1">
      <c r="A299" s="62">
        <v>2000</v>
      </c>
      <c r="B299" s="62"/>
      <c r="C299" s="951" t="str">
        <f>CONCATENATE(BF8," Travel")</f>
        <v>Dept #5 Request Budget Travel</v>
      </c>
      <c r="D299" s="952"/>
      <c r="E299" s="719" t="s">
        <v>188</v>
      </c>
      <c r="F299" s="719"/>
      <c r="G299" s="719"/>
      <c r="H299" s="719"/>
      <c r="I299" s="719"/>
      <c r="J299" s="76"/>
      <c r="K299" s="76"/>
      <c r="L299" s="76"/>
      <c r="M299" s="122"/>
      <c r="N299" s="81"/>
      <c r="O299" s="97"/>
      <c r="P299" s="81"/>
      <c r="Q299" s="97"/>
      <c r="R299" s="81"/>
      <c r="S299" s="97"/>
      <c r="T299" s="81"/>
      <c r="U299" s="97"/>
      <c r="V299" s="81"/>
      <c r="W299" s="97"/>
      <c r="X299" s="99"/>
      <c r="Y299" s="81"/>
      <c r="Z299" s="97"/>
      <c r="AA299" s="81"/>
      <c r="AB299" s="97"/>
      <c r="AC299" s="81"/>
      <c r="AD299" s="97"/>
      <c r="AE299" s="81"/>
      <c r="AF299" s="97"/>
      <c r="AG299" s="81"/>
      <c r="AH299" s="97"/>
      <c r="AI299" s="99"/>
      <c r="AJ299" s="81"/>
      <c r="AK299" s="97"/>
      <c r="AL299" s="81"/>
      <c r="AM299" s="97"/>
      <c r="AN299" s="81"/>
      <c r="AO299" s="97"/>
      <c r="AP299" s="81"/>
      <c r="AQ299" s="97"/>
      <c r="AR299" s="81"/>
      <c r="AS299" s="97"/>
      <c r="AT299" s="99"/>
      <c r="AU299" s="81"/>
      <c r="AV299" s="97"/>
      <c r="AW299" s="81"/>
      <c r="AX299" s="97"/>
      <c r="AY299" s="81"/>
      <c r="AZ299" s="97"/>
      <c r="BA299" s="81"/>
      <c r="BB299" s="97"/>
      <c r="BC299" s="81"/>
      <c r="BD299" s="97"/>
      <c r="BE299" s="99"/>
      <c r="BF299" s="81"/>
      <c r="BG299" s="97"/>
      <c r="BH299" s="81"/>
      <c r="BI299" s="97"/>
      <c r="BJ299" s="81"/>
      <c r="BK299" s="97"/>
      <c r="BL299" s="81"/>
      <c r="BM299" s="97"/>
      <c r="BN299" s="81"/>
      <c r="BO299" s="97"/>
      <c r="BP299" s="512"/>
      <c r="BQ299" s="560"/>
      <c r="BR299" s="512"/>
      <c r="BS299" s="512"/>
      <c r="BT299" s="512"/>
      <c r="BU299" s="512"/>
      <c r="BV299" s="542"/>
      <c r="BW299" s="69"/>
      <c r="BX299" s="97"/>
      <c r="BY299" s="81"/>
      <c r="BZ299" s="97"/>
      <c r="CA299" s="81"/>
      <c r="CB299" s="97"/>
      <c r="CC299" s="81"/>
      <c r="CD299" s="97"/>
      <c r="CE299" s="81"/>
      <c r="CF299" s="97"/>
      <c r="CG299" s="99"/>
      <c r="CH299" s="81"/>
      <c r="CI299" s="97"/>
      <c r="CJ299" s="81"/>
      <c r="CK299" s="97"/>
      <c r="CL299" s="81"/>
      <c r="CM299" s="97"/>
      <c r="CN299" s="81"/>
      <c r="CO299" s="97"/>
      <c r="CP299" s="81"/>
      <c r="CQ299" s="97"/>
      <c r="CR299" s="99"/>
      <c r="CS299" s="81"/>
      <c r="CT299" s="97"/>
      <c r="CU299" s="81"/>
      <c r="CV299" s="97"/>
      <c r="CW299" s="81"/>
      <c r="CX299" s="97"/>
      <c r="CY299" s="81"/>
      <c r="CZ299" s="97"/>
      <c r="DA299" s="81"/>
      <c r="DB299" s="97"/>
      <c r="DC299" s="99"/>
      <c r="DD299" s="81"/>
      <c r="DE299" s="97"/>
      <c r="DF299" s="81"/>
      <c r="DG299" s="97"/>
      <c r="DH299" s="81"/>
      <c r="DI299" s="97"/>
      <c r="DJ299" s="81"/>
      <c r="DK299" s="97"/>
      <c r="DL299" s="81"/>
      <c r="DM299" s="97"/>
      <c r="DN299" s="99"/>
      <c r="DO299" s="81"/>
      <c r="DP299" s="97"/>
      <c r="DQ299" s="81"/>
      <c r="DR299" s="97"/>
      <c r="DS299" s="81"/>
      <c r="DT299" s="97"/>
      <c r="DU299" s="81"/>
      <c r="DV299" s="97"/>
      <c r="DW299" s="81"/>
      <c r="DX299" s="97"/>
      <c r="DY299" s="99"/>
      <c r="DZ299" s="560"/>
      <c r="EA299" s="512"/>
      <c r="EB299" s="512"/>
      <c r="EC299" s="512"/>
      <c r="ED299" s="512"/>
      <c r="EE299" s="542"/>
      <c r="EF299" s="153"/>
      <c r="EG299" s="153"/>
      <c r="EH299" s="153"/>
      <c r="EI299" s="153"/>
      <c r="EJ299" s="153"/>
      <c r="EK299" s="206"/>
    </row>
    <row r="300" spans="1:141" s="9" customFormat="1" ht="34.5" customHeight="1">
      <c r="A300" s="62"/>
      <c r="B300" s="62"/>
      <c r="C300" s="94" t="s">
        <v>33</v>
      </c>
      <c r="D300" s="9" t="s">
        <v>149</v>
      </c>
      <c r="E300" s="64" t="str">
        <f>BF9</f>
        <v>Year 1</v>
      </c>
      <c r="F300" s="64" t="str">
        <f>BH9</f>
        <v>Year 2</v>
      </c>
      <c r="G300" s="64" t="str">
        <f>BJ9</f>
        <v>Year 3</v>
      </c>
      <c r="H300" s="64" t="str">
        <f>BL9</f>
        <v>Year 4</v>
      </c>
      <c r="I300" s="64" t="str">
        <f>BN9</f>
        <v>Year 5</v>
      </c>
      <c r="J300" s="62" t="s">
        <v>336</v>
      </c>
      <c r="K300" s="62" t="s">
        <v>337</v>
      </c>
      <c r="L300" s="62" t="s">
        <v>45</v>
      </c>
      <c r="M300" s="62" t="s">
        <v>317</v>
      </c>
      <c r="N300" s="81"/>
      <c r="O300" s="103"/>
      <c r="P300" s="125"/>
      <c r="Q300" s="103"/>
      <c r="R300" s="125"/>
      <c r="S300" s="103"/>
      <c r="T300" s="125"/>
      <c r="U300" s="103"/>
      <c r="V300" s="125"/>
      <c r="W300" s="103"/>
      <c r="X300" s="99"/>
      <c r="Y300" s="81"/>
      <c r="Z300" s="103"/>
      <c r="AA300" s="125"/>
      <c r="AB300" s="103"/>
      <c r="AC300" s="125"/>
      <c r="AD300" s="103"/>
      <c r="AE300" s="125"/>
      <c r="AF300" s="103"/>
      <c r="AG300" s="125"/>
      <c r="AH300" s="103"/>
      <c r="AI300" s="99"/>
      <c r="AJ300" s="81"/>
      <c r="AK300" s="103"/>
      <c r="AL300" s="125"/>
      <c r="AM300" s="103"/>
      <c r="AN300" s="125"/>
      <c r="AO300" s="103"/>
      <c r="AP300" s="125"/>
      <c r="AQ300" s="103"/>
      <c r="AR300" s="125"/>
      <c r="AS300" s="103"/>
      <c r="AT300" s="99"/>
      <c r="AU300" s="81"/>
      <c r="AV300" s="103"/>
      <c r="AW300" s="125"/>
      <c r="AX300" s="103"/>
      <c r="AY300" s="125"/>
      <c r="AZ300" s="103"/>
      <c r="BA300" s="125"/>
      <c r="BB300" s="103"/>
      <c r="BC300" s="125"/>
      <c r="BD300" s="103"/>
      <c r="BE300" s="99"/>
      <c r="BF300" s="81"/>
      <c r="BG300" s="103"/>
      <c r="BH300" s="125"/>
      <c r="BI300" s="103"/>
      <c r="BJ300" s="125"/>
      <c r="BK300" s="103"/>
      <c r="BL300" s="125"/>
      <c r="BM300" s="103"/>
      <c r="BN300" s="125"/>
      <c r="BO300" s="103"/>
      <c r="BP300" s="512"/>
      <c r="BQ300" s="560"/>
      <c r="BR300" s="512"/>
      <c r="BS300" s="512"/>
      <c r="BT300" s="512"/>
      <c r="BU300" s="512"/>
      <c r="BV300" s="542"/>
      <c r="BW300" s="69"/>
      <c r="BX300" s="103"/>
      <c r="BY300" s="125"/>
      <c r="BZ300" s="103"/>
      <c r="CA300" s="125"/>
      <c r="CB300" s="103"/>
      <c r="CC300" s="125"/>
      <c r="CD300" s="103"/>
      <c r="CE300" s="125"/>
      <c r="CF300" s="103"/>
      <c r="CG300" s="99"/>
      <c r="CH300" s="81"/>
      <c r="CI300" s="103"/>
      <c r="CJ300" s="125"/>
      <c r="CK300" s="103"/>
      <c r="CL300" s="125"/>
      <c r="CM300" s="103"/>
      <c r="CN300" s="125"/>
      <c r="CO300" s="103"/>
      <c r="CP300" s="125"/>
      <c r="CQ300" s="103"/>
      <c r="CR300" s="99"/>
      <c r="CS300" s="81"/>
      <c r="CT300" s="103"/>
      <c r="CU300" s="125"/>
      <c r="CV300" s="103"/>
      <c r="CW300" s="125"/>
      <c r="CX300" s="103"/>
      <c r="CY300" s="125"/>
      <c r="CZ300" s="103"/>
      <c r="DA300" s="125"/>
      <c r="DB300" s="103"/>
      <c r="DC300" s="99"/>
      <c r="DD300" s="81"/>
      <c r="DE300" s="103"/>
      <c r="DF300" s="125"/>
      <c r="DG300" s="103"/>
      <c r="DH300" s="125"/>
      <c r="DI300" s="103"/>
      <c r="DJ300" s="125"/>
      <c r="DK300" s="103"/>
      <c r="DL300" s="125"/>
      <c r="DM300" s="103"/>
      <c r="DN300" s="99"/>
      <c r="DO300" s="81"/>
      <c r="DP300" s="103"/>
      <c r="DQ300" s="125"/>
      <c r="DR300" s="103"/>
      <c r="DS300" s="125"/>
      <c r="DT300" s="103"/>
      <c r="DU300" s="125"/>
      <c r="DV300" s="103"/>
      <c r="DW300" s="125"/>
      <c r="DX300" s="103"/>
      <c r="DY300" s="99"/>
      <c r="DZ300" s="560"/>
      <c r="EA300" s="512"/>
      <c r="EB300" s="512"/>
      <c r="EC300" s="512"/>
      <c r="ED300" s="512"/>
      <c r="EE300" s="542"/>
      <c r="EF300" s="206"/>
      <c r="EG300" s="206"/>
      <c r="EH300" s="206"/>
      <c r="EI300" s="206"/>
      <c r="EJ300" s="206"/>
      <c r="EK300" s="206"/>
    </row>
    <row r="301" spans="1:141" s="9" customFormat="1" ht="15" customHeight="1">
      <c r="A301" s="62"/>
      <c r="B301" s="62"/>
      <c r="C301" s="61" t="s">
        <v>315</v>
      </c>
      <c r="D301" s="655" t="s">
        <v>338</v>
      </c>
      <c r="E301" s="57"/>
      <c r="F301" s="57"/>
      <c r="G301" s="57"/>
      <c r="H301" s="57"/>
      <c r="I301" s="57"/>
      <c r="J301" s="649"/>
      <c r="K301" s="57"/>
      <c r="L301" s="33"/>
      <c r="M301" s="34">
        <f t="shared" ref="M301:M320" si="726">VLOOKUP(C301,TravelIncrease,2,0)</f>
        <v>1.1000000000000001</v>
      </c>
      <c r="N301" s="865"/>
      <c r="O301" s="866"/>
      <c r="P301" s="865"/>
      <c r="Q301" s="866"/>
      <c r="R301" s="865"/>
      <c r="S301" s="866"/>
      <c r="T301" s="865"/>
      <c r="U301" s="866"/>
      <c r="V301" s="865"/>
      <c r="W301" s="866"/>
      <c r="X301" s="287"/>
      <c r="Y301" s="867"/>
      <c r="Z301" s="961"/>
      <c r="AA301" s="867"/>
      <c r="AB301" s="961"/>
      <c r="AC301" s="867"/>
      <c r="AD301" s="961"/>
      <c r="AE301" s="867"/>
      <c r="AF301" s="961"/>
      <c r="AG301" s="867"/>
      <c r="AH301" s="961"/>
      <c r="AI301" s="277"/>
      <c r="AJ301" s="869"/>
      <c r="AK301" s="870"/>
      <c r="AL301" s="869"/>
      <c r="AM301" s="870"/>
      <c r="AN301" s="869"/>
      <c r="AO301" s="870"/>
      <c r="AP301" s="869"/>
      <c r="AQ301" s="870"/>
      <c r="AR301" s="869"/>
      <c r="AS301" s="870"/>
      <c r="AT301" s="278"/>
      <c r="AU301" s="861"/>
      <c r="AV301" s="862"/>
      <c r="AW301" s="861"/>
      <c r="AX301" s="862"/>
      <c r="AY301" s="861"/>
      <c r="AZ301" s="862"/>
      <c r="BA301" s="861"/>
      <c r="BB301" s="862"/>
      <c r="BC301" s="861"/>
      <c r="BD301" s="862"/>
      <c r="BE301" s="279"/>
      <c r="BF301" s="847">
        <f t="shared" ref="BF301:BF320" si="727">ROUND($E301*$K301*$L301*$M301,0)</f>
        <v>0</v>
      </c>
      <c r="BG301" s="848"/>
      <c r="BH301" s="847">
        <f t="shared" ref="BH301:BH320" si="728">ROUND($F301*$K301*$L301*$M301^2,0)</f>
        <v>0</v>
      </c>
      <c r="BI301" s="848"/>
      <c r="BJ301" s="847">
        <f t="shared" ref="BJ301:BJ320" si="729">ROUND($G301*$K301*$L301*$M301^3,0)</f>
        <v>0</v>
      </c>
      <c r="BK301" s="848"/>
      <c r="BL301" s="847">
        <f t="shared" ref="BL301:BL320" si="730">ROUND($H301*$K301*$L301*$M301^4,0)</f>
        <v>0</v>
      </c>
      <c r="BM301" s="848"/>
      <c r="BN301" s="847">
        <f t="shared" ref="BN301:BN320" si="731">ROUND($I301*$K301*$L301*$M301^5,0)</f>
        <v>0</v>
      </c>
      <c r="BO301" s="848"/>
      <c r="BP301" s="413">
        <f>SUM(BF301+BH301+BJ301+BL301+BN301)</f>
        <v>0</v>
      </c>
      <c r="BQ301" s="558">
        <f>BF301</f>
        <v>0</v>
      </c>
      <c r="BR301" s="522">
        <f>BH301</f>
        <v>0</v>
      </c>
      <c r="BS301" s="522">
        <f>BJ301</f>
        <v>0</v>
      </c>
      <c r="BT301" s="522">
        <f>BL301</f>
        <v>0</v>
      </c>
      <c r="BU301" s="522">
        <f>BN301</f>
        <v>0</v>
      </c>
      <c r="BV301" s="574">
        <f t="shared" ref="BV301" si="732">SUM(BQ301:BU301)</f>
        <v>0</v>
      </c>
      <c r="BW301" s="993"/>
      <c r="BX301" s="992"/>
      <c r="BY301" s="991"/>
      <c r="BZ301" s="992"/>
      <c r="CA301" s="991"/>
      <c r="CB301" s="992"/>
      <c r="CC301" s="991"/>
      <c r="CD301" s="992"/>
      <c r="CE301" s="991"/>
      <c r="CF301" s="992"/>
      <c r="CG301" s="281"/>
      <c r="CH301" s="989"/>
      <c r="CI301" s="990"/>
      <c r="CJ301" s="989"/>
      <c r="CK301" s="990"/>
      <c r="CL301" s="989"/>
      <c r="CM301" s="990"/>
      <c r="CN301" s="989"/>
      <c r="CO301" s="990"/>
      <c r="CP301" s="989"/>
      <c r="CQ301" s="990"/>
      <c r="CR301" s="282"/>
      <c r="CS301" s="987"/>
      <c r="CT301" s="988"/>
      <c r="CU301" s="987"/>
      <c r="CV301" s="988"/>
      <c r="CW301" s="987"/>
      <c r="CX301" s="988"/>
      <c r="CY301" s="987"/>
      <c r="CZ301" s="988"/>
      <c r="DA301" s="987"/>
      <c r="DB301" s="988"/>
      <c r="DC301" s="283"/>
      <c r="DD301" s="985"/>
      <c r="DE301" s="986"/>
      <c r="DF301" s="985"/>
      <c r="DG301" s="986"/>
      <c r="DH301" s="985"/>
      <c r="DI301" s="986"/>
      <c r="DJ301" s="985"/>
      <c r="DK301" s="986"/>
      <c r="DL301" s="985"/>
      <c r="DM301" s="986"/>
      <c r="DN301" s="284"/>
      <c r="DO301" s="996"/>
      <c r="DP301" s="997"/>
      <c r="DQ301" s="996"/>
      <c r="DR301" s="997"/>
      <c r="DS301" s="996"/>
      <c r="DT301" s="997"/>
      <c r="DU301" s="996"/>
      <c r="DV301" s="997"/>
      <c r="DW301" s="996"/>
      <c r="DX301" s="997"/>
      <c r="DY301" s="285"/>
      <c r="DZ301" s="588"/>
      <c r="EA301" s="589"/>
      <c r="EB301" s="589"/>
      <c r="EC301" s="589"/>
      <c r="ED301" s="589"/>
      <c r="EE301" s="590"/>
      <c r="EF301" s="256">
        <f t="shared" ref="EF301:EF320" si="733">BF301</f>
        <v>0</v>
      </c>
      <c r="EG301" s="256">
        <f t="shared" ref="EG301:EG320" si="734">BH301</f>
        <v>0</v>
      </c>
      <c r="EH301" s="256">
        <f t="shared" ref="EH301:EH320" si="735">BJ301</f>
        <v>0</v>
      </c>
      <c r="EI301" s="256">
        <f t="shared" ref="EI301:EI320" si="736">BL301</f>
        <v>0</v>
      </c>
      <c r="EJ301" s="256">
        <f t="shared" ref="EJ301:EJ320" si="737">BN301</f>
        <v>0</v>
      </c>
      <c r="EK301" s="244">
        <f t="shared" ref="EK301:EK320" si="738">SUM(EF301:EJ301)</f>
        <v>0</v>
      </c>
    </row>
    <row r="302" spans="1:141" s="9" customFormat="1" ht="15" customHeight="1">
      <c r="A302" s="62"/>
      <c r="B302" s="62"/>
      <c r="C302" s="61" t="s">
        <v>231</v>
      </c>
      <c r="D302" s="655"/>
      <c r="E302" s="57"/>
      <c r="F302" s="57"/>
      <c r="G302" s="57"/>
      <c r="H302" s="57"/>
      <c r="I302" s="57"/>
      <c r="J302" s="649"/>
      <c r="K302" s="57"/>
      <c r="L302" s="33"/>
      <c r="M302" s="34">
        <f t="shared" si="726"/>
        <v>1</v>
      </c>
      <c r="N302" s="865"/>
      <c r="O302" s="866"/>
      <c r="P302" s="865"/>
      <c r="Q302" s="866"/>
      <c r="R302" s="865"/>
      <c r="S302" s="866"/>
      <c r="T302" s="865"/>
      <c r="U302" s="866"/>
      <c r="V302" s="865"/>
      <c r="W302" s="866"/>
      <c r="X302" s="287"/>
      <c r="Y302" s="867"/>
      <c r="Z302" s="961"/>
      <c r="AA302" s="867"/>
      <c r="AB302" s="961"/>
      <c r="AC302" s="867"/>
      <c r="AD302" s="961"/>
      <c r="AE302" s="867"/>
      <c r="AF302" s="961"/>
      <c r="AG302" s="867"/>
      <c r="AH302" s="961"/>
      <c r="AI302" s="277"/>
      <c r="AJ302" s="869"/>
      <c r="AK302" s="870"/>
      <c r="AL302" s="869"/>
      <c r="AM302" s="870"/>
      <c r="AN302" s="869"/>
      <c r="AO302" s="870"/>
      <c r="AP302" s="869"/>
      <c r="AQ302" s="870"/>
      <c r="AR302" s="869"/>
      <c r="AS302" s="870"/>
      <c r="AT302" s="278"/>
      <c r="AU302" s="861"/>
      <c r="AV302" s="862"/>
      <c r="AW302" s="861"/>
      <c r="AX302" s="862"/>
      <c r="AY302" s="861"/>
      <c r="AZ302" s="862"/>
      <c r="BA302" s="861"/>
      <c r="BB302" s="862"/>
      <c r="BC302" s="861"/>
      <c r="BD302" s="862"/>
      <c r="BE302" s="279"/>
      <c r="BF302" s="847">
        <f t="shared" si="727"/>
        <v>0</v>
      </c>
      <c r="BG302" s="848"/>
      <c r="BH302" s="847">
        <f t="shared" si="728"/>
        <v>0</v>
      </c>
      <c r="BI302" s="848"/>
      <c r="BJ302" s="847">
        <f t="shared" si="729"/>
        <v>0</v>
      </c>
      <c r="BK302" s="848"/>
      <c r="BL302" s="847">
        <f t="shared" si="730"/>
        <v>0</v>
      </c>
      <c r="BM302" s="848"/>
      <c r="BN302" s="847">
        <f t="shared" si="731"/>
        <v>0</v>
      </c>
      <c r="BO302" s="848"/>
      <c r="BP302" s="413">
        <f t="shared" ref="BP302:BP320" si="739">SUM(BF302+BH302+BJ302+BL302+BN302)</f>
        <v>0</v>
      </c>
      <c r="BQ302" s="558">
        <f t="shared" ref="BQ302:BQ320" si="740">BF302</f>
        <v>0</v>
      </c>
      <c r="BR302" s="522">
        <f t="shared" ref="BR302:BR320" si="741">BH302</f>
        <v>0</v>
      </c>
      <c r="BS302" s="522">
        <f t="shared" ref="BS302:BS320" si="742">BJ302</f>
        <v>0</v>
      </c>
      <c r="BT302" s="522">
        <f t="shared" ref="BT302:BT320" si="743">BL302</f>
        <v>0</v>
      </c>
      <c r="BU302" s="522">
        <f t="shared" ref="BU302:BU320" si="744">BN302</f>
        <v>0</v>
      </c>
      <c r="BV302" s="574">
        <f t="shared" ref="BV302:BV320" si="745">SUM(BQ302:BU302)</f>
        <v>0</v>
      </c>
      <c r="BW302" s="993"/>
      <c r="BX302" s="992"/>
      <c r="BY302" s="991"/>
      <c r="BZ302" s="992"/>
      <c r="CA302" s="991"/>
      <c r="CB302" s="992"/>
      <c r="CC302" s="991"/>
      <c r="CD302" s="992"/>
      <c r="CE302" s="991"/>
      <c r="CF302" s="992"/>
      <c r="CG302" s="281"/>
      <c r="CH302" s="989"/>
      <c r="CI302" s="990"/>
      <c r="CJ302" s="989"/>
      <c r="CK302" s="990"/>
      <c r="CL302" s="989"/>
      <c r="CM302" s="990"/>
      <c r="CN302" s="989"/>
      <c r="CO302" s="990"/>
      <c r="CP302" s="989"/>
      <c r="CQ302" s="990"/>
      <c r="CR302" s="282"/>
      <c r="CS302" s="987"/>
      <c r="CT302" s="988"/>
      <c r="CU302" s="987"/>
      <c r="CV302" s="988"/>
      <c r="CW302" s="987"/>
      <c r="CX302" s="988"/>
      <c r="CY302" s="987"/>
      <c r="CZ302" s="988"/>
      <c r="DA302" s="987"/>
      <c r="DB302" s="988"/>
      <c r="DC302" s="283"/>
      <c r="DD302" s="985"/>
      <c r="DE302" s="986"/>
      <c r="DF302" s="985"/>
      <c r="DG302" s="986"/>
      <c r="DH302" s="985"/>
      <c r="DI302" s="986"/>
      <c r="DJ302" s="985"/>
      <c r="DK302" s="986"/>
      <c r="DL302" s="985"/>
      <c r="DM302" s="986"/>
      <c r="DN302" s="284"/>
      <c r="DO302" s="996"/>
      <c r="DP302" s="997"/>
      <c r="DQ302" s="996"/>
      <c r="DR302" s="997"/>
      <c r="DS302" s="996"/>
      <c r="DT302" s="997"/>
      <c r="DU302" s="996"/>
      <c r="DV302" s="997"/>
      <c r="DW302" s="996"/>
      <c r="DX302" s="997"/>
      <c r="DY302" s="285"/>
      <c r="DZ302" s="588"/>
      <c r="EA302" s="589"/>
      <c r="EB302" s="589"/>
      <c r="EC302" s="589"/>
      <c r="ED302" s="589"/>
      <c r="EE302" s="590"/>
      <c r="EF302" s="256">
        <f t="shared" si="733"/>
        <v>0</v>
      </c>
      <c r="EG302" s="256">
        <f t="shared" si="734"/>
        <v>0</v>
      </c>
      <c r="EH302" s="256">
        <f t="shared" si="735"/>
        <v>0</v>
      </c>
      <c r="EI302" s="256">
        <f t="shared" si="736"/>
        <v>0</v>
      </c>
      <c r="EJ302" s="256">
        <f t="shared" si="737"/>
        <v>0</v>
      </c>
      <c r="EK302" s="244">
        <f t="shared" si="738"/>
        <v>0</v>
      </c>
    </row>
    <row r="303" spans="1:141" s="9" customFormat="1" ht="15" customHeight="1">
      <c r="A303" s="62"/>
      <c r="B303" s="62"/>
      <c r="C303" s="61" t="s">
        <v>15</v>
      </c>
      <c r="D303" s="655"/>
      <c r="E303" s="57"/>
      <c r="F303" s="57"/>
      <c r="G303" s="57"/>
      <c r="H303" s="57"/>
      <c r="I303" s="57"/>
      <c r="J303" s="649"/>
      <c r="K303" s="57"/>
      <c r="L303" s="33"/>
      <c r="M303" s="34">
        <f t="shared" si="726"/>
        <v>1</v>
      </c>
      <c r="N303" s="865"/>
      <c r="O303" s="866"/>
      <c r="P303" s="865"/>
      <c r="Q303" s="866"/>
      <c r="R303" s="865"/>
      <c r="S303" s="866"/>
      <c r="T303" s="865"/>
      <c r="U303" s="866"/>
      <c r="V303" s="865"/>
      <c r="W303" s="866"/>
      <c r="X303" s="287"/>
      <c r="Y303" s="867"/>
      <c r="Z303" s="961"/>
      <c r="AA303" s="867"/>
      <c r="AB303" s="961"/>
      <c r="AC303" s="867"/>
      <c r="AD303" s="961"/>
      <c r="AE303" s="867"/>
      <c r="AF303" s="961"/>
      <c r="AG303" s="867"/>
      <c r="AH303" s="961"/>
      <c r="AI303" s="277"/>
      <c r="AJ303" s="869"/>
      <c r="AK303" s="870"/>
      <c r="AL303" s="869"/>
      <c r="AM303" s="870"/>
      <c r="AN303" s="869"/>
      <c r="AO303" s="870"/>
      <c r="AP303" s="869"/>
      <c r="AQ303" s="870"/>
      <c r="AR303" s="869"/>
      <c r="AS303" s="870"/>
      <c r="AT303" s="278"/>
      <c r="AU303" s="861"/>
      <c r="AV303" s="862"/>
      <c r="AW303" s="861"/>
      <c r="AX303" s="862"/>
      <c r="AY303" s="861"/>
      <c r="AZ303" s="862"/>
      <c r="BA303" s="861"/>
      <c r="BB303" s="862"/>
      <c r="BC303" s="861"/>
      <c r="BD303" s="862"/>
      <c r="BE303" s="279"/>
      <c r="BF303" s="847">
        <f t="shared" si="727"/>
        <v>0</v>
      </c>
      <c r="BG303" s="848"/>
      <c r="BH303" s="847">
        <f t="shared" si="728"/>
        <v>0</v>
      </c>
      <c r="BI303" s="848"/>
      <c r="BJ303" s="847">
        <f t="shared" si="729"/>
        <v>0</v>
      </c>
      <c r="BK303" s="848"/>
      <c r="BL303" s="847">
        <f t="shared" si="730"/>
        <v>0</v>
      </c>
      <c r="BM303" s="848"/>
      <c r="BN303" s="847">
        <f t="shared" si="731"/>
        <v>0</v>
      </c>
      <c r="BO303" s="848"/>
      <c r="BP303" s="413">
        <f t="shared" si="739"/>
        <v>0</v>
      </c>
      <c r="BQ303" s="558">
        <f t="shared" si="740"/>
        <v>0</v>
      </c>
      <c r="BR303" s="522">
        <f t="shared" si="741"/>
        <v>0</v>
      </c>
      <c r="BS303" s="522">
        <f t="shared" si="742"/>
        <v>0</v>
      </c>
      <c r="BT303" s="522">
        <f t="shared" si="743"/>
        <v>0</v>
      </c>
      <c r="BU303" s="522">
        <f t="shared" si="744"/>
        <v>0</v>
      </c>
      <c r="BV303" s="574">
        <f t="shared" si="745"/>
        <v>0</v>
      </c>
      <c r="BW303" s="993"/>
      <c r="BX303" s="992"/>
      <c r="BY303" s="991"/>
      <c r="BZ303" s="992"/>
      <c r="CA303" s="991"/>
      <c r="CB303" s="992"/>
      <c r="CC303" s="991"/>
      <c r="CD303" s="992"/>
      <c r="CE303" s="991"/>
      <c r="CF303" s="992"/>
      <c r="CG303" s="281"/>
      <c r="CH303" s="989"/>
      <c r="CI303" s="990"/>
      <c r="CJ303" s="989"/>
      <c r="CK303" s="990"/>
      <c r="CL303" s="989"/>
      <c r="CM303" s="990"/>
      <c r="CN303" s="989"/>
      <c r="CO303" s="990"/>
      <c r="CP303" s="989"/>
      <c r="CQ303" s="990"/>
      <c r="CR303" s="282"/>
      <c r="CS303" s="987"/>
      <c r="CT303" s="988"/>
      <c r="CU303" s="987"/>
      <c r="CV303" s="988"/>
      <c r="CW303" s="987"/>
      <c r="CX303" s="988"/>
      <c r="CY303" s="987"/>
      <c r="CZ303" s="988"/>
      <c r="DA303" s="987"/>
      <c r="DB303" s="988"/>
      <c r="DC303" s="283"/>
      <c r="DD303" s="985"/>
      <c r="DE303" s="986"/>
      <c r="DF303" s="985"/>
      <c r="DG303" s="986"/>
      <c r="DH303" s="985"/>
      <c r="DI303" s="986"/>
      <c r="DJ303" s="985"/>
      <c r="DK303" s="986"/>
      <c r="DL303" s="985"/>
      <c r="DM303" s="986"/>
      <c r="DN303" s="284"/>
      <c r="DO303" s="996"/>
      <c r="DP303" s="997"/>
      <c r="DQ303" s="996"/>
      <c r="DR303" s="997"/>
      <c r="DS303" s="996"/>
      <c r="DT303" s="997"/>
      <c r="DU303" s="996"/>
      <c r="DV303" s="997"/>
      <c r="DW303" s="996"/>
      <c r="DX303" s="997"/>
      <c r="DY303" s="285"/>
      <c r="DZ303" s="588"/>
      <c r="EA303" s="589"/>
      <c r="EB303" s="589"/>
      <c r="EC303" s="589"/>
      <c r="ED303" s="589"/>
      <c r="EE303" s="590"/>
      <c r="EF303" s="256">
        <f t="shared" si="733"/>
        <v>0</v>
      </c>
      <c r="EG303" s="256">
        <f t="shared" si="734"/>
        <v>0</v>
      </c>
      <c r="EH303" s="256">
        <f t="shared" si="735"/>
        <v>0</v>
      </c>
      <c r="EI303" s="256">
        <f t="shared" si="736"/>
        <v>0</v>
      </c>
      <c r="EJ303" s="256">
        <f t="shared" si="737"/>
        <v>0</v>
      </c>
      <c r="EK303" s="244">
        <f t="shared" si="738"/>
        <v>0</v>
      </c>
    </row>
    <row r="304" spans="1:141" s="9" customFormat="1" ht="15" customHeight="1">
      <c r="A304" s="62"/>
      <c r="B304" s="62"/>
      <c r="C304" s="61" t="s">
        <v>34</v>
      </c>
      <c r="D304" s="655"/>
      <c r="E304" s="57"/>
      <c r="F304" s="57"/>
      <c r="G304" s="57"/>
      <c r="H304" s="57"/>
      <c r="I304" s="57"/>
      <c r="J304" s="649"/>
      <c r="K304" s="57"/>
      <c r="L304" s="33"/>
      <c r="M304" s="34">
        <f t="shared" si="726"/>
        <v>1.1000000000000001</v>
      </c>
      <c r="N304" s="865"/>
      <c r="O304" s="866"/>
      <c r="P304" s="865"/>
      <c r="Q304" s="866"/>
      <c r="R304" s="865"/>
      <c r="S304" s="866"/>
      <c r="T304" s="865"/>
      <c r="U304" s="866"/>
      <c r="V304" s="865"/>
      <c r="W304" s="866"/>
      <c r="X304" s="287"/>
      <c r="Y304" s="867"/>
      <c r="Z304" s="961"/>
      <c r="AA304" s="867"/>
      <c r="AB304" s="961"/>
      <c r="AC304" s="867"/>
      <c r="AD304" s="961"/>
      <c r="AE304" s="867"/>
      <c r="AF304" s="961"/>
      <c r="AG304" s="867"/>
      <c r="AH304" s="961"/>
      <c r="AI304" s="277"/>
      <c r="AJ304" s="869"/>
      <c r="AK304" s="870"/>
      <c r="AL304" s="869"/>
      <c r="AM304" s="870"/>
      <c r="AN304" s="869"/>
      <c r="AO304" s="870"/>
      <c r="AP304" s="869"/>
      <c r="AQ304" s="870"/>
      <c r="AR304" s="869"/>
      <c r="AS304" s="870"/>
      <c r="AT304" s="278"/>
      <c r="AU304" s="861"/>
      <c r="AV304" s="862"/>
      <c r="AW304" s="861"/>
      <c r="AX304" s="862"/>
      <c r="AY304" s="861"/>
      <c r="AZ304" s="862"/>
      <c r="BA304" s="861"/>
      <c r="BB304" s="862"/>
      <c r="BC304" s="861"/>
      <c r="BD304" s="862"/>
      <c r="BE304" s="279"/>
      <c r="BF304" s="847">
        <f t="shared" si="727"/>
        <v>0</v>
      </c>
      <c r="BG304" s="848"/>
      <c r="BH304" s="847">
        <f t="shared" si="728"/>
        <v>0</v>
      </c>
      <c r="BI304" s="848"/>
      <c r="BJ304" s="847">
        <f t="shared" si="729"/>
        <v>0</v>
      </c>
      <c r="BK304" s="848"/>
      <c r="BL304" s="847">
        <f t="shared" si="730"/>
        <v>0</v>
      </c>
      <c r="BM304" s="848"/>
      <c r="BN304" s="847">
        <f t="shared" si="731"/>
        <v>0</v>
      </c>
      <c r="BO304" s="848"/>
      <c r="BP304" s="413">
        <f t="shared" si="739"/>
        <v>0</v>
      </c>
      <c r="BQ304" s="558">
        <f t="shared" si="740"/>
        <v>0</v>
      </c>
      <c r="BR304" s="522">
        <f t="shared" si="741"/>
        <v>0</v>
      </c>
      <c r="BS304" s="522">
        <f t="shared" si="742"/>
        <v>0</v>
      </c>
      <c r="BT304" s="522">
        <f t="shared" si="743"/>
        <v>0</v>
      </c>
      <c r="BU304" s="522">
        <f t="shared" si="744"/>
        <v>0</v>
      </c>
      <c r="BV304" s="574">
        <f t="shared" si="745"/>
        <v>0</v>
      </c>
      <c r="BW304" s="993"/>
      <c r="BX304" s="992"/>
      <c r="BY304" s="991"/>
      <c r="BZ304" s="992"/>
      <c r="CA304" s="991"/>
      <c r="CB304" s="992"/>
      <c r="CC304" s="991"/>
      <c r="CD304" s="992"/>
      <c r="CE304" s="991"/>
      <c r="CF304" s="992"/>
      <c r="CG304" s="281"/>
      <c r="CH304" s="989"/>
      <c r="CI304" s="990"/>
      <c r="CJ304" s="989"/>
      <c r="CK304" s="990"/>
      <c r="CL304" s="989"/>
      <c r="CM304" s="990"/>
      <c r="CN304" s="989"/>
      <c r="CO304" s="990"/>
      <c r="CP304" s="989"/>
      <c r="CQ304" s="990"/>
      <c r="CR304" s="282"/>
      <c r="CS304" s="987"/>
      <c r="CT304" s="988"/>
      <c r="CU304" s="987"/>
      <c r="CV304" s="988"/>
      <c r="CW304" s="987"/>
      <c r="CX304" s="988"/>
      <c r="CY304" s="987"/>
      <c r="CZ304" s="988"/>
      <c r="DA304" s="987"/>
      <c r="DB304" s="988"/>
      <c r="DC304" s="283"/>
      <c r="DD304" s="985"/>
      <c r="DE304" s="986"/>
      <c r="DF304" s="985"/>
      <c r="DG304" s="986"/>
      <c r="DH304" s="985"/>
      <c r="DI304" s="986"/>
      <c r="DJ304" s="985"/>
      <c r="DK304" s="986"/>
      <c r="DL304" s="985"/>
      <c r="DM304" s="986"/>
      <c r="DN304" s="284"/>
      <c r="DO304" s="996"/>
      <c r="DP304" s="997"/>
      <c r="DQ304" s="996"/>
      <c r="DR304" s="997"/>
      <c r="DS304" s="996"/>
      <c r="DT304" s="997"/>
      <c r="DU304" s="996"/>
      <c r="DV304" s="997"/>
      <c r="DW304" s="996"/>
      <c r="DX304" s="997"/>
      <c r="DY304" s="285"/>
      <c r="DZ304" s="588"/>
      <c r="EA304" s="589"/>
      <c r="EB304" s="589"/>
      <c r="EC304" s="589"/>
      <c r="ED304" s="589"/>
      <c r="EE304" s="590"/>
      <c r="EF304" s="256">
        <f t="shared" si="733"/>
        <v>0</v>
      </c>
      <c r="EG304" s="256">
        <f t="shared" si="734"/>
        <v>0</v>
      </c>
      <c r="EH304" s="256">
        <f t="shared" si="735"/>
        <v>0</v>
      </c>
      <c r="EI304" s="256">
        <f t="shared" si="736"/>
        <v>0</v>
      </c>
      <c r="EJ304" s="256">
        <f t="shared" si="737"/>
        <v>0</v>
      </c>
      <c r="EK304" s="244">
        <f t="shared" si="738"/>
        <v>0</v>
      </c>
    </row>
    <row r="305" spans="1:141" s="9" customFormat="1" ht="15" customHeight="1">
      <c r="A305" s="62"/>
      <c r="B305" s="62"/>
      <c r="C305" s="61" t="s">
        <v>315</v>
      </c>
      <c r="D305" s="655" t="s">
        <v>338</v>
      </c>
      <c r="E305" s="57"/>
      <c r="F305" s="57"/>
      <c r="G305" s="57"/>
      <c r="H305" s="57"/>
      <c r="I305" s="57"/>
      <c r="J305" s="649"/>
      <c r="K305" s="57"/>
      <c r="L305" s="33"/>
      <c r="M305" s="34">
        <f t="shared" si="726"/>
        <v>1.1000000000000001</v>
      </c>
      <c r="N305" s="865"/>
      <c r="O305" s="866"/>
      <c r="P305" s="865"/>
      <c r="Q305" s="866"/>
      <c r="R305" s="865"/>
      <c r="S305" s="866"/>
      <c r="T305" s="865"/>
      <c r="U305" s="866"/>
      <c r="V305" s="865"/>
      <c r="W305" s="866"/>
      <c r="X305" s="287"/>
      <c r="Y305" s="867"/>
      <c r="Z305" s="961"/>
      <c r="AA305" s="867"/>
      <c r="AB305" s="961"/>
      <c r="AC305" s="867"/>
      <c r="AD305" s="961"/>
      <c r="AE305" s="867"/>
      <c r="AF305" s="961"/>
      <c r="AG305" s="867"/>
      <c r="AH305" s="961"/>
      <c r="AI305" s="277"/>
      <c r="AJ305" s="869"/>
      <c r="AK305" s="870"/>
      <c r="AL305" s="869"/>
      <c r="AM305" s="870"/>
      <c r="AN305" s="869"/>
      <c r="AO305" s="870"/>
      <c r="AP305" s="869"/>
      <c r="AQ305" s="870"/>
      <c r="AR305" s="869"/>
      <c r="AS305" s="870"/>
      <c r="AT305" s="278"/>
      <c r="AU305" s="861"/>
      <c r="AV305" s="862"/>
      <c r="AW305" s="861"/>
      <c r="AX305" s="862"/>
      <c r="AY305" s="861"/>
      <c r="AZ305" s="862"/>
      <c r="BA305" s="861"/>
      <c r="BB305" s="862"/>
      <c r="BC305" s="861"/>
      <c r="BD305" s="862"/>
      <c r="BE305" s="279"/>
      <c r="BF305" s="847">
        <f t="shared" si="727"/>
        <v>0</v>
      </c>
      <c r="BG305" s="848"/>
      <c r="BH305" s="847">
        <f t="shared" si="728"/>
        <v>0</v>
      </c>
      <c r="BI305" s="848"/>
      <c r="BJ305" s="847">
        <f t="shared" si="729"/>
        <v>0</v>
      </c>
      <c r="BK305" s="848"/>
      <c r="BL305" s="847">
        <f t="shared" si="730"/>
        <v>0</v>
      </c>
      <c r="BM305" s="848"/>
      <c r="BN305" s="847">
        <f t="shared" si="731"/>
        <v>0</v>
      </c>
      <c r="BO305" s="848"/>
      <c r="BP305" s="413">
        <f t="shared" si="739"/>
        <v>0</v>
      </c>
      <c r="BQ305" s="558">
        <f t="shared" si="740"/>
        <v>0</v>
      </c>
      <c r="BR305" s="522">
        <f t="shared" si="741"/>
        <v>0</v>
      </c>
      <c r="BS305" s="522">
        <f t="shared" si="742"/>
        <v>0</v>
      </c>
      <c r="BT305" s="522">
        <f t="shared" si="743"/>
        <v>0</v>
      </c>
      <c r="BU305" s="522">
        <f t="shared" si="744"/>
        <v>0</v>
      </c>
      <c r="BV305" s="574">
        <f t="shared" si="745"/>
        <v>0</v>
      </c>
      <c r="BW305" s="993"/>
      <c r="BX305" s="992"/>
      <c r="BY305" s="991"/>
      <c r="BZ305" s="992"/>
      <c r="CA305" s="991"/>
      <c r="CB305" s="992"/>
      <c r="CC305" s="991"/>
      <c r="CD305" s="992"/>
      <c r="CE305" s="991"/>
      <c r="CF305" s="992"/>
      <c r="CG305" s="281"/>
      <c r="CH305" s="989"/>
      <c r="CI305" s="990"/>
      <c r="CJ305" s="989"/>
      <c r="CK305" s="990"/>
      <c r="CL305" s="989"/>
      <c r="CM305" s="990"/>
      <c r="CN305" s="989"/>
      <c r="CO305" s="990"/>
      <c r="CP305" s="989"/>
      <c r="CQ305" s="990"/>
      <c r="CR305" s="282"/>
      <c r="CS305" s="987"/>
      <c r="CT305" s="988"/>
      <c r="CU305" s="987"/>
      <c r="CV305" s="988"/>
      <c r="CW305" s="987"/>
      <c r="CX305" s="988"/>
      <c r="CY305" s="987"/>
      <c r="CZ305" s="988"/>
      <c r="DA305" s="987"/>
      <c r="DB305" s="988"/>
      <c r="DC305" s="283"/>
      <c r="DD305" s="985"/>
      <c r="DE305" s="986"/>
      <c r="DF305" s="985"/>
      <c r="DG305" s="986"/>
      <c r="DH305" s="985"/>
      <c r="DI305" s="986"/>
      <c r="DJ305" s="985"/>
      <c r="DK305" s="986"/>
      <c r="DL305" s="985"/>
      <c r="DM305" s="986"/>
      <c r="DN305" s="284"/>
      <c r="DO305" s="996"/>
      <c r="DP305" s="997"/>
      <c r="DQ305" s="996"/>
      <c r="DR305" s="997"/>
      <c r="DS305" s="996"/>
      <c r="DT305" s="997"/>
      <c r="DU305" s="996"/>
      <c r="DV305" s="997"/>
      <c r="DW305" s="996"/>
      <c r="DX305" s="997"/>
      <c r="DY305" s="285"/>
      <c r="DZ305" s="588"/>
      <c r="EA305" s="589"/>
      <c r="EB305" s="589"/>
      <c r="EC305" s="589"/>
      <c r="ED305" s="589"/>
      <c r="EE305" s="590"/>
      <c r="EF305" s="256">
        <f t="shared" si="733"/>
        <v>0</v>
      </c>
      <c r="EG305" s="256">
        <f t="shared" si="734"/>
        <v>0</v>
      </c>
      <c r="EH305" s="256">
        <f t="shared" si="735"/>
        <v>0</v>
      </c>
      <c r="EI305" s="256">
        <f t="shared" si="736"/>
        <v>0</v>
      </c>
      <c r="EJ305" s="256">
        <f t="shared" si="737"/>
        <v>0</v>
      </c>
      <c r="EK305" s="244">
        <f t="shared" si="738"/>
        <v>0</v>
      </c>
    </row>
    <row r="306" spans="1:141" s="9" customFormat="1" ht="15" customHeight="1">
      <c r="A306" s="62"/>
      <c r="B306" s="62"/>
      <c r="C306" s="61" t="s">
        <v>231</v>
      </c>
      <c r="D306" s="655"/>
      <c r="E306" s="57"/>
      <c r="F306" s="57"/>
      <c r="G306" s="57"/>
      <c r="H306" s="57"/>
      <c r="I306" s="57"/>
      <c r="J306" s="649"/>
      <c r="K306" s="57"/>
      <c r="L306" s="33"/>
      <c r="M306" s="34">
        <f t="shared" si="726"/>
        <v>1</v>
      </c>
      <c r="N306" s="865"/>
      <c r="O306" s="866"/>
      <c r="P306" s="865"/>
      <c r="Q306" s="866"/>
      <c r="R306" s="865"/>
      <c r="S306" s="866"/>
      <c r="T306" s="865"/>
      <c r="U306" s="866"/>
      <c r="V306" s="865"/>
      <c r="W306" s="866"/>
      <c r="X306" s="287"/>
      <c r="Y306" s="867"/>
      <c r="Z306" s="961"/>
      <c r="AA306" s="867"/>
      <c r="AB306" s="961"/>
      <c r="AC306" s="867"/>
      <c r="AD306" s="961"/>
      <c r="AE306" s="867"/>
      <c r="AF306" s="961"/>
      <c r="AG306" s="867"/>
      <c r="AH306" s="961"/>
      <c r="AI306" s="277"/>
      <c r="AJ306" s="869"/>
      <c r="AK306" s="870"/>
      <c r="AL306" s="869"/>
      <c r="AM306" s="870"/>
      <c r="AN306" s="869"/>
      <c r="AO306" s="870"/>
      <c r="AP306" s="869"/>
      <c r="AQ306" s="870"/>
      <c r="AR306" s="869"/>
      <c r="AS306" s="870"/>
      <c r="AT306" s="278"/>
      <c r="AU306" s="861"/>
      <c r="AV306" s="862"/>
      <c r="AW306" s="861"/>
      <c r="AX306" s="862"/>
      <c r="AY306" s="861"/>
      <c r="AZ306" s="862"/>
      <c r="BA306" s="861"/>
      <c r="BB306" s="862"/>
      <c r="BC306" s="861"/>
      <c r="BD306" s="862"/>
      <c r="BE306" s="279"/>
      <c r="BF306" s="847">
        <f t="shared" si="727"/>
        <v>0</v>
      </c>
      <c r="BG306" s="848"/>
      <c r="BH306" s="847">
        <f t="shared" si="728"/>
        <v>0</v>
      </c>
      <c r="BI306" s="848"/>
      <c r="BJ306" s="847">
        <f t="shared" si="729"/>
        <v>0</v>
      </c>
      <c r="BK306" s="848"/>
      <c r="BL306" s="847">
        <f t="shared" si="730"/>
        <v>0</v>
      </c>
      <c r="BM306" s="848"/>
      <c r="BN306" s="847">
        <f t="shared" si="731"/>
        <v>0</v>
      </c>
      <c r="BO306" s="848"/>
      <c r="BP306" s="413">
        <f t="shared" si="739"/>
        <v>0</v>
      </c>
      <c r="BQ306" s="558">
        <f t="shared" si="740"/>
        <v>0</v>
      </c>
      <c r="BR306" s="522">
        <f t="shared" si="741"/>
        <v>0</v>
      </c>
      <c r="BS306" s="522">
        <f t="shared" si="742"/>
        <v>0</v>
      </c>
      <c r="BT306" s="522">
        <f t="shared" si="743"/>
        <v>0</v>
      </c>
      <c r="BU306" s="522">
        <f t="shared" si="744"/>
        <v>0</v>
      </c>
      <c r="BV306" s="574">
        <f t="shared" si="745"/>
        <v>0</v>
      </c>
      <c r="BW306" s="993"/>
      <c r="BX306" s="992"/>
      <c r="BY306" s="991"/>
      <c r="BZ306" s="992"/>
      <c r="CA306" s="991"/>
      <c r="CB306" s="992"/>
      <c r="CC306" s="991"/>
      <c r="CD306" s="992"/>
      <c r="CE306" s="991"/>
      <c r="CF306" s="992"/>
      <c r="CG306" s="281"/>
      <c r="CH306" s="989"/>
      <c r="CI306" s="990"/>
      <c r="CJ306" s="989"/>
      <c r="CK306" s="990"/>
      <c r="CL306" s="989"/>
      <c r="CM306" s="990"/>
      <c r="CN306" s="989"/>
      <c r="CO306" s="990"/>
      <c r="CP306" s="989"/>
      <c r="CQ306" s="990"/>
      <c r="CR306" s="282"/>
      <c r="CS306" s="987"/>
      <c r="CT306" s="988"/>
      <c r="CU306" s="987"/>
      <c r="CV306" s="988"/>
      <c r="CW306" s="987"/>
      <c r="CX306" s="988"/>
      <c r="CY306" s="987"/>
      <c r="CZ306" s="988"/>
      <c r="DA306" s="987"/>
      <c r="DB306" s="988"/>
      <c r="DC306" s="283"/>
      <c r="DD306" s="985"/>
      <c r="DE306" s="986"/>
      <c r="DF306" s="985"/>
      <c r="DG306" s="986"/>
      <c r="DH306" s="985"/>
      <c r="DI306" s="986"/>
      <c r="DJ306" s="985"/>
      <c r="DK306" s="986"/>
      <c r="DL306" s="985"/>
      <c r="DM306" s="986"/>
      <c r="DN306" s="284"/>
      <c r="DO306" s="996"/>
      <c r="DP306" s="997"/>
      <c r="DQ306" s="996"/>
      <c r="DR306" s="997"/>
      <c r="DS306" s="996"/>
      <c r="DT306" s="997"/>
      <c r="DU306" s="996"/>
      <c r="DV306" s="997"/>
      <c r="DW306" s="996"/>
      <c r="DX306" s="997"/>
      <c r="DY306" s="285"/>
      <c r="DZ306" s="588"/>
      <c r="EA306" s="589"/>
      <c r="EB306" s="589"/>
      <c r="EC306" s="589"/>
      <c r="ED306" s="589"/>
      <c r="EE306" s="590"/>
      <c r="EF306" s="256">
        <f t="shared" si="733"/>
        <v>0</v>
      </c>
      <c r="EG306" s="256">
        <f t="shared" si="734"/>
        <v>0</v>
      </c>
      <c r="EH306" s="256">
        <f t="shared" si="735"/>
        <v>0</v>
      </c>
      <c r="EI306" s="256">
        <f t="shared" si="736"/>
        <v>0</v>
      </c>
      <c r="EJ306" s="256">
        <f t="shared" si="737"/>
        <v>0</v>
      </c>
      <c r="EK306" s="244">
        <f t="shared" si="738"/>
        <v>0</v>
      </c>
    </row>
    <row r="307" spans="1:141" s="9" customFormat="1" ht="15" customHeight="1">
      <c r="A307" s="62"/>
      <c r="B307" s="62"/>
      <c r="C307" s="61" t="s">
        <v>15</v>
      </c>
      <c r="D307" s="655"/>
      <c r="E307" s="57"/>
      <c r="F307" s="57"/>
      <c r="G307" s="57"/>
      <c r="H307" s="57"/>
      <c r="I307" s="57"/>
      <c r="J307" s="649"/>
      <c r="K307" s="57"/>
      <c r="L307" s="33"/>
      <c r="M307" s="34">
        <f t="shared" si="726"/>
        <v>1</v>
      </c>
      <c r="N307" s="865"/>
      <c r="O307" s="866"/>
      <c r="P307" s="865"/>
      <c r="Q307" s="866"/>
      <c r="R307" s="865"/>
      <c r="S307" s="866"/>
      <c r="T307" s="865"/>
      <c r="U307" s="866"/>
      <c r="V307" s="865"/>
      <c r="W307" s="866"/>
      <c r="X307" s="287"/>
      <c r="Y307" s="867"/>
      <c r="Z307" s="961"/>
      <c r="AA307" s="867"/>
      <c r="AB307" s="961"/>
      <c r="AC307" s="867"/>
      <c r="AD307" s="961"/>
      <c r="AE307" s="867"/>
      <c r="AF307" s="961"/>
      <c r="AG307" s="867"/>
      <c r="AH307" s="961"/>
      <c r="AI307" s="277"/>
      <c r="AJ307" s="869"/>
      <c r="AK307" s="870"/>
      <c r="AL307" s="869"/>
      <c r="AM307" s="870"/>
      <c r="AN307" s="869"/>
      <c r="AO307" s="870"/>
      <c r="AP307" s="869"/>
      <c r="AQ307" s="870"/>
      <c r="AR307" s="869"/>
      <c r="AS307" s="870"/>
      <c r="AT307" s="278"/>
      <c r="AU307" s="861"/>
      <c r="AV307" s="862"/>
      <c r="AW307" s="861"/>
      <c r="AX307" s="862"/>
      <c r="AY307" s="861"/>
      <c r="AZ307" s="862"/>
      <c r="BA307" s="861"/>
      <c r="BB307" s="862"/>
      <c r="BC307" s="861"/>
      <c r="BD307" s="862"/>
      <c r="BE307" s="279"/>
      <c r="BF307" s="847">
        <f t="shared" si="727"/>
        <v>0</v>
      </c>
      <c r="BG307" s="848"/>
      <c r="BH307" s="847">
        <f t="shared" si="728"/>
        <v>0</v>
      </c>
      <c r="BI307" s="848"/>
      <c r="BJ307" s="847">
        <f t="shared" si="729"/>
        <v>0</v>
      </c>
      <c r="BK307" s="848"/>
      <c r="BL307" s="847">
        <f t="shared" si="730"/>
        <v>0</v>
      </c>
      <c r="BM307" s="848"/>
      <c r="BN307" s="847">
        <f t="shared" si="731"/>
        <v>0</v>
      </c>
      <c r="BO307" s="848"/>
      <c r="BP307" s="413">
        <f t="shared" si="739"/>
        <v>0</v>
      </c>
      <c r="BQ307" s="558">
        <f t="shared" si="740"/>
        <v>0</v>
      </c>
      <c r="BR307" s="522">
        <f t="shared" si="741"/>
        <v>0</v>
      </c>
      <c r="BS307" s="522">
        <f t="shared" si="742"/>
        <v>0</v>
      </c>
      <c r="BT307" s="522">
        <f t="shared" si="743"/>
        <v>0</v>
      </c>
      <c r="BU307" s="522">
        <f t="shared" si="744"/>
        <v>0</v>
      </c>
      <c r="BV307" s="574">
        <f t="shared" si="745"/>
        <v>0</v>
      </c>
      <c r="BW307" s="993"/>
      <c r="BX307" s="992"/>
      <c r="BY307" s="991"/>
      <c r="BZ307" s="992"/>
      <c r="CA307" s="991"/>
      <c r="CB307" s="992"/>
      <c r="CC307" s="991"/>
      <c r="CD307" s="992"/>
      <c r="CE307" s="991"/>
      <c r="CF307" s="992"/>
      <c r="CG307" s="281"/>
      <c r="CH307" s="989"/>
      <c r="CI307" s="990"/>
      <c r="CJ307" s="989"/>
      <c r="CK307" s="990"/>
      <c r="CL307" s="989"/>
      <c r="CM307" s="990"/>
      <c r="CN307" s="989"/>
      <c r="CO307" s="990"/>
      <c r="CP307" s="989"/>
      <c r="CQ307" s="990"/>
      <c r="CR307" s="282"/>
      <c r="CS307" s="987"/>
      <c r="CT307" s="988"/>
      <c r="CU307" s="987"/>
      <c r="CV307" s="988"/>
      <c r="CW307" s="987"/>
      <c r="CX307" s="988"/>
      <c r="CY307" s="987"/>
      <c r="CZ307" s="988"/>
      <c r="DA307" s="987"/>
      <c r="DB307" s="988"/>
      <c r="DC307" s="283"/>
      <c r="DD307" s="985"/>
      <c r="DE307" s="986"/>
      <c r="DF307" s="985"/>
      <c r="DG307" s="986"/>
      <c r="DH307" s="985"/>
      <c r="DI307" s="986"/>
      <c r="DJ307" s="985"/>
      <c r="DK307" s="986"/>
      <c r="DL307" s="985"/>
      <c r="DM307" s="986"/>
      <c r="DN307" s="284"/>
      <c r="DO307" s="996"/>
      <c r="DP307" s="997"/>
      <c r="DQ307" s="996"/>
      <c r="DR307" s="997"/>
      <c r="DS307" s="996"/>
      <c r="DT307" s="997"/>
      <c r="DU307" s="996"/>
      <c r="DV307" s="997"/>
      <c r="DW307" s="996"/>
      <c r="DX307" s="997"/>
      <c r="DY307" s="285"/>
      <c r="DZ307" s="588"/>
      <c r="EA307" s="589"/>
      <c r="EB307" s="589"/>
      <c r="EC307" s="589"/>
      <c r="ED307" s="589"/>
      <c r="EE307" s="590"/>
      <c r="EF307" s="256">
        <f t="shared" si="733"/>
        <v>0</v>
      </c>
      <c r="EG307" s="256">
        <f t="shared" si="734"/>
        <v>0</v>
      </c>
      <c r="EH307" s="256">
        <f t="shared" si="735"/>
        <v>0</v>
      </c>
      <c r="EI307" s="256">
        <f t="shared" si="736"/>
        <v>0</v>
      </c>
      <c r="EJ307" s="256">
        <f t="shared" si="737"/>
        <v>0</v>
      </c>
      <c r="EK307" s="244">
        <f t="shared" si="738"/>
        <v>0</v>
      </c>
    </row>
    <row r="308" spans="1:141" s="9" customFormat="1" ht="15" customHeight="1">
      <c r="A308" s="62"/>
      <c r="B308" s="62"/>
      <c r="C308" s="61" t="s">
        <v>34</v>
      </c>
      <c r="D308" s="655"/>
      <c r="E308" s="57"/>
      <c r="F308" s="57"/>
      <c r="G308" s="57"/>
      <c r="H308" s="57"/>
      <c r="I308" s="57"/>
      <c r="J308" s="649"/>
      <c r="K308" s="57"/>
      <c r="L308" s="33"/>
      <c r="M308" s="34">
        <f t="shared" si="726"/>
        <v>1.1000000000000001</v>
      </c>
      <c r="N308" s="865"/>
      <c r="O308" s="866"/>
      <c r="P308" s="865"/>
      <c r="Q308" s="866"/>
      <c r="R308" s="865"/>
      <c r="S308" s="866"/>
      <c r="T308" s="865"/>
      <c r="U308" s="866"/>
      <c r="V308" s="865"/>
      <c r="W308" s="866"/>
      <c r="X308" s="287"/>
      <c r="Y308" s="867"/>
      <c r="Z308" s="961"/>
      <c r="AA308" s="867"/>
      <c r="AB308" s="961"/>
      <c r="AC308" s="867"/>
      <c r="AD308" s="961"/>
      <c r="AE308" s="867"/>
      <c r="AF308" s="961"/>
      <c r="AG308" s="867"/>
      <c r="AH308" s="961"/>
      <c r="AI308" s="277"/>
      <c r="AJ308" s="869"/>
      <c r="AK308" s="870"/>
      <c r="AL308" s="869"/>
      <c r="AM308" s="870"/>
      <c r="AN308" s="869"/>
      <c r="AO308" s="870"/>
      <c r="AP308" s="869"/>
      <c r="AQ308" s="870"/>
      <c r="AR308" s="869"/>
      <c r="AS308" s="870"/>
      <c r="AT308" s="278"/>
      <c r="AU308" s="861"/>
      <c r="AV308" s="862"/>
      <c r="AW308" s="861"/>
      <c r="AX308" s="862"/>
      <c r="AY308" s="861"/>
      <c r="AZ308" s="862"/>
      <c r="BA308" s="861"/>
      <c r="BB308" s="862"/>
      <c r="BC308" s="861"/>
      <c r="BD308" s="862"/>
      <c r="BE308" s="279"/>
      <c r="BF308" s="847">
        <f t="shared" si="727"/>
        <v>0</v>
      </c>
      <c r="BG308" s="848"/>
      <c r="BH308" s="847">
        <f t="shared" si="728"/>
        <v>0</v>
      </c>
      <c r="BI308" s="848"/>
      <c r="BJ308" s="847">
        <f t="shared" si="729"/>
        <v>0</v>
      </c>
      <c r="BK308" s="848"/>
      <c r="BL308" s="847">
        <f t="shared" si="730"/>
        <v>0</v>
      </c>
      <c r="BM308" s="848"/>
      <c r="BN308" s="847">
        <f t="shared" si="731"/>
        <v>0</v>
      </c>
      <c r="BO308" s="848"/>
      <c r="BP308" s="413">
        <f t="shared" si="739"/>
        <v>0</v>
      </c>
      <c r="BQ308" s="558">
        <f t="shared" si="740"/>
        <v>0</v>
      </c>
      <c r="BR308" s="522">
        <f t="shared" si="741"/>
        <v>0</v>
      </c>
      <c r="BS308" s="522">
        <f t="shared" si="742"/>
        <v>0</v>
      </c>
      <c r="BT308" s="522">
        <f t="shared" si="743"/>
        <v>0</v>
      </c>
      <c r="BU308" s="522">
        <f t="shared" si="744"/>
        <v>0</v>
      </c>
      <c r="BV308" s="574">
        <f t="shared" si="745"/>
        <v>0</v>
      </c>
      <c r="BW308" s="993"/>
      <c r="BX308" s="992"/>
      <c r="BY308" s="991"/>
      <c r="BZ308" s="992"/>
      <c r="CA308" s="991"/>
      <c r="CB308" s="992"/>
      <c r="CC308" s="991"/>
      <c r="CD308" s="992"/>
      <c r="CE308" s="991"/>
      <c r="CF308" s="992"/>
      <c r="CG308" s="281"/>
      <c r="CH308" s="989"/>
      <c r="CI308" s="990"/>
      <c r="CJ308" s="989"/>
      <c r="CK308" s="990"/>
      <c r="CL308" s="989"/>
      <c r="CM308" s="990"/>
      <c r="CN308" s="989"/>
      <c r="CO308" s="990"/>
      <c r="CP308" s="989"/>
      <c r="CQ308" s="990"/>
      <c r="CR308" s="282"/>
      <c r="CS308" s="987"/>
      <c r="CT308" s="988"/>
      <c r="CU308" s="987"/>
      <c r="CV308" s="988"/>
      <c r="CW308" s="987"/>
      <c r="CX308" s="988"/>
      <c r="CY308" s="987"/>
      <c r="CZ308" s="988"/>
      <c r="DA308" s="987"/>
      <c r="DB308" s="988"/>
      <c r="DC308" s="283"/>
      <c r="DD308" s="985"/>
      <c r="DE308" s="986"/>
      <c r="DF308" s="985"/>
      <c r="DG308" s="986"/>
      <c r="DH308" s="985"/>
      <c r="DI308" s="986"/>
      <c r="DJ308" s="985"/>
      <c r="DK308" s="986"/>
      <c r="DL308" s="985"/>
      <c r="DM308" s="986"/>
      <c r="DN308" s="284"/>
      <c r="DO308" s="996"/>
      <c r="DP308" s="997"/>
      <c r="DQ308" s="996"/>
      <c r="DR308" s="997"/>
      <c r="DS308" s="996"/>
      <c r="DT308" s="997"/>
      <c r="DU308" s="996"/>
      <c r="DV308" s="997"/>
      <c r="DW308" s="996"/>
      <c r="DX308" s="997"/>
      <c r="DY308" s="285"/>
      <c r="DZ308" s="588"/>
      <c r="EA308" s="589"/>
      <c r="EB308" s="589"/>
      <c r="EC308" s="589"/>
      <c r="ED308" s="589"/>
      <c r="EE308" s="590"/>
      <c r="EF308" s="256">
        <f t="shared" si="733"/>
        <v>0</v>
      </c>
      <c r="EG308" s="256">
        <f t="shared" si="734"/>
        <v>0</v>
      </c>
      <c r="EH308" s="256">
        <f t="shared" si="735"/>
        <v>0</v>
      </c>
      <c r="EI308" s="256">
        <f t="shared" si="736"/>
        <v>0</v>
      </c>
      <c r="EJ308" s="256">
        <f t="shared" si="737"/>
        <v>0</v>
      </c>
      <c r="EK308" s="244">
        <f t="shared" si="738"/>
        <v>0</v>
      </c>
    </row>
    <row r="309" spans="1:141" s="9" customFormat="1" ht="15" customHeight="1">
      <c r="A309" s="62"/>
      <c r="B309" s="62"/>
      <c r="C309" s="61" t="s">
        <v>315</v>
      </c>
      <c r="D309" s="655" t="s">
        <v>338</v>
      </c>
      <c r="E309" s="57"/>
      <c r="F309" s="57"/>
      <c r="G309" s="57"/>
      <c r="H309" s="57"/>
      <c r="I309" s="57"/>
      <c r="J309" s="649"/>
      <c r="K309" s="57"/>
      <c r="L309" s="33"/>
      <c r="M309" s="34">
        <f t="shared" si="726"/>
        <v>1.1000000000000001</v>
      </c>
      <c r="N309" s="865"/>
      <c r="O309" s="866"/>
      <c r="P309" s="865"/>
      <c r="Q309" s="866"/>
      <c r="R309" s="865"/>
      <c r="S309" s="866"/>
      <c r="T309" s="865"/>
      <c r="U309" s="866"/>
      <c r="V309" s="865"/>
      <c r="W309" s="866"/>
      <c r="X309" s="287"/>
      <c r="Y309" s="867"/>
      <c r="Z309" s="961"/>
      <c r="AA309" s="867"/>
      <c r="AB309" s="961"/>
      <c r="AC309" s="867"/>
      <c r="AD309" s="961"/>
      <c r="AE309" s="867"/>
      <c r="AF309" s="961"/>
      <c r="AG309" s="867"/>
      <c r="AH309" s="961"/>
      <c r="AI309" s="277"/>
      <c r="AJ309" s="869"/>
      <c r="AK309" s="870"/>
      <c r="AL309" s="869"/>
      <c r="AM309" s="870"/>
      <c r="AN309" s="869"/>
      <c r="AO309" s="870"/>
      <c r="AP309" s="869"/>
      <c r="AQ309" s="870"/>
      <c r="AR309" s="869"/>
      <c r="AS309" s="870"/>
      <c r="AT309" s="278"/>
      <c r="AU309" s="861"/>
      <c r="AV309" s="862"/>
      <c r="AW309" s="861"/>
      <c r="AX309" s="862"/>
      <c r="AY309" s="861"/>
      <c r="AZ309" s="862"/>
      <c r="BA309" s="861"/>
      <c r="BB309" s="862"/>
      <c r="BC309" s="861"/>
      <c r="BD309" s="862"/>
      <c r="BE309" s="279"/>
      <c r="BF309" s="847">
        <f t="shared" si="727"/>
        <v>0</v>
      </c>
      <c r="BG309" s="848"/>
      <c r="BH309" s="847">
        <f t="shared" si="728"/>
        <v>0</v>
      </c>
      <c r="BI309" s="848"/>
      <c r="BJ309" s="847">
        <f t="shared" si="729"/>
        <v>0</v>
      </c>
      <c r="BK309" s="848"/>
      <c r="BL309" s="847">
        <f t="shared" si="730"/>
        <v>0</v>
      </c>
      <c r="BM309" s="848"/>
      <c r="BN309" s="847">
        <f t="shared" si="731"/>
        <v>0</v>
      </c>
      <c r="BO309" s="848"/>
      <c r="BP309" s="413">
        <f t="shared" si="739"/>
        <v>0</v>
      </c>
      <c r="BQ309" s="558">
        <f t="shared" si="740"/>
        <v>0</v>
      </c>
      <c r="BR309" s="522">
        <f t="shared" si="741"/>
        <v>0</v>
      </c>
      <c r="BS309" s="522">
        <f t="shared" si="742"/>
        <v>0</v>
      </c>
      <c r="BT309" s="522">
        <f t="shared" si="743"/>
        <v>0</v>
      </c>
      <c r="BU309" s="522">
        <f t="shared" si="744"/>
        <v>0</v>
      </c>
      <c r="BV309" s="574">
        <f t="shared" si="745"/>
        <v>0</v>
      </c>
      <c r="BW309" s="993"/>
      <c r="BX309" s="992"/>
      <c r="BY309" s="991"/>
      <c r="BZ309" s="992"/>
      <c r="CA309" s="991"/>
      <c r="CB309" s="992"/>
      <c r="CC309" s="991"/>
      <c r="CD309" s="992"/>
      <c r="CE309" s="991"/>
      <c r="CF309" s="992"/>
      <c r="CG309" s="281"/>
      <c r="CH309" s="989"/>
      <c r="CI309" s="990"/>
      <c r="CJ309" s="989"/>
      <c r="CK309" s="990"/>
      <c r="CL309" s="989"/>
      <c r="CM309" s="990"/>
      <c r="CN309" s="989"/>
      <c r="CO309" s="990"/>
      <c r="CP309" s="989"/>
      <c r="CQ309" s="990"/>
      <c r="CR309" s="282"/>
      <c r="CS309" s="987"/>
      <c r="CT309" s="988"/>
      <c r="CU309" s="987"/>
      <c r="CV309" s="988"/>
      <c r="CW309" s="987"/>
      <c r="CX309" s="988"/>
      <c r="CY309" s="987"/>
      <c r="CZ309" s="988"/>
      <c r="DA309" s="987"/>
      <c r="DB309" s="988"/>
      <c r="DC309" s="283"/>
      <c r="DD309" s="985"/>
      <c r="DE309" s="986"/>
      <c r="DF309" s="985"/>
      <c r="DG309" s="986"/>
      <c r="DH309" s="985"/>
      <c r="DI309" s="986"/>
      <c r="DJ309" s="985"/>
      <c r="DK309" s="986"/>
      <c r="DL309" s="985"/>
      <c r="DM309" s="986"/>
      <c r="DN309" s="284"/>
      <c r="DO309" s="996"/>
      <c r="DP309" s="997"/>
      <c r="DQ309" s="996"/>
      <c r="DR309" s="997"/>
      <c r="DS309" s="996"/>
      <c r="DT309" s="997"/>
      <c r="DU309" s="996"/>
      <c r="DV309" s="997"/>
      <c r="DW309" s="996"/>
      <c r="DX309" s="997"/>
      <c r="DY309" s="285"/>
      <c r="DZ309" s="588"/>
      <c r="EA309" s="589"/>
      <c r="EB309" s="589"/>
      <c r="EC309" s="589"/>
      <c r="ED309" s="589"/>
      <c r="EE309" s="590"/>
      <c r="EF309" s="256">
        <f t="shared" si="733"/>
        <v>0</v>
      </c>
      <c r="EG309" s="256">
        <f t="shared" si="734"/>
        <v>0</v>
      </c>
      <c r="EH309" s="256">
        <f t="shared" si="735"/>
        <v>0</v>
      </c>
      <c r="EI309" s="256">
        <f t="shared" si="736"/>
        <v>0</v>
      </c>
      <c r="EJ309" s="256">
        <f t="shared" si="737"/>
        <v>0</v>
      </c>
      <c r="EK309" s="244">
        <f t="shared" si="738"/>
        <v>0</v>
      </c>
    </row>
    <row r="310" spans="1:141" s="9" customFormat="1" ht="15" customHeight="1">
      <c r="A310" s="62"/>
      <c r="B310" s="62"/>
      <c r="C310" s="61" t="s">
        <v>231</v>
      </c>
      <c r="D310" s="655"/>
      <c r="E310" s="57"/>
      <c r="F310" s="57"/>
      <c r="G310" s="57"/>
      <c r="H310" s="57"/>
      <c r="I310" s="57"/>
      <c r="J310" s="649"/>
      <c r="K310" s="57"/>
      <c r="L310" s="33"/>
      <c r="M310" s="34">
        <f t="shared" si="726"/>
        <v>1</v>
      </c>
      <c r="N310" s="865"/>
      <c r="O310" s="866"/>
      <c r="P310" s="865"/>
      <c r="Q310" s="866"/>
      <c r="R310" s="865"/>
      <c r="S310" s="866"/>
      <c r="T310" s="865"/>
      <c r="U310" s="866"/>
      <c r="V310" s="865"/>
      <c r="W310" s="866"/>
      <c r="X310" s="287"/>
      <c r="Y310" s="867"/>
      <c r="Z310" s="961"/>
      <c r="AA310" s="867"/>
      <c r="AB310" s="961"/>
      <c r="AC310" s="867"/>
      <c r="AD310" s="961"/>
      <c r="AE310" s="867"/>
      <c r="AF310" s="961"/>
      <c r="AG310" s="867"/>
      <c r="AH310" s="961"/>
      <c r="AI310" s="277"/>
      <c r="AJ310" s="869"/>
      <c r="AK310" s="870"/>
      <c r="AL310" s="869"/>
      <c r="AM310" s="870"/>
      <c r="AN310" s="869"/>
      <c r="AO310" s="870"/>
      <c r="AP310" s="869"/>
      <c r="AQ310" s="870"/>
      <c r="AR310" s="869"/>
      <c r="AS310" s="870"/>
      <c r="AT310" s="278"/>
      <c r="AU310" s="861"/>
      <c r="AV310" s="862"/>
      <c r="AW310" s="861"/>
      <c r="AX310" s="862"/>
      <c r="AY310" s="861"/>
      <c r="AZ310" s="862"/>
      <c r="BA310" s="861"/>
      <c r="BB310" s="862"/>
      <c r="BC310" s="861"/>
      <c r="BD310" s="862"/>
      <c r="BE310" s="279"/>
      <c r="BF310" s="847">
        <f t="shared" si="727"/>
        <v>0</v>
      </c>
      <c r="BG310" s="848"/>
      <c r="BH310" s="847">
        <f t="shared" si="728"/>
        <v>0</v>
      </c>
      <c r="BI310" s="848"/>
      <c r="BJ310" s="847">
        <f t="shared" si="729"/>
        <v>0</v>
      </c>
      <c r="BK310" s="848"/>
      <c r="BL310" s="847">
        <f t="shared" si="730"/>
        <v>0</v>
      </c>
      <c r="BM310" s="848"/>
      <c r="BN310" s="847">
        <f t="shared" si="731"/>
        <v>0</v>
      </c>
      <c r="BO310" s="848"/>
      <c r="BP310" s="413">
        <f t="shared" si="739"/>
        <v>0</v>
      </c>
      <c r="BQ310" s="558">
        <f t="shared" si="740"/>
        <v>0</v>
      </c>
      <c r="BR310" s="522">
        <f t="shared" si="741"/>
        <v>0</v>
      </c>
      <c r="BS310" s="522">
        <f t="shared" si="742"/>
        <v>0</v>
      </c>
      <c r="BT310" s="522">
        <f t="shared" si="743"/>
        <v>0</v>
      </c>
      <c r="BU310" s="522">
        <f t="shared" si="744"/>
        <v>0</v>
      </c>
      <c r="BV310" s="574">
        <f t="shared" si="745"/>
        <v>0</v>
      </c>
      <c r="BW310" s="993"/>
      <c r="BX310" s="992"/>
      <c r="BY310" s="991"/>
      <c r="BZ310" s="992"/>
      <c r="CA310" s="991"/>
      <c r="CB310" s="992"/>
      <c r="CC310" s="991"/>
      <c r="CD310" s="992"/>
      <c r="CE310" s="991"/>
      <c r="CF310" s="992"/>
      <c r="CG310" s="281"/>
      <c r="CH310" s="989"/>
      <c r="CI310" s="990"/>
      <c r="CJ310" s="989"/>
      <c r="CK310" s="990"/>
      <c r="CL310" s="989"/>
      <c r="CM310" s="990"/>
      <c r="CN310" s="989"/>
      <c r="CO310" s="990"/>
      <c r="CP310" s="989"/>
      <c r="CQ310" s="990"/>
      <c r="CR310" s="282"/>
      <c r="CS310" s="987"/>
      <c r="CT310" s="988"/>
      <c r="CU310" s="987"/>
      <c r="CV310" s="988"/>
      <c r="CW310" s="987"/>
      <c r="CX310" s="988"/>
      <c r="CY310" s="987"/>
      <c r="CZ310" s="988"/>
      <c r="DA310" s="987"/>
      <c r="DB310" s="988"/>
      <c r="DC310" s="283"/>
      <c r="DD310" s="985"/>
      <c r="DE310" s="986"/>
      <c r="DF310" s="985"/>
      <c r="DG310" s="986"/>
      <c r="DH310" s="985"/>
      <c r="DI310" s="986"/>
      <c r="DJ310" s="985"/>
      <c r="DK310" s="986"/>
      <c r="DL310" s="985"/>
      <c r="DM310" s="986"/>
      <c r="DN310" s="284"/>
      <c r="DO310" s="996"/>
      <c r="DP310" s="997"/>
      <c r="DQ310" s="996"/>
      <c r="DR310" s="997"/>
      <c r="DS310" s="996"/>
      <c r="DT310" s="997"/>
      <c r="DU310" s="996"/>
      <c r="DV310" s="997"/>
      <c r="DW310" s="996"/>
      <c r="DX310" s="997"/>
      <c r="DY310" s="285"/>
      <c r="DZ310" s="588"/>
      <c r="EA310" s="589"/>
      <c r="EB310" s="589"/>
      <c r="EC310" s="589"/>
      <c r="ED310" s="589"/>
      <c r="EE310" s="590"/>
      <c r="EF310" s="256">
        <f t="shared" si="733"/>
        <v>0</v>
      </c>
      <c r="EG310" s="256">
        <f t="shared" si="734"/>
        <v>0</v>
      </c>
      <c r="EH310" s="256">
        <f t="shared" si="735"/>
        <v>0</v>
      </c>
      <c r="EI310" s="256">
        <f t="shared" si="736"/>
        <v>0</v>
      </c>
      <c r="EJ310" s="256">
        <f t="shared" si="737"/>
        <v>0</v>
      </c>
      <c r="EK310" s="244">
        <f t="shared" si="738"/>
        <v>0</v>
      </c>
    </row>
    <row r="311" spans="1:141" s="9" customFormat="1" ht="15" customHeight="1">
      <c r="A311" s="62"/>
      <c r="B311" s="62"/>
      <c r="C311" s="61" t="s">
        <v>15</v>
      </c>
      <c r="D311" s="655"/>
      <c r="E311" s="57"/>
      <c r="F311" s="57"/>
      <c r="G311" s="57"/>
      <c r="H311" s="57"/>
      <c r="I311" s="57"/>
      <c r="J311" s="649"/>
      <c r="K311" s="57"/>
      <c r="L311" s="33"/>
      <c r="M311" s="34">
        <f t="shared" si="726"/>
        <v>1</v>
      </c>
      <c r="N311" s="865"/>
      <c r="O311" s="866"/>
      <c r="P311" s="865"/>
      <c r="Q311" s="866"/>
      <c r="R311" s="865"/>
      <c r="S311" s="866"/>
      <c r="T311" s="865"/>
      <c r="U311" s="866"/>
      <c r="V311" s="865"/>
      <c r="W311" s="866"/>
      <c r="X311" s="287"/>
      <c r="Y311" s="867"/>
      <c r="Z311" s="961"/>
      <c r="AA311" s="867"/>
      <c r="AB311" s="961"/>
      <c r="AC311" s="867"/>
      <c r="AD311" s="961"/>
      <c r="AE311" s="867"/>
      <c r="AF311" s="961"/>
      <c r="AG311" s="867"/>
      <c r="AH311" s="961"/>
      <c r="AI311" s="277"/>
      <c r="AJ311" s="869"/>
      <c r="AK311" s="870"/>
      <c r="AL311" s="869"/>
      <c r="AM311" s="870"/>
      <c r="AN311" s="869"/>
      <c r="AO311" s="870"/>
      <c r="AP311" s="869"/>
      <c r="AQ311" s="870"/>
      <c r="AR311" s="869"/>
      <c r="AS311" s="870"/>
      <c r="AT311" s="278"/>
      <c r="AU311" s="861"/>
      <c r="AV311" s="862"/>
      <c r="AW311" s="861"/>
      <c r="AX311" s="862"/>
      <c r="AY311" s="861"/>
      <c r="AZ311" s="862"/>
      <c r="BA311" s="861"/>
      <c r="BB311" s="862"/>
      <c r="BC311" s="861"/>
      <c r="BD311" s="862"/>
      <c r="BE311" s="279"/>
      <c r="BF311" s="847">
        <f t="shared" si="727"/>
        <v>0</v>
      </c>
      <c r="BG311" s="848"/>
      <c r="BH311" s="847">
        <f t="shared" si="728"/>
        <v>0</v>
      </c>
      <c r="BI311" s="848"/>
      <c r="BJ311" s="847">
        <f t="shared" si="729"/>
        <v>0</v>
      </c>
      <c r="BK311" s="848"/>
      <c r="BL311" s="847">
        <f t="shared" si="730"/>
        <v>0</v>
      </c>
      <c r="BM311" s="848"/>
      <c r="BN311" s="847">
        <f t="shared" si="731"/>
        <v>0</v>
      </c>
      <c r="BO311" s="848"/>
      <c r="BP311" s="413">
        <f t="shared" si="739"/>
        <v>0</v>
      </c>
      <c r="BQ311" s="558">
        <f t="shared" si="740"/>
        <v>0</v>
      </c>
      <c r="BR311" s="522">
        <f t="shared" si="741"/>
        <v>0</v>
      </c>
      <c r="BS311" s="522">
        <f t="shared" si="742"/>
        <v>0</v>
      </c>
      <c r="BT311" s="522">
        <f t="shared" si="743"/>
        <v>0</v>
      </c>
      <c r="BU311" s="522">
        <f t="shared" si="744"/>
        <v>0</v>
      </c>
      <c r="BV311" s="574">
        <f t="shared" si="745"/>
        <v>0</v>
      </c>
      <c r="BW311" s="993"/>
      <c r="BX311" s="992"/>
      <c r="BY311" s="991"/>
      <c r="BZ311" s="992"/>
      <c r="CA311" s="991"/>
      <c r="CB311" s="992"/>
      <c r="CC311" s="991"/>
      <c r="CD311" s="992"/>
      <c r="CE311" s="991"/>
      <c r="CF311" s="992"/>
      <c r="CG311" s="281"/>
      <c r="CH311" s="989"/>
      <c r="CI311" s="990"/>
      <c r="CJ311" s="989"/>
      <c r="CK311" s="990"/>
      <c r="CL311" s="989"/>
      <c r="CM311" s="990"/>
      <c r="CN311" s="989"/>
      <c r="CO311" s="990"/>
      <c r="CP311" s="989"/>
      <c r="CQ311" s="990"/>
      <c r="CR311" s="282"/>
      <c r="CS311" s="987"/>
      <c r="CT311" s="988"/>
      <c r="CU311" s="987"/>
      <c r="CV311" s="988"/>
      <c r="CW311" s="987"/>
      <c r="CX311" s="988"/>
      <c r="CY311" s="987"/>
      <c r="CZ311" s="988"/>
      <c r="DA311" s="987"/>
      <c r="DB311" s="988"/>
      <c r="DC311" s="283"/>
      <c r="DD311" s="985"/>
      <c r="DE311" s="986"/>
      <c r="DF311" s="985"/>
      <c r="DG311" s="986"/>
      <c r="DH311" s="985"/>
      <c r="DI311" s="986"/>
      <c r="DJ311" s="985"/>
      <c r="DK311" s="986"/>
      <c r="DL311" s="985"/>
      <c r="DM311" s="986"/>
      <c r="DN311" s="284"/>
      <c r="DO311" s="996"/>
      <c r="DP311" s="997"/>
      <c r="DQ311" s="996"/>
      <c r="DR311" s="997"/>
      <c r="DS311" s="996"/>
      <c r="DT311" s="997"/>
      <c r="DU311" s="996"/>
      <c r="DV311" s="997"/>
      <c r="DW311" s="996"/>
      <c r="DX311" s="997"/>
      <c r="DY311" s="285"/>
      <c r="DZ311" s="588"/>
      <c r="EA311" s="589"/>
      <c r="EB311" s="589"/>
      <c r="EC311" s="589"/>
      <c r="ED311" s="589"/>
      <c r="EE311" s="590"/>
      <c r="EF311" s="256">
        <f t="shared" si="733"/>
        <v>0</v>
      </c>
      <c r="EG311" s="256">
        <f t="shared" si="734"/>
        <v>0</v>
      </c>
      <c r="EH311" s="256">
        <f t="shared" si="735"/>
        <v>0</v>
      </c>
      <c r="EI311" s="256">
        <f t="shared" si="736"/>
        <v>0</v>
      </c>
      <c r="EJ311" s="256">
        <f t="shared" si="737"/>
        <v>0</v>
      </c>
      <c r="EK311" s="244">
        <f t="shared" si="738"/>
        <v>0</v>
      </c>
    </row>
    <row r="312" spans="1:141" s="9" customFormat="1" ht="15" customHeight="1">
      <c r="A312" s="62"/>
      <c r="B312" s="62"/>
      <c r="C312" s="61" t="s">
        <v>34</v>
      </c>
      <c r="D312" s="655"/>
      <c r="E312" s="57"/>
      <c r="F312" s="57"/>
      <c r="G312" s="57"/>
      <c r="H312" s="57"/>
      <c r="I312" s="57"/>
      <c r="J312" s="649"/>
      <c r="K312" s="57"/>
      <c r="L312" s="33"/>
      <c r="M312" s="34">
        <f t="shared" si="726"/>
        <v>1.1000000000000001</v>
      </c>
      <c r="N312" s="865"/>
      <c r="O312" s="866"/>
      <c r="P312" s="865"/>
      <c r="Q312" s="866"/>
      <c r="R312" s="865"/>
      <c r="S312" s="866"/>
      <c r="T312" s="865"/>
      <c r="U312" s="866"/>
      <c r="V312" s="865"/>
      <c r="W312" s="866"/>
      <c r="X312" s="287"/>
      <c r="Y312" s="867"/>
      <c r="Z312" s="961"/>
      <c r="AA312" s="867"/>
      <c r="AB312" s="961"/>
      <c r="AC312" s="867"/>
      <c r="AD312" s="961"/>
      <c r="AE312" s="867"/>
      <c r="AF312" s="961"/>
      <c r="AG312" s="867"/>
      <c r="AH312" s="961"/>
      <c r="AI312" s="277"/>
      <c r="AJ312" s="869"/>
      <c r="AK312" s="870"/>
      <c r="AL312" s="869"/>
      <c r="AM312" s="870"/>
      <c r="AN312" s="869"/>
      <c r="AO312" s="870"/>
      <c r="AP312" s="869"/>
      <c r="AQ312" s="870"/>
      <c r="AR312" s="869"/>
      <c r="AS312" s="870"/>
      <c r="AT312" s="278"/>
      <c r="AU312" s="861"/>
      <c r="AV312" s="862"/>
      <c r="AW312" s="861"/>
      <c r="AX312" s="862"/>
      <c r="AY312" s="861"/>
      <c r="AZ312" s="862"/>
      <c r="BA312" s="861"/>
      <c r="BB312" s="862"/>
      <c r="BC312" s="861"/>
      <c r="BD312" s="862"/>
      <c r="BE312" s="279"/>
      <c r="BF312" s="847">
        <f t="shared" si="727"/>
        <v>0</v>
      </c>
      <c r="BG312" s="848"/>
      <c r="BH312" s="847">
        <f t="shared" si="728"/>
        <v>0</v>
      </c>
      <c r="BI312" s="848"/>
      <c r="BJ312" s="847">
        <f t="shared" si="729"/>
        <v>0</v>
      </c>
      <c r="BK312" s="848"/>
      <c r="BL312" s="847">
        <f t="shared" si="730"/>
        <v>0</v>
      </c>
      <c r="BM312" s="848"/>
      <c r="BN312" s="847">
        <f t="shared" si="731"/>
        <v>0</v>
      </c>
      <c r="BO312" s="848"/>
      <c r="BP312" s="413">
        <f t="shared" si="739"/>
        <v>0</v>
      </c>
      <c r="BQ312" s="558">
        <f t="shared" si="740"/>
        <v>0</v>
      </c>
      <c r="BR312" s="522">
        <f t="shared" si="741"/>
        <v>0</v>
      </c>
      <c r="BS312" s="522">
        <f t="shared" si="742"/>
        <v>0</v>
      </c>
      <c r="BT312" s="522">
        <f t="shared" si="743"/>
        <v>0</v>
      </c>
      <c r="BU312" s="522">
        <f t="shared" si="744"/>
        <v>0</v>
      </c>
      <c r="BV312" s="574">
        <f t="shared" si="745"/>
        <v>0</v>
      </c>
      <c r="BW312" s="993"/>
      <c r="BX312" s="992"/>
      <c r="BY312" s="991"/>
      <c r="BZ312" s="992"/>
      <c r="CA312" s="991"/>
      <c r="CB312" s="992"/>
      <c r="CC312" s="991"/>
      <c r="CD312" s="992"/>
      <c r="CE312" s="991"/>
      <c r="CF312" s="992"/>
      <c r="CG312" s="281"/>
      <c r="CH312" s="989"/>
      <c r="CI312" s="990"/>
      <c r="CJ312" s="989"/>
      <c r="CK312" s="990"/>
      <c r="CL312" s="989"/>
      <c r="CM312" s="990"/>
      <c r="CN312" s="989"/>
      <c r="CO312" s="990"/>
      <c r="CP312" s="989"/>
      <c r="CQ312" s="990"/>
      <c r="CR312" s="282"/>
      <c r="CS312" s="987"/>
      <c r="CT312" s="988"/>
      <c r="CU312" s="987"/>
      <c r="CV312" s="988"/>
      <c r="CW312" s="987"/>
      <c r="CX312" s="988"/>
      <c r="CY312" s="987"/>
      <c r="CZ312" s="988"/>
      <c r="DA312" s="987"/>
      <c r="DB312" s="988"/>
      <c r="DC312" s="283"/>
      <c r="DD312" s="985"/>
      <c r="DE312" s="986"/>
      <c r="DF312" s="985"/>
      <c r="DG312" s="986"/>
      <c r="DH312" s="985"/>
      <c r="DI312" s="986"/>
      <c r="DJ312" s="985"/>
      <c r="DK312" s="986"/>
      <c r="DL312" s="985"/>
      <c r="DM312" s="986"/>
      <c r="DN312" s="284"/>
      <c r="DO312" s="996"/>
      <c r="DP312" s="997"/>
      <c r="DQ312" s="996"/>
      <c r="DR312" s="997"/>
      <c r="DS312" s="996"/>
      <c r="DT312" s="997"/>
      <c r="DU312" s="996"/>
      <c r="DV312" s="997"/>
      <c r="DW312" s="996"/>
      <c r="DX312" s="997"/>
      <c r="DY312" s="285"/>
      <c r="DZ312" s="588"/>
      <c r="EA312" s="589"/>
      <c r="EB312" s="589"/>
      <c r="EC312" s="589"/>
      <c r="ED312" s="589"/>
      <c r="EE312" s="590"/>
      <c r="EF312" s="256">
        <f t="shared" si="733"/>
        <v>0</v>
      </c>
      <c r="EG312" s="256">
        <f t="shared" si="734"/>
        <v>0</v>
      </c>
      <c r="EH312" s="256">
        <f t="shared" si="735"/>
        <v>0</v>
      </c>
      <c r="EI312" s="256">
        <f t="shared" si="736"/>
        <v>0</v>
      </c>
      <c r="EJ312" s="256">
        <f t="shared" si="737"/>
        <v>0</v>
      </c>
      <c r="EK312" s="244">
        <f t="shared" si="738"/>
        <v>0</v>
      </c>
    </row>
    <row r="313" spans="1:141" s="9" customFormat="1" ht="15" customHeight="1">
      <c r="A313" s="62"/>
      <c r="B313" s="62"/>
      <c r="C313" s="61" t="s">
        <v>315</v>
      </c>
      <c r="D313" s="655" t="s">
        <v>338</v>
      </c>
      <c r="E313" s="57"/>
      <c r="F313" s="57"/>
      <c r="G313" s="57"/>
      <c r="H313" s="57"/>
      <c r="I313" s="57"/>
      <c r="J313" s="649"/>
      <c r="K313" s="57"/>
      <c r="L313" s="33"/>
      <c r="M313" s="34">
        <f t="shared" si="726"/>
        <v>1.1000000000000001</v>
      </c>
      <c r="N313" s="865"/>
      <c r="O313" s="866"/>
      <c r="P313" s="865"/>
      <c r="Q313" s="866"/>
      <c r="R313" s="865"/>
      <c r="S313" s="866"/>
      <c r="T313" s="865"/>
      <c r="U313" s="866"/>
      <c r="V313" s="865"/>
      <c r="W313" s="866"/>
      <c r="X313" s="287"/>
      <c r="Y313" s="867"/>
      <c r="Z313" s="961"/>
      <c r="AA313" s="867"/>
      <c r="AB313" s="961"/>
      <c r="AC313" s="867"/>
      <c r="AD313" s="961"/>
      <c r="AE313" s="867"/>
      <c r="AF313" s="961"/>
      <c r="AG313" s="867"/>
      <c r="AH313" s="961"/>
      <c r="AI313" s="277"/>
      <c r="AJ313" s="869"/>
      <c r="AK313" s="870"/>
      <c r="AL313" s="869"/>
      <c r="AM313" s="870"/>
      <c r="AN313" s="869"/>
      <c r="AO313" s="870"/>
      <c r="AP313" s="869"/>
      <c r="AQ313" s="870"/>
      <c r="AR313" s="869"/>
      <c r="AS313" s="870"/>
      <c r="AT313" s="278"/>
      <c r="AU313" s="861"/>
      <c r="AV313" s="862"/>
      <c r="AW313" s="861"/>
      <c r="AX313" s="862"/>
      <c r="AY313" s="861"/>
      <c r="AZ313" s="862"/>
      <c r="BA313" s="861"/>
      <c r="BB313" s="862"/>
      <c r="BC313" s="861"/>
      <c r="BD313" s="862"/>
      <c r="BE313" s="279"/>
      <c r="BF313" s="847">
        <f t="shared" si="727"/>
        <v>0</v>
      </c>
      <c r="BG313" s="848"/>
      <c r="BH313" s="847">
        <f t="shared" si="728"/>
        <v>0</v>
      </c>
      <c r="BI313" s="848"/>
      <c r="BJ313" s="847">
        <f t="shared" si="729"/>
        <v>0</v>
      </c>
      <c r="BK313" s="848"/>
      <c r="BL313" s="847">
        <f t="shared" si="730"/>
        <v>0</v>
      </c>
      <c r="BM313" s="848"/>
      <c r="BN313" s="847">
        <f t="shared" si="731"/>
        <v>0</v>
      </c>
      <c r="BO313" s="848"/>
      <c r="BP313" s="413">
        <f t="shared" si="739"/>
        <v>0</v>
      </c>
      <c r="BQ313" s="558">
        <f t="shared" si="740"/>
        <v>0</v>
      </c>
      <c r="BR313" s="522">
        <f t="shared" si="741"/>
        <v>0</v>
      </c>
      <c r="BS313" s="522">
        <f t="shared" si="742"/>
        <v>0</v>
      </c>
      <c r="BT313" s="522">
        <f t="shared" si="743"/>
        <v>0</v>
      </c>
      <c r="BU313" s="522">
        <f t="shared" si="744"/>
        <v>0</v>
      </c>
      <c r="BV313" s="574">
        <f t="shared" si="745"/>
        <v>0</v>
      </c>
      <c r="BW313" s="993"/>
      <c r="BX313" s="992"/>
      <c r="BY313" s="991"/>
      <c r="BZ313" s="992"/>
      <c r="CA313" s="991"/>
      <c r="CB313" s="992"/>
      <c r="CC313" s="991"/>
      <c r="CD313" s="992"/>
      <c r="CE313" s="991"/>
      <c r="CF313" s="992"/>
      <c r="CG313" s="281"/>
      <c r="CH313" s="989"/>
      <c r="CI313" s="990"/>
      <c r="CJ313" s="989"/>
      <c r="CK313" s="990"/>
      <c r="CL313" s="989"/>
      <c r="CM313" s="990"/>
      <c r="CN313" s="989"/>
      <c r="CO313" s="990"/>
      <c r="CP313" s="989"/>
      <c r="CQ313" s="990"/>
      <c r="CR313" s="282"/>
      <c r="CS313" s="987"/>
      <c r="CT313" s="988"/>
      <c r="CU313" s="987"/>
      <c r="CV313" s="988"/>
      <c r="CW313" s="987"/>
      <c r="CX313" s="988"/>
      <c r="CY313" s="987"/>
      <c r="CZ313" s="988"/>
      <c r="DA313" s="987"/>
      <c r="DB313" s="988"/>
      <c r="DC313" s="283"/>
      <c r="DD313" s="985"/>
      <c r="DE313" s="986"/>
      <c r="DF313" s="985"/>
      <c r="DG313" s="986"/>
      <c r="DH313" s="985"/>
      <c r="DI313" s="986"/>
      <c r="DJ313" s="985"/>
      <c r="DK313" s="986"/>
      <c r="DL313" s="985"/>
      <c r="DM313" s="986"/>
      <c r="DN313" s="284"/>
      <c r="DO313" s="996"/>
      <c r="DP313" s="997"/>
      <c r="DQ313" s="996"/>
      <c r="DR313" s="997"/>
      <c r="DS313" s="996"/>
      <c r="DT313" s="997"/>
      <c r="DU313" s="996"/>
      <c r="DV313" s="997"/>
      <c r="DW313" s="996"/>
      <c r="DX313" s="997"/>
      <c r="DY313" s="285"/>
      <c r="DZ313" s="588"/>
      <c r="EA313" s="589"/>
      <c r="EB313" s="589"/>
      <c r="EC313" s="589"/>
      <c r="ED313" s="589"/>
      <c r="EE313" s="590"/>
      <c r="EF313" s="256">
        <f t="shared" si="733"/>
        <v>0</v>
      </c>
      <c r="EG313" s="256">
        <f t="shared" si="734"/>
        <v>0</v>
      </c>
      <c r="EH313" s="256">
        <f t="shared" si="735"/>
        <v>0</v>
      </c>
      <c r="EI313" s="256">
        <f t="shared" si="736"/>
        <v>0</v>
      </c>
      <c r="EJ313" s="256">
        <f t="shared" si="737"/>
        <v>0</v>
      </c>
      <c r="EK313" s="244">
        <f t="shared" si="738"/>
        <v>0</v>
      </c>
    </row>
    <row r="314" spans="1:141" s="9" customFormat="1" ht="15" customHeight="1">
      <c r="A314" s="62"/>
      <c r="B314" s="62"/>
      <c r="C314" s="61" t="s">
        <v>231</v>
      </c>
      <c r="D314" s="655"/>
      <c r="E314" s="57"/>
      <c r="F314" s="57"/>
      <c r="G314" s="57"/>
      <c r="H314" s="57"/>
      <c r="I314" s="57"/>
      <c r="J314" s="649"/>
      <c r="K314" s="57"/>
      <c r="L314" s="33"/>
      <c r="M314" s="34">
        <f t="shared" si="726"/>
        <v>1</v>
      </c>
      <c r="N314" s="865"/>
      <c r="O314" s="866"/>
      <c r="P314" s="865"/>
      <c r="Q314" s="866"/>
      <c r="R314" s="865"/>
      <c r="S314" s="866"/>
      <c r="T314" s="865"/>
      <c r="U314" s="866"/>
      <c r="V314" s="865"/>
      <c r="W314" s="866"/>
      <c r="X314" s="287"/>
      <c r="Y314" s="867"/>
      <c r="Z314" s="961"/>
      <c r="AA314" s="867"/>
      <c r="AB314" s="961"/>
      <c r="AC314" s="867"/>
      <c r="AD314" s="961"/>
      <c r="AE314" s="867"/>
      <c r="AF314" s="961"/>
      <c r="AG314" s="867"/>
      <c r="AH314" s="961"/>
      <c r="AI314" s="277"/>
      <c r="AJ314" s="869"/>
      <c r="AK314" s="870"/>
      <c r="AL314" s="869"/>
      <c r="AM314" s="870"/>
      <c r="AN314" s="869"/>
      <c r="AO314" s="870"/>
      <c r="AP314" s="869"/>
      <c r="AQ314" s="870"/>
      <c r="AR314" s="869"/>
      <c r="AS314" s="870"/>
      <c r="AT314" s="278"/>
      <c r="AU314" s="861"/>
      <c r="AV314" s="862"/>
      <c r="AW314" s="861"/>
      <c r="AX314" s="862"/>
      <c r="AY314" s="861"/>
      <c r="AZ314" s="862"/>
      <c r="BA314" s="861"/>
      <c r="BB314" s="862"/>
      <c r="BC314" s="861"/>
      <c r="BD314" s="862"/>
      <c r="BE314" s="279"/>
      <c r="BF314" s="847">
        <f t="shared" si="727"/>
        <v>0</v>
      </c>
      <c r="BG314" s="848"/>
      <c r="BH314" s="847">
        <f t="shared" si="728"/>
        <v>0</v>
      </c>
      <c r="BI314" s="848"/>
      <c r="BJ314" s="847">
        <f t="shared" si="729"/>
        <v>0</v>
      </c>
      <c r="BK314" s="848"/>
      <c r="BL314" s="847">
        <f t="shared" si="730"/>
        <v>0</v>
      </c>
      <c r="BM314" s="848"/>
      <c r="BN314" s="847">
        <f t="shared" si="731"/>
        <v>0</v>
      </c>
      <c r="BO314" s="848"/>
      <c r="BP314" s="413">
        <f t="shared" si="739"/>
        <v>0</v>
      </c>
      <c r="BQ314" s="558">
        <f t="shared" si="740"/>
        <v>0</v>
      </c>
      <c r="BR314" s="522">
        <f t="shared" si="741"/>
        <v>0</v>
      </c>
      <c r="BS314" s="522">
        <f t="shared" si="742"/>
        <v>0</v>
      </c>
      <c r="BT314" s="522">
        <f t="shared" si="743"/>
        <v>0</v>
      </c>
      <c r="BU314" s="522">
        <f t="shared" si="744"/>
        <v>0</v>
      </c>
      <c r="BV314" s="574">
        <f t="shared" si="745"/>
        <v>0</v>
      </c>
      <c r="BW314" s="993"/>
      <c r="BX314" s="992"/>
      <c r="BY314" s="991"/>
      <c r="BZ314" s="992"/>
      <c r="CA314" s="991"/>
      <c r="CB314" s="992"/>
      <c r="CC314" s="991"/>
      <c r="CD314" s="992"/>
      <c r="CE314" s="991"/>
      <c r="CF314" s="992"/>
      <c r="CG314" s="281"/>
      <c r="CH314" s="989"/>
      <c r="CI314" s="990"/>
      <c r="CJ314" s="989"/>
      <c r="CK314" s="990"/>
      <c r="CL314" s="989"/>
      <c r="CM314" s="990"/>
      <c r="CN314" s="989"/>
      <c r="CO314" s="990"/>
      <c r="CP314" s="989"/>
      <c r="CQ314" s="990"/>
      <c r="CR314" s="282"/>
      <c r="CS314" s="987"/>
      <c r="CT314" s="988"/>
      <c r="CU314" s="987"/>
      <c r="CV314" s="988"/>
      <c r="CW314" s="987"/>
      <c r="CX314" s="988"/>
      <c r="CY314" s="987"/>
      <c r="CZ314" s="988"/>
      <c r="DA314" s="987"/>
      <c r="DB314" s="988"/>
      <c r="DC314" s="283"/>
      <c r="DD314" s="985"/>
      <c r="DE314" s="986"/>
      <c r="DF314" s="985"/>
      <c r="DG314" s="986"/>
      <c r="DH314" s="985"/>
      <c r="DI314" s="986"/>
      <c r="DJ314" s="985"/>
      <c r="DK314" s="986"/>
      <c r="DL314" s="985"/>
      <c r="DM314" s="986"/>
      <c r="DN314" s="284"/>
      <c r="DO314" s="996"/>
      <c r="DP314" s="997"/>
      <c r="DQ314" s="996"/>
      <c r="DR314" s="997"/>
      <c r="DS314" s="996"/>
      <c r="DT314" s="997"/>
      <c r="DU314" s="996"/>
      <c r="DV314" s="997"/>
      <c r="DW314" s="996"/>
      <c r="DX314" s="997"/>
      <c r="DY314" s="285"/>
      <c r="DZ314" s="588"/>
      <c r="EA314" s="589"/>
      <c r="EB314" s="589"/>
      <c r="EC314" s="589"/>
      <c r="ED314" s="589"/>
      <c r="EE314" s="590"/>
      <c r="EF314" s="256">
        <f t="shared" si="733"/>
        <v>0</v>
      </c>
      <c r="EG314" s="256">
        <f t="shared" si="734"/>
        <v>0</v>
      </c>
      <c r="EH314" s="256">
        <f t="shared" si="735"/>
        <v>0</v>
      </c>
      <c r="EI314" s="256">
        <f t="shared" si="736"/>
        <v>0</v>
      </c>
      <c r="EJ314" s="256">
        <f t="shared" si="737"/>
        <v>0</v>
      </c>
      <c r="EK314" s="244">
        <f t="shared" si="738"/>
        <v>0</v>
      </c>
    </row>
    <row r="315" spans="1:141" s="9" customFormat="1" ht="15" customHeight="1">
      <c r="A315" s="62"/>
      <c r="B315" s="62"/>
      <c r="C315" s="61" t="s">
        <v>15</v>
      </c>
      <c r="D315" s="655"/>
      <c r="E315" s="57"/>
      <c r="F315" s="57"/>
      <c r="G315" s="57"/>
      <c r="H315" s="57"/>
      <c r="I315" s="57"/>
      <c r="J315" s="649"/>
      <c r="K315" s="57"/>
      <c r="L315" s="33"/>
      <c r="M315" s="34">
        <f t="shared" si="726"/>
        <v>1</v>
      </c>
      <c r="N315" s="865"/>
      <c r="O315" s="866"/>
      <c r="P315" s="865"/>
      <c r="Q315" s="866"/>
      <c r="R315" s="865"/>
      <c r="S315" s="866"/>
      <c r="T315" s="865"/>
      <c r="U315" s="866"/>
      <c r="V315" s="865"/>
      <c r="W315" s="866"/>
      <c r="X315" s="287"/>
      <c r="Y315" s="867"/>
      <c r="Z315" s="961"/>
      <c r="AA315" s="867"/>
      <c r="AB315" s="961"/>
      <c r="AC315" s="867"/>
      <c r="AD315" s="961"/>
      <c r="AE315" s="867"/>
      <c r="AF315" s="961"/>
      <c r="AG315" s="867"/>
      <c r="AH315" s="961"/>
      <c r="AI315" s="277"/>
      <c r="AJ315" s="869"/>
      <c r="AK315" s="870"/>
      <c r="AL315" s="869"/>
      <c r="AM315" s="870"/>
      <c r="AN315" s="869"/>
      <c r="AO315" s="870"/>
      <c r="AP315" s="869"/>
      <c r="AQ315" s="870"/>
      <c r="AR315" s="869"/>
      <c r="AS315" s="870"/>
      <c r="AT315" s="278"/>
      <c r="AU315" s="861"/>
      <c r="AV315" s="862"/>
      <c r="AW315" s="861"/>
      <c r="AX315" s="862"/>
      <c r="AY315" s="861"/>
      <c r="AZ315" s="862"/>
      <c r="BA315" s="861"/>
      <c r="BB315" s="862"/>
      <c r="BC315" s="861"/>
      <c r="BD315" s="862"/>
      <c r="BE315" s="279"/>
      <c r="BF315" s="847">
        <f t="shared" si="727"/>
        <v>0</v>
      </c>
      <c r="BG315" s="848"/>
      <c r="BH315" s="847">
        <f t="shared" si="728"/>
        <v>0</v>
      </c>
      <c r="BI315" s="848"/>
      <c r="BJ315" s="847">
        <f t="shared" si="729"/>
        <v>0</v>
      </c>
      <c r="BK315" s="848"/>
      <c r="BL315" s="847">
        <f t="shared" si="730"/>
        <v>0</v>
      </c>
      <c r="BM315" s="848"/>
      <c r="BN315" s="847">
        <f t="shared" si="731"/>
        <v>0</v>
      </c>
      <c r="BO315" s="848"/>
      <c r="BP315" s="413">
        <f t="shared" si="739"/>
        <v>0</v>
      </c>
      <c r="BQ315" s="558">
        <f t="shared" si="740"/>
        <v>0</v>
      </c>
      <c r="BR315" s="522">
        <f t="shared" si="741"/>
        <v>0</v>
      </c>
      <c r="BS315" s="522">
        <f t="shared" si="742"/>
        <v>0</v>
      </c>
      <c r="BT315" s="522">
        <f t="shared" si="743"/>
        <v>0</v>
      </c>
      <c r="BU315" s="522">
        <f t="shared" si="744"/>
        <v>0</v>
      </c>
      <c r="BV315" s="574">
        <f t="shared" si="745"/>
        <v>0</v>
      </c>
      <c r="BW315" s="993"/>
      <c r="BX315" s="992"/>
      <c r="BY315" s="991"/>
      <c r="BZ315" s="992"/>
      <c r="CA315" s="991"/>
      <c r="CB315" s="992"/>
      <c r="CC315" s="991"/>
      <c r="CD315" s="992"/>
      <c r="CE315" s="991"/>
      <c r="CF315" s="992"/>
      <c r="CG315" s="281"/>
      <c r="CH315" s="989"/>
      <c r="CI315" s="990"/>
      <c r="CJ315" s="989"/>
      <c r="CK315" s="990"/>
      <c r="CL315" s="989"/>
      <c r="CM315" s="990"/>
      <c r="CN315" s="989"/>
      <c r="CO315" s="990"/>
      <c r="CP315" s="989"/>
      <c r="CQ315" s="990"/>
      <c r="CR315" s="282"/>
      <c r="CS315" s="987"/>
      <c r="CT315" s="988"/>
      <c r="CU315" s="987"/>
      <c r="CV315" s="988"/>
      <c r="CW315" s="987"/>
      <c r="CX315" s="988"/>
      <c r="CY315" s="987"/>
      <c r="CZ315" s="988"/>
      <c r="DA315" s="987"/>
      <c r="DB315" s="988"/>
      <c r="DC315" s="283"/>
      <c r="DD315" s="985"/>
      <c r="DE315" s="986"/>
      <c r="DF315" s="985"/>
      <c r="DG315" s="986"/>
      <c r="DH315" s="985"/>
      <c r="DI315" s="986"/>
      <c r="DJ315" s="985"/>
      <c r="DK315" s="986"/>
      <c r="DL315" s="985"/>
      <c r="DM315" s="986"/>
      <c r="DN315" s="284"/>
      <c r="DO315" s="996"/>
      <c r="DP315" s="997"/>
      <c r="DQ315" s="996"/>
      <c r="DR315" s="997"/>
      <c r="DS315" s="996"/>
      <c r="DT315" s="997"/>
      <c r="DU315" s="996"/>
      <c r="DV315" s="997"/>
      <c r="DW315" s="996"/>
      <c r="DX315" s="997"/>
      <c r="DY315" s="285"/>
      <c r="DZ315" s="588"/>
      <c r="EA315" s="589"/>
      <c r="EB315" s="589"/>
      <c r="EC315" s="589"/>
      <c r="ED315" s="589"/>
      <c r="EE315" s="590"/>
      <c r="EF315" s="256">
        <f t="shared" si="733"/>
        <v>0</v>
      </c>
      <c r="EG315" s="256">
        <f t="shared" si="734"/>
        <v>0</v>
      </c>
      <c r="EH315" s="256">
        <f t="shared" si="735"/>
        <v>0</v>
      </c>
      <c r="EI315" s="256">
        <f t="shared" si="736"/>
        <v>0</v>
      </c>
      <c r="EJ315" s="256">
        <f t="shared" si="737"/>
        <v>0</v>
      </c>
      <c r="EK315" s="244">
        <f t="shared" si="738"/>
        <v>0</v>
      </c>
    </row>
    <row r="316" spans="1:141" s="9" customFormat="1" ht="15" customHeight="1">
      <c r="A316" s="62"/>
      <c r="B316" s="62"/>
      <c r="C316" s="61" t="s">
        <v>34</v>
      </c>
      <c r="D316" s="655"/>
      <c r="E316" s="57"/>
      <c r="F316" s="57"/>
      <c r="G316" s="57"/>
      <c r="H316" s="57"/>
      <c r="I316" s="57"/>
      <c r="J316" s="649"/>
      <c r="K316" s="57"/>
      <c r="L316" s="33"/>
      <c r="M316" s="34">
        <f t="shared" si="726"/>
        <v>1.1000000000000001</v>
      </c>
      <c r="N316" s="865"/>
      <c r="O316" s="866"/>
      <c r="P316" s="865"/>
      <c r="Q316" s="866"/>
      <c r="R316" s="865"/>
      <c r="S316" s="866"/>
      <c r="T316" s="865"/>
      <c r="U316" s="866"/>
      <c r="V316" s="865"/>
      <c r="W316" s="866"/>
      <c r="X316" s="287"/>
      <c r="Y316" s="867"/>
      <c r="Z316" s="961"/>
      <c r="AA316" s="867"/>
      <c r="AB316" s="961"/>
      <c r="AC316" s="867"/>
      <c r="AD316" s="961"/>
      <c r="AE316" s="867"/>
      <c r="AF316" s="961"/>
      <c r="AG316" s="867"/>
      <c r="AH316" s="961"/>
      <c r="AI316" s="277"/>
      <c r="AJ316" s="869"/>
      <c r="AK316" s="870"/>
      <c r="AL316" s="869"/>
      <c r="AM316" s="870"/>
      <c r="AN316" s="869"/>
      <c r="AO316" s="870"/>
      <c r="AP316" s="869"/>
      <c r="AQ316" s="870"/>
      <c r="AR316" s="869"/>
      <c r="AS316" s="870"/>
      <c r="AT316" s="278"/>
      <c r="AU316" s="861"/>
      <c r="AV316" s="862"/>
      <c r="AW316" s="861"/>
      <c r="AX316" s="862"/>
      <c r="AY316" s="861"/>
      <c r="AZ316" s="862"/>
      <c r="BA316" s="861"/>
      <c r="BB316" s="862"/>
      <c r="BC316" s="861"/>
      <c r="BD316" s="862"/>
      <c r="BE316" s="279"/>
      <c r="BF316" s="847">
        <f t="shared" si="727"/>
        <v>0</v>
      </c>
      <c r="BG316" s="848"/>
      <c r="BH316" s="847">
        <f t="shared" si="728"/>
        <v>0</v>
      </c>
      <c r="BI316" s="848"/>
      <c r="BJ316" s="847">
        <f t="shared" si="729"/>
        <v>0</v>
      </c>
      <c r="BK316" s="848"/>
      <c r="BL316" s="847">
        <f t="shared" si="730"/>
        <v>0</v>
      </c>
      <c r="BM316" s="848"/>
      <c r="BN316" s="847">
        <f t="shared" si="731"/>
        <v>0</v>
      </c>
      <c r="BO316" s="848"/>
      <c r="BP316" s="413">
        <f t="shared" si="739"/>
        <v>0</v>
      </c>
      <c r="BQ316" s="558">
        <f t="shared" si="740"/>
        <v>0</v>
      </c>
      <c r="BR316" s="522">
        <f t="shared" si="741"/>
        <v>0</v>
      </c>
      <c r="BS316" s="522">
        <f t="shared" si="742"/>
        <v>0</v>
      </c>
      <c r="BT316" s="522">
        <f t="shared" si="743"/>
        <v>0</v>
      </c>
      <c r="BU316" s="522">
        <f t="shared" si="744"/>
        <v>0</v>
      </c>
      <c r="BV316" s="574">
        <f t="shared" si="745"/>
        <v>0</v>
      </c>
      <c r="BW316" s="993"/>
      <c r="BX316" s="992"/>
      <c r="BY316" s="991"/>
      <c r="BZ316" s="992"/>
      <c r="CA316" s="991"/>
      <c r="CB316" s="992"/>
      <c r="CC316" s="991"/>
      <c r="CD316" s="992"/>
      <c r="CE316" s="991"/>
      <c r="CF316" s="992"/>
      <c r="CG316" s="281"/>
      <c r="CH316" s="989"/>
      <c r="CI316" s="990"/>
      <c r="CJ316" s="989"/>
      <c r="CK316" s="990"/>
      <c r="CL316" s="989"/>
      <c r="CM316" s="990"/>
      <c r="CN316" s="989"/>
      <c r="CO316" s="990"/>
      <c r="CP316" s="989"/>
      <c r="CQ316" s="990"/>
      <c r="CR316" s="282"/>
      <c r="CS316" s="987"/>
      <c r="CT316" s="988"/>
      <c r="CU316" s="987"/>
      <c r="CV316" s="988"/>
      <c r="CW316" s="987"/>
      <c r="CX316" s="988"/>
      <c r="CY316" s="987"/>
      <c r="CZ316" s="988"/>
      <c r="DA316" s="987"/>
      <c r="DB316" s="988"/>
      <c r="DC316" s="283"/>
      <c r="DD316" s="985"/>
      <c r="DE316" s="986"/>
      <c r="DF316" s="985"/>
      <c r="DG316" s="986"/>
      <c r="DH316" s="985"/>
      <c r="DI316" s="986"/>
      <c r="DJ316" s="985"/>
      <c r="DK316" s="986"/>
      <c r="DL316" s="985"/>
      <c r="DM316" s="986"/>
      <c r="DN316" s="284"/>
      <c r="DO316" s="996"/>
      <c r="DP316" s="997"/>
      <c r="DQ316" s="996"/>
      <c r="DR316" s="997"/>
      <c r="DS316" s="996"/>
      <c r="DT316" s="997"/>
      <c r="DU316" s="996"/>
      <c r="DV316" s="997"/>
      <c r="DW316" s="996"/>
      <c r="DX316" s="997"/>
      <c r="DY316" s="285"/>
      <c r="DZ316" s="588"/>
      <c r="EA316" s="589"/>
      <c r="EB316" s="589"/>
      <c r="EC316" s="589"/>
      <c r="ED316" s="589"/>
      <c r="EE316" s="590"/>
      <c r="EF316" s="256">
        <f t="shared" si="733"/>
        <v>0</v>
      </c>
      <c r="EG316" s="256">
        <f t="shared" si="734"/>
        <v>0</v>
      </c>
      <c r="EH316" s="256">
        <f t="shared" si="735"/>
        <v>0</v>
      </c>
      <c r="EI316" s="256">
        <f t="shared" si="736"/>
        <v>0</v>
      </c>
      <c r="EJ316" s="256">
        <f t="shared" si="737"/>
        <v>0</v>
      </c>
      <c r="EK316" s="244">
        <f t="shared" si="738"/>
        <v>0</v>
      </c>
    </row>
    <row r="317" spans="1:141" s="9" customFormat="1" ht="15" customHeight="1">
      <c r="A317" s="62"/>
      <c r="B317" s="62"/>
      <c r="C317" s="61" t="s">
        <v>315</v>
      </c>
      <c r="D317" s="655" t="s">
        <v>338</v>
      </c>
      <c r="E317" s="57"/>
      <c r="F317" s="57"/>
      <c r="G317" s="57"/>
      <c r="H317" s="57"/>
      <c r="I317" s="57"/>
      <c r="J317" s="649"/>
      <c r="K317" s="57"/>
      <c r="L317" s="33"/>
      <c r="M317" s="34">
        <f t="shared" si="726"/>
        <v>1.1000000000000001</v>
      </c>
      <c r="N317" s="865"/>
      <c r="O317" s="866"/>
      <c r="P317" s="865"/>
      <c r="Q317" s="866"/>
      <c r="R317" s="865"/>
      <c r="S317" s="866"/>
      <c r="T317" s="865"/>
      <c r="U317" s="866"/>
      <c r="V317" s="865"/>
      <c r="W317" s="866"/>
      <c r="X317" s="287"/>
      <c r="Y317" s="867"/>
      <c r="Z317" s="961"/>
      <c r="AA317" s="867"/>
      <c r="AB317" s="961"/>
      <c r="AC317" s="867"/>
      <c r="AD317" s="961"/>
      <c r="AE317" s="867"/>
      <c r="AF317" s="961"/>
      <c r="AG317" s="867"/>
      <c r="AH317" s="961"/>
      <c r="AI317" s="277"/>
      <c r="AJ317" s="869"/>
      <c r="AK317" s="870"/>
      <c r="AL317" s="869"/>
      <c r="AM317" s="870"/>
      <c r="AN317" s="869"/>
      <c r="AO317" s="870"/>
      <c r="AP317" s="869"/>
      <c r="AQ317" s="870"/>
      <c r="AR317" s="869"/>
      <c r="AS317" s="870"/>
      <c r="AT317" s="278"/>
      <c r="AU317" s="861"/>
      <c r="AV317" s="862"/>
      <c r="AW317" s="861"/>
      <c r="AX317" s="862"/>
      <c r="AY317" s="861"/>
      <c r="AZ317" s="862"/>
      <c r="BA317" s="861"/>
      <c r="BB317" s="862"/>
      <c r="BC317" s="861"/>
      <c r="BD317" s="862"/>
      <c r="BE317" s="279"/>
      <c r="BF317" s="847">
        <f t="shared" si="727"/>
        <v>0</v>
      </c>
      <c r="BG317" s="848"/>
      <c r="BH317" s="847">
        <f t="shared" si="728"/>
        <v>0</v>
      </c>
      <c r="BI317" s="848"/>
      <c r="BJ317" s="847">
        <f t="shared" si="729"/>
        <v>0</v>
      </c>
      <c r="BK317" s="848"/>
      <c r="BL317" s="847">
        <f t="shared" si="730"/>
        <v>0</v>
      </c>
      <c r="BM317" s="848"/>
      <c r="BN317" s="847">
        <f t="shared" si="731"/>
        <v>0</v>
      </c>
      <c r="BO317" s="848"/>
      <c r="BP317" s="413">
        <f t="shared" si="739"/>
        <v>0</v>
      </c>
      <c r="BQ317" s="558">
        <f t="shared" si="740"/>
        <v>0</v>
      </c>
      <c r="BR317" s="522">
        <f t="shared" si="741"/>
        <v>0</v>
      </c>
      <c r="BS317" s="522">
        <f t="shared" si="742"/>
        <v>0</v>
      </c>
      <c r="BT317" s="522">
        <f t="shared" si="743"/>
        <v>0</v>
      </c>
      <c r="BU317" s="522">
        <f t="shared" si="744"/>
        <v>0</v>
      </c>
      <c r="BV317" s="574">
        <f t="shared" si="745"/>
        <v>0</v>
      </c>
      <c r="BW317" s="993"/>
      <c r="BX317" s="992"/>
      <c r="BY317" s="991"/>
      <c r="BZ317" s="992"/>
      <c r="CA317" s="991"/>
      <c r="CB317" s="992"/>
      <c r="CC317" s="991"/>
      <c r="CD317" s="992"/>
      <c r="CE317" s="991"/>
      <c r="CF317" s="992"/>
      <c r="CG317" s="281"/>
      <c r="CH317" s="989"/>
      <c r="CI317" s="990"/>
      <c r="CJ317" s="989"/>
      <c r="CK317" s="990"/>
      <c r="CL317" s="989"/>
      <c r="CM317" s="990"/>
      <c r="CN317" s="989"/>
      <c r="CO317" s="990"/>
      <c r="CP317" s="989"/>
      <c r="CQ317" s="990"/>
      <c r="CR317" s="282"/>
      <c r="CS317" s="987"/>
      <c r="CT317" s="988"/>
      <c r="CU317" s="987"/>
      <c r="CV317" s="988"/>
      <c r="CW317" s="987"/>
      <c r="CX317" s="988"/>
      <c r="CY317" s="987"/>
      <c r="CZ317" s="988"/>
      <c r="DA317" s="987"/>
      <c r="DB317" s="988"/>
      <c r="DC317" s="283"/>
      <c r="DD317" s="985"/>
      <c r="DE317" s="986"/>
      <c r="DF317" s="985"/>
      <c r="DG317" s="986"/>
      <c r="DH317" s="985"/>
      <c r="DI317" s="986"/>
      <c r="DJ317" s="985"/>
      <c r="DK317" s="986"/>
      <c r="DL317" s="985"/>
      <c r="DM317" s="986"/>
      <c r="DN317" s="284"/>
      <c r="DO317" s="996"/>
      <c r="DP317" s="997"/>
      <c r="DQ317" s="996"/>
      <c r="DR317" s="997"/>
      <c r="DS317" s="996"/>
      <c r="DT317" s="997"/>
      <c r="DU317" s="996"/>
      <c r="DV317" s="997"/>
      <c r="DW317" s="996"/>
      <c r="DX317" s="997"/>
      <c r="DY317" s="285"/>
      <c r="DZ317" s="588"/>
      <c r="EA317" s="589"/>
      <c r="EB317" s="589"/>
      <c r="EC317" s="589"/>
      <c r="ED317" s="589"/>
      <c r="EE317" s="590"/>
      <c r="EF317" s="256">
        <f t="shared" si="733"/>
        <v>0</v>
      </c>
      <c r="EG317" s="256">
        <f t="shared" si="734"/>
        <v>0</v>
      </c>
      <c r="EH317" s="256">
        <f t="shared" si="735"/>
        <v>0</v>
      </c>
      <c r="EI317" s="256">
        <f t="shared" si="736"/>
        <v>0</v>
      </c>
      <c r="EJ317" s="256">
        <f t="shared" si="737"/>
        <v>0</v>
      </c>
      <c r="EK317" s="244">
        <f t="shared" si="738"/>
        <v>0</v>
      </c>
    </row>
    <row r="318" spans="1:141" s="9" customFormat="1" ht="15" customHeight="1">
      <c r="A318" s="62"/>
      <c r="B318" s="62"/>
      <c r="C318" s="61" t="s">
        <v>231</v>
      </c>
      <c r="D318" s="655"/>
      <c r="E318" s="57"/>
      <c r="F318" s="57"/>
      <c r="G318" s="57"/>
      <c r="H318" s="57"/>
      <c r="I318" s="57"/>
      <c r="J318" s="649"/>
      <c r="K318" s="57"/>
      <c r="L318" s="33"/>
      <c r="M318" s="34">
        <f t="shared" si="726"/>
        <v>1</v>
      </c>
      <c r="N318" s="865"/>
      <c r="O318" s="866"/>
      <c r="P318" s="865"/>
      <c r="Q318" s="866"/>
      <c r="R318" s="865"/>
      <c r="S318" s="866"/>
      <c r="T318" s="865"/>
      <c r="U318" s="866"/>
      <c r="V318" s="865"/>
      <c r="W318" s="866"/>
      <c r="X318" s="287"/>
      <c r="Y318" s="867"/>
      <c r="Z318" s="961"/>
      <c r="AA318" s="867"/>
      <c r="AB318" s="961"/>
      <c r="AC318" s="867"/>
      <c r="AD318" s="961"/>
      <c r="AE318" s="867"/>
      <c r="AF318" s="961"/>
      <c r="AG318" s="867"/>
      <c r="AH318" s="961"/>
      <c r="AI318" s="277"/>
      <c r="AJ318" s="869"/>
      <c r="AK318" s="870"/>
      <c r="AL318" s="869"/>
      <c r="AM318" s="870"/>
      <c r="AN318" s="869"/>
      <c r="AO318" s="870"/>
      <c r="AP318" s="869"/>
      <c r="AQ318" s="870"/>
      <c r="AR318" s="869"/>
      <c r="AS318" s="870"/>
      <c r="AT318" s="278"/>
      <c r="AU318" s="861"/>
      <c r="AV318" s="862"/>
      <c r="AW318" s="861"/>
      <c r="AX318" s="862"/>
      <c r="AY318" s="861"/>
      <c r="AZ318" s="862"/>
      <c r="BA318" s="861"/>
      <c r="BB318" s="862"/>
      <c r="BC318" s="861"/>
      <c r="BD318" s="862"/>
      <c r="BE318" s="279"/>
      <c r="BF318" s="847">
        <f t="shared" si="727"/>
        <v>0</v>
      </c>
      <c r="BG318" s="848"/>
      <c r="BH318" s="847">
        <f t="shared" si="728"/>
        <v>0</v>
      </c>
      <c r="BI318" s="848"/>
      <c r="BJ318" s="847">
        <f t="shared" si="729"/>
        <v>0</v>
      </c>
      <c r="BK318" s="848"/>
      <c r="BL318" s="847">
        <f t="shared" si="730"/>
        <v>0</v>
      </c>
      <c r="BM318" s="848"/>
      <c r="BN318" s="847">
        <f t="shared" si="731"/>
        <v>0</v>
      </c>
      <c r="BO318" s="848"/>
      <c r="BP318" s="413">
        <f t="shared" si="739"/>
        <v>0</v>
      </c>
      <c r="BQ318" s="558">
        <f t="shared" si="740"/>
        <v>0</v>
      </c>
      <c r="BR318" s="522">
        <f t="shared" si="741"/>
        <v>0</v>
      </c>
      <c r="BS318" s="522">
        <f t="shared" si="742"/>
        <v>0</v>
      </c>
      <c r="BT318" s="522">
        <f t="shared" si="743"/>
        <v>0</v>
      </c>
      <c r="BU318" s="522">
        <f t="shared" si="744"/>
        <v>0</v>
      </c>
      <c r="BV318" s="574">
        <f t="shared" si="745"/>
        <v>0</v>
      </c>
      <c r="BW318" s="993"/>
      <c r="BX318" s="992"/>
      <c r="BY318" s="991"/>
      <c r="BZ318" s="992"/>
      <c r="CA318" s="991"/>
      <c r="CB318" s="992"/>
      <c r="CC318" s="991"/>
      <c r="CD318" s="992"/>
      <c r="CE318" s="991"/>
      <c r="CF318" s="992"/>
      <c r="CG318" s="281"/>
      <c r="CH318" s="989"/>
      <c r="CI318" s="990"/>
      <c r="CJ318" s="989"/>
      <c r="CK318" s="990"/>
      <c r="CL318" s="989"/>
      <c r="CM318" s="990"/>
      <c r="CN318" s="989"/>
      <c r="CO318" s="990"/>
      <c r="CP318" s="989"/>
      <c r="CQ318" s="990"/>
      <c r="CR318" s="282"/>
      <c r="CS318" s="987"/>
      <c r="CT318" s="988"/>
      <c r="CU318" s="987"/>
      <c r="CV318" s="988"/>
      <c r="CW318" s="987"/>
      <c r="CX318" s="988"/>
      <c r="CY318" s="987"/>
      <c r="CZ318" s="988"/>
      <c r="DA318" s="987"/>
      <c r="DB318" s="988"/>
      <c r="DC318" s="283"/>
      <c r="DD318" s="985"/>
      <c r="DE318" s="986"/>
      <c r="DF318" s="985"/>
      <c r="DG318" s="986"/>
      <c r="DH318" s="985"/>
      <c r="DI318" s="986"/>
      <c r="DJ318" s="985"/>
      <c r="DK318" s="986"/>
      <c r="DL318" s="985"/>
      <c r="DM318" s="986"/>
      <c r="DN318" s="284"/>
      <c r="DO318" s="996"/>
      <c r="DP318" s="997"/>
      <c r="DQ318" s="996"/>
      <c r="DR318" s="997"/>
      <c r="DS318" s="996"/>
      <c r="DT318" s="997"/>
      <c r="DU318" s="996"/>
      <c r="DV318" s="997"/>
      <c r="DW318" s="996"/>
      <c r="DX318" s="997"/>
      <c r="DY318" s="285"/>
      <c r="DZ318" s="588"/>
      <c r="EA318" s="589"/>
      <c r="EB318" s="589"/>
      <c r="EC318" s="589"/>
      <c r="ED318" s="589"/>
      <c r="EE318" s="590"/>
      <c r="EF318" s="256">
        <f t="shared" si="733"/>
        <v>0</v>
      </c>
      <c r="EG318" s="256">
        <f t="shared" si="734"/>
        <v>0</v>
      </c>
      <c r="EH318" s="256">
        <f t="shared" si="735"/>
        <v>0</v>
      </c>
      <c r="EI318" s="256">
        <f t="shared" si="736"/>
        <v>0</v>
      </c>
      <c r="EJ318" s="256">
        <f t="shared" si="737"/>
        <v>0</v>
      </c>
      <c r="EK318" s="244">
        <f t="shared" si="738"/>
        <v>0</v>
      </c>
    </row>
    <row r="319" spans="1:141" s="9" customFormat="1" ht="15" customHeight="1">
      <c r="A319" s="62"/>
      <c r="B319" s="62"/>
      <c r="C319" s="61" t="s">
        <v>15</v>
      </c>
      <c r="D319" s="655"/>
      <c r="E319" s="57"/>
      <c r="F319" s="57"/>
      <c r="G319" s="57"/>
      <c r="H319" s="57"/>
      <c r="I319" s="57"/>
      <c r="J319" s="649"/>
      <c r="K319" s="57"/>
      <c r="L319" s="33"/>
      <c r="M319" s="34">
        <f t="shared" si="726"/>
        <v>1</v>
      </c>
      <c r="N319" s="865"/>
      <c r="O319" s="866"/>
      <c r="P319" s="865"/>
      <c r="Q319" s="866"/>
      <c r="R319" s="865"/>
      <c r="S319" s="866"/>
      <c r="T319" s="865"/>
      <c r="U319" s="866"/>
      <c r="V319" s="865"/>
      <c r="W319" s="866"/>
      <c r="X319" s="287"/>
      <c r="Y319" s="867"/>
      <c r="Z319" s="961"/>
      <c r="AA319" s="867"/>
      <c r="AB319" s="961"/>
      <c r="AC319" s="867"/>
      <c r="AD319" s="961"/>
      <c r="AE319" s="867"/>
      <c r="AF319" s="961"/>
      <c r="AG319" s="867"/>
      <c r="AH319" s="961"/>
      <c r="AI319" s="277"/>
      <c r="AJ319" s="869"/>
      <c r="AK319" s="870"/>
      <c r="AL319" s="869"/>
      <c r="AM319" s="870"/>
      <c r="AN319" s="869"/>
      <c r="AO319" s="870"/>
      <c r="AP319" s="869"/>
      <c r="AQ319" s="870"/>
      <c r="AR319" s="869"/>
      <c r="AS319" s="870"/>
      <c r="AT319" s="278"/>
      <c r="AU319" s="861"/>
      <c r="AV319" s="862"/>
      <c r="AW319" s="861"/>
      <c r="AX319" s="862"/>
      <c r="AY319" s="861"/>
      <c r="AZ319" s="862"/>
      <c r="BA319" s="861"/>
      <c r="BB319" s="862"/>
      <c r="BC319" s="861"/>
      <c r="BD319" s="862"/>
      <c r="BE319" s="279"/>
      <c r="BF319" s="847">
        <f t="shared" si="727"/>
        <v>0</v>
      </c>
      <c r="BG319" s="848"/>
      <c r="BH319" s="847">
        <f t="shared" si="728"/>
        <v>0</v>
      </c>
      <c r="BI319" s="848"/>
      <c r="BJ319" s="847">
        <f t="shared" si="729"/>
        <v>0</v>
      </c>
      <c r="BK319" s="848"/>
      <c r="BL319" s="847">
        <f t="shared" si="730"/>
        <v>0</v>
      </c>
      <c r="BM319" s="848"/>
      <c r="BN319" s="847">
        <f t="shared" si="731"/>
        <v>0</v>
      </c>
      <c r="BO319" s="848"/>
      <c r="BP319" s="413">
        <f t="shared" si="739"/>
        <v>0</v>
      </c>
      <c r="BQ319" s="558">
        <f t="shared" si="740"/>
        <v>0</v>
      </c>
      <c r="BR319" s="522">
        <f t="shared" si="741"/>
        <v>0</v>
      </c>
      <c r="BS319" s="522">
        <f t="shared" si="742"/>
        <v>0</v>
      </c>
      <c r="BT319" s="522">
        <f t="shared" si="743"/>
        <v>0</v>
      </c>
      <c r="BU319" s="522">
        <f t="shared" si="744"/>
        <v>0</v>
      </c>
      <c r="BV319" s="574">
        <f t="shared" si="745"/>
        <v>0</v>
      </c>
      <c r="BW319" s="993"/>
      <c r="BX319" s="992"/>
      <c r="BY319" s="991"/>
      <c r="BZ319" s="992"/>
      <c r="CA319" s="991"/>
      <c r="CB319" s="992"/>
      <c r="CC319" s="991"/>
      <c r="CD319" s="992"/>
      <c r="CE319" s="991"/>
      <c r="CF319" s="992"/>
      <c r="CG319" s="281"/>
      <c r="CH319" s="989"/>
      <c r="CI319" s="990"/>
      <c r="CJ319" s="989"/>
      <c r="CK319" s="990"/>
      <c r="CL319" s="989"/>
      <c r="CM319" s="990"/>
      <c r="CN319" s="989"/>
      <c r="CO319" s="990"/>
      <c r="CP319" s="989"/>
      <c r="CQ319" s="990"/>
      <c r="CR319" s="282"/>
      <c r="CS319" s="987"/>
      <c r="CT319" s="988"/>
      <c r="CU319" s="987"/>
      <c r="CV319" s="988"/>
      <c r="CW319" s="987"/>
      <c r="CX319" s="988"/>
      <c r="CY319" s="987"/>
      <c r="CZ319" s="988"/>
      <c r="DA319" s="987"/>
      <c r="DB319" s="988"/>
      <c r="DC319" s="283"/>
      <c r="DD319" s="985"/>
      <c r="DE319" s="986"/>
      <c r="DF319" s="985"/>
      <c r="DG319" s="986"/>
      <c r="DH319" s="985"/>
      <c r="DI319" s="986"/>
      <c r="DJ319" s="985"/>
      <c r="DK319" s="986"/>
      <c r="DL319" s="985"/>
      <c r="DM319" s="986"/>
      <c r="DN319" s="284"/>
      <c r="DO319" s="996"/>
      <c r="DP319" s="997"/>
      <c r="DQ319" s="996"/>
      <c r="DR319" s="997"/>
      <c r="DS319" s="996"/>
      <c r="DT319" s="997"/>
      <c r="DU319" s="996"/>
      <c r="DV319" s="997"/>
      <c r="DW319" s="996"/>
      <c r="DX319" s="997"/>
      <c r="DY319" s="285"/>
      <c r="DZ319" s="588"/>
      <c r="EA319" s="589"/>
      <c r="EB319" s="589"/>
      <c r="EC319" s="589"/>
      <c r="ED319" s="589"/>
      <c r="EE319" s="590"/>
      <c r="EF319" s="256">
        <f t="shared" si="733"/>
        <v>0</v>
      </c>
      <c r="EG319" s="256">
        <f t="shared" si="734"/>
        <v>0</v>
      </c>
      <c r="EH319" s="256">
        <f t="shared" si="735"/>
        <v>0</v>
      </c>
      <c r="EI319" s="256">
        <f t="shared" si="736"/>
        <v>0</v>
      </c>
      <c r="EJ319" s="256">
        <f t="shared" si="737"/>
        <v>0</v>
      </c>
      <c r="EK319" s="244">
        <f t="shared" si="738"/>
        <v>0</v>
      </c>
    </row>
    <row r="320" spans="1:141" s="9" customFormat="1" ht="15" customHeight="1">
      <c r="A320" s="62"/>
      <c r="B320" s="62"/>
      <c r="C320" s="61" t="s">
        <v>34</v>
      </c>
      <c r="D320" s="655"/>
      <c r="E320" s="57"/>
      <c r="F320" s="57"/>
      <c r="G320" s="57"/>
      <c r="H320" s="57"/>
      <c r="I320" s="57"/>
      <c r="J320" s="649"/>
      <c r="K320" s="57"/>
      <c r="L320" s="33"/>
      <c r="M320" s="34">
        <f t="shared" si="726"/>
        <v>1.1000000000000001</v>
      </c>
      <c r="N320" s="865"/>
      <c r="O320" s="866"/>
      <c r="P320" s="865"/>
      <c r="Q320" s="866"/>
      <c r="R320" s="865"/>
      <c r="S320" s="866"/>
      <c r="T320" s="865"/>
      <c r="U320" s="866"/>
      <c r="V320" s="865"/>
      <c r="W320" s="866"/>
      <c r="X320" s="287"/>
      <c r="Y320" s="867"/>
      <c r="Z320" s="961"/>
      <c r="AA320" s="867"/>
      <c r="AB320" s="961"/>
      <c r="AC320" s="867"/>
      <c r="AD320" s="961"/>
      <c r="AE320" s="867"/>
      <c r="AF320" s="961"/>
      <c r="AG320" s="867"/>
      <c r="AH320" s="961"/>
      <c r="AI320" s="277"/>
      <c r="AJ320" s="869"/>
      <c r="AK320" s="870"/>
      <c r="AL320" s="869"/>
      <c r="AM320" s="870"/>
      <c r="AN320" s="869"/>
      <c r="AO320" s="870"/>
      <c r="AP320" s="869"/>
      <c r="AQ320" s="870"/>
      <c r="AR320" s="869"/>
      <c r="AS320" s="870"/>
      <c r="AT320" s="278"/>
      <c r="AU320" s="861"/>
      <c r="AV320" s="862"/>
      <c r="AW320" s="861"/>
      <c r="AX320" s="862"/>
      <c r="AY320" s="861"/>
      <c r="AZ320" s="862"/>
      <c r="BA320" s="861"/>
      <c r="BB320" s="862"/>
      <c r="BC320" s="861"/>
      <c r="BD320" s="862"/>
      <c r="BE320" s="279"/>
      <c r="BF320" s="847">
        <f t="shared" si="727"/>
        <v>0</v>
      </c>
      <c r="BG320" s="848"/>
      <c r="BH320" s="847">
        <f t="shared" si="728"/>
        <v>0</v>
      </c>
      <c r="BI320" s="848"/>
      <c r="BJ320" s="847">
        <f t="shared" si="729"/>
        <v>0</v>
      </c>
      <c r="BK320" s="848"/>
      <c r="BL320" s="847">
        <f t="shared" si="730"/>
        <v>0</v>
      </c>
      <c r="BM320" s="848"/>
      <c r="BN320" s="847">
        <f t="shared" si="731"/>
        <v>0</v>
      </c>
      <c r="BO320" s="848"/>
      <c r="BP320" s="413">
        <f t="shared" si="739"/>
        <v>0</v>
      </c>
      <c r="BQ320" s="558">
        <f t="shared" si="740"/>
        <v>0</v>
      </c>
      <c r="BR320" s="522">
        <f t="shared" si="741"/>
        <v>0</v>
      </c>
      <c r="BS320" s="522">
        <f t="shared" si="742"/>
        <v>0</v>
      </c>
      <c r="BT320" s="522">
        <f t="shared" si="743"/>
        <v>0</v>
      </c>
      <c r="BU320" s="522">
        <f t="shared" si="744"/>
        <v>0</v>
      </c>
      <c r="BV320" s="574">
        <f t="shared" si="745"/>
        <v>0</v>
      </c>
      <c r="BW320" s="993"/>
      <c r="BX320" s="992"/>
      <c r="BY320" s="991"/>
      <c r="BZ320" s="992"/>
      <c r="CA320" s="991"/>
      <c r="CB320" s="992"/>
      <c r="CC320" s="991"/>
      <c r="CD320" s="992"/>
      <c r="CE320" s="991"/>
      <c r="CF320" s="992"/>
      <c r="CG320" s="281"/>
      <c r="CH320" s="989"/>
      <c r="CI320" s="990"/>
      <c r="CJ320" s="989"/>
      <c r="CK320" s="990"/>
      <c r="CL320" s="989"/>
      <c r="CM320" s="990"/>
      <c r="CN320" s="989"/>
      <c r="CO320" s="990"/>
      <c r="CP320" s="989"/>
      <c r="CQ320" s="990"/>
      <c r="CR320" s="282"/>
      <c r="CS320" s="987"/>
      <c r="CT320" s="988"/>
      <c r="CU320" s="987"/>
      <c r="CV320" s="988"/>
      <c r="CW320" s="987"/>
      <c r="CX320" s="988"/>
      <c r="CY320" s="987"/>
      <c r="CZ320" s="988"/>
      <c r="DA320" s="987"/>
      <c r="DB320" s="988"/>
      <c r="DC320" s="283"/>
      <c r="DD320" s="985"/>
      <c r="DE320" s="986"/>
      <c r="DF320" s="985"/>
      <c r="DG320" s="986"/>
      <c r="DH320" s="985"/>
      <c r="DI320" s="986"/>
      <c r="DJ320" s="985"/>
      <c r="DK320" s="986"/>
      <c r="DL320" s="985"/>
      <c r="DM320" s="986"/>
      <c r="DN320" s="284"/>
      <c r="DO320" s="996"/>
      <c r="DP320" s="997"/>
      <c r="DQ320" s="996"/>
      <c r="DR320" s="997"/>
      <c r="DS320" s="996"/>
      <c r="DT320" s="997"/>
      <c r="DU320" s="996"/>
      <c r="DV320" s="997"/>
      <c r="DW320" s="996"/>
      <c r="DX320" s="997"/>
      <c r="DY320" s="285"/>
      <c r="DZ320" s="588"/>
      <c r="EA320" s="589"/>
      <c r="EB320" s="589"/>
      <c r="EC320" s="589"/>
      <c r="ED320" s="589"/>
      <c r="EE320" s="590"/>
      <c r="EF320" s="256">
        <f t="shared" si="733"/>
        <v>0</v>
      </c>
      <c r="EG320" s="256">
        <f t="shared" si="734"/>
        <v>0</v>
      </c>
      <c r="EH320" s="256">
        <f t="shared" si="735"/>
        <v>0</v>
      </c>
      <c r="EI320" s="256">
        <f t="shared" si="736"/>
        <v>0</v>
      </c>
      <c r="EJ320" s="256">
        <f t="shared" si="737"/>
        <v>0</v>
      </c>
      <c r="EK320" s="244">
        <f t="shared" si="738"/>
        <v>0</v>
      </c>
    </row>
    <row r="321" spans="1:141" s="9" customFormat="1" ht="15" customHeight="1">
      <c r="A321" s="62"/>
      <c r="B321" s="62"/>
      <c r="C321" s="61"/>
      <c r="D321" s="34"/>
      <c r="E321" s="13"/>
      <c r="F321" s="13"/>
      <c r="G321" s="13"/>
      <c r="H321" s="13"/>
      <c r="I321" s="13"/>
      <c r="J321" s="892" t="s">
        <v>151</v>
      </c>
      <c r="K321" s="903"/>
      <c r="L321" s="903"/>
      <c r="M321" s="885"/>
      <c r="N321" s="886"/>
      <c r="O321" s="686"/>
      <c r="P321" s="886"/>
      <c r="Q321" s="686"/>
      <c r="R321" s="886"/>
      <c r="S321" s="686"/>
      <c r="T321" s="886"/>
      <c r="U321" s="686"/>
      <c r="V321" s="886"/>
      <c r="W321" s="686"/>
      <c r="X321" s="95"/>
      <c r="Y321" s="886"/>
      <c r="Z321" s="686"/>
      <c r="AA321" s="886"/>
      <c r="AB321" s="686"/>
      <c r="AC321" s="886"/>
      <c r="AD321" s="686"/>
      <c r="AE321" s="886"/>
      <c r="AF321" s="686"/>
      <c r="AG321" s="886"/>
      <c r="AH321" s="686"/>
      <c r="AI321" s="95"/>
      <c r="AJ321" s="886"/>
      <c r="AK321" s="686"/>
      <c r="AL321" s="886"/>
      <c r="AM321" s="686"/>
      <c r="AN321" s="886"/>
      <c r="AO321" s="686"/>
      <c r="AP321" s="886"/>
      <c r="AQ321" s="686"/>
      <c r="AR321" s="886"/>
      <c r="AS321" s="686"/>
      <c r="AT321" s="95"/>
      <c r="AU321" s="886"/>
      <c r="AV321" s="686"/>
      <c r="AW321" s="886"/>
      <c r="AX321" s="686"/>
      <c r="AY321" s="886"/>
      <c r="AZ321" s="686"/>
      <c r="BA321" s="886"/>
      <c r="BB321" s="686"/>
      <c r="BC321" s="886"/>
      <c r="BD321" s="686"/>
      <c r="BE321" s="95"/>
      <c r="BF321" s="886">
        <f>SUM(BF301:BF320)</f>
        <v>0</v>
      </c>
      <c r="BG321" s="686"/>
      <c r="BH321" s="886">
        <f>SUM(BH301:BH320)</f>
        <v>0</v>
      </c>
      <c r="BI321" s="686"/>
      <c r="BJ321" s="886">
        <f>SUM(BJ301:BJ320)</f>
        <v>0</v>
      </c>
      <c r="BK321" s="686"/>
      <c r="BL321" s="886">
        <f>SUM(BL301:BL320)</f>
        <v>0</v>
      </c>
      <c r="BM321" s="686"/>
      <c r="BN321" s="886">
        <f>SUM(BN301:BN320)</f>
        <v>0</v>
      </c>
      <c r="BO321" s="686"/>
      <c r="BP321" s="241">
        <f>SUM(BF321:BO321)</f>
        <v>0</v>
      </c>
      <c r="BQ321" s="578">
        <f>SUM(BQ301:BQ320)</f>
        <v>0</v>
      </c>
      <c r="BR321" s="109">
        <f t="shared" ref="BR321:BU321" si="746">SUM(BR301:BR320)</f>
        <v>0</v>
      </c>
      <c r="BS321" s="109">
        <f t="shared" si="746"/>
        <v>0</v>
      </c>
      <c r="BT321" s="109">
        <f t="shared" si="746"/>
        <v>0</v>
      </c>
      <c r="BU321" s="109">
        <f t="shared" si="746"/>
        <v>0</v>
      </c>
      <c r="BV321" s="544">
        <f>SUM(BQ321:BU321)</f>
        <v>0</v>
      </c>
      <c r="BW321" s="979"/>
      <c r="BX321" s="686"/>
      <c r="BY321" s="886"/>
      <c r="BZ321" s="686"/>
      <c r="CA321" s="886"/>
      <c r="CB321" s="686"/>
      <c r="CC321" s="886"/>
      <c r="CD321" s="686"/>
      <c r="CE321" s="886"/>
      <c r="CF321" s="686"/>
      <c r="CG321" s="95"/>
      <c r="CH321" s="886"/>
      <c r="CI321" s="686"/>
      <c r="CJ321" s="886"/>
      <c r="CK321" s="686"/>
      <c r="CL321" s="886"/>
      <c r="CM321" s="686"/>
      <c r="CN321" s="886"/>
      <c r="CO321" s="686"/>
      <c r="CP321" s="886"/>
      <c r="CQ321" s="686"/>
      <c r="CR321" s="95"/>
      <c r="CS321" s="886"/>
      <c r="CT321" s="686"/>
      <c r="CU321" s="886"/>
      <c r="CV321" s="686"/>
      <c r="CW321" s="886"/>
      <c r="CX321" s="686"/>
      <c r="CY321" s="886"/>
      <c r="CZ321" s="686"/>
      <c r="DA321" s="886"/>
      <c r="DB321" s="686"/>
      <c r="DC321" s="95"/>
      <c r="DD321" s="886"/>
      <c r="DE321" s="686"/>
      <c r="DF321" s="886"/>
      <c r="DG321" s="686"/>
      <c r="DH321" s="886"/>
      <c r="DI321" s="686"/>
      <c r="DJ321" s="886"/>
      <c r="DK321" s="686"/>
      <c r="DL321" s="886"/>
      <c r="DM321" s="686"/>
      <c r="DN321" s="95"/>
      <c r="DO321" s="886"/>
      <c r="DP321" s="686"/>
      <c r="DQ321" s="886"/>
      <c r="DR321" s="686"/>
      <c r="DS321" s="886"/>
      <c r="DT321" s="686"/>
      <c r="DU321" s="886"/>
      <c r="DV321" s="686"/>
      <c r="DW321" s="886"/>
      <c r="DX321" s="686"/>
      <c r="DY321" s="95"/>
      <c r="DZ321" s="578"/>
      <c r="EA321" s="109"/>
      <c r="EB321" s="109"/>
      <c r="EC321" s="109"/>
      <c r="ED321" s="109"/>
      <c r="EE321" s="544"/>
      <c r="EF321" s="109">
        <f>SUM(EF301:EF320)</f>
        <v>0</v>
      </c>
      <c r="EG321" s="109">
        <f>SUM(EG301:EG320)</f>
        <v>0</v>
      </c>
      <c r="EH321" s="109">
        <f>SUM(EH301:EH320)</f>
        <v>0</v>
      </c>
      <c r="EI321" s="109">
        <f>SUM(EI301:EI320)</f>
        <v>0</v>
      </c>
      <c r="EJ321" s="109">
        <f>SUM(EJ301:EJ320)</f>
        <v>0</v>
      </c>
      <c r="EK321" s="109">
        <f t="shared" ref="EK321" si="747">SUM(EF321:EJ321)</f>
        <v>0</v>
      </c>
    </row>
    <row r="322" spans="1:141" s="9" customFormat="1" ht="25.5" customHeight="1">
      <c r="A322" s="62"/>
      <c r="B322" s="62"/>
      <c r="C322" s="61"/>
      <c r="D322" s="34"/>
      <c r="E322" s="692" t="s">
        <v>188</v>
      </c>
      <c r="F322" s="692"/>
      <c r="G322" s="692"/>
      <c r="H322" s="692"/>
      <c r="I322" s="692"/>
      <c r="J322" s="34"/>
      <c r="K322" s="34"/>
      <c r="L322" s="286"/>
      <c r="M322" s="126"/>
      <c r="N322" s="127"/>
      <c r="O322" s="128"/>
      <c r="P322" s="127"/>
      <c r="Q322" s="128"/>
      <c r="R322" s="127"/>
      <c r="S322" s="128"/>
      <c r="T322" s="127"/>
      <c r="U322" s="128"/>
      <c r="V322" s="127"/>
      <c r="W322" s="128"/>
      <c r="X322" s="129"/>
      <c r="Y322" s="127"/>
      <c r="Z322" s="128"/>
      <c r="AA322" s="127"/>
      <c r="AB322" s="128"/>
      <c r="AC322" s="127"/>
      <c r="AD322" s="128"/>
      <c r="AE322" s="127"/>
      <c r="AF322" s="128"/>
      <c r="AG322" s="127"/>
      <c r="AH322" s="128"/>
      <c r="AI322" s="129"/>
      <c r="AJ322" s="127"/>
      <c r="AK322" s="128"/>
      <c r="AL322" s="127"/>
      <c r="AM322" s="128"/>
      <c r="AN322" s="127"/>
      <c r="AO322" s="128"/>
      <c r="AP322" s="127"/>
      <c r="AQ322" s="128"/>
      <c r="AR322" s="127"/>
      <c r="AS322" s="128"/>
      <c r="AT322" s="129"/>
      <c r="AU322" s="127"/>
      <c r="AV322" s="128"/>
      <c r="AW322" s="127"/>
      <c r="AX322" s="128"/>
      <c r="AY322" s="127"/>
      <c r="AZ322" s="128"/>
      <c r="BA322" s="127"/>
      <c r="BB322" s="128"/>
      <c r="BC322" s="127"/>
      <c r="BD322" s="128"/>
      <c r="BE322" s="129"/>
      <c r="BF322" s="127"/>
      <c r="BG322" s="128"/>
      <c r="BH322" s="127"/>
      <c r="BI322" s="128"/>
      <c r="BJ322" s="127"/>
      <c r="BK322" s="128"/>
      <c r="BL322" s="127"/>
      <c r="BM322" s="128"/>
      <c r="BN322" s="127"/>
      <c r="BO322" s="128"/>
      <c r="BP322" s="515"/>
      <c r="BQ322" s="565"/>
      <c r="BR322" s="515"/>
      <c r="BS322" s="515"/>
      <c r="BT322" s="515"/>
      <c r="BU322" s="515"/>
      <c r="BV322" s="547"/>
      <c r="BW322" s="530"/>
      <c r="BX322" s="128"/>
      <c r="BY322" s="127"/>
      <c r="BZ322" s="128"/>
      <c r="CA322" s="127"/>
      <c r="CB322" s="128"/>
      <c r="CC322" s="127"/>
      <c r="CD322" s="128"/>
      <c r="CE322" s="127"/>
      <c r="CF322" s="128"/>
      <c r="CG322" s="129"/>
      <c r="CH322" s="127"/>
      <c r="CI322" s="128"/>
      <c r="CJ322" s="127"/>
      <c r="CK322" s="128"/>
      <c r="CL322" s="127"/>
      <c r="CM322" s="128"/>
      <c r="CN322" s="127"/>
      <c r="CO322" s="128"/>
      <c r="CP322" s="127"/>
      <c r="CQ322" s="128"/>
      <c r="CR322" s="129"/>
      <c r="CS322" s="127"/>
      <c r="CT322" s="128"/>
      <c r="CU322" s="127"/>
      <c r="CV322" s="128"/>
      <c r="CW322" s="127"/>
      <c r="CX322" s="128"/>
      <c r="CY322" s="127"/>
      <c r="CZ322" s="128"/>
      <c r="DA322" s="127"/>
      <c r="DB322" s="128"/>
      <c r="DC322" s="129"/>
      <c r="DD322" s="127"/>
      <c r="DE322" s="128"/>
      <c r="DF322" s="127"/>
      <c r="DG322" s="128"/>
      <c r="DH322" s="127"/>
      <c r="DI322" s="128"/>
      <c r="DJ322" s="127"/>
      <c r="DK322" s="128"/>
      <c r="DL322" s="127"/>
      <c r="DM322" s="128"/>
      <c r="DN322" s="129"/>
      <c r="DO322" s="127"/>
      <c r="DP322" s="128"/>
      <c r="DQ322" s="127"/>
      <c r="DR322" s="128"/>
      <c r="DS322" s="127"/>
      <c r="DT322" s="128"/>
      <c r="DU322" s="127"/>
      <c r="DV322" s="128"/>
      <c r="DW322" s="127"/>
      <c r="DX322" s="128"/>
      <c r="DY322" s="129"/>
      <c r="DZ322" s="565"/>
      <c r="EA322" s="515"/>
      <c r="EB322" s="515"/>
      <c r="EC322" s="515"/>
      <c r="ED322" s="515"/>
      <c r="EE322" s="547"/>
      <c r="EF322" s="257"/>
      <c r="EG322" s="257"/>
      <c r="EH322" s="257"/>
      <c r="EI322" s="257"/>
      <c r="EJ322" s="257"/>
      <c r="EK322" s="258"/>
    </row>
    <row r="323" spans="1:141" s="9" customFormat="1" ht="36" customHeight="1">
      <c r="A323" s="62"/>
      <c r="B323" s="62"/>
      <c r="C323" s="94" t="s">
        <v>46</v>
      </c>
      <c r="D323" s="9" t="s">
        <v>149</v>
      </c>
      <c r="E323" s="64" t="str">
        <f>BF9</f>
        <v>Year 1</v>
      </c>
      <c r="F323" s="64" t="str">
        <f>BH9</f>
        <v>Year 2</v>
      </c>
      <c r="G323" s="64" t="str">
        <f>BJ9</f>
        <v>Year 3</v>
      </c>
      <c r="H323" s="64" t="str">
        <f>BL9</f>
        <v>Year 4</v>
      </c>
      <c r="I323" s="64" t="str">
        <f>BN9</f>
        <v>Year 5</v>
      </c>
      <c r="J323" s="62" t="s">
        <v>336</v>
      </c>
      <c r="K323" s="62" t="s">
        <v>337</v>
      </c>
      <c r="L323" s="62" t="s">
        <v>45</v>
      </c>
      <c r="M323" s="62" t="s">
        <v>317</v>
      </c>
      <c r="N323" s="81"/>
      <c r="O323" s="103"/>
      <c r="P323" s="81"/>
      <c r="Q323" s="103"/>
      <c r="R323" s="81"/>
      <c r="S323" s="103"/>
      <c r="T323" s="81"/>
      <c r="U323" s="103"/>
      <c r="V323" s="81"/>
      <c r="W323" s="103"/>
      <c r="X323" s="99"/>
      <c r="Y323" s="81"/>
      <c r="Z323" s="103"/>
      <c r="AA323" s="81"/>
      <c r="AB323" s="103"/>
      <c r="AC323" s="81"/>
      <c r="AD323" s="103"/>
      <c r="AE323" s="81"/>
      <c r="AF323" s="103"/>
      <c r="AG323" s="81"/>
      <c r="AH323" s="103"/>
      <c r="AI323" s="99"/>
      <c r="AJ323" s="81"/>
      <c r="AK323" s="103"/>
      <c r="AL323" s="81"/>
      <c r="AM323" s="103"/>
      <c r="AN323" s="81"/>
      <c r="AO323" s="103"/>
      <c r="AP323" s="81"/>
      <c r="AQ323" s="103"/>
      <c r="AR323" s="81"/>
      <c r="AS323" s="103"/>
      <c r="AT323" s="99"/>
      <c r="AU323" s="81"/>
      <c r="AV323" s="103"/>
      <c r="AW323" s="81"/>
      <c r="AX323" s="103"/>
      <c r="AY323" s="81"/>
      <c r="AZ323" s="103"/>
      <c r="BA323" s="81"/>
      <c r="BB323" s="103"/>
      <c r="BC323" s="81"/>
      <c r="BD323" s="103"/>
      <c r="BE323" s="99"/>
      <c r="BF323" s="81"/>
      <c r="BG323" s="103"/>
      <c r="BH323" s="81"/>
      <c r="BI323" s="103"/>
      <c r="BJ323" s="81"/>
      <c r="BK323" s="103"/>
      <c r="BL323" s="81"/>
      <c r="BM323" s="103"/>
      <c r="BN323" s="81"/>
      <c r="BO323" s="103"/>
      <c r="BP323" s="512"/>
      <c r="BQ323" s="560"/>
      <c r="BR323" s="512"/>
      <c r="BS323" s="512"/>
      <c r="BT323" s="512"/>
      <c r="BU323" s="512"/>
      <c r="BV323" s="542"/>
      <c r="BW323" s="69"/>
      <c r="BX323" s="103"/>
      <c r="BY323" s="81"/>
      <c r="BZ323" s="103"/>
      <c r="CA323" s="81"/>
      <c r="CB323" s="103"/>
      <c r="CC323" s="81"/>
      <c r="CD323" s="103"/>
      <c r="CE323" s="81"/>
      <c r="CF323" s="103"/>
      <c r="CG323" s="99"/>
      <c r="CH323" s="81"/>
      <c r="CI323" s="103"/>
      <c r="CJ323" s="81"/>
      <c r="CK323" s="103"/>
      <c r="CL323" s="81"/>
      <c r="CM323" s="103"/>
      <c r="CN323" s="81"/>
      <c r="CO323" s="103"/>
      <c r="CP323" s="81"/>
      <c r="CQ323" s="103"/>
      <c r="CR323" s="99"/>
      <c r="CS323" s="81"/>
      <c r="CT323" s="103"/>
      <c r="CU323" s="81"/>
      <c r="CV323" s="103"/>
      <c r="CW323" s="81"/>
      <c r="CX323" s="103"/>
      <c r="CY323" s="81"/>
      <c r="CZ323" s="103"/>
      <c r="DA323" s="81"/>
      <c r="DB323" s="103"/>
      <c r="DC323" s="99"/>
      <c r="DD323" s="81"/>
      <c r="DE323" s="103"/>
      <c r="DF323" s="81"/>
      <c r="DG323" s="103"/>
      <c r="DH323" s="81"/>
      <c r="DI323" s="103"/>
      <c r="DJ323" s="81"/>
      <c r="DK323" s="103"/>
      <c r="DL323" s="81"/>
      <c r="DM323" s="103"/>
      <c r="DN323" s="99"/>
      <c r="DO323" s="81"/>
      <c r="DP323" s="103"/>
      <c r="DQ323" s="81"/>
      <c r="DR323" s="103"/>
      <c r="DS323" s="81"/>
      <c r="DT323" s="103"/>
      <c r="DU323" s="81"/>
      <c r="DV323" s="103"/>
      <c r="DW323" s="81"/>
      <c r="DX323" s="103"/>
      <c r="DY323" s="99"/>
      <c r="DZ323" s="560"/>
      <c r="EA323" s="512"/>
      <c r="EB323" s="512"/>
      <c r="EC323" s="512"/>
      <c r="ED323" s="512"/>
      <c r="EE323" s="542"/>
      <c r="EF323" s="257"/>
      <c r="EG323" s="257"/>
      <c r="EH323" s="257"/>
      <c r="EI323" s="257"/>
      <c r="EJ323" s="257"/>
      <c r="EK323" s="258"/>
    </row>
    <row r="324" spans="1:141" ht="15" customHeight="1">
      <c r="C324" s="61" t="s">
        <v>315</v>
      </c>
      <c r="D324" s="655" t="s">
        <v>338</v>
      </c>
      <c r="E324" s="57"/>
      <c r="F324" s="57"/>
      <c r="G324" s="57"/>
      <c r="H324" s="57"/>
      <c r="I324" s="57"/>
      <c r="J324" s="649"/>
      <c r="K324" s="57"/>
      <c r="L324" s="33"/>
      <c r="M324" s="34">
        <f t="shared" ref="M324:M335" si="748">VLOOKUP(C324,TravelIncrease,2,0)</f>
        <v>1.1000000000000001</v>
      </c>
      <c r="N324" s="865"/>
      <c r="O324" s="866"/>
      <c r="P324" s="865"/>
      <c r="Q324" s="866"/>
      <c r="R324" s="865"/>
      <c r="S324" s="866"/>
      <c r="T324" s="865"/>
      <c r="U324" s="866"/>
      <c r="V324" s="865"/>
      <c r="W324" s="866"/>
      <c r="X324" s="287"/>
      <c r="Y324" s="867"/>
      <c r="Z324" s="961"/>
      <c r="AA324" s="867"/>
      <c r="AB324" s="961"/>
      <c r="AC324" s="867"/>
      <c r="AD324" s="961"/>
      <c r="AE324" s="867"/>
      <c r="AF324" s="961"/>
      <c r="AG324" s="867"/>
      <c r="AH324" s="961"/>
      <c r="AI324" s="277"/>
      <c r="AJ324" s="869"/>
      <c r="AK324" s="870"/>
      <c r="AL324" s="869"/>
      <c r="AM324" s="870"/>
      <c r="AN324" s="869"/>
      <c r="AO324" s="870"/>
      <c r="AP324" s="869"/>
      <c r="AQ324" s="870"/>
      <c r="AR324" s="869"/>
      <c r="AS324" s="870"/>
      <c r="AT324" s="278"/>
      <c r="AU324" s="861"/>
      <c r="AV324" s="862"/>
      <c r="AW324" s="861"/>
      <c r="AX324" s="862"/>
      <c r="AY324" s="861"/>
      <c r="AZ324" s="862"/>
      <c r="BA324" s="861"/>
      <c r="BB324" s="862"/>
      <c r="BC324" s="861"/>
      <c r="BD324" s="862"/>
      <c r="BE324" s="279"/>
      <c r="BF324" s="847">
        <f t="shared" ref="BF324:BF335" si="749">ROUND($E324*$K324*$L324*$M324,0)</f>
        <v>0</v>
      </c>
      <c r="BG324" s="848"/>
      <c r="BH324" s="847">
        <f t="shared" ref="BH324:BH335" si="750">ROUND($F324*$K324*$L324*$M324^2,0)</f>
        <v>0</v>
      </c>
      <c r="BI324" s="848"/>
      <c r="BJ324" s="847">
        <f t="shared" ref="BJ324:BJ335" si="751">ROUND($G324*$K324*$L324*$M324^3,0)</f>
        <v>0</v>
      </c>
      <c r="BK324" s="848"/>
      <c r="BL324" s="847">
        <f t="shared" ref="BL324:BL335" si="752">ROUND($H324*$K324*$L324*$M324^4,0)</f>
        <v>0</v>
      </c>
      <c r="BM324" s="848"/>
      <c r="BN324" s="847">
        <f t="shared" ref="BN324:BN335" si="753">ROUND($I324*$K324*$L324*$M324^5,0)</f>
        <v>0</v>
      </c>
      <c r="BO324" s="848"/>
      <c r="BP324" s="413">
        <f>SUM(BF324+BH324+BJ324+BL324+BN324)</f>
        <v>0</v>
      </c>
      <c r="BQ324" s="558">
        <f t="shared" ref="BQ324:BQ335" si="754">BF324</f>
        <v>0</v>
      </c>
      <c r="BR324" s="522">
        <f t="shared" ref="BR324:BR335" si="755">BH324</f>
        <v>0</v>
      </c>
      <c r="BS324" s="522">
        <f t="shared" ref="BS324:BS335" si="756">BJ324</f>
        <v>0</v>
      </c>
      <c r="BT324" s="522">
        <f t="shared" ref="BT324:BT335" si="757">BL324</f>
        <v>0</v>
      </c>
      <c r="BU324" s="522">
        <f t="shared" ref="BU324:BU335" si="758">BN324</f>
        <v>0</v>
      </c>
      <c r="BV324" s="574">
        <f t="shared" ref="BV324:BV335" si="759">SUM(BQ324:BU324)</f>
        <v>0</v>
      </c>
      <c r="BW324" s="993"/>
      <c r="BX324" s="992"/>
      <c r="BY324" s="991"/>
      <c r="BZ324" s="992"/>
      <c r="CA324" s="991"/>
      <c r="CB324" s="992"/>
      <c r="CC324" s="991"/>
      <c r="CD324" s="992"/>
      <c r="CE324" s="991"/>
      <c r="CF324" s="992"/>
      <c r="CG324" s="281"/>
      <c r="CH324" s="989"/>
      <c r="CI324" s="990"/>
      <c r="CJ324" s="989"/>
      <c r="CK324" s="990"/>
      <c r="CL324" s="989"/>
      <c r="CM324" s="990"/>
      <c r="CN324" s="989"/>
      <c r="CO324" s="990"/>
      <c r="CP324" s="989"/>
      <c r="CQ324" s="990"/>
      <c r="CR324" s="282"/>
      <c r="CS324" s="987"/>
      <c r="CT324" s="988"/>
      <c r="CU324" s="987"/>
      <c r="CV324" s="988"/>
      <c r="CW324" s="987"/>
      <c r="CX324" s="988"/>
      <c r="CY324" s="987"/>
      <c r="CZ324" s="988"/>
      <c r="DA324" s="987"/>
      <c r="DB324" s="988"/>
      <c r="DC324" s="283"/>
      <c r="DD324" s="985"/>
      <c r="DE324" s="986"/>
      <c r="DF324" s="985"/>
      <c r="DG324" s="986"/>
      <c r="DH324" s="985"/>
      <c r="DI324" s="986"/>
      <c r="DJ324" s="985"/>
      <c r="DK324" s="986"/>
      <c r="DL324" s="985"/>
      <c r="DM324" s="986"/>
      <c r="DN324" s="284"/>
      <c r="DO324" s="996"/>
      <c r="DP324" s="997"/>
      <c r="DQ324" s="996"/>
      <c r="DR324" s="997"/>
      <c r="DS324" s="996"/>
      <c r="DT324" s="997"/>
      <c r="DU324" s="996"/>
      <c r="DV324" s="997"/>
      <c r="DW324" s="996"/>
      <c r="DX324" s="997"/>
      <c r="DY324" s="285"/>
      <c r="DZ324" s="588"/>
      <c r="EA324" s="589"/>
      <c r="EB324" s="589"/>
      <c r="EC324" s="589"/>
      <c r="ED324" s="589"/>
      <c r="EE324" s="590"/>
      <c r="EF324" s="256">
        <f t="shared" ref="EF324:EF335" si="760">BF324</f>
        <v>0</v>
      </c>
      <c r="EG324" s="256">
        <f t="shared" ref="EG324:EG335" si="761">BH324</f>
        <v>0</v>
      </c>
      <c r="EH324" s="256">
        <f t="shared" ref="EH324:EH335" si="762">BJ324</f>
        <v>0</v>
      </c>
      <c r="EI324" s="256">
        <f t="shared" ref="EI324:EI335" si="763">BL324</f>
        <v>0</v>
      </c>
      <c r="EJ324" s="256">
        <f t="shared" ref="EJ324:EJ335" si="764">BN324</f>
        <v>0</v>
      </c>
      <c r="EK324" s="244">
        <f t="shared" ref="EK324:EK335" si="765">SUM(EF324:EJ324)</f>
        <v>0</v>
      </c>
    </row>
    <row r="325" spans="1:141" ht="15" customHeight="1">
      <c r="C325" s="61" t="s">
        <v>231</v>
      </c>
      <c r="D325" s="655"/>
      <c r="E325" s="57"/>
      <c r="F325" s="57"/>
      <c r="G325" s="57"/>
      <c r="H325" s="57"/>
      <c r="I325" s="57"/>
      <c r="J325" s="649"/>
      <c r="K325" s="57"/>
      <c r="L325" s="33"/>
      <c r="M325" s="34">
        <f t="shared" si="748"/>
        <v>1</v>
      </c>
      <c r="N325" s="865"/>
      <c r="O325" s="866"/>
      <c r="P325" s="865"/>
      <c r="Q325" s="866"/>
      <c r="R325" s="865"/>
      <c r="S325" s="866"/>
      <c r="T325" s="865"/>
      <c r="U325" s="866"/>
      <c r="V325" s="865"/>
      <c r="W325" s="866"/>
      <c r="X325" s="287"/>
      <c r="Y325" s="867"/>
      <c r="Z325" s="961"/>
      <c r="AA325" s="867"/>
      <c r="AB325" s="961"/>
      <c r="AC325" s="867"/>
      <c r="AD325" s="961"/>
      <c r="AE325" s="867"/>
      <c r="AF325" s="961"/>
      <c r="AG325" s="867"/>
      <c r="AH325" s="961"/>
      <c r="AI325" s="277"/>
      <c r="AJ325" s="869"/>
      <c r="AK325" s="870"/>
      <c r="AL325" s="869"/>
      <c r="AM325" s="870"/>
      <c r="AN325" s="869"/>
      <c r="AO325" s="870"/>
      <c r="AP325" s="869"/>
      <c r="AQ325" s="870"/>
      <c r="AR325" s="869"/>
      <c r="AS325" s="870"/>
      <c r="AT325" s="278"/>
      <c r="AU325" s="861"/>
      <c r="AV325" s="862"/>
      <c r="AW325" s="861"/>
      <c r="AX325" s="862"/>
      <c r="AY325" s="861"/>
      <c r="AZ325" s="862"/>
      <c r="BA325" s="861"/>
      <c r="BB325" s="862"/>
      <c r="BC325" s="861"/>
      <c r="BD325" s="862"/>
      <c r="BE325" s="279"/>
      <c r="BF325" s="847">
        <f t="shared" si="749"/>
        <v>0</v>
      </c>
      <c r="BG325" s="848"/>
      <c r="BH325" s="847">
        <f t="shared" si="750"/>
        <v>0</v>
      </c>
      <c r="BI325" s="848"/>
      <c r="BJ325" s="847">
        <f t="shared" si="751"/>
        <v>0</v>
      </c>
      <c r="BK325" s="848"/>
      <c r="BL325" s="847">
        <f t="shared" si="752"/>
        <v>0</v>
      </c>
      <c r="BM325" s="848"/>
      <c r="BN325" s="847">
        <f t="shared" si="753"/>
        <v>0</v>
      </c>
      <c r="BO325" s="848"/>
      <c r="BP325" s="413">
        <f t="shared" ref="BP325:BP335" si="766">SUM(BF325+BH325+BJ325+BL325+BN325)</f>
        <v>0</v>
      </c>
      <c r="BQ325" s="558">
        <f t="shared" si="754"/>
        <v>0</v>
      </c>
      <c r="BR325" s="522">
        <f t="shared" si="755"/>
        <v>0</v>
      </c>
      <c r="BS325" s="522">
        <f t="shared" si="756"/>
        <v>0</v>
      </c>
      <c r="BT325" s="522">
        <f t="shared" si="757"/>
        <v>0</v>
      </c>
      <c r="BU325" s="522">
        <f t="shared" si="758"/>
        <v>0</v>
      </c>
      <c r="BV325" s="574">
        <f t="shared" si="759"/>
        <v>0</v>
      </c>
      <c r="BW325" s="993"/>
      <c r="BX325" s="992"/>
      <c r="BY325" s="991"/>
      <c r="BZ325" s="992"/>
      <c r="CA325" s="991"/>
      <c r="CB325" s="992"/>
      <c r="CC325" s="991"/>
      <c r="CD325" s="992"/>
      <c r="CE325" s="991"/>
      <c r="CF325" s="992"/>
      <c r="CG325" s="281"/>
      <c r="CH325" s="989"/>
      <c r="CI325" s="990"/>
      <c r="CJ325" s="989"/>
      <c r="CK325" s="990"/>
      <c r="CL325" s="989"/>
      <c r="CM325" s="990"/>
      <c r="CN325" s="989"/>
      <c r="CO325" s="990"/>
      <c r="CP325" s="989"/>
      <c r="CQ325" s="990"/>
      <c r="CR325" s="282"/>
      <c r="CS325" s="987"/>
      <c r="CT325" s="988"/>
      <c r="CU325" s="987"/>
      <c r="CV325" s="988"/>
      <c r="CW325" s="987"/>
      <c r="CX325" s="988"/>
      <c r="CY325" s="987"/>
      <c r="CZ325" s="988"/>
      <c r="DA325" s="987"/>
      <c r="DB325" s="988"/>
      <c r="DC325" s="283"/>
      <c r="DD325" s="985"/>
      <c r="DE325" s="986"/>
      <c r="DF325" s="985"/>
      <c r="DG325" s="986"/>
      <c r="DH325" s="985"/>
      <c r="DI325" s="986"/>
      <c r="DJ325" s="985"/>
      <c r="DK325" s="986"/>
      <c r="DL325" s="985"/>
      <c r="DM325" s="986"/>
      <c r="DN325" s="284"/>
      <c r="DO325" s="996"/>
      <c r="DP325" s="997"/>
      <c r="DQ325" s="996"/>
      <c r="DR325" s="997"/>
      <c r="DS325" s="996"/>
      <c r="DT325" s="997"/>
      <c r="DU325" s="996"/>
      <c r="DV325" s="997"/>
      <c r="DW325" s="996"/>
      <c r="DX325" s="997"/>
      <c r="DY325" s="285"/>
      <c r="DZ325" s="588"/>
      <c r="EA325" s="589"/>
      <c r="EB325" s="589"/>
      <c r="EC325" s="589"/>
      <c r="ED325" s="589"/>
      <c r="EE325" s="590"/>
      <c r="EF325" s="256">
        <f t="shared" si="760"/>
        <v>0</v>
      </c>
      <c r="EG325" s="256">
        <f t="shared" si="761"/>
        <v>0</v>
      </c>
      <c r="EH325" s="256">
        <f t="shared" si="762"/>
        <v>0</v>
      </c>
      <c r="EI325" s="256">
        <f t="shared" si="763"/>
        <v>0</v>
      </c>
      <c r="EJ325" s="256">
        <f t="shared" si="764"/>
        <v>0</v>
      </c>
      <c r="EK325" s="244">
        <f t="shared" si="765"/>
        <v>0</v>
      </c>
    </row>
    <row r="326" spans="1:141" ht="15" customHeight="1">
      <c r="C326" s="61" t="s">
        <v>15</v>
      </c>
      <c r="D326" s="655"/>
      <c r="E326" s="57"/>
      <c r="F326" s="57"/>
      <c r="G326" s="57"/>
      <c r="H326" s="57"/>
      <c r="I326" s="57"/>
      <c r="J326" s="649"/>
      <c r="K326" s="57"/>
      <c r="L326" s="33"/>
      <c r="M326" s="34">
        <f t="shared" si="748"/>
        <v>1</v>
      </c>
      <c r="N326" s="865"/>
      <c r="O326" s="866"/>
      <c r="P326" s="865"/>
      <c r="Q326" s="866"/>
      <c r="R326" s="865"/>
      <c r="S326" s="866"/>
      <c r="T326" s="865"/>
      <c r="U326" s="866"/>
      <c r="V326" s="865"/>
      <c r="W326" s="866"/>
      <c r="X326" s="287"/>
      <c r="Y326" s="867"/>
      <c r="Z326" s="961"/>
      <c r="AA326" s="867"/>
      <c r="AB326" s="961"/>
      <c r="AC326" s="867"/>
      <c r="AD326" s="961"/>
      <c r="AE326" s="867"/>
      <c r="AF326" s="961"/>
      <c r="AG326" s="867"/>
      <c r="AH326" s="961"/>
      <c r="AI326" s="277"/>
      <c r="AJ326" s="869"/>
      <c r="AK326" s="870"/>
      <c r="AL326" s="869"/>
      <c r="AM326" s="870"/>
      <c r="AN326" s="869"/>
      <c r="AO326" s="870"/>
      <c r="AP326" s="869"/>
      <c r="AQ326" s="870"/>
      <c r="AR326" s="869"/>
      <c r="AS326" s="870"/>
      <c r="AT326" s="278"/>
      <c r="AU326" s="861"/>
      <c r="AV326" s="862"/>
      <c r="AW326" s="861"/>
      <c r="AX326" s="862"/>
      <c r="AY326" s="861"/>
      <c r="AZ326" s="862"/>
      <c r="BA326" s="861"/>
      <c r="BB326" s="862"/>
      <c r="BC326" s="861"/>
      <c r="BD326" s="862"/>
      <c r="BE326" s="279"/>
      <c r="BF326" s="847">
        <f t="shared" si="749"/>
        <v>0</v>
      </c>
      <c r="BG326" s="848"/>
      <c r="BH326" s="847">
        <f t="shared" si="750"/>
        <v>0</v>
      </c>
      <c r="BI326" s="848"/>
      <c r="BJ326" s="847">
        <f t="shared" si="751"/>
        <v>0</v>
      </c>
      <c r="BK326" s="848"/>
      <c r="BL326" s="847">
        <f t="shared" si="752"/>
        <v>0</v>
      </c>
      <c r="BM326" s="848"/>
      <c r="BN326" s="847">
        <f t="shared" si="753"/>
        <v>0</v>
      </c>
      <c r="BO326" s="848"/>
      <c r="BP326" s="413">
        <f t="shared" si="766"/>
        <v>0</v>
      </c>
      <c r="BQ326" s="558">
        <f t="shared" si="754"/>
        <v>0</v>
      </c>
      <c r="BR326" s="522">
        <f t="shared" si="755"/>
        <v>0</v>
      </c>
      <c r="BS326" s="522">
        <f t="shared" si="756"/>
        <v>0</v>
      </c>
      <c r="BT326" s="522">
        <f t="shared" si="757"/>
        <v>0</v>
      </c>
      <c r="BU326" s="522">
        <f t="shared" si="758"/>
        <v>0</v>
      </c>
      <c r="BV326" s="574">
        <f t="shared" si="759"/>
        <v>0</v>
      </c>
      <c r="BW326" s="993"/>
      <c r="BX326" s="992"/>
      <c r="BY326" s="991"/>
      <c r="BZ326" s="992"/>
      <c r="CA326" s="991"/>
      <c r="CB326" s="992"/>
      <c r="CC326" s="991"/>
      <c r="CD326" s="992"/>
      <c r="CE326" s="991"/>
      <c r="CF326" s="992"/>
      <c r="CG326" s="281"/>
      <c r="CH326" s="989"/>
      <c r="CI326" s="990"/>
      <c r="CJ326" s="989"/>
      <c r="CK326" s="990"/>
      <c r="CL326" s="989"/>
      <c r="CM326" s="990"/>
      <c r="CN326" s="989"/>
      <c r="CO326" s="990"/>
      <c r="CP326" s="989"/>
      <c r="CQ326" s="990"/>
      <c r="CR326" s="282"/>
      <c r="CS326" s="987"/>
      <c r="CT326" s="988"/>
      <c r="CU326" s="987"/>
      <c r="CV326" s="988"/>
      <c r="CW326" s="987"/>
      <c r="CX326" s="988"/>
      <c r="CY326" s="987"/>
      <c r="CZ326" s="988"/>
      <c r="DA326" s="987"/>
      <c r="DB326" s="988"/>
      <c r="DC326" s="283"/>
      <c r="DD326" s="985"/>
      <c r="DE326" s="986"/>
      <c r="DF326" s="985"/>
      <c r="DG326" s="986"/>
      <c r="DH326" s="985"/>
      <c r="DI326" s="986"/>
      <c r="DJ326" s="985"/>
      <c r="DK326" s="986"/>
      <c r="DL326" s="985"/>
      <c r="DM326" s="986"/>
      <c r="DN326" s="284"/>
      <c r="DO326" s="996"/>
      <c r="DP326" s="997"/>
      <c r="DQ326" s="996"/>
      <c r="DR326" s="997"/>
      <c r="DS326" s="996"/>
      <c r="DT326" s="997"/>
      <c r="DU326" s="996"/>
      <c r="DV326" s="997"/>
      <c r="DW326" s="996"/>
      <c r="DX326" s="997"/>
      <c r="DY326" s="285"/>
      <c r="DZ326" s="588"/>
      <c r="EA326" s="589"/>
      <c r="EB326" s="589"/>
      <c r="EC326" s="589"/>
      <c r="ED326" s="589"/>
      <c r="EE326" s="590"/>
      <c r="EF326" s="256">
        <f t="shared" si="760"/>
        <v>0</v>
      </c>
      <c r="EG326" s="256">
        <f t="shared" si="761"/>
        <v>0</v>
      </c>
      <c r="EH326" s="256">
        <f t="shared" si="762"/>
        <v>0</v>
      </c>
      <c r="EI326" s="256">
        <f t="shared" si="763"/>
        <v>0</v>
      </c>
      <c r="EJ326" s="256">
        <f t="shared" si="764"/>
        <v>0</v>
      </c>
      <c r="EK326" s="244">
        <f t="shared" si="765"/>
        <v>0</v>
      </c>
    </row>
    <row r="327" spans="1:141" ht="15" customHeight="1">
      <c r="C327" s="61" t="s">
        <v>34</v>
      </c>
      <c r="D327" s="655"/>
      <c r="E327" s="57"/>
      <c r="F327" s="57"/>
      <c r="G327" s="57"/>
      <c r="H327" s="57"/>
      <c r="I327" s="57"/>
      <c r="J327" s="649"/>
      <c r="K327" s="57"/>
      <c r="L327" s="33"/>
      <c r="M327" s="34">
        <f t="shared" si="748"/>
        <v>1.1000000000000001</v>
      </c>
      <c r="N327" s="865"/>
      <c r="O327" s="866"/>
      <c r="P327" s="865"/>
      <c r="Q327" s="866"/>
      <c r="R327" s="865"/>
      <c r="S327" s="866"/>
      <c r="T327" s="865"/>
      <c r="U327" s="866"/>
      <c r="V327" s="865"/>
      <c r="W327" s="866"/>
      <c r="X327" s="287"/>
      <c r="Y327" s="867"/>
      <c r="Z327" s="961"/>
      <c r="AA327" s="867"/>
      <c r="AB327" s="961"/>
      <c r="AC327" s="867"/>
      <c r="AD327" s="961"/>
      <c r="AE327" s="867"/>
      <c r="AF327" s="961"/>
      <c r="AG327" s="867"/>
      <c r="AH327" s="961"/>
      <c r="AI327" s="277"/>
      <c r="AJ327" s="869"/>
      <c r="AK327" s="870"/>
      <c r="AL327" s="869"/>
      <c r="AM327" s="870"/>
      <c r="AN327" s="869"/>
      <c r="AO327" s="870"/>
      <c r="AP327" s="869"/>
      <c r="AQ327" s="870"/>
      <c r="AR327" s="869"/>
      <c r="AS327" s="870"/>
      <c r="AT327" s="278"/>
      <c r="AU327" s="861"/>
      <c r="AV327" s="862"/>
      <c r="AW327" s="861"/>
      <c r="AX327" s="862"/>
      <c r="AY327" s="861"/>
      <c r="AZ327" s="862"/>
      <c r="BA327" s="861"/>
      <c r="BB327" s="862"/>
      <c r="BC327" s="861"/>
      <c r="BD327" s="862"/>
      <c r="BE327" s="279"/>
      <c r="BF327" s="847">
        <f t="shared" si="749"/>
        <v>0</v>
      </c>
      <c r="BG327" s="848"/>
      <c r="BH327" s="847">
        <f t="shared" si="750"/>
        <v>0</v>
      </c>
      <c r="BI327" s="848"/>
      <c r="BJ327" s="847">
        <f t="shared" si="751"/>
        <v>0</v>
      </c>
      <c r="BK327" s="848"/>
      <c r="BL327" s="847">
        <f t="shared" si="752"/>
        <v>0</v>
      </c>
      <c r="BM327" s="848"/>
      <c r="BN327" s="847">
        <f t="shared" si="753"/>
        <v>0</v>
      </c>
      <c r="BO327" s="848"/>
      <c r="BP327" s="413">
        <f t="shared" si="766"/>
        <v>0</v>
      </c>
      <c r="BQ327" s="558">
        <f t="shared" si="754"/>
        <v>0</v>
      </c>
      <c r="BR327" s="522">
        <f t="shared" si="755"/>
        <v>0</v>
      </c>
      <c r="BS327" s="522">
        <f t="shared" si="756"/>
        <v>0</v>
      </c>
      <c r="BT327" s="522">
        <f t="shared" si="757"/>
        <v>0</v>
      </c>
      <c r="BU327" s="522">
        <f t="shared" si="758"/>
        <v>0</v>
      </c>
      <c r="BV327" s="574">
        <f t="shared" si="759"/>
        <v>0</v>
      </c>
      <c r="BW327" s="993"/>
      <c r="BX327" s="992"/>
      <c r="BY327" s="991"/>
      <c r="BZ327" s="992"/>
      <c r="CA327" s="991"/>
      <c r="CB327" s="992"/>
      <c r="CC327" s="991"/>
      <c r="CD327" s="992"/>
      <c r="CE327" s="991"/>
      <c r="CF327" s="992"/>
      <c r="CG327" s="281"/>
      <c r="CH327" s="989"/>
      <c r="CI327" s="990"/>
      <c r="CJ327" s="989"/>
      <c r="CK327" s="990"/>
      <c r="CL327" s="989"/>
      <c r="CM327" s="990"/>
      <c r="CN327" s="989"/>
      <c r="CO327" s="990"/>
      <c r="CP327" s="989"/>
      <c r="CQ327" s="990"/>
      <c r="CR327" s="282"/>
      <c r="CS327" s="987"/>
      <c r="CT327" s="988"/>
      <c r="CU327" s="987"/>
      <c r="CV327" s="988"/>
      <c r="CW327" s="987"/>
      <c r="CX327" s="988"/>
      <c r="CY327" s="987"/>
      <c r="CZ327" s="988"/>
      <c r="DA327" s="987"/>
      <c r="DB327" s="988"/>
      <c r="DC327" s="283"/>
      <c r="DD327" s="985"/>
      <c r="DE327" s="986"/>
      <c r="DF327" s="985"/>
      <c r="DG327" s="986"/>
      <c r="DH327" s="985"/>
      <c r="DI327" s="986"/>
      <c r="DJ327" s="985"/>
      <c r="DK327" s="986"/>
      <c r="DL327" s="985"/>
      <c r="DM327" s="986"/>
      <c r="DN327" s="284"/>
      <c r="DO327" s="996"/>
      <c r="DP327" s="997"/>
      <c r="DQ327" s="996"/>
      <c r="DR327" s="997"/>
      <c r="DS327" s="996"/>
      <c r="DT327" s="997"/>
      <c r="DU327" s="996"/>
      <c r="DV327" s="997"/>
      <c r="DW327" s="996"/>
      <c r="DX327" s="997"/>
      <c r="DY327" s="285"/>
      <c r="DZ327" s="588"/>
      <c r="EA327" s="589"/>
      <c r="EB327" s="589"/>
      <c r="EC327" s="589"/>
      <c r="ED327" s="589"/>
      <c r="EE327" s="590"/>
      <c r="EF327" s="256">
        <f t="shared" si="760"/>
        <v>0</v>
      </c>
      <c r="EG327" s="256">
        <f t="shared" si="761"/>
        <v>0</v>
      </c>
      <c r="EH327" s="256">
        <f t="shared" si="762"/>
        <v>0</v>
      </c>
      <c r="EI327" s="256">
        <f t="shared" si="763"/>
        <v>0</v>
      </c>
      <c r="EJ327" s="256">
        <f t="shared" si="764"/>
        <v>0</v>
      </c>
      <c r="EK327" s="244">
        <f t="shared" si="765"/>
        <v>0</v>
      </c>
    </row>
    <row r="328" spans="1:141" ht="15" customHeight="1">
      <c r="C328" s="61" t="s">
        <v>315</v>
      </c>
      <c r="D328" s="655" t="s">
        <v>338</v>
      </c>
      <c r="E328" s="57"/>
      <c r="F328" s="57"/>
      <c r="G328" s="57"/>
      <c r="H328" s="57"/>
      <c r="I328" s="57"/>
      <c r="J328" s="649"/>
      <c r="K328" s="57"/>
      <c r="L328" s="33"/>
      <c r="M328" s="34">
        <f t="shared" si="748"/>
        <v>1.1000000000000001</v>
      </c>
      <c r="N328" s="865"/>
      <c r="O328" s="866"/>
      <c r="P328" s="865"/>
      <c r="Q328" s="866"/>
      <c r="R328" s="865"/>
      <c r="S328" s="866"/>
      <c r="T328" s="865"/>
      <c r="U328" s="866"/>
      <c r="V328" s="865"/>
      <c r="W328" s="866"/>
      <c r="X328" s="287"/>
      <c r="Y328" s="867"/>
      <c r="Z328" s="961"/>
      <c r="AA328" s="867"/>
      <c r="AB328" s="961"/>
      <c r="AC328" s="867"/>
      <c r="AD328" s="961"/>
      <c r="AE328" s="867"/>
      <c r="AF328" s="961"/>
      <c r="AG328" s="867"/>
      <c r="AH328" s="961"/>
      <c r="AI328" s="277"/>
      <c r="AJ328" s="869"/>
      <c r="AK328" s="870"/>
      <c r="AL328" s="869"/>
      <c r="AM328" s="870"/>
      <c r="AN328" s="869"/>
      <c r="AO328" s="870"/>
      <c r="AP328" s="869"/>
      <c r="AQ328" s="870"/>
      <c r="AR328" s="869"/>
      <c r="AS328" s="870"/>
      <c r="AT328" s="278"/>
      <c r="AU328" s="861"/>
      <c r="AV328" s="862"/>
      <c r="AW328" s="861"/>
      <c r="AX328" s="862"/>
      <c r="AY328" s="861"/>
      <c r="AZ328" s="862"/>
      <c r="BA328" s="861"/>
      <c r="BB328" s="862"/>
      <c r="BC328" s="861"/>
      <c r="BD328" s="862"/>
      <c r="BE328" s="279"/>
      <c r="BF328" s="847">
        <f t="shared" si="749"/>
        <v>0</v>
      </c>
      <c r="BG328" s="848"/>
      <c r="BH328" s="847">
        <f t="shared" si="750"/>
        <v>0</v>
      </c>
      <c r="BI328" s="848"/>
      <c r="BJ328" s="847">
        <f t="shared" si="751"/>
        <v>0</v>
      </c>
      <c r="BK328" s="848"/>
      <c r="BL328" s="847">
        <f t="shared" si="752"/>
        <v>0</v>
      </c>
      <c r="BM328" s="848"/>
      <c r="BN328" s="847">
        <f t="shared" si="753"/>
        <v>0</v>
      </c>
      <c r="BO328" s="848"/>
      <c r="BP328" s="413">
        <f t="shared" si="766"/>
        <v>0</v>
      </c>
      <c r="BQ328" s="558">
        <f t="shared" si="754"/>
        <v>0</v>
      </c>
      <c r="BR328" s="522">
        <f t="shared" si="755"/>
        <v>0</v>
      </c>
      <c r="BS328" s="522">
        <f t="shared" si="756"/>
        <v>0</v>
      </c>
      <c r="BT328" s="522">
        <f t="shared" si="757"/>
        <v>0</v>
      </c>
      <c r="BU328" s="522">
        <f t="shared" si="758"/>
        <v>0</v>
      </c>
      <c r="BV328" s="574">
        <f t="shared" si="759"/>
        <v>0</v>
      </c>
      <c r="BW328" s="993"/>
      <c r="BX328" s="992"/>
      <c r="BY328" s="991"/>
      <c r="BZ328" s="992"/>
      <c r="CA328" s="991"/>
      <c r="CB328" s="992"/>
      <c r="CC328" s="991"/>
      <c r="CD328" s="992"/>
      <c r="CE328" s="991"/>
      <c r="CF328" s="992"/>
      <c r="CG328" s="281"/>
      <c r="CH328" s="989"/>
      <c r="CI328" s="990"/>
      <c r="CJ328" s="989"/>
      <c r="CK328" s="990"/>
      <c r="CL328" s="989"/>
      <c r="CM328" s="990"/>
      <c r="CN328" s="989"/>
      <c r="CO328" s="990"/>
      <c r="CP328" s="989"/>
      <c r="CQ328" s="990"/>
      <c r="CR328" s="282"/>
      <c r="CS328" s="987"/>
      <c r="CT328" s="988"/>
      <c r="CU328" s="987"/>
      <c r="CV328" s="988"/>
      <c r="CW328" s="987"/>
      <c r="CX328" s="988"/>
      <c r="CY328" s="987"/>
      <c r="CZ328" s="988"/>
      <c r="DA328" s="987"/>
      <c r="DB328" s="988"/>
      <c r="DC328" s="283"/>
      <c r="DD328" s="985"/>
      <c r="DE328" s="986"/>
      <c r="DF328" s="985"/>
      <c r="DG328" s="986"/>
      <c r="DH328" s="985"/>
      <c r="DI328" s="986"/>
      <c r="DJ328" s="985"/>
      <c r="DK328" s="986"/>
      <c r="DL328" s="985"/>
      <c r="DM328" s="986"/>
      <c r="DN328" s="284"/>
      <c r="DO328" s="996"/>
      <c r="DP328" s="997"/>
      <c r="DQ328" s="996"/>
      <c r="DR328" s="997"/>
      <c r="DS328" s="996"/>
      <c r="DT328" s="997"/>
      <c r="DU328" s="996"/>
      <c r="DV328" s="997"/>
      <c r="DW328" s="996"/>
      <c r="DX328" s="997"/>
      <c r="DY328" s="285"/>
      <c r="DZ328" s="588"/>
      <c r="EA328" s="589"/>
      <c r="EB328" s="589"/>
      <c r="EC328" s="589"/>
      <c r="ED328" s="589"/>
      <c r="EE328" s="590"/>
      <c r="EF328" s="256">
        <f t="shared" si="760"/>
        <v>0</v>
      </c>
      <c r="EG328" s="256">
        <f t="shared" si="761"/>
        <v>0</v>
      </c>
      <c r="EH328" s="256">
        <f t="shared" si="762"/>
        <v>0</v>
      </c>
      <c r="EI328" s="256">
        <f t="shared" si="763"/>
        <v>0</v>
      </c>
      <c r="EJ328" s="256">
        <f t="shared" si="764"/>
        <v>0</v>
      </c>
      <c r="EK328" s="244">
        <f t="shared" si="765"/>
        <v>0</v>
      </c>
    </row>
    <row r="329" spans="1:141" ht="15" customHeight="1">
      <c r="C329" s="61" t="s">
        <v>231</v>
      </c>
      <c r="D329" s="655"/>
      <c r="E329" s="57"/>
      <c r="F329" s="57"/>
      <c r="G329" s="57"/>
      <c r="H329" s="57"/>
      <c r="I329" s="57"/>
      <c r="J329" s="649"/>
      <c r="K329" s="57"/>
      <c r="L329" s="33"/>
      <c r="M329" s="34">
        <f t="shared" si="748"/>
        <v>1</v>
      </c>
      <c r="N329" s="865"/>
      <c r="O329" s="866"/>
      <c r="P329" s="865"/>
      <c r="Q329" s="866"/>
      <c r="R329" s="865"/>
      <c r="S329" s="866"/>
      <c r="T329" s="865"/>
      <c r="U329" s="866"/>
      <c r="V329" s="865"/>
      <c r="W329" s="866"/>
      <c r="X329" s="287"/>
      <c r="Y329" s="867"/>
      <c r="Z329" s="961"/>
      <c r="AA329" s="867"/>
      <c r="AB329" s="961"/>
      <c r="AC329" s="867"/>
      <c r="AD329" s="961"/>
      <c r="AE329" s="867"/>
      <c r="AF329" s="961"/>
      <c r="AG329" s="867"/>
      <c r="AH329" s="961"/>
      <c r="AI329" s="277"/>
      <c r="AJ329" s="869"/>
      <c r="AK329" s="870"/>
      <c r="AL329" s="869"/>
      <c r="AM329" s="870"/>
      <c r="AN329" s="869"/>
      <c r="AO329" s="870"/>
      <c r="AP329" s="869"/>
      <c r="AQ329" s="870"/>
      <c r="AR329" s="869"/>
      <c r="AS329" s="870"/>
      <c r="AT329" s="278"/>
      <c r="AU329" s="861"/>
      <c r="AV329" s="862"/>
      <c r="AW329" s="861"/>
      <c r="AX329" s="862"/>
      <c r="AY329" s="861"/>
      <c r="AZ329" s="862"/>
      <c r="BA329" s="861"/>
      <c r="BB329" s="862"/>
      <c r="BC329" s="861"/>
      <c r="BD329" s="862"/>
      <c r="BE329" s="279"/>
      <c r="BF329" s="847">
        <f t="shared" si="749"/>
        <v>0</v>
      </c>
      <c r="BG329" s="848"/>
      <c r="BH329" s="847">
        <f t="shared" si="750"/>
        <v>0</v>
      </c>
      <c r="BI329" s="848"/>
      <c r="BJ329" s="847">
        <f t="shared" si="751"/>
        <v>0</v>
      </c>
      <c r="BK329" s="848"/>
      <c r="BL329" s="847">
        <f t="shared" si="752"/>
        <v>0</v>
      </c>
      <c r="BM329" s="848"/>
      <c r="BN329" s="847">
        <f t="shared" si="753"/>
        <v>0</v>
      </c>
      <c r="BO329" s="848"/>
      <c r="BP329" s="413">
        <f t="shared" si="766"/>
        <v>0</v>
      </c>
      <c r="BQ329" s="558">
        <f t="shared" si="754"/>
        <v>0</v>
      </c>
      <c r="BR329" s="522">
        <f t="shared" si="755"/>
        <v>0</v>
      </c>
      <c r="BS329" s="522">
        <f t="shared" si="756"/>
        <v>0</v>
      </c>
      <c r="BT329" s="522">
        <f t="shared" si="757"/>
        <v>0</v>
      </c>
      <c r="BU329" s="522">
        <f t="shared" si="758"/>
        <v>0</v>
      </c>
      <c r="BV329" s="574">
        <f t="shared" si="759"/>
        <v>0</v>
      </c>
      <c r="BW329" s="993"/>
      <c r="BX329" s="992"/>
      <c r="BY329" s="991"/>
      <c r="BZ329" s="992"/>
      <c r="CA329" s="991"/>
      <c r="CB329" s="992"/>
      <c r="CC329" s="991"/>
      <c r="CD329" s="992"/>
      <c r="CE329" s="991"/>
      <c r="CF329" s="992"/>
      <c r="CG329" s="281"/>
      <c r="CH329" s="989"/>
      <c r="CI329" s="990"/>
      <c r="CJ329" s="989"/>
      <c r="CK329" s="990"/>
      <c r="CL329" s="989"/>
      <c r="CM329" s="990"/>
      <c r="CN329" s="989"/>
      <c r="CO329" s="990"/>
      <c r="CP329" s="989"/>
      <c r="CQ329" s="990"/>
      <c r="CR329" s="282"/>
      <c r="CS329" s="987"/>
      <c r="CT329" s="988"/>
      <c r="CU329" s="987"/>
      <c r="CV329" s="988"/>
      <c r="CW329" s="987"/>
      <c r="CX329" s="988"/>
      <c r="CY329" s="987"/>
      <c r="CZ329" s="988"/>
      <c r="DA329" s="987"/>
      <c r="DB329" s="988"/>
      <c r="DC329" s="283"/>
      <c r="DD329" s="985"/>
      <c r="DE329" s="986"/>
      <c r="DF329" s="985"/>
      <c r="DG329" s="986"/>
      <c r="DH329" s="985"/>
      <c r="DI329" s="986"/>
      <c r="DJ329" s="985"/>
      <c r="DK329" s="986"/>
      <c r="DL329" s="985"/>
      <c r="DM329" s="986"/>
      <c r="DN329" s="284"/>
      <c r="DO329" s="996"/>
      <c r="DP329" s="997"/>
      <c r="DQ329" s="996"/>
      <c r="DR329" s="997"/>
      <c r="DS329" s="996"/>
      <c r="DT329" s="997"/>
      <c r="DU329" s="996"/>
      <c r="DV329" s="997"/>
      <c r="DW329" s="996"/>
      <c r="DX329" s="997"/>
      <c r="DY329" s="285"/>
      <c r="DZ329" s="588"/>
      <c r="EA329" s="589"/>
      <c r="EB329" s="589"/>
      <c r="EC329" s="589"/>
      <c r="ED329" s="589"/>
      <c r="EE329" s="590"/>
      <c r="EF329" s="256">
        <f t="shared" si="760"/>
        <v>0</v>
      </c>
      <c r="EG329" s="256">
        <f t="shared" si="761"/>
        <v>0</v>
      </c>
      <c r="EH329" s="256">
        <f t="shared" si="762"/>
        <v>0</v>
      </c>
      <c r="EI329" s="256">
        <f t="shared" si="763"/>
        <v>0</v>
      </c>
      <c r="EJ329" s="256">
        <f t="shared" si="764"/>
        <v>0</v>
      </c>
      <c r="EK329" s="244">
        <f t="shared" si="765"/>
        <v>0</v>
      </c>
    </row>
    <row r="330" spans="1:141" ht="15" customHeight="1">
      <c r="C330" s="61" t="s">
        <v>15</v>
      </c>
      <c r="D330" s="655"/>
      <c r="E330" s="57"/>
      <c r="F330" s="57"/>
      <c r="G330" s="57"/>
      <c r="H330" s="57"/>
      <c r="I330" s="57"/>
      <c r="J330" s="649"/>
      <c r="K330" s="57"/>
      <c r="L330" s="33"/>
      <c r="M330" s="34">
        <f t="shared" si="748"/>
        <v>1</v>
      </c>
      <c r="N330" s="865"/>
      <c r="O330" s="866"/>
      <c r="P330" s="865"/>
      <c r="Q330" s="866"/>
      <c r="R330" s="865"/>
      <c r="S330" s="866"/>
      <c r="T330" s="865"/>
      <c r="U330" s="866"/>
      <c r="V330" s="865"/>
      <c r="W330" s="866"/>
      <c r="X330" s="287"/>
      <c r="Y330" s="867"/>
      <c r="Z330" s="961"/>
      <c r="AA330" s="867"/>
      <c r="AB330" s="961"/>
      <c r="AC330" s="867"/>
      <c r="AD330" s="961"/>
      <c r="AE330" s="867"/>
      <c r="AF330" s="961"/>
      <c r="AG330" s="867"/>
      <c r="AH330" s="961"/>
      <c r="AI330" s="277"/>
      <c r="AJ330" s="869"/>
      <c r="AK330" s="870"/>
      <c r="AL330" s="869"/>
      <c r="AM330" s="870"/>
      <c r="AN330" s="869"/>
      <c r="AO330" s="870"/>
      <c r="AP330" s="869"/>
      <c r="AQ330" s="870"/>
      <c r="AR330" s="869"/>
      <c r="AS330" s="870"/>
      <c r="AT330" s="278"/>
      <c r="AU330" s="861"/>
      <c r="AV330" s="862"/>
      <c r="AW330" s="861"/>
      <c r="AX330" s="862"/>
      <c r="AY330" s="861"/>
      <c r="AZ330" s="862"/>
      <c r="BA330" s="861"/>
      <c r="BB330" s="862"/>
      <c r="BC330" s="861"/>
      <c r="BD330" s="862"/>
      <c r="BE330" s="279"/>
      <c r="BF330" s="847">
        <f t="shared" si="749"/>
        <v>0</v>
      </c>
      <c r="BG330" s="848"/>
      <c r="BH330" s="847">
        <f t="shared" si="750"/>
        <v>0</v>
      </c>
      <c r="BI330" s="848"/>
      <c r="BJ330" s="847">
        <f t="shared" si="751"/>
        <v>0</v>
      </c>
      <c r="BK330" s="848"/>
      <c r="BL330" s="847">
        <f t="shared" si="752"/>
        <v>0</v>
      </c>
      <c r="BM330" s="848"/>
      <c r="BN330" s="847">
        <f t="shared" si="753"/>
        <v>0</v>
      </c>
      <c r="BO330" s="848"/>
      <c r="BP330" s="413">
        <f t="shared" si="766"/>
        <v>0</v>
      </c>
      <c r="BQ330" s="558">
        <f t="shared" si="754"/>
        <v>0</v>
      </c>
      <c r="BR330" s="522">
        <f t="shared" si="755"/>
        <v>0</v>
      </c>
      <c r="BS330" s="522">
        <f t="shared" si="756"/>
        <v>0</v>
      </c>
      <c r="BT330" s="522">
        <f t="shared" si="757"/>
        <v>0</v>
      </c>
      <c r="BU330" s="522">
        <f t="shared" si="758"/>
        <v>0</v>
      </c>
      <c r="BV330" s="574">
        <f t="shared" si="759"/>
        <v>0</v>
      </c>
      <c r="BW330" s="993"/>
      <c r="BX330" s="992"/>
      <c r="BY330" s="991"/>
      <c r="BZ330" s="992"/>
      <c r="CA330" s="991"/>
      <c r="CB330" s="992"/>
      <c r="CC330" s="991"/>
      <c r="CD330" s="992"/>
      <c r="CE330" s="991"/>
      <c r="CF330" s="992"/>
      <c r="CG330" s="281"/>
      <c r="CH330" s="989"/>
      <c r="CI330" s="990"/>
      <c r="CJ330" s="989"/>
      <c r="CK330" s="990"/>
      <c r="CL330" s="989"/>
      <c r="CM330" s="990"/>
      <c r="CN330" s="989"/>
      <c r="CO330" s="990"/>
      <c r="CP330" s="989"/>
      <c r="CQ330" s="990"/>
      <c r="CR330" s="282"/>
      <c r="CS330" s="987"/>
      <c r="CT330" s="988"/>
      <c r="CU330" s="987"/>
      <c r="CV330" s="988"/>
      <c r="CW330" s="987"/>
      <c r="CX330" s="988"/>
      <c r="CY330" s="987"/>
      <c r="CZ330" s="988"/>
      <c r="DA330" s="987"/>
      <c r="DB330" s="988"/>
      <c r="DC330" s="283"/>
      <c r="DD330" s="985"/>
      <c r="DE330" s="986"/>
      <c r="DF330" s="985"/>
      <c r="DG330" s="986"/>
      <c r="DH330" s="985"/>
      <c r="DI330" s="986"/>
      <c r="DJ330" s="985"/>
      <c r="DK330" s="986"/>
      <c r="DL330" s="985"/>
      <c r="DM330" s="986"/>
      <c r="DN330" s="284"/>
      <c r="DO330" s="996"/>
      <c r="DP330" s="997"/>
      <c r="DQ330" s="996"/>
      <c r="DR330" s="997"/>
      <c r="DS330" s="996"/>
      <c r="DT330" s="997"/>
      <c r="DU330" s="996"/>
      <c r="DV330" s="997"/>
      <c r="DW330" s="996"/>
      <c r="DX330" s="997"/>
      <c r="DY330" s="285"/>
      <c r="DZ330" s="588"/>
      <c r="EA330" s="589"/>
      <c r="EB330" s="589"/>
      <c r="EC330" s="589"/>
      <c r="ED330" s="589"/>
      <c r="EE330" s="590"/>
      <c r="EF330" s="256">
        <f t="shared" si="760"/>
        <v>0</v>
      </c>
      <c r="EG330" s="256">
        <f t="shared" si="761"/>
        <v>0</v>
      </c>
      <c r="EH330" s="256">
        <f t="shared" si="762"/>
        <v>0</v>
      </c>
      <c r="EI330" s="256">
        <f t="shared" si="763"/>
        <v>0</v>
      </c>
      <c r="EJ330" s="256">
        <f t="shared" si="764"/>
        <v>0</v>
      </c>
      <c r="EK330" s="244">
        <f t="shared" si="765"/>
        <v>0</v>
      </c>
    </row>
    <row r="331" spans="1:141" ht="15" customHeight="1">
      <c r="C331" s="61" t="s">
        <v>34</v>
      </c>
      <c r="D331" s="655"/>
      <c r="E331" s="57"/>
      <c r="F331" s="57"/>
      <c r="G331" s="57"/>
      <c r="H331" s="57"/>
      <c r="I331" s="57"/>
      <c r="J331" s="649"/>
      <c r="K331" s="57"/>
      <c r="L331" s="33"/>
      <c r="M331" s="34">
        <f t="shared" si="748"/>
        <v>1.1000000000000001</v>
      </c>
      <c r="N331" s="865"/>
      <c r="O331" s="866"/>
      <c r="P331" s="865"/>
      <c r="Q331" s="866"/>
      <c r="R331" s="865"/>
      <c r="S331" s="866"/>
      <c r="T331" s="865"/>
      <c r="U331" s="866"/>
      <c r="V331" s="865"/>
      <c r="W331" s="866"/>
      <c r="X331" s="287"/>
      <c r="Y331" s="867"/>
      <c r="Z331" s="961"/>
      <c r="AA331" s="867"/>
      <c r="AB331" s="961"/>
      <c r="AC331" s="867"/>
      <c r="AD331" s="961"/>
      <c r="AE331" s="867"/>
      <c r="AF331" s="961"/>
      <c r="AG331" s="867"/>
      <c r="AH331" s="961"/>
      <c r="AI331" s="277"/>
      <c r="AJ331" s="869"/>
      <c r="AK331" s="870"/>
      <c r="AL331" s="869"/>
      <c r="AM331" s="870"/>
      <c r="AN331" s="869"/>
      <c r="AO331" s="870"/>
      <c r="AP331" s="869"/>
      <c r="AQ331" s="870"/>
      <c r="AR331" s="869"/>
      <c r="AS331" s="870"/>
      <c r="AT331" s="278"/>
      <c r="AU331" s="861"/>
      <c r="AV331" s="862"/>
      <c r="AW331" s="861"/>
      <c r="AX331" s="862"/>
      <c r="AY331" s="861"/>
      <c r="AZ331" s="862"/>
      <c r="BA331" s="861"/>
      <c r="BB331" s="862"/>
      <c r="BC331" s="861"/>
      <c r="BD331" s="862"/>
      <c r="BE331" s="279"/>
      <c r="BF331" s="847">
        <f t="shared" si="749"/>
        <v>0</v>
      </c>
      <c r="BG331" s="848"/>
      <c r="BH331" s="847">
        <f t="shared" si="750"/>
        <v>0</v>
      </c>
      <c r="BI331" s="848"/>
      <c r="BJ331" s="847">
        <f t="shared" si="751"/>
        <v>0</v>
      </c>
      <c r="BK331" s="848"/>
      <c r="BL331" s="847">
        <f t="shared" si="752"/>
        <v>0</v>
      </c>
      <c r="BM331" s="848"/>
      <c r="BN331" s="847">
        <f t="shared" si="753"/>
        <v>0</v>
      </c>
      <c r="BO331" s="848"/>
      <c r="BP331" s="413">
        <f t="shared" si="766"/>
        <v>0</v>
      </c>
      <c r="BQ331" s="558">
        <f t="shared" si="754"/>
        <v>0</v>
      </c>
      <c r="BR331" s="522">
        <f t="shared" si="755"/>
        <v>0</v>
      </c>
      <c r="BS331" s="522">
        <f t="shared" si="756"/>
        <v>0</v>
      </c>
      <c r="BT331" s="522">
        <f t="shared" si="757"/>
        <v>0</v>
      </c>
      <c r="BU331" s="522">
        <f t="shared" si="758"/>
        <v>0</v>
      </c>
      <c r="BV331" s="574">
        <f t="shared" si="759"/>
        <v>0</v>
      </c>
      <c r="BW331" s="993"/>
      <c r="BX331" s="992"/>
      <c r="BY331" s="991"/>
      <c r="BZ331" s="992"/>
      <c r="CA331" s="991"/>
      <c r="CB331" s="992"/>
      <c r="CC331" s="991"/>
      <c r="CD331" s="992"/>
      <c r="CE331" s="991"/>
      <c r="CF331" s="992"/>
      <c r="CG331" s="281"/>
      <c r="CH331" s="989"/>
      <c r="CI331" s="990"/>
      <c r="CJ331" s="989"/>
      <c r="CK331" s="990"/>
      <c r="CL331" s="989"/>
      <c r="CM331" s="990"/>
      <c r="CN331" s="989"/>
      <c r="CO331" s="990"/>
      <c r="CP331" s="989"/>
      <c r="CQ331" s="990"/>
      <c r="CR331" s="282"/>
      <c r="CS331" s="987"/>
      <c r="CT331" s="988"/>
      <c r="CU331" s="987"/>
      <c r="CV331" s="988"/>
      <c r="CW331" s="987"/>
      <c r="CX331" s="988"/>
      <c r="CY331" s="987"/>
      <c r="CZ331" s="988"/>
      <c r="DA331" s="987"/>
      <c r="DB331" s="988"/>
      <c r="DC331" s="283"/>
      <c r="DD331" s="985"/>
      <c r="DE331" s="986"/>
      <c r="DF331" s="985"/>
      <c r="DG331" s="986"/>
      <c r="DH331" s="985"/>
      <c r="DI331" s="986"/>
      <c r="DJ331" s="985"/>
      <c r="DK331" s="986"/>
      <c r="DL331" s="985"/>
      <c r="DM331" s="986"/>
      <c r="DN331" s="284"/>
      <c r="DO331" s="996"/>
      <c r="DP331" s="997"/>
      <c r="DQ331" s="996"/>
      <c r="DR331" s="997"/>
      <c r="DS331" s="996"/>
      <c r="DT331" s="997"/>
      <c r="DU331" s="996"/>
      <c r="DV331" s="997"/>
      <c r="DW331" s="996"/>
      <c r="DX331" s="997"/>
      <c r="DY331" s="285"/>
      <c r="DZ331" s="588"/>
      <c r="EA331" s="589"/>
      <c r="EB331" s="589"/>
      <c r="EC331" s="589"/>
      <c r="ED331" s="589"/>
      <c r="EE331" s="590"/>
      <c r="EF331" s="256">
        <f t="shared" si="760"/>
        <v>0</v>
      </c>
      <c r="EG331" s="256">
        <f t="shared" si="761"/>
        <v>0</v>
      </c>
      <c r="EH331" s="256">
        <f t="shared" si="762"/>
        <v>0</v>
      </c>
      <c r="EI331" s="256">
        <f t="shared" si="763"/>
        <v>0</v>
      </c>
      <c r="EJ331" s="256">
        <f t="shared" si="764"/>
        <v>0</v>
      </c>
      <c r="EK331" s="244">
        <f t="shared" si="765"/>
        <v>0</v>
      </c>
    </row>
    <row r="332" spans="1:141" ht="15" customHeight="1">
      <c r="C332" s="61" t="s">
        <v>315</v>
      </c>
      <c r="D332" s="655" t="s">
        <v>338</v>
      </c>
      <c r="E332" s="57"/>
      <c r="F332" s="57"/>
      <c r="G332" s="57"/>
      <c r="H332" s="57"/>
      <c r="I332" s="57"/>
      <c r="J332" s="649"/>
      <c r="K332" s="57"/>
      <c r="L332" s="33"/>
      <c r="M332" s="34">
        <f t="shared" si="748"/>
        <v>1.1000000000000001</v>
      </c>
      <c r="N332" s="865"/>
      <c r="O332" s="866"/>
      <c r="P332" s="865"/>
      <c r="Q332" s="866"/>
      <c r="R332" s="865"/>
      <c r="S332" s="866"/>
      <c r="T332" s="865"/>
      <c r="U332" s="866"/>
      <c r="V332" s="865"/>
      <c r="W332" s="866"/>
      <c r="X332" s="287"/>
      <c r="Y332" s="867"/>
      <c r="Z332" s="961"/>
      <c r="AA332" s="867"/>
      <c r="AB332" s="961"/>
      <c r="AC332" s="867"/>
      <c r="AD332" s="961"/>
      <c r="AE332" s="867"/>
      <c r="AF332" s="961"/>
      <c r="AG332" s="867"/>
      <c r="AH332" s="961"/>
      <c r="AI332" s="277"/>
      <c r="AJ332" s="869"/>
      <c r="AK332" s="870"/>
      <c r="AL332" s="869"/>
      <c r="AM332" s="870"/>
      <c r="AN332" s="869"/>
      <c r="AO332" s="870"/>
      <c r="AP332" s="869"/>
      <c r="AQ332" s="870"/>
      <c r="AR332" s="869"/>
      <c r="AS332" s="870"/>
      <c r="AT332" s="278"/>
      <c r="AU332" s="861"/>
      <c r="AV332" s="862"/>
      <c r="AW332" s="861"/>
      <c r="AX332" s="862"/>
      <c r="AY332" s="861"/>
      <c r="AZ332" s="862"/>
      <c r="BA332" s="861"/>
      <c r="BB332" s="862"/>
      <c r="BC332" s="861"/>
      <c r="BD332" s="862"/>
      <c r="BE332" s="279"/>
      <c r="BF332" s="847">
        <f t="shared" si="749"/>
        <v>0</v>
      </c>
      <c r="BG332" s="848"/>
      <c r="BH332" s="847">
        <f t="shared" si="750"/>
        <v>0</v>
      </c>
      <c r="BI332" s="848"/>
      <c r="BJ332" s="847">
        <f t="shared" si="751"/>
        <v>0</v>
      </c>
      <c r="BK332" s="848"/>
      <c r="BL332" s="847">
        <f t="shared" si="752"/>
        <v>0</v>
      </c>
      <c r="BM332" s="848"/>
      <c r="BN332" s="847">
        <f t="shared" si="753"/>
        <v>0</v>
      </c>
      <c r="BO332" s="848"/>
      <c r="BP332" s="413">
        <f t="shared" si="766"/>
        <v>0</v>
      </c>
      <c r="BQ332" s="558">
        <f t="shared" si="754"/>
        <v>0</v>
      </c>
      <c r="BR332" s="522">
        <f t="shared" si="755"/>
        <v>0</v>
      </c>
      <c r="BS332" s="522">
        <f t="shared" si="756"/>
        <v>0</v>
      </c>
      <c r="BT332" s="522">
        <f t="shared" si="757"/>
        <v>0</v>
      </c>
      <c r="BU332" s="522">
        <f t="shared" si="758"/>
        <v>0</v>
      </c>
      <c r="BV332" s="574">
        <f t="shared" si="759"/>
        <v>0</v>
      </c>
      <c r="BW332" s="993"/>
      <c r="BX332" s="992"/>
      <c r="BY332" s="991"/>
      <c r="BZ332" s="992"/>
      <c r="CA332" s="991"/>
      <c r="CB332" s="992"/>
      <c r="CC332" s="991"/>
      <c r="CD332" s="992"/>
      <c r="CE332" s="991"/>
      <c r="CF332" s="992"/>
      <c r="CG332" s="281"/>
      <c r="CH332" s="989"/>
      <c r="CI332" s="990"/>
      <c r="CJ332" s="989"/>
      <c r="CK332" s="990"/>
      <c r="CL332" s="989"/>
      <c r="CM332" s="990"/>
      <c r="CN332" s="989"/>
      <c r="CO332" s="990"/>
      <c r="CP332" s="989"/>
      <c r="CQ332" s="990"/>
      <c r="CR332" s="282"/>
      <c r="CS332" s="987"/>
      <c r="CT332" s="988"/>
      <c r="CU332" s="987"/>
      <c r="CV332" s="988"/>
      <c r="CW332" s="987"/>
      <c r="CX332" s="988"/>
      <c r="CY332" s="987"/>
      <c r="CZ332" s="988"/>
      <c r="DA332" s="987"/>
      <c r="DB332" s="988"/>
      <c r="DC332" s="283"/>
      <c r="DD332" s="985"/>
      <c r="DE332" s="986"/>
      <c r="DF332" s="985"/>
      <c r="DG332" s="986"/>
      <c r="DH332" s="985"/>
      <c r="DI332" s="986"/>
      <c r="DJ332" s="985"/>
      <c r="DK332" s="986"/>
      <c r="DL332" s="985"/>
      <c r="DM332" s="986"/>
      <c r="DN332" s="284"/>
      <c r="DO332" s="996"/>
      <c r="DP332" s="997"/>
      <c r="DQ332" s="996"/>
      <c r="DR332" s="997"/>
      <c r="DS332" s="996"/>
      <c r="DT332" s="997"/>
      <c r="DU332" s="996"/>
      <c r="DV332" s="997"/>
      <c r="DW332" s="996"/>
      <c r="DX332" s="997"/>
      <c r="DY332" s="285"/>
      <c r="DZ332" s="588"/>
      <c r="EA332" s="589"/>
      <c r="EB332" s="589"/>
      <c r="EC332" s="589"/>
      <c r="ED332" s="589"/>
      <c r="EE332" s="590"/>
      <c r="EF332" s="256">
        <f t="shared" si="760"/>
        <v>0</v>
      </c>
      <c r="EG332" s="256">
        <f t="shared" si="761"/>
        <v>0</v>
      </c>
      <c r="EH332" s="256">
        <f t="shared" si="762"/>
        <v>0</v>
      </c>
      <c r="EI332" s="256">
        <f t="shared" si="763"/>
        <v>0</v>
      </c>
      <c r="EJ332" s="256">
        <f t="shared" si="764"/>
        <v>0</v>
      </c>
      <c r="EK332" s="244">
        <f t="shared" si="765"/>
        <v>0</v>
      </c>
    </row>
    <row r="333" spans="1:141" ht="15" customHeight="1">
      <c r="C333" s="61" t="s">
        <v>231</v>
      </c>
      <c r="D333" s="655"/>
      <c r="E333" s="57"/>
      <c r="F333" s="57"/>
      <c r="G333" s="57"/>
      <c r="H333" s="57"/>
      <c r="I333" s="57"/>
      <c r="J333" s="649"/>
      <c r="K333" s="57"/>
      <c r="L333" s="33"/>
      <c r="M333" s="34">
        <f t="shared" si="748"/>
        <v>1</v>
      </c>
      <c r="N333" s="865"/>
      <c r="O333" s="866"/>
      <c r="P333" s="865"/>
      <c r="Q333" s="866"/>
      <c r="R333" s="865"/>
      <c r="S333" s="866"/>
      <c r="T333" s="865"/>
      <c r="U333" s="866"/>
      <c r="V333" s="865"/>
      <c r="W333" s="866"/>
      <c r="X333" s="287"/>
      <c r="Y333" s="867"/>
      <c r="Z333" s="961"/>
      <c r="AA333" s="867"/>
      <c r="AB333" s="961"/>
      <c r="AC333" s="867"/>
      <c r="AD333" s="961"/>
      <c r="AE333" s="867"/>
      <c r="AF333" s="961"/>
      <c r="AG333" s="867"/>
      <c r="AH333" s="961"/>
      <c r="AI333" s="277"/>
      <c r="AJ333" s="869"/>
      <c r="AK333" s="870"/>
      <c r="AL333" s="869"/>
      <c r="AM333" s="870"/>
      <c r="AN333" s="869"/>
      <c r="AO333" s="870"/>
      <c r="AP333" s="869"/>
      <c r="AQ333" s="870"/>
      <c r="AR333" s="869"/>
      <c r="AS333" s="870"/>
      <c r="AT333" s="278"/>
      <c r="AU333" s="861"/>
      <c r="AV333" s="862"/>
      <c r="AW333" s="861"/>
      <c r="AX333" s="862"/>
      <c r="AY333" s="861"/>
      <c r="AZ333" s="862"/>
      <c r="BA333" s="861"/>
      <c r="BB333" s="862"/>
      <c r="BC333" s="861"/>
      <c r="BD333" s="862"/>
      <c r="BE333" s="279"/>
      <c r="BF333" s="847">
        <f t="shared" si="749"/>
        <v>0</v>
      </c>
      <c r="BG333" s="848"/>
      <c r="BH333" s="847">
        <f t="shared" si="750"/>
        <v>0</v>
      </c>
      <c r="BI333" s="848"/>
      <c r="BJ333" s="847">
        <f t="shared" si="751"/>
        <v>0</v>
      </c>
      <c r="BK333" s="848"/>
      <c r="BL333" s="847">
        <f t="shared" si="752"/>
        <v>0</v>
      </c>
      <c r="BM333" s="848"/>
      <c r="BN333" s="847">
        <f t="shared" si="753"/>
        <v>0</v>
      </c>
      <c r="BO333" s="848"/>
      <c r="BP333" s="413">
        <f t="shared" si="766"/>
        <v>0</v>
      </c>
      <c r="BQ333" s="558">
        <f t="shared" si="754"/>
        <v>0</v>
      </c>
      <c r="BR333" s="522">
        <f t="shared" si="755"/>
        <v>0</v>
      </c>
      <c r="BS333" s="522">
        <f t="shared" si="756"/>
        <v>0</v>
      </c>
      <c r="BT333" s="522">
        <f t="shared" si="757"/>
        <v>0</v>
      </c>
      <c r="BU333" s="522">
        <f t="shared" si="758"/>
        <v>0</v>
      </c>
      <c r="BV333" s="574">
        <f t="shared" si="759"/>
        <v>0</v>
      </c>
      <c r="BW333" s="993"/>
      <c r="BX333" s="992"/>
      <c r="BY333" s="991"/>
      <c r="BZ333" s="992"/>
      <c r="CA333" s="991"/>
      <c r="CB333" s="992"/>
      <c r="CC333" s="991"/>
      <c r="CD333" s="992"/>
      <c r="CE333" s="991"/>
      <c r="CF333" s="992"/>
      <c r="CG333" s="281"/>
      <c r="CH333" s="989"/>
      <c r="CI333" s="990"/>
      <c r="CJ333" s="989"/>
      <c r="CK333" s="990"/>
      <c r="CL333" s="989"/>
      <c r="CM333" s="990"/>
      <c r="CN333" s="989"/>
      <c r="CO333" s="990"/>
      <c r="CP333" s="989"/>
      <c r="CQ333" s="990"/>
      <c r="CR333" s="282"/>
      <c r="CS333" s="987"/>
      <c r="CT333" s="988"/>
      <c r="CU333" s="987"/>
      <c r="CV333" s="988"/>
      <c r="CW333" s="987"/>
      <c r="CX333" s="988"/>
      <c r="CY333" s="987"/>
      <c r="CZ333" s="988"/>
      <c r="DA333" s="987"/>
      <c r="DB333" s="988"/>
      <c r="DC333" s="283"/>
      <c r="DD333" s="985"/>
      <c r="DE333" s="986"/>
      <c r="DF333" s="985"/>
      <c r="DG333" s="986"/>
      <c r="DH333" s="985"/>
      <c r="DI333" s="986"/>
      <c r="DJ333" s="985"/>
      <c r="DK333" s="986"/>
      <c r="DL333" s="985"/>
      <c r="DM333" s="986"/>
      <c r="DN333" s="284"/>
      <c r="DO333" s="996"/>
      <c r="DP333" s="997"/>
      <c r="DQ333" s="996"/>
      <c r="DR333" s="997"/>
      <c r="DS333" s="996"/>
      <c r="DT333" s="997"/>
      <c r="DU333" s="996"/>
      <c r="DV333" s="997"/>
      <c r="DW333" s="996"/>
      <c r="DX333" s="997"/>
      <c r="DY333" s="285"/>
      <c r="DZ333" s="588"/>
      <c r="EA333" s="589"/>
      <c r="EB333" s="589"/>
      <c r="EC333" s="589"/>
      <c r="ED333" s="589"/>
      <c r="EE333" s="590"/>
      <c r="EF333" s="256">
        <f t="shared" si="760"/>
        <v>0</v>
      </c>
      <c r="EG333" s="256">
        <f t="shared" si="761"/>
        <v>0</v>
      </c>
      <c r="EH333" s="256">
        <f t="shared" si="762"/>
        <v>0</v>
      </c>
      <c r="EI333" s="256">
        <f t="shared" si="763"/>
        <v>0</v>
      </c>
      <c r="EJ333" s="256">
        <f t="shared" si="764"/>
        <v>0</v>
      </c>
      <c r="EK333" s="244">
        <f t="shared" si="765"/>
        <v>0</v>
      </c>
    </row>
    <row r="334" spans="1:141" ht="15" customHeight="1">
      <c r="C334" s="61" t="s">
        <v>15</v>
      </c>
      <c r="D334" s="655"/>
      <c r="E334" s="57"/>
      <c r="F334" s="57"/>
      <c r="G334" s="57"/>
      <c r="H334" s="57"/>
      <c r="I334" s="57"/>
      <c r="J334" s="649"/>
      <c r="K334" s="57"/>
      <c r="L334" s="33"/>
      <c r="M334" s="34">
        <f t="shared" si="748"/>
        <v>1</v>
      </c>
      <c r="N334" s="865"/>
      <c r="O334" s="866"/>
      <c r="P334" s="865"/>
      <c r="Q334" s="866"/>
      <c r="R334" s="865"/>
      <c r="S334" s="866"/>
      <c r="T334" s="865"/>
      <c r="U334" s="866"/>
      <c r="V334" s="865"/>
      <c r="W334" s="866"/>
      <c r="X334" s="287"/>
      <c r="Y334" s="867"/>
      <c r="Z334" s="961"/>
      <c r="AA334" s="867"/>
      <c r="AB334" s="961"/>
      <c r="AC334" s="867"/>
      <c r="AD334" s="961"/>
      <c r="AE334" s="867"/>
      <c r="AF334" s="961"/>
      <c r="AG334" s="867"/>
      <c r="AH334" s="961"/>
      <c r="AI334" s="277"/>
      <c r="AJ334" s="869"/>
      <c r="AK334" s="870"/>
      <c r="AL334" s="869"/>
      <c r="AM334" s="870"/>
      <c r="AN334" s="869"/>
      <c r="AO334" s="870"/>
      <c r="AP334" s="869"/>
      <c r="AQ334" s="870"/>
      <c r="AR334" s="869"/>
      <c r="AS334" s="870"/>
      <c r="AT334" s="278"/>
      <c r="AU334" s="861"/>
      <c r="AV334" s="862"/>
      <c r="AW334" s="861"/>
      <c r="AX334" s="862"/>
      <c r="AY334" s="861"/>
      <c r="AZ334" s="862"/>
      <c r="BA334" s="861"/>
      <c r="BB334" s="862"/>
      <c r="BC334" s="861"/>
      <c r="BD334" s="862"/>
      <c r="BE334" s="279"/>
      <c r="BF334" s="847">
        <f t="shared" si="749"/>
        <v>0</v>
      </c>
      <c r="BG334" s="848"/>
      <c r="BH334" s="847">
        <f t="shared" si="750"/>
        <v>0</v>
      </c>
      <c r="BI334" s="848"/>
      <c r="BJ334" s="847">
        <f t="shared" si="751"/>
        <v>0</v>
      </c>
      <c r="BK334" s="848"/>
      <c r="BL334" s="847">
        <f t="shared" si="752"/>
        <v>0</v>
      </c>
      <c r="BM334" s="848"/>
      <c r="BN334" s="847">
        <f t="shared" si="753"/>
        <v>0</v>
      </c>
      <c r="BO334" s="848"/>
      <c r="BP334" s="413">
        <f t="shared" si="766"/>
        <v>0</v>
      </c>
      <c r="BQ334" s="558">
        <f t="shared" si="754"/>
        <v>0</v>
      </c>
      <c r="BR334" s="522">
        <f t="shared" si="755"/>
        <v>0</v>
      </c>
      <c r="BS334" s="522">
        <f t="shared" si="756"/>
        <v>0</v>
      </c>
      <c r="BT334" s="522">
        <f t="shared" si="757"/>
        <v>0</v>
      </c>
      <c r="BU334" s="522">
        <f t="shared" si="758"/>
        <v>0</v>
      </c>
      <c r="BV334" s="574">
        <f t="shared" si="759"/>
        <v>0</v>
      </c>
      <c r="BW334" s="993"/>
      <c r="BX334" s="992"/>
      <c r="BY334" s="991"/>
      <c r="BZ334" s="992"/>
      <c r="CA334" s="991"/>
      <c r="CB334" s="992"/>
      <c r="CC334" s="991"/>
      <c r="CD334" s="992"/>
      <c r="CE334" s="991"/>
      <c r="CF334" s="992"/>
      <c r="CG334" s="281"/>
      <c r="CH334" s="989"/>
      <c r="CI334" s="990"/>
      <c r="CJ334" s="989"/>
      <c r="CK334" s="990"/>
      <c r="CL334" s="989"/>
      <c r="CM334" s="990"/>
      <c r="CN334" s="989"/>
      <c r="CO334" s="990"/>
      <c r="CP334" s="989"/>
      <c r="CQ334" s="990"/>
      <c r="CR334" s="282"/>
      <c r="CS334" s="987"/>
      <c r="CT334" s="988"/>
      <c r="CU334" s="987"/>
      <c r="CV334" s="988"/>
      <c r="CW334" s="987"/>
      <c r="CX334" s="988"/>
      <c r="CY334" s="987"/>
      <c r="CZ334" s="988"/>
      <c r="DA334" s="987"/>
      <c r="DB334" s="988"/>
      <c r="DC334" s="283"/>
      <c r="DD334" s="985"/>
      <c r="DE334" s="986"/>
      <c r="DF334" s="985"/>
      <c r="DG334" s="986"/>
      <c r="DH334" s="985"/>
      <c r="DI334" s="986"/>
      <c r="DJ334" s="985"/>
      <c r="DK334" s="986"/>
      <c r="DL334" s="985"/>
      <c r="DM334" s="986"/>
      <c r="DN334" s="284"/>
      <c r="DO334" s="996"/>
      <c r="DP334" s="997"/>
      <c r="DQ334" s="996"/>
      <c r="DR334" s="997"/>
      <c r="DS334" s="996"/>
      <c r="DT334" s="997"/>
      <c r="DU334" s="996"/>
      <c r="DV334" s="997"/>
      <c r="DW334" s="996"/>
      <c r="DX334" s="997"/>
      <c r="DY334" s="285"/>
      <c r="DZ334" s="588"/>
      <c r="EA334" s="589"/>
      <c r="EB334" s="589"/>
      <c r="EC334" s="589"/>
      <c r="ED334" s="589"/>
      <c r="EE334" s="590"/>
      <c r="EF334" s="256">
        <f t="shared" si="760"/>
        <v>0</v>
      </c>
      <c r="EG334" s="256">
        <f t="shared" si="761"/>
        <v>0</v>
      </c>
      <c r="EH334" s="256">
        <f t="shared" si="762"/>
        <v>0</v>
      </c>
      <c r="EI334" s="256">
        <f t="shared" si="763"/>
        <v>0</v>
      </c>
      <c r="EJ334" s="256">
        <f t="shared" si="764"/>
        <v>0</v>
      </c>
      <c r="EK334" s="244">
        <f t="shared" si="765"/>
        <v>0</v>
      </c>
    </row>
    <row r="335" spans="1:141" ht="15" customHeight="1">
      <c r="C335" s="61" t="s">
        <v>34</v>
      </c>
      <c r="D335" s="655"/>
      <c r="E335" s="57"/>
      <c r="F335" s="57"/>
      <c r="G335" s="57"/>
      <c r="H335" s="57"/>
      <c r="I335" s="57"/>
      <c r="J335" s="649"/>
      <c r="K335" s="57"/>
      <c r="L335" s="33"/>
      <c r="M335" s="34">
        <f t="shared" si="748"/>
        <v>1.1000000000000001</v>
      </c>
      <c r="N335" s="865"/>
      <c r="O335" s="866"/>
      <c r="P335" s="865"/>
      <c r="Q335" s="866"/>
      <c r="R335" s="865"/>
      <c r="S335" s="866"/>
      <c r="T335" s="865"/>
      <c r="U335" s="866"/>
      <c r="V335" s="865"/>
      <c r="W335" s="866"/>
      <c r="X335" s="287"/>
      <c r="Y335" s="867"/>
      <c r="Z335" s="961"/>
      <c r="AA335" s="867"/>
      <c r="AB335" s="961"/>
      <c r="AC335" s="867"/>
      <c r="AD335" s="961"/>
      <c r="AE335" s="867"/>
      <c r="AF335" s="961"/>
      <c r="AG335" s="867"/>
      <c r="AH335" s="961"/>
      <c r="AI335" s="277"/>
      <c r="AJ335" s="869"/>
      <c r="AK335" s="870"/>
      <c r="AL335" s="869"/>
      <c r="AM335" s="870"/>
      <c r="AN335" s="869"/>
      <c r="AO335" s="870"/>
      <c r="AP335" s="869"/>
      <c r="AQ335" s="870"/>
      <c r="AR335" s="869"/>
      <c r="AS335" s="870"/>
      <c r="AT335" s="278"/>
      <c r="AU335" s="861"/>
      <c r="AV335" s="862"/>
      <c r="AW335" s="861"/>
      <c r="AX335" s="862"/>
      <c r="AY335" s="861"/>
      <c r="AZ335" s="862"/>
      <c r="BA335" s="861"/>
      <c r="BB335" s="862"/>
      <c r="BC335" s="861"/>
      <c r="BD335" s="862"/>
      <c r="BE335" s="279"/>
      <c r="BF335" s="847">
        <f t="shared" si="749"/>
        <v>0</v>
      </c>
      <c r="BG335" s="848"/>
      <c r="BH335" s="847">
        <f t="shared" si="750"/>
        <v>0</v>
      </c>
      <c r="BI335" s="848"/>
      <c r="BJ335" s="847">
        <f t="shared" si="751"/>
        <v>0</v>
      </c>
      <c r="BK335" s="848"/>
      <c r="BL335" s="847">
        <f t="shared" si="752"/>
        <v>0</v>
      </c>
      <c r="BM335" s="848"/>
      <c r="BN335" s="847">
        <f t="shared" si="753"/>
        <v>0</v>
      </c>
      <c r="BO335" s="848"/>
      <c r="BP335" s="413">
        <f t="shared" si="766"/>
        <v>0</v>
      </c>
      <c r="BQ335" s="558">
        <f t="shared" si="754"/>
        <v>0</v>
      </c>
      <c r="BR335" s="522">
        <f t="shared" si="755"/>
        <v>0</v>
      </c>
      <c r="BS335" s="522">
        <f t="shared" si="756"/>
        <v>0</v>
      </c>
      <c r="BT335" s="522">
        <f t="shared" si="757"/>
        <v>0</v>
      </c>
      <c r="BU335" s="522">
        <f t="shared" si="758"/>
        <v>0</v>
      </c>
      <c r="BV335" s="574">
        <f t="shared" si="759"/>
        <v>0</v>
      </c>
      <c r="BW335" s="993"/>
      <c r="BX335" s="992"/>
      <c r="BY335" s="991"/>
      <c r="BZ335" s="992"/>
      <c r="CA335" s="991"/>
      <c r="CB335" s="992"/>
      <c r="CC335" s="991"/>
      <c r="CD335" s="992"/>
      <c r="CE335" s="991"/>
      <c r="CF335" s="992"/>
      <c r="CG335" s="281"/>
      <c r="CH335" s="989"/>
      <c r="CI335" s="990"/>
      <c r="CJ335" s="989"/>
      <c r="CK335" s="990"/>
      <c r="CL335" s="989"/>
      <c r="CM335" s="990"/>
      <c r="CN335" s="989"/>
      <c r="CO335" s="990"/>
      <c r="CP335" s="989"/>
      <c r="CQ335" s="990"/>
      <c r="CR335" s="282"/>
      <c r="CS335" s="987"/>
      <c r="CT335" s="988"/>
      <c r="CU335" s="987"/>
      <c r="CV335" s="988"/>
      <c r="CW335" s="987"/>
      <c r="CX335" s="988"/>
      <c r="CY335" s="987"/>
      <c r="CZ335" s="988"/>
      <c r="DA335" s="987"/>
      <c r="DB335" s="988"/>
      <c r="DC335" s="283"/>
      <c r="DD335" s="985"/>
      <c r="DE335" s="986"/>
      <c r="DF335" s="985"/>
      <c r="DG335" s="986"/>
      <c r="DH335" s="985"/>
      <c r="DI335" s="986"/>
      <c r="DJ335" s="985"/>
      <c r="DK335" s="986"/>
      <c r="DL335" s="985"/>
      <c r="DM335" s="986"/>
      <c r="DN335" s="284"/>
      <c r="DO335" s="996"/>
      <c r="DP335" s="997"/>
      <c r="DQ335" s="996"/>
      <c r="DR335" s="997"/>
      <c r="DS335" s="996"/>
      <c r="DT335" s="997"/>
      <c r="DU335" s="996"/>
      <c r="DV335" s="997"/>
      <c r="DW335" s="996"/>
      <c r="DX335" s="997"/>
      <c r="DY335" s="285"/>
      <c r="DZ335" s="588"/>
      <c r="EA335" s="589"/>
      <c r="EB335" s="589"/>
      <c r="EC335" s="589"/>
      <c r="ED335" s="589"/>
      <c r="EE335" s="590"/>
      <c r="EF335" s="256">
        <f t="shared" si="760"/>
        <v>0</v>
      </c>
      <c r="EG335" s="256">
        <f t="shared" si="761"/>
        <v>0</v>
      </c>
      <c r="EH335" s="256">
        <f t="shared" si="762"/>
        <v>0</v>
      </c>
      <c r="EI335" s="256">
        <f t="shared" si="763"/>
        <v>0</v>
      </c>
      <c r="EJ335" s="256">
        <f t="shared" si="764"/>
        <v>0</v>
      </c>
      <c r="EK335" s="244">
        <f t="shared" si="765"/>
        <v>0</v>
      </c>
    </row>
    <row r="336" spans="1:141" ht="15" customHeight="1">
      <c r="C336" s="61"/>
      <c r="J336" s="892" t="s">
        <v>150</v>
      </c>
      <c r="K336" s="903"/>
      <c r="L336" s="903"/>
      <c r="M336" s="885"/>
      <c r="N336" s="886"/>
      <c r="O336" s="686"/>
      <c r="P336" s="886"/>
      <c r="Q336" s="686"/>
      <c r="R336" s="886"/>
      <c r="S336" s="686"/>
      <c r="T336" s="886"/>
      <c r="U336" s="686"/>
      <c r="V336" s="886"/>
      <c r="W336" s="686"/>
      <c r="X336" s="109"/>
      <c r="Y336" s="886"/>
      <c r="Z336" s="891"/>
      <c r="AA336" s="886"/>
      <c r="AB336" s="891"/>
      <c r="AC336" s="886"/>
      <c r="AD336" s="891"/>
      <c r="AE336" s="886"/>
      <c r="AF336" s="891"/>
      <c r="AG336" s="886"/>
      <c r="AH336" s="891"/>
      <c r="AI336" s="109"/>
      <c r="AJ336" s="886"/>
      <c r="AK336" s="686"/>
      <c r="AL336" s="886"/>
      <c r="AM336" s="686"/>
      <c r="AN336" s="886"/>
      <c r="AO336" s="686"/>
      <c r="AP336" s="886"/>
      <c r="AQ336" s="686"/>
      <c r="AR336" s="886"/>
      <c r="AS336" s="686"/>
      <c r="AT336" s="109"/>
      <c r="AU336" s="886"/>
      <c r="AV336" s="686"/>
      <c r="AW336" s="886"/>
      <c r="AX336" s="686"/>
      <c r="AY336" s="886"/>
      <c r="AZ336" s="686"/>
      <c r="BA336" s="886"/>
      <c r="BB336" s="686"/>
      <c r="BC336" s="886"/>
      <c r="BD336" s="686"/>
      <c r="BE336" s="109"/>
      <c r="BF336" s="886">
        <f>SUM(BF324:BF335)</f>
        <v>0</v>
      </c>
      <c r="BG336" s="686"/>
      <c r="BH336" s="886">
        <f>SUM(BH324:BH335)</f>
        <v>0</v>
      </c>
      <c r="BI336" s="686"/>
      <c r="BJ336" s="886">
        <f>SUM(BJ324:BJ335)</f>
        <v>0</v>
      </c>
      <c r="BK336" s="686"/>
      <c r="BL336" s="886">
        <f>SUM(BL324:BL335)</f>
        <v>0</v>
      </c>
      <c r="BM336" s="686"/>
      <c r="BN336" s="886">
        <f>SUM(BN324:BN335)</f>
        <v>0</v>
      </c>
      <c r="BO336" s="686"/>
      <c r="BP336" s="109">
        <f>SUM(BF336:BO336)</f>
        <v>0</v>
      </c>
      <c r="BQ336" s="559">
        <f>SUM(BQ324:BQ335)</f>
        <v>0</v>
      </c>
      <c r="BR336" s="164">
        <f>SUM(BR324:BR335)</f>
        <v>0</v>
      </c>
      <c r="BS336" s="164">
        <f t="shared" ref="BS336" si="767">SUM(BS324:BS335)</f>
        <v>0</v>
      </c>
      <c r="BT336" s="164">
        <f t="shared" ref="BT336" si="768">SUM(BT324:BT335)</f>
        <v>0</v>
      </c>
      <c r="BU336" s="164">
        <f t="shared" ref="BU336" si="769">SUM(BU324:BU335)</f>
        <v>0</v>
      </c>
      <c r="BV336" s="544">
        <f>SUM(BQ336:BU336)</f>
        <v>0</v>
      </c>
      <c r="BW336" s="1000"/>
      <c r="BX336" s="891"/>
      <c r="BY336" s="886"/>
      <c r="BZ336" s="891"/>
      <c r="CA336" s="886"/>
      <c r="CB336" s="686"/>
      <c r="CC336" s="886"/>
      <c r="CD336" s="686"/>
      <c r="CE336" s="886"/>
      <c r="CF336" s="686"/>
      <c r="CG336" s="109"/>
      <c r="CH336" s="886"/>
      <c r="CI336" s="891"/>
      <c r="CJ336" s="886"/>
      <c r="CK336" s="891"/>
      <c r="CL336" s="886"/>
      <c r="CM336" s="891"/>
      <c r="CN336" s="886"/>
      <c r="CO336" s="891"/>
      <c r="CP336" s="886"/>
      <c r="CQ336" s="891"/>
      <c r="CR336" s="109"/>
      <c r="CS336" s="886"/>
      <c r="CT336" s="686"/>
      <c r="CU336" s="886"/>
      <c r="CV336" s="686"/>
      <c r="CW336" s="886"/>
      <c r="CX336" s="686"/>
      <c r="CY336" s="886"/>
      <c r="CZ336" s="686"/>
      <c r="DA336" s="886"/>
      <c r="DB336" s="686"/>
      <c r="DC336" s="109"/>
      <c r="DD336" s="886"/>
      <c r="DE336" s="686"/>
      <c r="DF336" s="886"/>
      <c r="DG336" s="686"/>
      <c r="DH336" s="886"/>
      <c r="DI336" s="686"/>
      <c r="DJ336" s="886"/>
      <c r="DK336" s="686"/>
      <c r="DL336" s="886"/>
      <c r="DM336" s="686"/>
      <c r="DN336" s="109"/>
      <c r="DO336" s="886"/>
      <c r="DP336" s="686"/>
      <c r="DQ336" s="886"/>
      <c r="DR336" s="686"/>
      <c r="DS336" s="886"/>
      <c r="DT336" s="686"/>
      <c r="DU336" s="886"/>
      <c r="DV336" s="686"/>
      <c r="DW336" s="886"/>
      <c r="DX336" s="686"/>
      <c r="DY336" s="109"/>
      <c r="DZ336" s="559"/>
      <c r="EA336" s="164"/>
      <c r="EB336" s="164"/>
      <c r="EC336" s="164"/>
      <c r="ED336" s="164"/>
      <c r="EE336" s="544"/>
      <c r="EF336" s="256"/>
      <c r="EG336" s="256"/>
      <c r="EH336" s="256"/>
      <c r="EI336" s="256"/>
      <c r="EJ336" s="256"/>
      <c r="EK336" s="244"/>
    </row>
    <row r="337" spans="1:141" s="9" customFormat="1" ht="26.25" customHeight="1">
      <c r="A337" s="62">
        <v>2000</v>
      </c>
      <c r="B337" s="62"/>
      <c r="C337" s="1025" t="str">
        <f>CONCATENATE(BW8," Travel")</f>
        <v>Dept #1 Match Budget Travel</v>
      </c>
      <c r="D337" s="1026"/>
      <c r="E337" s="719" t="s">
        <v>188</v>
      </c>
      <c r="F337" s="719"/>
      <c r="G337" s="719"/>
      <c r="H337" s="719"/>
      <c r="I337" s="719"/>
      <c r="J337" s="76"/>
      <c r="K337" s="76"/>
      <c r="L337" s="76"/>
      <c r="M337" s="122"/>
      <c r="N337" s="81"/>
      <c r="O337" s="97"/>
      <c r="P337" s="81"/>
      <c r="Q337" s="97"/>
      <c r="R337" s="81"/>
      <c r="S337" s="97"/>
      <c r="T337" s="81"/>
      <c r="U337" s="97"/>
      <c r="V337" s="81"/>
      <c r="W337" s="97"/>
      <c r="X337" s="99"/>
      <c r="Y337" s="81"/>
      <c r="Z337" s="97"/>
      <c r="AA337" s="81"/>
      <c r="AB337" s="97"/>
      <c r="AC337" s="81"/>
      <c r="AD337" s="97"/>
      <c r="AE337" s="81"/>
      <c r="AF337" s="97"/>
      <c r="AG337" s="81"/>
      <c r="AH337" s="97"/>
      <c r="AI337" s="99"/>
      <c r="AJ337" s="81"/>
      <c r="AK337" s="97"/>
      <c r="AL337" s="81"/>
      <c r="AM337" s="97"/>
      <c r="AN337" s="81"/>
      <c r="AO337" s="97"/>
      <c r="AP337" s="81"/>
      <c r="AQ337" s="97"/>
      <c r="AR337" s="81"/>
      <c r="AS337" s="97"/>
      <c r="AT337" s="99"/>
      <c r="AU337" s="81"/>
      <c r="AV337" s="97"/>
      <c r="AW337" s="81"/>
      <c r="AX337" s="97"/>
      <c r="AY337" s="81"/>
      <c r="AZ337" s="97"/>
      <c r="BA337" s="81"/>
      <c r="BB337" s="97"/>
      <c r="BC337" s="81"/>
      <c r="BD337" s="97"/>
      <c r="BE337" s="99"/>
      <c r="BF337" s="81"/>
      <c r="BG337" s="97"/>
      <c r="BH337" s="81"/>
      <c r="BI337" s="97"/>
      <c r="BJ337" s="81"/>
      <c r="BK337" s="97"/>
      <c r="BL337" s="81"/>
      <c r="BM337" s="97"/>
      <c r="BN337" s="81"/>
      <c r="BO337" s="97"/>
      <c r="BP337" s="512"/>
      <c r="BQ337" s="560"/>
      <c r="BR337" s="512"/>
      <c r="BS337" s="512"/>
      <c r="BT337" s="512"/>
      <c r="BU337" s="512"/>
      <c r="BV337" s="542"/>
      <c r="BW337" s="69"/>
      <c r="BX337" s="97"/>
      <c r="BY337" s="81"/>
      <c r="BZ337" s="97"/>
      <c r="CA337" s="81"/>
      <c r="CB337" s="97"/>
      <c r="CC337" s="81"/>
      <c r="CD337" s="97"/>
      <c r="CE337" s="81"/>
      <c r="CF337" s="97"/>
      <c r="CG337" s="99"/>
      <c r="CH337" s="81"/>
      <c r="CI337" s="97"/>
      <c r="CJ337" s="81"/>
      <c r="CK337" s="97"/>
      <c r="CL337" s="81"/>
      <c r="CM337" s="97"/>
      <c r="CN337" s="81"/>
      <c r="CO337" s="97"/>
      <c r="CP337" s="81"/>
      <c r="CQ337" s="97"/>
      <c r="CR337" s="99"/>
      <c r="CS337" s="81"/>
      <c r="CT337" s="97"/>
      <c r="CU337" s="81"/>
      <c r="CV337" s="97"/>
      <c r="CW337" s="81"/>
      <c r="CX337" s="97"/>
      <c r="CY337" s="81"/>
      <c r="CZ337" s="97"/>
      <c r="DA337" s="81"/>
      <c r="DB337" s="97"/>
      <c r="DC337" s="99"/>
      <c r="DD337" s="81"/>
      <c r="DE337" s="97"/>
      <c r="DF337" s="81"/>
      <c r="DG337" s="97"/>
      <c r="DH337" s="81"/>
      <c r="DI337" s="97"/>
      <c r="DJ337" s="81"/>
      <c r="DK337" s="97"/>
      <c r="DL337" s="81"/>
      <c r="DM337" s="97"/>
      <c r="DN337" s="99"/>
      <c r="DO337" s="81"/>
      <c r="DP337" s="97"/>
      <c r="DQ337" s="81"/>
      <c r="DR337" s="97"/>
      <c r="DS337" s="81"/>
      <c r="DT337" s="97"/>
      <c r="DU337" s="81"/>
      <c r="DV337" s="97"/>
      <c r="DW337" s="81"/>
      <c r="DX337" s="97"/>
      <c r="DY337" s="99"/>
      <c r="DZ337" s="560"/>
      <c r="EA337" s="512"/>
      <c r="EB337" s="512"/>
      <c r="EC337" s="512"/>
      <c r="ED337" s="512"/>
      <c r="EE337" s="542"/>
      <c r="EF337" s="153"/>
      <c r="EG337" s="153"/>
      <c r="EH337" s="153"/>
      <c r="EI337" s="153"/>
      <c r="EJ337" s="153"/>
      <c r="EK337" s="206"/>
    </row>
    <row r="338" spans="1:141" s="9" customFormat="1" ht="34.5" customHeight="1">
      <c r="A338" s="62"/>
      <c r="B338" s="62"/>
      <c r="C338" s="94" t="s">
        <v>33</v>
      </c>
      <c r="D338" s="9" t="s">
        <v>149</v>
      </c>
      <c r="E338" s="64" t="str">
        <f>BW9</f>
        <v>Year 1</v>
      </c>
      <c r="F338" s="64" t="str">
        <f>BY9</f>
        <v>Year 2</v>
      </c>
      <c r="G338" s="64" t="str">
        <f>CA9</f>
        <v>Year 3</v>
      </c>
      <c r="H338" s="64" t="str">
        <f>CC9</f>
        <v>Year 4</v>
      </c>
      <c r="I338" s="64" t="str">
        <f>CE9</f>
        <v>Year 5</v>
      </c>
      <c r="J338" s="62" t="s">
        <v>336</v>
      </c>
      <c r="K338" s="62" t="s">
        <v>337</v>
      </c>
      <c r="L338" s="62" t="s">
        <v>45</v>
      </c>
      <c r="M338" s="62" t="s">
        <v>317</v>
      </c>
      <c r="N338" s="81"/>
      <c r="O338" s="103"/>
      <c r="P338" s="125"/>
      <c r="Q338" s="103"/>
      <c r="R338" s="125"/>
      <c r="S338" s="103"/>
      <c r="T338" s="125"/>
      <c r="U338" s="103"/>
      <c r="V338" s="125"/>
      <c r="W338" s="103"/>
      <c r="X338" s="99"/>
      <c r="Y338" s="81"/>
      <c r="Z338" s="103"/>
      <c r="AA338" s="125"/>
      <c r="AB338" s="103"/>
      <c r="AC338" s="125"/>
      <c r="AD338" s="103"/>
      <c r="AE338" s="125"/>
      <c r="AF338" s="103"/>
      <c r="AG338" s="125"/>
      <c r="AH338" s="103"/>
      <c r="AI338" s="99"/>
      <c r="AJ338" s="81"/>
      <c r="AK338" s="103"/>
      <c r="AL338" s="125"/>
      <c r="AM338" s="103"/>
      <c r="AN338" s="125"/>
      <c r="AO338" s="103"/>
      <c r="AP338" s="125"/>
      <c r="AQ338" s="103"/>
      <c r="AR338" s="125"/>
      <c r="AS338" s="103"/>
      <c r="AT338" s="99"/>
      <c r="AU338" s="81"/>
      <c r="AV338" s="103"/>
      <c r="AW338" s="125"/>
      <c r="AX338" s="103"/>
      <c r="AY338" s="125"/>
      <c r="AZ338" s="103"/>
      <c r="BA338" s="125"/>
      <c r="BB338" s="103"/>
      <c r="BC338" s="125"/>
      <c r="BD338" s="103"/>
      <c r="BE338" s="99"/>
      <c r="BF338" s="81"/>
      <c r="BG338" s="103"/>
      <c r="BH338" s="125"/>
      <c r="BI338" s="103"/>
      <c r="BJ338" s="125"/>
      <c r="BK338" s="103"/>
      <c r="BL338" s="125"/>
      <c r="BM338" s="103"/>
      <c r="BN338" s="125"/>
      <c r="BO338" s="103"/>
      <c r="BP338" s="512"/>
      <c r="BQ338" s="560"/>
      <c r="BR338" s="512"/>
      <c r="BS338" s="512"/>
      <c r="BT338" s="512"/>
      <c r="BU338" s="512"/>
      <c r="BV338" s="542"/>
      <c r="BW338" s="69"/>
      <c r="BX338" s="103"/>
      <c r="BY338" s="125"/>
      <c r="BZ338" s="103"/>
      <c r="CA338" s="125"/>
      <c r="CB338" s="103"/>
      <c r="CC338" s="125"/>
      <c r="CD338" s="103"/>
      <c r="CE338" s="125"/>
      <c r="CF338" s="103"/>
      <c r="CG338" s="99"/>
      <c r="CH338" s="81"/>
      <c r="CI338" s="103"/>
      <c r="CJ338" s="125"/>
      <c r="CK338" s="103"/>
      <c r="CL338" s="125"/>
      <c r="CM338" s="103"/>
      <c r="CN338" s="125"/>
      <c r="CO338" s="103"/>
      <c r="CP338" s="125"/>
      <c r="CQ338" s="103"/>
      <c r="CR338" s="99"/>
      <c r="CS338" s="81"/>
      <c r="CT338" s="103"/>
      <c r="CU338" s="125"/>
      <c r="CV338" s="103"/>
      <c r="CW338" s="125"/>
      <c r="CX338" s="103"/>
      <c r="CY338" s="125"/>
      <c r="CZ338" s="103"/>
      <c r="DA338" s="125"/>
      <c r="DB338" s="103"/>
      <c r="DC338" s="99"/>
      <c r="DD338" s="81"/>
      <c r="DE338" s="103"/>
      <c r="DF338" s="125"/>
      <c r="DG338" s="103"/>
      <c r="DH338" s="125"/>
      <c r="DI338" s="103"/>
      <c r="DJ338" s="125"/>
      <c r="DK338" s="103"/>
      <c r="DL338" s="125"/>
      <c r="DM338" s="103"/>
      <c r="DN338" s="99"/>
      <c r="DO338" s="81"/>
      <c r="DP338" s="103"/>
      <c r="DQ338" s="125"/>
      <c r="DR338" s="103"/>
      <c r="DS338" s="125"/>
      <c r="DT338" s="103"/>
      <c r="DU338" s="125"/>
      <c r="DV338" s="103"/>
      <c r="DW338" s="125"/>
      <c r="DX338" s="103"/>
      <c r="DY338" s="99"/>
      <c r="DZ338" s="560"/>
      <c r="EA338" s="512"/>
      <c r="EB338" s="512"/>
      <c r="EC338" s="512"/>
      <c r="ED338" s="512"/>
      <c r="EE338" s="542"/>
      <c r="EF338" s="206"/>
      <c r="EG338" s="206"/>
      <c r="EH338" s="206"/>
      <c r="EI338" s="206"/>
      <c r="EJ338" s="206"/>
      <c r="EK338" s="206"/>
    </row>
    <row r="339" spans="1:141" s="9" customFormat="1" ht="15" customHeight="1">
      <c r="A339" s="62"/>
      <c r="B339" s="62"/>
      <c r="C339" s="61" t="s">
        <v>315</v>
      </c>
      <c r="D339" s="655" t="s">
        <v>338</v>
      </c>
      <c r="E339" s="57"/>
      <c r="F339" s="57"/>
      <c r="G339" s="57"/>
      <c r="H339" s="57"/>
      <c r="I339" s="57"/>
      <c r="J339" s="649"/>
      <c r="K339" s="57"/>
      <c r="L339" s="33"/>
      <c r="M339" s="34">
        <f t="shared" ref="M339:M358" si="770">VLOOKUP(C339,TravelIncrease,2,0)</f>
        <v>1.1000000000000001</v>
      </c>
      <c r="N339" s="865"/>
      <c r="O339" s="866"/>
      <c r="P339" s="865"/>
      <c r="Q339" s="866"/>
      <c r="R339" s="865"/>
      <c r="S339" s="866"/>
      <c r="T339" s="865"/>
      <c r="U339" s="866"/>
      <c r="V339" s="865"/>
      <c r="W339" s="866"/>
      <c r="X339" s="287"/>
      <c r="Y339" s="867"/>
      <c r="Z339" s="961"/>
      <c r="AA339" s="867"/>
      <c r="AB339" s="961"/>
      <c r="AC339" s="867"/>
      <c r="AD339" s="961"/>
      <c r="AE339" s="867"/>
      <c r="AF339" s="961"/>
      <c r="AG339" s="867"/>
      <c r="AH339" s="961"/>
      <c r="AI339" s="277"/>
      <c r="AJ339" s="869"/>
      <c r="AK339" s="870"/>
      <c r="AL339" s="869"/>
      <c r="AM339" s="870"/>
      <c r="AN339" s="869"/>
      <c r="AO339" s="870"/>
      <c r="AP339" s="869"/>
      <c r="AQ339" s="870"/>
      <c r="AR339" s="869"/>
      <c r="AS339" s="870"/>
      <c r="AT339" s="278"/>
      <c r="AU339" s="861"/>
      <c r="AV339" s="862"/>
      <c r="AW339" s="861"/>
      <c r="AX339" s="862"/>
      <c r="AY339" s="861"/>
      <c r="AZ339" s="862"/>
      <c r="BA339" s="861"/>
      <c r="BB339" s="862"/>
      <c r="BC339" s="861"/>
      <c r="BD339" s="862"/>
      <c r="BE339" s="279"/>
      <c r="BF339" s="863"/>
      <c r="BG339" s="864"/>
      <c r="BH339" s="863"/>
      <c r="BI339" s="864"/>
      <c r="BJ339" s="863"/>
      <c r="BK339" s="864"/>
      <c r="BL339" s="863"/>
      <c r="BM339" s="864"/>
      <c r="BN339" s="863"/>
      <c r="BO339" s="864"/>
      <c r="BP339" s="514"/>
      <c r="BQ339" s="575"/>
      <c r="BR339" s="576"/>
      <c r="BS339" s="576"/>
      <c r="BT339" s="576"/>
      <c r="BU339" s="576"/>
      <c r="BV339" s="577"/>
      <c r="BW339" s="969">
        <f t="shared" ref="BW339:BW358" si="771">ROUND($E339*$K339*$L339*$M339,0)</f>
        <v>0</v>
      </c>
      <c r="BX339" s="970"/>
      <c r="BY339" s="971">
        <f t="shared" ref="BY339:BY358" si="772">ROUND($F339*$K339*$L339*$M339^2,0)</f>
        <v>0</v>
      </c>
      <c r="BZ339" s="970"/>
      <c r="CA339" s="971">
        <f t="shared" ref="CA339:CA358" si="773">ROUND($G339*$K339*$L339*$M339^3,0)</f>
        <v>0</v>
      </c>
      <c r="CB339" s="970"/>
      <c r="CC339" s="971">
        <f t="shared" ref="CC339:CC358" si="774">ROUND($H339*$K339*$L339*$M339^4,0)</f>
        <v>0</v>
      </c>
      <c r="CD339" s="970"/>
      <c r="CE339" s="971">
        <f t="shared" ref="CE339:CE358" si="775">ROUND($I339*$K339*$L339*$M339^5,0)</f>
        <v>0</v>
      </c>
      <c r="CF339" s="970"/>
      <c r="CG339" s="224">
        <f>SUM(BW339+BY339+CA339+CC339+CE339)</f>
        <v>0</v>
      </c>
      <c r="CH339" s="989"/>
      <c r="CI339" s="990"/>
      <c r="CJ339" s="989"/>
      <c r="CK339" s="990"/>
      <c r="CL339" s="989"/>
      <c r="CM339" s="990"/>
      <c r="CN339" s="989"/>
      <c r="CO339" s="990"/>
      <c r="CP339" s="989"/>
      <c r="CQ339" s="990"/>
      <c r="CR339" s="282"/>
      <c r="CS339" s="987"/>
      <c r="CT339" s="988"/>
      <c r="CU339" s="987"/>
      <c r="CV339" s="988"/>
      <c r="CW339" s="987"/>
      <c r="CX339" s="988"/>
      <c r="CY339" s="987"/>
      <c r="CZ339" s="988"/>
      <c r="DA339" s="987"/>
      <c r="DB339" s="988"/>
      <c r="DC339" s="283"/>
      <c r="DD339" s="985"/>
      <c r="DE339" s="986"/>
      <c r="DF339" s="985"/>
      <c r="DG339" s="986"/>
      <c r="DH339" s="985"/>
      <c r="DI339" s="986"/>
      <c r="DJ339" s="985"/>
      <c r="DK339" s="986"/>
      <c r="DL339" s="985"/>
      <c r="DM339" s="986"/>
      <c r="DN339" s="284"/>
      <c r="DO339" s="996"/>
      <c r="DP339" s="997"/>
      <c r="DQ339" s="996"/>
      <c r="DR339" s="997"/>
      <c r="DS339" s="996"/>
      <c r="DT339" s="997"/>
      <c r="DU339" s="996"/>
      <c r="DV339" s="997"/>
      <c r="DW339" s="996"/>
      <c r="DX339" s="997"/>
      <c r="DY339" s="285"/>
      <c r="DZ339" s="572">
        <f>BW339</f>
        <v>0</v>
      </c>
      <c r="EA339" s="573">
        <f>BY339</f>
        <v>0</v>
      </c>
      <c r="EB339" s="573">
        <f>CA339</f>
        <v>0</v>
      </c>
      <c r="EC339" s="573">
        <f>CC339</f>
        <v>0</v>
      </c>
      <c r="ED339" s="573">
        <f>CE339</f>
        <v>0</v>
      </c>
      <c r="EE339" s="574">
        <f>SUM(DZ339:ED339)</f>
        <v>0</v>
      </c>
      <c r="EF339" s="256">
        <f t="shared" ref="EF339:EF358" si="776">BW339</f>
        <v>0</v>
      </c>
      <c r="EG339" s="256">
        <f t="shared" ref="EG339:EG358" si="777">BY339</f>
        <v>0</v>
      </c>
      <c r="EH339" s="256">
        <f t="shared" ref="EH339:EH358" si="778">CA339</f>
        <v>0</v>
      </c>
      <c r="EI339" s="256">
        <f t="shared" ref="EI339:EI358" si="779">CC339</f>
        <v>0</v>
      </c>
      <c r="EJ339" s="256">
        <f t="shared" ref="EJ339:EJ358" si="780">CE339</f>
        <v>0</v>
      </c>
      <c r="EK339" s="244">
        <f t="shared" ref="EK339:EK358" si="781">SUM(EF339:EJ339)</f>
        <v>0</v>
      </c>
    </row>
    <row r="340" spans="1:141" s="9" customFormat="1" ht="15" customHeight="1">
      <c r="A340" s="62"/>
      <c r="B340" s="62"/>
      <c r="C340" s="61" t="s">
        <v>231</v>
      </c>
      <c r="D340" s="655"/>
      <c r="E340" s="57"/>
      <c r="F340" s="57"/>
      <c r="G340" s="57"/>
      <c r="H340" s="57"/>
      <c r="I340" s="57"/>
      <c r="J340" s="649"/>
      <c r="K340" s="57"/>
      <c r="L340" s="33"/>
      <c r="M340" s="34">
        <f t="shared" si="770"/>
        <v>1</v>
      </c>
      <c r="N340" s="865"/>
      <c r="O340" s="866"/>
      <c r="P340" s="865"/>
      <c r="Q340" s="866"/>
      <c r="R340" s="865"/>
      <c r="S340" s="866"/>
      <c r="T340" s="865"/>
      <c r="U340" s="866"/>
      <c r="V340" s="865"/>
      <c r="W340" s="866"/>
      <c r="X340" s="287"/>
      <c r="Y340" s="867"/>
      <c r="Z340" s="961"/>
      <c r="AA340" s="867"/>
      <c r="AB340" s="961"/>
      <c r="AC340" s="867"/>
      <c r="AD340" s="961"/>
      <c r="AE340" s="867"/>
      <c r="AF340" s="961"/>
      <c r="AG340" s="867"/>
      <c r="AH340" s="961"/>
      <c r="AI340" s="277"/>
      <c r="AJ340" s="869"/>
      <c r="AK340" s="870"/>
      <c r="AL340" s="869"/>
      <c r="AM340" s="870"/>
      <c r="AN340" s="869"/>
      <c r="AO340" s="870"/>
      <c r="AP340" s="869"/>
      <c r="AQ340" s="870"/>
      <c r="AR340" s="869"/>
      <c r="AS340" s="870"/>
      <c r="AT340" s="278"/>
      <c r="AU340" s="861"/>
      <c r="AV340" s="862"/>
      <c r="AW340" s="861"/>
      <c r="AX340" s="862"/>
      <c r="AY340" s="861"/>
      <c r="AZ340" s="862"/>
      <c r="BA340" s="861"/>
      <c r="BB340" s="862"/>
      <c r="BC340" s="861"/>
      <c r="BD340" s="862"/>
      <c r="BE340" s="279"/>
      <c r="BF340" s="863"/>
      <c r="BG340" s="864"/>
      <c r="BH340" s="863"/>
      <c r="BI340" s="864"/>
      <c r="BJ340" s="863"/>
      <c r="BK340" s="864"/>
      <c r="BL340" s="863"/>
      <c r="BM340" s="864"/>
      <c r="BN340" s="863"/>
      <c r="BO340" s="864"/>
      <c r="BP340" s="514"/>
      <c r="BQ340" s="575"/>
      <c r="BR340" s="576"/>
      <c r="BS340" s="576"/>
      <c r="BT340" s="576"/>
      <c r="BU340" s="576"/>
      <c r="BV340" s="577"/>
      <c r="BW340" s="969">
        <f t="shared" si="771"/>
        <v>0</v>
      </c>
      <c r="BX340" s="970"/>
      <c r="BY340" s="971">
        <f t="shared" si="772"/>
        <v>0</v>
      </c>
      <c r="BZ340" s="970"/>
      <c r="CA340" s="971">
        <f t="shared" si="773"/>
        <v>0</v>
      </c>
      <c r="CB340" s="970"/>
      <c r="CC340" s="971">
        <f t="shared" si="774"/>
        <v>0</v>
      </c>
      <c r="CD340" s="970"/>
      <c r="CE340" s="971">
        <f t="shared" si="775"/>
        <v>0</v>
      </c>
      <c r="CF340" s="970"/>
      <c r="CG340" s="224">
        <f t="shared" ref="CG340:CG358" si="782">SUM(BW340+BY340+CA340+CC340+CE340)</f>
        <v>0</v>
      </c>
      <c r="CH340" s="989"/>
      <c r="CI340" s="990"/>
      <c r="CJ340" s="989"/>
      <c r="CK340" s="990"/>
      <c r="CL340" s="989"/>
      <c r="CM340" s="990"/>
      <c r="CN340" s="989"/>
      <c r="CO340" s="990"/>
      <c r="CP340" s="989"/>
      <c r="CQ340" s="990"/>
      <c r="CR340" s="282"/>
      <c r="CS340" s="987"/>
      <c r="CT340" s="988"/>
      <c r="CU340" s="987"/>
      <c r="CV340" s="988"/>
      <c r="CW340" s="987"/>
      <c r="CX340" s="988"/>
      <c r="CY340" s="987"/>
      <c r="CZ340" s="988"/>
      <c r="DA340" s="987"/>
      <c r="DB340" s="988"/>
      <c r="DC340" s="283"/>
      <c r="DD340" s="985"/>
      <c r="DE340" s="986"/>
      <c r="DF340" s="985"/>
      <c r="DG340" s="986"/>
      <c r="DH340" s="985"/>
      <c r="DI340" s="986"/>
      <c r="DJ340" s="985"/>
      <c r="DK340" s="986"/>
      <c r="DL340" s="985"/>
      <c r="DM340" s="986"/>
      <c r="DN340" s="284"/>
      <c r="DO340" s="996"/>
      <c r="DP340" s="997"/>
      <c r="DQ340" s="996"/>
      <c r="DR340" s="997"/>
      <c r="DS340" s="996"/>
      <c r="DT340" s="997"/>
      <c r="DU340" s="996"/>
      <c r="DV340" s="997"/>
      <c r="DW340" s="996"/>
      <c r="DX340" s="997"/>
      <c r="DY340" s="285"/>
      <c r="DZ340" s="572">
        <f t="shared" ref="DZ340:DZ358" si="783">BW340</f>
        <v>0</v>
      </c>
      <c r="EA340" s="573">
        <f t="shared" ref="EA340:EA358" si="784">BY340</f>
        <v>0</v>
      </c>
      <c r="EB340" s="573">
        <f t="shared" ref="EB340:EB358" si="785">CA340</f>
        <v>0</v>
      </c>
      <c r="EC340" s="573">
        <f t="shared" ref="EC340:EC358" si="786">CC340</f>
        <v>0</v>
      </c>
      <c r="ED340" s="573">
        <f t="shared" ref="ED340:ED358" si="787">CE340</f>
        <v>0</v>
      </c>
      <c r="EE340" s="574">
        <f t="shared" ref="EE340:EE358" si="788">SUM(DZ340:ED340)</f>
        <v>0</v>
      </c>
      <c r="EF340" s="256">
        <f t="shared" si="776"/>
        <v>0</v>
      </c>
      <c r="EG340" s="256">
        <f t="shared" si="777"/>
        <v>0</v>
      </c>
      <c r="EH340" s="256">
        <f t="shared" si="778"/>
        <v>0</v>
      </c>
      <c r="EI340" s="256">
        <f t="shared" si="779"/>
        <v>0</v>
      </c>
      <c r="EJ340" s="256">
        <f t="shared" si="780"/>
        <v>0</v>
      </c>
      <c r="EK340" s="244">
        <f t="shared" si="781"/>
        <v>0</v>
      </c>
    </row>
    <row r="341" spans="1:141" s="9" customFormat="1" ht="15" customHeight="1">
      <c r="A341" s="62"/>
      <c r="B341" s="62"/>
      <c r="C341" s="61" t="s">
        <v>15</v>
      </c>
      <c r="D341" s="655"/>
      <c r="E341" s="57"/>
      <c r="F341" s="57"/>
      <c r="G341" s="57"/>
      <c r="H341" s="57"/>
      <c r="I341" s="57"/>
      <c r="J341" s="649"/>
      <c r="K341" s="57"/>
      <c r="L341" s="33"/>
      <c r="M341" s="34">
        <f t="shared" si="770"/>
        <v>1</v>
      </c>
      <c r="N341" s="865"/>
      <c r="O341" s="866"/>
      <c r="P341" s="865"/>
      <c r="Q341" s="866"/>
      <c r="R341" s="865"/>
      <c r="S341" s="866"/>
      <c r="T341" s="865"/>
      <c r="U341" s="866"/>
      <c r="V341" s="865"/>
      <c r="W341" s="866"/>
      <c r="X341" s="287"/>
      <c r="Y341" s="867"/>
      <c r="Z341" s="961"/>
      <c r="AA341" s="867"/>
      <c r="AB341" s="961"/>
      <c r="AC341" s="867"/>
      <c r="AD341" s="961"/>
      <c r="AE341" s="867"/>
      <c r="AF341" s="961"/>
      <c r="AG341" s="867"/>
      <c r="AH341" s="961"/>
      <c r="AI341" s="277"/>
      <c r="AJ341" s="869"/>
      <c r="AK341" s="870"/>
      <c r="AL341" s="869"/>
      <c r="AM341" s="870"/>
      <c r="AN341" s="869"/>
      <c r="AO341" s="870"/>
      <c r="AP341" s="869"/>
      <c r="AQ341" s="870"/>
      <c r="AR341" s="869"/>
      <c r="AS341" s="870"/>
      <c r="AT341" s="278"/>
      <c r="AU341" s="861"/>
      <c r="AV341" s="862"/>
      <c r="AW341" s="861"/>
      <c r="AX341" s="862"/>
      <c r="AY341" s="861"/>
      <c r="AZ341" s="862"/>
      <c r="BA341" s="861"/>
      <c r="BB341" s="862"/>
      <c r="BC341" s="861"/>
      <c r="BD341" s="862"/>
      <c r="BE341" s="279"/>
      <c r="BF341" s="863"/>
      <c r="BG341" s="864"/>
      <c r="BH341" s="863"/>
      <c r="BI341" s="864"/>
      <c r="BJ341" s="863"/>
      <c r="BK341" s="864"/>
      <c r="BL341" s="863"/>
      <c r="BM341" s="864"/>
      <c r="BN341" s="863"/>
      <c r="BO341" s="864"/>
      <c r="BP341" s="514"/>
      <c r="BQ341" s="575"/>
      <c r="BR341" s="576"/>
      <c r="BS341" s="576"/>
      <c r="BT341" s="576"/>
      <c r="BU341" s="576"/>
      <c r="BV341" s="577"/>
      <c r="BW341" s="969">
        <f t="shared" si="771"/>
        <v>0</v>
      </c>
      <c r="BX341" s="970"/>
      <c r="BY341" s="971">
        <f t="shared" si="772"/>
        <v>0</v>
      </c>
      <c r="BZ341" s="970"/>
      <c r="CA341" s="971">
        <f t="shared" si="773"/>
        <v>0</v>
      </c>
      <c r="CB341" s="970"/>
      <c r="CC341" s="971">
        <f t="shared" si="774"/>
        <v>0</v>
      </c>
      <c r="CD341" s="970"/>
      <c r="CE341" s="971">
        <f t="shared" si="775"/>
        <v>0</v>
      </c>
      <c r="CF341" s="970"/>
      <c r="CG341" s="224">
        <f t="shared" si="782"/>
        <v>0</v>
      </c>
      <c r="CH341" s="989"/>
      <c r="CI341" s="990"/>
      <c r="CJ341" s="989"/>
      <c r="CK341" s="990"/>
      <c r="CL341" s="989"/>
      <c r="CM341" s="990"/>
      <c r="CN341" s="989"/>
      <c r="CO341" s="990"/>
      <c r="CP341" s="989"/>
      <c r="CQ341" s="990"/>
      <c r="CR341" s="282"/>
      <c r="CS341" s="987"/>
      <c r="CT341" s="988"/>
      <c r="CU341" s="987"/>
      <c r="CV341" s="988"/>
      <c r="CW341" s="987"/>
      <c r="CX341" s="988"/>
      <c r="CY341" s="987"/>
      <c r="CZ341" s="988"/>
      <c r="DA341" s="987"/>
      <c r="DB341" s="988"/>
      <c r="DC341" s="283"/>
      <c r="DD341" s="985"/>
      <c r="DE341" s="986"/>
      <c r="DF341" s="985"/>
      <c r="DG341" s="986"/>
      <c r="DH341" s="985"/>
      <c r="DI341" s="986"/>
      <c r="DJ341" s="985"/>
      <c r="DK341" s="986"/>
      <c r="DL341" s="985"/>
      <c r="DM341" s="986"/>
      <c r="DN341" s="284"/>
      <c r="DO341" s="996"/>
      <c r="DP341" s="997"/>
      <c r="DQ341" s="996"/>
      <c r="DR341" s="997"/>
      <c r="DS341" s="996"/>
      <c r="DT341" s="997"/>
      <c r="DU341" s="996"/>
      <c r="DV341" s="997"/>
      <c r="DW341" s="996"/>
      <c r="DX341" s="997"/>
      <c r="DY341" s="285"/>
      <c r="DZ341" s="572">
        <f t="shared" si="783"/>
        <v>0</v>
      </c>
      <c r="EA341" s="573">
        <f t="shared" si="784"/>
        <v>0</v>
      </c>
      <c r="EB341" s="573">
        <f t="shared" si="785"/>
        <v>0</v>
      </c>
      <c r="EC341" s="573">
        <f t="shared" si="786"/>
        <v>0</v>
      </c>
      <c r="ED341" s="573">
        <f t="shared" si="787"/>
        <v>0</v>
      </c>
      <c r="EE341" s="574">
        <f t="shared" si="788"/>
        <v>0</v>
      </c>
      <c r="EF341" s="256">
        <f t="shared" si="776"/>
        <v>0</v>
      </c>
      <c r="EG341" s="256">
        <f t="shared" si="777"/>
        <v>0</v>
      </c>
      <c r="EH341" s="256">
        <f t="shared" si="778"/>
        <v>0</v>
      </c>
      <c r="EI341" s="256">
        <f t="shared" si="779"/>
        <v>0</v>
      </c>
      <c r="EJ341" s="256">
        <f t="shared" si="780"/>
        <v>0</v>
      </c>
      <c r="EK341" s="244">
        <f t="shared" si="781"/>
        <v>0</v>
      </c>
    </row>
    <row r="342" spans="1:141" s="9" customFormat="1" ht="15" customHeight="1">
      <c r="A342" s="62"/>
      <c r="B342" s="62"/>
      <c r="C342" s="61" t="s">
        <v>34</v>
      </c>
      <c r="D342" s="655"/>
      <c r="E342" s="57"/>
      <c r="F342" s="57"/>
      <c r="G342" s="57"/>
      <c r="H342" s="57"/>
      <c r="I342" s="57"/>
      <c r="J342" s="649"/>
      <c r="K342" s="57"/>
      <c r="L342" s="33"/>
      <c r="M342" s="34">
        <f t="shared" si="770"/>
        <v>1.1000000000000001</v>
      </c>
      <c r="N342" s="865"/>
      <c r="O342" s="866"/>
      <c r="P342" s="865"/>
      <c r="Q342" s="866"/>
      <c r="R342" s="865"/>
      <c r="S342" s="866"/>
      <c r="T342" s="865"/>
      <c r="U342" s="866"/>
      <c r="V342" s="865"/>
      <c r="W342" s="866"/>
      <c r="X342" s="287"/>
      <c r="Y342" s="867"/>
      <c r="Z342" s="961"/>
      <c r="AA342" s="867"/>
      <c r="AB342" s="961"/>
      <c r="AC342" s="867"/>
      <c r="AD342" s="961"/>
      <c r="AE342" s="867"/>
      <c r="AF342" s="961"/>
      <c r="AG342" s="867"/>
      <c r="AH342" s="961"/>
      <c r="AI342" s="277"/>
      <c r="AJ342" s="869"/>
      <c r="AK342" s="870"/>
      <c r="AL342" s="869"/>
      <c r="AM342" s="870"/>
      <c r="AN342" s="869"/>
      <c r="AO342" s="870"/>
      <c r="AP342" s="869"/>
      <c r="AQ342" s="870"/>
      <c r="AR342" s="869"/>
      <c r="AS342" s="870"/>
      <c r="AT342" s="278"/>
      <c r="AU342" s="861"/>
      <c r="AV342" s="862"/>
      <c r="AW342" s="861"/>
      <c r="AX342" s="862"/>
      <c r="AY342" s="861"/>
      <c r="AZ342" s="862"/>
      <c r="BA342" s="861"/>
      <c r="BB342" s="862"/>
      <c r="BC342" s="861"/>
      <c r="BD342" s="862"/>
      <c r="BE342" s="279"/>
      <c r="BF342" s="863"/>
      <c r="BG342" s="864"/>
      <c r="BH342" s="863"/>
      <c r="BI342" s="864"/>
      <c r="BJ342" s="863"/>
      <c r="BK342" s="864"/>
      <c r="BL342" s="863"/>
      <c r="BM342" s="864"/>
      <c r="BN342" s="863"/>
      <c r="BO342" s="864"/>
      <c r="BP342" s="514"/>
      <c r="BQ342" s="575"/>
      <c r="BR342" s="576"/>
      <c r="BS342" s="576"/>
      <c r="BT342" s="576"/>
      <c r="BU342" s="576"/>
      <c r="BV342" s="577"/>
      <c r="BW342" s="969">
        <f t="shared" si="771"/>
        <v>0</v>
      </c>
      <c r="BX342" s="970"/>
      <c r="BY342" s="971">
        <f t="shared" si="772"/>
        <v>0</v>
      </c>
      <c r="BZ342" s="970"/>
      <c r="CA342" s="971">
        <f t="shared" si="773"/>
        <v>0</v>
      </c>
      <c r="CB342" s="970"/>
      <c r="CC342" s="971">
        <f t="shared" si="774"/>
        <v>0</v>
      </c>
      <c r="CD342" s="970"/>
      <c r="CE342" s="971">
        <f t="shared" si="775"/>
        <v>0</v>
      </c>
      <c r="CF342" s="970"/>
      <c r="CG342" s="224">
        <f t="shared" si="782"/>
        <v>0</v>
      </c>
      <c r="CH342" s="989"/>
      <c r="CI342" s="990"/>
      <c r="CJ342" s="989"/>
      <c r="CK342" s="990"/>
      <c r="CL342" s="989"/>
      <c r="CM342" s="990"/>
      <c r="CN342" s="989"/>
      <c r="CO342" s="990"/>
      <c r="CP342" s="989"/>
      <c r="CQ342" s="990"/>
      <c r="CR342" s="282"/>
      <c r="CS342" s="987"/>
      <c r="CT342" s="988"/>
      <c r="CU342" s="987"/>
      <c r="CV342" s="988"/>
      <c r="CW342" s="987"/>
      <c r="CX342" s="988"/>
      <c r="CY342" s="987"/>
      <c r="CZ342" s="988"/>
      <c r="DA342" s="987"/>
      <c r="DB342" s="988"/>
      <c r="DC342" s="283"/>
      <c r="DD342" s="985"/>
      <c r="DE342" s="986"/>
      <c r="DF342" s="985"/>
      <c r="DG342" s="986"/>
      <c r="DH342" s="985"/>
      <c r="DI342" s="986"/>
      <c r="DJ342" s="985"/>
      <c r="DK342" s="986"/>
      <c r="DL342" s="985"/>
      <c r="DM342" s="986"/>
      <c r="DN342" s="284"/>
      <c r="DO342" s="996"/>
      <c r="DP342" s="997"/>
      <c r="DQ342" s="996"/>
      <c r="DR342" s="997"/>
      <c r="DS342" s="996"/>
      <c r="DT342" s="997"/>
      <c r="DU342" s="996"/>
      <c r="DV342" s="997"/>
      <c r="DW342" s="996"/>
      <c r="DX342" s="997"/>
      <c r="DY342" s="285"/>
      <c r="DZ342" s="572">
        <f t="shared" si="783"/>
        <v>0</v>
      </c>
      <c r="EA342" s="573">
        <f t="shared" si="784"/>
        <v>0</v>
      </c>
      <c r="EB342" s="573">
        <f t="shared" si="785"/>
        <v>0</v>
      </c>
      <c r="EC342" s="573">
        <f t="shared" si="786"/>
        <v>0</v>
      </c>
      <c r="ED342" s="573">
        <f t="shared" si="787"/>
        <v>0</v>
      </c>
      <c r="EE342" s="574">
        <f t="shared" si="788"/>
        <v>0</v>
      </c>
      <c r="EF342" s="256">
        <f t="shared" si="776"/>
        <v>0</v>
      </c>
      <c r="EG342" s="256">
        <f t="shared" si="777"/>
        <v>0</v>
      </c>
      <c r="EH342" s="256">
        <f t="shared" si="778"/>
        <v>0</v>
      </c>
      <c r="EI342" s="256">
        <f t="shared" si="779"/>
        <v>0</v>
      </c>
      <c r="EJ342" s="256">
        <f t="shared" si="780"/>
        <v>0</v>
      </c>
      <c r="EK342" s="244">
        <f t="shared" si="781"/>
        <v>0</v>
      </c>
    </row>
    <row r="343" spans="1:141" s="9" customFormat="1" ht="15" customHeight="1">
      <c r="A343" s="62"/>
      <c r="B343" s="62"/>
      <c r="C343" s="61" t="s">
        <v>315</v>
      </c>
      <c r="D343" s="655" t="s">
        <v>338</v>
      </c>
      <c r="E343" s="57"/>
      <c r="F343" s="57"/>
      <c r="G343" s="57"/>
      <c r="H343" s="57"/>
      <c r="I343" s="57"/>
      <c r="J343" s="649"/>
      <c r="K343" s="57"/>
      <c r="L343" s="33"/>
      <c r="M343" s="34">
        <f t="shared" si="770"/>
        <v>1.1000000000000001</v>
      </c>
      <c r="N343" s="865"/>
      <c r="O343" s="866"/>
      <c r="P343" s="865"/>
      <c r="Q343" s="866"/>
      <c r="R343" s="865"/>
      <c r="S343" s="866"/>
      <c r="T343" s="865"/>
      <c r="U343" s="866"/>
      <c r="V343" s="865"/>
      <c r="W343" s="866"/>
      <c r="X343" s="287"/>
      <c r="Y343" s="867"/>
      <c r="Z343" s="961"/>
      <c r="AA343" s="867"/>
      <c r="AB343" s="961"/>
      <c r="AC343" s="867"/>
      <c r="AD343" s="961"/>
      <c r="AE343" s="867"/>
      <c r="AF343" s="961"/>
      <c r="AG343" s="867"/>
      <c r="AH343" s="961"/>
      <c r="AI343" s="277"/>
      <c r="AJ343" s="869"/>
      <c r="AK343" s="870"/>
      <c r="AL343" s="869"/>
      <c r="AM343" s="870"/>
      <c r="AN343" s="869"/>
      <c r="AO343" s="870"/>
      <c r="AP343" s="869"/>
      <c r="AQ343" s="870"/>
      <c r="AR343" s="869"/>
      <c r="AS343" s="870"/>
      <c r="AT343" s="278"/>
      <c r="AU343" s="861"/>
      <c r="AV343" s="862"/>
      <c r="AW343" s="861"/>
      <c r="AX343" s="862"/>
      <c r="AY343" s="861"/>
      <c r="AZ343" s="862"/>
      <c r="BA343" s="861"/>
      <c r="BB343" s="862"/>
      <c r="BC343" s="861"/>
      <c r="BD343" s="862"/>
      <c r="BE343" s="279"/>
      <c r="BF343" s="863"/>
      <c r="BG343" s="864"/>
      <c r="BH343" s="863"/>
      <c r="BI343" s="864"/>
      <c r="BJ343" s="863"/>
      <c r="BK343" s="864"/>
      <c r="BL343" s="863"/>
      <c r="BM343" s="864"/>
      <c r="BN343" s="863"/>
      <c r="BO343" s="864"/>
      <c r="BP343" s="514"/>
      <c r="BQ343" s="575"/>
      <c r="BR343" s="576"/>
      <c r="BS343" s="576"/>
      <c r="BT343" s="576"/>
      <c r="BU343" s="576"/>
      <c r="BV343" s="577"/>
      <c r="BW343" s="969">
        <f t="shared" si="771"/>
        <v>0</v>
      </c>
      <c r="BX343" s="970"/>
      <c r="BY343" s="971">
        <f t="shared" si="772"/>
        <v>0</v>
      </c>
      <c r="BZ343" s="970"/>
      <c r="CA343" s="971">
        <f t="shared" si="773"/>
        <v>0</v>
      </c>
      <c r="CB343" s="970"/>
      <c r="CC343" s="971">
        <f t="shared" si="774"/>
        <v>0</v>
      </c>
      <c r="CD343" s="970"/>
      <c r="CE343" s="971">
        <f t="shared" si="775"/>
        <v>0</v>
      </c>
      <c r="CF343" s="970"/>
      <c r="CG343" s="224">
        <f t="shared" si="782"/>
        <v>0</v>
      </c>
      <c r="CH343" s="989"/>
      <c r="CI343" s="990"/>
      <c r="CJ343" s="989"/>
      <c r="CK343" s="990"/>
      <c r="CL343" s="989"/>
      <c r="CM343" s="990"/>
      <c r="CN343" s="989"/>
      <c r="CO343" s="990"/>
      <c r="CP343" s="989"/>
      <c r="CQ343" s="990"/>
      <c r="CR343" s="282"/>
      <c r="CS343" s="987"/>
      <c r="CT343" s="988"/>
      <c r="CU343" s="987"/>
      <c r="CV343" s="988"/>
      <c r="CW343" s="987"/>
      <c r="CX343" s="988"/>
      <c r="CY343" s="987"/>
      <c r="CZ343" s="988"/>
      <c r="DA343" s="987"/>
      <c r="DB343" s="988"/>
      <c r="DC343" s="283"/>
      <c r="DD343" s="985"/>
      <c r="DE343" s="986"/>
      <c r="DF343" s="985"/>
      <c r="DG343" s="986"/>
      <c r="DH343" s="985"/>
      <c r="DI343" s="986"/>
      <c r="DJ343" s="985"/>
      <c r="DK343" s="986"/>
      <c r="DL343" s="985"/>
      <c r="DM343" s="986"/>
      <c r="DN343" s="284"/>
      <c r="DO343" s="996"/>
      <c r="DP343" s="997"/>
      <c r="DQ343" s="996"/>
      <c r="DR343" s="997"/>
      <c r="DS343" s="996"/>
      <c r="DT343" s="997"/>
      <c r="DU343" s="996"/>
      <c r="DV343" s="997"/>
      <c r="DW343" s="996"/>
      <c r="DX343" s="997"/>
      <c r="DY343" s="285"/>
      <c r="DZ343" s="572">
        <f t="shared" si="783"/>
        <v>0</v>
      </c>
      <c r="EA343" s="573">
        <f t="shared" si="784"/>
        <v>0</v>
      </c>
      <c r="EB343" s="573">
        <f t="shared" si="785"/>
        <v>0</v>
      </c>
      <c r="EC343" s="573">
        <f t="shared" si="786"/>
        <v>0</v>
      </c>
      <c r="ED343" s="573">
        <f t="shared" si="787"/>
        <v>0</v>
      </c>
      <c r="EE343" s="574">
        <f t="shared" si="788"/>
        <v>0</v>
      </c>
      <c r="EF343" s="256">
        <f t="shared" si="776"/>
        <v>0</v>
      </c>
      <c r="EG343" s="256">
        <f t="shared" si="777"/>
        <v>0</v>
      </c>
      <c r="EH343" s="256">
        <f t="shared" si="778"/>
        <v>0</v>
      </c>
      <c r="EI343" s="256">
        <f t="shared" si="779"/>
        <v>0</v>
      </c>
      <c r="EJ343" s="256">
        <f t="shared" si="780"/>
        <v>0</v>
      </c>
      <c r="EK343" s="244">
        <f t="shared" si="781"/>
        <v>0</v>
      </c>
    </row>
    <row r="344" spans="1:141" s="9" customFormat="1" ht="15" customHeight="1">
      <c r="A344" s="62"/>
      <c r="B344" s="62"/>
      <c r="C344" s="61" t="s">
        <v>231</v>
      </c>
      <c r="D344" s="655"/>
      <c r="E344" s="57"/>
      <c r="F344" s="57"/>
      <c r="G344" s="57"/>
      <c r="H344" s="57"/>
      <c r="I344" s="57"/>
      <c r="J344" s="649"/>
      <c r="K344" s="57"/>
      <c r="L344" s="33"/>
      <c r="M344" s="34">
        <f t="shared" si="770"/>
        <v>1</v>
      </c>
      <c r="N344" s="865"/>
      <c r="O344" s="866"/>
      <c r="P344" s="865"/>
      <c r="Q344" s="866"/>
      <c r="R344" s="865"/>
      <c r="S344" s="866"/>
      <c r="T344" s="865"/>
      <c r="U344" s="866"/>
      <c r="V344" s="865"/>
      <c r="W344" s="866"/>
      <c r="X344" s="287"/>
      <c r="Y344" s="867"/>
      <c r="Z344" s="961"/>
      <c r="AA344" s="867"/>
      <c r="AB344" s="961"/>
      <c r="AC344" s="867"/>
      <c r="AD344" s="961"/>
      <c r="AE344" s="867"/>
      <c r="AF344" s="961"/>
      <c r="AG344" s="867"/>
      <c r="AH344" s="961"/>
      <c r="AI344" s="277"/>
      <c r="AJ344" s="869"/>
      <c r="AK344" s="870"/>
      <c r="AL344" s="869"/>
      <c r="AM344" s="870"/>
      <c r="AN344" s="869"/>
      <c r="AO344" s="870"/>
      <c r="AP344" s="869"/>
      <c r="AQ344" s="870"/>
      <c r="AR344" s="869"/>
      <c r="AS344" s="870"/>
      <c r="AT344" s="278"/>
      <c r="AU344" s="861"/>
      <c r="AV344" s="862"/>
      <c r="AW344" s="861"/>
      <c r="AX344" s="862"/>
      <c r="AY344" s="861"/>
      <c r="AZ344" s="862"/>
      <c r="BA344" s="861"/>
      <c r="BB344" s="862"/>
      <c r="BC344" s="861"/>
      <c r="BD344" s="862"/>
      <c r="BE344" s="279"/>
      <c r="BF344" s="863"/>
      <c r="BG344" s="864"/>
      <c r="BH344" s="863"/>
      <c r="BI344" s="864"/>
      <c r="BJ344" s="863"/>
      <c r="BK344" s="864"/>
      <c r="BL344" s="863"/>
      <c r="BM344" s="864"/>
      <c r="BN344" s="863"/>
      <c r="BO344" s="864"/>
      <c r="BP344" s="514"/>
      <c r="BQ344" s="575"/>
      <c r="BR344" s="576"/>
      <c r="BS344" s="576"/>
      <c r="BT344" s="576"/>
      <c r="BU344" s="576"/>
      <c r="BV344" s="577"/>
      <c r="BW344" s="969">
        <f t="shared" si="771"/>
        <v>0</v>
      </c>
      <c r="BX344" s="970"/>
      <c r="BY344" s="971">
        <f t="shared" si="772"/>
        <v>0</v>
      </c>
      <c r="BZ344" s="970"/>
      <c r="CA344" s="971">
        <f t="shared" si="773"/>
        <v>0</v>
      </c>
      <c r="CB344" s="970"/>
      <c r="CC344" s="971">
        <f t="shared" si="774"/>
        <v>0</v>
      </c>
      <c r="CD344" s="970"/>
      <c r="CE344" s="971">
        <f t="shared" si="775"/>
        <v>0</v>
      </c>
      <c r="CF344" s="970"/>
      <c r="CG344" s="224">
        <f t="shared" si="782"/>
        <v>0</v>
      </c>
      <c r="CH344" s="989"/>
      <c r="CI344" s="990"/>
      <c r="CJ344" s="989"/>
      <c r="CK344" s="990"/>
      <c r="CL344" s="989"/>
      <c r="CM344" s="990"/>
      <c r="CN344" s="989"/>
      <c r="CO344" s="990"/>
      <c r="CP344" s="989"/>
      <c r="CQ344" s="990"/>
      <c r="CR344" s="282"/>
      <c r="CS344" s="987"/>
      <c r="CT344" s="988"/>
      <c r="CU344" s="987"/>
      <c r="CV344" s="988"/>
      <c r="CW344" s="987"/>
      <c r="CX344" s="988"/>
      <c r="CY344" s="987"/>
      <c r="CZ344" s="988"/>
      <c r="DA344" s="987"/>
      <c r="DB344" s="988"/>
      <c r="DC344" s="283"/>
      <c r="DD344" s="985"/>
      <c r="DE344" s="986"/>
      <c r="DF344" s="985"/>
      <c r="DG344" s="986"/>
      <c r="DH344" s="985"/>
      <c r="DI344" s="986"/>
      <c r="DJ344" s="985"/>
      <c r="DK344" s="986"/>
      <c r="DL344" s="985"/>
      <c r="DM344" s="986"/>
      <c r="DN344" s="284"/>
      <c r="DO344" s="996"/>
      <c r="DP344" s="997"/>
      <c r="DQ344" s="996"/>
      <c r="DR344" s="997"/>
      <c r="DS344" s="996"/>
      <c r="DT344" s="997"/>
      <c r="DU344" s="996"/>
      <c r="DV344" s="997"/>
      <c r="DW344" s="996"/>
      <c r="DX344" s="997"/>
      <c r="DY344" s="285"/>
      <c r="DZ344" s="572">
        <f t="shared" si="783"/>
        <v>0</v>
      </c>
      <c r="EA344" s="573">
        <f t="shared" si="784"/>
        <v>0</v>
      </c>
      <c r="EB344" s="573">
        <f t="shared" si="785"/>
        <v>0</v>
      </c>
      <c r="EC344" s="573">
        <f t="shared" si="786"/>
        <v>0</v>
      </c>
      <c r="ED344" s="573">
        <f t="shared" si="787"/>
        <v>0</v>
      </c>
      <c r="EE344" s="574">
        <f t="shared" si="788"/>
        <v>0</v>
      </c>
      <c r="EF344" s="256">
        <f t="shared" si="776"/>
        <v>0</v>
      </c>
      <c r="EG344" s="256">
        <f t="shared" si="777"/>
        <v>0</v>
      </c>
      <c r="EH344" s="256">
        <f t="shared" si="778"/>
        <v>0</v>
      </c>
      <c r="EI344" s="256">
        <f t="shared" si="779"/>
        <v>0</v>
      </c>
      <c r="EJ344" s="256">
        <f t="shared" si="780"/>
        <v>0</v>
      </c>
      <c r="EK344" s="244">
        <f t="shared" si="781"/>
        <v>0</v>
      </c>
    </row>
    <row r="345" spans="1:141" s="9" customFormat="1" ht="15" customHeight="1">
      <c r="A345" s="62"/>
      <c r="B345" s="62"/>
      <c r="C345" s="61" t="s">
        <v>15</v>
      </c>
      <c r="D345" s="655"/>
      <c r="E345" s="57"/>
      <c r="F345" s="57"/>
      <c r="G345" s="57"/>
      <c r="H345" s="57"/>
      <c r="I345" s="57"/>
      <c r="J345" s="649"/>
      <c r="K345" s="57"/>
      <c r="L345" s="33"/>
      <c r="M345" s="34">
        <f t="shared" si="770"/>
        <v>1</v>
      </c>
      <c r="N345" s="865"/>
      <c r="O345" s="866"/>
      <c r="P345" s="865"/>
      <c r="Q345" s="866"/>
      <c r="R345" s="865"/>
      <c r="S345" s="866"/>
      <c r="T345" s="865"/>
      <c r="U345" s="866"/>
      <c r="V345" s="865"/>
      <c r="W345" s="866"/>
      <c r="X345" s="287"/>
      <c r="Y345" s="867"/>
      <c r="Z345" s="961"/>
      <c r="AA345" s="867"/>
      <c r="AB345" s="961"/>
      <c r="AC345" s="867"/>
      <c r="AD345" s="961"/>
      <c r="AE345" s="867"/>
      <c r="AF345" s="961"/>
      <c r="AG345" s="867"/>
      <c r="AH345" s="961"/>
      <c r="AI345" s="277"/>
      <c r="AJ345" s="869"/>
      <c r="AK345" s="870"/>
      <c r="AL345" s="869"/>
      <c r="AM345" s="870"/>
      <c r="AN345" s="869"/>
      <c r="AO345" s="870"/>
      <c r="AP345" s="869"/>
      <c r="AQ345" s="870"/>
      <c r="AR345" s="869"/>
      <c r="AS345" s="870"/>
      <c r="AT345" s="278"/>
      <c r="AU345" s="861"/>
      <c r="AV345" s="862"/>
      <c r="AW345" s="861"/>
      <c r="AX345" s="862"/>
      <c r="AY345" s="861"/>
      <c r="AZ345" s="862"/>
      <c r="BA345" s="861"/>
      <c r="BB345" s="862"/>
      <c r="BC345" s="861"/>
      <c r="BD345" s="862"/>
      <c r="BE345" s="279"/>
      <c r="BF345" s="863"/>
      <c r="BG345" s="864"/>
      <c r="BH345" s="863"/>
      <c r="BI345" s="864"/>
      <c r="BJ345" s="863"/>
      <c r="BK345" s="864"/>
      <c r="BL345" s="863"/>
      <c r="BM345" s="864"/>
      <c r="BN345" s="863"/>
      <c r="BO345" s="864"/>
      <c r="BP345" s="514"/>
      <c r="BQ345" s="575"/>
      <c r="BR345" s="576"/>
      <c r="BS345" s="576"/>
      <c r="BT345" s="576"/>
      <c r="BU345" s="576"/>
      <c r="BV345" s="577"/>
      <c r="BW345" s="969">
        <f t="shared" si="771"/>
        <v>0</v>
      </c>
      <c r="BX345" s="970"/>
      <c r="BY345" s="971">
        <f t="shared" si="772"/>
        <v>0</v>
      </c>
      <c r="BZ345" s="970"/>
      <c r="CA345" s="971">
        <f t="shared" si="773"/>
        <v>0</v>
      </c>
      <c r="CB345" s="970"/>
      <c r="CC345" s="971">
        <f t="shared" si="774"/>
        <v>0</v>
      </c>
      <c r="CD345" s="970"/>
      <c r="CE345" s="971">
        <f t="shared" si="775"/>
        <v>0</v>
      </c>
      <c r="CF345" s="970"/>
      <c r="CG345" s="224">
        <f t="shared" si="782"/>
        <v>0</v>
      </c>
      <c r="CH345" s="989"/>
      <c r="CI345" s="990"/>
      <c r="CJ345" s="989"/>
      <c r="CK345" s="990"/>
      <c r="CL345" s="989"/>
      <c r="CM345" s="990"/>
      <c r="CN345" s="989"/>
      <c r="CO345" s="990"/>
      <c r="CP345" s="989"/>
      <c r="CQ345" s="990"/>
      <c r="CR345" s="282"/>
      <c r="CS345" s="987"/>
      <c r="CT345" s="988"/>
      <c r="CU345" s="987"/>
      <c r="CV345" s="988"/>
      <c r="CW345" s="987"/>
      <c r="CX345" s="988"/>
      <c r="CY345" s="987"/>
      <c r="CZ345" s="988"/>
      <c r="DA345" s="987"/>
      <c r="DB345" s="988"/>
      <c r="DC345" s="283"/>
      <c r="DD345" s="985"/>
      <c r="DE345" s="986"/>
      <c r="DF345" s="985"/>
      <c r="DG345" s="986"/>
      <c r="DH345" s="985"/>
      <c r="DI345" s="986"/>
      <c r="DJ345" s="985"/>
      <c r="DK345" s="986"/>
      <c r="DL345" s="985"/>
      <c r="DM345" s="986"/>
      <c r="DN345" s="284"/>
      <c r="DO345" s="996"/>
      <c r="DP345" s="997"/>
      <c r="DQ345" s="996"/>
      <c r="DR345" s="997"/>
      <c r="DS345" s="996"/>
      <c r="DT345" s="997"/>
      <c r="DU345" s="996"/>
      <c r="DV345" s="997"/>
      <c r="DW345" s="996"/>
      <c r="DX345" s="997"/>
      <c r="DY345" s="285"/>
      <c r="DZ345" s="572">
        <f t="shared" si="783"/>
        <v>0</v>
      </c>
      <c r="EA345" s="573">
        <f t="shared" si="784"/>
        <v>0</v>
      </c>
      <c r="EB345" s="573">
        <f t="shared" si="785"/>
        <v>0</v>
      </c>
      <c r="EC345" s="573">
        <f t="shared" si="786"/>
        <v>0</v>
      </c>
      <c r="ED345" s="573">
        <f t="shared" si="787"/>
        <v>0</v>
      </c>
      <c r="EE345" s="574">
        <f t="shared" si="788"/>
        <v>0</v>
      </c>
      <c r="EF345" s="256">
        <f t="shared" si="776"/>
        <v>0</v>
      </c>
      <c r="EG345" s="256">
        <f t="shared" si="777"/>
        <v>0</v>
      </c>
      <c r="EH345" s="256">
        <f t="shared" si="778"/>
        <v>0</v>
      </c>
      <c r="EI345" s="256">
        <f t="shared" si="779"/>
        <v>0</v>
      </c>
      <c r="EJ345" s="256">
        <f t="shared" si="780"/>
        <v>0</v>
      </c>
      <c r="EK345" s="244">
        <f t="shared" si="781"/>
        <v>0</v>
      </c>
    </row>
    <row r="346" spans="1:141" s="9" customFormat="1" ht="15" customHeight="1">
      <c r="A346" s="62"/>
      <c r="B346" s="62"/>
      <c r="C346" s="61" t="s">
        <v>34</v>
      </c>
      <c r="D346" s="655"/>
      <c r="E346" s="57"/>
      <c r="F346" s="57"/>
      <c r="G346" s="57"/>
      <c r="H346" s="57"/>
      <c r="I346" s="57"/>
      <c r="J346" s="649"/>
      <c r="K346" s="57"/>
      <c r="L346" s="33"/>
      <c r="M346" s="34">
        <f t="shared" si="770"/>
        <v>1.1000000000000001</v>
      </c>
      <c r="N346" s="865"/>
      <c r="O346" s="866"/>
      <c r="P346" s="865"/>
      <c r="Q346" s="866"/>
      <c r="R346" s="865"/>
      <c r="S346" s="866"/>
      <c r="T346" s="865"/>
      <c r="U346" s="866"/>
      <c r="V346" s="865"/>
      <c r="W346" s="866"/>
      <c r="X346" s="287"/>
      <c r="Y346" s="867"/>
      <c r="Z346" s="961"/>
      <c r="AA346" s="867"/>
      <c r="AB346" s="961"/>
      <c r="AC346" s="867"/>
      <c r="AD346" s="961"/>
      <c r="AE346" s="867"/>
      <c r="AF346" s="961"/>
      <c r="AG346" s="867"/>
      <c r="AH346" s="961"/>
      <c r="AI346" s="277"/>
      <c r="AJ346" s="869"/>
      <c r="AK346" s="870"/>
      <c r="AL346" s="869"/>
      <c r="AM346" s="870"/>
      <c r="AN346" s="869"/>
      <c r="AO346" s="870"/>
      <c r="AP346" s="869"/>
      <c r="AQ346" s="870"/>
      <c r="AR346" s="869"/>
      <c r="AS346" s="870"/>
      <c r="AT346" s="278"/>
      <c r="AU346" s="861"/>
      <c r="AV346" s="862"/>
      <c r="AW346" s="861"/>
      <c r="AX346" s="862"/>
      <c r="AY346" s="861"/>
      <c r="AZ346" s="862"/>
      <c r="BA346" s="861"/>
      <c r="BB346" s="862"/>
      <c r="BC346" s="861"/>
      <c r="BD346" s="862"/>
      <c r="BE346" s="279"/>
      <c r="BF346" s="863"/>
      <c r="BG346" s="864"/>
      <c r="BH346" s="863"/>
      <c r="BI346" s="864"/>
      <c r="BJ346" s="863"/>
      <c r="BK346" s="864"/>
      <c r="BL346" s="863"/>
      <c r="BM346" s="864"/>
      <c r="BN346" s="863"/>
      <c r="BO346" s="864"/>
      <c r="BP346" s="514"/>
      <c r="BQ346" s="575"/>
      <c r="BR346" s="576"/>
      <c r="BS346" s="576"/>
      <c r="BT346" s="576"/>
      <c r="BU346" s="576"/>
      <c r="BV346" s="577"/>
      <c r="BW346" s="969">
        <f t="shared" si="771"/>
        <v>0</v>
      </c>
      <c r="BX346" s="970"/>
      <c r="BY346" s="971">
        <f t="shared" si="772"/>
        <v>0</v>
      </c>
      <c r="BZ346" s="970"/>
      <c r="CA346" s="971">
        <f t="shared" si="773"/>
        <v>0</v>
      </c>
      <c r="CB346" s="970"/>
      <c r="CC346" s="971">
        <f t="shared" si="774"/>
        <v>0</v>
      </c>
      <c r="CD346" s="970"/>
      <c r="CE346" s="971">
        <f t="shared" si="775"/>
        <v>0</v>
      </c>
      <c r="CF346" s="970"/>
      <c r="CG346" s="224">
        <f t="shared" si="782"/>
        <v>0</v>
      </c>
      <c r="CH346" s="989"/>
      <c r="CI346" s="990"/>
      <c r="CJ346" s="989"/>
      <c r="CK346" s="990"/>
      <c r="CL346" s="989"/>
      <c r="CM346" s="990"/>
      <c r="CN346" s="989"/>
      <c r="CO346" s="990"/>
      <c r="CP346" s="989"/>
      <c r="CQ346" s="990"/>
      <c r="CR346" s="282"/>
      <c r="CS346" s="987"/>
      <c r="CT346" s="988"/>
      <c r="CU346" s="987"/>
      <c r="CV346" s="988"/>
      <c r="CW346" s="987"/>
      <c r="CX346" s="988"/>
      <c r="CY346" s="987"/>
      <c r="CZ346" s="988"/>
      <c r="DA346" s="987"/>
      <c r="DB346" s="988"/>
      <c r="DC346" s="283"/>
      <c r="DD346" s="985"/>
      <c r="DE346" s="986"/>
      <c r="DF346" s="985"/>
      <c r="DG346" s="986"/>
      <c r="DH346" s="985"/>
      <c r="DI346" s="986"/>
      <c r="DJ346" s="985"/>
      <c r="DK346" s="986"/>
      <c r="DL346" s="985"/>
      <c r="DM346" s="986"/>
      <c r="DN346" s="284"/>
      <c r="DO346" s="996"/>
      <c r="DP346" s="997"/>
      <c r="DQ346" s="996"/>
      <c r="DR346" s="997"/>
      <c r="DS346" s="996"/>
      <c r="DT346" s="997"/>
      <c r="DU346" s="996"/>
      <c r="DV346" s="997"/>
      <c r="DW346" s="996"/>
      <c r="DX346" s="997"/>
      <c r="DY346" s="285"/>
      <c r="DZ346" s="572">
        <f t="shared" si="783"/>
        <v>0</v>
      </c>
      <c r="EA346" s="573">
        <f t="shared" si="784"/>
        <v>0</v>
      </c>
      <c r="EB346" s="573">
        <f t="shared" si="785"/>
        <v>0</v>
      </c>
      <c r="EC346" s="573">
        <f t="shared" si="786"/>
        <v>0</v>
      </c>
      <c r="ED346" s="573">
        <f t="shared" si="787"/>
        <v>0</v>
      </c>
      <c r="EE346" s="574">
        <f t="shared" si="788"/>
        <v>0</v>
      </c>
      <c r="EF346" s="256">
        <f t="shared" si="776"/>
        <v>0</v>
      </c>
      <c r="EG346" s="256">
        <f t="shared" si="777"/>
        <v>0</v>
      </c>
      <c r="EH346" s="256">
        <f t="shared" si="778"/>
        <v>0</v>
      </c>
      <c r="EI346" s="256">
        <f t="shared" si="779"/>
        <v>0</v>
      </c>
      <c r="EJ346" s="256">
        <f t="shared" si="780"/>
        <v>0</v>
      </c>
      <c r="EK346" s="244">
        <f t="shared" si="781"/>
        <v>0</v>
      </c>
    </row>
    <row r="347" spans="1:141" s="9" customFormat="1" ht="15" customHeight="1">
      <c r="A347" s="62"/>
      <c r="B347" s="62"/>
      <c r="C347" s="61" t="s">
        <v>315</v>
      </c>
      <c r="D347" s="655" t="s">
        <v>338</v>
      </c>
      <c r="E347" s="57"/>
      <c r="F347" s="57"/>
      <c r="G347" s="57"/>
      <c r="H347" s="57"/>
      <c r="I347" s="57"/>
      <c r="J347" s="649"/>
      <c r="K347" s="57"/>
      <c r="L347" s="33"/>
      <c r="M347" s="34">
        <f t="shared" si="770"/>
        <v>1.1000000000000001</v>
      </c>
      <c r="N347" s="865"/>
      <c r="O347" s="866"/>
      <c r="P347" s="865"/>
      <c r="Q347" s="866"/>
      <c r="R347" s="865"/>
      <c r="S347" s="866"/>
      <c r="T347" s="865"/>
      <c r="U347" s="866"/>
      <c r="V347" s="865"/>
      <c r="W347" s="866"/>
      <c r="X347" s="287"/>
      <c r="Y347" s="867"/>
      <c r="Z347" s="961"/>
      <c r="AA347" s="867"/>
      <c r="AB347" s="961"/>
      <c r="AC347" s="867"/>
      <c r="AD347" s="961"/>
      <c r="AE347" s="867"/>
      <c r="AF347" s="961"/>
      <c r="AG347" s="867"/>
      <c r="AH347" s="961"/>
      <c r="AI347" s="277"/>
      <c r="AJ347" s="869"/>
      <c r="AK347" s="870"/>
      <c r="AL347" s="869"/>
      <c r="AM347" s="870"/>
      <c r="AN347" s="869"/>
      <c r="AO347" s="870"/>
      <c r="AP347" s="869"/>
      <c r="AQ347" s="870"/>
      <c r="AR347" s="869"/>
      <c r="AS347" s="870"/>
      <c r="AT347" s="278"/>
      <c r="AU347" s="861"/>
      <c r="AV347" s="862"/>
      <c r="AW347" s="861"/>
      <c r="AX347" s="862"/>
      <c r="AY347" s="861"/>
      <c r="AZ347" s="862"/>
      <c r="BA347" s="861"/>
      <c r="BB347" s="862"/>
      <c r="BC347" s="861"/>
      <c r="BD347" s="862"/>
      <c r="BE347" s="279"/>
      <c r="BF347" s="863"/>
      <c r="BG347" s="864"/>
      <c r="BH347" s="863"/>
      <c r="BI347" s="864"/>
      <c r="BJ347" s="863"/>
      <c r="BK347" s="864"/>
      <c r="BL347" s="863"/>
      <c r="BM347" s="864"/>
      <c r="BN347" s="863"/>
      <c r="BO347" s="864"/>
      <c r="BP347" s="514"/>
      <c r="BQ347" s="575"/>
      <c r="BR347" s="576"/>
      <c r="BS347" s="576"/>
      <c r="BT347" s="576"/>
      <c r="BU347" s="576"/>
      <c r="BV347" s="577"/>
      <c r="BW347" s="969">
        <f t="shared" si="771"/>
        <v>0</v>
      </c>
      <c r="BX347" s="970"/>
      <c r="BY347" s="971">
        <f t="shared" si="772"/>
        <v>0</v>
      </c>
      <c r="BZ347" s="970"/>
      <c r="CA347" s="971">
        <f t="shared" si="773"/>
        <v>0</v>
      </c>
      <c r="CB347" s="970"/>
      <c r="CC347" s="971">
        <f t="shared" si="774"/>
        <v>0</v>
      </c>
      <c r="CD347" s="970"/>
      <c r="CE347" s="971">
        <f t="shared" si="775"/>
        <v>0</v>
      </c>
      <c r="CF347" s="970"/>
      <c r="CG347" s="224">
        <f t="shared" si="782"/>
        <v>0</v>
      </c>
      <c r="CH347" s="989"/>
      <c r="CI347" s="990"/>
      <c r="CJ347" s="989"/>
      <c r="CK347" s="990"/>
      <c r="CL347" s="989"/>
      <c r="CM347" s="990"/>
      <c r="CN347" s="989"/>
      <c r="CO347" s="990"/>
      <c r="CP347" s="989"/>
      <c r="CQ347" s="990"/>
      <c r="CR347" s="282"/>
      <c r="CS347" s="987"/>
      <c r="CT347" s="988"/>
      <c r="CU347" s="987"/>
      <c r="CV347" s="988"/>
      <c r="CW347" s="987"/>
      <c r="CX347" s="988"/>
      <c r="CY347" s="987"/>
      <c r="CZ347" s="988"/>
      <c r="DA347" s="987"/>
      <c r="DB347" s="988"/>
      <c r="DC347" s="283"/>
      <c r="DD347" s="985"/>
      <c r="DE347" s="986"/>
      <c r="DF347" s="985"/>
      <c r="DG347" s="986"/>
      <c r="DH347" s="985"/>
      <c r="DI347" s="986"/>
      <c r="DJ347" s="985"/>
      <c r="DK347" s="986"/>
      <c r="DL347" s="985"/>
      <c r="DM347" s="986"/>
      <c r="DN347" s="284"/>
      <c r="DO347" s="996"/>
      <c r="DP347" s="997"/>
      <c r="DQ347" s="996"/>
      <c r="DR347" s="997"/>
      <c r="DS347" s="996"/>
      <c r="DT347" s="997"/>
      <c r="DU347" s="996"/>
      <c r="DV347" s="997"/>
      <c r="DW347" s="996"/>
      <c r="DX347" s="997"/>
      <c r="DY347" s="285"/>
      <c r="DZ347" s="572">
        <f t="shared" si="783"/>
        <v>0</v>
      </c>
      <c r="EA347" s="573">
        <f t="shared" si="784"/>
        <v>0</v>
      </c>
      <c r="EB347" s="573">
        <f t="shared" si="785"/>
        <v>0</v>
      </c>
      <c r="EC347" s="573">
        <f t="shared" si="786"/>
        <v>0</v>
      </c>
      <c r="ED347" s="573">
        <f t="shared" si="787"/>
        <v>0</v>
      </c>
      <c r="EE347" s="574">
        <f t="shared" si="788"/>
        <v>0</v>
      </c>
      <c r="EF347" s="256">
        <f t="shared" si="776"/>
        <v>0</v>
      </c>
      <c r="EG347" s="256">
        <f t="shared" si="777"/>
        <v>0</v>
      </c>
      <c r="EH347" s="256">
        <f t="shared" si="778"/>
        <v>0</v>
      </c>
      <c r="EI347" s="256">
        <f t="shared" si="779"/>
        <v>0</v>
      </c>
      <c r="EJ347" s="256">
        <f t="shared" si="780"/>
        <v>0</v>
      </c>
      <c r="EK347" s="244">
        <f t="shared" si="781"/>
        <v>0</v>
      </c>
    </row>
    <row r="348" spans="1:141" s="9" customFormat="1" ht="15" customHeight="1">
      <c r="A348" s="62"/>
      <c r="B348" s="62"/>
      <c r="C348" s="61" t="s">
        <v>231</v>
      </c>
      <c r="D348" s="655"/>
      <c r="E348" s="57"/>
      <c r="F348" s="57"/>
      <c r="G348" s="57"/>
      <c r="H348" s="57"/>
      <c r="I348" s="57"/>
      <c r="J348" s="649"/>
      <c r="K348" s="57"/>
      <c r="L348" s="33"/>
      <c r="M348" s="34">
        <f t="shared" si="770"/>
        <v>1</v>
      </c>
      <c r="N348" s="865"/>
      <c r="O348" s="866"/>
      <c r="P348" s="865"/>
      <c r="Q348" s="866"/>
      <c r="R348" s="865"/>
      <c r="S348" s="866"/>
      <c r="T348" s="865"/>
      <c r="U348" s="866"/>
      <c r="V348" s="865"/>
      <c r="W348" s="866"/>
      <c r="X348" s="287"/>
      <c r="Y348" s="867"/>
      <c r="Z348" s="961"/>
      <c r="AA348" s="867"/>
      <c r="AB348" s="961"/>
      <c r="AC348" s="867"/>
      <c r="AD348" s="961"/>
      <c r="AE348" s="867"/>
      <c r="AF348" s="961"/>
      <c r="AG348" s="867"/>
      <c r="AH348" s="961"/>
      <c r="AI348" s="277"/>
      <c r="AJ348" s="869"/>
      <c r="AK348" s="870"/>
      <c r="AL348" s="869"/>
      <c r="AM348" s="870"/>
      <c r="AN348" s="869"/>
      <c r="AO348" s="870"/>
      <c r="AP348" s="869"/>
      <c r="AQ348" s="870"/>
      <c r="AR348" s="869"/>
      <c r="AS348" s="870"/>
      <c r="AT348" s="278"/>
      <c r="AU348" s="861"/>
      <c r="AV348" s="862"/>
      <c r="AW348" s="861"/>
      <c r="AX348" s="862"/>
      <c r="AY348" s="861"/>
      <c r="AZ348" s="862"/>
      <c r="BA348" s="861"/>
      <c r="BB348" s="862"/>
      <c r="BC348" s="861"/>
      <c r="BD348" s="862"/>
      <c r="BE348" s="279"/>
      <c r="BF348" s="863"/>
      <c r="BG348" s="864"/>
      <c r="BH348" s="863"/>
      <c r="BI348" s="864"/>
      <c r="BJ348" s="863"/>
      <c r="BK348" s="864"/>
      <c r="BL348" s="863"/>
      <c r="BM348" s="864"/>
      <c r="BN348" s="863"/>
      <c r="BO348" s="864"/>
      <c r="BP348" s="514"/>
      <c r="BQ348" s="575"/>
      <c r="BR348" s="576"/>
      <c r="BS348" s="576"/>
      <c r="BT348" s="576"/>
      <c r="BU348" s="576"/>
      <c r="BV348" s="577"/>
      <c r="BW348" s="969">
        <f t="shared" si="771"/>
        <v>0</v>
      </c>
      <c r="BX348" s="970"/>
      <c r="BY348" s="971">
        <f t="shared" si="772"/>
        <v>0</v>
      </c>
      <c r="BZ348" s="970"/>
      <c r="CA348" s="971">
        <f t="shared" si="773"/>
        <v>0</v>
      </c>
      <c r="CB348" s="970"/>
      <c r="CC348" s="971">
        <f t="shared" si="774"/>
        <v>0</v>
      </c>
      <c r="CD348" s="970"/>
      <c r="CE348" s="971">
        <f t="shared" si="775"/>
        <v>0</v>
      </c>
      <c r="CF348" s="970"/>
      <c r="CG348" s="224">
        <f t="shared" si="782"/>
        <v>0</v>
      </c>
      <c r="CH348" s="989"/>
      <c r="CI348" s="990"/>
      <c r="CJ348" s="989"/>
      <c r="CK348" s="990"/>
      <c r="CL348" s="989"/>
      <c r="CM348" s="990"/>
      <c r="CN348" s="989"/>
      <c r="CO348" s="990"/>
      <c r="CP348" s="989"/>
      <c r="CQ348" s="990"/>
      <c r="CR348" s="282"/>
      <c r="CS348" s="987"/>
      <c r="CT348" s="988"/>
      <c r="CU348" s="987"/>
      <c r="CV348" s="988"/>
      <c r="CW348" s="987"/>
      <c r="CX348" s="988"/>
      <c r="CY348" s="987"/>
      <c r="CZ348" s="988"/>
      <c r="DA348" s="987"/>
      <c r="DB348" s="988"/>
      <c r="DC348" s="283"/>
      <c r="DD348" s="985"/>
      <c r="DE348" s="986"/>
      <c r="DF348" s="985"/>
      <c r="DG348" s="986"/>
      <c r="DH348" s="985"/>
      <c r="DI348" s="986"/>
      <c r="DJ348" s="985"/>
      <c r="DK348" s="986"/>
      <c r="DL348" s="985"/>
      <c r="DM348" s="986"/>
      <c r="DN348" s="284"/>
      <c r="DO348" s="996"/>
      <c r="DP348" s="997"/>
      <c r="DQ348" s="996"/>
      <c r="DR348" s="997"/>
      <c r="DS348" s="996"/>
      <c r="DT348" s="997"/>
      <c r="DU348" s="996"/>
      <c r="DV348" s="997"/>
      <c r="DW348" s="996"/>
      <c r="DX348" s="997"/>
      <c r="DY348" s="285"/>
      <c r="DZ348" s="572">
        <f t="shared" si="783"/>
        <v>0</v>
      </c>
      <c r="EA348" s="573">
        <f t="shared" si="784"/>
        <v>0</v>
      </c>
      <c r="EB348" s="573">
        <f t="shared" si="785"/>
        <v>0</v>
      </c>
      <c r="EC348" s="573">
        <f t="shared" si="786"/>
        <v>0</v>
      </c>
      <c r="ED348" s="573">
        <f t="shared" si="787"/>
        <v>0</v>
      </c>
      <c r="EE348" s="574">
        <f t="shared" si="788"/>
        <v>0</v>
      </c>
      <c r="EF348" s="256">
        <f t="shared" si="776"/>
        <v>0</v>
      </c>
      <c r="EG348" s="256">
        <f t="shared" si="777"/>
        <v>0</v>
      </c>
      <c r="EH348" s="256">
        <f t="shared" si="778"/>
        <v>0</v>
      </c>
      <c r="EI348" s="256">
        <f t="shared" si="779"/>
        <v>0</v>
      </c>
      <c r="EJ348" s="256">
        <f t="shared" si="780"/>
        <v>0</v>
      </c>
      <c r="EK348" s="244">
        <f t="shared" si="781"/>
        <v>0</v>
      </c>
    </row>
    <row r="349" spans="1:141" s="9" customFormat="1" ht="15" customHeight="1">
      <c r="A349" s="62"/>
      <c r="B349" s="62"/>
      <c r="C349" s="61" t="s">
        <v>15</v>
      </c>
      <c r="D349" s="655"/>
      <c r="E349" s="57"/>
      <c r="F349" s="57"/>
      <c r="G349" s="57"/>
      <c r="H349" s="57"/>
      <c r="I349" s="57"/>
      <c r="J349" s="649"/>
      <c r="K349" s="57"/>
      <c r="L349" s="33"/>
      <c r="M349" s="34">
        <f t="shared" si="770"/>
        <v>1</v>
      </c>
      <c r="N349" s="865"/>
      <c r="O349" s="866"/>
      <c r="P349" s="865"/>
      <c r="Q349" s="866"/>
      <c r="R349" s="865"/>
      <c r="S349" s="866"/>
      <c r="T349" s="865"/>
      <c r="U349" s="866"/>
      <c r="V349" s="865"/>
      <c r="W349" s="866"/>
      <c r="X349" s="287"/>
      <c r="Y349" s="867"/>
      <c r="Z349" s="961"/>
      <c r="AA349" s="867"/>
      <c r="AB349" s="961"/>
      <c r="AC349" s="867"/>
      <c r="AD349" s="961"/>
      <c r="AE349" s="867"/>
      <c r="AF349" s="961"/>
      <c r="AG349" s="867"/>
      <c r="AH349" s="961"/>
      <c r="AI349" s="277"/>
      <c r="AJ349" s="869"/>
      <c r="AK349" s="870"/>
      <c r="AL349" s="869"/>
      <c r="AM349" s="870"/>
      <c r="AN349" s="869"/>
      <c r="AO349" s="870"/>
      <c r="AP349" s="869"/>
      <c r="AQ349" s="870"/>
      <c r="AR349" s="869"/>
      <c r="AS349" s="870"/>
      <c r="AT349" s="278"/>
      <c r="AU349" s="861"/>
      <c r="AV349" s="862"/>
      <c r="AW349" s="861"/>
      <c r="AX349" s="862"/>
      <c r="AY349" s="861"/>
      <c r="AZ349" s="862"/>
      <c r="BA349" s="861"/>
      <c r="BB349" s="862"/>
      <c r="BC349" s="861"/>
      <c r="BD349" s="862"/>
      <c r="BE349" s="279"/>
      <c r="BF349" s="863"/>
      <c r="BG349" s="864"/>
      <c r="BH349" s="863"/>
      <c r="BI349" s="864"/>
      <c r="BJ349" s="863"/>
      <c r="BK349" s="864"/>
      <c r="BL349" s="863"/>
      <c r="BM349" s="864"/>
      <c r="BN349" s="863"/>
      <c r="BO349" s="864"/>
      <c r="BP349" s="514"/>
      <c r="BQ349" s="575"/>
      <c r="BR349" s="576"/>
      <c r="BS349" s="576"/>
      <c r="BT349" s="576"/>
      <c r="BU349" s="576"/>
      <c r="BV349" s="577"/>
      <c r="BW349" s="969">
        <f t="shared" si="771"/>
        <v>0</v>
      </c>
      <c r="BX349" s="970"/>
      <c r="BY349" s="971">
        <f t="shared" si="772"/>
        <v>0</v>
      </c>
      <c r="BZ349" s="970"/>
      <c r="CA349" s="971">
        <f t="shared" si="773"/>
        <v>0</v>
      </c>
      <c r="CB349" s="970"/>
      <c r="CC349" s="971">
        <f t="shared" si="774"/>
        <v>0</v>
      </c>
      <c r="CD349" s="970"/>
      <c r="CE349" s="971">
        <f t="shared" si="775"/>
        <v>0</v>
      </c>
      <c r="CF349" s="970"/>
      <c r="CG349" s="224">
        <f t="shared" si="782"/>
        <v>0</v>
      </c>
      <c r="CH349" s="989"/>
      <c r="CI349" s="990"/>
      <c r="CJ349" s="989"/>
      <c r="CK349" s="990"/>
      <c r="CL349" s="989"/>
      <c r="CM349" s="990"/>
      <c r="CN349" s="989"/>
      <c r="CO349" s="990"/>
      <c r="CP349" s="989"/>
      <c r="CQ349" s="990"/>
      <c r="CR349" s="282"/>
      <c r="CS349" s="987"/>
      <c r="CT349" s="988"/>
      <c r="CU349" s="987"/>
      <c r="CV349" s="988"/>
      <c r="CW349" s="987"/>
      <c r="CX349" s="988"/>
      <c r="CY349" s="987"/>
      <c r="CZ349" s="988"/>
      <c r="DA349" s="987"/>
      <c r="DB349" s="988"/>
      <c r="DC349" s="283"/>
      <c r="DD349" s="985"/>
      <c r="DE349" s="986"/>
      <c r="DF349" s="985"/>
      <c r="DG349" s="986"/>
      <c r="DH349" s="985"/>
      <c r="DI349" s="986"/>
      <c r="DJ349" s="985"/>
      <c r="DK349" s="986"/>
      <c r="DL349" s="985"/>
      <c r="DM349" s="986"/>
      <c r="DN349" s="284"/>
      <c r="DO349" s="996"/>
      <c r="DP349" s="997"/>
      <c r="DQ349" s="996"/>
      <c r="DR349" s="997"/>
      <c r="DS349" s="996"/>
      <c r="DT349" s="997"/>
      <c r="DU349" s="996"/>
      <c r="DV349" s="997"/>
      <c r="DW349" s="996"/>
      <c r="DX349" s="997"/>
      <c r="DY349" s="285"/>
      <c r="DZ349" s="572">
        <f t="shared" si="783"/>
        <v>0</v>
      </c>
      <c r="EA349" s="573">
        <f t="shared" si="784"/>
        <v>0</v>
      </c>
      <c r="EB349" s="573">
        <f t="shared" si="785"/>
        <v>0</v>
      </c>
      <c r="EC349" s="573">
        <f t="shared" si="786"/>
        <v>0</v>
      </c>
      <c r="ED349" s="573">
        <f t="shared" si="787"/>
        <v>0</v>
      </c>
      <c r="EE349" s="574">
        <f t="shared" si="788"/>
        <v>0</v>
      </c>
      <c r="EF349" s="256">
        <f t="shared" si="776"/>
        <v>0</v>
      </c>
      <c r="EG349" s="256">
        <f t="shared" si="777"/>
        <v>0</v>
      </c>
      <c r="EH349" s="256">
        <f t="shared" si="778"/>
        <v>0</v>
      </c>
      <c r="EI349" s="256">
        <f t="shared" si="779"/>
        <v>0</v>
      </c>
      <c r="EJ349" s="256">
        <f t="shared" si="780"/>
        <v>0</v>
      </c>
      <c r="EK349" s="244">
        <f t="shared" si="781"/>
        <v>0</v>
      </c>
    </row>
    <row r="350" spans="1:141" s="9" customFormat="1" ht="15" customHeight="1">
      <c r="A350" s="62"/>
      <c r="B350" s="62"/>
      <c r="C350" s="61" t="s">
        <v>34</v>
      </c>
      <c r="D350" s="655"/>
      <c r="E350" s="57"/>
      <c r="F350" s="57"/>
      <c r="G350" s="57"/>
      <c r="H350" s="57"/>
      <c r="I350" s="57"/>
      <c r="J350" s="649"/>
      <c r="K350" s="57"/>
      <c r="L350" s="33"/>
      <c r="M350" s="34">
        <f t="shared" si="770"/>
        <v>1.1000000000000001</v>
      </c>
      <c r="N350" s="865"/>
      <c r="O350" s="866"/>
      <c r="P350" s="865"/>
      <c r="Q350" s="866"/>
      <c r="R350" s="865"/>
      <c r="S350" s="866"/>
      <c r="T350" s="865"/>
      <c r="U350" s="866"/>
      <c r="V350" s="865"/>
      <c r="W350" s="866"/>
      <c r="X350" s="287"/>
      <c r="Y350" s="867"/>
      <c r="Z350" s="961"/>
      <c r="AA350" s="867"/>
      <c r="AB350" s="961"/>
      <c r="AC350" s="867"/>
      <c r="AD350" s="961"/>
      <c r="AE350" s="867"/>
      <c r="AF350" s="961"/>
      <c r="AG350" s="867"/>
      <c r="AH350" s="961"/>
      <c r="AI350" s="277"/>
      <c r="AJ350" s="869"/>
      <c r="AK350" s="870"/>
      <c r="AL350" s="869"/>
      <c r="AM350" s="870"/>
      <c r="AN350" s="869"/>
      <c r="AO350" s="870"/>
      <c r="AP350" s="869"/>
      <c r="AQ350" s="870"/>
      <c r="AR350" s="869"/>
      <c r="AS350" s="870"/>
      <c r="AT350" s="278"/>
      <c r="AU350" s="861"/>
      <c r="AV350" s="862"/>
      <c r="AW350" s="861"/>
      <c r="AX350" s="862"/>
      <c r="AY350" s="861"/>
      <c r="AZ350" s="862"/>
      <c r="BA350" s="861"/>
      <c r="BB350" s="862"/>
      <c r="BC350" s="861"/>
      <c r="BD350" s="862"/>
      <c r="BE350" s="279"/>
      <c r="BF350" s="863"/>
      <c r="BG350" s="864"/>
      <c r="BH350" s="863"/>
      <c r="BI350" s="864"/>
      <c r="BJ350" s="863"/>
      <c r="BK350" s="864"/>
      <c r="BL350" s="863"/>
      <c r="BM350" s="864"/>
      <c r="BN350" s="863"/>
      <c r="BO350" s="864"/>
      <c r="BP350" s="514"/>
      <c r="BQ350" s="575"/>
      <c r="BR350" s="576"/>
      <c r="BS350" s="576"/>
      <c r="BT350" s="576"/>
      <c r="BU350" s="576"/>
      <c r="BV350" s="577"/>
      <c r="BW350" s="969">
        <f t="shared" si="771"/>
        <v>0</v>
      </c>
      <c r="BX350" s="970"/>
      <c r="BY350" s="971">
        <f t="shared" si="772"/>
        <v>0</v>
      </c>
      <c r="BZ350" s="970"/>
      <c r="CA350" s="971">
        <f t="shared" si="773"/>
        <v>0</v>
      </c>
      <c r="CB350" s="970"/>
      <c r="CC350" s="971">
        <f t="shared" si="774"/>
        <v>0</v>
      </c>
      <c r="CD350" s="970"/>
      <c r="CE350" s="971">
        <f t="shared" si="775"/>
        <v>0</v>
      </c>
      <c r="CF350" s="970"/>
      <c r="CG350" s="224">
        <f t="shared" si="782"/>
        <v>0</v>
      </c>
      <c r="CH350" s="989"/>
      <c r="CI350" s="990"/>
      <c r="CJ350" s="989"/>
      <c r="CK350" s="990"/>
      <c r="CL350" s="989"/>
      <c r="CM350" s="990"/>
      <c r="CN350" s="989"/>
      <c r="CO350" s="990"/>
      <c r="CP350" s="989"/>
      <c r="CQ350" s="990"/>
      <c r="CR350" s="282"/>
      <c r="CS350" s="987"/>
      <c r="CT350" s="988"/>
      <c r="CU350" s="987"/>
      <c r="CV350" s="988"/>
      <c r="CW350" s="987"/>
      <c r="CX350" s="988"/>
      <c r="CY350" s="987"/>
      <c r="CZ350" s="988"/>
      <c r="DA350" s="987"/>
      <c r="DB350" s="988"/>
      <c r="DC350" s="283"/>
      <c r="DD350" s="985"/>
      <c r="DE350" s="986"/>
      <c r="DF350" s="985"/>
      <c r="DG350" s="986"/>
      <c r="DH350" s="985"/>
      <c r="DI350" s="986"/>
      <c r="DJ350" s="985"/>
      <c r="DK350" s="986"/>
      <c r="DL350" s="985"/>
      <c r="DM350" s="986"/>
      <c r="DN350" s="284"/>
      <c r="DO350" s="996"/>
      <c r="DP350" s="997"/>
      <c r="DQ350" s="996"/>
      <c r="DR350" s="997"/>
      <c r="DS350" s="996"/>
      <c r="DT350" s="997"/>
      <c r="DU350" s="996"/>
      <c r="DV350" s="997"/>
      <c r="DW350" s="996"/>
      <c r="DX350" s="997"/>
      <c r="DY350" s="285"/>
      <c r="DZ350" s="572">
        <f t="shared" si="783"/>
        <v>0</v>
      </c>
      <c r="EA350" s="573">
        <f t="shared" si="784"/>
        <v>0</v>
      </c>
      <c r="EB350" s="573">
        <f t="shared" si="785"/>
        <v>0</v>
      </c>
      <c r="EC350" s="573">
        <f t="shared" si="786"/>
        <v>0</v>
      </c>
      <c r="ED350" s="573">
        <f t="shared" si="787"/>
        <v>0</v>
      </c>
      <c r="EE350" s="574">
        <f t="shared" si="788"/>
        <v>0</v>
      </c>
      <c r="EF350" s="256">
        <f t="shared" si="776"/>
        <v>0</v>
      </c>
      <c r="EG350" s="256">
        <f t="shared" si="777"/>
        <v>0</v>
      </c>
      <c r="EH350" s="256">
        <f t="shared" si="778"/>
        <v>0</v>
      </c>
      <c r="EI350" s="256">
        <f t="shared" si="779"/>
        <v>0</v>
      </c>
      <c r="EJ350" s="256">
        <f t="shared" si="780"/>
        <v>0</v>
      </c>
      <c r="EK350" s="244">
        <f t="shared" si="781"/>
        <v>0</v>
      </c>
    </row>
    <row r="351" spans="1:141" s="9" customFormat="1" ht="15" customHeight="1">
      <c r="A351" s="62"/>
      <c r="B351" s="62"/>
      <c r="C351" s="61" t="s">
        <v>315</v>
      </c>
      <c r="D351" s="655" t="s">
        <v>338</v>
      </c>
      <c r="E351" s="57"/>
      <c r="F351" s="57"/>
      <c r="G351" s="57"/>
      <c r="H351" s="57"/>
      <c r="I351" s="57"/>
      <c r="J351" s="649"/>
      <c r="K351" s="57"/>
      <c r="L351" s="33"/>
      <c r="M351" s="34">
        <f t="shared" si="770"/>
        <v>1.1000000000000001</v>
      </c>
      <c r="N351" s="865"/>
      <c r="O351" s="866"/>
      <c r="P351" s="865"/>
      <c r="Q351" s="866"/>
      <c r="R351" s="865"/>
      <c r="S351" s="866"/>
      <c r="T351" s="865"/>
      <c r="U351" s="866"/>
      <c r="V351" s="865"/>
      <c r="W351" s="866"/>
      <c r="X351" s="287"/>
      <c r="Y351" s="867"/>
      <c r="Z351" s="961"/>
      <c r="AA351" s="867"/>
      <c r="AB351" s="961"/>
      <c r="AC351" s="867"/>
      <c r="AD351" s="961"/>
      <c r="AE351" s="867"/>
      <c r="AF351" s="961"/>
      <c r="AG351" s="867"/>
      <c r="AH351" s="961"/>
      <c r="AI351" s="277"/>
      <c r="AJ351" s="869"/>
      <c r="AK351" s="870"/>
      <c r="AL351" s="869"/>
      <c r="AM351" s="870"/>
      <c r="AN351" s="869"/>
      <c r="AO351" s="870"/>
      <c r="AP351" s="869"/>
      <c r="AQ351" s="870"/>
      <c r="AR351" s="869"/>
      <c r="AS351" s="870"/>
      <c r="AT351" s="278"/>
      <c r="AU351" s="861"/>
      <c r="AV351" s="862"/>
      <c r="AW351" s="861"/>
      <c r="AX351" s="862"/>
      <c r="AY351" s="861"/>
      <c r="AZ351" s="862"/>
      <c r="BA351" s="861"/>
      <c r="BB351" s="862"/>
      <c r="BC351" s="861"/>
      <c r="BD351" s="862"/>
      <c r="BE351" s="279"/>
      <c r="BF351" s="863"/>
      <c r="BG351" s="864"/>
      <c r="BH351" s="863"/>
      <c r="BI351" s="864"/>
      <c r="BJ351" s="863"/>
      <c r="BK351" s="864"/>
      <c r="BL351" s="863"/>
      <c r="BM351" s="864"/>
      <c r="BN351" s="863"/>
      <c r="BO351" s="864"/>
      <c r="BP351" s="514"/>
      <c r="BQ351" s="575"/>
      <c r="BR351" s="576"/>
      <c r="BS351" s="576"/>
      <c r="BT351" s="576"/>
      <c r="BU351" s="576"/>
      <c r="BV351" s="577"/>
      <c r="BW351" s="969">
        <f t="shared" si="771"/>
        <v>0</v>
      </c>
      <c r="BX351" s="970"/>
      <c r="BY351" s="971">
        <f t="shared" si="772"/>
        <v>0</v>
      </c>
      <c r="BZ351" s="970"/>
      <c r="CA351" s="971">
        <f t="shared" si="773"/>
        <v>0</v>
      </c>
      <c r="CB351" s="970"/>
      <c r="CC351" s="971">
        <f t="shared" si="774"/>
        <v>0</v>
      </c>
      <c r="CD351" s="970"/>
      <c r="CE351" s="971">
        <f t="shared" si="775"/>
        <v>0</v>
      </c>
      <c r="CF351" s="970"/>
      <c r="CG351" s="224">
        <f t="shared" si="782"/>
        <v>0</v>
      </c>
      <c r="CH351" s="989"/>
      <c r="CI351" s="990"/>
      <c r="CJ351" s="989"/>
      <c r="CK351" s="990"/>
      <c r="CL351" s="989"/>
      <c r="CM351" s="990"/>
      <c r="CN351" s="989"/>
      <c r="CO351" s="990"/>
      <c r="CP351" s="989"/>
      <c r="CQ351" s="990"/>
      <c r="CR351" s="282"/>
      <c r="CS351" s="987"/>
      <c r="CT351" s="988"/>
      <c r="CU351" s="987"/>
      <c r="CV351" s="988"/>
      <c r="CW351" s="987"/>
      <c r="CX351" s="988"/>
      <c r="CY351" s="987"/>
      <c r="CZ351" s="988"/>
      <c r="DA351" s="987"/>
      <c r="DB351" s="988"/>
      <c r="DC351" s="283"/>
      <c r="DD351" s="985"/>
      <c r="DE351" s="986"/>
      <c r="DF351" s="985"/>
      <c r="DG351" s="986"/>
      <c r="DH351" s="985"/>
      <c r="DI351" s="986"/>
      <c r="DJ351" s="985"/>
      <c r="DK351" s="986"/>
      <c r="DL351" s="985"/>
      <c r="DM351" s="986"/>
      <c r="DN351" s="284"/>
      <c r="DO351" s="996"/>
      <c r="DP351" s="997"/>
      <c r="DQ351" s="996"/>
      <c r="DR351" s="997"/>
      <c r="DS351" s="996"/>
      <c r="DT351" s="997"/>
      <c r="DU351" s="996"/>
      <c r="DV351" s="997"/>
      <c r="DW351" s="996"/>
      <c r="DX351" s="997"/>
      <c r="DY351" s="285"/>
      <c r="DZ351" s="572">
        <f t="shared" si="783"/>
        <v>0</v>
      </c>
      <c r="EA351" s="573">
        <f t="shared" si="784"/>
        <v>0</v>
      </c>
      <c r="EB351" s="573">
        <f t="shared" si="785"/>
        <v>0</v>
      </c>
      <c r="EC351" s="573">
        <f t="shared" si="786"/>
        <v>0</v>
      </c>
      <c r="ED351" s="573">
        <f t="shared" si="787"/>
        <v>0</v>
      </c>
      <c r="EE351" s="574">
        <f t="shared" si="788"/>
        <v>0</v>
      </c>
      <c r="EF351" s="256">
        <f t="shared" si="776"/>
        <v>0</v>
      </c>
      <c r="EG351" s="256">
        <f t="shared" si="777"/>
        <v>0</v>
      </c>
      <c r="EH351" s="256">
        <f t="shared" si="778"/>
        <v>0</v>
      </c>
      <c r="EI351" s="256">
        <f t="shared" si="779"/>
        <v>0</v>
      </c>
      <c r="EJ351" s="256">
        <f t="shared" si="780"/>
        <v>0</v>
      </c>
      <c r="EK351" s="244">
        <f t="shared" si="781"/>
        <v>0</v>
      </c>
    </row>
    <row r="352" spans="1:141" s="9" customFormat="1" ht="15" customHeight="1">
      <c r="A352" s="62"/>
      <c r="B352" s="62"/>
      <c r="C352" s="61" t="s">
        <v>231</v>
      </c>
      <c r="D352" s="655"/>
      <c r="E352" s="57"/>
      <c r="F352" s="57"/>
      <c r="G352" s="57"/>
      <c r="H352" s="57"/>
      <c r="I352" s="57"/>
      <c r="J352" s="649"/>
      <c r="K352" s="57"/>
      <c r="L352" s="33"/>
      <c r="M352" s="34">
        <f t="shared" si="770"/>
        <v>1</v>
      </c>
      <c r="N352" s="865"/>
      <c r="O352" s="866"/>
      <c r="P352" s="865"/>
      <c r="Q352" s="866"/>
      <c r="R352" s="865"/>
      <c r="S352" s="866"/>
      <c r="T352" s="865"/>
      <c r="U352" s="866"/>
      <c r="V352" s="865"/>
      <c r="W352" s="866"/>
      <c r="X352" s="287"/>
      <c r="Y352" s="867"/>
      <c r="Z352" s="961"/>
      <c r="AA352" s="867"/>
      <c r="AB352" s="961"/>
      <c r="AC352" s="867"/>
      <c r="AD352" s="961"/>
      <c r="AE352" s="867"/>
      <c r="AF352" s="961"/>
      <c r="AG352" s="867"/>
      <c r="AH352" s="961"/>
      <c r="AI352" s="277"/>
      <c r="AJ352" s="869"/>
      <c r="AK352" s="870"/>
      <c r="AL352" s="869"/>
      <c r="AM352" s="870"/>
      <c r="AN352" s="869"/>
      <c r="AO352" s="870"/>
      <c r="AP352" s="869"/>
      <c r="AQ352" s="870"/>
      <c r="AR352" s="869"/>
      <c r="AS352" s="870"/>
      <c r="AT352" s="278"/>
      <c r="AU352" s="861"/>
      <c r="AV352" s="862"/>
      <c r="AW352" s="861"/>
      <c r="AX352" s="862"/>
      <c r="AY352" s="861"/>
      <c r="AZ352" s="862"/>
      <c r="BA352" s="861"/>
      <c r="BB352" s="862"/>
      <c r="BC352" s="861"/>
      <c r="BD352" s="862"/>
      <c r="BE352" s="279"/>
      <c r="BF352" s="863"/>
      <c r="BG352" s="864"/>
      <c r="BH352" s="863"/>
      <c r="BI352" s="864"/>
      <c r="BJ352" s="863"/>
      <c r="BK352" s="864"/>
      <c r="BL352" s="863"/>
      <c r="BM352" s="864"/>
      <c r="BN352" s="863"/>
      <c r="BO352" s="864"/>
      <c r="BP352" s="514"/>
      <c r="BQ352" s="575"/>
      <c r="BR352" s="576"/>
      <c r="BS352" s="576"/>
      <c r="BT352" s="576"/>
      <c r="BU352" s="576"/>
      <c r="BV352" s="577"/>
      <c r="BW352" s="969">
        <f t="shared" si="771"/>
        <v>0</v>
      </c>
      <c r="BX352" s="970"/>
      <c r="BY352" s="971">
        <f t="shared" si="772"/>
        <v>0</v>
      </c>
      <c r="BZ352" s="970"/>
      <c r="CA352" s="971">
        <f t="shared" si="773"/>
        <v>0</v>
      </c>
      <c r="CB352" s="970"/>
      <c r="CC352" s="971">
        <f t="shared" si="774"/>
        <v>0</v>
      </c>
      <c r="CD352" s="970"/>
      <c r="CE352" s="971">
        <f t="shared" si="775"/>
        <v>0</v>
      </c>
      <c r="CF352" s="970"/>
      <c r="CG352" s="224">
        <f t="shared" si="782"/>
        <v>0</v>
      </c>
      <c r="CH352" s="989"/>
      <c r="CI352" s="990"/>
      <c r="CJ352" s="989"/>
      <c r="CK352" s="990"/>
      <c r="CL352" s="989"/>
      <c r="CM352" s="990"/>
      <c r="CN352" s="989"/>
      <c r="CO352" s="990"/>
      <c r="CP352" s="989"/>
      <c r="CQ352" s="990"/>
      <c r="CR352" s="282"/>
      <c r="CS352" s="987"/>
      <c r="CT352" s="988"/>
      <c r="CU352" s="987"/>
      <c r="CV352" s="988"/>
      <c r="CW352" s="987"/>
      <c r="CX352" s="988"/>
      <c r="CY352" s="987"/>
      <c r="CZ352" s="988"/>
      <c r="DA352" s="987"/>
      <c r="DB352" s="988"/>
      <c r="DC352" s="283"/>
      <c r="DD352" s="985"/>
      <c r="DE352" s="986"/>
      <c r="DF352" s="985"/>
      <c r="DG352" s="986"/>
      <c r="DH352" s="985"/>
      <c r="DI352" s="986"/>
      <c r="DJ352" s="985"/>
      <c r="DK352" s="986"/>
      <c r="DL352" s="985"/>
      <c r="DM352" s="986"/>
      <c r="DN352" s="284"/>
      <c r="DO352" s="996"/>
      <c r="DP352" s="997"/>
      <c r="DQ352" s="996"/>
      <c r="DR352" s="997"/>
      <c r="DS352" s="996"/>
      <c r="DT352" s="997"/>
      <c r="DU352" s="996"/>
      <c r="DV352" s="997"/>
      <c r="DW352" s="996"/>
      <c r="DX352" s="997"/>
      <c r="DY352" s="285"/>
      <c r="DZ352" s="572">
        <f t="shared" si="783"/>
        <v>0</v>
      </c>
      <c r="EA352" s="573">
        <f t="shared" si="784"/>
        <v>0</v>
      </c>
      <c r="EB352" s="573">
        <f t="shared" si="785"/>
        <v>0</v>
      </c>
      <c r="EC352" s="573">
        <f t="shared" si="786"/>
        <v>0</v>
      </c>
      <c r="ED352" s="573">
        <f t="shared" si="787"/>
        <v>0</v>
      </c>
      <c r="EE352" s="574">
        <f t="shared" si="788"/>
        <v>0</v>
      </c>
      <c r="EF352" s="256">
        <f t="shared" si="776"/>
        <v>0</v>
      </c>
      <c r="EG352" s="256">
        <f t="shared" si="777"/>
        <v>0</v>
      </c>
      <c r="EH352" s="256">
        <f t="shared" si="778"/>
        <v>0</v>
      </c>
      <c r="EI352" s="256">
        <f t="shared" si="779"/>
        <v>0</v>
      </c>
      <c r="EJ352" s="256">
        <f t="shared" si="780"/>
        <v>0</v>
      </c>
      <c r="EK352" s="244">
        <f t="shared" si="781"/>
        <v>0</v>
      </c>
    </row>
    <row r="353" spans="1:141" s="9" customFormat="1" ht="15" customHeight="1">
      <c r="A353" s="62"/>
      <c r="B353" s="62"/>
      <c r="C353" s="61" t="s">
        <v>15</v>
      </c>
      <c r="D353" s="655"/>
      <c r="E353" s="57"/>
      <c r="F353" s="57"/>
      <c r="G353" s="57"/>
      <c r="H353" s="57"/>
      <c r="I353" s="57"/>
      <c r="J353" s="649"/>
      <c r="K353" s="57"/>
      <c r="L353" s="33"/>
      <c r="M353" s="34">
        <f t="shared" si="770"/>
        <v>1</v>
      </c>
      <c r="N353" s="865"/>
      <c r="O353" s="866"/>
      <c r="P353" s="865"/>
      <c r="Q353" s="866"/>
      <c r="R353" s="865"/>
      <c r="S353" s="866"/>
      <c r="T353" s="865"/>
      <c r="U353" s="866"/>
      <c r="V353" s="865"/>
      <c r="W353" s="866"/>
      <c r="X353" s="287"/>
      <c r="Y353" s="867"/>
      <c r="Z353" s="961"/>
      <c r="AA353" s="867"/>
      <c r="AB353" s="961"/>
      <c r="AC353" s="867"/>
      <c r="AD353" s="961"/>
      <c r="AE353" s="867"/>
      <c r="AF353" s="961"/>
      <c r="AG353" s="867"/>
      <c r="AH353" s="961"/>
      <c r="AI353" s="277"/>
      <c r="AJ353" s="869"/>
      <c r="AK353" s="870"/>
      <c r="AL353" s="869"/>
      <c r="AM353" s="870"/>
      <c r="AN353" s="869"/>
      <c r="AO353" s="870"/>
      <c r="AP353" s="869"/>
      <c r="AQ353" s="870"/>
      <c r="AR353" s="869"/>
      <c r="AS353" s="870"/>
      <c r="AT353" s="278"/>
      <c r="AU353" s="861"/>
      <c r="AV353" s="862"/>
      <c r="AW353" s="861"/>
      <c r="AX353" s="862"/>
      <c r="AY353" s="861"/>
      <c r="AZ353" s="862"/>
      <c r="BA353" s="861"/>
      <c r="BB353" s="862"/>
      <c r="BC353" s="861"/>
      <c r="BD353" s="862"/>
      <c r="BE353" s="279"/>
      <c r="BF353" s="863"/>
      <c r="BG353" s="864"/>
      <c r="BH353" s="863"/>
      <c r="BI353" s="864"/>
      <c r="BJ353" s="863"/>
      <c r="BK353" s="864"/>
      <c r="BL353" s="863"/>
      <c r="BM353" s="864"/>
      <c r="BN353" s="863"/>
      <c r="BO353" s="864"/>
      <c r="BP353" s="514"/>
      <c r="BQ353" s="575"/>
      <c r="BR353" s="576"/>
      <c r="BS353" s="576"/>
      <c r="BT353" s="576"/>
      <c r="BU353" s="576"/>
      <c r="BV353" s="577"/>
      <c r="BW353" s="969">
        <f t="shared" si="771"/>
        <v>0</v>
      </c>
      <c r="BX353" s="970"/>
      <c r="BY353" s="971">
        <f t="shared" si="772"/>
        <v>0</v>
      </c>
      <c r="BZ353" s="970"/>
      <c r="CA353" s="971">
        <f t="shared" si="773"/>
        <v>0</v>
      </c>
      <c r="CB353" s="970"/>
      <c r="CC353" s="971">
        <f t="shared" si="774"/>
        <v>0</v>
      </c>
      <c r="CD353" s="970"/>
      <c r="CE353" s="971">
        <f t="shared" si="775"/>
        <v>0</v>
      </c>
      <c r="CF353" s="970"/>
      <c r="CG353" s="224">
        <f t="shared" si="782"/>
        <v>0</v>
      </c>
      <c r="CH353" s="989"/>
      <c r="CI353" s="990"/>
      <c r="CJ353" s="989"/>
      <c r="CK353" s="990"/>
      <c r="CL353" s="989"/>
      <c r="CM353" s="990"/>
      <c r="CN353" s="989"/>
      <c r="CO353" s="990"/>
      <c r="CP353" s="989"/>
      <c r="CQ353" s="990"/>
      <c r="CR353" s="282"/>
      <c r="CS353" s="987"/>
      <c r="CT353" s="988"/>
      <c r="CU353" s="987"/>
      <c r="CV353" s="988"/>
      <c r="CW353" s="987"/>
      <c r="CX353" s="988"/>
      <c r="CY353" s="987"/>
      <c r="CZ353" s="988"/>
      <c r="DA353" s="987"/>
      <c r="DB353" s="988"/>
      <c r="DC353" s="283"/>
      <c r="DD353" s="985"/>
      <c r="DE353" s="986"/>
      <c r="DF353" s="985"/>
      <c r="DG353" s="986"/>
      <c r="DH353" s="985"/>
      <c r="DI353" s="986"/>
      <c r="DJ353" s="985"/>
      <c r="DK353" s="986"/>
      <c r="DL353" s="985"/>
      <c r="DM353" s="986"/>
      <c r="DN353" s="284"/>
      <c r="DO353" s="996"/>
      <c r="DP353" s="997"/>
      <c r="DQ353" s="996"/>
      <c r="DR353" s="997"/>
      <c r="DS353" s="996"/>
      <c r="DT353" s="997"/>
      <c r="DU353" s="996"/>
      <c r="DV353" s="997"/>
      <c r="DW353" s="996"/>
      <c r="DX353" s="997"/>
      <c r="DY353" s="285"/>
      <c r="DZ353" s="572">
        <f t="shared" si="783"/>
        <v>0</v>
      </c>
      <c r="EA353" s="573">
        <f t="shared" si="784"/>
        <v>0</v>
      </c>
      <c r="EB353" s="573">
        <f t="shared" si="785"/>
        <v>0</v>
      </c>
      <c r="EC353" s="573">
        <f t="shared" si="786"/>
        <v>0</v>
      </c>
      <c r="ED353" s="573">
        <f t="shared" si="787"/>
        <v>0</v>
      </c>
      <c r="EE353" s="574">
        <f t="shared" si="788"/>
        <v>0</v>
      </c>
      <c r="EF353" s="256">
        <f t="shared" si="776"/>
        <v>0</v>
      </c>
      <c r="EG353" s="256">
        <f t="shared" si="777"/>
        <v>0</v>
      </c>
      <c r="EH353" s="256">
        <f t="shared" si="778"/>
        <v>0</v>
      </c>
      <c r="EI353" s="256">
        <f t="shared" si="779"/>
        <v>0</v>
      </c>
      <c r="EJ353" s="256">
        <f t="shared" si="780"/>
        <v>0</v>
      </c>
      <c r="EK353" s="244">
        <f t="shared" si="781"/>
        <v>0</v>
      </c>
    </row>
    <row r="354" spans="1:141" s="9" customFormat="1" ht="15" customHeight="1">
      <c r="A354" s="62"/>
      <c r="B354" s="62"/>
      <c r="C354" s="61" t="s">
        <v>34</v>
      </c>
      <c r="D354" s="655"/>
      <c r="E354" s="57"/>
      <c r="F354" s="57"/>
      <c r="G354" s="57"/>
      <c r="H354" s="57"/>
      <c r="I354" s="57"/>
      <c r="J354" s="649"/>
      <c r="K354" s="57"/>
      <c r="L354" s="33"/>
      <c r="M354" s="34">
        <f t="shared" si="770"/>
        <v>1.1000000000000001</v>
      </c>
      <c r="N354" s="865"/>
      <c r="O354" s="866"/>
      <c r="P354" s="865"/>
      <c r="Q354" s="866"/>
      <c r="R354" s="865"/>
      <c r="S354" s="866"/>
      <c r="T354" s="865"/>
      <c r="U354" s="866"/>
      <c r="V354" s="865"/>
      <c r="W354" s="866"/>
      <c r="X354" s="287"/>
      <c r="Y354" s="867"/>
      <c r="Z354" s="961"/>
      <c r="AA354" s="867"/>
      <c r="AB354" s="961"/>
      <c r="AC354" s="867"/>
      <c r="AD354" s="961"/>
      <c r="AE354" s="867"/>
      <c r="AF354" s="961"/>
      <c r="AG354" s="867"/>
      <c r="AH354" s="961"/>
      <c r="AI354" s="277"/>
      <c r="AJ354" s="869"/>
      <c r="AK354" s="870"/>
      <c r="AL354" s="869"/>
      <c r="AM354" s="870"/>
      <c r="AN354" s="869"/>
      <c r="AO354" s="870"/>
      <c r="AP354" s="869"/>
      <c r="AQ354" s="870"/>
      <c r="AR354" s="869"/>
      <c r="AS354" s="870"/>
      <c r="AT354" s="278"/>
      <c r="AU354" s="861"/>
      <c r="AV354" s="862"/>
      <c r="AW354" s="861"/>
      <c r="AX354" s="862"/>
      <c r="AY354" s="861"/>
      <c r="AZ354" s="862"/>
      <c r="BA354" s="861"/>
      <c r="BB354" s="862"/>
      <c r="BC354" s="861"/>
      <c r="BD354" s="862"/>
      <c r="BE354" s="279"/>
      <c r="BF354" s="863"/>
      <c r="BG354" s="864"/>
      <c r="BH354" s="863"/>
      <c r="BI354" s="864"/>
      <c r="BJ354" s="863"/>
      <c r="BK354" s="864"/>
      <c r="BL354" s="863"/>
      <c r="BM354" s="864"/>
      <c r="BN354" s="863"/>
      <c r="BO354" s="864"/>
      <c r="BP354" s="514"/>
      <c r="BQ354" s="575"/>
      <c r="BR354" s="576"/>
      <c r="BS354" s="576"/>
      <c r="BT354" s="576"/>
      <c r="BU354" s="576"/>
      <c r="BV354" s="577"/>
      <c r="BW354" s="969">
        <f t="shared" si="771"/>
        <v>0</v>
      </c>
      <c r="BX354" s="970"/>
      <c r="BY354" s="971">
        <f t="shared" si="772"/>
        <v>0</v>
      </c>
      <c r="BZ354" s="970"/>
      <c r="CA354" s="971">
        <f t="shared" si="773"/>
        <v>0</v>
      </c>
      <c r="CB354" s="970"/>
      <c r="CC354" s="971">
        <f t="shared" si="774"/>
        <v>0</v>
      </c>
      <c r="CD354" s="970"/>
      <c r="CE354" s="971">
        <f t="shared" si="775"/>
        <v>0</v>
      </c>
      <c r="CF354" s="970"/>
      <c r="CG354" s="224">
        <f t="shared" si="782"/>
        <v>0</v>
      </c>
      <c r="CH354" s="989"/>
      <c r="CI354" s="990"/>
      <c r="CJ354" s="989"/>
      <c r="CK354" s="990"/>
      <c r="CL354" s="989"/>
      <c r="CM354" s="990"/>
      <c r="CN354" s="989"/>
      <c r="CO354" s="990"/>
      <c r="CP354" s="989"/>
      <c r="CQ354" s="990"/>
      <c r="CR354" s="282"/>
      <c r="CS354" s="987"/>
      <c r="CT354" s="988"/>
      <c r="CU354" s="987"/>
      <c r="CV354" s="988"/>
      <c r="CW354" s="987"/>
      <c r="CX354" s="988"/>
      <c r="CY354" s="987"/>
      <c r="CZ354" s="988"/>
      <c r="DA354" s="987"/>
      <c r="DB354" s="988"/>
      <c r="DC354" s="283"/>
      <c r="DD354" s="985"/>
      <c r="DE354" s="986"/>
      <c r="DF354" s="985"/>
      <c r="DG354" s="986"/>
      <c r="DH354" s="985"/>
      <c r="DI354" s="986"/>
      <c r="DJ354" s="985"/>
      <c r="DK354" s="986"/>
      <c r="DL354" s="985"/>
      <c r="DM354" s="986"/>
      <c r="DN354" s="284"/>
      <c r="DO354" s="996"/>
      <c r="DP354" s="997"/>
      <c r="DQ354" s="996"/>
      <c r="DR354" s="997"/>
      <c r="DS354" s="996"/>
      <c r="DT354" s="997"/>
      <c r="DU354" s="996"/>
      <c r="DV354" s="997"/>
      <c r="DW354" s="996"/>
      <c r="DX354" s="997"/>
      <c r="DY354" s="285"/>
      <c r="DZ354" s="572">
        <f t="shared" si="783"/>
        <v>0</v>
      </c>
      <c r="EA354" s="573">
        <f t="shared" si="784"/>
        <v>0</v>
      </c>
      <c r="EB354" s="573">
        <f t="shared" si="785"/>
        <v>0</v>
      </c>
      <c r="EC354" s="573">
        <f t="shared" si="786"/>
        <v>0</v>
      </c>
      <c r="ED354" s="573">
        <f t="shared" si="787"/>
        <v>0</v>
      </c>
      <c r="EE354" s="574">
        <f t="shared" si="788"/>
        <v>0</v>
      </c>
      <c r="EF354" s="256">
        <f t="shared" si="776"/>
        <v>0</v>
      </c>
      <c r="EG354" s="256">
        <f t="shared" si="777"/>
        <v>0</v>
      </c>
      <c r="EH354" s="256">
        <f t="shared" si="778"/>
        <v>0</v>
      </c>
      <c r="EI354" s="256">
        <f t="shared" si="779"/>
        <v>0</v>
      </c>
      <c r="EJ354" s="256">
        <f t="shared" si="780"/>
        <v>0</v>
      </c>
      <c r="EK354" s="244">
        <f t="shared" si="781"/>
        <v>0</v>
      </c>
    </row>
    <row r="355" spans="1:141" s="9" customFormat="1" ht="15" customHeight="1">
      <c r="A355" s="62"/>
      <c r="B355" s="62"/>
      <c r="C355" s="61" t="s">
        <v>315</v>
      </c>
      <c r="D355" s="655" t="s">
        <v>338</v>
      </c>
      <c r="E355" s="57"/>
      <c r="F355" s="57"/>
      <c r="G355" s="57"/>
      <c r="H355" s="57"/>
      <c r="I355" s="57"/>
      <c r="J355" s="649"/>
      <c r="K355" s="57"/>
      <c r="L355" s="33"/>
      <c r="M355" s="34">
        <f t="shared" si="770"/>
        <v>1.1000000000000001</v>
      </c>
      <c r="N355" s="865"/>
      <c r="O355" s="866"/>
      <c r="P355" s="865"/>
      <c r="Q355" s="866"/>
      <c r="R355" s="865"/>
      <c r="S355" s="866"/>
      <c r="T355" s="865"/>
      <c r="U355" s="866"/>
      <c r="V355" s="865"/>
      <c r="W355" s="866"/>
      <c r="X355" s="287"/>
      <c r="Y355" s="867"/>
      <c r="Z355" s="961"/>
      <c r="AA355" s="867"/>
      <c r="AB355" s="961"/>
      <c r="AC355" s="867"/>
      <c r="AD355" s="961"/>
      <c r="AE355" s="867"/>
      <c r="AF355" s="961"/>
      <c r="AG355" s="867"/>
      <c r="AH355" s="961"/>
      <c r="AI355" s="277"/>
      <c r="AJ355" s="869"/>
      <c r="AK355" s="870"/>
      <c r="AL355" s="869"/>
      <c r="AM355" s="870"/>
      <c r="AN355" s="869"/>
      <c r="AO355" s="870"/>
      <c r="AP355" s="869"/>
      <c r="AQ355" s="870"/>
      <c r="AR355" s="869"/>
      <c r="AS355" s="870"/>
      <c r="AT355" s="278"/>
      <c r="AU355" s="861"/>
      <c r="AV355" s="862"/>
      <c r="AW355" s="861"/>
      <c r="AX355" s="862"/>
      <c r="AY355" s="861"/>
      <c r="AZ355" s="862"/>
      <c r="BA355" s="861"/>
      <c r="BB355" s="862"/>
      <c r="BC355" s="861"/>
      <c r="BD355" s="862"/>
      <c r="BE355" s="279"/>
      <c r="BF355" s="863"/>
      <c r="BG355" s="864"/>
      <c r="BH355" s="863"/>
      <c r="BI355" s="864"/>
      <c r="BJ355" s="863"/>
      <c r="BK355" s="864"/>
      <c r="BL355" s="863"/>
      <c r="BM355" s="864"/>
      <c r="BN355" s="863"/>
      <c r="BO355" s="864"/>
      <c r="BP355" s="514"/>
      <c r="BQ355" s="575"/>
      <c r="BR355" s="576"/>
      <c r="BS355" s="576"/>
      <c r="BT355" s="576"/>
      <c r="BU355" s="576"/>
      <c r="BV355" s="577"/>
      <c r="BW355" s="969">
        <f t="shared" si="771"/>
        <v>0</v>
      </c>
      <c r="BX355" s="970"/>
      <c r="BY355" s="971">
        <f t="shared" si="772"/>
        <v>0</v>
      </c>
      <c r="BZ355" s="970"/>
      <c r="CA355" s="971">
        <f t="shared" si="773"/>
        <v>0</v>
      </c>
      <c r="CB355" s="970"/>
      <c r="CC355" s="971">
        <f t="shared" si="774"/>
        <v>0</v>
      </c>
      <c r="CD355" s="970"/>
      <c r="CE355" s="971">
        <f t="shared" si="775"/>
        <v>0</v>
      </c>
      <c r="CF355" s="970"/>
      <c r="CG355" s="224">
        <f t="shared" si="782"/>
        <v>0</v>
      </c>
      <c r="CH355" s="989"/>
      <c r="CI355" s="990"/>
      <c r="CJ355" s="989"/>
      <c r="CK355" s="990"/>
      <c r="CL355" s="989"/>
      <c r="CM355" s="990"/>
      <c r="CN355" s="989"/>
      <c r="CO355" s="990"/>
      <c r="CP355" s="989"/>
      <c r="CQ355" s="990"/>
      <c r="CR355" s="282"/>
      <c r="CS355" s="987"/>
      <c r="CT355" s="988"/>
      <c r="CU355" s="987"/>
      <c r="CV355" s="988"/>
      <c r="CW355" s="987"/>
      <c r="CX355" s="988"/>
      <c r="CY355" s="987"/>
      <c r="CZ355" s="988"/>
      <c r="DA355" s="987"/>
      <c r="DB355" s="988"/>
      <c r="DC355" s="283"/>
      <c r="DD355" s="985"/>
      <c r="DE355" s="986"/>
      <c r="DF355" s="985"/>
      <c r="DG355" s="986"/>
      <c r="DH355" s="985"/>
      <c r="DI355" s="986"/>
      <c r="DJ355" s="985"/>
      <c r="DK355" s="986"/>
      <c r="DL355" s="985"/>
      <c r="DM355" s="986"/>
      <c r="DN355" s="284"/>
      <c r="DO355" s="996"/>
      <c r="DP355" s="997"/>
      <c r="DQ355" s="996"/>
      <c r="DR355" s="997"/>
      <c r="DS355" s="996"/>
      <c r="DT355" s="997"/>
      <c r="DU355" s="996"/>
      <c r="DV355" s="997"/>
      <c r="DW355" s="996"/>
      <c r="DX355" s="997"/>
      <c r="DY355" s="285"/>
      <c r="DZ355" s="572">
        <f t="shared" si="783"/>
        <v>0</v>
      </c>
      <c r="EA355" s="573">
        <f t="shared" si="784"/>
        <v>0</v>
      </c>
      <c r="EB355" s="573">
        <f t="shared" si="785"/>
        <v>0</v>
      </c>
      <c r="EC355" s="573">
        <f t="shared" si="786"/>
        <v>0</v>
      </c>
      <c r="ED355" s="573">
        <f t="shared" si="787"/>
        <v>0</v>
      </c>
      <c r="EE355" s="574">
        <f t="shared" si="788"/>
        <v>0</v>
      </c>
      <c r="EF355" s="256">
        <f t="shared" si="776"/>
        <v>0</v>
      </c>
      <c r="EG355" s="256">
        <f t="shared" si="777"/>
        <v>0</v>
      </c>
      <c r="EH355" s="256">
        <f t="shared" si="778"/>
        <v>0</v>
      </c>
      <c r="EI355" s="256">
        <f t="shared" si="779"/>
        <v>0</v>
      </c>
      <c r="EJ355" s="256">
        <f t="shared" si="780"/>
        <v>0</v>
      </c>
      <c r="EK355" s="244">
        <f t="shared" si="781"/>
        <v>0</v>
      </c>
    </row>
    <row r="356" spans="1:141" s="9" customFormat="1" ht="15" customHeight="1">
      <c r="A356" s="62"/>
      <c r="B356" s="62"/>
      <c r="C356" s="61" t="s">
        <v>231</v>
      </c>
      <c r="D356" s="655"/>
      <c r="E356" s="57"/>
      <c r="F356" s="57"/>
      <c r="G356" s="57"/>
      <c r="H356" s="57"/>
      <c r="I356" s="57"/>
      <c r="J356" s="649"/>
      <c r="K356" s="57"/>
      <c r="L356" s="33"/>
      <c r="M356" s="34">
        <f t="shared" si="770"/>
        <v>1</v>
      </c>
      <c r="N356" s="865"/>
      <c r="O356" s="866"/>
      <c r="P356" s="865"/>
      <c r="Q356" s="866"/>
      <c r="R356" s="865"/>
      <c r="S356" s="866"/>
      <c r="T356" s="865"/>
      <c r="U356" s="866"/>
      <c r="V356" s="865"/>
      <c r="W356" s="866"/>
      <c r="X356" s="287"/>
      <c r="Y356" s="867"/>
      <c r="Z356" s="961"/>
      <c r="AA356" s="867"/>
      <c r="AB356" s="961"/>
      <c r="AC356" s="867"/>
      <c r="AD356" s="961"/>
      <c r="AE356" s="867"/>
      <c r="AF356" s="961"/>
      <c r="AG356" s="867"/>
      <c r="AH356" s="961"/>
      <c r="AI356" s="277"/>
      <c r="AJ356" s="869"/>
      <c r="AK356" s="870"/>
      <c r="AL356" s="869"/>
      <c r="AM356" s="870"/>
      <c r="AN356" s="869"/>
      <c r="AO356" s="870"/>
      <c r="AP356" s="869"/>
      <c r="AQ356" s="870"/>
      <c r="AR356" s="869"/>
      <c r="AS356" s="870"/>
      <c r="AT356" s="278"/>
      <c r="AU356" s="861"/>
      <c r="AV356" s="862"/>
      <c r="AW356" s="861"/>
      <c r="AX356" s="862"/>
      <c r="AY356" s="861"/>
      <c r="AZ356" s="862"/>
      <c r="BA356" s="861"/>
      <c r="BB356" s="862"/>
      <c r="BC356" s="861"/>
      <c r="BD356" s="862"/>
      <c r="BE356" s="279"/>
      <c r="BF356" s="863"/>
      <c r="BG356" s="864"/>
      <c r="BH356" s="863"/>
      <c r="BI356" s="864"/>
      <c r="BJ356" s="863"/>
      <c r="BK356" s="864"/>
      <c r="BL356" s="863"/>
      <c r="BM356" s="864"/>
      <c r="BN356" s="863"/>
      <c r="BO356" s="864"/>
      <c r="BP356" s="514"/>
      <c r="BQ356" s="575"/>
      <c r="BR356" s="576"/>
      <c r="BS356" s="576"/>
      <c r="BT356" s="576"/>
      <c r="BU356" s="576"/>
      <c r="BV356" s="577"/>
      <c r="BW356" s="969">
        <f t="shared" si="771"/>
        <v>0</v>
      </c>
      <c r="BX356" s="970"/>
      <c r="BY356" s="971">
        <f t="shared" si="772"/>
        <v>0</v>
      </c>
      <c r="BZ356" s="970"/>
      <c r="CA356" s="971">
        <f t="shared" si="773"/>
        <v>0</v>
      </c>
      <c r="CB356" s="970"/>
      <c r="CC356" s="971">
        <f t="shared" si="774"/>
        <v>0</v>
      </c>
      <c r="CD356" s="970"/>
      <c r="CE356" s="971">
        <f t="shared" si="775"/>
        <v>0</v>
      </c>
      <c r="CF356" s="970"/>
      <c r="CG356" s="224">
        <f t="shared" si="782"/>
        <v>0</v>
      </c>
      <c r="CH356" s="989"/>
      <c r="CI356" s="990"/>
      <c r="CJ356" s="989"/>
      <c r="CK356" s="990"/>
      <c r="CL356" s="989"/>
      <c r="CM356" s="990"/>
      <c r="CN356" s="989"/>
      <c r="CO356" s="990"/>
      <c r="CP356" s="989"/>
      <c r="CQ356" s="990"/>
      <c r="CR356" s="282"/>
      <c r="CS356" s="987"/>
      <c r="CT356" s="988"/>
      <c r="CU356" s="987"/>
      <c r="CV356" s="988"/>
      <c r="CW356" s="987"/>
      <c r="CX356" s="988"/>
      <c r="CY356" s="987"/>
      <c r="CZ356" s="988"/>
      <c r="DA356" s="987"/>
      <c r="DB356" s="988"/>
      <c r="DC356" s="283"/>
      <c r="DD356" s="985"/>
      <c r="DE356" s="986"/>
      <c r="DF356" s="985"/>
      <c r="DG356" s="986"/>
      <c r="DH356" s="985"/>
      <c r="DI356" s="986"/>
      <c r="DJ356" s="985"/>
      <c r="DK356" s="986"/>
      <c r="DL356" s="985"/>
      <c r="DM356" s="986"/>
      <c r="DN356" s="284"/>
      <c r="DO356" s="996"/>
      <c r="DP356" s="997"/>
      <c r="DQ356" s="996"/>
      <c r="DR356" s="997"/>
      <c r="DS356" s="996"/>
      <c r="DT356" s="997"/>
      <c r="DU356" s="996"/>
      <c r="DV356" s="997"/>
      <c r="DW356" s="996"/>
      <c r="DX356" s="997"/>
      <c r="DY356" s="285"/>
      <c r="DZ356" s="572">
        <f t="shared" si="783"/>
        <v>0</v>
      </c>
      <c r="EA356" s="573">
        <f t="shared" si="784"/>
        <v>0</v>
      </c>
      <c r="EB356" s="573">
        <f t="shared" si="785"/>
        <v>0</v>
      </c>
      <c r="EC356" s="573">
        <f t="shared" si="786"/>
        <v>0</v>
      </c>
      <c r="ED356" s="573">
        <f t="shared" si="787"/>
        <v>0</v>
      </c>
      <c r="EE356" s="574">
        <f t="shared" si="788"/>
        <v>0</v>
      </c>
      <c r="EF356" s="256">
        <f t="shared" si="776"/>
        <v>0</v>
      </c>
      <c r="EG356" s="256">
        <f t="shared" si="777"/>
        <v>0</v>
      </c>
      <c r="EH356" s="256">
        <f t="shared" si="778"/>
        <v>0</v>
      </c>
      <c r="EI356" s="256">
        <f t="shared" si="779"/>
        <v>0</v>
      </c>
      <c r="EJ356" s="256">
        <f t="shared" si="780"/>
        <v>0</v>
      </c>
      <c r="EK356" s="244">
        <f t="shared" si="781"/>
        <v>0</v>
      </c>
    </row>
    <row r="357" spans="1:141" s="9" customFormat="1" ht="15" customHeight="1">
      <c r="A357" s="62"/>
      <c r="B357" s="62"/>
      <c r="C357" s="61" t="s">
        <v>15</v>
      </c>
      <c r="D357" s="655"/>
      <c r="E357" s="57"/>
      <c r="F357" s="57"/>
      <c r="G357" s="57"/>
      <c r="H357" s="57"/>
      <c r="I357" s="57"/>
      <c r="J357" s="649"/>
      <c r="K357" s="57"/>
      <c r="L357" s="33"/>
      <c r="M357" s="34">
        <f t="shared" si="770"/>
        <v>1</v>
      </c>
      <c r="N357" s="865"/>
      <c r="O357" s="866"/>
      <c r="P357" s="865"/>
      <c r="Q357" s="866"/>
      <c r="R357" s="865"/>
      <c r="S357" s="866"/>
      <c r="T357" s="865"/>
      <c r="U357" s="866"/>
      <c r="V357" s="865"/>
      <c r="W357" s="866"/>
      <c r="X357" s="287"/>
      <c r="Y357" s="867"/>
      <c r="Z357" s="961"/>
      <c r="AA357" s="867"/>
      <c r="AB357" s="961"/>
      <c r="AC357" s="867"/>
      <c r="AD357" s="961"/>
      <c r="AE357" s="867"/>
      <c r="AF357" s="961"/>
      <c r="AG357" s="867"/>
      <c r="AH357" s="961"/>
      <c r="AI357" s="277"/>
      <c r="AJ357" s="869"/>
      <c r="AK357" s="870"/>
      <c r="AL357" s="869"/>
      <c r="AM357" s="870"/>
      <c r="AN357" s="869"/>
      <c r="AO357" s="870"/>
      <c r="AP357" s="869"/>
      <c r="AQ357" s="870"/>
      <c r="AR357" s="869"/>
      <c r="AS357" s="870"/>
      <c r="AT357" s="278"/>
      <c r="AU357" s="861"/>
      <c r="AV357" s="862"/>
      <c r="AW357" s="861"/>
      <c r="AX357" s="862"/>
      <c r="AY357" s="861"/>
      <c r="AZ357" s="862"/>
      <c r="BA357" s="861"/>
      <c r="BB357" s="862"/>
      <c r="BC357" s="861"/>
      <c r="BD357" s="862"/>
      <c r="BE357" s="279"/>
      <c r="BF357" s="863"/>
      <c r="BG357" s="864"/>
      <c r="BH357" s="863"/>
      <c r="BI357" s="864"/>
      <c r="BJ357" s="863"/>
      <c r="BK357" s="864"/>
      <c r="BL357" s="863"/>
      <c r="BM357" s="864"/>
      <c r="BN357" s="863"/>
      <c r="BO357" s="864"/>
      <c r="BP357" s="514"/>
      <c r="BQ357" s="575"/>
      <c r="BR357" s="576"/>
      <c r="BS357" s="576"/>
      <c r="BT357" s="576"/>
      <c r="BU357" s="576"/>
      <c r="BV357" s="577"/>
      <c r="BW357" s="969">
        <f t="shared" si="771"/>
        <v>0</v>
      </c>
      <c r="BX357" s="970"/>
      <c r="BY357" s="971">
        <f t="shared" si="772"/>
        <v>0</v>
      </c>
      <c r="BZ357" s="970"/>
      <c r="CA357" s="971">
        <f t="shared" si="773"/>
        <v>0</v>
      </c>
      <c r="CB357" s="970"/>
      <c r="CC357" s="971">
        <f t="shared" si="774"/>
        <v>0</v>
      </c>
      <c r="CD357" s="970"/>
      <c r="CE357" s="971">
        <f t="shared" si="775"/>
        <v>0</v>
      </c>
      <c r="CF357" s="970"/>
      <c r="CG357" s="224">
        <f t="shared" si="782"/>
        <v>0</v>
      </c>
      <c r="CH357" s="989"/>
      <c r="CI357" s="990"/>
      <c r="CJ357" s="989"/>
      <c r="CK357" s="990"/>
      <c r="CL357" s="989"/>
      <c r="CM357" s="990"/>
      <c r="CN357" s="989"/>
      <c r="CO357" s="990"/>
      <c r="CP357" s="989"/>
      <c r="CQ357" s="990"/>
      <c r="CR357" s="282"/>
      <c r="CS357" s="987"/>
      <c r="CT357" s="988"/>
      <c r="CU357" s="987"/>
      <c r="CV357" s="988"/>
      <c r="CW357" s="987"/>
      <c r="CX357" s="988"/>
      <c r="CY357" s="987"/>
      <c r="CZ357" s="988"/>
      <c r="DA357" s="987"/>
      <c r="DB357" s="988"/>
      <c r="DC357" s="283"/>
      <c r="DD357" s="985"/>
      <c r="DE357" s="986"/>
      <c r="DF357" s="985"/>
      <c r="DG357" s="986"/>
      <c r="DH357" s="985"/>
      <c r="DI357" s="986"/>
      <c r="DJ357" s="985"/>
      <c r="DK357" s="986"/>
      <c r="DL357" s="985"/>
      <c r="DM357" s="986"/>
      <c r="DN357" s="284"/>
      <c r="DO357" s="996"/>
      <c r="DP357" s="997"/>
      <c r="DQ357" s="996"/>
      <c r="DR357" s="997"/>
      <c r="DS357" s="996"/>
      <c r="DT357" s="997"/>
      <c r="DU357" s="996"/>
      <c r="DV357" s="997"/>
      <c r="DW357" s="996"/>
      <c r="DX357" s="997"/>
      <c r="DY357" s="285"/>
      <c r="DZ357" s="572">
        <f t="shared" si="783"/>
        <v>0</v>
      </c>
      <c r="EA357" s="573">
        <f t="shared" si="784"/>
        <v>0</v>
      </c>
      <c r="EB357" s="573">
        <f t="shared" si="785"/>
        <v>0</v>
      </c>
      <c r="EC357" s="573">
        <f t="shared" si="786"/>
        <v>0</v>
      </c>
      <c r="ED357" s="573">
        <f t="shared" si="787"/>
        <v>0</v>
      </c>
      <c r="EE357" s="574">
        <f t="shared" si="788"/>
        <v>0</v>
      </c>
      <c r="EF357" s="256">
        <f t="shared" si="776"/>
        <v>0</v>
      </c>
      <c r="EG357" s="256">
        <f t="shared" si="777"/>
        <v>0</v>
      </c>
      <c r="EH357" s="256">
        <f t="shared" si="778"/>
        <v>0</v>
      </c>
      <c r="EI357" s="256">
        <f t="shared" si="779"/>
        <v>0</v>
      </c>
      <c r="EJ357" s="256">
        <f t="shared" si="780"/>
        <v>0</v>
      </c>
      <c r="EK357" s="244">
        <f t="shared" si="781"/>
        <v>0</v>
      </c>
    </row>
    <row r="358" spans="1:141" s="9" customFormat="1" ht="15" customHeight="1">
      <c r="A358" s="62"/>
      <c r="B358" s="62"/>
      <c r="C358" s="61" t="s">
        <v>34</v>
      </c>
      <c r="D358" s="655"/>
      <c r="E358" s="57"/>
      <c r="F358" s="57"/>
      <c r="G358" s="57"/>
      <c r="H358" s="57"/>
      <c r="I358" s="57"/>
      <c r="J358" s="649"/>
      <c r="K358" s="57"/>
      <c r="L358" s="33"/>
      <c r="M358" s="34">
        <f t="shared" si="770"/>
        <v>1.1000000000000001</v>
      </c>
      <c r="N358" s="865"/>
      <c r="O358" s="866"/>
      <c r="P358" s="865"/>
      <c r="Q358" s="866"/>
      <c r="R358" s="865"/>
      <c r="S358" s="866"/>
      <c r="T358" s="865"/>
      <c r="U358" s="866"/>
      <c r="V358" s="865"/>
      <c r="W358" s="866"/>
      <c r="X358" s="287"/>
      <c r="Y358" s="867"/>
      <c r="Z358" s="961"/>
      <c r="AA358" s="867"/>
      <c r="AB358" s="961"/>
      <c r="AC358" s="867"/>
      <c r="AD358" s="961"/>
      <c r="AE358" s="867"/>
      <c r="AF358" s="961"/>
      <c r="AG358" s="867"/>
      <c r="AH358" s="961"/>
      <c r="AI358" s="277"/>
      <c r="AJ358" s="869"/>
      <c r="AK358" s="870"/>
      <c r="AL358" s="869"/>
      <c r="AM358" s="870"/>
      <c r="AN358" s="869"/>
      <c r="AO358" s="870"/>
      <c r="AP358" s="869"/>
      <c r="AQ358" s="870"/>
      <c r="AR358" s="869"/>
      <c r="AS358" s="870"/>
      <c r="AT358" s="278"/>
      <c r="AU358" s="861"/>
      <c r="AV358" s="862"/>
      <c r="AW358" s="861"/>
      <c r="AX358" s="862"/>
      <c r="AY358" s="861"/>
      <c r="AZ358" s="862"/>
      <c r="BA358" s="861"/>
      <c r="BB358" s="862"/>
      <c r="BC358" s="861"/>
      <c r="BD358" s="862"/>
      <c r="BE358" s="279"/>
      <c r="BF358" s="863"/>
      <c r="BG358" s="864"/>
      <c r="BH358" s="863"/>
      <c r="BI358" s="864"/>
      <c r="BJ358" s="863"/>
      <c r="BK358" s="864"/>
      <c r="BL358" s="863"/>
      <c r="BM358" s="864"/>
      <c r="BN358" s="863"/>
      <c r="BO358" s="864"/>
      <c r="BP358" s="514"/>
      <c r="BQ358" s="575"/>
      <c r="BR358" s="576"/>
      <c r="BS358" s="576"/>
      <c r="BT358" s="576"/>
      <c r="BU358" s="576"/>
      <c r="BV358" s="577"/>
      <c r="BW358" s="969">
        <f t="shared" si="771"/>
        <v>0</v>
      </c>
      <c r="BX358" s="970"/>
      <c r="BY358" s="971">
        <f t="shared" si="772"/>
        <v>0</v>
      </c>
      <c r="BZ358" s="970"/>
      <c r="CA358" s="971">
        <f t="shared" si="773"/>
        <v>0</v>
      </c>
      <c r="CB358" s="970"/>
      <c r="CC358" s="971">
        <f t="shared" si="774"/>
        <v>0</v>
      </c>
      <c r="CD358" s="970"/>
      <c r="CE358" s="971">
        <f t="shared" si="775"/>
        <v>0</v>
      </c>
      <c r="CF358" s="970"/>
      <c r="CG358" s="224">
        <f t="shared" si="782"/>
        <v>0</v>
      </c>
      <c r="CH358" s="989"/>
      <c r="CI358" s="990"/>
      <c r="CJ358" s="989"/>
      <c r="CK358" s="990"/>
      <c r="CL358" s="989"/>
      <c r="CM358" s="990"/>
      <c r="CN358" s="989"/>
      <c r="CO358" s="990"/>
      <c r="CP358" s="989"/>
      <c r="CQ358" s="990"/>
      <c r="CR358" s="282"/>
      <c r="CS358" s="987"/>
      <c r="CT358" s="988"/>
      <c r="CU358" s="987"/>
      <c r="CV358" s="988"/>
      <c r="CW358" s="987"/>
      <c r="CX358" s="988"/>
      <c r="CY358" s="987"/>
      <c r="CZ358" s="988"/>
      <c r="DA358" s="987"/>
      <c r="DB358" s="988"/>
      <c r="DC358" s="283"/>
      <c r="DD358" s="985"/>
      <c r="DE358" s="986"/>
      <c r="DF358" s="985"/>
      <c r="DG358" s="986"/>
      <c r="DH358" s="985"/>
      <c r="DI358" s="986"/>
      <c r="DJ358" s="985"/>
      <c r="DK358" s="986"/>
      <c r="DL358" s="985"/>
      <c r="DM358" s="986"/>
      <c r="DN358" s="284"/>
      <c r="DO358" s="996"/>
      <c r="DP358" s="997"/>
      <c r="DQ358" s="996"/>
      <c r="DR358" s="997"/>
      <c r="DS358" s="996"/>
      <c r="DT358" s="997"/>
      <c r="DU358" s="996"/>
      <c r="DV358" s="997"/>
      <c r="DW358" s="996"/>
      <c r="DX358" s="997"/>
      <c r="DY358" s="285"/>
      <c r="DZ358" s="572">
        <f t="shared" si="783"/>
        <v>0</v>
      </c>
      <c r="EA358" s="573">
        <f t="shared" si="784"/>
        <v>0</v>
      </c>
      <c r="EB358" s="573">
        <f t="shared" si="785"/>
        <v>0</v>
      </c>
      <c r="EC358" s="573">
        <f t="shared" si="786"/>
        <v>0</v>
      </c>
      <c r="ED358" s="573">
        <f t="shared" si="787"/>
        <v>0</v>
      </c>
      <c r="EE358" s="574">
        <f t="shared" si="788"/>
        <v>0</v>
      </c>
      <c r="EF358" s="256">
        <f t="shared" si="776"/>
        <v>0</v>
      </c>
      <c r="EG358" s="256">
        <f t="shared" si="777"/>
        <v>0</v>
      </c>
      <c r="EH358" s="256">
        <f t="shared" si="778"/>
        <v>0</v>
      </c>
      <c r="EI358" s="256">
        <f t="shared" si="779"/>
        <v>0</v>
      </c>
      <c r="EJ358" s="256">
        <f t="shared" si="780"/>
        <v>0</v>
      </c>
      <c r="EK358" s="244">
        <f t="shared" si="781"/>
        <v>0</v>
      </c>
    </row>
    <row r="359" spans="1:141" s="9" customFormat="1" ht="15" customHeight="1">
      <c r="A359" s="62"/>
      <c r="B359" s="62"/>
      <c r="C359" s="61"/>
      <c r="D359" s="34"/>
      <c r="E359" s="13"/>
      <c r="F359" s="13"/>
      <c r="G359" s="13"/>
      <c r="H359" s="13"/>
      <c r="I359" s="13"/>
      <c r="J359" s="892" t="s">
        <v>151</v>
      </c>
      <c r="K359" s="903"/>
      <c r="L359" s="903"/>
      <c r="M359" s="885"/>
      <c r="N359" s="886"/>
      <c r="O359" s="686"/>
      <c r="P359" s="886"/>
      <c r="Q359" s="686"/>
      <c r="R359" s="886"/>
      <c r="S359" s="686"/>
      <c r="T359" s="886"/>
      <c r="U359" s="686"/>
      <c r="V359" s="886"/>
      <c r="W359" s="686"/>
      <c r="X359" s="95"/>
      <c r="Y359" s="886"/>
      <c r="Z359" s="686"/>
      <c r="AA359" s="886"/>
      <c r="AB359" s="686"/>
      <c r="AC359" s="886"/>
      <c r="AD359" s="686"/>
      <c r="AE359" s="886"/>
      <c r="AF359" s="686"/>
      <c r="AG359" s="886"/>
      <c r="AH359" s="686"/>
      <c r="AI359" s="95"/>
      <c r="AJ359" s="886"/>
      <c r="AK359" s="686"/>
      <c r="AL359" s="886"/>
      <c r="AM359" s="686"/>
      <c r="AN359" s="886"/>
      <c r="AO359" s="686"/>
      <c r="AP359" s="886"/>
      <c r="AQ359" s="686"/>
      <c r="AR359" s="886"/>
      <c r="AS359" s="686"/>
      <c r="AT359" s="95"/>
      <c r="AU359" s="886"/>
      <c r="AV359" s="686"/>
      <c r="AW359" s="886"/>
      <c r="AX359" s="686"/>
      <c r="AY359" s="886"/>
      <c r="AZ359" s="686"/>
      <c r="BA359" s="886"/>
      <c r="BB359" s="686"/>
      <c r="BC359" s="886"/>
      <c r="BD359" s="686"/>
      <c r="BE359" s="95"/>
      <c r="BF359" s="886"/>
      <c r="BG359" s="686"/>
      <c r="BH359" s="886"/>
      <c r="BI359" s="686"/>
      <c r="BJ359" s="886"/>
      <c r="BK359" s="686"/>
      <c r="BL359" s="886"/>
      <c r="BM359" s="686"/>
      <c r="BN359" s="886"/>
      <c r="BO359" s="686"/>
      <c r="BP359" s="241"/>
      <c r="BQ359" s="564"/>
      <c r="BR359" s="241"/>
      <c r="BS359" s="241"/>
      <c r="BT359" s="241"/>
      <c r="BU359" s="241"/>
      <c r="BV359" s="541"/>
      <c r="BW359" s="979">
        <f>SUM(BW339:BW358)</f>
        <v>0</v>
      </c>
      <c r="BX359" s="686"/>
      <c r="BY359" s="886">
        <f>SUM(BY339:BY358)</f>
        <v>0</v>
      </c>
      <c r="BZ359" s="686"/>
      <c r="CA359" s="886">
        <f>SUM(CA339:CA358)</f>
        <v>0</v>
      </c>
      <c r="CB359" s="686"/>
      <c r="CC359" s="886">
        <f>SUM(CC339:CC358)</f>
        <v>0</v>
      </c>
      <c r="CD359" s="686"/>
      <c r="CE359" s="886">
        <f>SUM(CE339:CE358)</f>
        <v>0</v>
      </c>
      <c r="CF359" s="686"/>
      <c r="CG359" s="95">
        <f>SUM(BW359:CF359)</f>
        <v>0</v>
      </c>
      <c r="CH359" s="886"/>
      <c r="CI359" s="686"/>
      <c r="CJ359" s="886"/>
      <c r="CK359" s="686"/>
      <c r="CL359" s="886"/>
      <c r="CM359" s="686"/>
      <c r="CN359" s="886"/>
      <c r="CO359" s="686"/>
      <c r="CP359" s="886"/>
      <c r="CQ359" s="686"/>
      <c r="CR359" s="95"/>
      <c r="CS359" s="886"/>
      <c r="CT359" s="686"/>
      <c r="CU359" s="886"/>
      <c r="CV359" s="686"/>
      <c r="CW359" s="886"/>
      <c r="CX359" s="686"/>
      <c r="CY359" s="886"/>
      <c r="CZ359" s="686"/>
      <c r="DA359" s="886"/>
      <c r="DB359" s="686"/>
      <c r="DC359" s="95"/>
      <c r="DD359" s="886"/>
      <c r="DE359" s="686"/>
      <c r="DF359" s="886"/>
      <c r="DG359" s="686"/>
      <c r="DH359" s="886"/>
      <c r="DI359" s="686"/>
      <c r="DJ359" s="886"/>
      <c r="DK359" s="686"/>
      <c r="DL359" s="886"/>
      <c r="DM359" s="686"/>
      <c r="DN359" s="95"/>
      <c r="DO359" s="886"/>
      <c r="DP359" s="686"/>
      <c r="DQ359" s="886"/>
      <c r="DR359" s="686"/>
      <c r="DS359" s="886"/>
      <c r="DT359" s="686"/>
      <c r="DU359" s="886"/>
      <c r="DV359" s="686"/>
      <c r="DW359" s="886"/>
      <c r="DX359" s="686"/>
      <c r="DY359" s="95"/>
      <c r="DZ359" s="578">
        <f>SUM(DZ339:DZ358)</f>
        <v>0</v>
      </c>
      <c r="EA359" s="109">
        <f t="shared" ref="EA359:ED359" si="789">SUM(EA339:EA358)</f>
        <v>0</v>
      </c>
      <c r="EB359" s="109">
        <f t="shared" si="789"/>
        <v>0</v>
      </c>
      <c r="EC359" s="109">
        <f t="shared" si="789"/>
        <v>0</v>
      </c>
      <c r="ED359" s="109">
        <f t="shared" si="789"/>
        <v>0</v>
      </c>
      <c r="EE359" s="544">
        <f>SUM(DZ359:ED359)</f>
        <v>0</v>
      </c>
      <c r="EF359" s="109">
        <f>SUM(EF339:EF358)</f>
        <v>0</v>
      </c>
      <c r="EG359" s="109">
        <f>SUM(EG339:EG358)</f>
        <v>0</v>
      </c>
      <c r="EH359" s="109">
        <f>SUM(EH339:EH358)</f>
        <v>0</v>
      </c>
      <c r="EI359" s="109">
        <f>SUM(EI339:EI358)</f>
        <v>0</v>
      </c>
      <c r="EJ359" s="109">
        <f>SUM(EJ339:EJ358)</f>
        <v>0</v>
      </c>
      <c r="EK359" s="109">
        <f t="shared" ref="EK359" si="790">SUM(EF359:EJ359)</f>
        <v>0</v>
      </c>
    </row>
    <row r="360" spans="1:141" s="9" customFormat="1" ht="25.5" customHeight="1">
      <c r="A360" s="62"/>
      <c r="B360" s="62"/>
      <c r="C360" s="61"/>
      <c r="D360" s="34"/>
      <c r="E360" s="692" t="s">
        <v>188</v>
      </c>
      <c r="F360" s="692"/>
      <c r="G360" s="692"/>
      <c r="H360" s="692"/>
      <c r="I360" s="692"/>
      <c r="J360" s="34"/>
      <c r="K360" s="34"/>
      <c r="L360" s="286"/>
      <c r="M360" s="126"/>
      <c r="N360" s="127"/>
      <c r="O360" s="128"/>
      <c r="P360" s="127"/>
      <c r="Q360" s="128"/>
      <c r="R360" s="127"/>
      <c r="S360" s="128"/>
      <c r="T360" s="127"/>
      <c r="U360" s="128"/>
      <c r="V360" s="127"/>
      <c r="W360" s="128"/>
      <c r="X360" s="129"/>
      <c r="Y360" s="127"/>
      <c r="Z360" s="128"/>
      <c r="AA360" s="127"/>
      <c r="AB360" s="128"/>
      <c r="AC360" s="127"/>
      <c r="AD360" s="128"/>
      <c r="AE360" s="127"/>
      <c r="AF360" s="128"/>
      <c r="AG360" s="127"/>
      <c r="AH360" s="128"/>
      <c r="AI360" s="129"/>
      <c r="AJ360" s="127"/>
      <c r="AK360" s="128"/>
      <c r="AL360" s="127"/>
      <c r="AM360" s="128"/>
      <c r="AN360" s="127"/>
      <c r="AO360" s="128"/>
      <c r="AP360" s="127"/>
      <c r="AQ360" s="128"/>
      <c r="AR360" s="127"/>
      <c r="AS360" s="128"/>
      <c r="AT360" s="129"/>
      <c r="AU360" s="127"/>
      <c r="AV360" s="128"/>
      <c r="AW360" s="127"/>
      <c r="AX360" s="128"/>
      <c r="AY360" s="127"/>
      <c r="AZ360" s="128"/>
      <c r="BA360" s="127"/>
      <c r="BB360" s="128"/>
      <c r="BC360" s="127"/>
      <c r="BD360" s="128"/>
      <c r="BE360" s="129"/>
      <c r="BF360" s="127"/>
      <c r="BG360" s="128"/>
      <c r="BH360" s="127"/>
      <c r="BI360" s="128"/>
      <c r="BJ360" s="127"/>
      <c r="BK360" s="128"/>
      <c r="BL360" s="127"/>
      <c r="BM360" s="128"/>
      <c r="BN360" s="127"/>
      <c r="BO360" s="128"/>
      <c r="BP360" s="515"/>
      <c r="BQ360" s="565"/>
      <c r="BR360" s="515"/>
      <c r="BS360" s="515"/>
      <c r="BT360" s="515"/>
      <c r="BU360" s="515"/>
      <c r="BV360" s="547"/>
      <c r="BW360" s="530"/>
      <c r="BX360" s="128"/>
      <c r="BY360" s="127"/>
      <c r="BZ360" s="128"/>
      <c r="CA360" s="127"/>
      <c r="CB360" s="128"/>
      <c r="CC360" s="127"/>
      <c r="CD360" s="128"/>
      <c r="CE360" s="127"/>
      <c r="CF360" s="128"/>
      <c r="CG360" s="129"/>
      <c r="CH360" s="127"/>
      <c r="CI360" s="128"/>
      <c r="CJ360" s="127"/>
      <c r="CK360" s="128"/>
      <c r="CL360" s="127"/>
      <c r="CM360" s="128"/>
      <c r="CN360" s="127"/>
      <c r="CO360" s="128"/>
      <c r="CP360" s="127"/>
      <c r="CQ360" s="128"/>
      <c r="CR360" s="129"/>
      <c r="CS360" s="127"/>
      <c r="CT360" s="128"/>
      <c r="CU360" s="127"/>
      <c r="CV360" s="128"/>
      <c r="CW360" s="127"/>
      <c r="CX360" s="128"/>
      <c r="CY360" s="127"/>
      <c r="CZ360" s="128"/>
      <c r="DA360" s="127"/>
      <c r="DB360" s="128"/>
      <c r="DC360" s="129"/>
      <c r="DD360" s="127"/>
      <c r="DE360" s="128"/>
      <c r="DF360" s="127"/>
      <c r="DG360" s="128"/>
      <c r="DH360" s="127"/>
      <c r="DI360" s="128"/>
      <c r="DJ360" s="127"/>
      <c r="DK360" s="128"/>
      <c r="DL360" s="127"/>
      <c r="DM360" s="128"/>
      <c r="DN360" s="129"/>
      <c r="DO360" s="127"/>
      <c r="DP360" s="128"/>
      <c r="DQ360" s="127"/>
      <c r="DR360" s="128"/>
      <c r="DS360" s="127"/>
      <c r="DT360" s="128"/>
      <c r="DU360" s="127"/>
      <c r="DV360" s="128"/>
      <c r="DW360" s="127"/>
      <c r="DX360" s="128"/>
      <c r="DY360" s="129"/>
      <c r="DZ360" s="565"/>
      <c r="EA360" s="515"/>
      <c r="EB360" s="515"/>
      <c r="EC360" s="515"/>
      <c r="ED360" s="515"/>
      <c r="EE360" s="547"/>
      <c r="EF360" s="257"/>
      <c r="EG360" s="257"/>
      <c r="EH360" s="257"/>
      <c r="EI360" s="257"/>
      <c r="EJ360" s="257"/>
      <c r="EK360" s="258"/>
    </row>
    <row r="361" spans="1:141" s="9" customFormat="1" ht="36" customHeight="1">
      <c r="A361" s="62"/>
      <c r="B361" s="62"/>
      <c r="C361" s="94" t="s">
        <v>46</v>
      </c>
      <c r="D361" s="9" t="s">
        <v>149</v>
      </c>
      <c r="E361" s="64" t="str">
        <f>BW9</f>
        <v>Year 1</v>
      </c>
      <c r="F361" s="64" t="str">
        <f>BY9</f>
        <v>Year 2</v>
      </c>
      <c r="G361" s="64" t="str">
        <f>CA9</f>
        <v>Year 3</v>
      </c>
      <c r="H361" s="64" t="str">
        <f>CC9</f>
        <v>Year 4</v>
      </c>
      <c r="I361" s="64" t="str">
        <f>CE9</f>
        <v>Year 5</v>
      </c>
      <c r="J361" s="62" t="s">
        <v>336</v>
      </c>
      <c r="K361" s="62" t="s">
        <v>337</v>
      </c>
      <c r="L361" s="62" t="s">
        <v>45</v>
      </c>
      <c r="M361" s="62" t="s">
        <v>317</v>
      </c>
      <c r="N361" s="81"/>
      <c r="O361" s="103"/>
      <c r="P361" s="81"/>
      <c r="Q361" s="103"/>
      <c r="R361" s="81"/>
      <c r="S361" s="103"/>
      <c r="T361" s="81"/>
      <c r="U361" s="103"/>
      <c r="V361" s="81"/>
      <c r="W361" s="103"/>
      <c r="X361" s="99"/>
      <c r="Y361" s="81"/>
      <c r="Z361" s="103"/>
      <c r="AA361" s="81"/>
      <c r="AB361" s="103"/>
      <c r="AC361" s="81"/>
      <c r="AD361" s="103"/>
      <c r="AE361" s="81"/>
      <c r="AF361" s="103"/>
      <c r="AG361" s="81"/>
      <c r="AH361" s="103"/>
      <c r="AI361" s="99"/>
      <c r="AJ361" s="81"/>
      <c r="AK361" s="103"/>
      <c r="AL361" s="81"/>
      <c r="AM361" s="103"/>
      <c r="AN361" s="81"/>
      <c r="AO361" s="103"/>
      <c r="AP361" s="81"/>
      <c r="AQ361" s="103"/>
      <c r="AR361" s="81"/>
      <c r="AS361" s="103"/>
      <c r="AT361" s="99"/>
      <c r="AU361" s="81"/>
      <c r="AV361" s="103"/>
      <c r="AW361" s="81"/>
      <c r="AX361" s="103"/>
      <c r="AY361" s="81"/>
      <c r="AZ361" s="103"/>
      <c r="BA361" s="81"/>
      <c r="BB361" s="103"/>
      <c r="BC361" s="81"/>
      <c r="BD361" s="103"/>
      <c r="BE361" s="99"/>
      <c r="BF361" s="81"/>
      <c r="BG361" s="103"/>
      <c r="BH361" s="81"/>
      <c r="BI361" s="103"/>
      <c r="BJ361" s="81"/>
      <c r="BK361" s="103"/>
      <c r="BL361" s="81"/>
      <c r="BM361" s="103"/>
      <c r="BN361" s="81"/>
      <c r="BO361" s="103"/>
      <c r="BP361" s="512"/>
      <c r="BQ361" s="560"/>
      <c r="BR361" s="512"/>
      <c r="BS361" s="512"/>
      <c r="BT361" s="512"/>
      <c r="BU361" s="512"/>
      <c r="BV361" s="542"/>
      <c r="BW361" s="69"/>
      <c r="BX361" s="103"/>
      <c r="BY361" s="81"/>
      <c r="BZ361" s="103"/>
      <c r="CA361" s="81"/>
      <c r="CB361" s="103"/>
      <c r="CC361" s="81"/>
      <c r="CD361" s="103"/>
      <c r="CE361" s="81"/>
      <c r="CF361" s="103"/>
      <c r="CG361" s="99"/>
      <c r="CH361" s="81"/>
      <c r="CI361" s="103"/>
      <c r="CJ361" s="81"/>
      <c r="CK361" s="103"/>
      <c r="CL361" s="81"/>
      <c r="CM361" s="103"/>
      <c r="CN361" s="81"/>
      <c r="CO361" s="103"/>
      <c r="CP361" s="81"/>
      <c r="CQ361" s="103"/>
      <c r="CR361" s="99"/>
      <c r="CS361" s="81"/>
      <c r="CT361" s="103"/>
      <c r="CU361" s="81"/>
      <c r="CV361" s="103"/>
      <c r="CW361" s="81"/>
      <c r="CX361" s="103"/>
      <c r="CY361" s="81"/>
      <c r="CZ361" s="103"/>
      <c r="DA361" s="81"/>
      <c r="DB361" s="103"/>
      <c r="DC361" s="99"/>
      <c r="DD361" s="81"/>
      <c r="DE361" s="103"/>
      <c r="DF361" s="81"/>
      <c r="DG361" s="103"/>
      <c r="DH361" s="81"/>
      <c r="DI361" s="103"/>
      <c r="DJ361" s="81"/>
      <c r="DK361" s="103"/>
      <c r="DL361" s="81"/>
      <c r="DM361" s="103"/>
      <c r="DN361" s="99"/>
      <c r="DO361" s="81"/>
      <c r="DP361" s="103"/>
      <c r="DQ361" s="81"/>
      <c r="DR361" s="103"/>
      <c r="DS361" s="81"/>
      <c r="DT361" s="103"/>
      <c r="DU361" s="81"/>
      <c r="DV361" s="103"/>
      <c r="DW361" s="81"/>
      <c r="DX361" s="103"/>
      <c r="DY361" s="99"/>
      <c r="DZ361" s="560"/>
      <c r="EA361" s="512"/>
      <c r="EB361" s="512"/>
      <c r="EC361" s="512"/>
      <c r="ED361" s="512"/>
      <c r="EE361" s="542"/>
      <c r="EF361" s="257"/>
      <c r="EG361" s="257"/>
      <c r="EH361" s="257"/>
      <c r="EI361" s="257"/>
      <c r="EJ361" s="257"/>
      <c r="EK361" s="258"/>
    </row>
    <row r="362" spans="1:141" ht="15" customHeight="1">
      <c r="C362" s="61" t="s">
        <v>315</v>
      </c>
      <c r="D362" s="655" t="s">
        <v>338</v>
      </c>
      <c r="E362" s="57"/>
      <c r="F362" s="57"/>
      <c r="G362" s="57"/>
      <c r="H362" s="57"/>
      <c r="I362" s="57"/>
      <c r="J362" s="649"/>
      <c r="K362" s="57"/>
      <c r="L362" s="33"/>
      <c r="M362" s="34">
        <f t="shared" ref="M362:M373" si="791">VLOOKUP(C362,TravelIncrease,2,0)</f>
        <v>1.1000000000000001</v>
      </c>
      <c r="N362" s="865"/>
      <c r="O362" s="866"/>
      <c r="P362" s="865"/>
      <c r="Q362" s="866"/>
      <c r="R362" s="865"/>
      <c r="S362" s="866"/>
      <c r="T362" s="865"/>
      <c r="U362" s="866"/>
      <c r="V362" s="865"/>
      <c r="W362" s="866"/>
      <c r="X362" s="287"/>
      <c r="Y362" s="867"/>
      <c r="Z362" s="961"/>
      <c r="AA362" s="867"/>
      <c r="AB362" s="961"/>
      <c r="AC362" s="867"/>
      <c r="AD362" s="961"/>
      <c r="AE362" s="867"/>
      <c r="AF362" s="961"/>
      <c r="AG362" s="867"/>
      <c r="AH362" s="961"/>
      <c r="AI362" s="277"/>
      <c r="AJ362" s="869"/>
      <c r="AK362" s="870"/>
      <c r="AL362" s="869"/>
      <c r="AM362" s="870"/>
      <c r="AN362" s="869"/>
      <c r="AO362" s="870"/>
      <c r="AP362" s="869"/>
      <c r="AQ362" s="870"/>
      <c r="AR362" s="869"/>
      <c r="AS362" s="870"/>
      <c r="AT362" s="278"/>
      <c r="AU362" s="861"/>
      <c r="AV362" s="862"/>
      <c r="AW362" s="861"/>
      <c r="AX362" s="862"/>
      <c r="AY362" s="861"/>
      <c r="AZ362" s="862"/>
      <c r="BA362" s="861"/>
      <c r="BB362" s="862"/>
      <c r="BC362" s="861"/>
      <c r="BD362" s="862"/>
      <c r="BE362" s="279"/>
      <c r="BF362" s="863"/>
      <c r="BG362" s="864"/>
      <c r="BH362" s="863"/>
      <c r="BI362" s="864"/>
      <c r="BJ362" s="863"/>
      <c r="BK362" s="864"/>
      <c r="BL362" s="863"/>
      <c r="BM362" s="864"/>
      <c r="BN362" s="863"/>
      <c r="BO362" s="864"/>
      <c r="BP362" s="514"/>
      <c r="BQ362" s="575"/>
      <c r="BR362" s="576"/>
      <c r="BS362" s="576"/>
      <c r="BT362" s="576"/>
      <c r="BU362" s="576"/>
      <c r="BV362" s="577"/>
      <c r="BW362" s="969">
        <f t="shared" ref="BW362:BW373" si="792">ROUND($E362*$K362*$L362*$M362,0)</f>
        <v>0</v>
      </c>
      <c r="BX362" s="970"/>
      <c r="BY362" s="971">
        <f t="shared" ref="BY362:BY373" si="793">ROUND($F362*$K362*$L362*$M362^2,0)</f>
        <v>0</v>
      </c>
      <c r="BZ362" s="970"/>
      <c r="CA362" s="971">
        <f t="shared" ref="CA362:CA373" si="794">ROUND($G362*$K362*$L362*$M362^3,0)</f>
        <v>0</v>
      </c>
      <c r="CB362" s="970"/>
      <c r="CC362" s="971">
        <f t="shared" ref="CC362:CC373" si="795">ROUND($H362*$K362*$L362*$M362^4,0)</f>
        <v>0</v>
      </c>
      <c r="CD362" s="970"/>
      <c r="CE362" s="971">
        <f t="shared" ref="CE362:CE373" si="796">ROUND($I362*$K362*$L362*$M362^5,0)</f>
        <v>0</v>
      </c>
      <c r="CF362" s="970"/>
      <c r="CG362" s="224">
        <f>SUM(BW362+BY362+CA362+CC362+CE362)</f>
        <v>0</v>
      </c>
      <c r="CH362" s="989"/>
      <c r="CI362" s="990"/>
      <c r="CJ362" s="989"/>
      <c r="CK362" s="990"/>
      <c r="CL362" s="989"/>
      <c r="CM362" s="990"/>
      <c r="CN362" s="989"/>
      <c r="CO362" s="990"/>
      <c r="CP362" s="989"/>
      <c r="CQ362" s="990"/>
      <c r="CR362" s="282"/>
      <c r="CS362" s="987"/>
      <c r="CT362" s="988"/>
      <c r="CU362" s="987"/>
      <c r="CV362" s="988"/>
      <c r="CW362" s="987"/>
      <c r="CX362" s="988"/>
      <c r="CY362" s="987"/>
      <c r="CZ362" s="988"/>
      <c r="DA362" s="987"/>
      <c r="DB362" s="988"/>
      <c r="DC362" s="283"/>
      <c r="DD362" s="985"/>
      <c r="DE362" s="986"/>
      <c r="DF362" s="985"/>
      <c r="DG362" s="986"/>
      <c r="DH362" s="985"/>
      <c r="DI362" s="986"/>
      <c r="DJ362" s="985"/>
      <c r="DK362" s="986"/>
      <c r="DL362" s="985"/>
      <c r="DM362" s="986"/>
      <c r="DN362" s="284"/>
      <c r="DO362" s="996"/>
      <c r="DP362" s="997"/>
      <c r="DQ362" s="996"/>
      <c r="DR362" s="997"/>
      <c r="DS362" s="996"/>
      <c r="DT362" s="997"/>
      <c r="DU362" s="996"/>
      <c r="DV362" s="997"/>
      <c r="DW362" s="996"/>
      <c r="DX362" s="997"/>
      <c r="DY362" s="285"/>
      <c r="DZ362" s="572">
        <f t="shared" ref="DZ362:DZ373" si="797">BW362</f>
        <v>0</v>
      </c>
      <c r="EA362" s="573">
        <f t="shared" ref="EA362:EA373" si="798">BY362</f>
        <v>0</v>
      </c>
      <c r="EB362" s="573">
        <f t="shared" ref="EB362:EB373" si="799">CA362</f>
        <v>0</v>
      </c>
      <c r="EC362" s="573">
        <f t="shared" ref="EC362:EC373" si="800">CC362</f>
        <v>0</v>
      </c>
      <c r="ED362" s="573">
        <f t="shared" ref="ED362:ED373" si="801">CE362</f>
        <v>0</v>
      </c>
      <c r="EE362" s="574">
        <f t="shared" ref="EE362:EE373" si="802">SUM(DZ362:ED362)</f>
        <v>0</v>
      </c>
      <c r="EF362" s="256">
        <f t="shared" ref="EF362:EF373" si="803">BW362</f>
        <v>0</v>
      </c>
      <c r="EG362" s="256">
        <f t="shared" ref="EG362:EG373" si="804">BY362</f>
        <v>0</v>
      </c>
      <c r="EH362" s="256">
        <f t="shared" ref="EH362:EH373" si="805">CA362</f>
        <v>0</v>
      </c>
      <c r="EI362" s="256">
        <f t="shared" ref="EI362:EI373" si="806">CC362</f>
        <v>0</v>
      </c>
      <c r="EJ362" s="256">
        <f t="shared" ref="EJ362:EJ373" si="807">CE362</f>
        <v>0</v>
      </c>
      <c r="EK362" s="244">
        <f t="shared" ref="EK362:EK374" si="808">SUM(EF362:EJ362)</f>
        <v>0</v>
      </c>
    </row>
    <row r="363" spans="1:141" ht="15" customHeight="1">
      <c r="C363" s="61" t="s">
        <v>231</v>
      </c>
      <c r="D363" s="655"/>
      <c r="E363" s="57"/>
      <c r="F363" s="57"/>
      <c r="G363" s="57"/>
      <c r="H363" s="57"/>
      <c r="I363" s="57"/>
      <c r="J363" s="649"/>
      <c r="K363" s="57"/>
      <c r="L363" s="33"/>
      <c r="M363" s="34">
        <f t="shared" si="791"/>
        <v>1</v>
      </c>
      <c r="N363" s="865"/>
      <c r="O363" s="866"/>
      <c r="P363" s="865"/>
      <c r="Q363" s="866"/>
      <c r="R363" s="865"/>
      <c r="S363" s="866"/>
      <c r="T363" s="865"/>
      <c r="U363" s="866"/>
      <c r="V363" s="865"/>
      <c r="W363" s="866"/>
      <c r="X363" s="287"/>
      <c r="Y363" s="867"/>
      <c r="Z363" s="961"/>
      <c r="AA363" s="867"/>
      <c r="AB363" s="961"/>
      <c r="AC363" s="867"/>
      <c r="AD363" s="961"/>
      <c r="AE363" s="867"/>
      <c r="AF363" s="961"/>
      <c r="AG363" s="867"/>
      <c r="AH363" s="961"/>
      <c r="AI363" s="277"/>
      <c r="AJ363" s="869"/>
      <c r="AK363" s="870"/>
      <c r="AL363" s="869"/>
      <c r="AM363" s="870"/>
      <c r="AN363" s="869"/>
      <c r="AO363" s="870"/>
      <c r="AP363" s="869"/>
      <c r="AQ363" s="870"/>
      <c r="AR363" s="869"/>
      <c r="AS363" s="870"/>
      <c r="AT363" s="278"/>
      <c r="AU363" s="861"/>
      <c r="AV363" s="862"/>
      <c r="AW363" s="861"/>
      <c r="AX363" s="862"/>
      <c r="AY363" s="861"/>
      <c r="AZ363" s="862"/>
      <c r="BA363" s="861"/>
      <c r="BB363" s="862"/>
      <c r="BC363" s="861"/>
      <c r="BD363" s="862"/>
      <c r="BE363" s="279"/>
      <c r="BF363" s="863"/>
      <c r="BG363" s="864"/>
      <c r="BH363" s="863"/>
      <c r="BI363" s="864"/>
      <c r="BJ363" s="863"/>
      <c r="BK363" s="864"/>
      <c r="BL363" s="863"/>
      <c r="BM363" s="864"/>
      <c r="BN363" s="863"/>
      <c r="BO363" s="864"/>
      <c r="BP363" s="514"/>
      <c r="BQ363" s="575"/>
      <c r="BR363" s="576"/>
      <c r="BS363" s="576"/>
      <c r="BT363" s="576"/>
      <c r="BU363" s="576"/>
      <c r="BV363" s="577"/>
      <c r="BW363" s="969">
        <f t="shared" si="792"/>
        <v>0</v>
      </c>
      <c r="BX363" s="970"/>
      <c r="BY363" s="971">
        <f t="shared" si="793"/>
        <v>0</v>
      </c>
      <c r="BZ363" s="970"/>
      <c r="CA363" s="971">
        <f t="shared" si="794"/>
        <v>0</v>
      </c>
      <c r="CB363" s="970"/>
      <c r="CC363" s="971">
        <f t="shared" si="795"/>
        <v>0</v>
      </c>
      <c r="CD363" s="970"/>
      <c r="CE363" s="971">
        <f t="shared" si="796"/>
        <v>0</v>
      </c>
      <c r="CF363" s="970"/>
      <c r="CG363" s="224">
        <f>SUM(BW363+BY363+CA363+CC363+CE363)</f>
        <v>0</v>
      </c>
      <c r="CH363" s="989"/>
      <c r="CI363" s="990"/>
      <c r="CJ363" s="989"/>
      <c r="CK363" s="990"/>
      <c r="CL363" s="989"/>
      <c r="CM363" s="990"/>
      <c r="CN363" s="989"/>
      <c r="CO363" s="990"/>
      <c r="CP363" s="989"/>
      <c r="CQ363" s="990"/>
      <c r="CR363" s="282"/>
      <c r="CS363" s="987"/>
      <c r="CT363" s="988"/>
      <c r="CU363" s="987"/>
      <c r="CV363" s="988"/>
      <c r="CW363" s="987"/>
      <c r="CX363" s="988"/>
      <c r="CY363" s="987"/>
      <c r="CZ363" s="988"/>
      <c r="DA363" s="987"/>
      <c r="DB363" s="988"/>
      <c r="DC363" s="283"/>
      <c r="DD363" s="985"/>
      <c r="DE363" s="986"/>
      <c r="DF363" s="985"/>
      <c r="DG363" s="986"/>
      <c r="DH363" s="985"/>
      <c r="DI363" s="986"/>
      <c r="DJ363" s="985"/>
      <c r="DK363" s="986"/>
      <c r="DL363" s="985"/>
      <c r="DM363" s="986"/>
      <c r="DN363" s="284"/>
      <c r="DO363" s="996"/>
      <c r="DP363" s="997"/>
      <c r="DQ363" s="996"/>
      <c r="DR363" s="997"/>
      <c r="DS363" s="996"/>
      <c r="DT363" s="997"/>
      <c r="DU363" s="996"/>
      <c r="DV363" s="997"/>
      <c r="DW363" s="996"/>
      <c r="DX363" s="997"/>
      <c r="DY363" s="285"/>
      <c r="DZ363" s="572">
        <f t="shared" si="797"/>
        <v>0</v>
      </c>
      <c r="EA363" s="573">
        <f t="shared" si="798"/>
        <v>0</v>
      </c>
      <c r="EB363" s="573">
        <f t="shared" si="799"/>
        <v>0</v>
      </c>
      <c r="EC363" s="573">
        <f t="shared" si="800"/>
        <v>0</v>
      </c>
      <c r="ED363" s="573">
        <f t="shared" si="801"/>
        <v>0</v>
      </c>
      <c r="EE363" s="574">
        <f t="shared" si="802"/>
        <v>0</v>
      </c>
      <c r="EF363" s="256">
        <f t="shared" si="803"/>
        <v>0</v>
      </c>
      <c r="EG363" s="256">
        <f t="shared" si="804"/>
        <v>0</v>
      </c>
      <c r="EH363" s="256">
        <f t="shared" si="805"/>
        <v>0</v>
      </c>
      <c r="EI363" s="256">
        <f t="shared" si="806"/>
        <v>0</v>
      </c>
      <c r="EJ363" s="256">
        <f t="shared" si="807"/>
        <v>0</v>
      </c>
      <c r="EK363" s="244">
        <f t="shared" si="808"/>
        <v>0</v>
      </c>
    </row>
    <row r="364" spans="1:141" ht="15" customHeight="1">
      <c r="C364" s="61" t="s">
        <v>15</v>
      </c>
      <c r="D364" s="655"/>
      <c r="E364" s="57"/>
      <c r="F364" s="57"/>
      <c r="G364" s="57"/>
      <c r="H364" s="57"/>
      <c r="I364" s="57"/>
      <c r="J364" s="649"/>
      <c r="K364" s="57"/>
      <c r="L364" s="33"/>
      <c r="M364" s="34">
        <f t="shared" si="791"/>
        <v>1</v>
      </c>
      <c r="N364" s="865"/>
      <c r="O364" s="866"/>
      <c r="P364" s="865"/>
      <c r="Q364" s="866"/>
      <c r="R364" s="865"/>
      <c r="S364" s="866"/>
      <c r="T364" s="865"/>
      <c r="U364" s="866"/>
      <c r="V364" s="865"/>
      <c r="W364" s="866"/>
      <c r="X364" s="287"/>
      <c r="Y364" s="867"/>
      <c r="Z364" s="961"/>
      <c r="AA364" s="867"/>
      <c r="AB364" s="961"/>
      <c r="AC364" s="867"/>
      <c r="AD364" s="961"/>
      <c r="AE364" s="867"/>
      <c r="AF364" s="961"/>
      <c r="AG364" s="867"/>
      <c r="AH364" s="961"/>
      <c r="AI364" s="277"/>
      <c r="AJ364" s="869"/>
      <c r="AK364" s="870"/>
      <c r="AL364" s="869"/>
      <c r="AM364" s="870"/>
      <c r="AN364" s="869"/>
      <c r="AO364" s="870"/>
      <c r="AP364" s="869"/>
      <c r="AQ364" s="870"/>
      <c r="AR364" s="869"/>
      <c r="AS364" s="870"/>
      <c r="AT364" s="278"/>
      <c r="AU364" s="861"/>
      <c r="AV364" s="862"/>
      <c r="AW364" s="861"/>
      <c r="AX364" s="862"/>
      <c r="AY364" s="861"/>
      <c r="AZ364" s="862"/>
      <c r="BA364" s="861"/>
      <c r="BB364" s="862"/>
      <c r="BC364" s="861"/>
      <c r="BD364" s="862"/>
      <c r="BE364" s="279"/>
      <c r="BF364" s="863"/>
      <c r="BG364" s="864"/>
      <c r="BH364" s="863"/>
      <c r="BI364" s="864"/>
      <c r="BJ364" s="863"/>
      <c r="BK364" s="864"/>
      <c r="BL364" s="863"/>
      <c r="BM364" s="864"/>
      <c r="BN364" s="863"/>
      <c r="BO364" s="864"/>
      <c r="BP364" s="514"/>
      <c r="BQ364" s="575"/>
      <c r="BR364" s="576"/>
      <c r="BS364" s="576"/>
      <c r="BT364" s="576"/>
      <c r="BU364" s="576"/>
      <c r="BV364" s="577"/>
      <c r="BW364" s="969">
        <f t="shared" si="792"/>
        <v>0</v>
      </c>
      <c r="BX364" s="970"/>
      <c r="BY364" s="971">
        <f t="shared" si="793"/>
        <v>0</v>
      </c>
      <c r="BZ364" s="970"/>
      <c r="CA364" s="971">
        <f t="shared" si="794"/>
        <v>0</v>
      </c>
      <c r="CB364" s="970"/>
      <c r="CC364" s="971">
        <f t="shared" si="795"/>
        <v>0</v>
      </c>
      <c r="CD364" s="970"/>
      <c r="CE364" s="971">
        <f t="shared" si="796"/>
        <v>0</v>
      </c>
      <c r="CF364" s="970"/>
      <c r="CG364" s="224">
        <f t="shared" ref="CG364:CG373" si="809">SUM(BW364+BY364+CA364+CC364+CE364)</f>
        <v>0</v>
      </c>
      <c r="CH364" s="989"/>
      <c r="CI364" s="990"/>
      <c r="CJ364" s="989"/>
      <c r="CK364" s="990"/>
      <c r="CL364" s="989"/>
      <c r="CM364" s="990"/>
      <c r="CN364" s="989"/>
      <c r="CO364" s="990"/>
      <c r="CP364" s="989"/>
      <c r="CQ364" s="990"/>
      <c r="CR364" s="282"/>
      <c r="CS364" s="987"/>
      <c r="CT364" s="988"/>
      <c r="CU364" s="987"/>
      <c r="CV364" s="988"/>
      <c r="CW364" s="987"/>
      <c r="CX364" s="988"/>
      <c r="CY364" s="987"/>
      <c r="CZ364" s="988"/>
      <c r="DA364" s="987"/>
      <c r="DB364" s="988"/>
      <c r="DC364" s="283"/>
      <c r="DD364" s="985"/>
      <c r="DE364" s="986"/>
      <c r="DF364" s="985"/>
      <c r="DG364" s="986"/>
      <c r="DH364" s="985"/>
      <c r="DI364" s="986"/>
      <c r="DJ364" s="985"/>
      <c r="DK364" s="986"/>
      <c r="DL364" s="985"/>
      <c r="DM364" s="986"/>
      <c r="DN364" s="284"/>
      <c r="DO364" s="996"/>
      <c r="DP364" s="997"/>
      <c r="DQ364" s="996"/>
      <c r="DR364" s="997"/>
      <c r="DS364" s="996"/>
      <c r="DT364" s="997"/>
      <c r="DU364" s="996"/>
      <c r="DV364" s="997"/>
      <c r="DW364" s="996"/>
      <c r="DX364" s="997"/>
      <c r="DY364" s="285"/>
      <c r="DZ364" s="572">
        <f t="shared" si="797"/>
        <v>0</v>
      </c>
      <c r="EA364" s="573">
        <f t="shared" si="798"/>
        <v>0</v>
      </c>
      <c r="EB364" s="573">
        <f t="shared" si="799"/>
        <v>0</v>
      </c>
      <c r="EC364" s="573">
        <f t="shared" si="800"/>
        <v>0</v>
      </c>
      <c r="ED364" s="573">
        <f t="shared" si="801"/>
        <v>0</v>
      </c>
      <c r="EE364" s="574">
        <f t="shared" si="802"/>
        <v>0</v>
      </c>
      <c r="EF364" s="256">
        <f t="shared" si="803"/>
        <v>0</v>
      </c>
      <c r="EG364" s="256">
        <f t="shared" si="804"/>
        <v>0</v>
      </c>
      <c r="EH364" s="256">
        <f t="shared" si="805"/>
        <v>0</v>
      </c>
      <c r="EI364" s="256">
        <f t="shared" si="806"/>
        <v>0</v>
      </c>
      <c r="EJ364" s="256">
        <f t="shared" si="807"/>
        <v>0</v>
      </c>
      <c r="EK364" s="244">
        <f t="shared" si="808"/>
        <v>0</v>
      </c>
    </row>
    <row r="365" spans="1:141" ht="15" customHeight="1">
      <c r="C365" s="61" t="s">
        <v>34</v>
      </c>
      <c r="D365" s="655"/>
      <c r="E365" s="57"/>
      <c r="F365" s="57"/>
      <c r="G365" s="57"/>
      <c r="H365" s="57"/>
      <c r="I365" s="57"/>
      <c r="J365" s="649"/>
      <c r="K365" s="57"/>
      <c r="L365" s="33"/>
      <c r="M365" s="34">
        <f t="shared" si="791"/>
        <v>1.1000000000000001</v>
      </c>
      <c r="N365" s="865"/>
      <c r="O365" s="866"/>
      <c r="P365" s="865"/>
      <c r="Q365" s="866"/>
      <c r="R365" s="865"/>
      <c r="S365" s="866"/>
      <c r="T365" s="865"/>
      <c r="U365" s="866"/>
      <c r="V365" s="865"/>
      <c r="W365" s="866"/>
      <c r="X365" s="287"/>
      <c r="Y365" s="867"/>
      <c r="Z365" s="961"/>
      <c r="AA365" s="867"/>
      <c r="AB365" s="961"/>
      <c r="AC365" s="867"/>
      <c r="AD365" s="961"/>
      <c r="AE365" s="867"/>
      <c r="AF365" s="961"/>
      <c r="AG365" s="867"/>
      <c r="AH365" s="961"/>
      <c r="AI365" s="277"/>
      <c r="AJ365" s="869"/>
      <c r="AK365" s="870"/>
      <c r="AL365" s="869"/>
      <c r="AM365" s="870"/>
      <c r="AN365" s="869"/>
      <c r="AO365" s="870"/>
      <c r="AP365" s="869"/>
      <c r="AQ365" s="870"/>
      <c r="AR365" s="869"/>
      <c r="AS365" s="870"/>
      <c r="AT365" s="278"/>
      <c r="AU365" s="861"/>
      <c r="AV365" s="862"/>
      <c r="AW365" s="861"/>
      <c r="AX365" s="862"/>
      <c r="AY365" s="861"/>
      <c r="AZ365" s="862"/>
      <c r="BA365" s="861"/>
      <c r="BB365" s="862"/>
      <c r="BC365" s="861"/>
      <c r="BD365" s="862"/>
      <c r="BE365" s="279"/>
      <c r="BF365" s="863"/>
      <c r="BG365" s="864"/>
      <c r="BH365" s="863"/>
      <c r="BI365" s="864"/>
      <c r="BJ365" s="863"/>
      <c r="BK365" s="864"/>
      <c r="BL365" s="863"/>
      <c r="BM365" s="864"/>
      <c r="BN365" s="863"/>
      <c r="BO365" s="864"/>
      <c r="BP365" s="514"/>
      <c r="BQ365" s="575"/>
      <c r="BR365" s="576"/>
      <c r="BS365" s="576"/>
      <c r="BT365" s="576"/>
      <c r="BU365" s="576"/>
      <c r="BV365" s="577"/>
      <c r="BW365" s="969">
        <f t="shared" si="792"/>
        <v>0</v>
      </c>
      <c r="BX365" s="970"/>
      <c r="BY365" s="971">
        <f t="shared" si="793"/>
        <v>0</v>
      </c>
      <c r="BZ365" s="970"/>
      <c r="CA365" s="971">
        <f t="shared" si="794"/>
        <v>0</v>
      </c>
      <c r="CB365" s="970"/>
      <c r="CC365" s="971">
        <f t="shared" si="795"/>
        <v>0</v>
      </c>
      <c r="CD365" s="970"/>
      <c r="CE365" s="971">
        <f t="shared" si="796"/>
        <v>0</v>
      </c>
      <c r="CF365" s="970"/>
      <c r="CG365" s="224">
        <f t="shared" si="809"/>
        <v>0</v>
      </c>
      <c r="CH365" s="989"/>
      <c r="CI365" s="990"/>
      <c r="CJ365" s="989"/>
      <c r="CK365" s="990"/>
      <c r="CL365" s="989"/>
      <c r="CM365" s="990"/>
      <c r="CN365" s="989"/>
      <c r="CO365" s="990"/>
      <c r="CP365" s="989"/>
      <c r="CQ365" s="990"/>
      <c r="CR365" s="282"/>
      <c r="CS365" s="987"/>
      <c r="CT365" s="988"/>
      <c r="CU365" s="987"/>
      <c r="CV365" s="988"/>
      <c r="CW365" s="987"/>
      <c r="CX365" s="988"/>
      <c r="CY365" s="987"/>
      <c r="CZ365" s="988"/>
      <c r="DA365" s="987"/>
      <c r="DB365" s="988"/>
      <c r="DC365" s="283"/>
      <c r="DD365" s="985"/>
      <c r="DE365" s="986"/>
      <c r="DF365" s="985"/>
      <c r="DG365" s="986"/>
      <c r="DH365" s="985"/>
      <c r="DI365" s="986"/>
      <c r="DJ365" s="985"/>
      <c r="DK365" s="986"/>
      <c r="DL365" s="985"/>
      <c r="DM365" s="986"/>
      <c r="DN365" s="284"/>
      <c r="DO365" s="996"/>
      <c r="DP365" s="997"/>
      <c r="DQ365" s="996"/>
      <c r="DR365" s="997"/>
      <c r="DS365" s="996"/>
      <c r="DT365" s="997"/>
      <c r="DU365" s="996"/>
      <c r="DV365" s="997"/>
      <c r="DW365" s="996"/>
      <c r="DX365" s="997"/>
      <c r="DY365" s="285"/>
      <c r="DZ365" s="572">
        <f t="shared" si="797"/>
        <v>0</v>
      </c>
      <c r="EA365" s="573">
        <f t="shared" si="798"/>
        <v>0</v>
      </c>
      <c r="EB365" s="573">
        <f t="shared" si="799"/>
        <v>0</v>
      </c>
      <c r="EC365" s="573">
        <f t="shared" si="800"/>
        <v>0</v>
      </c>
      <c r="ED365" s="573">
        <f t="shared" si="801"/>
        <v>0</v>
      </c>
      <c r="EE365" s="574">
        <f t="shared" si="802"/>
        <v>0</v>
      </c>
      <c r="EF365" s="256">
        <f t="shared" si="803"/>
        <v>0</v>
      </c>
      <c r="EG365" s="256">
        <f t="shared" si="804"/>
        <v>0</v>
      </c>
      <c r="EH365" s="256">
        <f t="shared" si="805"/>
        <v>0</v>
      </c>
      <c r="EI365" s="256">
        <f t="shared" si="806"/>
        <v>0</v>
      </c>
      <c r="EJ365" s="256">
        <f t="shared" si="807"/>
        <v>0</v>
      </c>
      <c r="EK365" s="244">
        <f t="shared" si="808"/>
        <v>0</v>
      </c>
    </row>
    <row r="366" spans="1:141" ht="15" customHeight="1">
      <c r="C366" s="61" t="s">
        <v>315</v>
      </c>
      <c r="D366" s="655" t="s">
        <v>338</v>
      </c>
      <c r="E366" s="57"/>
      <c r="F366" s="57"/>
      <c r="G366" s="57"/>
      <c r="H366" s="57"/>
      <c r="I366" s="57"/>
      <c r="J366" s="649"/>
      <c r="K366" s="57"/>
      <c r="L366" s="33"/>
      <c r="M366" s="34">
        <f t="shared" si="791"/>
        <v>1.1000000000000001</v>
      </c>
      <c r="N366" s="865"/>
      <c r="O366" s="866"/>
      <c r="P366" s="865"/>
      <c r="Q366" s="866"/>
      <c r="R366" s="865"/>
      <c r="S366" s="866"/>
      <c r="T366" s="865"/>
      <c r="U366" s="866"/>
      <c r="V366" s="865"/>
      <c r="W366" s="866"/>
      <c r="X366" s="287"/>
      <c r="Y366" s="867"/>
      <c r="Z366" s="961"/>
      <c r="AA366" s="867"/>
      <c r="AB366" s="961"/>
      <c r="AC366" s="867"/>
      <c r="AD366" s="961"/>
      <c r="AE366" s="867"/>
      <c r="AF366" s="961"/>
      <c r="AG366" s="867"/>
      <c r="AH366" s="961"/>
      <c r="AI366" s="277"/>
      <c r="AJ366" s="869"/>
      <c r="AK366" s="870"/>
      <c r="AL366" s="869"/>
      <c r="AM366" s="870"/>
      <c r="AN366" s="869"/>
      <c r="AO366" s="870"/>
      <c r="AP366" s="869"/>
      <c r="AQ366" s="870"/>
      <c r="AR366" s="869"/>
      <c r="AS366" s="870"/>
      <c r="AT366" s="278"/>
      <c r="AU366" s="861"/>
      <c r="AV366" s="862"/>
      <c r="AW366" s="861"/>
      <c r="AX366" s="862"/>
      <c r="AY366" s="861"/>
      <c r="AZ366" s="862"/>
      <c r="BA366" s="861"/>
      <c r="BB366" s="862"/>
      <c r="BC366" s="861"/>
      <c r="BD366" s="862"/>
      <c r="BE366" s="279"/>
      <c r="BF366" s="863"/>
      <c r="BG366" s="864"/>
      <c r="BH366" s="863"/>
      <c r="BI366" s="864"/>
      <c r="BJ366" s="863"/>
      <c r="BK366" s="864"/>
      <c r="BL366" s="863"/>
      <c r="BM366" s="864"/>
      <c r="BN366" s="863"/>
      <c r="BO366" s="864"/>
      <c r="BP366" s="514"/>
      <c r="BQ366" s="575"/>
      <c r="BR366" s="576"/>
      <c r="BS366" s="576"/>
      <c r="BT366" s="576"/>
      <c r="BU366" s="576"/>
      <c r="BV366" s="577"/>
      <c r="BW366" s="969">
        <f t="shared" si="792"/>
        <v>0</v>
      </c>
      <c r="BX366" s="970"/>
      <c r="BY366" s="971">
        <f t="shared" si="793"/>
        <v>0</v>
      </c>
      <c r="BZ366" s="970"/>
      <c r="CA366" s="971">
        <f t="shared" si="794"/>
        <v>0</v>
      </c>
      <c r="CB366" s="970"/>
      <c r="CC366" s="971">
        <f t="shared" si="795"/>
        <v>0</v>
      </c>
      <c r="CD366" s="970"/>
      <c r="CE366" s="971">
        <f t="shared" si="796"/>
        <v>0</v>
      </c>
      <c r="CF366" s="970"/>
      <c r="CG366" s="224">
        <f t="shared" si="809"/>
        <v>0</v>
      </c>
      <c r="CH366" s="989"/>
      <c r="CI366" s="990"/>
      <c r="CJ366" s="989"/>
      <c r="CK366" s="990"/>
      <c r="CL366" s="989"/>
      <c r="CM366" s="990"/>
      <c r="CN366" s="989"/>
      <c r="CO366" s="990"/>
      <c r="CP366" s="989"/>
      <c r="CQ366" s="990"/>
      <c r="CR366" s="282"/>
      <c r="CS366" s="987"/>
      <c r="CT366" s="988"/>
      <c r="CU366" s="987"/>
      <c r="CV366" s="988"/>
      <c r="CW366" s="987"/>
      <c r="CX366" s="988"/>
      <c r="CY366" s="987"/>
      <c r="CZ366" s="988"/>
      <c r="DA366" s="987"/>
      <c r="DB366" s="988"/>
      <c r="DC366" s="283"/>
      <c r="DD366" s="985"/>
      <c r="DE366" s="986"/>
      <c r="DF366" s="985"/>
      <c r="DG366" s="986"/>
      <c r="DH366" s="985"/>
      <c r="DI366" s="986"/>
      <c r="DJ366" s="985"/>
      <c r="DK366" s="986"/>
      <c r="DL366" s="985"/>
      <c r="DM366" s="986"/>
      <c r="DN366" s="284"/>
      <c r="DO366" s="996"/>
      <c r="DP366" s="997"/>
      <c r="DQ366" s="996"/>
      <c r="DR366" s="997"/>
      <c r="DS366" s="996"/>
      <c r="DT366" s="997"/>
      <c r="DU366" s="996"/>
      <c r="DV366" s="997"/>
      <c r="DW366" s="996"/>
      <c r="DX366" s="997"/>
      <c r="DY366" s="285"/>
      <c r="DZ366" s="572">
        <f t="shared" si="797"/>
        <v>0</v>
      </c>
      <c r="EA366" s="573">
        <f t="shared" si="798"/>
        <v>0</v>
      </c>
      <c r="EB366" s="573">
        <f t="shared" si="799"/>
        <v>0</v>
      </c>
      <c r="EC366" s="573">
        <f t="shared" si="800"/>
        <v>0</v>
      </c>
      <c r="ED366" s="573">
        <f t="shared" si="801"/>
        <v>0</v>
      </c>
      <c r="EE366" s="574">
        <f t="shared" si="802"/>
        <v>0</v>
      </c>
      <c r="EF366" s="256">
        <f t="shared" si="803"/>
        <v>0</v>
      </c>
      <c r="EG366" s="256">
        <f t="shared" si="804"/>
        <v>0</v>
      </c>
      <c r="EH366" s="256">
        <f t="shared" si="805"/>
        <v>0</v>
      </c>
      <c r="EI366" s="256">
        <f t="shared" si="806"/>
        <v>0</v>
      </c>
      <c r="EJ366" s="256">
        <f t="shared" si="807"/>
        <v>0</v>
      </c>
      <c r="EK366" s="244">
        <f t="shared" si="808"/>
        <v>0</v>
      </c>
    </row>
    <row r="367" spans="1:141" ht="15" customHeight="1">
      <c r="C367" s="61" t="s">
        <v>231</v>
      </c>
      <c r="D367" s="655"/>
      <c r="E367" s="57"/>
      <c r="F367" s="57"/>
      <c r="G367" s="57"/>
      <c r="H367" s="57"/>
      <c r="I367" s="57"/>
      <c r="J367" s="649"/>
      <c r="K367" s="57"/>
      <c r="L367" s="33"/>
      <c r="M367" s="34">
        <f t="shared" si="791"/>
        <v>1</v>
      </c>
      <c r="N367" s="865"/>
      <c r="O367" s="866"/>
      <c r="P367" s="865"/>
      <c r="Q367" s="866"/>
      <c r="R367" s="865"/>
      <c r="S367" s="866"/>
      <c r="T367" s="865"/>
      <c r="U367" s="866"/>
      <c r="V367" s="865"/>
      <c r="W367" s="866"/>
      <c r="X367" s="287"/>
      <c r="Y367" s="867"/>
      <c r="Z367" s="961"/>
      <c r="AA367" s="867"/>
      <c r="AB367" s="961"/>
      <c r="AC367" s="867"/>
      <c r="AD367" s="961"/>
      <c r="AE367" s="867"/>
      <c r="AF367" s="961"/>
      <c r="AG367" s="867"/>
      <c r="AH367" s="961"/>
      <c r="AI367" s="277"/>
      <c r="AJ367" s="869"/>
      <c r="AK367" s="870"/>
      <c r="AL367" s="869"/>
      <c r="AM367" s="870"/>
      <c r="AN367" s="869"/>
      <c r="AO367" s="870"/>
      <c r="AP367" s="869"/>
      <c r="AQ367" s="870"/>
      <c r="AR367" s="869"/>
      <c r="AS367" s="870"/>
      <c r="AT367" s="278"/>
      <c r="AU367" s="861"/>
      <c r="AV367" s="862"/>
      <c r="AW367" s="861"/>
      <c r="AX367" s="862"/>
      <c r="AY367" s="861"/>
      <c r="AZ367" s="862"/>
      <c r="BA367" s="861"/>
      <c r="BB367" s="862"/>
      <c r="BC367" s="861"/>
      <c r="BD367" s="862"/>
      <c r="BE367" s="279"/>
      <c r="BF367" s="863"/>
      <c r="BG367" s="864"/>
      <c r="BH367" s="863"/>
      <c r="BI367" s="864"/>
      <c r="BJ367" s="863"/>
      <c r="BK367" s="864"/>
      <c r="BL367" s="863"/>
      <c r="BM367" s="864"/>
      <c r="BN367" s="863"/>
      <c r="BO367" s="864"/>
      <c r="BP367" s="514"/>
      <c r="BQ367" s="575"/>
      <c r="BR367" s="576"/>
      <c r="BS367" s="576"/>
      <c r="BT367" s="576"/>
      <c r="BU367" s="576"/>
      <c r="BV367" s="577"/>
      <c r="BW367" s="969">
        <f t="shared" si="792"/>
        <v>0</v>
      </c>
      <c r="BX367" s="970"/>
      <c r="BY367" s="971">
        <f t="shared" si="793"/>
        <v>0</v>
      </c>
      <c r="BZ367" s="970"/>
      <c r="CA367" s="971">
        <f t="shared" si="794"/>
        <v>0</v>
      </c>
      <c r="CB367" s="970"/>
      <c r="CC367" s="971">
        <f t="shared" si="795"/>
        <v>0</v>
      </c>
      <c r="CD367" s="970"/>
      <c r="CE367" s="971">
        <f t="shared" si="796"/>
        <v>0</v>
      </c>
      <c r="CF367" s="970"/>
      <c r="CG367" s="224">
        <f t="shared" si="809"/>
        <v>0</v>
      </c>
      <c r="CH367" s="989"/>
      <c r="CI367" s="990"/>
      <c r="CJ367" s="989"/>
      <c r="CK367" s="990"/>
      <c r="CL367" s="989"/>
      <c r="CM367" s="990"/>
      <c r="CN367" s="989"/>
      <c r="CO367" s="990"/>
      <c r="CP367" s="989"/>
      <c r="CQ367" s="990"/>
      <c r="CR367" s="282"/>
      <c r="CS367" s="987"/>
      <c r="CT367" s="988"/>
      <c r="CU367" s="987"/>
      <c r="CV367" s="988"/>
      <c r="CW367" s="987"/>
      <c r="CX367" s="988"/>
      <c r="CY367" s="987"/>
      <c r="CZ367" s="988"/>
      <c r="DA367" s="987"/>
      <c r="DB367" s="988"/>
      <c r="DC367" s="283"/>
      <c r="DD367" s="985"/>
      <c r="DE367" s="986"/>
      <c r="DF367" s="985"/>
      <c r="DG367" s="986"/>
      <c r="DH367" s="985"/>
      <c r="DI367" s="986"/>
      <c r="DJ367" s="985"/>
      <c r="DK367" s="986"/>
      <c r="DL367" s="985"/>
      <c r="DM367" s="986"/>
      <c r="DN367" s="284"/>
      <c r="DO367" s="996"/>
      <c r="DP367" s="997"/>
      <c r="DQ367" s="996"/>
      <c r="DR367" s="997"/>
      <c r="DS367" s="996"/>
      <c r="DT367" s="997"/>
      <c r="DU367" s="996"/>
      <c r="DV367" s="997"/>
      <c r="DW367" s="996"/>
      <c r="DX367" s="997"/>
      <c r="DY367" s="285"/>
      <c r="DZ367" s="572">
        <f t="shared" si="797"/>
        <v>0</v>
      </c>
      <c r="EA367" s="573">
        <f t="shared" si="798"/>
        <v>0</v>
      </c>
      <c r="EB367" s="573">
        <f t="shared" si="799"/>
        <v>0</v>
      </c>
      <c r="EC367" s="573">
        <f t="shared" si="800"/>
        <v>0</v>
      </c>
      <c r="ED367" s="573">
        <f t="shared" si="801"/>
        <v>0</v>
      </c>
      <c r="EE367" s="574">
        <f t="shared" si="802"/>
        <v>0</v>
      </c>
      <c r="EF367" s="256">
        <f t="shared" si="803"/>
        <v>0</v>
      </c>
      <c r="EG367" s="256">
        <f t="shared" si="804"/>
        <v>0</v>
      </c>
      <c r="EH367" s="256">
        <f t="shared" si="805"/>
        <v>0</v>
      </c>
      <c r="EI367" s="256">
        <f t="shared" si="806"/>
        <v>0</v>
      </c>
      <c r="EJ367" s="256">
        <f t="shared" si="807"/>
        <v>0</v>
      </c>
      <c r="EK367" s="244">
        <f t="shared" si="808"/>
        <v>0</v>
      </c>
    </row>
    <row r="368" spans="1:141" ht="15" customHeight="1">
      <c r="C368" s="61" t="s">
        <v>15</v>
      </c>
      <c r="D368" s="655"/>
      <c r="E368" s="57"/>
      <c r="F368" s="57"/>
      <c r="G368" s="57"/>
      <c r="H368" s="57"/>
      <c r="I368" s="57"/>
      <c r="J368" s="649"/>
      <c r="K368" s="57"/>
      <c r="L368" s="33"/>
      <c r="M368" s="34">
        <f t="shared" si="791"/>
        <v>1</v>
      </c>
      <c r="N368" s="865"/>
      <c r="O368" s="866"/>
      <c r="P368" s="865"/>
      <c r="Q368" s="866"/>
      <c r="R368" s="865"/>
      <c r="S368" s="866"/>
      <c r="T368" s="865"/>
      <c r="U368" s="866"/>
      <c r="V368" s="865"/>
      <c r="W368" s="866"/>
      <c r="X368" s="287"/>
      <c r="Y368" s="867"/>
      <c r="Z368" s="961"/>
      <c r="AA368" s="867"/>
      <c r="AB368" s="961"/>
      <c r="AC368" s="867"/>
      <c r="AD368" s="961"/>
      <c r="AE368" s="867"/>
      <c r="AF368" s="961"/>
      <c r="AG368" s="867"/>
      <c r="AH368" s="961"/>
      <c r="AI368" s="277"/>
      <c r="AJ368" s="869"/>
      <c r="AK368" s="870"/>
      <c r="AL368" s="869"/>
      <c r="AM368" s="870"/>
      <c r="AN368" s="869"/>
      <c r="AO368" s="870"/>
      <c r="AP368" s="869"/>
      <c r="AQ368" s="870"/>
      <c r="AR368" s="869"/>
      <c r="AS368" s="870"/>
      <c r="AT368" s="278"/>
      <c r="AU368" s="861"/>
      <c r="AV368" s="862"/>
      <c r="AW368" s="861"/>
      <c r="AX368" s="862"/>
      <c r="AY368" s="861"/>
      <c r="AZ368" s="862"/>
      <c r="BA368" s="861"/>
      <c r="BB368" s="862"/>
      <c r="BC368" s="861"/>
      <c r="BD368" s="862"/>
      <c r="BE368" s="279"/>
      <c r="BF368" s="863"/>
      <c r="BG368" s="864"/>
      <c r="BH368" s="863"/>
      <c r="BI368" s="864"/>
      <c r="BJ368" s="863"/>
      <c r="BK368" s="864"/>
      <c r="BL368" s="863"/>
      <c r="BM368" s="864"/>
      <c r="BN368" s="863"/>
      <c r="BO368" s="864"/>
      <c r="BP368" s="514"/>
      <c r="BQ368" s="575"/>
      <c r="BR368" s="576"/>
      <c r="BS368" s="576"/>
      <c r="BT368" s="576"/>
      <c r="BU368" s="576"/>
      <c r="BV368" s="577"/>
      <c r="BW368" s="969">
        <f t="shared" si="792"/>
        <v>0</v>
      </c>
      <c r="BX368" s="970"/>
      <c r="BY368" s="971">
        <f t="shared" si="793"/>
        <v>0</v>
      </c>
      <c r="BZ368" s="970"/>
      <c r="CA368" s="971">
        <f t="shared" si="794"/>
        <v>0</v>
      </c>
      <c r="CB368" s="970"/>
      <c r="CC368" s="971">
        <f t="shared" si="795"/>
        <v>0</v>
      </c>
      <c r="CD368" s="970"/>
      <c r="CE368" s="971">
        <f t="shared" si="796"/>
        <v>0</v>
      </c>
      <c r="CF368" s="970"/>
      <c r="CG368" s="224">
        <f t="shared" si="809"/>
        <v>0</v>
      </c>
      <c r="CH368" s="989"/>
      <c r="CI368" s="990"/>
      <c r="CJ368" s="989"/>
      <c r="CK368" s="990"/>
      <c r="CL368" s="989"/>
      <c r="CM368" s="990"/>
      <c r="CN368" s="989"/>
      <c r="CO368" s="990"/>
      <c r="CP368" s="989"/>
      <c r="CQ368" s="990"/>
      <c r="CR368" s="282"/>
      <c r="CS368" s="987"/>
      <c r="CT368" s="988"/>
      <c r="CU368" s="987"/>
      <c r="CV368" s="988"/>
      <c r="CW368" s="987"/>
      <c r="CX368" s="988"/>
      <c r="CY368" s="987"/>
      <c r="CZ368" s="988"/>
      <c r="DA368" s="987"/>
      <c r="DB368" s="988"/>
      <c r="DC368" s="283"/>
      <c r="DD368" s="985"/>
      <c r="DE368" s="986"/>
      <c r="DF368" s="985"/>
      <c r="DG368" s="986"/>
      <c r="DH368" s="985"/>
      <c r="DI368" s="986"/>
      <c r="DJ368" s="985"/>
      <c r="DK368" s="986"/>
      <c r="DL368" s="985"/>
      <c r="DM368" s="986"/>
      <c r="DN368" s="284"/>
      <c r="DO368" s="996"/>
      <c r="DP368" s="997"/>
      <c r="DQ368" s="996"/>
      <c r="DR368" s="997"/>
      <c r="DS368" s="996"/>
      <c r="DT368" s="997"/>
      <c r="DU368" s="996"/>
      <c r="DV368" s="997"/>
      <c r="DW368" s="996"/>
      <c r="DX368" s="997"/>
      <c r="DY368" s="285"/>
      <c r="DZ368" s="572">
        <f t="shared" si="797"/>
        <v>0</v>
      </c>
      <c r="EA368" s="573">
        <f t="shared" si="798"/>
        <v>0</v>
      </c>
      <c r="EB368" s="573">
        <f t="shared" si="799"/>
        <v>0</v>
      </c>
      <c r="EC368" s="573">
        <f t="shared" si="800"/>
        <v>0</v>
      </c>
      <c r="ED368" s="573">
        <f t="shared" si="801"/>
        <v>0</v>
      </c>
      <c r="EE368" s="574">
        <f t="shared" si="802"/>
        <v>0</v>
      </c>
      <c r="EF368" s="256">
        <f t="shared" si="803"/>
        <v>0</v>
      </c>
      <c r="EG368" s="256">
        <f t="shared" si="804"/>
        <v>0</v>
      </c>
      <c r="EH368" s="256">
        <f t="shared" si="805"/>
        <v>0</v>
      </c>
      <c r="EI368" s="256">
        <f t="shared" si="806"/>
        <v>0</v>
      </c>
      <c r="EJ368" s="256">
        <f t="shared" si="807"/>
        <v>0</v>
      </c>
      <c r="EK368" s="244">
        <f t="shared" si="808"/>
        <v>0</v>
      </c>
    </row>
    <row r="369" spans="1:141" ht="15" customHeight="1">
      <c r="C369" s="61" t="s">
        <v>34</v>
      </c>
      <c r="D369" s="655"/>
      <c r="E369" s="57"/>
      <c r="F369" s="57"/>
      <c r="G369" s="57"/>
      <c r="H369" s="57"/>
      <c r="I369" s="57"/>
      <c r="J369" s="649"/>
      <c r="K369" s="57"/>
      <c r="L369" s="33"/>
      <c r="M369" s="34">
        <f t="shared" si="791"/>
        <v>1.1000000000000001</v>
      </c>
      <c r="N369" s="865"/>
      <c r="O369" s="866"/>
      <c r="P369" s="865"/>
      <c r="Q369" s="866"/>
      <c r="R369" s="865"/>
      <c r="S369" s="866"/>
      <c r="T369" s="865"/>
      <c r="U369" s="866"/>
      <c r="V369" s="865"/>
      <c r="W369" s="866"/>
      <c r="X369" s="287"/>
      <c r="Y369" s="867"/>
      <c r="Z369" s="961"/>
      <c r="AA369" s="867"/>
      <c r="AB369" s="961"/>
      <c r="AC369" s="867"/>
      <c r="AD369" s="961"/>
      <c r="AE369" s="867"/>
      <c r="AF369" s="961"/>
      <c r="AG369" s="867"/>
      <c r="AH369" s="961"/>
      <c r="AI369" s="277"/>
      <c r="AJ369" s="869"/>
      <c r="AK369" s="870"/>
      <c r="AL369" s="869"/>
      <c r="AM369" s="870"/>
      <c r="AN369" s="869"/>
      <c r="AO369" s="870"/>
      <c r="AP369" s="869"/>
      <c r="AQ369" s="870"/>
      <c r="AR369" s="869"/>
      <c r="AS369" s="870"/>
      <c r="AT369" s="278"/>
      <c r="AU369" s="861"/>
      <c r="AV369" s="862"/>
      <c r="AW369" s="861"/>
      <c r="AX369" s="862"/>
      <c r="AY369" s="861"/>
      <c r="AZ369" s="862"/>
      <c r="BA369" s="861"/>
      <c r="BB369" s="862"/>
      <c r="BC369" s="861"/>
      <c r="BD369" s="862"/>
      <c r="BE369" s="279"/>
      <c r="BF369" s="863"/>
      <c r="BG369" s="864"/>
      <c r="BH369" s="863"/>
      <c r="BI369" s="864"/>
      <c r="BJ369" s="863"/>
      <c r="BK369" s="864"/>
      <c r="BL369" s="863"/>
      <c r="BM369" s="864"/>
      <c r="BN369" s="863"/>
      <c r="BO369" s="864"/>
      <c r="BP369" s="514"/>
      <c r="BQ369" s="575"/>
      <c r="BR369" s="576"/>
      <c r="BS369" s="576"/>
      <c r="BT369" s="576"/>
      <c r="BU369" s="576"/>
      <c r="BV369" s="577"/>
      <c r="BW369" s="969">
        <f t="shared" si="792"/>
        <v>0</v>
      </c>
      <c r="BX369" s="970"/>
      <c r="BY369" s="971">
        <f t="shared" si="793"/>
        <v>0</v>
      </c>
      <c r="BZ369" s="970"/>
      <c r="CA369" s="971">
        <f t="shared" si="794"/>
        <v>0</v>
      </c>
      <c r="CB369" s="970"/>
      <c r="CC369" s="971">
        <f t="shared" si="795"/>
        <v>0</v>
      </c>
      <c r="CD369" s="970"/>
      <c r="CE369" s="971">
        <f t="shared" si="796"/>
        <v>0</v>
      </c>
      <c r="CF369" s="970"/>
      <c r="CG369" s="224">
        <f t="shared" si="809"/>
        <v>0</v>
      </c>
      <c r="CH369" s="989"/>
      <c r="CI369" s="990"/>
      <c r="CJ369" s="989"/>
      <c r="CK369" s="990"/>
      <c r="CL369" s="989"/>
      <c r="CM369" s="990"/>
      <c r="CN369" s="989"/>
      <c r="CO369" s="990"/>
      <c r="CP369" s="989"/>
      <c r="CQ369" s="990"/>
      <c r="CR369" s="282"/>
      <c r="CS369" s="987"/>
      <c r="CT369" s="988"/>
      <c r="CU369" s="987"/>
      <c r="CV369" s="988"/>
      <c r="CW369" s="987"/>
      <c r="CX369" s="988"/>
      <c r="CY369" s="987"/>
      <c r="CZ369" s="988"/>
      <c r="DA369" s="987"/>
      <c r="DB369" s="988"/>
      <c r="DC369" s="283"/>
      <c r="DD369" s="985"/>
      <c r="DE369" s="986"/>
      <c r="DF369" s="985"/>
      <c r="DG369" s="986"/>
      <c r="DH369" s="985"/>
      <c r="DI369" s="986"/>
      <c r="DJ369" s="985"/>
      <c r="DK369" s="986"/>
      <c r="DL369" s="985"/>
      <c r="DM369" s="986"/>
      <c r="DN369" s="284"/>
      <c r="DO369" s="996"/>
      <c r="DP369" s="997"/>
      <c r="DQ369" s="996"/>
      <c r="DR369" s="997"/>
      <c r="DS369" s="996"/>
      <c r="DT369" s="997"/>
      <c r="DU369" s="996"/>
      <c r="DV369" s="997"/>
      <c r="DW369" s="996"/>
      <c r="DX369" s="997"/>
      <c r="DY369" s="285"/>
      <c r="DZ369" s="572">
        <f t="shared" si="797"/>
        <v>0</v>
      </c>
      <c r="EA369" s="573">
        <f t="shared" si="798"/>
        <v>0</v>
      </c>
      <c r="EB369" s="573">
        <f t="shared" si="799"/>
        <v>0</v>
      </c>
      <c r="EC369" s="573">
        <f t="shared" si="800"/>
        <v>0</v>
      </c>
      <c r="ED369" s="573">
        <f t="shared" si="801"/>
        <v>0</v>
      </c>
      <c r="EE369" s="574">
        <f t="shared" si="802"/>
        <v>0</v>
      </c>
      <c r="EF369" s="256">
        <f t="shared" si="803"/>
        <v>0</v>
      </c>
      <c r="EG369" s="256">
        <f t="shared" si="804"/>
        <v>0</v>
      </c>
      <c r="EH369" s="256">
        <f t="shared" si="805"/>
        <v>0</v>
      </c>
      <c r="EI369" s="256">
        <f t="shared" si="806"/>
        <v>0</v>
      </c>
      <c r="EJ369" s="256">
        <f t="shared" si="807"/>
        <v>0</v>
      </c>
      <c r="EK369" s="244">
        <f t="shared" si="808"/>
        <v>0</v>
      </c>
    </row>
    <row r="370" spans="1:141" ht="15" customHeight="1">
      <c r="C370" s="61" t="s">
        <v>315</v>
      </c>
      <c r="D370" s="655" t="s">
        <v>338</v>
      </c>
      <c r="E370" s="57"/>
      <c r="F370" s="57"/>
      <c r="G370" s="57"/>
      <c r="H370" s="57"/>
      <c r="I370" s="57"/>
      <c r="J370" s="649"/>
      <c r="K370" s="57"/>
      <c r="L370" s="33"/>
      <c r="M370" s="34">
        <f t="shared" si="791"/>
        <v>1.1000000000000001</v>
      </c>
      <c r="N370" s="865"/>
      <c r="O370" s="866"/>
      <c r="P370" s="865"/>
      <c r="Q370" s="866"/>
      <c r="R370" s="865"/>
      <c r="S370" s="866"/>
      <c r="T370" s="865"/>
      <c r="U370" s="866"/>
      <c r="V370" s="865"/>
      <c r="W370" s="866"/>
      <c r="X370" s="287"/>
      <c r="Y370" s="867"/>
      <c r="Z370" s="961"/>
      <c r="AA370" s="867"/>
      <c r="AB370" s="961"/>
      <c r="AC370" s="867"/>
      <c r="AD370" s="961"/>
      <c r="AE370" s="867"/>
      <c r="AF370" s="961"/>
      <c r="AG370" s="867"/>
      <c r="AH370" s="961"/>
      <c r="AI370" s="277"/>
      <c r="AJ370" s="869"/>
      <c r="AK370" s="870"/>
      <c r="AL370" s="869"/>
      <c r="AM370" s="870"/>
      <c r="AN370" s="869"/>
      <c r="AO370" s="870"/>
      <c r="AP370" s="869"/>
      <c r="AQ370" s="870"/>
      <c r="AR370" s="869"/>
      <c r="AS370" s="870"/>
      <c r="AT370" s="278"/>
      <c r="AU370" s="861"/>
      <c r="AV370" s="862"/>
      <c r="AW370" s="861"/>
      <c r="AX370" s="862"/>
      <c r="AY370" s="861"/>
      <c r="AZ370" s="862"/>
      <c r="BA370" s="861"/>
      <c r="BB370" s="862"/>
      <c r="BC370" s="861"/>
      <c r="BD370" s="862"/>
      <c r="BE370" s="279"/>
      <c r="BF370" s="863"/>
      <c r="BG370" s="864"/>
      <c r="BH370" s="863"/>
      <c r="BI370" s="864"/>
      <c r="BJ370" s="863"/>
      <c r="BK370" s="864"/>
      <c r="BL370" s="863"/>
      <c r="BM370" s="864"/>
      <c r="BN370" s="863"/>
      <c r="BO370" s="864"/>
      <c r="BP370" s="514"/>
      <c r="BQ370" s="575"/>
      <c r="BR370" s="576"/>
      <c r="BS370" s="576"/>
      <c r="BT370" s="576"/>
      <c r="BU370" s="576"/>
      <c r="BV370" s="577"/>
      <c r="BW370" s="969">
        <f t="shared" si="792"/>
        <v>0</v>
      </c>
      <c r="BX370" s="970"/>
      <c r="BY370" s="971">
        <f t="shared" si="793"/>
        <v>0</v>
      </c>
      <c r="BZ370" s="970"/>
      <c r="CA370" s="971">
        <f t="shared" si="794"/>
        <v>0</v>
      </c>
      <c r="CB370" s="970"/>
      <c r="CC370" s="971">
        <f t="shared" si="795"/>
        <v>0</v>
      </c>
      <c r="CD370" s="970"/>
      <c r="CE370" s="971">
        <f t="shared" si="796"/>
        <v>0</v>
      </c>
      <c r="CF370" s="970"/>
      <c r="CG370" s="224">
        <f t="shared" si="809"/>
        <v>0</v>
      </c>
      <c r="CH370" s="989"/>
      <c r="CI370" s="990"/>
      <c r="CJ370" s="989"/>
      <c r="CK370" s="990"/>
      <c r="CL370" s="989"/>
      <c r="CM370" s="990"/>
      <c r="CN370" s="989"/>
      <c r="CO370" s="990"/>
      <c r="CP370" s="989"/>
      <c r="CQ370" s="990"/>
      <c r="CR370" s="282"/>
      <c r="CS370" s="987"/>
      <c r="CT370" s="988"/>
      <c r="CU370" s="987"/>
      <c r="CV370" s="988"/>
      <c r="CW370" s="987"/>
      <c r="CX370" s="988"/>
      <c r="CY370" s="987"/>
      <c r="CZ370" s="988"/>
      <c r="DA370" s="987"/>
      <c r="DB370" s="988"/>
      <c r="DC370" s="283"/>
      <c r="DD370" s="985"/>
      <c r="DE370" s="986"/>
      <c r="DF370" s="985"/>
      <c r="DG370" s="986"/>
      <c r="DH370" s="985"/>
      <c r="DI370" s="986"/>
      <c r="DJ370" s="985"/>
      <c r="DK370" s="986"/>
      <c r="DL370" s="985"/>
      <c r="DM370" s="986"/>
      <c r="DN370" s="284"/>
      <c r="DO370" s="996"/>
      <c r="DP370" s="997"/>
      <c r="DQ370" s="996"/>
      <c r="DR370" s="997"/>
      <c r="DS370" s="996"/>
      <c r="DT370" s="997"/>
      <c r="DU370" s="996"/>
      <c r="DV370" s="997"/>
      <c r="DW370" s="996"/>
      <c r="DX370" s="997"/>
      <c r="DY370" s="285"/>
      <c r="DZ370" s="572">
        <f t="shared" si="797"/>
        <v>0</v>
      </c>
      <c r="EA370" s="573">
        <f t="shared" si="798"/>
        <v>0</v>
      </c>
      <c r="EB370" s="573">
        <f t="shared" si="799"/>
        <v>0</v>
      </c>
      <c r="EC370" s="573">
        <f t="shared" si="800"/>
        <v>0</v>
      </c>
      <c r="ED370" s="573">
        <f t="shared" si="801"/>
        <v>0</v>
      </c>
      <c r="EE370" s="574">
        <f t="shared" si="802"/>
        <v>0</v>
      </c>
      <c r="EF370" s="256">
        <f t="shared" si="803"/>
        <v>0</v>
      </c>
      <c r="EG370" s="256">
        <f t="shared" si="804"/>
        <v>0</v>
      </c>
      <c r="EH370" s="256">
        <f t="shared" si="805"/>
        <v>0</v>
      </c>
      <c r="EI370" s="256">
        <f t="shared" si="806"/>
        <v>0</v>
      </c>
      <c r="EJ370" s="256">
        <f t="shared" si="807"/>
        <v>0</v>
      </c>
      <c r="EK370" s="244">
        <f t="shared" si="808"/>
        <v>0</v>
      </c>
    </row>
    <row r="371" spans="1:141" ht="15" customHeight="1">
      <c r="C371" s="61" t="s">
        <v>231</v>
      </c>
      <c r="D371" s="655"/>
      <c r="E371" s="57"/>
      <c r="F371" s="57"/>
      <c r="G371" s="57"/>
      <c r="H371" s="57"/>
      <c r="I371" s="57"/>
      <c r="J371" s="649"/>
      <c r="K371" s="57"/>
      <c r="L371" s="33"/>
      <c r="M371" s="34">
        <f t="shared" si="791"/>
        <v>1</v>
      </c>
      <c r="N371" s="865"/>
      <c r="O371" s="866"/>
      <c r="P371" s="865"/>
      <c r="Q371" s="866"/>
      <c r="R371" s="865"/>
      <c r="S371" s="866"/>
      <c r="T371" s="865"/>
      <c r="U371" s="866"/>
      <c r="V371" s="865"/>
      <c r="W371" s="866"/>
      <c r="X371" s="287"/>
      <c r="Y371" s="867"/>
      <c r="Z371" s="961"/>
      <c r="AA371" s="867"/>
      <c r="AB371" s="961"/>
      <c r="AC371" s="867"/>
      <c r="AD371" s="961"/>
      <c r="AE371" s="867"/>
      <c r="AF371" s="961"/>
      <c r="AG371" s="867"/>
      <c r="AH371" s="961"/>
      <c r="AI371" s="277"/>
      <c r="AJ371" s="869"/>
      <c r="AK371" s="870"/>
      <c r="AL371" s="869"/>
      <c r="AM371" s="870"/>
      <c r="AN371" s="869"/>
      <c r="AO371" s="870"/>
      <c r="AP371" s="869"/>
      <c r="AQ371" s="870"/>
      <c r="AR371" s="869"/>
      <c r="AS371" s="870"/>
      <c r="AT371" s="278"/>
      <c r="AU371" s="861"/>
      <c r="AV371" s="862"/>
      <c r="AW371" s="861"/>
      <c r="AX371" s="862"/>
      <c r="AY371" s="861"/>
      <c r="AZ371" s="862"/>
      <c r="BA371" s="861"/>
      <c r="BB371" s="862"/>
      <c r="BC371" s="861"/>
      <c r="BD371" s="862"/>
      <c r="BE371" s="279"/>
      <c r="BF371" s="863"/>
      <c r="BG371" s="864"/>
      <c r="BH371" s="863"/>
      <c r="BI371" s="864"/>
      <c r="BJ371" s="863"/>
      <c r="BK371" s="864"/>
      <c r="BL371" s="863"/>
      <c r="BM371" s="864"/>
      <c r="BN371" s="863"/>
      <c r="BO371" s="864"/>
      <c r="BP371" s="514"/>
      <c r="BQ371" s="575"/>
      <c r="BR371" s="576"/>
      <c r="BS371" s="576"/>
      <c r="BT371" s="576"/>
      <c r="BU371" s="576"/>
      <c r="BV371" s="577"/>
      <c r="BW371" s="969">
        <f t="shared" si="792"/>
        <v>0</v>
      </c>
      <c r="BX371" s="970"/>
      <c r="BY371" s="971">
        <f t="shared" si="793"/>
        <v>0</v>
      </c>
      <c r="BZ371" s="970"/>
      <c r="CA371" s="971">
        <f t="shared" si="794"/>
        <v>0</v>
      </c>
      <c r="CB371" s="970"/>
      <c r="CC371" s="971">
        <f t="shared" si="795"/>
        <v>0</v>
      </c>
      <c r="CD371" s="970"/>
      <c r="CE371" s="971">
        <f t="shared" si="796"/>
        <v>0</v>
      </c>
      <c r="CF371" s="970"/>
      <c r="CG371" s="224">
        <f t="shared" si="809"/>
        <v>0</v>
      </c>
      <c r="CH371" s="989"/>
      <c r="CI371" s="990"/>
      <c r="CJ371" s="989"/>
      <c r="CK371" s="990"/>
      <c r="CL371" s="989"/>
      <c r="CM371" s="990"/>
      <c r="CN371" s="989"/>
      <c r="CO371" s="990"/>
      <c r="CP371" s="989"/>
      <c r="CQ371" s="990"/>
      <c r="CR371" s="282"/>
      <c r="CS371" s="987"/>
      <c r="CT371" s="988"/>
      <c r="CU371" s="987"/>
      <c r="CV371" s="988"/>
      <c r="CW371" s="987"/>
      <c r="CX371" s="988"/>
      <c r="CY371" s="987"/>
      <c r="CZ371" s="988"/>
      <c r="DA371" s="987"/>
      <c r="DB371" s="988"/>
      <c r="DC371" s="283"/>
      <c r="DD371" s="985"/>
      <c r="DE371" s="986"/>
      <c r="DF371" s="985"/>
      <c r="DG371" s="986"/>
      <c r="DH371" s="985"/>
      <c r="DI371" s="986"/>
      <c r="DJ371" s="985"/>
      <c r="DK371" s="986"/>
      <c r="DL371" s="985"/>
      <c r="DM371" s="986"/>
      <c r="DN371" s="284"/>
      <c r="DO371" s="996"/>
      <c r="DP371" s="997"/>
      <c r="DQ371" s="996"/>
      <c r="DR371" s="997"/>
      <c r="DS371" s="996"/>
      <c r="DT371" s="997"/>
      <c r="DU371" s="996"/>
      <c r="DV371" s="997"/>
      <c r="DW371" s="996"/>
      <c r="DX371" s="997"/>
      <c r="DY371" s="285"/>
      <c r="DZ371" s="572">
        <f t="shared" si="797"/>
        <v>0</v>
      </c>
      <c r="EA371" s="573">
        <f t="shared" si="798"/>
        <v>0</v>
      </c>
      <c r="EB371" s="573">
        <f t="shared" si="799"/>
        <v>0</v>
      </c>
      <c r="EC371" s="573">
        <f t="shared" si="800"/>
        <v>0</v>
      </c>
      <c r="ED371" s="573">
        <f t="shared" si="801"/>
        <v>0</v>
      </c>
      <c r="EE371" s="574">
        <f t="shared" si="802"/>
        <v>0</v>
      </c>
      <c r="EF371" s="256">
        <f t="shared" si="803"/>
        <v>0</v>
      </c>
      <c r="EG371" s="256">
        <f t="shared" si="804"/>
        <v>0</v>
      </c>
      <c r="EH371" s="256">
        <f t="shared" si="805"/>
        <v>0</v>
      </c>
      <c r="EI371" s="256">
        <f t="shared" si="806"/>
        <v>0</v>
      </c>
      <c r="EJ371" s="256">
        <f t="shared" si="807"/>
        <v>0</v>
      </c>
      <c r="EK371" s="244">
        <f t="shared" si="808"/>
        <v>0</v>
      </c>
    </row>
    <row r="372" spans="1:141" ht="15" customHeight="1">
      <c r="C372" s="61" t="s">
        <v>15</v>
      </c>
      <c r="D372" s="655"/>
      <c r="E372" s="57"/>
      <c r="F372" s="57"/>
      <c r="G372" s="57"/>
      <c r="H372" s="57"/>
      <c r="I372" s="57"/>
      <c r="J372" s="649"/>
      <c r="K372" s="57"/>
      <c r="L372" s="33"/>
      <c r="M372" s="34">
        <f t="shared" si="791"/>
        <v>1</v>
      </c>
      <c r="N372" s="865"/>
      <c r="O372" s="866"/>
      <c r="P372" s="865"/>
      <c r="Q372" s="866"/>
      <c r="R372" s="865"/>
      <c r="S372" s="866"/>
      <c r="T372" s="865"/>
      <c r="U372" s="866"/>
      <c r="V372" s="865"/>
      <c r="W372" s="866"/>
      <c r="X372" s="287"/>
      <c r="Y372" s="867"/>
      <c r="Z372" s="961"/>
      <c r="AA372" s="867"/>
      <c r="AB372" s="961"/>
      <c r="AC372" s="867"/>
      <c r="AD372" s="961"/>
      <c r="AE372" s="867"/>
      <c r="AF372" s="961"/>
      <c r="AG372" s="867"/>
      <c r="AH372" s="961"/>
      <c r="AI372" s="277"/>
      <c r="AJ372" s="869"/>
      <c r="AK372" s="870"/>
      <c r="AL372" s="869"/>
      <c r="AM372" s="870"/>
      <c r="AN372" s="869"/>
      <c r="AO372" s="870"/>
      <c r="AP372" s="869"/>
      <c r="AQ372" s="870"/>
      <c r="AR372" s="869"/>
      <c r="AS372" s="870"/>
      <c r="AT372" s="278"/>
      <c r="AU372" s="861"/>
      <c r="AV372" s="862"/>
      <c r="AW372" s="861"/>
      <c r="AX372" s="862"/>
      <c r="AY372" s="861"/>
      <c r="AZ372" s="862"/>
      <c r="BA372" s="861"/>
      <c r="BB372" s="862"/>
      <c r="BC372" s="861"/>
      <c r="BD372" s="862"/>
      <c r="BE372" s="279"/>
      <c r="BF372" s="863"/>
      <c r="BG372" s="864"/>
      <c r="BH372" s="863"/>
      <c r="BI372" s="864"/>
      <c r="BJ372" s="863"/>
      <c r="BK372" s="864"/>
      <c r="BL372" s="863"/>
      <c r="BM372" s="864"/>
      <c r="BN372" s="863"/>
      <c r="BO372" s="864"/>
      <c r="BP372" s="514"/>
      <c r="BQ372" s="575"/>
      <c r="BR372" s="576"/>
      <c r="BS372" s="576"/>
      <c r="BT372" s="576"/>
      <c r="BU372" s="576"/>
      <c r="BV372" s="577"/>
      <c r="BW372" s="969">
        <f t="shared" si="792"/>
        <v>0</v>
      </c>
      <c r="BX372" s="970"/>
      <c r="BY372" s="971">
        <f t="shared" si="793"/>
        <v>0</v>
      </c>
      <c r="BZ372" s="970"/>
      <c r="CA372" s="971">
        <f t="shared" si="794"/>
        <v>0</v>
      </c>
      <c r="CB372" s="970"/>
      <c r="CC372" s="971">
        <f t="shared" si="795"/>
        <v>0</v>
      </c>
      <c r="CD372" s="970"/>
      <c r="CE372" s="971">
        <f t="shared" si="796"/>
        <v>0</v>
      </c>
      <c r="CF372" s="970"/>
      <c r="CG372" s="224">
        <f t="shared" si="809"/>
        <v>0</v>
      </c>
      <c r="CH372" s="989"/>
      <c r="CI372" s="990"/>
      <c r="CJ372" s="989"/>
      <c r="CK372" s="990"/>
      <c r="CL372" s="989"/>
      <c r="CM372" s="990"/>
      <c r="CN372" s="989"/>
      <c r="CO372" s="990"/>
      <c r="CP372" s="989"/>
      <c r="CQ372" s="990"/>
      <c r="CR372" s="282"/>
      <c r="CS372" s="987"/>
      <c r="CT372" s="988"/>
      <c r="CU372" s="987"/>
      <c r="CV372" s="988"/>
      <c r="CW372" s="987"/>
      <c r="CX372" s="988"/>
      <c r="CY372" s="987"/>
      <c r="CZ372" s="988"/>
      <c r="DA372" s="987"/>
      <c r="DB372" s="988"/>
      <c r="DC372" s="283"/>
      <c r="DD372" s="985"/>
      <c r="DE372" s="986"/>
      <c r="DF372" s="985"/>
      <c r="DG372" s="986"/>
      <c r="DH372" s="985"/>
      <c r="DI372" s="986"/>
      <c r="DJ372" s="985"/>
      <c r="DK372" s="986"/>
      <c r="DL372" s="985"/>
      <c r="DM372" s="986"/>
      <c r="DN372" s="284"/>
      <c r="DO372" s="996"/>
      <c r="DP372" s="997"/>
      <c r="DQ372" s="996"/>
      <c r="DR372" s="997"/>
      <c r="DS372" s="996"/>
      <c r="DT372" s="997"/>
      <c r="DU372" s="996"/>
      <c r="DV372" s="997"/>
      <c r="DW372" s="996"/>
      <c r="DX372" s="997"/>
      <c r="DY372" s="285"/>
      <c r="DZ372" s="572">
        <f t="shared" si="797"/>
        <v>0</v>
      </c>
      <c r="EA372" s="573">
        <f t="shared" si="798"/>
        <v>0</v>
      </c>
      <c r="EB372" s="573">
        <f t="shared" si="799"/>
        <v>0</v>
      </c>
      <c r="EC372" s="573">
        <f t="shared" si="800"/>
        <v>0</v>
      </c>
      <c r="ED372" s="573">
        <f t="shared" si="801"/>
        <v>0</v>
      </c>
      <c r="EE372" s="574">
        <f t="shared" si="802"/>
        <v>0</v>
      </c>
      <c r="EF372" s="256">
        <f t="shared" si="803"/>
        <v>0</v>
      </c>
      <c r="EG372" s="256">
        <f t="shared" si="804"/>
        <v>0</v>
      </c>
      <c r="EH372" s="256">
        <f t="shared" si="805"/>
        <v>0</v>
      </c>
      <c r="EI372" s="256">
        <f t="shared" si="806"/>
        <v>0</v>
      </c>
      <c r="EJ372" s="256">
        <f t="shared" si="807"/>
        <v>0</v>
      </c>
      <c r="EK372" s="244">
        <f t="shared" si="808"/>
        <v>0</v>
      </c>
    </row>
    <row r="373" spans="1:141" ht="15" customHeight="1">
      <c r="C373" s="61" t="s">
        <v>34</v>
      </c>
      <c r="D373" s="655"/>
      <c r="E373" s="57"/>
      <c r="F373" s="57"/>
      <c r="G373" s="57"/>
      <c r="H373" s="57"/>
      <c r="I373" s="57"/>
      <c r="J373" s="649"/>
      <c r="K373" s="57"/>
      <c r="L373" s="33"/>
      <c r="M373" s="34">
        <f t="shared" si="791"/>
        <v>1.1000000000000001</v>
      </c>
      <c r="N373" s="865"/>
      <c r="O373" s="866"/>
      <c r="P373" s="865"/>
      <c r="Q373" s="866"/>
      <c r="R373" s="865"/>
      <c r="S373" s="866"/>
      <c r="T373" s="865"/>
      <c r="U373" s="866"/>
      <c r="V373" s="865"/>
      <c r="W373" s="866"/>
      <c r="X373" s="287"/>
      <c r="Y373" s="867"/>
      <c r="Z373" s="961"/>
      <c r="AA373" s="867"/>
      <c r="AB373" s="961"/>
      <c r="AC373" s="867"/>
      <c r="AD373" s="961"/>
      <c r="AE373" s="867"/>
      <c r="AF373" s="961"/>
      <c r="AG373" s="867"/>
      <c r="AH373" s="961"/>
      <c r="AI373" s="277"/>
      <c r="AJ373" s="869"/>
      <c r="AK373" s="870"/>
      <c r="AL373" s="869"/>
      <c r="AM373" s="870"/>
      <c r="AN373" s="869"/>
      <c r="AO373" s="870"/>
      <c r="AP373" s="869"/>
      <c r="AQ373" s="870"/>
      <c r="AR373" s="869"/>
      <c r="AS373" s="870"/>
      <c r="AT373" s="278"/>
      <c r="AU373" s="861"/>
      <c r="AV373" s="862"/>
      <c r="AW373" s="861"/>
      <c r="AX373" s="862"/>
      <c r="AY373" s="861"/>
      <c r="AZ373" s="862"/>
      <c r="BA373" s="861"/>
      <c r="BB373" s="862"/>
      <c r="BC373" s="861"/>
      <c r="BD373" s="862"/>
      <c r="BE373" s="279"/>
      <c r="BF373" s="863"/>
      <c r="BG373" s="864"/>
      <c r="BH373" s="863"/>
      <c r="BI373" s="864"/>
      <c r="BJ373" s="863"/>
      <c r="BK373" s="864"/>
      <c r="BL373" s="863"/>
      <c r="BM373" s="864"/>
      <c r="BN373" s="863"/>
      <c r="BO373" s="864"/>
      <c r="BP373" s="514"/>
      <c r="BQ373" s="575"/>
      <c r="BR373" s="576"/>
      <c r="BS373" s="576"/>
      <c r="BT373" s="576"/>
      <c r="BU373" s="576"/>
      <c r="BV373" s="577"/>
      <c r="BW373" s="969">
        <f t="shared" si="792"/>
        <v>0</v>
      </c>
      <c r="BX373" s="970"/>
      <c r="BY373" s="971">
        <f t="shared" si="793"/>
        <v>0</v>
      </c>
      <c r="BZ373" s="970"/>
      <c r="CA373" s="971">
        <f t="shared" si="794"/>
        <v>0</v>
      </c>
      <c r="CB373" s="970"/>
      <c r="CC373" s="971">
        <f t="shared" si="795"/>
        <v>0</v>
      </c>
      <c r="CD373" s="970"/>
      <c r="CE373" s="971">
        <f t="shared" si="796"/>
        <v>0</v>
      </c>
      <c r="CF373" s="970"/>
      <c r="CG373" s="224">
        <f t="shared" si="809"/>
        <v>0</v>
      </c>
      <c r="CH373" s="989"/>
      <c r="CI373" s="990"/>
      <c r="CJ373" s="989"/>
      <c r="CK373" s="990"/>
      <c r="CL373" s="989"/>
      <c r="CM373" s="990"/>
      <c r="CN373" s="989"/>
      <c r="CO373" s="990"/>
      <c r="CP373" s="989"/>
      <c r="CQ373" s="990"/>
      <c r="CR373" s="282"/>
      <c r="CS373" s="987"/>
      <c r="CT373" s="988"/>
      <c r="CU373" s="987"/>
      <c r="CV373" s="988"/>
      <c r="CW373" s="987"/>
      <c r="CX373" s="988"/>
      <c r="CY373" s="987"/>
      <c r="CZ373" s="988"/>
      <c r="DA373" s="987"/>
      <c r="DB373" s="988"/>
      <c r="DC373" s="283"/>
      <c r="DD373" s="985"/>
      <c r="DE373" s="986"/>
      <c r="DF373" s="985"/>
      <c r="DG373" s="986"/>
      <c r="DH373" s="985"/>
      <c r="DI373" s="986"/>
      <c r="DJ373" s="985"/>
      <c r="DK373" s="986"/>
      <c r="DL373" s="985"/>
      <c r="DM373" s="986"/>
      <c r="DN373" s="284"/>
      <c r="DO373" s="996"/>
      <c r="DP373" s="997"/>
      <c r="DQ373" s="996"/>
      <c r="DR373" s="997"/>
      <c r="DS373" s="996"/>
      <c r="DT373" s="997"/>
      <c r="DU373" s="996"/>
      <c r="DV373" s="997"/>
      <c r="DW373" s="996"/>
      <c r="DX373" s="997"/>
      <c r="DY373" s="285"/>
      <c r="DZ373" s="572">
        <f t="shared" si="797"/>
        <v>0</v>
      </c>
      <c r="EA373" s="573">
        <f t="shared" si="798"/>
        <v>0</v>
      </c>
      <c r="EB373" s="573">
        <f t="shared" si="799"/>
        <v>0</v>
      </c>
      <c r="EC373" s="573">
        <f t="shared" si="800"/>
        <v>0</v>
      </c>
      <c r="ED373" s="573">
        <f t="shared" si="801"/>
        <v>0</v>
      </c>
      <c r="EE373" s="574">
        <f t="shared" si="802"/>
        <v>0</v>
      </c>
      <c r="EF373" s="256">
        <f t="shared" si="803"/>
        <v>0</v>
      </c>
      <c r="EG373" s="256">
        <f t="shared" si="804"/>
        <v>0</v>
      </c>
      <c r="EH373" s="256">
        <f t="shared" si="805"/>
        <v>0</v>
      </c>
      <c r="EI373" s="256">
        <f t="shared" si="806"/>
        <v>0</v>
      </c>
      <c r="EJ373" s="256">
        <f t="shared" si="807"/>
        <v>0</v>
      </c>
      <c r="EK373" s="244">
        <f t="shared" si="808"/>
        <v>0</v>
      </c>
    </row>
    <row r="374" spans="1:141" ht="15" customHeight="1">
      <c r="C374" s="61"/>
      <c r="J374" s="892" t="s">
        <v>150</v>
      </c>
      <c r="K374" s="903"/>
      <c r="L374" s="903"/>
      <c r="M374" s="885"/>
      <c r="N374" s="886"/>
      <c r="O374" s="686"/>
      <c r="P374" s="886"/>
      <c r="Q374" s="686"/>
      <c r="R374" s="886"/>
      <c r="S374" s="686"/>
      <c r="T374" s="886"/>
      <c r="U374" s="686"/>
      <c r="V374" s="886"/>
      <c r="W374" s="686"/>
      <c r="X374" s="109"/>
      <c r="Y374" s="886"/>
      <c r="Z374" s="686"/>
      <c r="AA374" s="886"/>
      <c r="AB374" s="686"/>
      <c r="AC374" s="886"/>
      <c r="AD374" s="686"/>
      <c r="AE374" s="886"/>
      <c r="AF374" s="686"/>
      <c r="AG374" s="886"/>
      <c r="AH374" s="686"/>
      <c r="AI374" s="109"/>
      <c r="AJ374" s="886"/>
      <c r="AK374" s="686"/>
      <c r="AL374" s="886"/>
      <c r="AM374" s="686"/>
      <c r="AN374" s="886"/>
      <c r="AO374" s="686"/>
      <c r="AP374" s="886"/>
      <c r="AQ374" s="686"/>
      <c r="AR374" s="886"/>
      <c r="AS374" s="686"/>
      <c r="AT374" s="109"/>
      <c r="AU374" s="886"/>
      <c r="AV374" s="686"/>
      <c r="AW374" s="886"/>
      <c r="AX374" s="686"/>
      <c r="AY374" s="886"/>
      <c r="AZ374" s="686"/>
      <c r="BA374" s="886"/>
      <c r="BB374" s="686"/>
      <c r="BC374" s="886"/>
      <c r="BD374" s="686"/>
      <c r="BE374" s="109"/>
      <c r="BF374" s="886"/>
      <c r="BG374" s="686"/>
      <c r="BH374" s="886"/>
      <c r="BI374" s="686"/>
      <c r="BJ374" s="886"/>
      <c r="BK374" s="686"/>
      <c r="BL374" s="886"/>
      <c r="BM374" s="686"/>
      <c r="BN374" s="886"/>
      <c r="BO374" s="686"/>
      <c r="BP374" s="164"/>
      <c r="BQ374" s="559"/>
      <c r="BR374" s="164"/>
      <c r="BS374" s="164"/>
      <c r="BT374" s="164"/>
      <c r="BU374" s="164"/>
      <c r="BV374" s="544"/>
      <c r="BW374" s="979">
        <f>SUM(BW362:BW373)</f>
        <v>0</v>
      </c>
      <c r="BX374" s="686"/>
      <c r="BY374" s="886">
        <f>SUM(BY362:BY373)</f>
        <v>0</v>
      </c>
      <c r="BZ374" s="686"/>
      <c r="CA374" s="886">
        <f>SUM(CA362:CA373)</f>
        <v>0</v>
      </c>
      <c r="CB374" s="686"/>
      <c r="CC374" s="886">
        <f>SUM(CC362:CC373)</f>
        <v>0</v>
      </c>
      <c r="CD374" s="686"/>
      <c r="CE374" s="886">
        <f>SUM(CE362:CE373)</f>
        <v>0</v>
      </c>
      <c r="CF374" s="686"/>
      <c r="CG374" s="109">
        <f>SUM(BW374:CF374)</f>
        <v>0</v>
      </c>
      <c r="CH374" s="886"/>
      <c r="CI374" s="686"/>
      <c r="CJ374" s="886"/>
      <c r="CK374" s="686"/>
      <c r="CL374" s="886"/>
      <c r="CM374" s="686"/>
      <c r="CN374" s="886"/>
      <c r="CO374" s="686"/>
      <c r="CP374" s="886"/>
      <c r="CQ374" s="686"/>
      <c r="CR374" s="109"/>
      <c r="CS374" s="886"/>
      <c r="CT374" s="686"/>
      <c r="CU374" s="886"/>
      <c r="CV374" s="686"/>
      <c r="CW374" s="886"/>
      <c r="CX374" s="686"/>
      <c r="CY374" s="886"/>
      <c r="CZ374" s="686"/>
      <c r="DA374" s="886"/>
      <c r="DB374" s="686"/>
      <c r="DC374" s="109"/>
      <c r="DD374" s="886"/>
      <c r="DE374" s="686"/>
      <c r="DF374" s="886"/>
      <c r="DG374" s="686"/>
      <c r="DH374" s="886"/>
      <c r="DI374" s="686"/>
      <c r="DJ374" s="886"/>
      <c r="DK374" s="686"/>
      <c r="DL374" s="886"/>
      <c r="DM374" s="686"/>
      <c r="DN374" s="109"/>
      <c r="DO374" s="886"/>
      <c r="DP374" s="686"/>
      <c r="DQ374" s="886"/>
      <c r="DR374" s="686"/>
      <c r="DS374" s="886"/>
      <c r="DT374" s="686"/>
      <c r="DU374" s="886"/>
      <c r="DV374" s="686"/>
      <c r="DW374" s="886"/>
      <c r="DX374" s="686"/>
      <c r="DY374" s="109"/>
      <c r="DZ374" s="559">
        <f>SUM(DZ362:DZ373)</f>
        <v>0</v>
      </c>
      <c r="EA374" s="164">
        <f>SUM(EA362:EA373)</f>
        <v>0</v>
      </c>
      <c r="EB374" s="164">
        <f t="shared" ref="EB374:ED374" si="810">SUM(EB362:EB373)</f>
        <v>0</v>
      </c>
      <c r="EC374" s="164">
        <f t="shared" si="810"/>
        <v>0</v>
      </c>
      <c r="ED374" s="164">
        <f t="shared" si="810"/>
        <v>0</v>
      </c>
      <c r="EE374" s="544">
        <f>SUM(DZ374:ED374)</f>
        <v>0</v>
      </c>
      <c r="EF374" s="109">
        <f>SUM(EF362:EF373)</f>
        <v>0</v>
      </c>
      <c r="EG374" s="109">
        <f>SUM(EG362:EG373)</f>
        <v>0</v>
      </c>
      <c r="EH374" s="109">
        <f>SUM(EH362:EH373)</f>
        <v>0</v>
      </c>
      <c r="EI374" s="109">
        <f>SUM(EI362:EI373)</f>
        <v>0</v>
      </c>
      <c r="EJ374" s="109">
        <f>SUM(EJ362:EJ373)</f>
        <v>0</v>
      </c>
      <c r="EK374" s="109">
        <f t="shared" si="808"/>
        <v>0</v>
      </c>
    </row>
    <row r="375" spans="1:141" s="9" customFormat="1" ht="26.25" customHeight="1">
      <c r="A375" s="62">
        <v>2000</v>
      </c>
      <c r="B375" s="62"/>
      <c r="C375" s="1027" t="str">
        <f>CONCATENATE(CH8," Travel")</f>
        <v>Dept #2 Match Budget Travel</v>
      </c>
      <c r="D375" s="1028"/>
      <c r="E375" s="719" t="s">
        <v>188</v>
      </c>
      <c r="F375" s="719"/>
      <c r="G375" s="719"/>
      <c r="H375" s="719"/>
      <c r="I375" s="719"/>
      <c r="J375" s="76"/>
      <c r="K375" s="76"/>
      <c r="L375" s="76"/>
      <c r="M375" s="122"/>
      <c r="N375" s="81"/>
      <c r="O375" s="97"/>
      <c r="P375" s="81"/>
      <c r="Q375" s="97"/>
      <c r="R375" s="81"/>
      <c r="S375" s="97"/>
      <c r="T375" s="81"/>
      <c r="U375" s="97"/>
      <c r="V375" s="81"/>
      <c r="W375" s="97"/>
      <c r="X375" s="99"/>
      <c r="Y375" s="81"/>
      <c r="Z375" s="97"/>
      <c r="AA375" s="81"/>
      <c r="AB375" s="97"/>
      <c r="AC375" s="81"/>
      <c r="AD375" s="97"/>
      <c r="AE375" s="81"/>
      <c r="AF375" s="97"/>
      <c r="AG375" s="81"/>
      <c r="AH375" s="97"/>
      <c r="AI375" s="99"/>
      <c r="AJ375" s="81"/>
      <c r="AK375" s="97"/>
      <c r="AL375" s="81"/>
      <c r="AM375" s="97"/>
      <c r="AN375" s="81"/>
      <c r="AO375" s="97"/>
      <c r="AP375" s="81"/>
      <c r="AQ375" s="97"/>
      <c r="AR375" s="81"/>
      <c r="AS375" s="97"/>
      <c r="AT375" s="99"/>
      <c r="AU375" s="81"/>
      <c r="AV375" s="97"/>
      <c r="AW375" s="81"/>
      <c r="AX375" s="97"/>
      <c r="AY375" s="81"/>
      <c r="AZ375" s="97"/>
      <c r="BA375" s="81"/>
      <c r="BB375" s="97"/>
      <c r="BC375" s="81"/>
      <c r="BD375" s="97"/>
      <c r="BE375" s="99"/>
      <c r="BF375" s="81"/>
      <c r="BG375" s="97"/>
      <c r="BH375" s="81"/>
      <c r="BI375" s="97"/>
      <c r="BJ375" s="81"/>
      <c r="BK375" s="97"/>
      <c r="BL375" s="81"/>
      <c r="BM375" s="97"/>
      <c r="BN375" s="81"/>
      <c r="BO375" s="97"/>
      <c r="BP375" s="512"/>
      <c r="BQ375" s="560"/>
      <c r="BR375" s="512"/>
      <c r="BS375" s="512"/>
      <c r="BT375" s="512"/>
      <c r="BU375" s="512"/>
      <c r="BV375" s="542"/>
      <c r="BW375" s="69"/>
      <c r="BX375" s="97"/>
      <c r="BY375" s="81"/>
      <c r="BZ375" s="97"/>
      <c r="CA375" s="81"/>
      <c r="CB375" s="97"/>
      <c r="CC375" s="81"/>
      <c r="CD375" s="97"/>
      <c r="CE375" s="81"/>
      <c r="CF375" s="97"/>
      <c r="CG375" s="99"/>
      <c r="CH375" s="81"/>
      <c r="CI375" s="97"/>
      <c r="CJ375" s="81"/>
      <c r="CK375" s="97"/>
      <c r="CL375" s="81"/>
      <c r="CM375" s="97"/>
      <c r="CN375" s="81"/>
      <c r="CO375" s="97"/>
      <c r="CP375" s="81"/>
      <c r="CQ375" s="97"/>
      <c r="CR375" s="99"/>
      <c r="CS375" s="81"/>
      <c r="CT375" s="97"/>
      <c r="CU375" s="81"/>
      <c r="CV375" s="97"/>
      <c r="CW375" s="81"/>
      <c r="CX375" s="97"/>
      <c r="CY375" s="81"/>
      <c r="CZ375" s="97"/>
      <c r="DA375" s="81"/>
      <c r="DB375" s="97"/>
      <c r="DC375" s="99"/>
      <c r="DD375" s="81"/>
      <c r="DE375" s="97"/>
      <c r="DF375" s="81"/>
      <c r="DG375" s="97"/>
      <c r="DH375" s="81"/>
      <c r="DI375" s="97"/>
      <c r="DJ375" s="81"/>
      <c r="DK375" s="97"/>
      <c r="DL375" s="81"/>
      <c r="DM375" s="97"/>
      <c r="DN375" s="99"/>
      <c r="DO375" s="81"/>
      <c r="DP375" s="97"/>
      <c r="DQ375" s="81"/>
      <c r="DR375" s="97"/>
      <c r="DS375" s="81"/>
      <c r="DT375" s="97"/>
      <c r="DU375" s="81"/>
      <c r="DV375" s="97"/>
      <c r="DW375" s="81"/>
      <c r="DX375" s="97"/>
      <c r="DY375" s="99"/>
      <c r="DZ375" s="560"/>
      <c r="EA375" s="512"/>
      <c r="EB375" s="512"/>
      <c r="EC375" s="512"/>
      <c r="ED375" s="512"/>
      <c r="EE375" s="542"/>
      <c r="EF375" s="153"/>
      <c r="EG375" s="153"/>
      <c r="EH375" s="153"/>
      <c r="EI375" s="153"/>
      <c r="EJ375" s="153"/>
      <c r="EK375" s="206"/>
    </row>
    <row r="376" spans="1:141" s="9" customFormat="1" ht="34.5" customHeight="1">
      <c r="A376" s="62"/>
      <c r="B376" s="62"/>
      <c r="C376" s="94" t="s">
        <v>33</v>
      </c>
      <c r="D376" s="9" t="s">
        <v>149</v>
      </c>
      <c r="E376" s="64" t="str">
        <f>CH9</f>
        <v>Year 1</v>
      </c>
      <c r="F376" s="64" t="str">
        <f>CJ9</f>
        <v>Year 2</v>
      </c>
      <c r="G376" s="64" t="str">
        <f>CL9</f>
        <v>Year 3</v>
      </c>
      <c r="H376" s="64" t="str">
        <f>CN9</f>
        <v>Year 4</v>
      </c>
      <c r="I376" s="64" t="str">
        <f>CP9</f>
        <v>Year 5</v>
      </c>
      <c r="J376" s="62" t="s">
        <v>336</v>
      </c>
      <c r="K376" s="62" t="s">
        <v>337</v>
      </c>
      <c r="L376" s="62" t="s">
        <v>45</v>
      </c>
      <c r="M376" s="62" t="s">
        <v>317</v>
      </c>
      <c r="N376" s="81"/>
      <c r="O376" s="103"/>
      <c r="P376" s="125"/>
      <c r="Q376" s="103"/>
      <c r="R376" s="125"/>
      <c r="S376" s="103"/>
      <c r="T376" s="125"/>
      <c r="U376" s="103"/>
      <c r="V376" s="125"/>
      <c r="W376" s="103"/>
      <c r="X376" s="99"/>
      <c r="Y376" s="81"/>
      <c r="Z376" s="103"/>
      <c r="AA376" s="125"/>
      <c r="AB376" s="103"/>
      <c r="AC376" s="125"/>
      <c r="AD376" s="103"/>
      <c r="AE376" s="125"/>
      <c r="AF376" s="103"/>
      <c r="AG376" s="125"/>
      <c r="AH376" s="103"/>
      <c r="AI376" s="99"/>
      <c r="AJ376" s="81"/>
      <c r="AK376" s="103"/>
      <c r="AL376" s="125"/>
      <c r="AM376" s="103"/>
      <c r="AN376" s="125"/>
      <c r="AO376" s="103"/>
      <c r="AP376" s="125"/>
      <c r="AQ376" s="103"/>
      <c r="AR376" s="125"/>
      <c r="AS376" s="103"/>
      <c r="AT376" s="99"/>
      <c r="AU376" s="81"/>
      <c r="AV376" s="103"/>
      <c r="AW376" s="125"/>
      <c r="AX376" s="103"/>
      <c r="AY376" s="125"/>
      <c r="AZ376" s="103"/>
      <c r="BA376" s="125"/>
      <c r="BB376" s="103"/>
      <c r="BC376" s="125"/>
      <c r="BD376" s="103"/>
      <c r="BE376" s="99"/>
      <c r="BF376" s="81"/>
      <c r="BG376" s="103"/>
      <c r="BH376" s="125"/>
      <c r="BI376" s="103"/>
      <c r="BJ376" s="125"/>
      <c r="BK376" s="103"/>
      <c r="BL376" s="125"/>
      <c r="BM376" s="103"/>
      <c r="BN376" s="125"/>
      <c r="BO376" s="103"/>
      <c r="BP376" s="512"/>
      <c r="BQ376" s="560"/>
      <c r="BR376" s="512"/>
      <c r="BS376" s="512"/>
      <c r="BT376" s="512"/>
      <c r="BU376" s="512"/>
      <c r="BV376" s="542"/>
      <c r="BW376" s="69"/>
      <c r="BX376" s="103"/>
      <c r="BY376" s="125"/>
      <c r="BZ376" s="103"/>
      <c r="CA376" s="125"/>
      <c r="CB376" s="103"/>
      <c r="CC376" s="125"/>
      <c r="CD376" s="103"/>
      <c r="CE376" s="125"/>
      <c r="CF376" s="103"/>
      <c r="CG376" s="99"/>
      <c r="CH376" s="81"/>
      <c r="CI376" s="103"/>
      <c r="CJ376" s="125"/>
      <c r="CK376" s="103"/>
      <c r="CL376" s="125"/>
      <c r="CM376" s="103"/>
      <c r="CN376" s="125"/>
      <c r="CO376" s="103"/>
      <c r="CP376" s="125"/>
      <c r="CQ376" s="103"/>
      <c r="CR376" s="99"/>
      <c r="CS376" s="81"/>
      <c r="CT376" s="103"/>
      <c r="CU376" s="125"/>
      <c r="CV376" s="103"/>
      <c r="CW376" s="125"/>
      <c r="CX376" s="103"/>
      <c r="CY376" s="125"/>
      <c r="CZ376" s="103"/>
      <c r="DA376" s="125"/>
      <c r="DB376" s="103"/>
      <c r="DC376" s="99"/>
      <c r="DD376" s="81"/>
      <c r="DE376" s="103"/>
      <c r="DF376" s="125"/>
      <c r="DG376" s="103"/>
      <c r="DH376" s="125"/>
      <c r="DI376" s="103"/>
      <c r="DJ376" s="125"/>
      <c r="DK376" s="103"/>
      <c r="DL376" s="125"/>
      <c r="DM376" s="103"/>
      <c r="DN376" s="99"/>
      <c r="DO376" s="81"/>
      <c r="DP376" s="103"/>
      <c r="DQ376" s="125"/>
      <c r="DR376" s="103"/>
      <c r="DS376" s="125"/>
      <c r="DT376" s="103"/>
      <c r="DU376" s="125"/>
      <c r="DV376" s="103"/>
      <c r="DW376" s="125"/>
      <c r="DX376" s="103"/>
      <c r="DY376" s="99"/>
      <c r="DZ376" s="560"/>
      <c r="EA376" s="512"/>
      <c r="EB376" s="512"/>
      <c r="EC376" s="512"/>
      <c r="ED376" s="512"/>
      <c r="EE376" s="542"/>
      <c r="EF376" s="206"/>
      <c r="EG376" s="206"/>
      <c r="EH376" s="206"/>
      <c r="EI376" s="206"/>
      <c r="EJ376" s="206"/>
      <c r="EK376" s="206"/>
    </row>
    <row r="377" spans="1:141" s="9" customFormat="1" ht="15" customHeight="1">
      <c r="A377" s="62"/>
      <c r="B377" s="62"/>
      <c r="C377" s="61" t="s">
        <v>315</v>
      </c>
      <c r="D377" s="655" t="s">
        <v>338</v>
      </c>
      <c r="E377" s="57"/>
      <c r="F377" s="57"/>
      <c r="G377" s="57"/>
      <c r="H377" s="57"/>
      <c r="I377" s="57"/>
      <c r="J377" s="649"/>
      <c r="K377" s="57"/>
      <c r="L377" s="33"/>
      <c r="M377" s="34">
        <f t="shared" ref="M377:M396" si="811">VLOOKUP(C377,TravelIncrease,2,0)</f>
        <v>1.1000000000000001</v>
      </c>
      <c r="N377" s="865"/>
      <c r="O377" s="866"/>
      <c r="P377" s="865"/>
      <c r="Q377" s="866"/>
      <c r="R377" s="865"/>
      <c r="S377" s="866"/>
      <c r="T377" s="865"/>
      <c r="U377" s="866"/>
      <c r="V377" s="865"/>
      <c r="W377" s="866"/>
      <c r="X377" s="287"/>
      <c r="Y377" s="867"/>
      <c r="Z377" s="961"/>
      <c r="AA377" s="867"/>
      <c r="AB377" s="961"/>
      <c r="AC377" s="867"/>
      <c r="AD377" s="961"/>
      <c r="AE377" s="867"/>
      <c r="AF377" s="961"/>
      <c r="AG377" s="867"/>
      <c r="AH377" s="961"/>
      <c r="AI377" s="277"/>
      <c r="AJ377" s="869"/>
      <c r="AK377" s="870"/>
      <c r="AL377" s="869"/>
      <c r="AM377" s="870"/>
      <c r="AN377" s="869"/>
      <c r="AO377" s="870"/>
      <c r="AP377" s="869"/>
      <c r="AQ377" s="870"/>
      <c r="AR377" s="869"/>
      <c r="AS377" s="870"/>
      <c r="AT377" s="278"/>
      <c r="AU377" s="861"/>
      <c r="AV377" s="862"/>
      <c r="AW377" s="861"/>
      <c r="AX377" s="862"/>
      <c r="AY377" s="861"/>
      <c r="AZ377" s="862"/>
      <c r="BA377" s="861"/>
      <c r="BB377" s="862"/>
      <c r="BC377" s="861"/>
      <c r="BD377" s="862"/>
      <c r="BE377" s="279"/>
      <c r="BF377" s="863"/>
      <c r="BG377" s="864"/>
      <c r="BH377" s="863"/>
      <c r="BI377" s="864"/>
      <c r="BJ377" s="863"/>
      <c r="BK377" s="864"/>
      <c r="BL377" s="863"/>
      <c r="BM377" s="864"/>
      <c r="BN377" s="863"/>
      <c r="BO377" s="864"/>
      <c r="BP377" s="514"/>
      <c r="BQ377" s="575"/>
      <c r="BR377" s="576"/>
      <c r="BS377" s="576"/>
      <c r="BT377" s="576"/>
      <c r="BU377" s="576"/>
      <c r="BV377" s="577"/>
      <c r="BW377" s="993"/>
      <c r="BX377" s="992"/>
      <c r="BY377" s="991"/>
      <c r="BZ377" s="992"/>
      <c r="CA377" s="991"/>
      <c r="CB377" s="992"/>
      <c r="CC377" s="991"/>
      <c r="CD377" s="992"/>
      <c r="CE377" s="991"/>
      <c r="CF377" s="992"/>
      <c r="CG377" s="281"/>
      <c r="CH377" s="963">
        <f t="shared" ref="CH377:CH396" si="812">ROUND($E377*$K377*$L377*$M377,0)</f>
        <v>0</v>
      </c>
      <c r="CI377" s="964"/>
      <c r="CJ377" s="963">
        <f t="shared" ref="CJ377:CJ396" si="813">ROUND($F377*$K377*$L377*$M377^2,0)</f>
        <v>0</v>
      </c>
      <c r="CK377" s="964"/>
      <c r="CL377" s="963">
        <f t="shared" ref="CL377:CL396" si="814">ROUND($G377*$K377*$L377*$M377^3,0)</f>
        <v>0</v>
      </c>
      <c r="CM377" s="964"/>
      <c r="CN377" s="963">
        <f t="shared" ref="CN377:CN396" si="815">ROUND($H377*$K377*$L377*$M377^4,0)</f>
        <v>0</v>
      </c>
      <c r="CO377" s="964"/>
      <c r="CP377" s="963">
        <f t="shared" ref="CP377:CP396" si="816">ROUND($I377*$K377*$L377*$M377^5,0)</f>
        <v>0</v>
      </c>
      <c r="CQ377" s="964"/>
      <c r="CR377" s="227">
        <f>SUM(CH377+CJ377+CL377+CN377+CP377)</f>
        <v>0</v>
      </c>
      <c r="CS377" s="987"/>
      <c r="CT377" s="988"/>
      <c r="CU377" s="987"/>
      <c r="CV377" s="988"/>
      <c r="CW377" s="987"/>
      <c r="CX377" s="988"/>
      <c r="CY377" s="987"/>
      <c r="CZ377" s="988"/>
      <c r="DA377" s="987"/>
      <c r="DB377" s="988"/>
      <c r="DC377" s="283"/>
      <c r="DD377" s="985"/>
      <c r="DE377" s="986"/>
      <c r="DF377" s="985"/>
      <c r="DG377" s="986"/>
      <c r="DH377" s="985"/>
      <c r="DI377" s="986"/>
      <c r="DJ377" s="985"/>
      <c r="DK377" s="986"/>
      <c r="DL377" s="985"/>
      <c r="DM377" s="986"/>
      <c r="DN377" s="284"/>
      <c r="DO377" s="996"/>
      <c r="DP377" s="997"/>
      <c r="DQ377" s="996"/>
      <c r="DR377" s="997"/>
      <c r="DS377" s="996"/>
      <c r="DT377" s="997"/>
      <c r="DU377" s="996"/>
      <c r="DV377" s="997"/>
      <c r="DW377" s="996"/>
      <c r="DX377" s="997"/>
      <c r="DY377" s="285"/>
      <c r="DZ377" s="572">
        <f>CH377</f>
        <v>0</v>
      </c>
      <c r="EA377" s="573">
        <f>CJ377</f>
        <v>0</v>
      </c>
      <c r="EB377" s="573">
        <f>CL377</f>
        <v>0</v>
      </c>
      <c r="EC377" s="573">
        <f>CN377</f>
        <v>0</v>
      </c>
      <c r="ED377" s="573">
        <f>CP377</f>
        <v>0</v>
      </c>
      <c r="EE377" s="574">
        <f>SUM(DZ377:ED377)</f>
        <v>0</v>
      </c>
      <c r="EF377" s="256">
        <f t="shared" ref="EF377:EF396" si="817">CH377</f>
        <v>0</v>
      </c>
      <c r="EG377" s="256">
        <f t="shared" ref="EG377:EG396" si="818">CJ377</f>
        <v>0</v>
      </c>
      <c r="EH377" s="256">
        <f t="shared" ref="EH377:EH396" si="819">CL377</f>
        <v>0</v>
      </c>
      <c r="EI377" s="256">
        <f t="shared" ref="EI377:EI396" si="820">CN377</f>
        <v>0</v>
      </c>
      <c r="EJ377" s="256">
        <f t="shared" ref="EJ377:EJ396" si="821">CP377</f>
        <v>0</v>
      </c>
      <c r="EK377" s="244">
        <f t="shared" ref="EK377:EK396" si="822">SUM(EF377:EJ377)</f>
        <v>0</v>
      </c>
    </row>
    <row r="378" spans="1:141" s="9" customFormat="1" ht="15" customHeight="1">
      <c r="A378" s="62"/>
      <c r="B378" s="62"/>
      <c r="C378" s="61" t="s">
        <v>231</v>
      </c>
      <c r="D378" s="655"/>
      <c r="E378" s="57"/>
      <c r="F378" s="57"/>
      <c r="G378" s="57"/>
      <c r="H378" s="57"/>
      <c r="I378" s="57"/>
      <c r="J378" s="649"/>
      <c r="K378" s="57"/>
      <c r="L378" s="33"/>
      <c r="M378" s="34">
        <f t="shared" si="811"/>
        <v>1</v>
      </c>
      <c r="N378" s="865"/>
      <c r="O378" s="866"/>
      <c r="P378" s="865"/>
      <c r="Q378" s="866"/>
      <c r="R378" s="865"/>
      <c r="S378" s="866"/>
      <c r="T378" s="865"/>
      <c r="U378" s="866"/>
      <c r="V378" s="865"/>
      <c r="W378" s="866"/>
      <c r="X378" s="287"/>
      <c r="Y378" s="867"/>
      <c r="Z378" s="961"/>
      <c r="AA378" s="867"/>
      <c r="AB378" s="961"/>
      <c r="AC378" s="867"/>
      <c r="AD378" s="961"/>
      <c r="AE378" s="867"/>
      <c r="AF378" s="961"/>
      <c r="AG378" s="867"/>
      <c r="AH378" s="961"/>
      <c r="AI378" s="277"/>
      <c r="AJ378" s="869"/>
      <c r="AK378" s="870"/>
      <c r="AL378" s="869"/>
      <c r="AM378" s="870"/>
      <c r="AN378" s="869"/>
      <c r="AO378" s="870"/>
      <c r="AP378" s="869"/>
      <c r="AQ378" s="870"/>
      <c r="AR378" s="869"/>
      <c r="AS378" s="870"/>
      <c r="AT378" s="278"/>
      <c r="AU378" s="861"/>
      <c r="AV378" s="862"/>
      <c r="AW378" s="861"/>
      <c r="AX378" s="862"/>
      <c r="AY378" s="861"/>
      <c r="AZ378" s="862"/>
      <c r="BA378" s="861"/>
      <c r="BB378" s="862"/>
      <c r="BC378" s="861"/>
      <c r="BD378" s="862"/>
      <c r="BE378" s="279"/>
      <c r="BF378" s="863"/>
      <c r="BG378" s="864"/>
      <c r="BH378" s="863"/>
      <c r="BI378" s="864"/>
      <c r="BJ378" s="863"/>
      <c r="BK378" s="864"/>
      <c r="BL378" s="863"/>
      <c r="BM378" s="864"/>
      <c r="BN378" s="863"/>
      <c r="BO378" s="864"/>
      <c r="BP378" s="514"/>
      <c r="BQ378" s="575"/>
      <c r="BR378" s="576"/>
      <c r="BS378" s="576"/>
      <c r="BT378" s="576"/>
      <c r="BU378" s="576"/>
      <c r="BV378" s="577"/>
      <c r="BW378" s="993"/>
      <c r="BX378" s="992"/>
      <c r="BY378" s="991"/>
      <c r="BZ378" s="992"/>
      <c r="CA378" s="991"/>
      <c r="CB378" s="992"/>
      <c r="CC378" s="991"/>
      <c r="CD378" s="992"/>
      <c r="CE378" s="991"/>
      <c r="CF378" s="992"/>
      <c r="CG378" s="281"/>
      <c r="CH378" s="963">
        <f t="shared" si="812"/>
        <v>0</v>
      </c>
      <c r="CI378" s="964"/>
      <c r="CJ378" s="963">
        <f t="shared" si="813"/>
        <v>0</v>
      </c>
      <c r="CK378" s="964"/>
      <c r="CL378" s="963">
        <f t="shared" si="814"/>
        <v>0</v>
      </c>
      <c r="CM378" s="964"/>
      <c r="CN378" s="963">
        <f t="shared" si="815"/>
        <v>0</v>
      </c>
      <c r="CO378" s="964"/>
      <c r="CP378" s="963">
        <f t="shared" si="816"/>
        <v>0</v>
      </c>
      <c r="CQ378" s="964"/>
      <c r="CR378" s="227">
        <f t="shared" ref="CR378:CR396" si="823">SUM(CH378+CJ378+CL378+CN378+CP378)</f>
        <v>0</v>
      </c>
      <c r="CS378" s="987"/>
      <c r="CT378" s="988"/>
      <c r="CU378" s="987"/>
      <c r="CV378" s="988"/>
      <c r="CW378" s="987"/>
      <c r="CX378" s="988"/>
      <c r="CY378" s="987"/>
      <c r="CZ378" s="988"/>
      <c r="DA378" s="987"/>
      <c r="DB378" s="988"/>
      <c r="DC378" s="283"/>
      <c r="DD378" s="985"/>
      <c r="DE378" s="986"/>
      <c r="DF378" s="985"/>
      <c r="DG378" s="986"/>
      <c r="DH378" s="985"/>
      <c r="DI378" s="986"/>
      <c r="DJ378" s="985"/>
      <c r="DK378" s="986"/>
      <c r="DL378" s="985"/>
      <c r="DM378" s="986"/>
      <c r="DN378" s="284"/>
      <c r="DO378" s="996"/>
      <c r="DP378" s="997"/>
      <c r="DQ378" s="996"/>
      <c r="DR378" s="997"/>
      <c r="DS378" s="996"/>
      <c r="DT378" s="997"/>
      <c r="DU378" s="996"/>
      <c r="DV378" s="997"/>
      <c r="DW378" s="996"/>
      <c r="DX378" s="997"/>
      <c r="DY378" s="285"/>
      <c r="DZ378" s="572">
        <f t="shared" ref="DZ378:DZ396" si="824">CH378</f>
        <v>0</v>
      </c>
      <c r="EA378" s="573">
        <f t="shared" ref="EA378:EA396" si="825">CJ378</f>
        <v>0</v>
      </c>
      <c r="EB378" s="573">
        <f t="shared" ref="EB378:EB396" si="826">CL378</f>
        <v>0</v>
      </c>
      <c r="EC378" s="573">
        <f t="shared" ref="EC378:EC396" si="827">CN378</f>
        <v>0</v>
      </c>
      <c r="ED378" s="573">
        <f t="shared" ref="ED378:ED396" si="828">CP378</f>
        <v>0</v>
      </c>
      <c r="EE378" s="574">
        <f t="shared" ref="EE378:EE396" si="829">SUM(DZ378:ED378)</f>
        <v>0</v>
      </c>
      <c r="EF378" s="256">
        <f t="shared" si="817"/>
        <v>0</v>
      </c>
      <c r="EG378" s="256">
        <f t="shared" si="818"/>
        <v>0</v>
      </c>
      <c r="EH378" s="256">
        <f t="shared" si="819"/>
        <v>0</v>
      </c>
      <c r="EI378" s="256">
        <f t="shared" si="820"/>
        <v>0</v>
      </c>
      <c r="EJ378" s="256">
        <f t="shared" si="821"/>
        <v>0</v>
      </c>
      <c r="EK378" s="244">
        <f t="shared" si="822"/>
        <v>0</v>
      </c>
    </row>
    <row r="379" spans="1:141" s="9" customFormat="1" ht="15" customHeight="1">
      <c r="A379" s="62"/>
      <c r="B379" s="62"/>
      <c r="C379" s="61" t="s">
        <v>15</v>
      </c>
      <c r="D379" s="655"/>
      <c r="E379" s="57"/>
      <c r="F379" s="57"/>
      <c r="G379" s="57"/>
      <c r="H379" s="57"/>
      <c r="I379" s="57"/>
      <c r="J379" s="649"/>
      <c r="K379" s="57"/>
      <c r="L379" s="33"/>
      <c r="M379" s="34">
        <f t="shared" si="811"/>
        <v>1</v>
      </c>
      <c r="N379" s="865"/>
      <c r="O379" s="866"/>
      <c r="P379" s="865"/>
      <c r="Q379" s="866"/>
      <c r="R379" s="865"/>
      <c r="S379" s="866"/>
      <c r="T379" s="865"/>
      <c r="U379" s="866"/>
      <c r="V379" s="865"/>
      <c r="W379" s="866"/>
      <c r="X379" s="287"/>
      <c r="Y379" s="867"/>
      <c r="Z379" s="961"/>
      <c r="AA379" s="867"/>
      <c r="AB379" s="961"/>
      <c r="AC379" s="867"/>
      <c r="AD379" s="961"/>
      <c r="AE379" s="867"/>
      <c r="AF379" s="961"/>
      <c r="AG379" s="867"/>
      <c r="AH379" s="961"/>
      <c r="AI379" s="277"/>
      <c r="AJ379" s="869"/>
      <c r="AK379" s="870"/>
      <c r="AL379" s="869"/>
      <c r="AM379" s="870"/>
      <c r="AN379" s="869"/>
      <c r="AO379" s="870"/>
      <c r="AP379" s="869"/>
      <c r="AQ379" s="870"/>
      <c r="AR379" s="869"/>
      <c r="AS379" s="870"/>
      <c r="AT379" s="278"/>
      <c r="AU379" s="861"/>
      <c r="AV379" s="862"/>
      <c r="AW379" s="861"/>
      <c r="AX379" s="862"/>
      <c r="AY379" s="861"/>
      <c r="AZ379" s="862"/>
      <c r="BA379" s="861"/>
      <c r="BB379" s="862"/>
      <c r="BC379" s="861"/>
      <c r="BD379" s="862"/>
      <c r="BE379" s="279"/>
      <c r="BF379" s="863"/>
      <c r="BG379" s="864"/>
      <c r="BH379" s="863"/>
      <c r="BI379" s="864"/>
      <c r="BJ379" s="863"/>
      <c r="BK379" s="864"/>
      <c r="BL379" s="863"/>
      <c r="BM379" s="864"/>
      <c r="BN379" s="863"/>
      <c r="BO379" s="864"/>
      <c r="BP379" s="514"/>
      <c r="BQ379" s="575"/>
      <c r="BR379" s="576"/>
      <c r="BS379" s="576"/>
      <c r="BT379" s="576"/>
      <c r="BU379" s="576"/>
      <c r="BV379" s="577"/>
      <c r="BW379" s="993"/>
      <c r="BX379" s="992"/>
      <c r="BY379" s="991"/>
      <c r="BZ379" s="992"/>
      <c r="CA379" s="991"/>
      <c r="CB379" s="992"/>
      <c r="CC379" s="991"/>
      <c r="CD379" s="992"/>
      <c r="CE379" s="991"/>
      <c r="CF379" s="992"/>
      <c r="CG379" s="281"/>
      <c r="CH379" s="963">
        <f t="shared" si="812"/>
        <v>0</v>
      </c>
      <c r="CI379" s="964"/>
      <c r="CJ379" s="963">
        <f t="shared" si="813"/>
        <v>0</v>
      </c>
      <c r="CK379" s="964"/>
      <c r="CL379" s="963">
        <f t="shared" si="814"/>
        <v>0</v>
      </c>
      <c r="CM379" s="964"/>
      <c r="CN379" s="963">
        <f t="shared" si="815"/>
        <v>0</v>
      </c>
      <c r="CO379" s="964"/>
      <c r="CP379" s="963">
        <f t="shared" si="816"/>
        <v>0</v>
      </c>
      <c r="CQ379" s="964"/>
      <c r="CR379" s="227">
        <f t="shared" si="823"/>
        <v>0</v>
      </c>
      <c r="CS379" s="987"/>
      <c r="CT379" s="988"/>
      <c r="CU379" s="987"/>
      <c r="CV379" s="988"/>
      <c r="CW379" s="987"/>
      <c r="CX379" s="988"/>
      <c r="CY379" s="987"/>
      <c r="CZ379" s="988"/>
      <c r="DA379" s="987"/>
      <c r="DB379" s="988"/>
      <c r="DC379" s="283"/>
      <c r="DD379" s="985"/>
      <c r="DE379" s="986"/>
      <c r="DF379" s="985"/>
      <c r="DG379" s="986"/>
      <c r="DH379" s="985"/>
      <c r="DI379" s="986"/>
      <c r="DJ379" s="985"/>
      <c r="DK379" s="986"/>
      <c r="DL379" s="985"/>
      <c r="DM379" s="986"/>
      <c r="DN379" s="284"/>
      <c r="DO379" s="996"/>
      <c r="DP379" s="997"/>
      <c r="DQ379" s="996"/>
      <c r="DR379" s="997"/>
      <c r="DS379" s="996"/>
      <c r="DT379" s="997"/>
      <c r="DU379" s="996"/>
      <c r="DV379" s="997"/>
      <c r="DW379" s="996"/>
      <c r="DX379" s="997"/>
      <c r="DY379" s="285"/>
      <c r="DZ379" s="572">
        <f t="shared" si="824"/>
        <v>0</v>
      </c>
      <c r="EA379" s="573">
        <f t="shared" si="825"/>
        <v>0</v>
      </c>
      <c r="EB379" s="573">
        <f t="shared" si="826"/>
        <v>0</v>
      </c>
      <c r="EC379" s="573">
        <f t="shared" si="827"/>
        <v>0</v>
      </c>
      <c r="ED379" s="573">
        <f t="shared" si="828"/>
        <v>0</v>
      </c>
      <c r="EE379" s="574">
        <f t="shared" si="829"/>
        <v>0</v>
      </c>
      <c r="EF379" s="256">
        <f t="shared" si="817"/>
        <v>0</v>
      </c>
      <c r="EG379" s="256">
        <f t="shared" si="818"/>
        <v>0</v>
      </c>
      <c r="EH379" s="256">
        <f t="shared" si="819"/>
        <v>0</v>
      </c>
      <c r="EI379" s="256">
        <f t="shared" si="820"/>
        <v>0</v>
      </c>
      <c r="EJ379" s="256">
        <f t="shared" si="821"/>
        <v>0</v>
      </c>
      <c r="EK379" s="244">
        <f t="shared" si="822"/>
        <v>0</v>
      </c>
    </row>
    <row r="380" spans="1:141" s="9" customFormat="1" ht="15" customHeight="1">
      <c r="A380" s="62"/>
      <c r="B380" s="62"/>
      <c r="C380" s="61" t="s">
        <v>34</v>
      </c>
      <c r="D380" s="655"/>
      <c r="E380" s="57"/>
      <c r="F380" s="57"/>
      <c r="G380" s="57"/>
      <c r="H380" s="57"/>
      <c r="I380" s="57"/>
      <c r="J380" s="649"/>
      <c r="K380" s="57"/>
      <c r="L380" s="33"/>
      <c r="M380" s="34">
        <f t="shared" si="811"/>
        <v>1.1000000000000001</v>
      </c>
      <c r="N380" s="865"/>
      <c r="O380" s="866"/>
      <c r="P380" s="865"/>
      <c r="Q380" s="866"/>
      <c r="R380" s="865"/>
      <c r="S380" s="866"/>
      <c r="T380" s="865"/>
      <c r="U380" s="866"/>
      <c r="V380" s="865"/>
      <c r="W380" s="866"/>
      <c r="X380" s="287"/>
      <c r="Y380" s="867"/>
      <c r="Z380" s="961"/>
      <c r="AA380" s="867"/>
      <c r="AB380" s="961"/>
      <c r="AC380" s="867"/>
      <c r="AD380" s="961"/>
      <c r="AE380" s="867"/>
      <c r="AF380" s="961"/>
      <c r="AG380" s="867"/>
      <c r="AH380" s="961"/>
      <c r="AI380" s="277"/>
      <c r="AJ380" s="869"/>
      <c r="AK380" s="870"/>
      <c r="AL380" s="869"/>
      <c r="AM380" s="870"/>
      <c r="AN380" s="869"/>
      <c r="AO380" s="870"/>
      <c r="AP380" s="869"/>
      <c r="AQ380" s="870"/>
      <c r="AR380" s="869"/>
      <c r="AS380" s="870"/>
      <c r="AT380" s="278"/>
      <c r="AU380" s="861"/>
      <c r="AV380" s="862"/>
      <c r="AW380" s="861"/>
      <c r="AX380" s="862"/>
      <c r="AY380" s="861"/>
      <c r="AZ380" s="862"/>
      <c r="BA380" s="861"/>
      <c r="BB380" s="862"/>
      <c r="BC380" s="861"/>
      <c r="BD380" s="862"/>
      <c r="BE380" s="279"/>
      <c r="BF380" s="863"/>
      <c r="BG380" s="864"/>
      <c r="BH380" s="863"/>
      <c r="BI380" s="864"/>
      <c r="BJ380" s="863"/>
      <c r="BK380" s="864"/>
      <c r="BL380" s="863"/>
      <c r="BM380" s="864"/>
      <c r="BN380" s="863"/>
      <c r="BO380" s="864"/>
      <c r="BP380" s="514"/>
      <c r="BQ380" s="575"/>
      <c r="BR380" s="576"/>
      <c r="BS380" s="576"/>
      <c r="BT380" s="576"/>
      <c r="BU380" s="576"/>
      <c r="BV380" s="577"/>
      <c r="BW380" s="993"/>
      <c r="BX380" s="992"/>
      <c r="BY380" s="991"/>
      <c r="BZ380" s="992"/>
      <c r="CA380" s="991"/>
      <c r="CB380" s="992"/>
      <c r="CC380" s="991"/>
      <c r="CD380" s="992"/>
      <c r="CE380" s="991"/>
      <c r="CF380" s="992"/>
      <c r="CG380" s="281"/>
      <c r="CH380" s="963">
        <f t="shared" si="812"/>
        <v>0</v>
      </c>
      <c r="CI380" s="964"/>
      <c r="CJ380" s="963">
        <f t="shared" si="813"/>
        <v>0</v>
      </c>
      <c r="CK380" s="964"/>
      <c r="CL380" s="963">
        <f t="shared" si="814"/>
        <v>0</v>
      </c>
      <c r="CM380" s="964"/>
      <c r="CN380" s="963">
        <f t="shared" si="815"/>
        <v>0</v>
      </c>
      <c r="CO380" s="964"/>
      <c r="CP380" s="963">
        <f t="shared" si="816"/>
        <v>0</v>
      </c>
      <c r="CQ380" s="964"/>
      <c r="CR380" s="227">
        <f t="shared" si="823"/>
        <v>0</v>
      </c>
      <c r="CS380" s="987"/>
      <c r="CT380" s="988"/>
      <c r="CU380" s="987"/>
      <c r="CV380" s="988"/>
      <c r="CW380" s="987"/>
      <c r="CX380" s="988"/>
      <c r="CY380" s="987"/>
      <c r="CZ380" s="988"/>
      <c r="DA380" s="987"/>
      <c r="DB380" s="988"/>
      <c r="DC380" s="283"/>
      <c r="DD380" s="985"/>
      <c r="DE380" s="986"/>
      <c r="DF380" s="985"/>
      <c r="DG380" s="986"/>
      <c r="DH380" s="985"/>
      <c r="DI380" s="986"/>
      <c r="DJ380" s="985"/>
      <c r="DK380" s="986"/>
      <c r="DL380" s="985"/>
      <c r="DM380" s="986"/>
      <c r="DN380" s="284"/>
      <c r="DO380" s="996"/>
      <c r="DP380" s="997"/>
      <c r="DQ380" s="996"/>
      <c r="DR380" s="997"/>
      <c r="DS380" s="996"/>
      <c r="DT380" s="997"/>
      <c r="DU380" s="996"/>
      <c r="DV380" s="997"/>
      <c r="DW380" s="996"/>
      <c r="DX380" s="997"/>
      <c r="DY380" s="285"/>
      <c r="DZ380" s="572">
        <f t="shared" si="824"/>
        <v>0</v>
      </c>
      <c r="EA380" s="573">
        <f t="shared" si="825"/>
        <v>0</v>
      </c>
      <c r="EB380" s="573">
        <f t="shared" si="826"/>
        <v>0</v>
      </c>
      <c r="EC380" s="573">
        <f t="shared" si="827"/>
        <v>0</v>
      </c>
      <c r="ED380" s="573">
        <f t="shared" si="828"/>
        <v>0</v>
      </c>
      <c r="EE380" s="574">
        <f t="shared" si="829"/>
        <v>0</v>
      </c>
      <c r="EF380" s="256">
        <f t="shared" si="817"/>
        <v>0</v>
      </c>
      <c r="EG380" s="256">
        <f t="shared" si="818"/>
        <v>0</v>
      </c>
      <c r="EH380" s="256">
        <f t="shared" si="819"/>
        <v>0</v>
      </c>
      <c r="EI380" s="256">
        <f t="shared" si="820"/>
        <v>0</v>
      </c>
      <c r="EJ380" s="256">
        <f t="shared" si="821"/>
        <v>0</v>
      </c>
      <c r="EK380" s="244">
        <f t="shared" si="822"/>
        <v>0</v>
      </c>
    </row>
    <row r="381" spans="1:141" s="9" customFormat="1" ht="15" customHeight="1">
      <c r="A381" s="62"/>
      <c r="B381" s="62"/>
      <c r="C381" s="61" t="s">
        <v>315</v>
      </c>
      <c r="D381" s="655" t="s">
        <v>338</v>
      </c>
      <c r="E381" s="57"/>
      <c r="F381" s="57"/>
      <c r="G381" s="57"/>
      <c r="H381" s="57"/>
      <c r="I381" s="57"/>
      <c r="J381" s="649"/>
      <c r="K381" s="57"/>
      <c r="L381" s="33"/>
      <c r="M381" s="34">
        <f t="shared" si="811"/>
        <v>1.1000000000000001</v>
      </c>
      <c r="N381" s="865"/>
      <c r="O381" s="866"/>
      <c r="P381" s="865"/>
      <c r="Q381" s="866"/>
      <c r="R381" s="865"/>
      <c r="S381" s="866"/>
      <c r="T381" s="865"/>
      <c r="U381" s="866"/>
      <c r="V381" s="865"/>
      <c r="W381" s="866"/>
      <c r="X381" s="287"/>
      <c r="Y381" s="867"/>
      <c r="Z381" s="961"/>
      <c r="AA381" s="867"/>
      <c r="AB381" s="961"/>
      <c r="AC381" s="867"/>
      <c r="AD381" s="961"/>
      <c r="AE381" s="867"/>
      <c r="AF381" s="961"/>
      <c r="AG381" s="867"/>
      <c r="AH381" s="961"/>
      <c r="AI381" s="277"/>
      <c r="AJ381" s="869"/>
      <c r="AK381" s="870"/>
      <c r="AL381" s="869"/>
      <c r="AM381" s="870"/>
      <c r="AN381" s="869"/>
      <c r="AO381" s="870"/>
      <c r="AP381" s="869"/>
      <c r="AQ381" s="870"/>
      <c r="AR381" s="869"/>
      <c r="AS381" s="870"/>
      <c r="AT381" s="278"/>
      <c r="AU381" s="861"/>
      <c r="AV381" s="862"/>
      <c r="AW381" s="861"/>
      <c r="AX381" s="862"/>
      <c r="AY381" s="861"/>
      <c r="AZ381" s="862"/>
      <c r="BA381" s="861"/>
      <c r="BB381" s="862"/>
      <c r="BC381" s="861"/>
      <c r="BD381" s="862"/>
      <c r="BE381" s="279"/>
      <c r="BF381" s="863"/>
      <c r="BG381" s="864"/>
      <c r="BH381" s="863"/>
      <c r="BI381" s="864"/>
      <c r="BJ381" s="863"/>
      <c r="BK381" s="864"/>
      <c r="BL381" s="863"/>
      <c r="BM381" s="864"/>
      <c r="BN381" s="863"/>
      <c r="BO381" s="864"/>
      <c r="BP381" s="514"/>
      <c r="BQ381" s="575"/>
      <c r="BR381" s="576"/>
      <c r="BS381" s="576"/>
      <c r="BT381" s="576"/>
      <c r="BU381" s="576"/>
      <c r="BV381" s="577"/>
      <c r="BW381" s="993"/>
      <c r="BX381" s="992"/>
      <c r="BY381" s="991"/>
      <c r="BZ381" s="992"/>
      <c r="CA381" s="991"/>
      <c r="CB381" s="992"/>
      <c r="CC381" s="991"/>
      <c r="CD381" s="992"/>
      <c r="CE381" s="991"/>
      <c r="CF381" s="992"/>
      <c r="CG381" s="281"/>
      <c r="CH381" s="963">
        <f t="shared" si="812"/>
        <v>0</v>
      </c>
      <c r="CI381" s="964"/>
      <c r="CJ381" s="963">
        <f t="shared" si="813"/>
        <v>0</v>
      </c>
      <c r="CK381" s="964"/>
      <c r="CL381" s="963">
        <f t="shared" si="814"/>
        <v>0</v>
      </c>
      <c r="CM381" s="964"/>
      <c r="CN381" s="963">
        <f t="shared" si="815"/>
        <v>0</v>
      </c>
      <c r="CO381" s="964"/>
      <c r="CP381" s="963">
        <f t="shared" si="816"/>
        <v>0</v>
      </c>
      <c r="CQ381" s="964"/>
      <c r="CR381" s="227">
        <f t="shared" si="823"/>
        <v>0</v>
      </c>
      <c r="CS381" s="987"/>
      <c r="CT381" s="988"/>
      <c r="CU381" s="987"/>
      <c r="CV381" s="988"/>
      <c r="CW381" s="987"/>
      <c r="CX381" s="988"/>
      <c r="CY381" s="987"/>
      <c r="CZ381" s="988"/>
      <c r="DA381" s="987"/>
      <c r="DB381" s="988"/>
      <c r="DC381" s="283"/>
      <c r="DD381" s="985"/>
      <c r="DE381" s="986"/>
      <c r="DF381" s="985"/>
      <c r="DG381" s="986"/>
      <c r="DH381" s="985"/>
      <c r="DI381" s="986"/>
      <c r="DJ381" s="985"/>
      <c r="DK381" s="986"/>
      <c r="DL381" s="985"/>
      <c r="DM381" s="986"/>
      <c r="DN381" s="284"/>
      <c r="DO381" s="996"/>
      <c r="DP381" s="997"/>
      <c r="DQ381" s="996"/>
      <c r="DR381" s="997"/>
      <c r="DS381" s="996"/>
      <c r="DT381" s="997"/>
      <c r="DU381" s="996"/>
      <c r="DV381" s="997"/>
      <c r="DW381" s="996"/>
      <c r="DX381" s="997"/>
      <c r="DY381" s="285"/>
      <c r="DZ381" s="572">
        <f t="shared" si="824"/>
        <v>0</v>
      </c>
      <c r="EA381" s="573">
        <f t="shared" si="825"/>
        <v>0</v>
      </c>
      <c r="EB381" s="573">
        <f t="shared" si="826"/>
        <v>0</v>
      </c>
      <c r="EC381" s="573">
        <f t="shared" si="827"/>
        <v>0</v>
      </c>
      <c r="ED381" s="573">
        <f t="shared" si="828"/>
        <v>0</v>
      </c>
      <c r="EE381" s="574">
        <f t="shared" si="829"/>
        <v>0</v>
      </c>
      <c r="EF381" s="256">
        <f t="shared" si="817"/>
        <v>0</v>
      </c>
      <c r="EG381" s="256">
        <f t="shared" si="818"/>
        <v>0</v>
      </c>
      <c r="EH381" s="256">
        <f t="shared" si="819"/>
        <v>0</v>
      </c>
      <c r="EI381" s="256">
        <f t="shared" si="820"/>
        <v>0</v>
      </c>
      <c r="EJ381" s="256">
        <f t="shared" si="821"/>
        <v>0</v>
      </c>
      <c r="EK381" s="244">
        <f t="shared" si="822"/>
        <v>0</v>
      </c>
    </row>
    <row r="382" spans="1:141" s="9" customFormat="1" ht="15" customHeight="1">
      <c r="A382" s="62"/>
      <c r="B382" s="62"/>
      <c r="C382" s="61" t="s">
        <v>231</v>
      </c>
      <c r="D382" s="655"/>
      <c r="E382" s="57"/>
      <c r="F382" s="57"/>
      <c r="G382" s="57"/>
      <c r="H382" s="57"/>
      <c r="I382" s="57"/>
      <c r="J382" s="649"/>
      <c r="K382" s="57"/>
      <c r="L382" s="33"/>
      <c r="M382" s="34">
        <f t="shared" si="811"/>
        <v>1</v>
      </c>
      <c r="N382" s="865"/>
      <c r="O382" s="866"/>
      <c r="P382" s="865"/>
      <c r="Q382" s="866"/>
      <c r="R382" s="865"/>
      <c r="S382" s="866"/>
      <c r="T382" s="865"/>
      <c r="U382" s="866"/>
      <c r="V382" s="865"/>
      <c r="W382" s="866"/>
      <c r="X382" s="287"/>
      <c r="Y382" s="867"/>
      <c r="Z382" s="961"/>
      <c r="AA382" s="867"/>
      <c r="AB382" s="961"/>
      <c r="AC382" s="867"/>
      <c r="AD382" s="961"/>
      <c r="AE382" s="867"/>
      <c r="AF382" s="961"/>
      <c r="AG382" s="867"/>
      <c r="AH382" s="961"/>
      <c r="AI382" s="277"/>
      <c r="AJ382" s="869"/>
      <c r="AK382" s="870"/>
      <c r="AL382" s="869"/>
      <c r="AM382" s="870"/>
      <c r="AN382" s="869"/>
      <c r="AO382" s="870"/>
      <c r="AP382" s="869"/>
      <c r="AQ382" s="870"/>
      <c r="AR382" s="869"/>
      <c r="AS382" s="870"/>
      <c r="AT382" s="278"/>
      <c r="AU382" s="861"/>
      <c r="AV382" s="862"/>
      <c r="AW382" s="861"/>
      <c r="AX382" s="862"/>
      <c r="AY382" s="861"/>
      <c r="AZ382" s="862"/>
      <c r="BA382" s="861"/>
      <c r="BB382" s="862"/>
      <c r="BC382" s="861"/>
      <c r="BD382" s="862"/>
      <c r="BE382" s="279"/>
      <c r="BF382" s="863"/>
      <c r="BG382" s="864"/>
      <c r="BH382" s="863"/>
      <c r="BI382" s="864"/>
      <c r="BJ382" s="863"/>
      <c r="BK382" s="864"/>
      <c r="BL382" s="863"/>
      <c r="BM382" s="864"/>
      <c r="BN382" s="863"/>
      <c r="BO382" s="864"/>
      <c r="BP382" s="514"/>
      <c r="BQ382" s="575"/>
      <c r="BR382" s="576"/>
      <c r="BS382" s="576"/>
      <c r="BT382" s="576"/>
      <c r="BU382" s="576"/>
      <c r="BV382" s="577"/>
      <c r="BW382" s="993"/>
      <c r="BX382" s="992"/>
      <c r="BY382" s="991"/>
      <c r="BZ382" s="992"/>
      <c r="CA382" s="991"/>
      <c r="CB382" s="992"/>
      <c r="CC382" s="991"/>
      <c r="CD382" s="992"/>
      <c r="CE382" s="991"/>
      <c r="CF382" s="992"/>
      <c r="CG382" s="281"/>
      <c r="CH382" s="963">
        <f t="shared" si="812"/>
        <v>0</v>
      </c>
      <c r="CI382" s="964"/>
      <c r="CJ382" s="963">
        <f t="shared" si="813"/>
        <v>0</v>
      </c>
      <c r="CK382" s="964"/>
      <c r="CL382" s="963">
        <f t="shared" si="814"/>
        <v>0</v>
      </c>
      <c r="CM382" s="964"/>
      <c r="CN382" s="963">
        <f t="shared" si="815"/>
        <v>0</v>
      </c>
      <c r="CO382" s="964"/>
      <c r="CP382" s="963">
        <f t="shared" si="816"/>
        <v>0</v>
      </c>
      <c r="CQ382" s="964"/>
      <c r="CR382" s="227">
        <f t="shared" si="823"/>
        <v>0</v>
      </c>
      <c r="CS382" s="987"/>
      <c r="CT382" s="988"/>
      <c r="CU382" s="987"/>
      <c r="CV382" s="988"/>
      <c r="CW382" s="987"/>
      <c r="CX382" s="988"/>
      <c r="CY382" s="987"/>
      <c r="CZ382" s="988"/>
      <c r="DA382" s="987"/>
      <c r="DB382" s="988"/>
      <c r="DC382" s="283"/>
      <c r="DD382" s="985"/>
      <c r="DE382" s="986"/>
      <c r="DF382" s="985"/>
      <c r="DG382" s="986"/>
      <c r="DH382" s="985"/>
      <c r="DI382" s="986"/>
      <c r="DJ382" s="985"/>
      <c r="DK382" s="986"/>
      <c r="DL382" s="985"/>
      <c r="DM382" s="986"/>
      <c r="DN382" s="284"/>
      <c r="DO382" s="996"/>
      <c r="DP382" s="997"/>
      <c r="DQ382" s="996"/>
      <c r="DR382" s="997"/>
      <c r="DS382" s="996"/>
      <c r="DT382" s="997"/>
      <c r="DU382" s="996"/>
      <c r="DV382" s="997"/>
      <c r="DW382" s="996"/>
      <c r="DX382" s="997"/>
      <c r="DY382" s="285"/>
      <c r="DZ382" s="572">
        <f t="shared" si="824"/>
        <v>0</v>
      </c>
      <c r="EA382" s="573">
        <f t="shared" si="825"/>
        <v>0</v>
      </c>
      <c r="EB382" s="573">
        <f t="shared" si="826"/>
        <v>0</v>
      </c>
      <c r="EC382" s="573">
        <f t="shared" si="827"/>
        <v>0</v>
      </c>
      <c r="ED382" s="573">
        <f t="shared" si="828"/>
        <v>0</v>
      </c>
      <c r="EE382" s="574">
        <f t="shared" si="829"/>
        <v>0</v>
      </c>
      <c r="EF382" s="256">
        <f t="shared" si="817"/>
        <v>0</v>
      </c>
      <c r="EG382" s="256">
        <f t="shared" si="818"/>
        <v>0</v>
      </c>
      <c r="EH382" s="256">
        <f t="shared" si="819"/>
        <v>0</v>
      </c>
      <c r="EI382" s="256">
        <f t="shared" si="820"/>
        <v>0</v>
      </c>
      <c r="EJ382" s="256">
        <f t="shared" si="821"/>
        <v>0</v>
      </c>
      <c r="EK382" s="244">
        <f t="shared" si="822"/>
        <v>0</v>
      </c>
    </row>
    <row r="383" spans="1:141" s="9" customFormat="1" ht="15" customHeight="1">
      <c r="A383" s="62"/>
      <c r="B383" s="62"/>
      <c r="C383" s="61" t="s">
        <v>15</v>
      </c>
      <c r="D383" s="655"/>
      <c r="E383" s="57"/>
      <c r="F383" s="57"/>
      <c r="G383" s="57"/>
      <c r="H383" s="57"/>
      <c r="I383" s="57"/>
      <c r="J383" s="649"/>
      <c r="K383" s="57"/>
      <c r="L383" s="33"/>
      <c r="M383" s="34">
        <f t="shared" si="811"/>
        <v>1</v>
      </c>
      <c r="N383" s="865"/>
      <c r="O383" s="866"/>
      <c r="P383" s="865"/>
      <c r="Q383" s="866"/>
      <c r="R383" s="865"/>
      <c r="S383" s="866"/>
      <c r="T383" s="865"/>
      <c r="U383" s="866"/>
      <c r="V383" s="865"/>
      <c r="W383" s="866"/>
      <c r="X383" s="287"/>
      <c r="Y383" s="867"/>
      <c r="Z383" s="961"/>
      <c r="AA383" s="867"/>
      <c r="AB383" s="961"/>
      <c r="AC383" s="867"/>
      <c r="AD383" s="961"/>
      <c r="AE383" s="867"/>
      <c r="AF383" s="961"/>
      <c r="AG383" s="867"/>
      <c r="AH383" s="961"/>
      <c r="AI383" s="277"/>
      <c r="AJ383" s="869"/>
      <c r="AK383" s="870"/>
      <c r="AL383" s="869"/>
      <c r="AM383" s="870"/>
      <c r="AN383" s="869"/>
      <c r="AO383" s="870"/>
      <c r="AP383" s="869"/>
      <c r="AQ383" s="870"/>
      <c r="AR383" s="869"/>
      <c r="AS383" s="870"/>
      <c r="AT383" s="278"/>
      <c r="AU383" s="861"/>
      <c r="AV383" s="862"/>
      <c r="AW383" s="861"/>
      <c r="AX383" s="862"/>
      <c r="AY383" s="861"/>
      <c r="AZ383" s="862"/>
      <c r="BA383" s="861"/>
      <c r="BB383" s="862"/>
      <c r="BC383" s="861"/>
      <c r="BD383" s="862"/>
      <c r="BE383" s="279"/>
      <c r="BF383" s="863"/>
      <c r="BG383" s="864"/>
      <c r="BH383" s="863"/>
      <c r="BI383" s="864"/>
      <c r="BJ383" s="863"/>
      <c r="BK383" s="864"/>
      <c r="BL383" s="863"/>
      <c r="BM383" s="864"/>
      <c r="BN383" s="863"/>
      <c r="BO383" s="864"/>
      <c r="BP383" s="514"/>
      <c r="BQ383" s="575"/>
      <c r="BR383" s="576"/>
      <c r="BS383" s="576"/>
      <c r="BT383" s="576"/>
      <c r="BU383" s="576"/>
      <c r="BV383" s="577"/>
      <c r="BW383" s="993"/>
      <c r="BX383" s="992"/>
      <c r="BY383" s="991"/>
      <c r="BZ383" s="992"/>
      <c r="CA383" s="991"/>
      <c r="CB383" s="992"/>
      <c r="CC383" s="991"/>
      <c r="CD383" s="992"/>
      <c r="CE383" s="991"/>
      <c r="CF383" s="992"/>
      <c r="CG383" s="281"/>
      <c r="CH383" s="963">
        <f t="shared" si="812"/>
        <v>0</v>
      </c>
      <c r="CI383" s="964"/>
      <c r="CJ383" s="963">
        <f t="shared" si="813"/>
        <v>0</v>
      </c>
      <c r="CK383" s="964"/>
      <c r="CL383" s="963">
        <f t="shared" si="814"/>
        <v>0</v>
      </c>
      <c r="CM383" s="964"/>
      <c r="CN383" s="963">
        <f t="shared" si="815"/>
        <v>0</v>
      </c>
      <c r="CO383" s="964"/>
      <c r="CP383" s="963">
        <f t="shared" si="816"/>
        <v>0</v>
      </c>
      <c r="CQ383" s="964"/>
      <c r="CR383" s="227">
        <f t="shared" si="823"/>
        <v>0</v>
      </c>
      <c r="CS383" s="987"/>
      <c r="CT383" s="988"/>
      <c r="CU383" s="987"/>
      <c r="CV383" s="988"/>
      <c r="CW383" s="987"/>
      <c r="CX383" s="988"/>
      <c r="CY383" s="987"/>
      <c r="CZ383" s="988"/>
      <c r="DA383" s="987"/>
      <c r="DB383" s="988"/>
      <c r="DC383" s="283"/>
      <c r="DD383" s="985"/>
      <c r="DE383" s="986"/>
      <c r="DF383" s="985"/>
      <c r="DG383" s="986"/>
      <c r="DH383" s="985"/>
      <c r="DI383" s="986"/>
      <c r="DJ383" s="985"/>
      <c r="DK383" s="986"/>
      <c r="DL383" s="985"/>
      <c r="DM383" s="986"/>
      <c r="DN383" s="284"/>
      <c r="DO383" s="996"/>
      <c r="DP383" s="997"/>
      <c r="DQ383" s="996"/>
      <c r="DR383" s="997"/>
      <c r="DS383" s="996"/>
      <c r="DT383" s="997"/>
      <c r="DU383" s="996"/>
      <c r="DV383" s="997"/>
      <c r="DW383" s="996"/>
      <c r="DX383" s="997"/>
      <c r="DY383" s="285"/>
      <c r="DZ383" s="572">
        <f t="shared" si="824"/>
        <v>0</v>
      </c>
      <c r="EA383" s="573">
        <f t="shared" si="825"/>
        <v>0</v>
      </c>
      <c r="EB383" s="573">
        <f t="shared" si="826"/>
        <v>0</v>
      </c>
      <c r="EC383" s="573">
        <f t="shared" si="827"/>
        <v>0</v>
      </c>
      <c r="ED383" s="573">
        <f t="shared" si="828"/>
        <v>0</v>
      </c>
      <c r="EE383" s="574">
        <f t="shared" si="829"/>
        <v>0</v>
      </c>
      <c r="EF383" s="256">
        <f t="shared" si="817"/>
        <v>0</v>
      </c>
      <c r="EG383" s="256">
        <f t="shared" si="818"/>
        <v>0</v>
      </c>
      <c r="EH383" s="256">
        <f t="shared" si="819"/>
        <v>0</v>
      </c>
      <c r="EI383" s="256">
        <f t="shared" si="820"/>
        <v>0</v>
      </c>
      <c r="EJ383" s="256">
        <f t="shared" si="821"/>
        <v>0</v>
      </c>
      <c r="EK383" s="244">
        <f t="shared" si="822"/>
        <v>0</v>
      </c>
    </row>
    <row r="384" spans="1:141" s="9" customFormat="1" ht="15" customHeight="1">
      <c r="A384" s="62"/>
      <c r="B384" s="62"/>
      <c r="C384" s="61" t="s">
        <v>34</v>
      </c>
      <c r="D384" s="655"/>
      <c r="E384" s="57"/>
      <c r="F384" s="57"/>
      <c r="G384" s="57"/>
      <c r="H384" s="57"/>
      <c r="I384" s="57"/>
      <c r="J384" s="649"/>
      <c r="K384" s="57"/>
      <c r="L384" s="33"/>
      <c r="M384" s="34">
        <f t="shared" si="811"/>
        <v>1.1000000000000001</v>
      </c>
      <c r="N384" s="865"/>
      <c r="O384" s="866"/>
      <c r="P384" s="865"/>
      <c r="Q384" s="866"/>
      <c r="R384" s="865"/>
      <c r="S384" s="866"/>
      <c r="T384" s="865"/>
      <c r="U384" s="866"/>
      <c r="V384" s="865"/>
      <c r="W384" s="866"/>
      <c r="X384" s="287"/>
      <c r="Y384" s="867"/>
      <c r="Z384" s="961"/>
      <c r="AA384" s="867"/>
      <c r="AB384" s="961"/>
      <c r="AC384" s="867"/>
      <c r="AD384" s="961"/>
      <c r="AE384" s="867"/>
      <c r="AF384" s="961"/>
      <c r="AG384" s="867"/>
      <c r="AH384" s="961"/>
      <c r="AI384" s="277"/>
      <c r="AJ384" s="869"/>
      <c r="AK384" s="870"/>
      <c r="AL384" s="869"/>
      <c r="AM384" s="870"/>
      <c r="AN384" s="869"/>
      <c r="AO384" s="870"/>
      <c r="AP384" s="869"/>
      <c r="AQ384" s="870"/>
      <c r="AR384" s="869"/>
      <c r="AS384" s="870"/>
      <c r="AT384" s="278"/>
      <c r="AU384" s="861"/>
      <c r="AV384" s="862"/>
      <c r="AW384" s="861"/>
      <c r="AX384" s="862"/>
      <c r="AY384" s="861"/>
      <c r="AZ384" s="862"/>
      <c r="BA384" s="861"/>
      <c r="BB384" s="862"/>
      <c r="BC384" s="861"/>
      <c r="BD384" s="862"/>
      <c r="BE384" s="279"/>
      <c r="BF384" s="863"/>
      <c r="BG384" s="864"/>
      <c r="BH384" s="863"/>
      <c r="BI384" s="864"/>
      <c r="BJ384" s="863"/>
      <c r="BK384" s="864"/>
      <c r="BL384" s="863"/>
      <c r="BM384" s="864"/>
      <c r="BN384" s="863"/>
      <c r="BO384" s="864"/>
      <c r="BP384" s="514"/>
      <c r="BQ384" s="575"/>
      <c r="BR384" s="576"/>
      <c r="BS384" s="576"/>
      <c r="BT384" s="576"/>
      <c r="BU384" s="576"/>
      <c r="BV384" s="577"/>
      <c r="BW384" s="993"/>
      <c r="BX384" s="992"/>
      <c r="BY384" s="991"/>
      <c r="BZ384" s="992"/>
      <c r="CA384" s="991"/>
      <c r="CB384" s="992"/>
      <c r="CC384" s="991"/>
      <c r="CD384" s="992"/>
      <c r="CE384" s="991"/>
      <c r="CF384" s="992"/>
      <c r="CG384" s="281"/>
      <c r="CH384" s="963">
        <f t="shared" si="812"/>
        <v>0</v>
      </c>
      <c r="CI384" s="964"/>
      <c r="CJ384" s="963">
        <f t="shared" si="813"/>
        <v>0</v>
      </c>
      <c r="CK384" s="964"/>
      <c r="CL384" s="963">
        <f t="shared" si="814"/>
        <v>0</v>
      </c>
      <c r="CM384" s="964"/>
      <c r="CN384" s="963">
        <f t="shared" si="815"/>
        <v>0</v>
      </c>
      <c r="CO384" s="964"/>
      <c r="CP384" s="963">
        <f t="shared" si="816"/>
        <v>0</v>
      </c>
      <c r="CQ384" s="964"/>
      <c r="CR384" s="227">
        <f t="shared" si="823"/>
        <v>0</v>
      </c>
      <c r="CS384" s="987"/>
      <c r="CT384" s="988"/>
      <c r="CU384" s="987"/>
      <c r="CV384" s="988"/>
      <c r="CW384" s="987"/>
      <c r="CX384" s="988"/>
      <c r="CY384" s="987"/>
      <c r="CZ384" s="988"/>
      <c r="DA384" s="987"/>
      <c r="DB384" s="988"/>
      <c r="DC384" s="283"/>
      <c r="DD384" s="985"/>
      <c r="DE384" s="986"/>
      <c r="DF384" s="985"/>
      <c r="DG384" s="986"/>
      <c r="DH384" s="985"/>
      <c r="DI384" s="986"/>
      <c r="DJ384" s="985"/>
      <c r="DK384" s="986"/>
      <c r="DL384" s="985"/>
      <c r="DM384" s="986"/>
      <c r="DN384" s="284"/>
      <c r="DO384" s="996"/>
      <c r="DP384" s="997"/>
      <c r="DQ384" s="996"/>
      <c r="DR384" s="997"/>
      <c r="DS384" s="996"/>
      <c r="DT384" s="997"/>
      <c r="DU384" s="996"/>
      <c r="DV384" s="997"/>
      <c r="DW384" s="996"/>
      <c r="DX384" s="997"/>
      <c r="DY384" s="285"/>
      <c r="DZ384" s="572">
        <f t="shared" si="824"/>
        <v>0</v>
      </c>
      <c r="EA384" s="573">
        <f t="shared" si="825"/>
        <v>0</v>
      </c>
      <c r="EB384" s="573">
        <f t="shared" si="826"/>
        <v>0</v>
      </c>
      <c r="EC384" s="573">
        <f t="shared" si="827"/>
        <v>0</v>
      </c>
      <c r="ED384" s="573">
        <f t="shared" si="828"/>
        <v>0</v>
      </c>
      <c r="EE384" s="574">
        <f t="shared" si="829"/>
        <v>0</v>
      </c>
      <c r="EF384" s="256">
        <f t="shared" si="817"/>
        <v>0</v>
      </c>
      <c r="EG384" s="256">
        <f t="shared" si="818"/>
        <v>0</v>
      </c>
      <c r="EH384" s="256">
        <f t="shared" si="819"/>
        <v>0</v>
      </c>
      <c r="EI384" s="256">
        <f t="shared" si="820"/>
        <v>0</v>
      </c>
      <c r="EJ384" s="256">
        <f t="shared" si="821"/>
        <v>0</v>
      </c>
      <c r="EK384" s="244">
        <f t="shared" si="822"/>
        <v>0</v>
      </c>
    </row>
    <row r="385" spans="1:141" s="9" customFormat="1" ht="15" customHeight="1">
      <c r="A385" s="62"/>
      <c r="B385" s="62"/>
      <c r="C385" s="61" t="s">
        <v>315</v>
      </c>
      <c r="D385" s="655" t="s">
        <v>338</v>
      </c>
      <c r="E385" s="57"/>
      <c r="F385" s="57"/>
      <c r="G385" s="57"/>
      <c r="H385" s="57"/>
      <c r="I385" s="57"/>
      <c r="J385" s="649"/>
      <c r="K385" s="57"/>
      <c r="L385" s="33"/>
      <c r="M385" s="34">
        <f t="shared" si="811"/>
        <v>1.1000000000000001</v>
      </c>
      <c r="N385" s="865"/>
      <c r="O385" s="866"/>
      <c r="P385" s="865"/>
      <c r="Q385" s="866"/>
      <c r="R385" s="865"/>
      <c r="S385" s="866"/>
      <c r="T385" s="865"/>
      <c r="U385" s="866"/>
      <c r="V385" s="865"/>
      <c r="W385" s="866"/>
      <c r="X385" s="287"/>
      <c r="Y385" s="867"/>
      <c r="Z385" s="961"/>
      <c r="AA385" s="867"/>
      <c r="AB385" s="961"/>
      <c r="AC385" s="867"/>
      <c r="AD385" s="961"/>
      <c r="AE385" s="867"/>
      <c r="AF385" s="961"/>
      <c r="AG385" s="867"/>
      <c r="AH385" s="961"/>
      <c r="AI385" s="277"/>
      <c r="AJ385" s="869"/>
      <c r="AK385" s="870"/>
      <c r="AL385" s="869"/>
      <c r="AM385" s="870"/>
      <c r="AN385" s="869"/>
      <c r="AO385" s="870"/>
      <c r="AP385" s="869"/>
      <c r="AQ385" s="870"/>
      <c r="AR385" s="869"/>
      <c r="AS385" s="870"/>
      <c r="AT385" s="278"/>
      <c r="AU385" s="861"/>
      <c r="AV385" s="862"/>
      <c r="AW385" s="861"/>
      <c r="AX385" s="862"/>
      <c r="AY385" s="861"/>
      <c r="AZ385" s="862"/>
      <c r="BA385" s="861"/>
      <c r="BB385" s="862"/>
      <c r="BC385" s="861"/>
      <c r="BD385" s="862"/>
      <c r="BE385" s="279"/>
      <c r="BF385" s="863"/>
      <c r="BG385" s="864"/>
      <c r="BH385" s="863"/>
      <c r="BI385" s="864"/>
      <c r="BJ385" s="863"/>
      <c r="BK385" s="864"/>
      <c r="BL385" s="863"/>
      <c r="BM385" s="864"/>
      <c r="BN385" s="863"/>
      <c r="BO385" s="864"/>
      <c r="BP385" s="514"/>
      <c r="BQ385" s="575"/>
      <c r="BR385" s="576"/>
      <c r="BS385" s="576"/>
      <c r="BT385" s="576"/>
      <c r="BU385" s="576"/>
      <c r="BV385" s="577"/>
      <c r="BW385" s="993"/>
      <c r="BX385" s="992"/>
      <c r="BY385" s="991"/>
      <c r="BZ385" s="992"/>
      <c r="CA385" s="991"/>
      <c r="CB385" s="992"/>
      <c r="CC385" s="991"/>
      <c r="CD385" s="992"/>
      <c r="CE385" s="991"/>
      <c r="CF385" s="992"/>
      <c r="CG385" s="281"/>
      <c r="CH385" s="963">
        <f t="shared" si="812"/>
        <v>0</v>
      </c>
      <c r="CI385" s="964"/>
      <c r="CJ385" s="963">
        <f t="shared" si="813"/>
        <v>0</v>
      </c>
      <c r="CK385" s="964"/>
      <c r="CL385" s="963">
        <f t="shared" si="814"/>
        <v>0</v>
      </c>
      <c r="CM385" s="964"/>
      <c r="CN385" s="963">
        <f t="shared" si="815"/>
        <v>0</v>
      </c>
      <c r="CO385" s="964"/>
      <c r="CP385" s="963">
        <f t="shared" si="816"/>
        <v>0</v>
      </c>
      <c r="CQ385" s="964"/>
      <c r="CR385" s="227">
        <f t="shared" si="823"/>
        <v>0</v>
      </c>
      <c r="CS385" s="987"/>
      <c r="CT385" s="988"/>
      <c r="CU385" s="987"/>
      <c r="CV385" s="988"/>
      <c r="CW385" s="987"/>
      <c r="CX385" s="988"/>
      <c r="CY385" s="987"/>
      <c r="CZ385" s="988"/>
      <c r="DA385" s="987"/>
      <c r="DB385" s="988"/>
      <c r="DC385" s="283"/>
      <c r="DD385" s="985"/>
      <c r="DE385" s="986"/>
      <c r="DF385" s="985"/>
      <c r="DG385" s="986"/>
      <c r="DH385" s="985"/>
      <c r="DI385" s="986"/>
      <c r="DJ385" s="985"/>
      <c r="DK385" s="986"/>
      <c r="DL385" s="985"/>
      <c r="DM385" s="986"/>
      <c r="DN385" s="284"/>
      <c r="DO385" s="996"/>
      <c r="DP385" s="997"/>
      <c r="DQ385" s="996"/>
      <c r="DR385" s="997"/>
      <c r="DS385" s="996"/>
      <c r="DT385" s="997"/>
      <c r="DU385" s="996"/>
      <c r="DV385" s="997"/>
      <c r="DW385" s="996"/>
      <c r="DX385" s="997"/>
      <c r="DY385" s="285"/>
      <c r="DZ385" s="572">
        <f t="shared" si="824"/>
        <v>0</v>
      </c>
      <c r="EA385" s="573">
        <f t="shared" si="825"/>
        <v>0</v>
      </c>
      <c r="EB385" s="573">
        <f t="shared" si="826"/>
        <v>0</v>
      </c>
      <c r="EC385" s="573">
        <f t="shared" si="827"/>
        <v>0</v>
      </c>
      <c r="ED385" s="573">
        <f t="shared" si="828"/>
        <v>0</v>
      </c>
      <c r="EE385" s="574">
        <f t="shared" si="829"/>
        <v>0</v>
      </c>
      <c r="EF385" s="256">
        <f t="shared" si="817"/>
        <v>0</v>
      </c>
      <c r="EG385" s="256">
        <f t="shared" si="818"/>
        <v>0</v>
      </c>
      <c r="EH385" s="256">
        <f t="shared" si="819"/>
        <v>0</v>
      </c>
      <c r="EI385" s="256">
        <f t="shared" si="820"/>
        <v>0</v>
      </c>
      <c r="EJ385" s="256">
        <f t="shared" si="821"/>
        <v>0</v>
      </c>
      <c r="EK385" s="244">
        <f t="shared" si="822"/>
        <v>0</v>
      </c>
    </row>
    <row r="386" spans="1:141" s="9" customFormat="1" ht="15" customHeight="1">
      <c r="A386" s="62"/>
      <c r="B386" s="62"/>
      <c r="C386" s="61" t="s">
        <v>231</v>
      </c>
      <c r="D386" s="655"/>
      <c r="E386" s="57"/>
      <c r="F386" s="57"/>
      <c r="G386" s="57"/>
      <c r="H386" s="57"/>
      <c r="I386" s="57"/>
      <c r="J386" s="649"/>
      <c r="K386" s="57"/>
      <c r="L386" s="33"/>
      <c r="M386" s="34">
        <f t="shared" si="811"/>
        <v>1</v>
      </c>
      <c r="N386" s="865"/>
      <c r="O386" s="866"/>
      <c r="P386" s="865"/>
      <c r="Q386" s="866"/>
      <c r="R386" s="865"/>
      <c r="S386" s="866"/>
      <c r="T386" s="865"/>
      <c r="U386" s="866"/>
      <c r="V386" s="865"/>
      <c r="W386" s="866"/>
      <c r="X386" s="287"/>
      <c r="Y386" s="867"/>
      <c r="Z386" s="961"/>
      <c r="AA386" s="867"/>
      <c r="AB386" s="961"/>
      <c r="AC386" s="867"/>
      <c r="AD386" s="961"/>
      <c r="AE386" s="867"/>
      <c r="AF386" s="961"/>
      <c r="AG386" s="867"/>
      <c r="AH386" s="961"/>
      <c r="AI386" s="277"/>
      <c r="AJ386" s="869"/>
      <c r="AK386" s="870"/>
      <c r="AL386" s="869"/>
      <c r="AM386" s="870"/>
      <c r="AN386" s="869"/>
      <c r="AO386" s="870"/>
      <c r="AP386" s="869"/>
      <c r="AQ386" s="870"/>
      <c r="AR386" s="869"/>
      <c r="AS386" s="870"/>
      <c r="AT386" s="278"/>
      <c r="AU386" s="861"/>
      <c r="AV386" s="862"/>
      <c r="AW386" s="861"/>
      <c r="AX386" s="862"/>
      <c r="AY386" s="861"/>
      <c r="AZ386" s="862"/>
      <c r="BA386" s="861"/>
      <c r="BB386" s="862"/>
      <c r="BC386" s="861"/>
      <c r="BD386" s="862"/>
      <c r="BE386" s="279"/>
      <c r="BF386" s="863"/>
      <c r="BG386" s="864"/>
      <c r="BH386" s="863"/>
      <c r="BI386" s="864"/>
      <c r="BJ386" s="863"/>
      <c r="BK386" s="864"/>
      <c r="BL386" s="863"/>
      <c r="BM386" s="864"/>
      <c r="BN386" s="863"/>
      <c r="BO386" s="864"/>
      <c r="BP386" s="514"/>
      <c r="BQ386" s="575"/>
      <c r="BR386" s="576"/>
      <c r="BS386" s="576"/>
      <c r="BT386" s="576"/>
      <c r="BU386" s="576"/>
      <c r="BV386" s="577"/>
      <c r="BW386" s="993"/>
      <c r="BX386" s="992"/>
      <c r="BY386" s="991"/>
      <c r="BZ386" s="992"/>
      <c r="CA386" s="991"/>
      <c r="CB386" s="992"/>
      <c r="CC386" s="991"/>
      <c r="CD386" s="992"/>
      <c r="CE386" s="991"/>
      <c r="CF386" s="992"/>
      <c r="CG386" s="281"/>
      <c r="CH386" s="963">
        <f t="shared" si="812"/>
        <v>0</v>
      </c>
      <c r="CI386" s="964"/>
      <c r="CJ386" s="963">
        <f t="shared" si="813"/>
        <v>0</v>
      </c>
      <c r="CK386" s="964"/>
      <c r="CL386" s="963">
        <f t="shared" si="814"/>
        <v>0</v>
      </c>
      <c r="CM386" s="964"/>
      <c r="CN386" s="963">
        <f t="shared" si="815"/>
        <v>0</v>
      </c>
      <c r="CO386" s="964"/>
      <c r="CP386" s="963">
        <f t="shared" si="816"/>
        <v>0</v>
      </c>
      <c r="CQ386" s="964"/>
      <c r="CR386" s="227">
        <f t="shared" si="823"/>
        <v>0</v>
      </c>
      <c r="CS386" s="987"/>
      <c r="CT386" s="988"/>
      <c r="CU386" s="987"/>
      <c r="CV386" s="988"/>
      <c r="CW386" s="987"/>
      <c r="CX386" s="988"/>
      <c r="CY386" s="987"/>
      <c r="CZ386" s="988"/>
      <c r="DA386" s="987"/>
      <c r="DB386" s="988"/>
      <c r="DC386" s="283"/>
      <c r="DD386" s="985"/>
      <c r="DE386" s="986"/>
      <c r="DF386" s="985"/>
      <c r="DG386" s="986"/>
      <c r="DH386" s="985"/>
      <c r="DI386" s="986"/>
      <c r="DJ386" s="985"/>
      <c r="DK386" s="986"/>
      <c r="DL386" s="985"/>
      <c r="DM386" s="986"/>
      <c r="DN386" s="284"/>
      <c r="DO386" s="996"/>
      <c r="DP386" s="997"/>
      <c r="DQ386" s="996"/>
      <c r="DR386" s="997"/>
      <c r="DS386" s="996"/>
      <c r="DT386" s="997"/>
      <c r="DU386" s="996"/>
      <c r="DV386" s="997"/>
      <c r="DW386" s="996"/>
      <c r="DX386" s="997"/>
      <c r="DY386" s="285"/>
      <c r="DZ386" s="572">
        <f t="shared" si="824"/>
        <v>0</v>
      </c>
      <c r="EA386" s="573">
        <f t="shared" si="825"/>
        <v>0</v>
      </c>
      <c r="EB386" s="573">
        <f t="shared" si="826"/>
        <v>0</v>
      </c>
      <c r="EC386" s="573">
        <f t="shared" si="827"/>
        <v>0</v>
      </c>
      <c r="ED386" s="573">
        <f t="shared" si="828"/>
        <v>0</v>
      </c>
      <c r="EE386" s="574">
        <f t="shared" si="829"/>
        <v>0</v>
      </c>
      <c r="EF386" s="256">
        <f t="shared" si="817"/>
        <v>0</v>
      </c>
      <c r="EG386" s="256">
        <f t="shared" si="818"/>
        <v>0</v>
      </c>
      <c r="EH386" s="256">
        <f t="shared" si="819"/>
        <v>0</v>
      </c>
      <c r="EI386" s="256">
        <f t="shared" si="820"/>
        <v>0</v>
      </c>
      <c r="EJ386" s="256">
        <f t="shared" si="821"/>
        <v>0</v>
      </c>
      <c r="EK386" s="244">
        <f t="shared" si="822"/>
        <v>0</v>
      </c>
    </row>
    <row r="387" spans="1:141" s="9" customFormat="1" ht="15" customHeight="1">
      <c r="A387" s="62"/>
      <c r="B387" s="62"/>
      <c r="C387" s="61" t="s">
        <v>15</v>
      </c>
      <c r="D387" s="655"/>
      <c r="E387" s="57"/>
      <c r="F387" s="57"/>
      <c r="G387" s="57"/>
      <c r="H387" s="57"/>
      <c r="I387" s="57"/>
      <c r="J387" s="649"/>
      <c r="K387" s="57"/>
      <c r="L387" s="33"/>
      <c r="M387" s="34">
        <f t="shared" si="811"/>
        <v>1</v>
      </c>
      <c r="N387" s="865"/>
      <c r="O387" s="866"/>
      <c r="P387" s="865"/>
      <c r="Q387" s="866"/>
      <c r="R387" s="865"/>
      <c r="S387" s="866"/>
      <c r="T387" s="865"/>
      <c r="U387" s="866"/>
      <c r="V387" s="865"/>
      <c r="W387" s="866"/>
      <c r="X387" s="287"/>
      <c r="Y387" s="867"/>
      <c r="Z387" s="961"/>
      <c r="AA387" s="867"/>
      <c r="AB387" s="961"/>
      <c r="AC387" s="867"/>
      <c r="AD387" s="961"/>
      <c r="AE387" s="867"/>
      <c r="AF387" s="961"/>
      <c r="AG387" s="867"/>
      <c r="AH387" s="961"/>
      <c r="AI387" s="277"/>
      <c r="AJ387" s="869"/>
      <c r="AK387" s="870"/>
      <c r="AL387" s="869"/>
      <c r="AM387" s="870"/>
      <c r="AN387" s="869"/>
      <c r="AO387" s="870"/>
      <c r="AP387" s="869"/>
      <c r="AQ387" s="870"/>
      <c r="AR387" s="869"/>
      <c r="AS387" s="870"/>
      <c r="AT387" s="278"/>
      <c r="AU387" s="861"/>
      <c r="AV387" s="862"/>
      <c r="AW387" s="861"/>
      <c r="AX387" s="862"/>
      <c r="AY387" s="861"/>
      <c r="AZ387" s="862"/>
      <c r="BA387" s="861"/>
      <c r="BB387" s="862"/>
      <c r="BC387" s="861"/>
      <c r="BD387" s="862"/>
      <c r="BE387" s="279"/>
      <c r="BF387" s="863"/>
      <c r="BG387" s="864"/>
      <c r="BH387" s="863"/>
      <c r="BI387" s="864"/>
      <c r="BJ387" s="863"/>
      <c r="BK387" s="864"/>
      <c r="BL387" s="863"/>
      <c r="BM387" s="864"/>
      <c r="BN387" s="863"/>
      <c r="BO387" s="864"/>
      <c r="BP387" s="514"/>
      <c r="BQ387" s="575"/>
      <c r="BR387" s="576"/>
      <c r="BS387" s="576"/>
      <c r="BT387" s="576"/>
      <c r="BU387" s="576"/>
      <c r="BV387" s="577"/>
      <c r="BW387" s="993"/>
      <c r="BX387" s="992"/>
      <c r="BY387" s="991"/>
      <c r="BZ387" s="992"/>
      <c r="CA387" s="991"/>
      <c r="CB387" s="992"/>
      <c r="CC387" s="991"/>
      <c r="CD387" s="992"/>
      <c r="CE387" s="991"/>
      <c r="CF387" s="992"/>
      <c r="CG387" s="281"/>
      <c r="CH387" s="963">
        <f t="shared" si="812"/>
        <v>0</v>
      </c>
      <c r="CI387" s="964"/>
      <c r="CJ387" s="963">
        <f t="shared" si="813"/>
        <v>0</v>
      </c>
      <c r="CK387" s="964"/>
      <c r="CL387" s="963">
        <f t="shared" si="814"/>
        <v>0</v>
      </c>
      <c r="CM387" s="964"/>
      <c r="CN387" s="963">
        <f t="shared" si="815"/>
        <v>0</v>
      </c>
      <c r="CO387" s="964"/>
      <c r="CP387" s="963">
        <f t="shared" si="816"/>
        <v>0</v>
      </c>
      <c r="CQ387" s="964"/>
      <c r="CR387" s="227">
        <f t="shared" si="823"/>
        <v>0</v>
      </c>
      <c r="CS387" s="987"/>
      <c r="CT387" s="988"/>
      <c r="CU387" s="987"/>
      <c r="CV387" s="988"/>
      <c r="CW387" s="987"/>
      <c r="CX387" s="988"/>
      <c r="CY387" s="987"/>
      <c r="CZ387" s="988"/>
      <c r="DA387" s="987"/>
      <c r="DB387" s="988"/>
      <c r="DC387" s="283"/>
      <c r="DD387" s="985"/>
      <c r="DE387" s="986"/>
      <c r="DF387" s="985"/>
      <c r="DG387" s="986"/>
      <c r="DH387" s="985"/>
      <c r="DI387" s="986"/>
      <c r="DJ387" s="985"/>
      <c r="DK387" s="986"/>
      <c r="DL387" s="985"/>
      <c r="DM387" s="986"/>
      <c r="DN387" s="284"/>
      <c r="DO387" s="996"/>
      <c r="DP387" s="997"/>
      <c r="DQ387" s="996"/>
      <c r="DR387" s="997"/>
      <c r="DS387" s="996"/>
      <c r="DT387" s="997"/>
      <c r="DU387" s="996"/>
      <c r="DV387" s="997"/>
      <c r="DW387" s="996"/>
      <c r="DX387" s="997"/>
      <c r="DY387" s="285"/>
      <c r="DZ387" s="572">
        <f t="shared" si="824"/>
        <v>0</v>
      </c>
      <c r="EA387" s="573">
        <f t="shared" si="825"/>
        <v>0</v>
      </c>
      <c r="EB387" s="573">
        <f t="shared" si="826"/>
        <v>0</v>
      </c>
      <c r="EC387" s="573">
        <f t="shared" si="827"/>
        <v>0</v>
      </c>
      <c r="ED387" s="573">
        <f t="shared" si="828"/>
        <v>0</v>
      </c>
      <c r="EE387" s="574">
        <f t="shared" si="829"/>
        <v>0</v>
      </c>
      <c r="EF387" s="256">
        <f t="shared" si="817"/>
        <v>0</v>
      </c>
      <c r="EG387" s="256">
        <f t="shared" si="818"/>
        <v>0</v>
      </c>
      <c r="EH387" s="256">
        <f t="shared" si="819"/>
        <v>0</v>
      </c>
      <c r="EI387" s="256">
        <f t="shared" si="820"/>
        <v>0</v>
      </c>
      <c r="EJ387" s="256">
        <f t="shared" si="821"/>
        <v>0</v>
      </c>
      <c r="EK387" s="244">
        <f t="shared" si="822"/>
        <v>0</v>
      </c>
    </row>
    <row r="388" spans="1:141" s="9" customFormat="1" ht="15" customHeight="1">
      <c r="A388" s="62"/>
      <c r="B388" s="62"/>
      <c r="C388" s="61" t="s">
        <v>34</v>
      </c>
      <c r="D388" s="655"/>
      <c r="E388" s="57"/>
      <c r="F388" s="57"/>
      <c r="G388" s="57"/>
      <c r="H388" s="57"/>
      <c r="I388" s="57"/>
      <c r="J388" s="649"/>
      <c r="K388" s="57"/>
      <c r="L388" s="33"/>
      <c r="M388" s="34">
        <f t="shared" si="811"/>
        <v>1.1000000000000001</v>
      </c>
      <c r="N388" s="865"/>
      <c r="O388" s="866"/>
      <c r="P388" s="865"/>
      <c r="Q388" s="866"/>
      <c r="R388" s="865"/>
      <c r="S388" s="866"/>
      <c r="T388" s="865"/>
      <c r="U388" s="866"/>
      <c r="V388" s="865"/>
      <c r="W388" s="866"/>
      <c r="X388" s="287"/>
      <c r="Y388" s="867"/>
      <c r="Z388" s="961"/>
      <c r="AA388" s="867"/>
      <c r="AB388" s="961"/>
      <c r="AC388" s="867"/>
      <c r="AD388" s="961"/>
      <c r="AE388" s="867"/>
      <c r="AF388" s="961"/>
      <c r="AG388" s="867"/>
      <c r="AH388" s="961"/>
      <c r="AI388" s="277"/>
      <c r="AJ388" s="869"/>
      <c r="AK388" s="870"/>
      <c r="AL388" s="869"/>
      <c r="AM388" s="870"/>
      <c r="AN388" s="869"/>
      <c r="AO388" s="870"/>
      <c r="AP388" s="869"/>
      <c r="AQ388" s="870"/>
      <c r="AR388" s="869"/>
      <c r="AS388" s="870"/>
      <c r="AT388" s="278"/>
      <c r="AU388" s="861"/>
      <c r="AV388" s="862"/>
      <c r="AW388" s="861"/>
      <c r="AX388" s="862"/>
      <c r="AY388" s="861"/>
      <c r="AZ388" s="862"/>
      <c r="BA388" s="861"/>
      <c r="BB388" s="862"/>
      <c r="BC388" s="861"/>
      <c r="BD388" s="862"/>
      <c r="BE388" s="279"/>
      <c r="BF388" s="863"/>
      <c r="BG388" s="864"/>
      <c r="BH388" s="863"/>
      <c r="BI388" s="864"/>
      <c r="BJ388" s="863"/>
      <c r="BK388" s="864"/>
      <c r="BL388" s="863"/>
      <c r="BM388" s="864"/>
      <c r="BN388" s="863"/>
      <c r="BO388" s="864"/>
      <c r="BP388" s="514"/>
      <c r="BQ388" s="575"/>
      <c r="BR388" s="576"/>
      <c r="BS388" s="576"/>
      <c r="BT388" s="576"/>
      <c r="BU388" s="576"/>
      <c r="BV388" s="577"/>
      <c r="BW388" s="993"/>
      <c r="BX388" s="992"/>
      <c r="BY388" s="991"/>
      <c r="BZ388" s="992"/>
      <c r="CA388" s="991"/>
      <c r="CB388" s="992"/>
      <c r="CC388" s="991"/>
      <c r="CD388" s="992"/>
      <c r="CE388" s="991"/>
      <c r="CF388" s="992"/>
      <c r="CG388" s="281"/>
      <c r="CH388" s="963">
        <f t="shared" si="812"/>
        <v>0</v>
      </c>
      <c r="CI388" s="964"/>
      <c r="CJ388" s="963">
        <f t="shared" si="813"/>
        <v>0</v>
      </c>
      <c r="CK388" s="964"/>
      <c r="CL388" s="963">
        <f t="shared" si="814"/>
        <v>0</v>
      </c>
      <c r="CM388" s="964"/>
      <c r="CN388" s="963">
        <f t="shared" si="815"/>
        <v>0</v>
      </c>
      <c r="CO388" s="964"/>
      <c r="CP388" s="963">
        <f t="shared" si="816"/>
        <v>0</v>
      </c>
      <c r="CQ388" s="964"/>
      <c r="CR388" s="227">
        <f t="shared" si="823"/>
        <v>0</v>
      </c>
      <c r="CS388" s="987"/>
      <c r="CT388" s="988"/>
      <c r="CU388" s="987"/>
      <c r="CV388" s="988"/>
      <c r="CW388" s="987"/>
      <c r="CX388" s="988"/>
      <c r="CY388" s="987"/>
      <c r="CZ388" s="988"/>
      <c r="DA388" s="987"/>
      <c r="DB388" s="988"/>
      <c r="DC388" s="283"/>
      <c r="DD388" s="985"/>
      <c r="DE388" s="986"/>
      <c r="DF388" s="985"/>
      <c r="DG388" s="986"/>
      <c r="DH388" s="985"/>
      <c r="DI388" s="986"/>
      <c r="DJ388" s="985"/>
      <c r="DK388" s="986"/>
      <c r="DL388" s="985"/>
      <c r="DM388" s="986"/>
      <c r="DN388" s="284"/>
      <c r="DO388" s="996"/>
      <c r="DP388" s="997"/>
      <c r="DQ388" s="996"/>
      <c r="DR388" s="997"/>
      <c r="DS388" s="996"/>
      <c r="DT388" s="997"/>
      <c r="DU388" s="996"/>
      <c r="DV388" s="997"/>
      <c r="DW388" s="996"/>
      <c r="DX388" s="997"/>
      <c r="DY388" s="285"/>
      <c r="DZ388" s="572">
        <f t="shared" si="824"/>
        <v>0</v>
      </c>
      <c r="EA388" s="573">
        <f t="shared" si="825"/>
        <v>0</v>
      </c>
      <c r="EB388" s="573">
        <f t="shared" si="826"/>
        <v>0</v>
      </c>
      <c r="EC388" s="573">
        <f t="shared" si="827"/>
        <v>0</v>
      </c>
      <c r="ED388" s="573">
        <f t="shared" si="828"/>
        <v>0</v>
      </c>
      <c r="EE388" s="574">
        <f t="shared" si="829"/>
        <v>0</v>
      </c>
      <c r="EF388" s="256">
        <f t="shared" si="817"/>
        <v>0</v>
      </c>
      <c r="EG388" s="256">
        <f t="shared" si="818"/>
        <v>0</v>
      </c>
      <c r="EH388" s="256">
        <f t="shared" si="819"/>
        <v>0</v>
      </c>
      <c r="EI388" s="256">
        <f t="shared" si="820"/>
        <v>0</v>
      </c>
      <c r="EJ388" s="256">
        <f t="shared" si="821"/>
        <v>0</v>
      </c>
      <c r="EK388" s="244">
        <f t="shared" si="822"/>
        <v>0</v>
      </c>
    </row>
    <row r="389" spans="1:141" s="9" customFormat="1" ht="15" customHeight="1">
      <c r="A389" s="62"/>
      <c r="B389" s="62"/>
      <c r="C389" s="61" t="s">
        <v>315</v>
      </c>
      <c r="D389" s="655" t="s">
        <v>338</v>
      </c>
      <c r="E389" s="57"/>
      <c r="F389" s="57"/>
      <c r="G389" s="57"/>
      <c r="H389" s="57"/>
      <c r="I389" s="57"/>
      <c r="J389" s="649"/>
      <c r="K389" s="57"/>
      <c r="L389" s="33"/>
      <c r="M389" s="34">
        <f t="shared" si="811"/>
        <v>1.1000000000000001</v>
      </c>
      <c r="N389" s="865"/>
      <c r="O389" s="866"/>
      <c r="P389" s="865"/>
      <c r="Q389" s="866"/>
      <c r="R389" s="865"/>
      <c r="S389" s="866"/>
      <c r="T389" s="865"/>
      <c r="U389" s="866"/>
      <c r="V389" s="865"/>
      <c r="W389" s="866"/>
      <c r="X389" s="287"/>
      <c r="Y389" s="867"/>
      <c r="Z389" s="961"/>
      <c r="AA389" s="867"/>
      <c r="AB389" s="961"/>
      <c r="AC389" s="867"/>
      <c r="AD389" s="961"/>
      <c r="AE389" s="867"/>
      <c r="AF389" s="961"/>
      <c r="AG389" s="867"/>
      <c r="AH389" s="961"/>
      <c r="AI389" s="277"/>
      <c r="AJ389" s="869"/>
      <c r="AK389" s="870"/>
      <c r="AL389" s="869"/>
      <c r="AM389" s="870"/>
      <c r="AN389" s="869"/>
      <c r="AO389" s="870"/>
      <c r="AP389" s="869"/>
      <c r="AQ389" s="870"/>
      <c r="AR389" s="869"/>
      <c r="AS389" s="870"/>
      <c r="AT389" s="278"/>
      <c r="AU389" s="861"/>
      <c r="AV389" s="862"/>
      <c r="AW389" s="861"/>
      <c r="AX389" s="862"/>
      <c r="AY389" s="861"/>
      <c r="AZ389" s="862"/>
      <c r="BA389" s="861"/>
      <c r="BB389" s="862"/>
      <c r="BC389" s="861"/>
      <c r="BD389" s="862"/>
      <c r="BE389" s="279"/>
      <c r="BF389" s="863"/>
      <c r="BG389" s="864"/>
      <c r="BH389" s="863"/>
      <c r="BI389" s="864"/>
      <c r="BJ389" s="863"/>
      <c r="BK389" s="864"/>
      <c r="BL389" s="863"/>
      <c r="BM389" s="864"/>
      <c r="BN389" s="863"/>
      <c r="BO389" s="864"/>
      <c r="BP389" s="514"/>
      <c r="BQ389" s="575"/>
      <c r="BR389" s="576"/>
      <c r="BS389" s="576"/>
      <c r="BT389" s="576"/>
      <c r="BU389" s="576"/>
      <c r="BV389" s="577"/>
      <c r="BW389" s="993"/>
      <c r="BX389" s="992"/>
      <c r="BY389" s="991"/>
      <c r="BZ389" s="992"/>
      <c r="CA389" s="991"/>
      <c r="CB389" s="992"/>
      <c r="CC389" s="991"/>
      <c r="CD389" s="992"/>
      <c r="CE389" s="991"/>
      <c r="CF389" s="992"/>
      <c r="CG389" s="281"/>
      <c r="CH389" s="963">
        <f t="shared" si="812"/>
        <v>0</v>
      </c>
      <c r="CI389" s="964"/>
      <c r="CJ389" s="963">
        <f t="shared" si="813"/>
        <v>0</v>
      </c>
      <c r="CK389" s="964"/>
      <c r="CL389" s="963">
        <f t="shared" si="814"/>
        <v>0</v>
      </c>
      <c r="CM389" s="964"/>
      <c r="CN389" s="963">
        <f t="shared" si="815"/>
        <v>0</v>
      </c>
      <c r="CO389" s="964"/>
      <c r="CP389" s="963">
        <f t="shared" si="816"/>
        <v>0</v>
      </c>
      <c r="CQ389" s="964"/>
      <c r="CR389" s="227">
        <f t="shared" si="823"/>
        <v>0</v>
      </c>
      <c r="CS389" s="987"/>
      <c r="CT389" s="988"/>
      <c r="CU389" s="987"/>
      <c r="CV389" s="988"/>
      <c r="CW389" s="987"/>
      <c r="CX389" s="988"/>
      <c r="CY389" s="987"/>
      <c r="CZ389" s="988"/>
      <c r="DA389" s="987"/>
      <c r="DB389" s="988"/>
      <c r="DC389" s="283"/>
      <c r="DD389" s="985"/>
      <c r="DE389" s="986"/>
      <c r="DF389" s="985"/>
      <c r="DG389" s="986"/>
      <c r="DH389" s="985"/>
      <c r="DI389" s="986"/>
      <c r="DJ389" s="985"/>
      <c r="DK389" s="986"/>
      <c r="DL389" s="985"/>
      <c r="DM389" s="986"/>
      <c r="DN389" s="284"/>
      <c r="DO389" s="996"/>
      <c r="DP389" s="997"/>
      <c r="DQ389" s="996"/>
      <c r="DR389" s="997"/>
      <c r="DS389" s="996"/>
      <c r="DT389" s="997"/>
      <c r="DU389" s="996"/>
      <c r="DV389" s="997"/>
      <c r="DW389" s="996"/>
      <c r="DX389" s="997"/>
      <c r="DY389" s="285"/>
      <c r="DZ389" s="572">
        <f t="shared" si="824"/>
        <v>0</v>
      </c>
      <c r="EA389" s="573">
        <f t="shared" si="825"/>
        <v>0</v>
      </c>
      <c r="EB389" s="573">
        <f t="shared" si="826"/>
        <v>0</v>
      </c>
      <c r="EC389" s="573">
        <f t="shared" si="827"/>
        <v>0</v>
      </c>
      <c r="ED389" s="573">
        <f t="shared" si="828"/>
        <v>0</v>
      </c>
      <c r="EE389" s="574">
        <f t="shared" si="829"/>
        <v>0</v>
      </c>
      <c r="EF389" s="256">
        <f t="shared" si="817"/>
        <v>0</v>
      </c>
      <c r="EG389" s="256">
        <f t="shared" si="818"/>
        <v>0</v>
      </c>
      <c r="EH389" s="256">
        <f t="shared" si="819"/>
        <v>0</v>
      </c>
      <c r="EI389" s="256">
        <f t="shared" si="820"/>
        <v>0</v>
      </c>
      <c r="EJ389" s="256">
        <f t="shared" si="821"/>
        <v>0</v>
      </c>
      <c r="EK389" s="244">
        <f t="shared" si="822"/>
        <v>0</v>
      </c>
    </row>
    <row r="390" spans="1:141" s="9" customFormat="1" ht="15" customHeight="1">
      <c r="A390" s="62"/>
      <c r="B390" s="62"/>
      <c r="C390" s="61" t="s">
        <v>231</v>
      </c>
      <c r="D390" s="655"/>
      <c r="E390" s="57"/>
      <c r="F390" s="57"/>
      <c r="G390" s="57"/>
      <c r="H390" s="57"/>
      <c r="I390" s="57"/>
      <c r="J390" s="649"/>
      <c r="K390" s="57"/>
      <c r="L390" s="33"/>
      <c r="M390" s="34">
        <f t="shared" si="811"/>
        <v>1</v>
      </c>
      <c r="N390" s="865"/>
      <c r="O390" s="866"/>
      <c r="P390" s="865"/>
      <c r="Q390" s="866"/>
      <c r="R390" s="865"/>
      <c r="S390" s="866"/>
      <c r="T390" s="865"/>
      <c r="U390" s="866"/>
      <c r="V390" s="865"/>
      <c r="W390" s="866"/>
      <c r="X390" s="287"/>
      <c r="Y390" s="867"/>
      <c r="Z390" s="961"/>
      <c r="AA390" s="867"/>
      <c r="AB390" s="961"/>
      <c r="AC390" s="867"/>
      <c r="AD390" s="961"/>
      <c r="AE390" s="867"/>
      <c r="AF390" s="961"/>
      <c r="AG390" s="867"/>
      <c r="AH390" s="961"/>
      <c r="AI390" s="277"/>
      <c r="AJ390" s="869"/>
      <c r="AK390" s="870"/>
      <c r="AL390" s="869"/>
      <c r="AM390" s="870"/>
      <c r="AN390" s="869"/>
      <c r="AO390" s="870"/>
      <c r="AP390" s="869"/>
      <c r="AQ390" s="870"/>
      <c r="AR390" s="869"/>
      <c r="AS390" s="870"/>
      <c r="AT390" s="278"/>
      <c r="AU390" s="861"/>
      <c r="AV390" s="862"/>
      <c r="AW390" s="861"/>
      <c r="AX390" s="862"/>
      <c r="AY390" s="861"/>
      <c r="AZ390" s="862"/>
      <c r="BA390" s="861"/>
      <c r="BB390" s="862"/>
      <c r="BC390" s="861"/>
      <c r="BD390" s="862"/>
      <c r="BE390" s="279"/>
      <c r="BF390" s="863"/>
      <c r="BG390" s="864"/>
      <c r="BH390" s="863"/>
      <c r="BI390" s="864"/>
      <c r="BJ390" s="863"/>
      <c r="BK390" s="864"/>
      <c r="BL390" s="863"/>
      <c r="BM390" s="864"/>
      <c r="BN390" s="863"/>
      <c r="BO390" s="864"/>
      <c r="BP390" s="514"/>
      <c r="BQ390" s="575"/>
      <c r="BR390" s="576"/>
      <c r="BS390" s="576"/>
      <c r="BT390" s="576"/>
      <c r="BU390" s="576"/>
      <c r="BV390" s="577"/>
      <c r="BW390" s="993"/>
      <c r="BX390" s="992"/>
      <c r="BY390" s="991"/>
      <c r="BZ390" s="992"/>
      <c r="CA390" s="991"/>
      <c r="CB390" s="992"/>
      <c r="CC390" s="991"/>
      <c r="CD390" s="992"/>
      <c r="CE390" s="991"/>
      <c r="CF390" s="992"/>
      <c r="CG390" s="281"/>
      <c r="CH390" s="963">
        <f t="shared" si="812"/>
        <v>0</v>
      </c>
      <c r="CI390" s="964"/>
      <c r="CJ390" s="963">
        <f t="shared" si="813"/>
        <v>0</v>
      </c>
      <c r="CK390" s="964"/>
      <c r="CL390" s="963">
        <f t="shared" si="814"/>
        <v>0</v>
      </c>
      <c r="CM390" s="964"/>
      <c r="CN390" s="963">
        <f t="shared" si="815"/>
        <v>0</v>
      </c>
      <c r="CO390" s="964"/>
      <c r="CP390" s="963">
        <f t="shared" si="816"/>
        <v>0</v>
      </c>
      <c r="CQ390" s="964"/>
      <c r="CR390" s="227">
        <f t="shared" si="823"/>
        <v>0</v>
      </c>
      <c r="CS390" s="987"/>
      <c r="CT390" s="988"/>
      <c r="CU390" s="987"/>
      <c r="CV390" s="988"/>
      <c r="CW390" s="987"/>
      <c r="CX390" s="988"/>
      <c r="CY390" s="987"/>
      <c r="CZ390" s="988"/>
      <c r="DA390" s="987"/>
      <c r="DB390" s="988"/>
      <c r="DC390" s="283"/>
      <c r="DD390" s="985"/>
      <c r="DE390" s="986"/>
      <c r="DF390" s="985"/>
      <c r="DG390" s="986"/>
      <c r="DH390" s="985"/>
      <c r="DI390" s="986"/>
      <c r="DJ390" s="985"/>
      <c r="DK390" s="986"/>
      <c r="DL390" s="985"/>
      <c r="DM390" s="986"/>
      <c r="DN390" s="284"/>
      <c r="DO390" s="996"/>
      <c r="DP390" s="997"/>
      <c r="DQ390" s="996"/>
      <c r="DR390" s="997"/>
      <c r="DS390" s="996"/>
      <c r="DT390" s="997"/>
      <c r="DU390" s="996"/>
      <c r="DV390" s="997"/>
      <c r="DW390" s="996"/>
      <c r="DX390" s="997"/>
      <c r="DY390" s="285"/>
      <c r="DZ390" s="572">
        <f t="shared" si="824"/>
        <v>0</v>
      </c>
      <c r="EA390" s="573">
        <f t="shared" si="825"/>
        <v>0</v>
      </c>
      <c r="EB390" s="573">
        <f t="shared" si="826"/>
        <v>0</v>
      </c>
      <c r="EC390" s="573">
        <f t="shared" si="827"/>
        <v>0</v>
      </c>
      <c r="ED390" s="573">
        <f t="shared" si="828"/>
        <v>0</v>
      </c>
      <c r="EE390" s="574">
        <f t="shared" si="829"/>
        <v>0</v>
      </c>
      <c r="EF390" s="256">
        <f t="shared" si="817"/>
        <v>0</v>
      </c>
      <c r="EG390" s="256">
        <f t="shared" si="818"/>
        <v>0</v>
      </c>
      <c r="EH390" s="256">
        <f t="shared" si="819"/>
        <v>0</v>
      </c>
      <c r="EI390" s="256">
        <f t="shared" si="820"/>
        <v>0</v>
      </c>
      <c r="EJ390" s="256">
        <f t="shared" si="821"/>
        <v>0</v>
      </c>
      <c r="EK390" s="244">
        <f t="shared" si="822"/>
        <v>0</v>
      </c>
    </row>
    <row r="391" spans="1:141" s="9" customFormat="1" ht="15" customHeight="1">
      <c r="A391" s="62"/>
      <c r="B391" s="62"/>
      <c r="C391" s="61" t="s">
        <v>15</v>
      </c>
      <c r="D391" s="655"/>
      <c r="E391" s="57"/>
      <c r="F391" s="57"/>
      <c r="G391" s="57"/>
      <c r="H391" s="57"/>
      <c r="I391" s="57"/>
      <c r="J391" s="649"/>
      <c r="K391" s="57"/>
      <c r="L391" s="33"/>
      <c r="M391" s="34">
        <f t="shared" si="811"/>
        <v>1</v>
      </c>
      <c r="N391" s="865"/>
      <c r="O391" s="866"/>
      <c r="P391" s="865"/>
      <c r="Q391" s="866"/>
      <c r="R391" s="865"/>
      <c r="S391" s="866"/>
      <c r="T391" s="865"/>
      <c r="U391" s="866"/>
      <c r="V391" s="865"/>
      <c r="W391" s="866"/>
      <c r="X391" s="287"/>
      <c r="Y391" s="867"/>
      <c r="Z391" s="961"/>
      <c r="AA391" s="867"/>
      <c r="AB391" s="961"/>
      <c r="AC391" s="867"/>
      <c r="AD391" s="961"/>
      <c r="AE391" s="867"/>
      <c r="AF391" s="961"/>
      <c r="AG391" s="867"/>
      <c r="AH391" s="961"/>
      <c r="AI391" s="277"/>
      <c r="AJ391" s="869"/>
      <c r="AK391" s="870"/>
      <c r="AL391" s="869"/>
      <c r="AM391" s="870"/>
      <c r="AN391" s="869"/>
      <c r="AO391" s="870"/>
      <c r="AP391" s="869"/>
      <c r="AQ391" s="870"/>
      <c r="AR391" s="869"/>
      <c r="AS391" s="870"/>
      <c r="AT391" s="278"/>
      <c r="AU391" s="861"/>
      <c r="AV391" s="862"/>
      <c r="AW391" s="861"/>
      <c r="AX391" s="862"/>
      <c r="AY391" s="861"/>
      <c r="AZ391" s="862"/>
      <c r="BA391" s="861"/>
      <c r="BB391" s="862"/>
      <c r="BC391" s="861"/>
      <c r="BD391" s="862"/>
      <c r="BE391" s="279"/>
      <c r="BF391" s="863"/>
      <c r="BG391" s="864"/>
      <c r="BH391" s="863"/>
      <c r="BI391" s="864"/>
      <c r="BJ391" s="863"/>
      <c r="BK391" s="864"/>
      <c r="BL391" s="863"/>
      <c r="BM391" s="864"/>
      <c r="BN391" s="863"/>
      <c r="BO391" s="864"/>
      <c r="BP391" s="514"/>
      <c r="BQ391" s="575"/>
      <c r="BR391" s="576"/>
      <c r="BS391" s="576"/>
      <c r="BT391" s="576"/>
      <c r="BU391" s="576"/>
      <c r="BV391" s="577"/>
      <c r="BW391" s="993"/>
      <c r="BX391" s="992"/>
      <c r="BY391" s="991"/>
      <c r="BZ391" s="992"/>
      <c r="CA391" s="991"/>
      <c r="CB391" s="992"/>
      <c r="CC391" s="991"/>
      <c r="CD391" s="992"/>
      <c r="CE391" s="991"/>
      <c r="CF391" s="992"/>
      <c r="CG391" s="281"/>
      <c r="CH391" s="963">
        <f t="shared" si="812"/>
        <v>0</v>
      </c>
      <c r="CI391" s="964"/>
      <c r="CJ391" s="963">
        <f t="shared" si="813"/>
        <v>0</v>
      </c>
      <c r="CK391" s="964"/>
      <c r="CL391" s="963">
        <f t="shared" si="814"/>
        <v>0</v>
      </c>
      <c r="CM391" s="964"/>
      <c r="CN391" s="963">
        <f t="shared" si="815"/>
        <v>0</v>
      </c>
      <c r="CO391" s="964"/>
      <c r="CP391" s="963">
        <f t="shared" si="816"/>
        <v>0</v>
      </c>
      <c r="CQ391" s="964"/>
      <c r="CR391" s="227">
        <f t="shared" si="823"/>
        <v>0</v>
      </c>
      <c r="CS391" s="987"/>
      <c r="CT391" s="988"/>
      <c r="CU391" s="987"/>
      <c r="CV391" s="988"/>
      <c r="CW391" s="987"/>
      <c r="CX391" s="988"/>
      <c r="CY391" s="987"/>
      <c r="CZ391" s="988"/>
      <c r="DA391" s="987"/>
      <c r="DB391" s="988"/>
      <c r="DC391" s="283"/>
      <c r="DD391" s="985"/>
      <c r="DE391" s="986"/>
      <c r="DF391" s="985"/>
      <c r="DG391" s="986"/>
      <c r="DH391" s="985"/>
      <c r="DI391" s="986"/>
      <c r="DJ391" s="985"/>
      <c r="DK391" s="986"/>
      <c r="DL391" s="985"/>
      <c r="DM391" s="986"/>
      <c r="DN391" s="284"/>
      <c r="DO391" s="996"/>
      <c r="DP391" s="997"/>
      <c r="DQ391" s="996"/>
      <c r="DR391" s="997"/>
      <c r="DS391" s="996"/>
      <c r="DT391" s="997"/>
      <c r="DU391" s="996"/>
      <c r="DV391" s="997"/>
      <c r="DW391" s="996"/>
      <c r="DX391" s="997"/>
      <c r="DY391" s="285"/>
      <c r="DZ391" s="572">
        <f t="shared" si="824"/>
        <v>0</v>
      </c>
      <c r="EA391" s="573">
        <f t="shared" si="825"/>
        <v>0</v>
      </c>
      <c r="EB391" s="573">
        <f t="shared" si="826"/>
        <v>0</v>
      </c>
      <c r="EC391" s="573">
        <f t="shared" si="827"/>
        <v>0</v>
      </c>
      <c r="ED391" s="573">
        <f t="shared" si="828"/>
        <v>0</v>
      </c>
      <c r="EE391" s="574">
        <f t="shared" si="829"/>
        <v>0</v>
      </c>
      <c r="EF391" s="256">
        <f t="shared" si="817"/>
        <v>0</v>
      </c>
      <c r="EG391" s="256">
        <f t="shared" si="818"/>
        <v>0</v>
      </c>
      <c r="EH391" s="256">
        <f t="shared" si="819"/>
        <v>0</v>
      </c>
      <c r="EI391" s="256">
        <f t="shared" si="820"/>
        <v>0</v>
      </c>
      <c r="EJ391" s="256">
        <f t="shared" si="821"/>
        <v>0</v>
      </c>
      <c r="EK391" s="244">
        <f t="shared" si="822"/>
        <v>0</v>
      </c>
    </row>
    <row r="392" spans="1:141" s="9" customFormat="1" ht="15" customHeight="1">
      <c r="A392" s="62"/>
      <c r="B392" s="62"/>
      <c r="C392" s="61" t="s">
        <v>34</v>
      </c>
      <c r="D392" s="655"/>
      <c r="E392" s="57"/>
      <c r="F392" s="57"/>
      <c r="G392" s="57"/>
      <c r="H392" s="57"/>
      <c r="I392" s="57"/>
      <c r="J392" s="649"/>
      <c r="K392" s="57"/>
      <c r="L392" s="33"/>
      <c r="M392" s="34">
        <f t="shared" si="811"/>
        <v>1.1000000000000001</v>
      </c>
      <c r="N392" s="865"/>
      <c r="O392" s="866"/>
      <c r="P392" s="865"/>
      <c r="Q392" s="866"/>
      <c r="R392" s="865"/>
      <c r="S392" s="866"/>
      <c r="T392" s="865"/>
      <c r="U392" s="866"/>
      <c r="V392" s="865"/>
      <c r="W392" s="866"/>
      <c r="X392" s="287"/>
      <c r="Y392" s="867"/>
      <c r="Z392" s="961"/>
      <c r="AA392" s="867"/>
      <c r="AB392" s="961"/>
      <c r="AC392" s="867"/>
      <c r="AD392" s="961"/>
      <c r="AE392" s="867"/>
      <c r="AF392" s="961"/>
      <c r="AG392" s="867"/>
      <c r="AH392" s="961"/>
      <c r="AI392" s="277"/>
      <c r="AJ392" s="869"/>
      <c r="AK392" s="870"/>
      <c r="AL392" s="869"/>
      <c r="AM392" s="870"/>
      <c r="AN392" s="869"/>
      <c r="AO392" s="870"/>
      <c r="AP392" s="869"/>
      <c r="AQ392" s="870"/>
      <c r="AR392" s="869"/>
      <c r="AS392" s="870"/>
      <c r="AT392" s="278"/>
      <c r="AU392" s="861"/>
      <c r="AV392" s="862"/>
      <c r="AW392" s="861"/>
      <c r="AX392" s="862"/>
      <c r="AY392" s="861"/>
      <c r="AZ392" s="862"/>
      <c r="BA392" s="861"/>
      <c r="BB392" s="862"/>
      <c r="BC392" s="861"/>
      <c r="BD392" s="862"/>
      <c r="BE392" s="279"/>
      <c r="BF392" s="863"/>
      <c r="BG392" s="864"/>
      <c r="BH392" s="863"/>
      <c r="BI392" s="864"/>
      <c r="BJ392" s="863"/>
      <c r="BK392" s="864"/>
      <c r="BL392" s="863"/>
      <c r="BM392" s="864"/>
      <c r="BN392" s="863"/>
      <c r="BO392" s="864"/>
      <c r="BP392" s="514"/>
      <c r="BQ392" s="575"/>
      <c r="BR392" s="576"/>
      <c r="BS392" s="576"/>
      <c r="BT392" s="576"/>
      <c r="BU392" s="576"/>
      <c r="BV392" s="577"/>
      <c r="BW392" s="993"/>
      <c r="BX392" s="992"/>
      <c r="BY392" s="991"/>
      <c r="BZ392" s="992"/>
      <c r="CA392" s="991"/>
      <c r="CB392" s="992"/>
      <c r="CC392" s="991"/>
      <c r="CD392" s="992"/>
      <c r="CE392" s="991"/>
      <c r="CF392" s="992"/>
      <c r="CG392" s="281"/>
      <c r="CH392" s="963">
        <f t="shared" si="812"/>
        <v>0</v>
      </c>
      <c r="CI392" s="964"/>
      <c r="CJ392" s="963">
        <f t="shared" si="813"/>
        <v>0</v>
      </c>
      <c r="CK392" s="964"/>
      <c r="CL392" s="963">
        <f t="shared" si="814"/>
        <v>0</v>
      </c>
      <c r="CM392" s="964"/>
      <c r="CN392" s="963">
        <f t="shared" si="815"/>
        <v>0</v>
      </c>
      <c r="CO392" s="964"/>
      <c r="CP392" s="963">
        <f t="shared" si="816"/>
        <v>0</v>
      </c>
      <c r="CQ392" s="964"/>
      <c r="CR392" s="227">
        <f t="shared" si="823"/>
        <v>0</v>
      </c>
      <c r="CS392" s="987"/>
      <c r="CT392" s="988"/>
      <c r="CU392" s="987"/>
      <c r="CV392" s="988"/>
      <c r="CW392" s="987"/>
      <c r="CX392" s="988"/>
      <c r="CY392" s="987"/>
      <c r="CZ392" s="988"/>
      <c r="DA392" s="987"/>
      <c r="DB392" s="988"/>
      <c r="DC392" s="283"/>
      <c r="DD392" s="985"/>
      <c r="DE392" s="986"/>
      <c r="DF392" s="985"/>
      <c r="DG392" s="986"/>
      <c r="DH392" s="985"/>
      <c r="DI392" s="986"/>
      <c r="DJ392" s="985"/>
      <c r="DK392" s="986"/>
      <c r="DL392" s="985"/>
      <c r="DM392" s="986"/>
      <c r="DN392" s="284"/>
      <c r="DO392" s="996"/>
      <c r="DP392" s="997"/>
      <c r="DQ392" s="996"/>
      <c r="DR392" s="997"/>
      <c r="DS392" s="996"/>
      <c r="DT392" s="997"/>
      <c r="DU392" s="996"/>
      <c r="DV392" s="997"/>
      <c r="DW392" s="996"/>
      <c r="DX392" s="997"/>
      <c r="DY392" s="285"/>
      <c r="DZ392" s="572">
        <f t="shared" si="824"/>
        <v>0</v>
      </c>
      <c r="EA392" s="573">
        <f t="shared" si="825"/>
        <v>0</v>
      </c>
      <c r="EB392" s="573">
        <f t="shared" si="826"/>
        <v>0</v>
      </c>
      <c r="EC392" s="573">
        <f t="shared" si="827"/>
        <v>0</v>
      </c>
      <c r="ED392" s="573">
        <f t="shared" si="828"/>
        <v>0</v>
      </c>
      <c r="EE392" s="574">
        <f t="shared" si="829"/>
        <v>0</v>
      </c>
      <c r="EF392" s="256">
        <f t="shared" si="817"/>
        <v>0</v>
      </c>
      <c r="EG392" s="256">
        <f t="shared" si="818"/>
        <v>0</v>
      </c>
      <c r="EH392" s="256">
        <f t="shared" si="819"/>
        <v>0</v>
      </c>
      <c r="EI392" s="256">
        <f t="shared" si="820"/>
        <v>0</v>
      </c>
      <c r="EJ392" s="256">
        <f t="shared" si="821"/>
        <v>0</v>
      </c>
      <c r="EK392" s="244">
        <f t="shared" si="822"/>
        <v>0</v>
      </c>
    </row>
    <row r="393" spans="1:141" s="9" customFormat="1" ht="15" customHeight="1">
      <c r="A393" s="62"/>
      <c r="B393" s="62"/>
      <c r="C393" s="61" t="s">
        <v>315</v>
      </c>
      <c r="D393" s="655" t="s">
        <v>338</v>
      </c>
      <c r="E393" s="57"/>
      <c r="F393" s="57"/>
      <c r="G393" s="57"/>
      <c r="H393" s="57"/>
      <c r="I393" s="57"/>
      <c r="J393" s="649"/>
      <c r="K393" s="57"/>
      <c r="L393" s="33"/>
      <c r="M393" s="34">
        <f t="shared" si="811"/>
        <v>1.1000000000000001</v>
      </c>
      <c r="N393" s="865"/>
      <c r="O393" s="866"/>
      <c r="P393" s="865"/>
      <c r="Q393" s="866"/>
      <c r="R393" s="865"/>
      <c r="S393" s="866"/>
      <c r="T393" s="865"/>
      <c r="U393" s="866"/>
      <c r="V393" s="865"/>
      <c r="W393" s="866"/>
      <c r="X393" s="287"/>
      <c r="Y393" s="867"/>
      <c r="Z393" s="961"/>
      <c r="AA393" s="867"/>
      <c r="AB393" s="961"/>
      <c r="AC393" s="867"/>
      <c r="AD393" s="961"/>
      <c r="AE393" s="867"/>
      <c r="AF393" s="961"/>
      <c r="AG393" s="867"/>
      <c r="AH393" s="961"/>
      <c r="AI393" s="277"/>
      <c r="AJ393" s="869"/>
      <c r="AK393" s="870"/>
      <c r="AL393" s="869"/>
      <c r="AM393" s="870"/>
      <c r="AN393" s="869"/>
      <c r="AO393" s="870"/>
      <c r="AP393" s="869"/>
      <c r="AQ393" s="870"/>
      <c r="AR393" s="869"/>
      <c r="AS393" s="870"/>
      <c r="AT393" s="278"/>
      <c r="AU393" s="861"/>
      <c r="AV393" s="862"/>
      <c r="AW393" s="861"/>
      <c r="AX393" s="862"/>
      <c r="AY393" s="861"/>
      <c r="AZ393" s="862"/>
      <c r="BA393" s="861"/>
      <c r="BB393" s="862"/>
      <c r="BC393" s="861"/>
      <c r="BD393" s="862"/>
      <c r="BE393" s="279"/>
      <c r="BF393" s="863"/>
      <c r="BG393" s="864"/>
      <c r="BH393" s="863"/>
      <c r="BI393" s="864"/>
      <c r="BJ393" s="863"/>
      <c r="BK393" s="864"/>
      <c r="BL393" s="863"/>
      <c r="BM393" s="864"/>
      <c r="BN393" s="863"/>
      <c r="BO393" s="864"/>
      <c r="BP393" s="514"/>
      <c r="BQ393" s="575"/>
      <c r="BR393" s="576"/>
      <c r="BS393" s="576"/>
      <c r="BT393" s="576"/>
      <c r="BU393" s="576"/>
      <c r="BV393" s="577"/>
      <c r="BW393" s="993"/>
      <c r="BX393" s="992"/>
      <c r="BY393" s="991"/>
      <c r="BZ393" s="992"/>
      <c r="CA393" s="991"/>
      <c r="CB393" s="992"/>
      <c r="CC393" s="991"/>
      <c r="CD393" s="992"/>
      <c r="CE393" s="991"/>
      <c r="CF393" s="992"/>
      <c r="CG393" s="281"/>
      <c r="CH393" s="963">
        <f t="shared" si="812"/>
        <v>0</v>
      </c>
      <c r="CI393" s="964"/>
      <c r="CJ393" s="963">
        <f t="shared" si="813"/>
        <v>0</v>
      </c>
      <c r="CK393" s="964"/>
      <c r="CL393" s="963">
        <f t="shared" si="814"/>
        <v>0</v>
      </c>
      <c r="CM393" s="964"/>
      <c r="CN393" s="963">
        <f t="shared" si="815"/>
        <v>0</v>
      </c>
      <c r="CO393" s="964"/>
      <c r="CP393" s="963">
        <f t="shared" si="816"/>
        <v>0</v>
      </c>
      <c r="CQ393" s="964"/>
      <c r="CR393" s="227">
        <f t="shared" si="823"/>
        <v>0</v>
      </c>
      <c r="CS393" s="987"/>
      <c r="CT393" s="988"/>
      <c r="CU393" s="987"/>
      <c r="CV393" s="988"/>
      <c r="CW393" s="987"/>
      <c r="CX393" s="988"/>
      <c r="CY393" s="987"/>
      <c r="CZ393" s="988"/>
      <c r="DA393" s="987"/>
      <c r="DB393" s="988"/>
      <c r="DC393" s="283"/>
      <c r="DD393" s="985"/>
      <c r="DE393" s="986"/>
      <c r="DF393" s="985"/>
      <c r="DG393" s="986"/>
      <c r="DH393" s="985"/>
      <c r="DI393" s="986"/>
      <c r="DJ393" s="985"/>
      <c r="DK393" s="986"/>
      <c r="DL393" s="985"/>
      <c r="DM393" s="986"/>
      <c r="DN393" s="284"/>
      <c r="DO393" s="996"/>
      <c r="DP393" s="997"/>
      <c r="DQ393" s="996"/>
      <c r="DR393" s="997"/>
      <c r="DS393" s="996"/>
      <c r="DT393" s="997"/>
      <c r="DU393" s="996"/>
      <c r="DV393" s="997"/>
      <c r="DW393" s="996"/>
      <c r="DX393" s="997"/>
      <c r="DY393" s="285"/>
      <c r="DZ393" s="572">
        <f t="shared" si="824"/>
        <v>0</v>
      </c>
      <c r="EA393" s="573">
        <f t="shared" si="825"/>
        <v>0</v>
      </c>
      <c r="EB393" s="573">
        <f t="shared" si="826"/>
        <v>0</v>
      </c>
      <c r="EC393" s="573">
        <f t="shared" si="827"/>
        <v>0</v>
      </c>
      <c r="ED393" s="573">
        <f t="shared" si="828"/>
        <v>0</v>
      </c>
      <c r="EE393" s="574">
        <f t="shared" si="829"/>
        <v>0</v>
      </c>
      <c r="EF393" s="256">
        <f t="shared" si="817"/>
        <v>0</v>
      </c>
      <c r="EG393" s="256">
        <f t="shared" si="818"/>
        <v>0</v>
      </c>
      <c r="EH393" s="256">
        <f t="shared" si="819"/>
        <v>0</v>
      </c>
      <c r="EI393" s="256">
        <f t="shared" si="820"/>
        <v>0</v>
      </c>
      <c r="EJ393" s="256">
        <f t="shared" si="821"/>
        <v>0</v>
      </c>
      <c r="EK393" s="244">
        <f t="shared" si="822"/>
        <v>0</v>
      </c>
    </row>
    <row r="394" spans="1:141" s="9" customFormat="1" ht="15" customHeight="1">
      <c r="A394" s="62"/>
      <c r="B394" s="62"/>
      <c r="C394" s="61" t="s">
        <v>231</v>
      </c>
      <c r="D394" s="655"/>
      <c r="E394" s="57"/>
      <c r="F394" s="57"/>
      <c r="G394" s="57"/>
      <c r="H394" s="57"/>
      <c r="I394" s="57"/>
      <c r="J394" s="649"/>
      <c r="K394" s="57"/>
      <c r="L394" s="33"/>
      <c r="M394" s="34">
        <f t="shared" si="811"/>
        <v>1</v>
      </c>
      <c r="N394" s="865"/>
      <c r="O394" s="866"/>
      <c r="P394" s="865"/>
      <c r="Q394" s="866"/>
      <c r="R394" s="865"/>
      <c r="S394" s="866"/>
      <c r="T394" s="865"/>
      <c r="U394" s="866"/>
      <c r="V394" s="865"/>
      <c r="W394" s="866"/>
      <c r="X394" s="287"/>
      <c r="Y394" s="867"/>
      <c r="Z394" s="961"/>
      <c r="AA394" s="867"/>
      <c r="AB394" s="961"/>
      <c r="AC394" s="867"/>
      <c r="AD394" s="961"/>
      <c r="AE394" s="867"/>
      <c r="AF394" s="961"/>
      <c r="AG394" s="867"/>
      <c r="AH394" s="961"/>
      <c r="AI394" s="277"/>
      <c r="AJ394" s="869"/>
      <c r="AK394" s="870"/>
      <c r="AL394" s="869"/>
      <c r="AM394" s="870"/>
      <c r="AN394" s="869"/>
      <c r="AO394" s="870"/>
      <c r="AP394" s="869"/>
      <c r="AQ394" s="870"/>
      <c r="AR394" s="869"/>
      <c r="AS394" s="870"/>
      <c r="AT394" s="278"/>
      <c r="AU394" s="861"/>
      <c r="AV394" s="862"/>
      <c r="AW394" s="861"/>
      <c r="AX394" s="862"/>
      <c r="AY394" s="861"/>
      <c r="AZ394" s="862"/>
      <c r="BA394" s="861"/>
      <c r="BB394" s="862"/>
      <c r="BC394" s="861"/>
      <c r="BD394" s="862"/>
      <c r="BE394" s="279"/>
      <c r="BF394" s="863"/>
      <c r="BG394" s="864"/>
      <c r="BH394" s="863"/>
      <c r="BI394" s="864"/>
      <c r="BJ394" s="863"/>
      <c r="BK394" s="864"/>
      <c r="BL394" s="863"/>
      <c r="BM394" s="864"/>
      <c r="BN394" s="863"/>
      <c r="BO394" s="864"/>
      <c r="BP394" s="514"/>
      <c r="BQ394" s="575"/>
      <c r="BR394" s="576"/>
      <c r="BS394" s="576"/>
      <c r="BT394" s="576"/>
      <c r="BU394" s="576"/>
      <c r="BV394" s="577"/>
      <c r="BW394" s="993"/>
      <c r="BX394" s="992"/>
      <c r="BY394" s="991"/>
      <c r="BZ394" s="992"/>
      <c r="CA394" s="991"/>
      <c r="CB394" s="992"/>
      <c r="CC394" s="991"/>
      <c r="CD394" s="992"/>
      <c r="CE394" s="991"/>
      <c r="CF394" s="992"/>
      <c r="CG394" s="281"/>
      <c r="CH394" s="963">
        <f t="shared" si="812"/>
        <v>0</v>
      </c>
      <c r="CI394" s="964"/>
      <c r="CJ394" s="963">
        <f t="shared" si="813"/>
        <v>0</v>
      </c>
      <c r="CK394" s="964"/>
      <c r="CL394" s="963">
        <f t="shared" si="814"/>
        <v>0</v>
      </c>
      <c r="CM394" s="964"/>
      <c r="CN394" s="963">
        <f t="shared" si="815"/>
        <v>0</v>
      </c>
      <c r="CO394" s="964"/>
      <c r="CP394" s="963">
        <f t="shared" si="816"/>
        <v>0</v>
      </c>
      <c r="CQ394" s="964"/>
      <c r="CR394" s="227">
        <f t="shared" si="823"/>
        <v>0</v>
      </c>
      <c r="CS394" s="987"/>
      <c r="CT394" s="988"/>
      <c r="CU394" s="987"/>
      <c r="CV394" s="988"/>
      <c r="CW394" s="987"/>
      <c r="CX394" s="988"/>
      <c r="CY394" s="987"/>
      <c r="CZ394" s="988"/>
      <c r="DA394" s="987"/>
      <c r="DB394" s="988"/>
      <c r="DC394" s="283"/>
      <c r="DD394" s="985"/>
      <c r="DE394" s="986"/>
      <c r="DF394" s="985"/>
      <c r="DG394" s="986"/>
      <c r="DH394" s="985"/>
      <c r="DI394" s="986"/>
      <c r="DJ394" s="985"/>
      <c r="DK394" s="986"/>
      <c r="DL394" s="985"/>
      <c r="DM394" s="986"/>
      <c r="DN394" s="284"/>
      <c r="DO394" s="996"/>
      <c r="DP394" s="997"/>
      <c r="DQ394" s="996"/>
      <c r="DR394" s="997"/>
      <c r="DS394" s="996"/>
      <c r="DT394" s="997"/>
      <c r="DU394" s="996"/>
      <c r="DV394" s="997"/>
      <c r="DW394" s="996"/>
      <c r="DX394" s="997"/>
      <c r="DY394" s="285"/>
      <c r="DZ394" s="572">
        <f t="shared" si="824"/>
        <v>0</v>
      </c>
      <c r="EA394" s="573">
        <f t="shared" si="825"/>
        <v>0</v>
      </c>
      <c r="EB394" s="573">
        <f t="shared" si="826"/>
        <v>0</v>
      </c>
      <c r="EC394" s="573">
        <f t="shared" si="827"/>
        <v>0</v>
      </c>
      <c r="ED394" s="573">
        <f t="shared" si="828"/>
        <v>0</v>
      </c>
      <c r="EE394" s="574">
        <f t="shared" si="829"/>
        <v>0</v>
      </c>
      <c r="EF394" s="256">
        <f t="shared" si="817"/>
        <v>0</v>
      </c>
      <c r="EG394" s="256">
        <f t="shared" si="818"/>
        <v>0</v>
      </c>
      <c r="EH394" s="256">
        <f t="shared" si="819"/>
        <v>0</v>
      </c>
      <c r="EI394" s="256">
        <f t="shared" si="820"/>
        <v>0</v>
      </c>
      <c r="EJ394" s="256">
        <f t="shared" si="821"/>
        <v>0</v>
      </c>
      <c r="EK394" s="244">
        <f t="shared" si="822"/>
        <v>0</v>
      </c>
    </row>
    <row r="395" spans="1:141" s="9" customFormat="1" ht="15" customHeight="1">
      <c r="A395" s="62"/>
      <c r="B395" s="62"/>
      <c r="C395" s="61" t="s">
        <v>15</v>
      </c>
      <c r="D395" s="655"/>
      <c r="E395" s="57"/>
      <c r="F395" s="57"/>
      <c r="G395" s="57"/>
      <c r="H395" s="57"/>
      <c r="I395" s="57"/>
      <c r="J395" s="649"/>
      <c r="K395" s="57"/>
      <c r="L395" s="33"/>
      <c r="M395" s="34">
        <f t="shared" si="811"/>
        <v>1</v>
      </c>
      <c r="N395" s="865"/>
      <c r="O395" s="866"/>
      <c r="P395" s="865"/>
      <c r="Q395" s="866"/>
      <c r="R395" s="865"/>
      <c r="S395" s="866"/>
      <c r="T395" s="865"/>
      <c r="U395" s="866"/>
      <c r="V395" s="865"/>
      <c r="W395" s="866"/>
      <c r="X395" s="287"/>
      <c r="Y395" s="867"/>
      <c r="Z395" s="961"/>
      <c r="AA395" s="867"/>
      <c r="AB395" s="961"/>
      <c r="AC395" s="867"/>
      <c r="AD395" s="961"/>
      <c r="AE395" s="867"/>
      <c r="AF395" s="961"/>
      <c r="AG395" s="867"/>
      <c r="AH395" s="961"/>
      <c r="AI395" s="277"/>
      <c r="AJ395" s="869"/>
      <c r="AK395" s="870"/>
      <c r="AL395" s="869"/>
      <c r="AM395" s="870"/>
      <c r="AN395" s="869"/>
      <c r="AO395" s="870"/>
      <c r="AP395" s="869"/>
      <c r="AQ395" s="870"/>
      <c r="AR395" s="869"/>
      <c r="AS395" s="870"/>
      <c r="AT395" s="278"/>
      <c r="AU395" s="861"/>
      <c r="AV395" s="862"/>
      <c r="AW395" s="861"/>
      <c r="AX395" s="862"/>
      <c r="AY395" s="861"/>
      <c r="AZ395" s="862"/>
      <c r="BA395" s="861"/>
      <c r="BB395" s="862"/>
      <c r="BC395" s="861"/>
      <c r="BD395" s="862"/>
      <c r="BE395" s="279"/>
      <c r="BF395" s="863"/>
      <c r="BG395" s="864"/>
      <c r="BH395" s="863"/>
      <c r="BI395" s="864"/>
      <c r="BJ395" s="863"/>
      <c r="BK395" s="864"/>
      <c r="BL395" s="863"/>
      <c r="BM395" s="864"/>
      <c r="BN395" s="863"/>
      <c r="BO395" s="864"/>
      <c r="BP395" s="514"/>
      <c r="BQ395" s="575"/>
      <c r="BR395" s="576"/>
      <c r="BS395" s="576"/>
      <c r="BT395" s="576"/>
      <c r="BU395" s="576"/>
      <c r="BV395" s="577"/>
      <c r="BW395" s="993"/>
      <c r="BX395" s="992"/>
      <c r="BY395" s="991"/>
      <c r="BZ395" s="992"/>
      <c r="CA395" s="991"/>
      <c r="CB395" s="992"/>
      <c r="CC395" s="991"/>
      <c r="CD395" s="992"/>
      <c r="CE395" s="991"/>
      <c r="CF395" s="992"/>
      <c r="CG395" s="281"/>
      <c r="CH395" s="963">
        <f t="shared" si="812"/>
        <v>0</v>
      </c>
      <c r="CI395" s="964"/>
      <c r="CJ395" s="963">
        <f t="shared" si="813"/>
        <v>0</v>
      </c>
      <c r="CK395" s="964"/>
      <c r="CL395" s="963">
        <f t="shared" si="814"/>
        <v>0</v>
      </c>
      <c r="CM395" s="964"/>
      <c r="CN395" s="963">
        <f t="shared" si="815"/>
        <v>0</v>
      </c>
      <c r="CO395" s="964"/>
      <c r="CP395" s="963">
        <f t="shared" si="816"/>
        <v>0</v>
      </c>
      <c r="CQ395" s="964"/>
      <c r="CR395" s="227">
        <f t="shared" si="823"/>
        <v>0</v>
      </c>
      <c r="CS395" s="987"/>
      <c r="CT395" s="988"/>
      <c r="CU395" s="987"/>
      <c r="CV395" s="988"/>
      <c r="CW395" s="987"/>
      <c r="CX395" s="988"/>
      <c r="CY395" s="987"/>
      <c r="CZ395" s="988"/>
      <c r="DA395" s="987"/>
      <c r="DB395" s="988"/>
      <c r="DC395" s="283"/>
      <c r="DD395" s="985"/>
      <c r="DE395" s="986"/>
      <c r="DF395" s="985"/>
      <c r="DG395" s="986"/>
      <c r="DH395" s="985"/>
      <c r="DI395" s="986"/>
      <c r="DJ395" s="985"/>
      <c r="DK395" s="986"/>
      <c r="DL395" s="985"/>
      <c r="DM395" s="986"/>
      <c r="DN395" s="284"/>
      <c r="DO395" s="996"/>
      <c r="DP395" s="997"/>
      <c r="DQ395" s="996"/>
      <c r="DR395" s="997"/>
      <c r="DS395" s="996"/>
      <c r="DT395" s="997"/>
      <c r="DU395" s="996"/>
      <c r="DV395" s="997"/>
      <c r="DW395" s="996"/>
      <c r="DX395" s="997"/>
      <c r="DY395" s="285"/>
      <c r="DZ395" s="572">
        <f t="shared" si="824"/>
        <v>0</v>
      </c>
      <c r="EA395" s="573">
        <f t="shared" si="825"/>
        <v>0</v>
      </c>
      <c r="EB395" s="573">
        <f t="shared" si="826"/>
        <v>0</v>
      </c>
      <c r="EC395" s="573">
        <f t="shared" si="827"/>
        <v>0</v>
      </c>
      <c r="ED395" s="573">
        <f t="shared" si="828"/>
        <v>0</v>
      </c>
      <c r="EE395" s="574">
        <f t="shared" si="829"/>
        <v>0</v>
      </c>
      <c r="EF395" s="256">
        <f t="shared" si="817"/>
        <v>0</v>
      </c>
      <c r="EG395" s="256">
        <f t="shared" si="818"/>
        <v>0</v>
      </c>
      <c r="EH395" s="256">
        <f t="shared" si="819"/>
        <v>0</v>
      </c>
      <c r="EI395" s="256">
        <f t="shared" si="820"/>
        <v>0</v>
      </c>
      <c r="EJ395" s="256">
        <f t="shared" si="821"/>
        <v>0</v>
      </c>
      <c r="EK395" s="244">
        <f t="shared" si="822"/>
        <v>0</v>
      </c>
    </row>
    <row r="396" spans="1:141" s="9" customFormat="1" ht="15" customHeight="1">
      <c r="A396" s="62"/>
      <c r="B396" s="62"/>
      <c r="C396" s="61" t="s">
        <v>34</v>
      </c>
      <c r="D396" s="655"/>
      <c r="E396" s="57"/>
      <c r="F396" s="57"/>
      <c r="G396" s="57"/>
      <c r="H396" s="57"/>
      <c r="I396" s="57"/>
      <c r="J396" s="649"/>
      <c r="K396" s="57"/>
      <c r="L396" s="33"/>
      <c r="M396" s="34">
        <f t="shared" si="811"/>
        <v>1.1000000000000001</v>
      </c>
      <c r="N396" s="865"/>
      <c r="O396" s="866"/>
      <c r="P396" s="865"/>
      <c r="Q396" s="866"/>
      <c r="R396" s="865"/>
      <c r="S396" s="866"/>
      <c r="T396" s="865"/>
      <c r="U396" s="866"/>
      <c r="V396" s="865"/>
      <c r="W396" s="866"/>
      <c r="X396" s="287"/>
      <c r="Y396" s="867"/>
      <c r="Z396" s="961"/>
      <c r="AA396" s="867"/>
      <c r="AB396" s="961"/>
      <c r="AC396" s="867"/>
      <c r="AD396" s="961"/>
      <c r="AE396" s="867"/>
      <c r="AF396" s="961"/>
      <c r="AG396" s="867"/>
      <c r="AH396" s="961"/>
      <c r="AI396" s="277"/>
      <c r="AJ396" s="869"/>
      <c r="AK396" s="870"/>
      <c r="AL396" s="869"/>
      <c r="AM396" s="870"/>
      <c r="AN396" s="869"/>
      <c r="AO396" s="870"/>
      <c r="AP396" s="869"/>
      <c r="AQ396" s="870"/>
      <c r="AR396" s="869"/>
      <c r="AS396" s="870"/>
      <c r="AT396" s="278"/>
      <c r="AU396" s="861"/>
      <c r="AV396" s="862"/>
      <c r="AW396" s="861"/>
      <c r="AX396" s="862"/>
      <c r="AY396" s="861"/>
      <c r="AZ396" s="862"/>
      <c r="BA396" s="861"/>
      <c r="BB396" s="862"/>
      <c r="BC396" s="861"/>
      <c r="BD396" s="862"/>
      <c r="BE396" s="279"/>
      <c r="BF396" s="863"/>
      <c r="BG396" s="864"/>
      <c r="BH396" s="863"/>
      <c r="BI396" s="864"/>
      <c r="BJ396" s="863"/>
      <c r="BK396" s="864"/>
      <c r="BL396" s="863"/>
      <c r="BM396" s="864"/>
      <c r="BN396" s="863"/>
      <c r="BO396" s="864"/>
      <c r="BP396" s="514"/>
      <c r="BQ396" s="575"/>
      <c r="BR396" s="576"/>
      <c r="BS396" s="576"/>
      <c r="BT396" s="576"/>
      <c r="BU396" s="576"/>
      <c r="BV396" s="577"/>
      <c r="BW396" s="993"/>
      <c r="BX396" s="992"/>
      <c r="BY396" s="991"/>
      <c r="BZ396" s="992"/>
      <c r="CA396" s="991"/>
      <c r="CB396" s="992"/>
      <c r="CC396" s="991"/>
      <c r="CD396" s="992"/>
      <c r="CE396" s="991"/>
      <c r="CF396" s="992"/>
      <c r="CG396" s="281"/>
      <c r="CH396" s="963">
        <f t="shared" si="812"/>
        <v>0</v>
      </c>
      <c r="CI396" s="964"/>
      <c r="CJ396" s="963">
        <f t="shared" si="813"/>
        <v>0</v>
      </c>
      <c r="CK396" s="964"/>
      <c r="CL396" s="963">
        <f t="shared" si="814"/>
        <v>0</v>
      </c>
      <c r="CM396" s="964"/>
      <c r="CN396" s="963">
        <f t="shared" si="815"/>
        <v>0</v>
      </c>
      <c r="CO396" s="964"/>
      <c r="CP396" s="963">
        <f t="shared" si="816"/>
        <v>0</v>
      </c>
      <c r="CQ396" s="964"/>
      <c r="CR396" s="227">
        <f t="shared" si="823"/>
        <v>0</v>
      </c>
      <c r="CS396" s="987"/>
      <c r="CT396" s="988"/>
      <c r="CU396" s="987"/>
      <c r="CV396" s="988"/>
      <c r="CW396" s="987"/>
      <c r="CX396" s="988"/>
      <c r="CY396" s="987"/>
      <c r="CZ396" s="988"/>
      <c r="DA396" s="987"/>
      <c r="DB396" s="988"/>
      <c r="DC396" s="283"/>
      <c r="DD396" s="985"/>
      <c r="DE396" s="986"/>
      <c r="DF396" s="985"/>
      <c r="DG396" s="986"/>
      <c r="DH396" s="985"/>
      <c r="DI396" s="986"/>
      <c r="DJ396" s="985"/>
      <c r="DK396" s="986"/>
      <c r="DL396" s="985"/>
      <c r="DM396" s="986"/>
      <c r="DN396" s="284"/>
      <c r="DO396" s="996"/>
      <c r="DP396" s="997"/>
      <c r="DQ396" s="996"/>
      <c r="DR396" s="997"/>
      <c r="DS396" s="996"/>
      <c r="DT396" s="997"/>
      <c r="DU396" s="996"/>
      <c r="DV396" s="997"/>
      <c r="DW396" s="996"/>
      <c r="DX396" s="997"/>
      <c r="DY396" s="285"/>
      <c r="DZ396" s="572">
        <f t="shared" si="824"/>
        <v>0</v>
      </c>
      <c r="EA396" s="573">
        <f t="shared" si="825"/>
        <v>0</v>
      </c>
      <c r="EB396" s="573">
        <f t="shared" si="826"/>
        <v>0</v>
      </c>
      <c r="EC396" s="573">
        <f t="shared" si="827"/>
        <v>0</v>
      </c>
      <c r="ED396" s="573">
        <f t="shared" si="828"/>
        <v>0</v>
      </c>
      <c r="EE396" s="574">
        <f t="shared" si="829"/>
        <v>0</v>
      </c>
      <c r="EF396" s="256">
        <f t="shared" si="817"/>
        <v>0</v>
      </c>
      <c r="EG396" s="256">
        <f t="shared" si="818"/>
        <v>0</v>
      </c>
      <c r="EH396" s="256">
        <f t="shared" si="819"/>
        <v>0</v>
      </c>
      <c r="EI396" s="256">
        <f t="shared" si="820"/>
        <v>0</v>
      </c>
      <c r="EJ396" s="256">
        <f t="shared" si="821"/>
        <v>0</v>
      </c>
      <c r="EK396" s="244">
        <f t="shared" si="822"/>
        <v>0</v>
      </c>
    </row>
    <row r="397" spans="1:141" s="9" customFormat="1" ht="15" customHeight="1">
      <c r="A397" s="62"/>
      <c r="B397" s="62"/>
      <c r="C397" s="61"/>
      <c r="D397" s="34"/>
      <c r="E397" s="13"/>
      <c r="F397" s="13"/>
      <c r="G397" s="13"/>
      <c r="H397" s="13"/>
      <c r="I397" s="13"/>
      <c r="J397" s="892" t="s">
        <v>151</v>
      </c>
      <c r="K397" s="903"/>
      <c r="L397" s="903"/>
      <c r="M397" s="885"/>
      <c r="N397" s="886"/>
      <c r="O397" s="686"/>
      <c r="P397" s="886"/>
      <c r="Q397" s="686"/>
      <c r="R397" s="886"/>
      <c r="S397" s="686"/>
      <c r="T397" s="886"/>
      <c r="U397" s="686"/>
      <c r="V397" s="886"/>
      <c r="W397" s="686"/>
      <c r="X397" s="95"/>
      <c r="Y397" s="886"/>
      <c r="Z397" s="686"/>
      <c r="AA397" s="886"/>
      <c r="AB397" s="686"/>
      <c r="AC397" s="886"/>
      <c r="AD397" s="686"/>
      <c r="AE397" s="886"/>
      <c r="AF397" s="686"/>
      <c r="AG397" s="886"/>
      <c r="AH397" s="686"/>
      <c r="AI397" s="95"/>
      <c r="AJ397" s="886"/>
      <c r="AK397" s="686"/>
      <c r="AL397" s="886"/>
      <c r="AM397" s="686"/>
      <c r="AN397" s="886"/>
      <c r="AO397" s="686"/>
      <c r="AP397" s="886"/>
      <c r="AQ397" s="686"/>
      <c r="AR397" s="886"/>
      <c r="AS397" s="686"/>
      <c r="AT397" s="95"/>
      <c r="AU397" s="886"/>
      <c r="AV397" s="686"/>
      <c r="AW397" s="886"/>
      <c r="AX397" s="686"/>
      <c r="AY397" s="886"/>
      <c r="AZ397" s="686"/>
      <c r="BA397" s="886"/>
      <c r="BB397" s="686"/>
      <c r="BC397" s="886"/>
      <c r="BD397" s="686"/>
      <c r="BE397" s="95"/>
      <c r="BF397" s="886"/>
      <c r="BG397" s="686"/>
      <c r="BH397" s="886"/>
      <c r="BI397" s="686"/>
      <c r="BJ397" s="886"/>
      <c r="BK397" s="686"/>
      <c r="BL397" s="886"/>
      <c r="BM397" s="686"/>
      <c r="BN397" s="886"/>
      <c r="BO397" s="686"/>
      <c r="BP397" s="241"/>
      <c r="BQ397" s="564"/>
      <c r="BR397" s="241"/>
      <c r="BS397" s="241"/>
      <c r="BT397" s="241"/>
      <c r="BU397" s="241"/>
      <c r="BV397" s="541"/>
      <c r="BW397" s="979"/>
      <c r="BX397" s="686"/>
      <c r="BY397" s="886"/>
      <c r="BZ397" s="686"/>
      <c r="CA397" s="886"/>
      <c r="CB397" s="686"/>
      <c r="CC397" s="886"/>
      <c r="CD397" s="686"/>
      <c r="CE397" s="886"/>
      <c r="CF397" s="686"/>
      <c r="CG397" s="95"/>
      <c r="CH397" s="886">
        <f>SUM(CH377:CH396)</f>
        <v>0</v>
      </c>
      <c r="CI397" s="686"/>
      <c r="CJ397" s="886">
        <f>SUM(CJ377:CJ396)</f>
        <v>0</v>
      </c>
      <c r="CK397" s="686"/>
      <c r="CL397" s="886">
        <f>SUM(CL377:CL396)</f>
        <v>0</v>
      </c>
      <c r="CM397" s="686"/>
      <c r="CN397" s="886">
        <f>SUM(CN377:CN396)</f>
        <v>0</v>
      </c>
      <c r="CO397" s="686"/>
      <c r="CP397" s="886">
        <f>SUM(CP377:CP396)</f>
        <v>0</v>
      </c>
      <c r="CQ397" s="686"/>
      <c r="CR397" s="95">
        <f>SUM(CH397:CQ397)</f>
        <v>0</v>
      </c>
      <c r="CS397" s="886"/>
      <c r="CT397" s="686"/>
      <c r="CU397" s="886"/>
      <c r="CV397" s="686"/>
      <c r="CW397" s="886"/>
      <c r="CX397" s="686"/>
      <c r="CY397" s="886"/>
      <c r="CZ397" s="686"/>
      <c r="DA397" s="886"/>
      <c r="DB397" s="686"/>
      <c r="DC397" s="95"/>
      <c r="DD397" s="886"/>
      <c r="DE397" s="686"/>
      <c r="DF397" s="886"/>
      <c r="DG397" s="686"/>
      <c r="DH397" s="886"/>
      <c r="DI397" s="686"/>
      <c r="DJ397" s="886"/>
      <c r="DK397" s="686"/>
      <c r="DL397" s="886"/>
      <c r="DM397" s="686"/>
      <c r="DN397" s="95"/>
      <c r="DO397" s="886"/>
      <c r="DP397" s="686"/>
      <c r="DQ397" s="886"/>
      <c r="DR397" s="686"/>
      <c r="DS397" s="886"/>
      <c r="DT397" s="686"/>
      <c r="DU397" s="886"/>
      <c r="DV397" s="686"/>
      <c r="DW397" s="886"/>
      <c r="DX397" s="686"/>
      <c r="DY397" s="95"/>
      <c r="DZ397" s="578">
        <f>SUM(DZ377:DZ396)</f>
        <v>0</v>
      </c>
      <c r="EA397" s="109">
        <f t="shared" ref="EA397:ED397" si="830">SUM(EA377:EA396)</f>
        <v>0</v>
      </c>
      <c r="EB397" s="109">
        <f t="shared" si="830"/>
        <v>0</v>
      </c>
      <c r="EC397" s="109">
        <f t="shared" si="830"/>
        <v>0</v>
      </c>
      <c r="ED397" s="109">
        <f t="shared" si="830"/>
        <v>0</v>
      </c>
      <c r="EE397" s="544">
        <f>SUM(DZ397:ED397)</f>
        <v>0</v>
      </c>
      <c r="EF397" s="109">
        <f>SUM(EF377:EF396)</f>
        <v>0</v>
      </c>
      <c r="EG397" s="109">
        <f>SUM(EG377:EG396)</f>
        <v>0</v>
      </c>
      <c r="EH397" s="109">
        <f>SUM(EH377:EH396)</f>
        <v>0</v>
      </c>
      <c r="EI397" s="109">
        <f>SUM(EI377:EI396)</f>
        <v>0</v>
      </c>
      <c r="EJ397" s="109">
        <f>SUM(EJ377:EJ396)</f>
        <v>0</v>
      </c>
      <c r="EK397" s="109">
        <f t="shared" ref="EK397" si="831">SUM(EF397:EJ397)</f>
        <v>0</v>
      </c>
    </row>
    <row r="398" spans="1:141" s="9" customFormat="1" ht="25.5" customHeight="1">
      <c r="A398" s="62"/>
      <c r="B398" s="62"/>
      <c r="C398" s="61"/>
      <c r="D398" s="34"/>
      <c r="E398" s="692" t="s">
        <v>188</v>
      </c>
      <c r="F398" s="692"/>
      <c r="G398" s="692"/>
      <c r="H398" s="692"/>
      <c r="I398" s="692"/>
      <c r="J398" s="34"/>
      <c r="K398" s="34"/>
      <c r="L398" s="286"/>
      <c r="M398" s="126"/>
      <c r="N398" s="127"/>
      <c r="O398" s="128"/>
      <c r="P398" s="127"/>
      <c r="Q398" s="128"/>
      <c r="R398" s="127"/>
      <c r="S398" s="128"/>
      <c r="T398" s="127"/>
      <c r="U398" s="128"/>
      <c r="V398" s="127"/>
      <c r="W398" s="128"/>
      <c r="X398" s="129"/>
      <c r="Y398" s="127"/>
      <c r="Z398" s="128"/>
      <c r="AA398" s="127"/>
      <c r="AB398" s="128"/>
      <c r="AC398" s="127"/>
      <c r="AD398" s="128"/>
      <c r="AE398" s="127"/>
      <c r="AF398" s="128"/>
      <c r="AG398" s="127"/>
      <c r="AH398" s="128"/>
      <c r="AI398" s="129"/>
      <c r="AJ398" s="127"/>
      <c r="AK398" s="128"/>
      <c r="AL398" s="127"/>
      <c r="AM398" s="128"/>
      <c r="AN398" s="127"/>
      <c r="AO398" s="128"/>
      <c r="AP398" s="127"/>
      <c r="AQ398" s="128"/>
      <c r="AR398" s="127"/>
      <c r="AS398" s="128"/>
      <c r="AT398" s="129"/>
      <c r="AU398" s="127"/>
      <c r="AV398" s="128"/>
      <c r="AW398" s="127"/>
      <c r="AX398" s="128"/>
      <c r="AY398" s="127"/>
      <c r="AZ398" s="128"/>
      <c r="BA398" s="127"/>
      <c r="BB398" s="128"/>
      <c r="BC398" s="127"/>
      <c r="BD398" s="128"/>
      <c r="BE398" s="129"/>
      <c r="BF398" s="127"/>
      <c r="BG398" s="128"/>
      <c r="BH398" s="127"/>
      <c r="BI398" s="128"/>
      <c r="BJ398" s="127"/>
      <c r="BK398" s="128"/>
      <c r="BL398" s="127"/>
      <c r="BM398" s="128"/>
      <c r="BN398" s="127"/>
      <c r="BO398" s="128"/>
      <c r="BP398" s="515"/>
      <c r="BQ398" s="565"/>
      <c r="BR398" s="515"/>
      <c r="BS398" s="515"/>
      <c r="BT398" s="515"/>
      <c r="BU398" s="515"/>
      <c r="BV398" s="547"/>
      <c r="BW398" s="530"/>
      <c r="BX398" s="128"/>
      <c r="BY398" s="127"/>
      <c r="BZ398" s="128"/>
      <c r="CA398" s="127"/>
      <c r="CB398" s="128"/>
      <c r="CC398" s="127"/>
      <c r="CD398" s="128"/>
      <c r="CE398" s="127"/>
      <c r="CF398" s="128"/>
      <c r="CG398" s="129"/>
      <c r="CH398" s="127"/>
      <c r="CI398" s="128"/>
      <c r="CJ398" s="127"/>
      <c r="CK398" s="128"/>
      <c r="CL398" s="127"/>
      <c r="CM398" s="128"/>
      <c r="CN398" s="127"/>
      <c r="CO398" s="128"/>
      <c r="CP398" s="127"/>
      <c r="CQ398" s="128"/>
      <c r="CR398" s="129"/>
      <c r="CS398" s="127"/>
      <c r="CT398" s="128"/>
      <c r="CU398" s="127"/>
      <c r="CV398" s="128"/>
      <c r="CW398" s="127"/>
      <c r="CX398" s="128"/>
      <c r="CY398" s="127"/>
      <c r="CZ398" s="128"/>
      <c r="DA398" s="127"/>
      <c r="DB398" s="128"/>
      <c r="DC398" s="129"/>
      <c r="DD398" s="127"/>
      <c r="DE398" s="128"/>
      <c r="DF398" s="127"/>
      <c r="DG398" s="128"/>
      <c r="DH398" s="127"/>
      <c r="DI398" s="128"/>
      <c r="DJ398" s="127"/>
      <c r="DK398" s="128"/>
      <c r="DL398" s="127"/>
      <c r="DM398" s="128"/>
      <c r="DN398" s="129"/>
      <c r="DO398" s="127"/>
      <c r="DP398" s="128"/>
      <c r="DQ398" s="127"/>
      <c r="DR398" s="128"/>
      <c r="DS398" s="127"/>
      <c r="DT398" s="128"/>
      <c r="DU398" s="127"/>
      <c r="DV398" s="128"/>
      <c r="DW398" s="127"/>
      <c r="DX398" s="128"/>
      <c r="DY398" s="129"/>
      <c r="DZ398" s="565"/>
      <c r="EA398" s="515"/>
      <c r="EB398" s="515"/>
      <c r="EC398" s="515"/>
      <c r="ED398" s="515"/>
      <c r="EE398" s="547"/>
      <c r="EF398" s="257"/>
      <c r="EG398" s="257"/>
      <c r="EH398" s="257"/>
      <c r="EI398" s="257"/>
      <c r="EJ398" s="257"/>
      <c r="EK398" s="258"/>
    </row>
    <row r="399" spans="1:141" s="9" customFormat="1" ht="36" customHeight="1">
      <c r="A399" s="62"/>
      <c r="B399" s="62"/>
      <c r="C399" s="94" t="s">
        <v>46</v>
      </c>
      <c r="D399" s="9" t="s">
        <v>149</v>
      </c>
      <c r="E399" s="64" t="str">
        <f>CH9</f>
        <v>Year 1</v>
      </c>
      <c r="F399" s="64" t="str">
        <f>CJ9</f>
        <v>Year 2</v>
      </c>
      <c r="G399" s="64" t="str">
        <f>CL9</f>
        <v>Year 3</v>
      </c>
      <c r="H399" s="64" t="str">
        <f>CN9</f>
        <v>Year 4</v>
      </c>
      <c r="I399" s="64" t="str">
        <f>CP9</f>
        <v>Year 5</v>
      </c>
      <c r="J399" s="62" t="s">
        <v>336</v>
      </c>
      <c r="K399" s="62" t="s">
        <v>337</v>
      </c>
      <c r="L399" s="62" t="s">
        <v>45</v>
      </c>
      <c r="M399" s="62" t="s">
        <v>317</v>
      </c>
      <c r="N399" s="81"/>
      <c r="O399" s="103"/>
      <c r="P399" s="81"/>
      <c r="Q399" s="103"/>
      <c r="R399" s="81"/>
      <c r="S399" s="103"/>
      <c r="T399" s="81"/>
      <c r="U399" s="103"/>
      <c r="V399" s="81"/>
      <c r="W399" s="103"/>
      <c r="X399" s="99"/>
      <c r="Y399" s="81"/>
      <c r="Z399" s="103"/>
      <c r="AA399" s="81"/>
      <c r="AB399" s="103"/>
      <c r="AC399" s="81"/>
      <c r="AD399" s="103"/>
      <c r="AE399" s="81"/>
      <c r="AF399" s="103"/>
      <c r="AG399" s="81"/>
      <c r="AH399" s="103"/>
      <c r="AI399" s="99"/>
      <c r="AJ399" s="81"/>
      <c r="AK399" s="103"/>
      <c r="AL399" s="81"/>
      <c r="AM399" s="103"/>
      <c r="AN399" s="81"/>
      <c r="AO399" s="103"/>
      <c r="AP399" s="81"/>
      <c r="AQ399" s="103"/>
      <c r="AR399" s="81"/>
      <c r="AS399" s="103"/>
      <c r="AT399" s="99"/>
      <c r="AU399" s="81"/>
      <c r="AV399" s="103"/>
      <c r="AW399" s="81"/>
      <c r="AX399" s="103"/>
      <c r="AY399" s="81"/>
      <c r="AZ399" s="103"/>
      <c r="BA399" s="81"/>
      <c r="BB399" s="103"/>
      <c r="BC399" s="81"/>
      <c r="BD399" s="103"/>
      <c r="BE399" s="99"/>
      <c r="BF399" s="81"/>
      <c r="BG399" s="103"/>
      <c r="BH399" s="81"/>
      <c r="BI399" s="103"/>
      <c r="BJ399" s="81"/>
      <c r="BK399" s="103"/>
      <c r="BL399" s="81"/>
      <c r="BM399" s="103"/>
      <c r="BN399" s="81"/>
      <c r="BO399" s="103"/>
      <c r="BP399" s="512"/>
      <c r="BQ399" s="560"/>
      <c r="BR399" s="512"/>
      <c r="BS399" s="512"/>
      <c r="BT399" s="512"/>
      <c r="BU399" s="512"/>
      <c r="BV399" s="542"/>
      <c r="BW399" s="69"/>
      <c r="BX399" s="103"/>
      <c r="BY399" s="81"/>
      <c r="BZ399" s="103"/>
      <c r="CA399" s="81"/>
      <c r="CB399" s="103"/>
      <c r="CC399" s="81"/>
      <c r="CD399" s="103"/>
      <c r="CE399" s="81"/>
      <c r="CF399" s="103"/>
      <c r="CG399" s="99"/>
      <c r="CH399" s="81"/>
      <c r="CI399" s="103"/>
      <c r="CJ399" s="81"/>
      <c r="CK399" s="103"/>
      <c r="CL399" s="81"/>
      <c r="CM399" s="103"/>
      <c r="CN399" s="81"/>
      <c r="CO399" s="103"/>
      <c r="CP399" s="81"/>
      <c r="CQ399" s="103"/>
      <c r="CR399" s="99"/>
      <c r="CS399" s="81"/>
      <c r="CT399" s="103"/>
      <c r="CU399" s="81"/>
      <c r="CV399" s="103"/>
      <c r="CW399" s="81"/>
      <c r="CX399" s="103"/>
      <c r="CY399" s="81"/>
      <c r="CZ399" s="103"/>
      <c r="DA399" s="81"/>
      <c r="DB399" s="103"/>
      <c r="DC399" s="99"/>
      <c r="DD399" s="81"/>
      <c r="DE399" s="103"/>
      <c r="DF399" s="81"/>
      <c r="DG399" s="103"/>
      <c r="DH399" s="81"/>
      <c r="DI399" s="103"/>
      <c r="DJ399" s="81"/>
      <c r="DK399" s="103"/>
      <c r="DL399" s="81"/>
      <c r="DM399" s="103"/>
      <c r="DN399" s="99"/>
      <c r="DO399" s="81"/>
      <c r="DP399" s="103"/>
      <c r="DQ399" s="81"/>
      <c r="DR399" s="103"/>
      <c r="DS399" s="81"/>
      <c r="DT399" s="103"/>
      <c r="DU399" s="81"/>
      <c r="DV399" s="103"/>
      <c r="DW399" s="81"/>
      <c r="DX399" s="103"/>
      <c r="DY399" s="99"/>
      <c r="DZ399" s="560"/>
      <c r="EA399" s="512"/>
      <c r="EB399" s="512"/>
      <c r="EC399" s="512"/>
      <c r="ED399" s="512"/>
      <c r="EE399" s="542"/>
      <c r="EF399" s="257"/>
      <c r="EG399" s="257"/>
      <c r="EH399" s="257"/>
      <c r="EI399" s="257"/>
      <c r="EJ399" s="257"/>
      <c r="EK399" s="258"/>
    </row>
    <row r="400" spans="1:141" ht="15" customHeight="1">
      <c r="C400" s="61" t="s">
        <v>315</v>
      </c>
      <c r="D400" s="655" t="s">
        <v>338</v>
      </c>
      <c r="E400" s="57"/>
      <c r="F400" s="57"/>
      <c r="G400" s="57"/>
      <c r="H400" s="57"/>
      <c r="I400" s="57"/>
      <c r="J400" s="649"/>
      <c r="K400" s="57"/>
      <c r="L400" s="33"/>
      <c r="M400" s="34">
        <f t="shared" ref="M400:M411" si="832">VLOOKUP(C400,TravelIncrease,2,0)</f>
        <v>1.1000000000000001</v>
      </c>
      <c r="N400" s="865"/>
      <c r="O400" s="866"/>
      <c r="P400" s="865"/>
      <c r="Q400" s="866"/>
      <c r="R400" s="865"/>
      <c r="S400" s="866"/>
      <c r="T400" s="865"/>
      <c r="U400" s="866"/>
      <c r="V400" s="865"/>
      <c r="W400" s="866"/>
      <c r="X400" s="287"/>
      <c r="Y400" s="867"/>
      <c r="Z400" s="961"/>
      <c r="AA400" s="867"/>
      <c r="AB400" s="961"/>
      <c r="AC400" s="867"/>
      <c r="AD400" s="961"/>
      <c r="AE400" s="867"/>
      <c r="AF400" s="961"/>
      <c r="AG400" s="867"/>
      <c r="AH400" s="961"/>
      <c r="AI400" s="277"/>
      <c r="AJ400" s="869"/>
      <c r="AK400" s="870"/>
      <c r="AL400" s="869"/>
      <c r="AM400" s="870"/>
      <c r="AN400" s="869"/>
      <c r="AO400" s="870"/>
      <c r="AP400" s="869"/>
      <c r="AQ400" s="870"/>
      <c r="AR400" s="869"/>
      <c r="AS400" s="870"/>
      <c r="AT400" s="278"/>
      <c r="AU400" s="861"/>
      <c r="AV400" s="862"/>
      <c r="AW400" s="861"/>
      <c r="AX400" s="862"/>
      <c r="AY400" s="861"/>
      <c r="AZ400" s="862"/>
      <c r="BA400" s="861"/>
      <c r="BB400" s="862"/>
      <c r="BC400" s="861"/>
      <c r="BD400" s="862"/>
      <c r="BE400" s="279"/>
      <c r="BF400" s="863"/>
      <c r="BG400" s="864"/>
      <c r="BH400" s="863"/>
      <c r="BI400" s="864"/>
      <c r="BJ400" s="863"/>
      <c r="BK400" s="864"/>
      <c r="BL400" s="863"/>
      <c r="BM400" s="864"/>
      <c r="BN400" s="863"/>
      <c r="BO400" s="864"/>
      <c r="BP400" s="514"/>
      <c r="BQ400" s="575"/>
      <c r="BR400" s="576"/>
      <c r="BS400" s="576"/>
      <c r="BT400" s="576"/>
      <c r="BU400" s="576"/>
      <c r="BV400" s="577"/>
      <c r="BW400" s="993"/>
      <c r="BX400" s="992"/>
      <c r="BY400" s="991"/>
      <c r="BZ400" s="992"/>
      <c r="CA400" s="991"/>
      <c r="CB400" s="992"/>
      <c r="CC400" s="991"/>
      <c r="CD400" s="992"/>
      <c r="CE400" s="991"/>
      <c r="CF400" s="992"/>
      <c r="CG400" s="281"/>
      <c r="CH400" s="963">
        <f t="shared" ref="CH400:CH411" si="833">ROUND($E400*$K400*$L400*$M400,0)</f>
        <v>0</v>
      </c>
      <c r="CI400" s="964"/>
      <c r="CJ400" s="963">
        <f t="shared" ref="CJ400:CJ411" si="834">ROUND($F400*$K400*$L400*$M400^2,0)</f>
        <v>0</v>
      </c>
      <c r="CK400" s="964"/>
      <c r="CL400" s="963">
        <f t="shared" ref="CL400:CL411" si="835">ROUND($G400*$K400*$L400*$M400^3,0)</f>
        <v>0</v>
      </c>
      <c r="CM400" s="964"/>
      <c r="CN400" s="963">
        <f t="shared" ref="CN400:CN411" si="836">ROUND($H400*$K400*$L400*$M400^4,0)</f>
        <v>0</v>
      </c>
      <c r="CO400" s="964"/>
      <c r="CP400" s="963">
        <f t="shared" ref="CP400:CP411" si="837">ROUND($I400*$K400*$L400*$M400^5,0)</f>
        <v>0</v>
      </c>
      <c r="CQ400" s="964"/>
      <c r="CR400" s="227">
        <f>SUM(CH400+CJ400+CL400+CN400+CP400)</f>
        <v>0</v>
      </c>
      <c r="CS400" s="987"/>
      <c r="CT400" s="988"/>
      <c r="CU400" s="987"/>
      <c r="CV400" s="988"/>
      <c r="CW400" s="987"/>
      <c r="CX400" s="988"/>
      <c r="CY400" s="987"/>
      <c r="CZ400" s="988"/>
      <c r="DA400" s="987"/>
      <c r="DB400" s="988"/>
      <c r="DC400" s="283"/>
      <c r="DD400" s="985"/>
      <c r="DE400" s="986"/>
      <c r="DF400" s="985"/>
      <c r="DG400" s="986"/>
      <c r="DH400" s="985"/>
      <c r="DI400" s="986"/>
      <c r="DJ400" s="985"/>
      <c r="DK400" s="986"/>
      <c r="DL400" s="985"/>
      <c r="DM400" s="986"/>
      <c r="DN400" s="284"/>
      <c r="DO400" s="996"/>
      <c r="DP400" s="997"/>
      <c r="DQ400" s="996"/>
      <c r="DR400" s="997"/>
      <c r="DS400" s="996"/>
      <c r="DT400" s="997"/>
      <c r="DU400" s="996"/>
      <c r="DV400" s="997"/>
      <c r="DW400" s="996"/>
      <c r="DX400" s="997"/>
      <c r="DY400" s="285"/>
      <c r="DZ400" s="572">
        <f t="shared" ref="DZ400" si="838">CH400</f>
        <v>0</v>
      </c>
      <c r="EA400" s="573">
        <f t="shared" ref="EA400" si="839">CJ400</f>
        <v>0</v>
      </c>
      <c r="EB400" s="573">
        <f t="shared" ref="EB400" si="840">CL400</f>
        <v>0</v>
      </c>
      <c r="EC400" s="573">
        <f t="shared" ref="EC400" si="841">CN400</f>
        <v>0</v>
      </c>
      <c r="ED400" s="573">
        <f t="shared" ref="ED400" si="842">CP400</f>
        <v>0</v>
      </c>
      <c r="EE400" s="574">
        <f t="shared" ref="EE400" si="843">SUM(DZ400:ED400)</f>
        <v>0</v>
      </c>
      <c r="EF400" s="256">
        <f t="shared" ref="EF400:EF411" si="844">CH400</f>
        <v>0</v>
      </c>
      <c r="EG400" s="256">
        <f t="shared" ref="EG400:EG411" si="845">CJ400</f>
        <v>0</v>
      </c>
      <c r="EH400" s="256">
        <f t="shared" ref="EH400:EH411" si="846">CL400</f>
        <v>0</v>
      </c>
      <c r="EI400" s="256">
        <f t="shared" ref="EI400:EI411" si="847">CN400</f>
        <v>0</v>
      </c>
      <c r="EJ400" s="256">
        <f t="shared" ref="EJ400:EJ411" si="848">CP400</f>
        <v>0</v>
      </c>
      <c r="EK400" s="244">
        <f t="shared" ref="EK400:EK412" si="849">SUM(EF400:EJ400)</f>
        <v>0</v>
      </c>
    </row>
    <row r="401" spans="1:141" ht="15" customHeight="1">
      <c r="C401" s="61" t="s">
        <v>231</v>
      </c>
      <c r="D401" s="655"/>
      <c r="E401" s="57"/>
      <c r="F401" s="57"/>
      <c r="G401" s="57"/>
      <c r="H401" s="57"/>
      <c r="I401" s="57"/>
      <c r="J401" s="649"/>
      <c r="K401" s="57"/>
      <c r="L401" s="33"/>
      <c r="M401" s="34">
        <f t="shared" si="832"/>
        <v>1</v>
      </c>
      <c r="N401" s="865"/>
      <c r="O401" s="866"/>
      <c r="P401" s="865"/>
      <c r="Q401" s="866"/>
      <c r="R401" s="865"/>
      <c r="S401" s="866"/>
      <c r="T401" s="865"/>
      <c r="U401" s="866"/>
      <c r="V401" s="865"/>
      <c r="W401" s="866"/>
      <c r="X401" s="287"/>
      <c r="Y401" s="867"/>
      <c r="Z401" s="961"/>
      <c r="AA401" s="867"/>
      <c r="AB401" s="961"/>
      <c r="AC401" s="867"/>
      <c r="AD401" s="961"/>
      <c r="AE401" s="867"/>
      <c r="AF401" s="961"/>
      <c r="AG401" s="867"/>
      <c r="AH401" s="961"/>
      <c r="AI401" s="277"/>
      <c r="AJ401" s="869"/>
      <c r="AK401" s="870"/>
      <c r="AL401" s="869"/>
      <c r="AM401" s="870"/>
      <c r="AN401" s="869"/>
      <c r="AO401" s="870"/>
      <c r="AP401" s="869"/>
      <c r="AQ401" s="870"/>
      <c r="AR401" s="869"/>
      <c r="AS401" s="870"/>
      <c r="AT401" s="278"/>
      <c r="AU401" s="861"/>
      <c r="AV401" s="862"/>
      <c r="AW401" s="861"/>
      <c r="AX401" s="862"/>
      <c r="AY401" s="861"/>
      <c r="AZ401" s="862"/>
      <c r="BA401" s="861"/>
      <c r="BB401" s="862"/>
      <c r="BC401" s="861"/>
      <c r="BD401" s="862"/>
      <c r="BE401" s="279"/>
      <c r="BF401" s="863"/>
      <c r="BG401" s="864"/>
      <c r="BH401" s="863"/>
      <c r="BI401" s="864"/>
      <c r="BJ401" s="863"/>
      <c r="BK401" s="864"/>
      <c r="BL401" s="863"/>
      <c r="BM401" s="864"/>
      <c r="BN401" s="863"/>
      <c r="BO401" s="864"/>
      <c r="BP401" s="514"/>
      <c r="BQ401" s="575"/>
      <c r="BR401" s="576"/>
      <c r="BS401" s="576"/>
      <c r="BT401" s="576"/>
      <c r="BU401" s="576"/>
      <c r="BV401" s="577"/>
      <c r="BW401" s="993"/>
      <c r="BX401" s="992"/>
      <c r="BY401" s="991"/>
      <c r="BZ401" s="992"/>
      <c r="CA401" s="991"/>
      <c r="CB401" s="992"/>
      <c r="CC401" s="991"/>
      <c r="CD401" s="992"/>
      <c r="CE401" s="991"/>
      <c r="CF401" s="992"/>
      <c r="CG401" s="281"/>
      <c r="CH401" s="963">
        <f t="shared" si="833"/>
        <v>0</v>
      </c>
      <c r="CI401" s="964"/>
      <c r="CJ401" s="963">
        <f t="shared" si="834"/>
        <v>0</v>
      </c>
      <c r="CK401" s="964"/>
      <c r="CL401" s="963">
        <f t="shared" si="835"/>
        <v>0</v>
      </c>
      <c r="CM401" s="964"/>
      <c r="CN401" s="963">
        <f t="shared" si="836"/>
        <v>0</v>
      </c>
      <c r="CO401" s="964"/>
      <c r="CP401" s="963">
        <f t="shared" si="837"/>
        <v>0</v>
      </c>
      <c r="CQ401" s="964"/>
      <c r="CR401" s="227">
        <f t="shared" ref="CR401:CR411" si="850">SUM(CH401+CJ401+CL401+CN401+CP401)</f>
        <v>0</v>
      </c>
      <c r="CS401" s="987"/>
      <c r="CT401" s="988"/>
      <c r="CU401" s="987"/>
      <c r="CV401" s="988"/>
      <c r="CW401" s="987"/>
      <c r="CX401" s="988"/>
      <c r="CY401" s="987"/>
      <c r="CZ401" s="988"/>
      <c r="DA401" s="987"/>
      <c r="DB401" s="988"/>
      <c r="DC401" s="283"/>
      <c r="DD401" s="985"/>
      <c r="DE401" s="986"/>
      <c r="DF401" s="985"/>
      <c r="DG401" s="986"/>
      <c r="DH401" s="985"/>
      <c r="DI401" s="986"/>
      <c r="DJ401" s="985"/>
      <c r="DK401" s="986"/>
      <c r="DL401" s="985"/>
      <c r="DM401" s="986"/>
      <c r="DN401" s="284"/>
      <c r="DO401" s="996"/>
      <c r="DP401" s="997"/>
      <c r="DQ401" s="996"/>
      <c r="DR401" s="997"/>
      <c r="DS401" s="996"/>
      <c r="DT401" s="997"/>
      <c r="DU401" s="996"/>
      <c r="DV401" s="997"/>
      <c r="DW401" s="996"/>
      <c r="DX401" s="997"/>
      <c r="DY401" s="285"/>
      <c r="DZ401" s="572">
        <f t="shared" ref="DZ401:DZ411" si="851">CH401</f>
        <v>0</v>
      </c>
      <c r="EA401" s="573">
        <f t="shared" ref="EA401:EA411" si="852">CJ401</f>
        <v>0</v>
      </c>
      <c r="EB401" s="573">
        <f t="shared" ref="EB401:EB411" si="853">CL401</f>
        <v>0</v>
      </c>
      <c r="EC401" s="573">
        <f t="shared" ref="EC401:EC411" si="854">CN401</f>
        <v>0</v>
      </c>
      <c r="ED401" s="573">
        <f t="shared" ref="ED401:ED411" si="855">CP401</f>
        <v>0</v>
      </c>
      <c r="EE401" s="574">
        <f t="shared" ref="EE401:EE411" si="856">SUM(DZ401:ED401)</f>
        <v>0</v>
      </c>
      <c r="EF401" s="256">
        <f t="shared" si="844"/>
        <v>0</v>
      </c>
      <c r="EG401" s="256">
        <f t="shared" si="845"/>
        <v>0</v>
      </c>
      <c r="EH401" s="256">
        <f t="shared" si="846"/>
        <v>0</v>
      </c>
      <c r="EI401" s="256">
        <f t="shared" si="847"/>
        <v>0</v>
      </c>
      <c r="EJ401" s="256">
        <f t="shared" si="848"/>
        <v>0</v>
      </c>
      <c r="EK401" s="244">
        <f t="shared" si="849"/>
        <v>0</v>
      </c>
    </row>
    <row r="402" spans="1:141" ht="15" customHeight="1">
      <c r="C402" s="61" t="s">
        <v>15</v>
      </c>
      <c r="D402" s="655"/>
      <c r="E402" s="57"/>
      <c r="F402" s="57"/>
      <c r="G402" s="57"/>
      <c r="H402" s="57"/>
      <c r="I402" s="57"/>
      <c r="J402" s="649"/>
      <c r="K402" s="57"/>
      <c r="L402" s="33"/>
      <c r="M402" s="34">
        <f t="shared" si="832"/>
        <v>1</v>
      </c>
      <c r="N402" s="865"/>
      <c r="O402" s="866"/>
      <c r="P402" s="865"/>
      <c r="Q402" s="866"/>
      <c r="R402" s="865"/>
      <c r="S402" s="866"/>
      <c r="T402" s="865"/>
      <c r="U402" s="866"/>
      <c r="V402" s="865"/>
      <c r="W402" s="866"/>
      <c r="X402" s="287"/>
      <c r="Y402" s="867"/>
      <c r="Z402" s="961"/>
      <c r="AA402" s="867"/>
      <c r="AB402" s="961"/>
      <c r="AC402" s="867"/>
      <c r="AD402" s="961"/>
      <c r="AE402" s="867"/>
      <c r="AF402" s="961"/>
      <c r="AG402" s="867"/>
      <c r="AH402" s="961"/>
      <c r="AI402" s="277"/>
      <c r="AJ402" s="869"/>
      <c r="AK402" s="870"/>
      <c r="AL402" s="869"/>
      <c r="AM402" s="870"/>
      <c r="AN402" s="869"/>
      <c r="AO402" s="870"/>
      <c r="AP402" s="869"/>
      <c r="AQ402" s="870"/>
      <c r="AR402" s="869"/>
      <c r="AS402" s="870"/>
      <c r="AT402" s="278"/>
      <c r="AU402" s="861"/>
      <c r="AV402" s="862"/>
      <c r="AW402" s="861"/>
      <c r="AX402" s="862"/>
      <c r="AY402" s="861"/>
      <c r="AZ402" s="862"/>
      <c r="BA402" s="861"/>
      <c r="BB402" s="862"/>
      <c r="BC402" s="861"/>
      <c r="BD402" s="862"/>
      <c r="BE402" s="279"/>
      <c r="BF402" s="863"/>
      <c r="BG402" s="864"/>
      <c r="BH402" s="863"/>
      <c r="BI402" s="864"/>
      <c r="BJ402" s="863"/>
      <c r="BK402" s="864"/>
      <c r="BL402" s="863"/>
      <c r="BM402" s="864"/>
      <c r="BN402" s="863"/>
      <c r="BO402" s="864"/>
      <c r="BP402" s="514"/>
      <c r="BQ402" s="575"/>
      <c r="BR402" s="576"/>
      <c r="BS402" s="576"/>
      <c r="BT402" s="576"/>
      <c r="BU402" s="576"/>
      <c r="BV402" s="577"/>
      <c r="BW402" s="993"/>
      <c r="BX402" s="992"/>
      <c r="BY402" s="991"/>
      <c r="BZ402" s="992"/>
      <c r="CA402" s="991"/>
      <c r="CB402" s="992"/>
      <c r="CC402" s="991"/>
      <c r="CD402" s="992"/>
      <c r="CE402" s="991"/>
      <c r="CF402" s="992"/>
      <c r="CG402" s="281"/>
      <c r="CH402" s="963">
        <f t="shared" si="833"/>
        <v>0</v>
      </c>
      <c r="CI402" s="964"/>
      <c r="CJ402" s="963">
        <f t="shared" si="834"/>
        <v>0</v>
      </c>
      <c r="CK402" s="964"/>
      <c r="CL402" s="963">
        <f t="shared" si="835"/>
        <v>0</v>
      </c>
      <c r="CM402" s="964"/>
      <c r="CN402" s="963">
        <f t="shared" si="836"/>
        <v>0</v>
      </c>
      <c r="CO402" s="964"/>
      <c r="CP402" s="963">
        <f t="shared" si="837"/>
        <v>0</v>
      </c>
      <c r="CQ402" s="964"/>
      <c r="CR402" s="227">
        <f t="shared" si="850"/>
        <v>0</v>
      </c>
      <c r="CS402" s="987"/>
      <c r="CT402" s="988"/>
      <c r="CU402" s="987"/>
      <c r="CV402" s="988"/>
      <c r="CW402" s="987"/>
      <c r="CX402" s="988"/>
      <c r="CY402" s="987"/>
      <c r="CZ402" s="988"/>
      <c r="DA402" s="987"/>
      <c r="DB402" s="988"/>
      <c r="DC402" s="283"/>
      <c r="DD402" s="985"/>
      <c r="DE402" s="986"/>
      <c r="DF402" s="985"/>
      <c r="DG402" s="986"/>
      <c r="DH402" s="985"/>
      <c r="DI402" s="986"/>
      <c r="DJ402" s="985"/>
      <c r="DK402" s="986"/>
      <c r="DL402" s="985"/>
      <c r="DM402" s="986"/>
      <c r="DN402" s="284"/>
      <c r="DO402" s="996"/>
      <c r="DP402" s="997"/>
      <c r="DQ402" s="996"/>
      <c r="DR402" s="997"/>
      <c r="DS402" s="996"/>
      <c r="DT402" s="997"/>
      <c r="DU402" s="996"/>
      <c r="DV402" s="997"/>
      <c r="DW402" s="996"/>
      <c r="DX402" s="997"/>
      <c r="DY402" s="285"/>
      <c r="DZ402" s="572">
        <f t="shared" si="851"/>
        <v>0</v>
      </c>
      <c r="EA402" s="573">
        <f t="shared" si="852"/>
        <v>0</v>
      </c>
      <c r="EB402" s="573">
        <f t="shared" si="853"/>
        <v>0</v>
      </c>
      <c r="EC402" s="573">
        <f t="shared" si="854"/>
        <v>0</v>
      </c>
      <c r="ED402" s="573">
        <f t="shared" si="855"/>
        <v>0</v>
      </c>
      <c r="EE402" s="574">
        <f t="shared" si="856"/>
        <v>0</v>
      </c>
      <c r="EF402" s="256">
        <f t="shared" si="844"/>
        <v>0</v>
      </c>
      <c r="EG402" s="256">
        <f t="shared" si="845"/>
        <v>0</v>
      </c>
      <c r="EH402" s="256">
        <f t="shared" si="846"/>
        <v>0</v>
      </c>
      <c r="EI402" s="256">
        <f t="shared" si="847"/>
        <v>0</v>
      </c>
      <c r="EJ402" s="256">
        <f t="shared" si="848"/>
        <v>0</v>
      </c>
      <c r="EK402" s="244">
        <f t="shared" si="849"/>
        <v>0</v>
      </c>
    </row>
    <row r="403" spans="1:141" ht="15" customHeight="1">
      <c r="C403" s="61" t="s">
        <v>34</v>
      </c>
      <c r="D403" s="655"/>
      <c r="E403" s="57"/>
      <c r="F403" s="57"/>
      <c r="G403" s="57"/>
      <c r="H403" s="57"/>
      <c r="I403" s="57"/>
      <c r="J403" s="649"/>
      <c r="K403" s="57"/>
      <c r="L403" s="33"/>
      <c r="M403" s="34">
        <f t="shared" si="832"/>
        <v>1.1000000000000001</v>
      </c>
      <c r="N403" s="865"/>
      <c r="O403" s="866"/>
      <c r="P403" s="865"/>
      <c r="Q403" s="866"/>
      <c r="R403" s="865"/>
      <c r="S403" s="866"/>
      <c r="T403" s="865"/>
      <c r="U403" s="866"/>
      <c r="V403" s="865"/>
      <c r="W403" s="866"/>
      <c r="X403" s="287"/>
      <c r="Y403" s="867"/>
      <c r="Z403" s="961"/>
      <c r="AA403" s="867"/>
      <c r="AB403" s="961"/>
      <c r="AC403" s="867"/>
      <c r="AD403" s="961"/>
      <c r="AE403" s="867"/>
      <c r="AF403" s="961"/>
      <c r="AG403" s="867"/>
      <c r="AH403" s="961"/>
      <c r="AI403" s="277"/>
      <c r="AJ403" s="869"/>
      <c r="AK403" s="870"/>
      <c r="AL403" s="869"/>
      <c r="AM403" s="870"/>
      <c r="AN403" s="869"/>
      <c r="AO403" s="870"/>
      <c r="AP403" s="869"/>
      <c r="AQ403" s="870"/>
      <c r="AR403" s="869"/>
      <c r="AS403" s="870"/>
      <c r="AT403" s="278"/>
      <c r="AU403" s="861"/>
      <c r="AV403" s="862"/>
      <c r="AW403" s="861"/>
      <c r="AX403" s="862"/>
      <c r="AY403" s="861"/>
      <c r="AZ403" s="862"/>
      <c r="BA403" s="861"/>
      <c r="BB403" s="862"/>
      <c r="BC403" s="861"/>
      <c r="BD403" s="862"/>
      <c r="BE403" s="279"/>
      <c r="BF403" s="863"/>
      <c r="BG403" s="864"/>
      <c r="BH403" s="863"/>
      <c r="BI403" s="864"/>
      <c r="BJ403" s="863"/>
      <c r="BK403" s="864"/>
      <c r="BL403" s="863"/>
      <c r="BM403" s="864"/>
      <c r="BN403" s="863"/>
      <c r="BO403" s="864"/>
      <c r="BP403" s="514"/>
      <c r="BQ403" s="575"/>
      <c r="BR403" s="576"/>
      <c r="BS403" s="576"/>
      <c r="BT403" s="576"/>
      <c r="BU403" s="576"/>
      <c r="BV403" s="577"/>
      <c r="BW403" s="993"/>
      <c r="BX403" s="992"/>
      <c r="BY403" s="991"/>
      <c r="BZ403" s="992"/>
      <c r="CA403" s="991"/>
      <c r="CB403" s="992"/>
      <c r="CC403" s="991"/>
      <c r="CD403" s="992"/>
      <c r="CE403" s="991"/>
      <c r="CF403" s="992"/>
      <c r="CG403" s="281"/>
      <c r="CH403" s="963">
        <f t="shared" si="833"/>
        <v>0</v>
      </c>
      <c r="CI403" s="964"/>
      <c r="CJ403" s="963">
        <f t="shared" si="834"/>
        <v>0</v>
      </c>
      <c r="CK403" s="964"/>
      <c r="CL403" s="963">
        <f t="shared" si="835"/>
        <v>0</v>
      </c>
      <c r="CM403" s="964"/>
      <c r="CN403" s="963">
        <f t="shared" si="836"/>
        <v>0</v>
      </c>
      <c r="CO403" s="964"/>
      <c r="CP403" s="963">
        <f t="shared" si="837"/>
        <v>0</v>
      </c>
      <c r="CQ403" s="964"/>
      <c r="CR403" s="227">
        <f t="shared" si="850"/>
        <v>0</v>
      </c>
      <c r="CS403" s="987"/>
      <c r="CT403" s="988"/>
      <c r="CU403" s="987"/>
      <c r="CV403" s="988"/>
      <c r="CW403" s="987"/>
      <c r="CX403" s="988"/>
      <c r="CY403" s="987"/>
      <c r="CZ403" s="988"/>
      <c r="DA403" s="987"/>
      <c r="DB403" s="988"/>
      <c r="DC403" s="283"/>
      <c r="DD403" s="985"/>
      <c r="DE403" s="986"/>
      <c r="DF403" s="985"/>
      <c r="DG403" s="986"/>
      <c r="DH403" s="985"/>
      <c r="DI403" s="986"/>
      <c r="DJ403" s="985"/>
      <c r="DK403" s="986"/>
      <c r="DL403" s="985"/>
      <c r="DM403" s="986"/>
      <c r="DN403" s="284"/>
      <c r="DO403" s="996"/>
      <c r="DP403" s="997"/>
      <c r="DQ403" s="996"/>
      <c r="DR403" s="997"/>
      <c r="DS403" s="996"/>
      <c r="DT403" s="997"/>
      <c r="DU403" s="996"/>
      <c r="DV403" s="997"/>
      <c r="DW403" s="996"/>
      <c r="DX403" s="997"/>
      <c r="DY403" s="285"/>
      <c r="DZ403" s="572">
        <f t="shared" si="851"/>
        <v>0</v>
      </c>
      <c r="EA403" s="573">
        <f t="shared" si="852"/>
        <v>0</v>
      </c>
      <c r="EB403" s="573">
        <f t="shared" si="853"/>
        <v>0</v>
      </c>
      <c r="EC403" s="573">
        <f t="shared" si="854"/>
        <v>0</v>
      </c>
      <c r="ED403" s="573">
        <f t="shared" si="855"/>
        <v>0</v>
      </c>
      <c r="EE403" s="574">
        <f t="shared" si="856"/>
        <v>0</v>
      </c>
      <c r="EF403" s="256">
        <f t="shared" si="844"/>
        <v>0</v>
      </c>
      <c r="EG403" s="256">
        <f t="shared" si="845"/>
        <v>0</v>
      </c>
      <c r="EH403" s="256">
        <f t="shared" si="846"/>
        <v>0</v>
      </c>
      <c r="EI403" s="256">
        <f t="shared" si="847"/>
        <v>0</v>
      </c>
      <c r="EJ403" s="256">
        <f t="shared" si="848"/>
        <v>0</v>
      </c>
      <c r="EK403" s="244">
        <f t="shared" si="849"/>
        <v>0</v>
      </c>
    </row>
    <row r="404" spans="1:141" ht="15" customHeight="1">
      <c r="C404" s="61" t="s">
        <v>315</v>
      </c>
      <c r="D404" s="655" t="s">
        <v>338</v>
      </c>
      <c r="E404" s="57"/>
      <c r="F404" s="57"/>
      <c r="G404" s="57"/>
      <c r="H404" s="57"/>
      <c r="I404" s="57"/>
      <c r="J404" s="649"/>
      <c r="K404" s="57"/>
      <c r="L404" s="33"/>
      <c r="M404" s="34">
        <f t="shared" si="832"/>
        <v>1.1000000000000001</v>
      </c>
      <c r="N404" s="865"/>
      <c r="O404" s="866"/>
      <c r="P404" s="865"/>
      <c r="Q404" s="866"/>
      <c r="R404" s="865"/>
      <c r="S404" s="866"/>
      <c r="T404" s="865"/>
      <c r="U404" s="866"/>
      <c r="V404" s="865"/>
      <c r="W404" s="866"/>
      <c r="X404" s="287"/>
      <c r="Y404" s="867"/>
      <c r="Z404" s="961"/>
      <c r="AA404" s="867"/>
      <c r="AB404" s="961"/>
      <c r="AC404" s="867"/>
      <c r="AD404" s="961"/>
      <c r="AE404" s="867"/>
      <c r="AF404" s="961"/>
      <c r="AG404" s="867"/>
      <c r="AH404" s="961"/>
      <c r="AI404" s="277"/>
      <c r="AJ404" s="869"/>
      <c r="AK404" s="870"/>
      <c r="AL404" s="869"/>
      <c r="AM404" s="870"/>
      <c r="AN404" s="869"/>
      <c r="AO404" s="870"/>
      <c r="AP404" s="869"/>
      <c r="AQ404" s="870"/>
      <c r="AR404" s="869"/>
      <c r="AS404" s="870"/>
      <c r="AT404" s="278"/>
      <c r="AU404" s="861"/>
      <c r="AV404" s="862"/>
      <c r="AW404" s="861"/>
      <c r="AX404" s="862"/>
      <c r="AY404" s="861"/>
      <c r="AZ404" s="862"/>
      <c r="BA404" s="861"/>
      <c r="BB404" s="862"/>
      <c r="BC404" s="861"/>
      <c r="BD404" s="862"/>
      <c r="BE404" s="279"/>
      <c r="BF404" s="863"/>
      <c r="BG404" s="864"/>
      <c r="BH404" s="863"/>
      <c r="BI404" s="864"/>
      <c r="BJ404" s="863"/>
      <c r="BK404" s="864"/>
      <c r="BL404" s="863"/>
      <c r="BM404" s="864"/>
      <c r="BN404" s="863"/>
      <c r="BO404" s="864"/>
      <c r="BP404" s="514"/>
      <c r="BQ404" s="575"/>
      <c r="BR404" s="576"/>
      <c r="BS404" s="576"/>
      <c r="BT404" s="576"/>
      <c r="BU404" s="576"/>
      <c r="BV404" s="577"/>
      <c r="BW404" s="993"/>
      <c r="BX404" s="992"/>
      <c r="BY404" s="991"/>
      <c r="BZ404" s="992"/>
      <c r="CA404" s="991"/>
      <c r="CB404" s="992"/>
      <c r="CC404" s="991"/>
      <c r="CD404" s="992"/>
      <c r="CE404" s="991"/>
      <c r="CF404" s="992"/>
      <c r="CG404" s="281"/>
      <c r="CH404" s="963">
        <f t="shared" si="833"/>
        <v>0</v>
      </c>
      <c r="CI404" s="964"/>
      <c r="CJ404" s="963">
        <f t="shared" si="834"/>
        <v>0</v>
      </c>
      <c r="CK404" s="964"/>
      <c r="CL404" s="963">
        <f t="shared" si="835"/>
        <v>0</v>
      </c>
      <c r="CM404" s="964"/>
      <c r="CN404" s="963">
        <f t="shared" si="836"/>
        <v>0</v>
      </c>
      <c r="CO404" s="964"/>
      <c r="CP404" s="963">
        <f t="shared" si="837"/>
        <v>0</v>
      </c>
      <c r="CQ404" s="964"/>
      <c r="CR404" s="227">
        <f t="shared" si="850"/>
        <v>0</v>
      </c>
      <c r="CS404" s="987"/>
      <c r="CT404" s="988"/>
      <c r="CU404" s="987"/>
      <c r="CV404" s="988"/>
      <c r="CW404" s="987"/>
      <c r="CX404" s="988"/>
      <c r="CY404" s="987"/>
      <c r="CZ404" s="988"/>
      <c r="DA404" s="987"/>
      <c r="DB404" s="988"/>
      <c r="DC404" s="283"/>
      <c r="DD404" s="985"/>
      <c r="DE404" s="986"/>
      <c r="DF404" s="985"/>
      <c r="DG404" s="986"/>
      <c r="DH404" s="985"/>
      <c r="DI404" s="986"/>
      <c r="DJ404" s="985"/>
      <c r="DK404" s="986"/>
      <c r="DL404" s="985"/>
      <c r="DM404" s="986"/>
      <c r="DN404" s="284"/>
      <c r="DO404" s="996"/>
      <c r="DP404" s="997"/>
      <c r="DQ404" s="996"/>
      <c r="DR404" s="997"/>
      <c r="DS404" s="996"/>
      <c r="DT404" s="997"/>
      <c r="DU404" s="996"/>
      <c r="DV404" s="997"/>
      <c r="DW404" s="996"/>
      <c r="DX404" s="997"/>
      <c r="DY404" s="285"/>
      <c r="DZ404" s="572">
        <f t="shared" si="851"/>
        <v>0</v>
      </c>
      <c r="EA404" s="573">
        <f t="shared" si="852"/>
        <v>0</v>
      </c>
      <c r="EB404" s="573">
        <f t="shared" si="853"/>
        <v>0</v>
      </c>
      <c r="EC404" s="573">
        <f t="shared" si="854"/>
        <v>0</v>
      </c>
      <c r="ED404" s="573">
        <f t="shared" si="855"/>
        <v>0</v>
      </c>
      <c r="EE404" s="574">
        <f t="shared" si="856"/>
        <v>0</v>
      </c>
      <c r="EF404" s="256">
        <f t="shared" si="844"/>
        <v>0</v>
      </c>
      <c r="EG404" s="256">
        <f t="shared" si="845"/>
        <v>0</v>
      </c>
      <c r="EH404" s="256">
        <f t="shared" si="846"/>
        <v>0</v>
      </c>
      <c r="EI404" s="256">
        <f t="shared" si="847"/>
        <v>0</v>
      </c>
      <c r="EJ404" s="256">
        <f t="shared" si="848"/>
        <v>0</v>
      </c>
      <c r="EK404" s="244">
        <f t="shared" si="849"/>
        <v>0</v>
      </c>
    </row>
    <row r="405" spans="1:141" ht="15" customHeight="1">
      <c r="C405" s="61" t="s">
        <v>231</v>
      </c>
      <c r="D405" s="655"/>
      <c r="E405" s="57"/>
      <c r="F405" s="57"/>
      <c r="G405" s="57"/>
      <c r="H405" s="57"/>
      <c r="I405" s="57"/>
      <c r="J405" s="649"/>
      <c r="K405" s="57"/>
      <c r="L405" s="33"/>
      <c r="M405" s="34">
        <f t="shared" si="832"/>
        <v>1</v>
      </c>
      <c r="N405" s="865"/>
      <c r="O405" s="866"/>
      <c r="P405" s="865"/>
      <c r="Q405" s="866"/>
      <c r="R405" s="865"/>
      <c r="S405" s="866"/>
      <c r="T405" s="865"/>
      <c r="U405" s="866"/>
      <c r="V405" s="865"/>
      <c r="W405" s="866"/>
      <c r="X405" s="287"/>
      <c r="Y405" s="867"/>
      <c r="Z405" s="961"/>
      <c r="AA405" s="867"/>
      <c r="AB405" s="961"/>
      <c r="AC405" s="867"/>
      <c r="AD405" s="961"/>
      <c r="AE405" s="867"/>
      <c r="AF405" s="961"/>
      <c r="AG405" s="867"/>
      <c r="AH405" s="961"/>
      <c r="AI405" s="277"/>
      <c r="AJ405" s="869"/>
      <c r="AK405" s="870"/>
      <c r="AL405" s="869"/>
      <c r="AM405" s="870"/>
      <c r="AN405" s="869"/>
      <c r="AO405" s="870"/>
      <c r="AP405" s="869"/>
      <c r="AQ405" s="870"/>
      <c r="AR405" s="869"/>
      <c r="AS405" s="870"/>
      <c r="AT405" s="278"/>
      <c r="AU405" s="861"/>
      <c r="AV405" s="862"/>
      <c r="AW405" s="861"/>
      <c r="AX405" s="862"/>
      <c r="AY405" s="861"/>
      <c r="AZ405" s="862"/>
      <c r="BA405" s="861"/>
      <c r="BB405" s="862"/>
      <c r="BC405" s="861"/>
      <c r="BD405" s="862"/>
      <c r="BE405" s="279"/>
      <c r="BF405" s="863"/>
      <c r="BG405" s="864"/>
      <c r="BH405" s="863"/>
      <c r="BI405" s="864"/>
      <c r="BJ405" s="863"/>
      <c r="BK405" s="864"/>
      <c r="BL405" s="863"/>
      <c r="BM405" s="864"/>
      <c r="BN405" s="863"/>
      <c r="BO405" s="864"/>
      <c r="BP405" s="514"/>
      <c r="BQ405" s="575"/>
      <c r="BR405" s="576"/>
      <c r="BS405" s="576"/>
      <c r="BT405" s="576"/>
      <c r="BU405" s="576"/>
      <c r="BV405" s="577"/>
      <c r="BW405" s="993"/>
      <c r="BX405" s="992"/>
      <c r="BY405" s="991"/>
      <c r="BZ405" s="992"/>
      <c r="CA405" s="991"/>
      <c r="CB405" s="992"/>
      <c r="CC405" s="991"/>
      <c r="CD405" s="992"/>
      <c r="CE405" s="991"/>
      <c r="CF405" s="992"/>
      <c r="CG405" s="281"/>
      <c r="CH405" s="963">
        <f t="shared" si="833"/>
        <v>0</v>
      </c>
      <c r="CI405" s="964"/>
      <c r="CJ405" s="963">
        <f t="shared" si="834"/>
        <v>0</v>
      </c>
      <c r="CK405" s="964"/>
      <c r="CL405" s="963">
        <f t="shared" si="835"/>
        <v>0</v>
      </c>
      <c r="CM405" s="964"/>
      <c r="CN405" s="963">
        <f t="shared" si="836"/>
        <v>0</v>
      </c>
      <c r="CO405" s="964"/>
      <c r="CP405" s="963">
        <f t="shared" si="837"/>
        <v>0</v>
      </c>
      <c r="CQ405" s="964"/>
      <c r="CR405" s="227">
        <f t="shared" si="850"/>
        <v>0</v>
      </c>
      <c r="CS405" s="987"/>
      <c r="CT405" s="988"/>
      <c r="CU405" s="987"/>
      <c r="CV405" s="988"/>
      <c r="CW405" s="987"/>
      <c r="CX405" s="988"/>
      <c r="CY405" s="987"/>
      <c r="CZ405" s="988"/>
      <c r="DA405" s="987"/>
      <c r="DB405" s="988"/>
      <c r="DC405" s="283"/>
      <c r="DD405" s="985"/>
      <c r="DE405" s="986"/>
      <c r="DF405" s="985"/>
      <c r="DG405" s="986"/>
      <c r="DH405" s="985"/>
      <c r="DI405" s="986"/>
      <c r="DJ405" s="985"/>
      <c r="DK405" s="986"/>
      <c r="DL405" s="985"/>
      <c r="DM405" s="986"/>
      <c r="DN405" s="284"/>
      <c r="DO405" s="996"/>
      <c r="DP405" s="997"/>
      <c r="DQ405" s="996"/>
      <c r="DR405" s="997"/>
      <c r="DS405" s="996"/>
      <c r="DT405" s="997"/>
      <c r="DU405" s="996"/>
      <c r="DV405" s="997"/>
      <c r="DW405" s="996"/>
      <c r="DX405" s="997"/>
      <c r="DY405" s="285"/>
      <c r="DZ405" s="572">
        <f t="shared" si="851"/>
        <v>0</v>
      </c>
      <c r="EA405" s="573">
        <f t="shared" si="852"/>
        <v>0</v>
      </c>
      <c r="EB405" s="573">
        <f t="shared" si="853"/>
        <v>0</v>
      </c>
      <c r="EC405" s="573">
        <f t="shared" si="854"/>
        <v>0</v>
      </c>
      <c r="ED405" s="573">
        <f t="shared" si="855"/>
        <v>0</v>
      </c>
      <c r="EE405" s="574">
        <f t="shared" si="856"/>
        <v>0</v>
      </c>
      <c r="EF405" s="256">
        <f t="shared" si="844"/>
        <v>0</v>
      </c>
      <c r="EG405" s="256">
        <f t="shared" si="845"/>
        <v>0</v>
      </c>
      <c r="EH405" s="256">
        <f t="shared" si="846"/>
        <v>0</v>
      </c>
      <c r="EI405" s="256">
        <f t="shared" si="847"/>
        <v>0</v>
      </c>
      <c r="EJ405" s="256">
        <f t="shared" si="848"/>
        <v>0</v>
      </c>
      <c r="EK405" s="244">
        <f t="shared" si="849"/>
        <v>0</v>
      </c>
    </row>
    <row r="406" spans="1:141" ht="15" customHeight="1">
      <c r="C406" s="61" t="s">
        <v>15</v>
      </c>
      <c r="D406" s="655"/>
      <c r="E406" s="57"/>
      <c r="F406" s="57"/>
      <c r="G406" s="57"/>
      <c r="H406" s="57"/>
      <c r="I406" s="57"/>
      <c r="J406" s="649"/>
      <c r="K406" s="57"/>
      <c r="L406" s="33"/>
      <c r="M406" s="34">
        <f t="shared" si="832"/>
        <v>1</v>
      </c>
      <c r="N406" s="865"/>
      <c r="O406" s="866"/>
      <c r="P406" s="865"/>
      <c r="Q406" s="866"/>
      <c r="R406" s="865"/>
      <c r="S406" s="866"/>
      <c r="T406" s="865"/>
      <c r="U406" s="866"/>
      <c r="V406" s="865"/>
      <c r="W406" s="866"/>
      <c r="X406" s="287"/>
      <c r="Y406" s="867"/>
      <c r="Z406" s="961"/>
      <c r="AA406" s="867"/>
      <c r="AB406" s="961"/>
      <c r="AC406" s="867"/>
      <c r="AD406" s="961"/>
      <c r="AE406" s="867"/>
      <c r="AF406" s="961"/>
      <c r="AG406" s="867"/>
      <c r="AH406" s="961"/>
      <c r="AI406" s="277"/>
      <c r="AJ406" s="869"/>
      <c r="AK406" s="870"/>
      <c r="AL406" s="869"/>
      <c r="AM406" s="870"/>
      <c r="AN406" s="869"/>
      <c r="AO406" s="870"/>
      <c r="AP406" s="869"/>
      <c r="AQ406" s="870"/>
      <c r="AR406" s="869"/>
      <c r="AS406" s="870"/>
      <c r="AT406" s="278"/>
      <c r="AU406" s="861"/>
      <c r="AV406" s="862"/>
      <c r="AW406" s="861"/>
      <c r="AX406" s="862"/>
      <c r="AY406" s="861"/>
      <c r="AZ406" s="862"/>
      <c r="BA406" s="861"/>
      <c r="BB406" s="862"/>
      <c r="BC406" s="861"/>
      <c r="BD406" s="862"/>
      <c r="BE406" s="279"/>
      <c r="BF406" s="863"/>
      <c r="BG406" s="864"/>
      <c r="BH406" s="863"/>
      <c r="BI406" s="864"/>
      <c r="BJ406" s="863"/>
      <c r="BK406" s="864"/>
      <c r="BL406" s="863"/>
      <c r="BM406" s="864"/>
      <c r="BN406" s="863"/>
      <c r="BO406" s="864"/>
      <c r="BP406" s="514"/>
      <c r="BQ406" s="575"/>
      <c r="BR406" s="576"/>
      <c r="BS406" s="576"/>
      <c r="BT406" s="576"/>
      <c r="BU406" s="576"/>
      <c r="BV406" s="577"/>
      <c r="BW406" s="993"/>
      <c r="BX406" s="992"/>
      <c r="BY406" s="991"/>
      <c r="BZ406" s="992"/>
      <c r="CA406" s="991"/>
      <c r="CB406" s="992"/>
      <c r="CC406" s="991"/>
      <c r="CD406" s="992"/>
      <c r="CE406" s="991"/>
      <c r="CF406" s="992"/>
      <c r="CG406" s="281"/>
      <c r="CH406" s="963">
        <f t="shared" si="833"/>
        <v>0</v>
      </c>
      <c r="CI406" s="964"/>
      <c r="CJ406" s="963">
        <f t="shared" si="834"/>
        <v>0</v>
      </c>
      <c r="CK406" s="964"/>
      <c r="CL406" s="963">
        <f t="shared" si="835"/>
        <v>0</v>
      </c>
      <c r="CM406" s="964"/>
      <c r="CN406" s="963">
        <f t="shared" si="836"/>
        <v>0</v>
      </c>
      <c r="CO406" s="964"/>
      <c r="CP406" s="963">
        <f t="shared" si="837"/>
        <v>0</v>
      </c>
      <c r="CQ406" s="964"/>
      <c r="CR406" s="227">
        <f t="shared" si="850"/>
        <v>0</v>
      </c>
      <c r="CS406" s="987"/>
      <c r="CT406" s="988"/>
      <c r="CU406" s="987"/>
      <c r="CV406" s="988"/>
      <c r="CW406" s="987"/>
      <c r="CX406" s="988"/>
      <c r="CY406" s="987"/>
      <c r="CZ406" s="988"/>
      <c r="DA406" s="987"/>
      <c r="DB406" s="988"/>
      <c r="DC406" s="283"/>
      <c r="DD406" s="985"/>
      <c r="DE406" s="986"/>
      <c r="DF406" s="985"/>
      <c r="DG406" s="986"/>
      <c r="DH406" s="985"/>
      <c r="DI406" s="986"/>
      <c r="DJ406" s="985"/>
      <c r="DK406" s="986"/>
      <c r="DL406" s="985"/>
      <c r="DM406" s="986"/>
      <c r="DN406" s="284"/>
      <c r="DO406" s="996"/>
      <c r="DP406" s="997"/>
      <c r="DQ406" s="996"/>
      <c r="DR406" s="997"/>
      <c r="DS406" s="996"/>
      <c r="DT406" s="997"/>
      <c r="DU406" s="996"/>
      <c r="DV406" s="997"/>
      <c r="DW406" s="996"/>
      <c r="DX406" s="997"/>
      <c r="DY406" s="285"/>
      <c r="DZ406" s="572">
        <f t="shared" si="851"/>
        <v>0</v>
      </c>
      <c r="EA406" s="573">
        <f t="shared" si="852"/>
        <v>0</v>
      </c>
      <c r="EB406" s="573">
        <f t="shared" si="853"/>
        <v>0</v>
      </c>
      <c r="EC406" s="573">
        <f t="shared" si="854"/>
        <v>0</v>
      </c>
      <c r="ED406" s="573">
        <f t="shared" si="855"/>
        <v>0</v>
      </c>
      <c r="EE406" s="574">
        <f t="shared" si="856"/>
        <v>0</v>
      </c>
      <c r="EF406" s="256">
        <f t="shared" si="844"/>
        <v>0</v>
      </c>
      <c r="EG406" s="256">
        <f t="shared" si="845"/>
        <v>0</v>
      </c>
      <c r="EH406" s="256">
        <f t="shared" si="846"/>
        <v>0</v>
      </c>
      <c r="EI406" s="256">
        <f t="shared" si="847"/>
        <v>0</v>
      </c>
      <c r="EJ406" s="256">
        <f t="shared" si="848"/>
        <v>0</v>
      </c>
      <c r="EK406" s="244">
        <f t="shared" si="849"/>
        <v>0</v>
      </c>
    </row>
    <row r="407" spans="1:141" ht="15" customHeight="1">
      <c r="C407" s="61" t="s">
        <v>34</v>
      </c>
      <c r="D407" s="655"/>
      <c r="E407" s="57"/>
      <c r="F407" s="57"/>
      <c r="G407" s="57"/>
      <c r="H407" s="57"/>
      <c r="I407" s="57"/>
      <c r="J407" s="649"/>
      <c r="K407" s="57"/>
      <c r="L407" s="33"/>
      <c r="M407" s="34">
        <f t="shared" si="832"/>
        <v>1.1000000000000001</v>
      </c>
      <c r="N407" s="865"/>
      <c r="O407" s="866"/>
      <c r="P407" s="865"/>
      <c r="Q407" s="866"/>
      <c r="R407" s="865"/>
      <c r="S407" s="866"/>
      <c r="T407" s="865"/>
      <c r="U407" s="866"/>
      <c r="V407" s="865"/>
      <c r="W407" s="866"/>
      <c r="X407" s="287"/>
      <c r="Y407" s="867"/>
      <c r="Z407" s="961"/>
      <c r="AA407" s="867"/>
      <c r="AB407" s="961"/>
      <c r="AC407" s="867"/>
      <c r="AD407" s="961"/>
      <c r="AE407" s="867"/>
      <c r="AF407" s="961"/>
      <c r="AG407" s="867"/>
      <c r="AH407" s="961"/>
      <c r="AI407" s="277"/>
      <c r="AJ407" s="869"/>
      <c r="AK407" s="870"/>
      <c r="AL407" s="869"/>
      <c r="AM407" s="870"/>
      <c r="AN407" s="869"/>
      <c r="AO407" s="870"/>
      <c r="AP407" s="869"/>
      <c r="AQ407" s="870"/>
      <c r="AR407" s="869"/>
      <c r="AS407" s="870"/>
      <c r="AT407" s="278"/>
      <c r="AU407" s="861"/>
      <c r="AV407" s="862"/>
      <c r="AW407" s="861"/>
      <c r="AX407" s="862"/>
      <c r="AY407" s="861"/>
      <c r="AZ407" s="862"/>
      <c r="BA407" s="861"/>
      <c r="BB407" s="862"/>
      <c r="BC407" s="861"/>
      <c r="BD407" s="862"/>
      <c r="BE407" s="279"/>
      <c r="BF407" s="863"/>
      <c r="BG407" s="864"/>
      <c r="BH407" s="863"/>
      <c r="BI407" s="864"/>
      <c r="BJ407" s="863"/>
      <c r="BK407" s="864"/>
      <c r="BL407" s="863"/>
      <c r="BM407" s="864"/>
      <c r="BN407" s="863"/>
      <c r="BO407" s="864"/>
      <c r="BP407" s="514"/>
      <c r="BQ407" s="575"/>
      <c r="BR407" s="576"/>
      <c r="BS407" s="576"/>
      <c r="BT407" s="576"/>
      <c r="BU407" s="576"/>
      <c r="BV407" s="577"/>
      <c r="BW407" s="993"/>
      <c r="BX407" s="992"/>
      <c r="BY407" s="991"/>
      <c r="BZ407" s="992"/>
      <c r="CA407" s="991"/>
      <c r="CB407" s="992"/>
      <c r="CC407" s="991"/>
      <c r="CD407" s="992"/>
      <c r="CE407" s="991"/>
      <c r="CF407" s="992"/>
      <c r="CG407" s="281"/>
      <c r="CH407" s="963">
        <f t="shared" si="833"/>
        <v>0</v>
      </c>
      <c r="CI407" s="964"/>
      <c r="CJ407" s="963">
        <f t="shared" si="834"/>
        <v>0</v>
      </c>
      <c r="CK407" s="964"/>
      <c r="CL407" s="963">
        <f t="shared" si="835"/>
        <v>0</v>
      </c>
      <c r="CM407" s="964"/>
      <c r="CN407" s="963">
        <f t="shared" si="836"/>
        <v>0</v>
      </c>
      <c r="CO407" s="964"/>
      <c r="CP407" s="963">
        <f t="shared" si="837"/>
        <v>0</v>
      </c>
      <c r="CQ407" s="964"/>
      <c r="CR407" s="227">
        <f t="shared" si="850"/>
        <v>0</v>
      </c>
      <c r="CS407" s="987"/>
      <c r="CT407" s="988"/>
      <c r="CU407" s="987"/>
      <c r="CV407" s="988"/>
      <c r="CW407" s="987"/>
      <c r="CX407" s="988"/>
      <c r="CY407" s="987"/>
      <c r="CZ407" s="988"/>
      <c r="DA407" s="987"/>
      <c r="DB407" s="988"/>
      <c r="DC407" s="283"/>
      <c r="DD407" s="985"/>
      <c r="DE407" s="986"/>
      <c r="DF407" s="985"/>
      <c r="DG407" s="986"/>
      <c r="DH407" s="985"/>
      <c r="DI407" s="986"/>
      <c r="DJ407" s="985"/>
      <c r="DK407" s="986"/>
      <c r="DL407" s="985"/>
      <c r="DM407" s="986"/>
      <c r="DN407" s="284"/>
      <c r="DO407" s="996"/>
      <c r="DP407" s="997"/>
      <c r="DQ407" s="996"/>
      <c r="DR407" s="997"/>
      <c r="DS407" s="996"/>
      <c r="DT407" s="997"/>
      <c r="DU407" s="996"/>
      <c r="DV407" s="997"/>
      <c r="DW407" s="996"/>
      <c r="DX407" s="997"/>
      <c r="DY407" s="285"/>
      <c r="DZ407" s="572">
        <f t="shared" si="851"/>
        <v>0</v>
      </c>
      <c r="EA407" s="573">
        <f t="shared" si="852"/>
        <v>0</v>
      </c>
      <c r="EB407" s="573">
        <f t="shared" si="853"/>
        <v>0</v>
      </c>
      <c r="EC407" s="573">
        <f t="shared" si="854"/>
        <v>0</v>
      </c>
      <c r="ED407" s="573">
        <f t="shared" si="855"/>
        <v>0</v>
      </c>
      <c r="EE407" s="574">
        <f t="shared" si="856"/>
        <v>0</v>
      </c>
      <c r="EF407" s="256">
        <f t="shared" si="844"/>
        <v>0</v>
      </c>
      <c r="EG407" s="256">
        <f t="shared" si="845"/>
        <v>0</v>
      </c>
      <c r="EH407" s="256">
        <f t="shared" si="846"/>
        <v>0</v>
      </c>
      <c r="EI407" s="256">
        <f t="shared" si="847"/>
        <v>0</v>
      </c>
      <c r="EJ407" s="256">
        <f t="shared" si="848"/>
        <v>0</v>
      </c>
      <c r="EK407" s="244">
        <f t="shared" si="849"/>
        <v>0</v>
      </c>
    </row>
    <row r="408" spans="1:141" ht="15" customHeight="1">
      <c r="C408" s="61" t="s">
        <v>315</v>
      </c>
      <c r="D408" s="655" t="s">
        <v>338</v>
      </c>
      <c r="E408" s="57"/>
      <c r="F408" s="57"/>
      <c r="G408" s="57"/>
      <c r="H408" s="57"/>
      <c r="I408" s="57"/>
      <c r="J408" s="649"/>
      <c r="K408" s="57"/>
      <c r="L408" s="33"/>
      <c r="M408" s="34">
        <f t="shared" si="832"/>
        <v>1.1000000000000001</v>
      </c>
      <c r="N408" s="865"/>
      <c r="O408" s="866"/>
      <c r="P408" s="865"/>
      <c r="Q408" s="866"/>
      <c r="R408" s="865"/>
      <c r="S408" s="866"/>
      <c r="T408" s="865"/>
      <c r="U408" s="866"/>
      <c r="V408" s="865"/>
      <c r="W408" s="866"/>
      <c r="X408" s="287"/>
      <c r="Y408" s="867"/>
      <c r="Z408" s="961"/>
      <c r="AA408" s="867"/>
      <c r="AB408" s="961"/>
      <c r="AC408" s="867"/>
      <c r="AD408" s="961"/>
      <c r="AE408" s="867"/>
      <c r="AF408" s="961"/>
      <c r="AG408" s="867"/>
      <c r="AH408" s="961"/>
      <c r="AI408" s="277"/>
      <c r="AJ408" s="869"/>
      <c r="AK408" s="870"/>
      <c r="AL408" s="869"/>
      <c r="AM408" s="870"/>
      <c r="AN408" s="869"/>
      <c r="AO408" s="870"/>
      <c r="AP408" s="869"/>
      <c r="AQ408" s="870"/>
      <c r="AR408" s="869"/>
      <c r="AS408" s="870"/>
      <c r="AT408" s="278"/>
      <c r="AU408" s="861"/>
      <c r="AV408" s="862"/>
      <c r="AW408" s="861"/>
      <c r="AX408" s="862"/>
      <c r="AY408" s="861"/>
      <c r="AZ408" s="862"/>
      <c r="BA408" s="861"/>
      <c r="BB408" s="862"/>
      <c r="BC408" s="861"/>
      <c r="BD408" s="862"/>
      <c r="BE408" s="279"/>
      <c r="BF408" s="863"/>
      <c r="BG408" s="864"/>
      <c r="BH408" s="863"/>
      <c r="BI408" s="864"/>
      <c r="BJ408" s="863"/>
      <c r="BK408" s="864"/>
      <c r="BL408" s="863"/>
      <c r="BM408" s="864"/>
      <c r="BN408" s="863"/>
      <c r="BO408" s="864"/>
      <c r="BP408" s="514"/>
      <c r="BQ408" s="575"/>
      <c r="BR408" s="576"/>
      <c r="BS408" s="576"/>
      <c r="BT408" s="576"/>
      <c r="BU408" s="576"/>
      <c r="BV408" s="577"/>
      <c r="BW408" s="993"/>
      <c r="BX408" s="992"/>
      <c r="BY408" s="991"/>
      <c r="BZ408" s="992"/>
      <c r="CA408" s="991"/>
      <c r="CB408" s="992"/>
      <c r="CC408" s="991"/>
      <c r="CD408" s="992"/>
      <c r="CE408" s="991"/>
      <c r="CF408" s="992"/>
      <c r="CG408" s="281"/>
      <c r="CH408" s="963">
        <f t="shared" si="833"/>
        <v>0</v>
      </c>
      <c r="CI408" s="964"/>
      <c r="CJ408" s="963">
        <f t="shared" si="834"/>
        <v>0</v>
      </c>
      <c r="CK408" s="964"/>
      <c r="CL408" s="963">
        <f t="shared" si="835"/>
        <v>0</v>
      </c>
      <c r="CM408" s="964"/>
      <c r="CN408" s="963">
        <f t="shared" si="836"/>
        <v>0</v>
      </c>
      <c r="CO408" s="964"/>
      <c r="CP408" s="963">
        <f t="shared" si="837"/>
        <v>0</v>
      </c>
      <c r="CQ408" s="964"/>
      <c r="CR408" s="227">
        <f t="shared" si="850"/>
        <v>0</v>
      </c>
      <c r="CS408" s="987"/>
      <c r="CT408" s="988"/>
      <c r="CU408" s="987"/>
      <c r="CV408" s="988"/>
      <c r="CW408" s="987"/>
      <c r="CX408" s="988"/>
      <c r="CY408" s="987"/>
      <c r="CZ408" s="988"/>
      <c r="DA408" s="987"/>
      <c r="DB408" s="988"/>
      <c r="DC408" s="283"/>
      <c r="DD408" s="985"/>
      <c r="DE408" s="986"/>
      <c r="DF408" s="985"/>
      <c r="DG408" s="986"/>
      <c r="DH408" s="985"/>
      <c r="DI408" s="986"/>
      <c r="DJ408" s="985"/>
      <c r="DK408" s="986"/>
      <c r="DL408" s="985"/>
      <c r="DM408" s="986"/>
      <c r="DN408" s="284"/>
      <c r="DO408" s="996"/>
      <c r="DP408" s="997"/>
      <c r="DQ408" s="996"/>
      <c r="DR408" s="997"/>
      <c r="DS408" s="996"/>
      <c r="DT408" s="997"/>
      <c r="DU408" s="996"/>
      <c r="DV408" s="997"/>
      <c r="DW408" s="996"/>
      <c r="DX408" s="997"/>
      <c r="DY408" s="285"/>
      <c r="DZ408" s="572">
        <f t="shared" si="851"/>
        <v>0</v>
      </c>
      <c r="EA408" s="573">
        <f t="shared" si="852"/>
        <v>0</v>
      </c>
      <c r="EB408" s="573">
        <f t="shared" si="853"/>
        <v>0</v>
      </c>
      <c r="EC408" s="573">
        <f t="shared" si="854"/>
        <v>0</v>
      </c>
      <c r="ED408" s="573">
        <f t="shared" si="855"/>
        <v>0</v>
      </c>
      <c r="EE408" s="574">
        <f t="shared" si="856"/>
        <v>0</v>
      </c>
      <c r="EF408" s="256">
        <f t="shared" si="844"/>
        <v>0</v>
      </c>
      <c r="EG408" s="256">
        <f t="shared" si="845"/>
        <v>0</v>
      </c>
      <c r="EH408" s="256">
        <f t="shared" si="846"/>
        <v>0</v>
      </c>
      <c r="EI408" s="256">
        <f t="shared" si="847"/>
        <v>0</v>
      </c>
      <c r="EJ408" s="256">
        <f t="shared" si="848"/>
        <v>0</v>
      </c>
      <c r="EK408" s="244">
        <f t="shared" si="849"/>
        <v>0</v>
      </c>
    </row>
    <row r="409" spans="1:141" ht="15" customHeight="1">
      <c r="C409" s="61" t="s">
        <v>231</v>
      </c>
      <c r="D409" s="655"/>
      <c r="E409" s="57"/>
      <c r="F409" s="57"/>
      <c r="G409" s="57"/>
      <c r="H409" s="57"/>
      <c r="I409" s="57"/>
      <c r="J409" s="649"/>
      <c r="K409" s="57"/>
      <c r="L409" s="33"/>
      <c r="M409" s="34">
        <f t="shared" si="832"/>
        <v>1</v>
      </c>
      <c r="N409" s="865"/>
      <c r="O409" s="866"/>
      <c r="P409" s="865"/>
      <c r="Q409" s="866"/>
      <c r="R409" s="865"/>
      <c r="S409" s="866"/>
      <c r="T409" s="865"/>
      <c r="U409" s="866"/>
      <c r="V409" s="865"/>
      <c r="W409" s="866"/>
      <c r="X409" s="287"/>
      <c r="Y409" s="867"/>
      <c r="Z409" s="961"/>
      <c r="AA409" s="867"/>
      <c r="AB409" s="961"/>
      <c r="AC409" s="867"/>
      <c r="AD409" s="961"/>
      <c r="AE409" s="867"/>
      <c r="AF409" s="961"/>
      <c r="AG409" s="867"/>
      <c r="AH409" s="961"/>
      <c r="AI409" s="277"/>
      <c r="AJ409" s="869"/>
      <c r="AK409" s="870"/>
      <c r="AL409" s="869"/>
      <c r="AM409" s="870"/>
      <c r="AN409" s="869"/>
      <c r="AO409" s="870"/>
      <c r="AP409" s="869"/>
      <c r="AQ409" s="870"/>
      <c r="AR409" s="869"/>
      <c r="AS409" s="870"/>
      <c r="AT409" s="278"/>
      <c r="AU409" s="861"/>
      <c r="AV409" s="862"/>
      <c r="AW409" s="861"/>
      <c r="AX409" s="862"/>
      <c r="AY409" s="861"/>
      <c r="AZ409" s="862"/>
      <c r="BA409" s="861"/>
      <c r="BB409" s="862"/>
      <c r="BC409" s="861"/>
      <c r="BD409" s="862"/>
      <c r="BE409" s="279"/>
      <c r="BF409" s="863"/>
      <c r="BG409" s="864"/>
      <c r="BH409" s="863"/>
      <c r="BI409" s="864"/>
      <c r="BJ409" s="863"/>
      <c r="BK409" s="864"/>
      <c r="BL409" s="863"/>
      <c r="BM409" s="864"/>
      <c r="BN409" s="863"/>
      <c r="BO409" s="864"/>
      <c r="BP409" s="514"/>
      <c r="BQ409" s="575"/>
      <c r="BR409" s="576"/>
      <c r="BS409" s="576"/>
      <c r="BT409" s="576"/>
      <c r="BU409" s="576"/>
      <c r="BV409" s="577"/>
      <c r="BW409" s="993"/>
      <c r="BX409" s="992"/>
      <c r="BY409" s="991"/>
      <c r="BZ409" s="992"/>
      <c r="CA409" s="991"/>
      <c r="CB409" s="992"/>
      <c r="CC409" s="991"/>
      <c r="CD409" s="992"/>
      <c r="CE409" s="991"/>
      <c r="CF409" s="992"/>
      <c r="CG409" s="281"/>
      <c r="CH409" s="963">
        <f t="shared" si="833"/>
        <v>0</v>
      </c>
      <c r="CI409" s="964"/>
      <c r="CJ409" s="963">
        <f t="shared" si="834"/>
        <v>0</v>
      </c>
      <c r="CK409" s="964"/>
      <c r="CL409" s="963">
        <f t="shared" si="835"/>
        <v>0</v>
      </c>
      <c r="CM409" s="964"/>
      <c r="CN409" s="963">
        <f t="shared" si="836"/>
        <v>0</v>
      </c>
      <c r="CO409" s="964"/>
      <c r="CP409" s="963">
        <f t="shared" si="837"/>
        <v>0</v>
      </c>
      <c r="CQ409" s="964"/>
      <c r="CR409" s="227">
        <f t="shared" si="850"/>
        <v>0</v>
      </c>
      <c r="CS409" s="987"/>
      <c r="CT409" s="988"/>
      <c r="CU409" s="987"/>
      <c r="CV409" s="988"/>
      <c r="CW409" s="987"/>
      <c r="CX409" s="988"/>
      <c r="CY409" s="987"/>
      <c r="CZ409" s="988"/>
      <c r="DA409" s="987"/>
      <c r="DB409" s="988"/>
      <c r="DC409" s="283"/>
      <c r="DD409" s="985"/>
      <c r="DE409" s="986"/>
      <c r="DF409" s="985"/>
      <c r="DG409" s="986"/>
      <c r="DH409" s="985"/>
      <c r="DI409" s="986"/>
      <c r="DJ409" s="985"/>
      <c r="DK409" s="986"/>
      <c r="DL409" s="985"/>
      <c r="DM409" s="986"/>
      <c r="DN409" s="284"/>
      <c r="DO409" s="996"/>
      <c r="DP409" s="997"/>
      <c r="DQ409" s="996"/>
      <c r="DR409" s="997"/>
      <c r="DS409" s="996"/>
      <c r="DT409" s="997"/>
      <c r="DU409" s="996"/>
      <c r="DV409" s="997"/>
      <c r="DW409" s="996"/>
      <c r="DX409" s="997"/>
      <c r="DY409" s="285"/>
      <c r="DZ409" s="572">
        <f t="shared" si="851"/>
        <v>0</v>
      </c>
      <c r="EA409" s="573">
        <f t="shared" si="852"/>
        <v>0</v>
      </c>
      <c r="EB409" s="573">
        <f t="shared" si="853"/>
        <v>0</v>
      </c>
      <c r="EC409" s="573">
        <f t="shared" si="854"/>
        <v>0</v>
      </c>
      <c r="ED409" s="573">
        <f t="shared" si="855"/>
        <v>0</v>
      </c>
      <c r="EE409" s="574">
        <f t="shared" si="856"/>
        <v>0</v>
      </c>
      <c r="EF409" s="256">
        <f t="shared" si="844"/>
        <v>0</v>
      </c>
      <c r="EG409" s="256">
        <f t="shared" si="845"/>
        <v>0</v>
      </c>
      <c r="EH409" s="256">
        <f t="shared" si="846"/>
        <v>0</v>
      </c>
      <c r="EI409" s="256">
        <f t="shared" si="847"/>
        <v>0</v>
      </c>
      <c r="EJ409" s="256">
        <f t="shared" si="848"/>
        <v>0</v>
      </c>
      <c r="EK409" s="244">
        <f t="shared" si="849"/>
        <v>0</v>
      </c>
    </row>
    <row r="410" spans="1:141" ht="15" customHeight="1">
      <c r="C410" s="61" t="s">
        <v>15</v>
      </c>
      <c r="D410" s="655"/>
      <c r="E410" s="57"/>
      <c r="F410" s="57"/>
      <c r="G410" s="57"/>
      <c r="H410" s="57"/>
      <c r="I410" s="57"/>
      <c r="J410" s="649"/>
      <c r="K410" s="57"/>
      <c r="L410" s="33"/>
      <c r="M410" s="34">
        <f t="shared" si="832"/>
        <v>1</v>
      </c>
      <c r="N410" s="865"/>
      <c r="O410" s="866"/>
      <c r="P410" s="865"/>
      <c r="Q410" s="866"/>
      <c r="R410" s="865"/>
      <c r="S410" s="866"/>
      <c r="T410" s="865"/>
      <c r="U410" s="866"/>
      <c r="V410" s="865"/>
      <c r="W410" s="866"/>
      <c r="X410" s="287"/>
      <c r="Y410" s="867"/>
      <c r="Z410" s="961"/>
      <c r="AA410" s="867"/>
      <c r="AB410" s="961"/>
      <c r="AC410" s="867"/>
      <c r="AD410" s="961"/>
      <c r="AE410" s="867"/>
      <c r="AF410" s="961"/>
      <c r="AG410" s="867"/>
      <c r="AH410" s="961"/>
      <c r="AI410" s="277"/>
      <c r="AJ410" s="869"/>
      <c r="AK410" s="870"/>
      <c r="AL410" s="869"/>
      <c r="AM410" s="870"/>
      <c r="AN410" s="869"/>
      <c r="AO410" s="870"/>
      <c r="AP410" s="869"/>
      <c r="AQ410" s="870"/>
      <c r="AR410" s="869"/>
      <c r="AS410" s="870"/>
      <c r="AT410" s="278"/>
      <c r="AU410" s="861"/>
      <c r="AV410" s="862"/>
      <c r="AW410" s="861"/>
      <c r="AX410" s="862"/>
      <c r="AY410" s="861"/>
      <c r="AZ410" s="862"/>
      <c r="BA410" s="861"/>
      <c r="BB410" s="862"/>
      <c r="BC410" s="861"/>
      <c r="BD410" s="862"/>
      <c r="BE410" s="279"/>
      <c r="BF410" s="863"/>
      <c r="BG410" s="864"/>
      <c r="BH410" s="863"/>
      <c r="BI410" s="864"/>
      <c r="BJ410" s="863"/>
      <c r="BK410" s="864"/>
      <c r="BL410" s="863"/>
      <c r="BM410" s="864"/>
      <c r="BN410" s="863"/>
      <c r="BO410" s="864"/>
      <c r="BP410" s="514"/>
      <c r="BQ410" s="575"/>
      <c r="BR410" s="576"/>
      <c r="BS410" s="576"/>
      <c r="BT410" s="576"/>
      <c r="BU410" s="576"/>
      <c r="BV410" s="577"/>
      <c r="BW410" s="993"/>
      <c r="BX410" s="992"/>
      <c r="BY410" s="991"/>
      <c r="BZ410" s="992"/>
      <c r="CA410" s="991"/>
      <c r="CB410" s="992"/>
      <c r="CC410" s="991"/>
      <c r="CD410" s="992"/>
      <c r="CE410" s="991"/>
      <c r="CF410" s="992"/>
      <c r="CG410" s="281"/>
      <c r="CH410" s="963">
        <f t="shared" si="833"/>
        <v>0</v>
      </c>
      <c r="CI410" s="964"/>
      <c r="CJ410" s="963">
        <f t="shared" si="834"/>
        <v>0</v>
      </c>
      <c r="CK410" s="964"/>
      <c r="CL410" s="963">
        <f t="shared" si="835"/>
        <v>0</v>
      </c>
      <c r="CM410" s="964"/>
      <c r="CN410" s="963">
        <f t="shared" si="836"/>
        <v>0</v>
      </c>
      <c r="CO410" s="964"/>
      <c r="CP410" s="963">
        <f t="shared" si="837"/>
        <v>0</v>
      </c>
      <c r="CQ410" s="964"/>
      <c r="CR410" s="227">
        <f t="shared" si="850"/>
        <v>0</v>
      </c>
      <c r="CS410" s="987"/>
      <c r="CT410" s="988"/>
      <c r="CU410" s="987"/>
      <c r="CV410" s="988"/>
      <c r="CW410" s="987"/>
      <c r="CX410" s="988"/>
      <c r="CY410" s="987"/>
      <c r="CZ410" s="988"/>
      <c r="DA410" s="987"/>
      <c r="DB410" s="988"/>
      <c r="DC410" s="283"/>
      <c r="DD410" s="985"/>
      <c r="DE410" s="986"/>
      <c r="DF410" s="985"/>
      <c r="DG410" s="986"/>
      <c r="DH410" s="985"/>
      <c r="DI410" s="986"/>
      <c r="DJ410" s="985"/>
      <c r="DK410" s="986"/>
      <c r="DL410" s="985"/>
      <c r="DM410" s="986"/>
      <c r="DN410" s="284"/>
      <c r="DO410" s="996"/>
      <c r="DP410" s="997"/>
      <c r="DQ410" s="996"/>
      <c r="DR410" s="997"/>
      <c r="DS410" s="996"/>
      <c r="DT410" s="997"/>
      <c r="DU410" s="996"/>
      <c r="DV410" s="997"/>
      <c r="DW410" s="996"/>
      <c r="DX410" s="997"/>
      <c r="DY410" s="285"/>
      <c r="DZ410" s="572">
        <f t="shared" si="851"/>
        <v>0</v>
      </c>
      <c r="EA410" s="573">
        <f t="shared" si="852"/>
        <v>0</v>
      </c>
      <c r="EB410" s="573">
        <f t="shared" si="853"/>
        <v>0</v>
      </c>
      <c r="EC410" s="573">
        <f t="shared" si="854"/>
        <v>0</v>
      </c>
      <c r="ED410" s="573">
        <f t="shared" si="855"/>
        <v>0</v>
      </c>
      <c r="EE410" s="574">
        <f t="shared" si="856"/>
        <v>0</v>
      </c>
      <c r="EF410" s="256">
        <f t="shared" si="844"/>
        <v>0</v>
      </c>
      <c r="EG410" s="256">
        <f t="shared" si="845"/>
        <v>0</v>
      </c>
      <c r="EH410" s="256">
        <f t="shared" si="846"/>
        <v>0</v>
      </c>
      <c r="EI410" s="256">
        <f t="shared" si="847"/>
        <v>0</v>
      </c>
      <c r="EJ410" s="256">
        <f t="shared" si="848"/>
        <v>0</v>
      </c>
      <c r="EK410" s="244">
        <f t="shared" si="849"/>
        <v>0</v>
      </c>
    </row>
    <row r="411" spans="1:141" ht="15" customHeight="1">
      <c r="C411" s="61" t="s">
        <v>34</v>
      </c>
      <c r="D411" s="655"/>
      <c r="E411" s="57"/>
      <c r="F411" s="57"/>
      <c r="G411" s="57"/>
      <c r="H411" s="57"/>
      <c r="I411" s="57"/>
      <c r="J411" s="649"/>
      <c r="K411" s="57"/>
      <c r="L411" s="33"/>
      <c r="M411" s="34">
        <f t="shared" si="832"/>
        <v>1.1000000000000001</v>
      </c>
      <c r="N411" s="865"/>
      <c r="O411" s="866"/>
      <c r="P411" s="865"/>
      <c r="Q411" s="866"/>
      <c r="R411" s="865"/>
      <c r="S411" s="866"/>
      <c r="T411" s="865"/>
      <c r="U411" s="866"/>
      <c r="V411" s="865"/>
      <c r="W411" s="866"/>
      <c r="X411" s="287"/>
      <c r="Y411" s="867"/>
      <c r="Z411" s="961"/>
      <c r="AA411" s="867"/>
      <c r="AB411" s="961"/>
      <c r="AC411" s="867"/>
      <c r="AD411" s="961"/>
      <c r="AE411" s="867"/>
      <c r="AF411" s="961"/>
      <c r="AG411" s="867"/>
      <c r="AH411" s="961"/>
      <c r="AI411" s="277"/>
      <c r="AJ411" s="869"/>
      <c r="AK411" s="870"/>
      <c r="AL411" s="869"/>
      <c r="AM411" s="870"/>
      <c r="AN411" s="869"/>
      <c r="AO411" s="870"/>
      <c r="AP411" s="869"/>
      <c r="AQ411" s="870"/>
      <c r="AR411" s="869"/>
      <c r="AS411" s="870"/>
      <c r="AT411" s="278"/>
      <c r="AU411" s="861"/>
      <c r="AV411" s="862"/>
      <c r="AW411" s="861"/>
      <c r="AX411" s="862"/>
      <c r="AY411" s="861"/>
      <c r="AZ411" s="862"/>
      <c r="BA411" s="861"/>
      <c r="BB411" s="862"/>
      <c r="BC411" s="861"/>
      <c r="BD411" s="862"/>
      <c r="BE411" s="279"/>
      <c r="BF411" s="863"/>
      <c r="BG411" s="864"/>
      <c r="BH411" s="863"/>
      <c r="BI411" s="864"/>
      <c r="BJ411" s="863"/>
      <c r="BK411" s="864"/>
      <c r="BL411" s="863"/>
      <c r="BM411" s="864"/>
      <c r="BN411" s="863"/>
      <c r="BO411" s="864"/>
      <c r="BP411" s="514"/>
      <c r="BQ411" s="575"/>
      <c r="BR411" s="576"/>
      <c r="BS411" s="576"/>
      <c r="BT411" s="576"/>
      <c r="BU411" s="576"/>
      <c r="BV411" s="577"/>
      <c r="BW411" s="993"/>
      <c r="BX411" s="992"/>
      <c r="BY411" s="991"/>
      <c r="BZ411" s="992"/>
      <c r="CA411" s="991"/>
      <c r="CB411" s="992"/>
      <c r="CC411" s="991"/>
      <c r="CD411" s="992"/>
      <c r="CE411" s="991"/>
      <c r="CF411" s="992"/>
      <c r="CG411" s="281"/>
      <c r="CH411" s="963">
        <f t="shared" si="833"/>
        <v>0</v>
      </c>
      <c r="CI411" s="964"/>
      <c r="CJ411" s="963">
        <f t="shared" si="834"/>
        <v>0</v>
      </c>
      <c r="CK411" s="964"/>
      <c r="CL411" s="963">
        <f t="shared" si="835"/>
        <v>0</v>
      </c>
      <c r="CM411" s="964"/>
      <c r="CN411" s="963">
        <f t="shared" si="836"/>
        <v>0</v>
      </c>
      <c r="CO411" s="964"/>
      <c r="CP411" s="963">
        <f t="shared" si="837"/>
        <v>0</v>
      </c>
      <c r="CQ411" s="964"/>
      <c r="CR411" s="227">
        <f t="shared" si="850"/>
        <v>0</v>
      </c>
      <c r="CS411" s="987"/>
      <c r="CT411" s="988"/>
      <c r="CU411" s="987"/>
      <c r="CV411" s="988"/>
      <c r="CW411" s="987"/>
      <c r="CX411" s="988"/>
      <c r="CY411" s="987"/>
      <c r="CZ411" s="988"/>
      <c r="DA411" s="987"/>
      <c r="DB411" s="988"/>
      <c r="DC411" s="283"/>
      <c r="DD411" s="985"/>
      <c r="DE411" s="986"/>
      <c r="DF411" s="985"/>
      <c r="DG411" s="986"/>
      <c r="DH411" s="985"/>
      <c r="DI411" s="986"/>
      <c r="DJ411" s="985"/>
      <c r="DK411" s="986"/>
      <c r="DL411" s="985"/>
      <c r="DM411" s="986"/>
      <c r="DN411" s="284"/>
      <c r="DO411" s="996"/>
      <c r="DP411" s="997"/>
      <c r="DQ411" s="996"/>
      <c r="DR411" s="997"/>
      <c r="DS411" s="996"/>
      <c r="DT411" s="997"/>
      <c r="DU411" s="996"/>
      <c r="DV411" s="997"/>
      <c r="DW411" s="996"/>
      <c r="DX411" s="997"/>
      <c r="DY411" s="285"/>
      <c r="DZ411" s="572">
        <f t="shared" si="851"/>
        <v>0</v>
      </c>
      <c r="EA411" s="573">
        <f t="shared" si="852"/>
        <v>0</v>
      </c>
      <c r="EB411" s="573">
        <f t="shared" si="853"/>
        <v>0</v>
      </c>
      <c r="EC411" s="573">
        <f t="shared" si="854"/>
        <v>0</v>
      </c>
      <c r="ED411" s="573">
        <f t="shared" si="855"/>
        <v>0</v>
      </c>
      <c r="EE411" s="574">
        <f t="shared" si="856"/>
        <v>0</v>
      </c>
      <c r="EF411" s="256">
        <f t="shared" si="844"/>
        <v>0</v>
      </c>
      <c r="EG411" s="256">
        <f t="shared" si="845"/>
        <v>0</v>
      </c>
      <c r="EH411" s="256">
        <f t="shared" si="846"/>
        <v>0</v>
      </c>
      <c r="EI411" s="256">
        <f t="shared" si="847"/>
        <v>0</v>
      </c>
      <c r="EJ411" s="256">
        <f t="shared" si="848"/>
        <v>0</v>
      </c>
      <c r="EK411" s="244">
        <f t="shared" si="849"/>
        <v>0</v>
      </c>
    </row>
    <row r="412" spans="1:141" ht="15" customHeight="1">
      <c r="C412" s="61"/>
      <c r="J412" s="892" t="s">
        <v>150</v>
      </c>
      <c r="K412" s="903"/>
      <c r="L412" s="903"/>
      <c r="M412" s="885"/>
      <c r="N412" s="886"/>
      <c r="O412" s="686"/>
      <c r="P412" s="886"/>
      <c r="Q412" s="686"/>
      <c r="R412" s="886"/>
      <c r="S412" s="686"/>
      <c r="T412" s="886"/>
      <c r="U412" s="686"/>
      <c r="V412" s="886"/>
      <c r="W412" s="686"/>
      <c r="X412" s="109"/>
      <c r="Y412" s="886"/>
      <c r="Z412" s="686"/>
      <c r="AA412" s="886"/>
      <c r="AB412" s="686"/>
      <c r="AC412" s="886"/>
      <c r="AD412" s="686"/>
      <c r="AE412" s="886"/>
      <c r="AF412" s="686"/>
      <c r="AG412" s="886"/>
      <c r="AH412" s="686"/>
      <c r="AI412" s="109"/>
      <c r="AJ412" s="886"/>
      <c r="AK412" s="686"/>
      <c r="AL412" s="886"/>
      <c r="AM412" s="686"/>
      <c r="AN412" s="886"/>
      <c r="AO412" s="686"/>
      <c r="AP412" s="886"/>
      <c r="AQ412" s="686"/>
      <c r="AR412" s="886"/>
      <c r="AS412" s="686"/>
      <c r="AT412" s="109"/>
      <c r="AU412" s="886"/>
      <c r="AV412" s="686"/>
      <c r="AW412" s="886"/>
      <c r="AX412" s="686"/>
      <c r="AY412" s="886"/>
      <c r="AZ412" s="686"/>
      <c r="BA412" s="886"/>
      <c r="BB412" s="686"/>
      <c r="BC412" s="886"/>
      <c r="BD412" s="686"/>
      <c r="BE412" s="109"/>
      <c r="BF412" s="886"/>
      <c r="BG412" s="686"/>
      <c r="BH412" s="886"/>
      <c r="BI412" s="686"/>
      <c r="BJ412" s="886"/>
      <c r="BK412" s="686"/>
      <c r="BL412" s="886"/>
      <c r="BM412" s="686"/>
      <c r="BN412" s="886"/>
      <c r="BO412" s="686"/>
      <c r="BP412" s="164"/>
      <c r="BQ412" s="559"/>
      <c r="BR412" s="164"/>
      <c r="BS412" s="164"/>
      <c r="BT412" s="164"/>
      <c r="BU412" s="164"/>
      <c r="BV412" s="544"/>
      <c r="BW412" s="979"/>
      <c r="BX412" s="686"/>
      <c r="BY412" s="886"/>
      <c r="BZ412" s="686"/>
      <c r="CA412" s="886"/>
      <c r="CB412" s="686"/>
      <c r="CC412" s="886"/>
      <c r="CD412" s="686"/>
      <c r="CE412" s="886"/>
      <c r="CF412" s="686"/>
      <c r="CG412" s="109"/>
      <c r="CH412" s="886">
        <f>SUM(CH400:CH411)</f>
        <v>0</v>
      </c>
      <c r="CI412" s="686"/>
      <c r="CJ412" s="886">
        <f>SUM(CJ400:CJ411)</f>
        <v>0</v>
      </c>
      <c r="CK412" s="686"/>
      <c r="CL412" s="886">
        <f>SUM(CL400:CL411)</f>
        <v>0</v>
      </c>
      <c r="CM412" s="686"/>
      <c r="CN412" s="886">
        <f>SUM(CN400:CN411)</f>
        <v>0</v>
      </c>
      <c r="CO412" s="686"/>
      <c r="CP412" s="886">
        <f>SUM(CP400:CP411)</f>
        <v>0</v>
      </c>
      <c r="CQ412" s="686"/>
      <c r="CR412" s="109">
        <f>SUM(CH412:CQ412)</f>
        <v>0</v>
      </c>
      <c r="CS412" s="886"/>
      <c r="CT412" s="686"/>
      <c r="CU412" s="886"/>
      <c r="CV412" s="686"/>
      <c r="CW412" s="886"/>
      <c r="CX412" s="686"/>
      <c r="CY412" s="886"/>
      <c r="CZ412" s="686"/>
      <c r="DA412" s="886"/>
      <c r="DB412" s="686"/>
      <c r="DC412" s="109"/>
      <c r="DD412" s="886"/>
      <c r="DE412" s="686"/>
      <c r="DF412" s="886"/>
      <c r="DG412" s="686"/>
      <c r="DH412" s="886"/>
      <c r="DI412" s="686"/>
      <c r="DJ412" s="886"/>
      <c r="DK412" s="686"/>
      <c r="DL412" s="886"/>
      <c r="DM412" s="686"/>
      <c r="DN412" s="109"/>
      <c r="DO412" s="886"/>
      <c r="DP412" s="686"/>
      <c r="DQ412" s="886"/>
      <c r="DR412" s="686"/>
      <c r="DS412" s="886"/>
      <c r="DT412" s="686"/>
      <c r="DU412" s="886"/>
      <c r="DV412" s="686"/>
      <c r="DW412" s="886"/>
      <c r="DX412" s="686"/>
      <c r="DY412" s="109"/>
      <c r="DZ412" s="559">
        <f>SUM(DZ400:DZ411)</f>
        <v>0</v>
      </c>
      <c r="EA412" s="164">
        <f>SUM(EA400:EA411)</f>
        <v>0</v>
      </c>
      <c r="EB412" s="164">
        <f t="shared" ref="EB412:ED412" si="857">SUM(EB400:EB411)</f>
        <v>0</v>
      </c>
      <c r="EC412" s="164">
        <f t="shared" si="857"/>
        <v>0</v>
      </c>
      <c r="ED412" s="164">
        <f t="shared" si="857"/>
        <v>0</v>
      </c>
      <c r="EE412" s="544">
        <f>SUM(DZ412:ED412)</f>
        <v>0</v>
      </c>
      <c r="EF412" s="109">
        <f>SUM(EF400:EF411)</f>
        <v>0</v>
      </c>
      <c r="EG412" s="109">
        <f>SUM(EG400:EG411)</f>
        <v>0</v>
      </c>
      <c r="EH412" s="109">
        <f>SUM(EH400:EH411)</f>
        <v>0</v>
      </c>
      <c r="EI412" s="109">
        <f>SUM(EI400:EI411)</f>
        <v>0</v>
      </c>
      <c r="EJ412" s="109">
        <f>SUM(EJ400:EJ411)</f>
        <v>0</v>
      </c>
      <c r="EK412" s="109">
        <f t="shared" si="849"/>
        <v>0</v>
      </c>
    </row>
    <row r="413" spans="1:141" s="9" customFormat="1" ht="26.25" customHeight="1">
      <c r="A413" s="62">
        <v>2000</v>
      </c>
      <c r="B413" s="62"/>
      <c r="C413" s="1029" t="str">
        <f>CONCATENATE(CS8," Travel")</f>
        <v>Dept #3 Match Budget Travel</v>
      </c>
      <c r="D413" s="1030"/>
      <c r="E413" s="719" t="s">
        <v>188</v>
      </c>
      <c r="F413" s="719"/>
      <c r="G413" s="719"/>
      <c r="H413" s="719"/>
      <c r="I413" s="719"/>
      <c r="J413" s="76"/>
      <c r="K413" s="76"/>
      <c r="L413" s="76"/>
      <c r="M413" s="122"/>
      <c r="N413" s="81"/>
      <c r="O413" s="97"/>
      <c r="P413" s="81"/>
      <c r="Q413" s="97"/>
      <c r="R413" s="81"/>
      <c r="S413" s="97"/>
      <c r="T413" s="81"/>
      <c r="U413" s="97"/>
      <c r="V413" s="81"/>
      <c r="W413" s="97"/>
      <c r="X413" s="99"/>
      <c r="Y413" s="81"/>
      <c r="Z413" s="97"/>
      <c r="AA413" s="81"/>
      <c r="AB413" s="97"/>
      <c r="AC413" s="81"/>
      <c r="AD413" s="97"/>
      <c r="AE413" s="81"/>
      <c r="AF413" s="97"/>
      <c r="AG413" s="81"/>
      <c r="AH413" s="97"/>
      <c r="AI413" s="99"/>
      <c r="AJ413" s="81"/>
      <c r="AK413" s="97"/>
      <c r="AL413" s="81"/>
      <c r="AM413" s="97"/>
      <c r="AN413" s="81"/>
      <c r="AO413" s="97"/>
      <c r="AP413" s="81"/>
      <c r="AQ413" s="97"/>
      <c r="AR413" s="81"/>
      <c r="AS413" s="97"/>
      <c r="AT413" s="99"/>
      <c r="AU413" s="81"/>
      <c r="AV413" s="97"/>
      <c r="AW413" s="81"/>
      <c r="AX413" s="97"/>
      <c r="AY413" s="81"/>
      <c r="AZ413" s="97"/>
      <c r="BA413" s="81"/>
      <c r="BB413" s="97"/>
      <c r="BC413" s="81"/>
      <c r="BD413" s="97"/>
      <c r="BE413" s="99"/>
      <c r="BF413" s="81"/>
      <c r="BG413" s="97"/>
      <c r="BH413" s="81"/>
      <c r="BI413" s="97"/>
      <c r="BJ413" s="81"/>
      <c r="BK413" s="97"/>
      <c r="BL413" s="81"/>
      <c r="BM413" s="97"/>
      <c r="BN413" s="81"/>
      <c r="BO413" s="97"/>
      <c r="BP413" s="512"/>
      <c r="BQ413" s="560"/>
      <c r="BR413" s="512"/>
      <c r="BS413" s="512"/>
      <c r="BT413" s="512"/>
      <c r="BU413" s="512"/>
      <c r="BV413" s="542"/>
      <c r="BW413" s="69"/>
      <c r="BX413" s="97"/>
      <c r="BY413" s="81"/>
      <c r="BZ413" s="97"/>
      <c r="CA413" s="81"/>
      <c r="CB413" s="97"/>
      <c r="CC413" s="81"/>
      <c r="CD413" s="97"/>
      <c r="CE413" s="81"/>
      <c r="CF413" s="97"/>
      <c r="CG413" s="99"/>
      <c r="CH413" s="81"/>
      <c r="CI413" s="97"/>
      <c r="CJ413" s="81"/>
      <c r="CK413" s="97"/>
      <c r="CL413" s="81"/>
      <c r="CM413" s="97"/>
      <c r="CN413" s="81"/>
      <c r="CO413" s="97"/>
      <c r="CP413" s="81"/>
      <c r="CQ413" s="97"/>
      <c r="CR413" s="99"/>
      <c r="CS413" s="81"/>
      <c r="CT413" s="97"/>
      <c r="CU413" s="81"/>
      <c r="CV413" s="97"/>
      <c r="CW413" s="81"/>
      <c r="CX413" s="97"/>
      <c r="CY413" s="81"/>
      <c r="CZ413" s="97"/>
      <c r="DA413" s="81"/>
      <c r="DB413" s="97"/>
      <c r="DC413" s="99"/>
      <c r="DD413" s="81"/>
      <c r="DE413" s="97"/>
      <c r="DF413" s="81"/>
      <c r="DG413" s="97"/>
      <c r="DH413" s="81"/>
      <c r="DI413" s="97"/>
      <c r="DJ413" s="81"/>
      <c r="DK413" s="97"/>
      <c r="DL413" s="81"/>
      <c r="DM413" s="97"/>
      <c r="DN413" s="99"/>
      <c r="DO413" s="81"/>
      <c r="DP413" s="97"/>
      <c r="DQ413" s="81"/>
      <c r="DR413" s="97"/>
      <c r="DS413" s="81"/>
      <c r="DT413" s="97"/>
      <c r="DU413" s="81"/>
      <c r="DV413" s="97"/>
      <c r="DW413" s="81"/>
      <c r="DX413" s="97"/>
      <c r="DY413" s="99"/>
      <c r="DZ413" s="560"/>
      <c r="EA413" s="512"/>
      <c r="EB413" s="512"/>
      <c r="EC413" s="512"/>
      <c r="ED413" s="512"/>
      <c r="EE413" s="542"/>
      <c r="EF413" s="153"/>
      <c r="EG413" s="153"/>
      <c r="EH413" s="153"/>
      <c r="EI413" s="153"/>
      <c r="EJ413" s="153"/>
      <c r="EK413" s="206"/>
    </row>
    <row r="414" spans="1:141" s="9" customFormat="1" ht="34.5" customHeight="1">
      <c r="A414" s="62"/>
      <c r="B414" s="62"/>
      <c r="C414" s="94" t="s">
        <v>33</v>
      </c>
      <c r="D414" s="9" t="s">
        <v>149</v>
      </c>
      <c r="E414" s="64" t="str">
        <f>CS9</f>
        <v>Year 1</v>
      </c>
      <c r="F414" s="64" t="str">
        <f>CU9</f>
        <v>Year 2</v>
      </c>
      <c r="G414" s="64" t="str">
        <f>CW9</f>
        <v>Year 3</v>
      </c>
      <c r="H414" s="64" t="str">
        <f>CY9</f>
        <v>Year 4</v>
      </c>
      <c r="I414" s="64" t="str">
        <f>DA9</f>
        <v>Year 5</v>
      </c>
      <c r="J414" s="62" t="s">
        <v>336</v>
      </c>
      <c r="K414" s="62" t="s">
        <v>337</v>
      </c>
      <c r="L414" s="62" t="s">
        <v>45</v>
      </c>
      <c r="M414" s="62" t="s">
        <v>317</v>
      </c>
      <c r="N414" s="81"/>
      <c r="O414" s="103"/>
      <c r="P414" s="125"/>
      <c r="Q414" s="103"/>
      <c r="R414" s="125"/>
      <c r="S414" s="103"/>
      <c r="T414" s="125"/>
      <c r="U414" s="103"/>
      <c r="V414" s="125"/>
      <c r="W414" s="103"/>
      <c r="X414" s="99"/>
      <c r="Y414" s="81"/>
      <c r="Z414" s="103"/>
      <c r="AA414" s="125"/>
      <c r="AB414" s="103"/>
      <c r="AC414" s="125"/>
      <c r="AD414" s="103"/>
      <c r="AE414" s="125"/>
      <c r="AF414" s="103"/>
      <c r="AG414" s="125"/>
      <c r="AH414" s="103"/>
      <c r="AI414" s="99"/>
      <c r="AJ414" s="81"/>
      <c r="AK414" s="103"/>
      <c r="AL414" s="125"/>
      <c r="AM414" s="103"/>
      <c r="AN414" s="125"/>
      <c r="AO414" s="103"/>
      <c r="AP414" s="125"/>
      <c r="AQ414" s="103"/>
      <c r="AR414" s="125"/>
      <c r="AS414" s="103"/>
      <c r="AT414" s="99"/>
      <c r="AU414" s="81"/>
      <c r="AV414" s="103"/>
      <c r="AW414" s="125"/>
      <c r="AX414" s="103"/>
      <c r="AY414" s="125"/>
      <c r="AZ414" s="103"/>
      <c r="BA414" s="125"/>
      <c r="BB414" s="103"/>
      <c r="BC414" s="125"/>
      <c r="BD414" s="103"/>
      <c r="BE414" s="99"/>
      <c r="BF414" s="81"/>
      <c r="BG414" s="103"/>
      <c r="BH414" s="125"/>
      <c r="BI414" s="103"/>
      <c r="BJ414" s="125"/>
      <c r="BK414" s="103"/>
      <c r="BL414" s="125"/>
      <c r="BM414" s="103"/>
      <c r="BN414" s="125"/>
      <c r="BO414" s="103"/>
      <c r="BP414" s="512"/>
      <c r="BQ414" s="560"/>
      <c r="BR414" s="512"/>
      <c r="BS414" s="512"/>
      <c r="BT414" s="512"/>
      <c r="BU414" s="512"/>
      <c r="BV414" s="542"/>
      <c r="BW414" s="69"/>
      <c r="BX414" s="103"/>
      <c r="BY414" s="125"/>
      <c r="BZ414" s="103"/>
      <c r="CA414" s="125"/>
      <c r="CB414" s="103"/>
      <c r="CC414" s="125"/>
      <c r="CD414" s="103"/>
      <c r="CE414" s="125"/>
      <c r="CF414" s="103"/>
      <c r="CG414" s="99"/>
      <c r="CH414" s="81"/>
      <c r="CI414" s="103"/>
      <c r="CJ414" s="125"/>
      <c r="CK414" s="103"/>
      <c r="CL414" s="125"/>
      <c r="CM414" s="103"/>
      <c r="CN414" s="125"/>
      <c r="CO414" s="103"/>
      <c r="CP414" s="125"/>
      <c r="CQ414" s="103"/>
      <c r="CR414" s="99"/>
      <c r="CS414" s="81"/>
      <c r="CT414" s="103"/>
      <c r="CU414" s="125"/>
      <c r="CV414" s="103"/>
      <c r="CW414" s="125"/>
      <c r="CX414" s="103"/>
      <c r="CY414" s="125"/>
      <c r="CZ414" s="103"/>
      <c r="DA414" s="125"/>
      <c r="DB414" s="103"/>
      <c r="DC414" s="99"/>
      <c r="DD414" s="81"/>
      <c r="DE414" s="103"/>
      <c r="DF414" s="125"/>
      <c r="DG414" s="103"/>
      <c r="DH414" s="125"/>
      <c r="DI414" s="103"/>
      <c r="DJ414" s="125"/>
      <c r="DK414" s="103"/>
      <c r="DL414" s="125"/>
      <c r="DM414" s="103"/>
      <c r="DN414" s="99"/>
      <c r="DO414" s="81"/>
      <c r="DP414" s="103"/>
      <c r="DQ414" s="125"/>
      <c r="DR414" s="103"/>
      <c r="DS414" s="125"/>
      <c r="DT414" s="103"/>
      <c r="DU414" s="125"/>
      <c r="DV414" s="103"/>
      <c r="DW414" s="125"/>
      <c r="DX414" s="103"/>
      <c r="DY414" s="99"/>
      <c r="DZ414" s="560"/>
      <c r="EA414" s="512"/>
      <c r="EB414" s="512"/>
      <c r="EC414" s="512"/>
      <c r="ED414" s="512"/>
      <c r="EE414" s="542"/>
      <c r="EF414" s="206"/>
      <c r="EG414" s="206"/>
      <c r="EH414" s="206"/>
      <c r="EI414" s="206"/>
      <c r="EJ414" s="206"/>
      <c r="EK414" s="206"/>
    </row>
    <row r="415" spans="1:141" s="9" customFormat="1" ht="15" customHeight="1">
      <c r="A415" s="62"/>
      <c r="B415" s="62"/>
      <c r="C415" s="61" t="s">
        <v>315</v>
      </c>
      <c r="D415" s="655" t="s">
        <v>338</v>
      </c>
      <c r="E415" s="57"/>
      <c r="F415" s="57"/>
      <c r="G415" s="57"/>
      <c r="H415" s="57"/>
      <c r="I415" s="57"/>
      <c r="J415" s="649"/>
      <c r="K415" s="57"/>
      <c r="L415" s="33"/>
      <c r="M415" s="34">
        <f t="shared" ref="M415:M434" si="858">VLOOKUP(C415,TravelIncrease,2,0)</f>
        <v>1.1000000000000001</v>
      </c>
      <c r="N415" s="865"/>
      <c r="O415" s="866"/>
      <c r="P415" s="865"/>
      <c r="Q415" s="866"/>
      <c r="R415" s="865"/>
      <c r="S415" s="866"/>
      <c r="T415" s="865"/>
      <c r="U415" s="866"/>
      <c r="V415" s="865"/>
      <c r="W415" s="866"/>
      <c r="X415" s="287"/>
      <c r="Y415" s="867"/>
      <c r="Z415" s="961"/>
      <c r="AA415" s="867"/>
      <c r="AB415" s="961"/>
      <c r="AC415" s="867"/>
      <c r="AD415" s="961"/>
      <c r="AE415" s="867"/>
      <c r="AF415" s="961"/>
      <c r="AG415" s="867"/>
      <c r="AH415" s="961"/>
      <c r="AI415" s="277"/>
      <c r="AJ415" s="869"/>
      <c r="AK415" s="870"/>
      <c r="AL415" s="869"/>
      <c r="AM415" s="870"/>
      <c r="AN415" s="869"/>
      <c r="AO415" s="870"/>
      <c r="AP415" s="869"/>
      <c r="AQ415" s="870"/>
      <c r="AR415" s="869"/>
      <c r="AS415" s="870"/>
      <c r="AT415" s="278"/>
      <c r="AU415" s="861"/>
      <c r="AV415" s="862"/>
      <c r="AW415" s="861"/>
      <c r="AX415" s="862"/>
      <c r="AY415" s="861"/>
      <c r="AZ415" s="862"/>
      <c r="BA415" s="861"/>
      <c r="BB415" s="862"/>
      <c r="BC415" s="861"/>
      <c r="BD415" s="862"/>
      <c r="BE415" s="279"/>
      <c r="BF415" s="863"/>
      <c r="BG415" s="864"/>
      <c r="BH415" s="863"/>
      <c r="BI415" s="864"/>
      <c r="BJ415" s="863"/>
      <c r="BK415" s="864"/>
      <c r="BL415" s="863"/>
      <c r="BM415" s="864"/>
      <c r="BN415" s="863"/>
      <c r="BO415" s="864"/>
      <c r="BP415" s="514"/>
      <c r="BQ415" s="575"/>
      <c r="BR415" s="576"/>
      <c r="BS415" s="576"/>
      <c r="BT415" s="576"/>
      <c r="BU415" s="576"/>
      <c r="BV415" s="577"/>
      <c r="BW415" s="993"/>
      <c r="BX415" s="992"/>
      <c r="BY415" s="991"/>
      <c r="BZ415" s="992"/>
      <c r="CA415" s="991"/>
      <c r="CB415" s="992"/>
      <c r="CC415" s="991"/>
      <c r="CD415" s="992"/>
      <c r="CE415" s="991"/>
      <c r="CF415" s="992"/>
      <c r="CG415" s="281"/>
      <c r="CH415" s="989"/>
      <c r="CI415" s="990"/>
      <c r="CJ415" s="989"/>
      <c r="CK415" s="990"/>
      <c r="CL415" s="989"/>
      <c r="CM415" s="990"/>
      <c r="CN415" s="989"/>
      <c r="CO415" s="990"/>
      <c r="CP415" s="989"/>
      <c r="CQ415" s="990"/>
      <c r="CR415" s="282"/>
      <c r="CS415" s="965">
        <f t="shared" ref="CS415:CS434" si="859">ROUND($E415*$K415*$L415*$M415,0)</f>
        <v>0</v>
      </c>
      <c r="CT415" s="966"/>
      <c r="CU415" s="965">
        <f t="shared" ref="CU415:CU434" si="860">ROUND($F415*$K415*$L415*$M415^2,0)</f>
        <v>0</v>
      </c>
      <c r="CV415" s="966"/>
      <c r="CW415" s="965">
        <f t="shared" ref="CW415:CW434" si="861">ROUND($G415*$K415*$L415*$M415^3,0)</f>
        <v>0</v>
      </c>
      <c r="CX415" s="966"/>
      <c r="CY415" s="965">
        <f t="shared" ref="CY415:CY434" si="862">ROUND($H415*$K415*$L415*$M415^4,0)</f>
        <v>0</v>
      </c>
      <c r="CZ415" s="966"/>
      <c r="DA415" s="965">
        <f t="shared" ref="DA415:DA434" si="863">ROUND($I415*$K415*$L415*$M415^5,0)</f>
        <v>0</v>
      </c>
      <c r="DB415" s="966"/>
      <c r="DC415" s="230">
        <f>SUM(CS415+CU415+CW415+CY415+DA415)</f>
        <v>0</v>
      </c>
      <c r="DD415" s="985"/>
      <c r="DE415" s="986"/>
      <c r="DF415" s="985"/>
      <c r="DG415" s="986"/>
      <c r="DH415" s="985"/>
      <c r="DI415" s="986"/>
      <c r="DJ415" s="985"/>
      <c r="DK415" s="986"/>
      <c r="DL415" s="985"/>
      <c r="DM415" s="986"/>
      <c r="DN415" s="284"/>
      <c r="DO415" s="996"/>
      <c r="DP415" s="997"/>
      <c r="DQ415" s="996"/>
      <c r="DR415" s="997"/>
      <c r="DS415" s="996"/>
      <c r="DT415" s="997"/>
      <c r="DU415" s="996"/>
      <c r="DV415" s="997"/>
      <c r="DW415" s="996"/>
      <c r="DX415" s="997"/>
      <c r="DY415" s="285"/>
      <c r="DZ415" s="572">
        <f>CS415</f>
        <v>0</v>
      </c>
      <c r="EA415" s="573">
        <f>CU415</f>
        <v>0</v>
      </c>
      <c r="EB415" s="573">
        <f>CW415</f>
        <v>0</v>
      </c>
      <c r="EC415" s="573">
        <f>CY415</f>
        <v>0</v>
      </c>
      <c r="ED415" s="573">
        <f>DA415</f>
        <v>0</v>
      </c>
      <c r="EE415" s="574">
        <f>SUM(DZ415:ED415)</f>
        <v>0</v>
      </c>
      <c r="EF415" s="256">
        <f t="shared" ref="EF415:EF434" si="864">CS415</f>
        <v>0</v>
      </c>
      <c r="EG415" s="256">
        <f t="shared" ref="EG415:EG434" si="865">CU415</f>
        <v>0</v>
      </c>
      <c r="EH415" s="256">
        <f t="shared" ref="EH415:EH434" si="866">CW415</f>
        <v>0</v>
      </c>
      <c r="EI415" s="256">
        <f t="shared" ref="EI415:EI434" si="867">CY415</f>
        <v>0</v>
      </c>
      <c r="EJ415" s="256">
        <f t="shared" ref="EJ415:EJ434" si="868">DA415</f>
        <v>0</v>
      </c>
      <c r="EK415" s="244">
        <f t="shared" ref="EK415:EK434" si="869">SUM(EF415:EJ415)</f>
        <v>0</v>
      </c>
    </row>
    <row r="416" spans="1:141" s="9" customFormat="1" ht="15" customHeight="1">
      <c r="A416" s="62"/>
      <c r="B416" s="62"/>
      <c r="C416" s="61" t="s">
        <v>231</v>
      </c>
      <c r="D416" s="655"/>
      <c r="E416" s="57"/>
      <c r="F416" s="57"/>
      <c r="G416" s="57"/>
      <c r="H416" s="57"/>
      <c r="I416" s="57"/>
      <c r="J416" s="649"/>
      <c r="K416" s="57"/>
      <c r="L416" s="33"/>
      <c r="M416" s="34">
        <f t="shared" si="858"/>
        <v>1</v>
      </c>
      <c r="N416" s="865"/>
      <c r="O416" s="866"/>
      <c r="P416" s="865"/>
      <c r="Q416" s="866"/>
      <c r="R416" s="865"/>
      <c r="S416" s="866"/>
      <c r="T416" s="865"/>
      <c r="U416" s="866"/>
      <c r="V416" s="865"/>
      <c r="W416" s="866"/>
      <c r="X416" s="287"/>
      <c r="Y416" s="867"/>
      <c r="Z416" s="961"/>
      <c r="AA416" s="867"/>
      <c r="AB416" s="961"/>
      <c r="AC416" s="867"/>
      <c r="AD416" s="961"/>
      <c r="AE416" s="867"/>
      <c r="AF416" s="961"/>
      <c r="AG416" s="867"/>
      <c r="AH416" s="961"/>
      <c r="AI416" s="277"/>
      <c r="AJ416" s="869"/>
      <c r="AK416" s="870"/>
      <c r="AL416" s="869"/>
      <c r="AM416" s="870"/>
      <c r="AN416" s="869"/>
      <c r="AO416" s="870"/>
      <c r="AP416" s="869"/>
      <c r="AQ416" s="870"/>
      <c r="AR416" s="869"/>
      <c r="AS416" s="870"/>
      <c r="AT416" s="278"/>
      <c r="AU416" s="861"/>
      <c r="AV416" s="862"/>
      <c r="AW416" s="861"/>
      <c r="AX416" s="862"/>
      <c r="AY416" s="861"/>
      <c r="AZ416" s="862"/>
      <c r="BA416" s="861"/>
      <c r="BB416" s="862"/>
      <c r="BC416" s="861"/>
      <c r="BD416" s="862"/>
      <c r="BE416" s="279"/>
      <c r="BF416" s="863"/>
      <c r="BG416" s="864"/>
      <c r="BH416" s="863"/>
      <c r="BI416" s="864"/>
      <c r="BJ416" s="863"/>
      <c r="BK416" s="864"/>
      <c r="BL416" s="863"/>
      <c r="BM416" s="864"/>
      <c r="BN416" s="863"/>
      <c r="BO416" s="864"/>
      <c r="BP416" s="514"/>
      <c r="BQ416" s="575"/>
      <c r="BR416" s="576"/>
      <c r="BS416" s="576"/>
      <c r="BT416" s="576"/>
      <c r="BU416" s="576"/>
      <c r="BV416" s="577"/>
      <c r="BW416" s="993"/>
      <c r="BX416" s="992"/>
      <c r="BY416" s="991"/>
      <c r="BZ416" s="992"/>
      <c r="CA416" s="991"/>
      <c r="CB416" s="992"/>
      <c r="CC416" s="991"/>
      <c r="CD416" s="992"/>
      <c r="CE416" s="991"/>
      <c r="CF416" s="992"/>
      <c r="CG416" s="281"/>
      <c r="CH416" s="989"/>
      <c r="CI416" s="990"/>
      <c r="CJ416" s="989"/>
      <c r="CK416" s="990"/>
      <c r="CL416" s="989"/>
      <c r="CM416" s="990"/>
      <c r="CN416" s="989"/>
      <c r="CO416" s="990"/>
      <c r="CP416" s="989"/>
      <c r="CQ416" s="990"/>
      <c r="CR416" s="282"/>
      <c r="CS416" s="965">
        <f t="shared" si="859"/>
        <v>0</v>
      </c>
      <c r="CT416" s="966"/>
      <c r="CU416" s="965">
        <f t="shared" si="860"/>
        <v>0</v>
      </c>
      <c r="CV416" s="966"/>
      <c r="CW416" s="965">
        <f t="shared" si="861"/>
        <v>0</v>
      </c>
      <c r="CX416" s="966"/>
      <c r="CY416" s="965">
        <f t="shared" si="862"/>
        <v>0</v>
      </c>
      <c r="CZ416" s="966"/>
      <c r="DA416" s="965">
        <f t="shared" si="863"/>
        <v>0</v>
      </c>
      <c r="DB416" s="966"/>
      <c r="DC416" s="230">
        <f t="shared" ref="DC416:DC434" si="870">SUM(CS416+CU416+CW416+CY416+DA416)</f>
        <v>0</v>
      </c>
      <c r="DD416" s="985"/>
      <c r="DE416" s="986"/>
      <c r="DF416" s="985"/>
      <c r="DG416" s="986"/>
      <c r="DH416" s="985"/>
      <c r="DI416" s="986"/>
      <c r="DJ416" s="985"/>
      <c r="DK416" s="986"/>
      <c r="DL416" s="985"/>
      <c r="DM416" s="986"/>
      <c r="DN416" s="284"/>
      <c r="DO416" s="996"/>
      <c r="DP416" s="997"/>
      <c r="DQ416" s="996"/>
      <c r="DR416" s="997"/>
      <c r="DS416" s="996"/>
      <c r="DT416" s="997"/>
      <c r="DU416" s="996"/>
      <c r="DV416" s="997"/>
      <c r="DW416" s="996"/>
      <c r="DX416" s="997"/>
      <c r="DY416" s="285"/>
      <c r="DZ416" s="572">
        <f t="shared" ref="DZ416:DZ434" si="871">CS416</f>
        <v>0</v>
      </c>
      <c r="EA416" s="573">
        <f t="shared" ref="EA416:EA434" si="872">CU416</f>
        <v>0</v>
      </c>
      <c r="EB416" s="573">
        <f t="shared" ref="EB416:EB434" si="873">CW416</f>
        <v>0</v>
      </c>
      <c r="EC416" s="573">
        <f t="shared" ref="EC416:EC434" si="874">CY416</f>
        <v>0</v>
      </c>
      <c r="ED416" s="573">
        <f t="shared" ref="ED416:ED434" si="875">DA416</f>
        <v>0</v>
      </c>
      <c r="EE416" s="574">
        <f t="shared" ref="EE416:EE434" si="876">SUM(DZ416:ED416)</f>
        <v>0</v>
      </c>
      <c r="EF416" s="256">
        <f t="shared" si="864"/>
        <v>0</v>
      </c>
      <c r="EG416" s="256">
        <f t="shared" si="865"/>
        <v>0</v>
      </c>
      <c r="EH416" s="256">
        <f t="shared" si="866"/>
        <v>0</v>
      </c>
      <c r="EI416" s="256">
        <f t="shared" si="867"/>
        <v>0</v>
      </c>
      <c r="EJ416" s="256">
        <f t="shared" si="868"/>
        <v>0</v>
      </c>
      <c r="EK416" s="244">
        <f t="shared" si="869"/>
        <v>0</v>
      </c>
    </row>
    <row r="417" spans="1:141" s="9" customFormat="1" ht="15" customHeight="1">
      <c r="A417" s="62"/>
      <c r="B417" s="62"/>
      <c r="C417" s="61" t="s">
        <v>15</v>
      </c>
      <c r="D417" s="655"/>
      <c r="E417" s="57"/>
      <c r="F417" s="57"/>
      <c r="G417" s="57"/>
      <c r="H417" s="57"/>
      <c r="I417" s="57"/>
      <c r="J417" s="649"/>
      <c r="K417" s="57"/>
      <c r="L417" s="33"/>
      <c r="M417" s="34">
        <f t="shared" si="858"/>
        <v>1</v>
      </c>
      <c r="N417" s="865"/>
      <c r="O417" s="866"/>
      <c r="P417" s="865"/>
      <c r="Q417" s="866"/>
      <c r="R417" s="865"/>
      <c r="S417" s="866"/>
      <c r="T417" s="865"/>
      <c r="U417" s="866"/>
      <c r="V417" s="865"/>
      <c r="W417" s="866"/>
      <c r="X417" s="287"/>
      <c r="Y417" s="867"/>
      <c r="Z417" s="961"/>
      <c r="AA417" s="867"/>
      <c r="AB417" s="961"/>
      <c r="AC417" s="867"/>
      <c r="AD417" s="961"/>
      <c r="AE417" s="867"/>
      <c r="AF417" s="961"/>
      <c r="AG417" s="867"/>
      <c r="AH417" s="961"/>
      <c r="AI417" s="277"/>
      <c r="AJ417" s="869"/>
      <c r="AK417" s="870"/>
      <c r="AL417" s="869"/>
      <c r="AM417" s="870"/>
      <c r="AN417" s="869"/>
      <c r="AO417" s="870"/>
      <c r="AP417" s="869"/>
      <c r="AQ417" s="870"/>
      <c r="AR417" s="869"/>
      <c r="AS417" s="870"/>
      <c r="AT417" s="278"/>
      <c r="AU417" s="861"/>
      <c r="AV417" s="862"/>
      <c r="AW417" s="861"/>
      <c r="AX417" s="862"/>
      <c r="AY417" s="861"/>
      <c r="AZ417" s="862"/>
      <c r="BA417" s="861"/>
      <c r="BB417" s="862"/>
      <c r="BC417" s="861"/>
      <c r="BD417" s="862"/>
      <c r="BE417" s="279"/>
      <c r="BF417" s="863"/>
      <c r="BG417" s="864"/>
      <c r="BH417" s="863"/>
      <c r="BI417" s="864"/>
      <c r="BJ417" s="863"/>
      <c r="BK417" s="864"/>
      <c r="BL417" s="863"/>
      <c r="BM417" s="864"/>
      <c r="BN417" s="863"/>
      <c r="BO417" s="864"/>
      <c r="BP417" s="514"/>
      <c r="BQ417" s="575"/>
      <c r="BR417" s="576"/>
      <c r="BS417" s="576"/>
      <c r="BT417" s="576"/>
      <c r="BU417" s="576"/>
      <c r="BV417" s="577"/>
      <c r="BW417" s="993"/>
      <c r="BX417" s="992"/>
      <c r="BY417" s="991"/>
      <c r="BZ417" s="992"/>
      <c r="CA417" s="991"/>
      <c r="CB417" s="992"/>
      <c r="CC417" s="991"/>
      <c r="CD417" s="992"/>
      <c r="CE417" s="991"/>
      <c r="CF417" s="992"/>
      <c r="CG417" s="281"/>
      <c r="CH417" s="989"/>
      <c r="CI417" s="990"/>
      <c r="CJ417" s="989"/>
      <c r="CK417" s="990"/>
      <c r="CL417" s="989"/>
      <c r="CM417" s="990"/>
      <c r="CN417" s="989"/>
      <c r="CO417" s="990"/>
      <c r="CP417" s="989"/>
      <c r="CQ417" s="990"/>
      <c r="CR417" s="282"/>
      <c r="CS417" s="965">
        <f t="shared" si="859"/>
        <v>0</v>
      </c>
      <c r="CT417" s="966"/>
      <c r="CU417" s="965">
        <f t="shared" si="860"/>
        <v>0</v>
      </c>
      <c r="CV417" s="966"/>
      <c r="CW417" s="965">
        <f t="shared" si="861"/>
        <v>0</v>
      </c>
      <c r="CX417" s="966"/>
      <c r="CY417" s="965">
        <f t="shared" si="862"/>
        <v>0</v>
      </c>
      <c r="CZ417" s="966"/>
      <c r="DA417" s="965">
        <f t="shared" si="863"/>
        <v>0</v>
      </c>
      <c r="DB417" s="966"/>
      <c r="DC417" s="230">
        <f t="shared" si="870"/>
        <v>0</v>
      </c>
      <c r="DD417" s="985"/>
      <c r="DE417" s="986"/>
      <c r="DF417" s="985"/>
      <c r="DG417" s="986"/>
      <c r="DH417" s="985"/>
      <c r="DI417" s="986"/>
      <c r="DJ417" s="985"/>
      <c r="DK417" s="986"/>
      <c r="DL417" s="985"/>
      <c r="DM417" s="986"/>
      <c r="DN417" s="284"/>
      <c r="DO417" s="996"/>
      <c r="DP417" s="997"/>
      <c r="DQ417" s="996"/>
      <c r="DR417" s="997"/>
      <c r="DS417" s="996"/>
      <c r="DT417" s="997"/>
      <c r="DU417" s="996"/>
      <c r="DV417" s="997"/>
      <c r="DW417" s="996"/>
      <c r="DX417" s="997"/>
      <c r="DY417" s="285"/>
      <c r="DZ417" s="572">
        <f t="shared" si="871"/>
        <v>0</v>
      </c>
      <c r="EA417" s="573">
        <f t="shared" si="872"/>
        <v>0</v>
      </c>
      <c r="EB417" s="573">
        <f t="shared" si="873"/>
        <v>0</v>
      </c>
      <c r="EC417" s="573">
        <f t="shared" si="874"/>
        <v>0</v>
      </c>
      <c r="ED417" s="573">
        <f t="shared" si="875"/>
        <v>0</v>
      </c>
      <c r="EE417" s="574">
        <f t="shared" si="876"/>
        <v>0</v>
      </c>
      <c r="EF417" s="256">
        <f t="shared" si="864"/>
        <v>0</v>
      </c>
      <c r="EG417" s="256">
        <f t="shared" si="865"/>
        <v>0</v>
      </c>
      <c r="EH417" s="256">
        <f t="shared" si="866"/>
        <v>0</v>
      </c>
      <c r="EI417" s="256">
        <f t="shared" si="867"/>
        <v>0</v>
      </c>
      <c r="EJ417" s="256">
        <f t="shared" si="868"/>
        <v>0</v>
      </c>
      <c r="EK417" s="244">
        <f t="shared" si="869"/>
        <v>0</v>
      </c>
    </row>
    <row r="418" spans="1:141" s="9" customFormat="1" ht="15" customHeight="1">
      <c r="A418" s="62"/>
      <c r="B418" s="62"/>
      <c r="C418" s="61" t="s">
        <v>34</v>
      </c>
      <c r="D418" s="655"/>
      <c r="E418" s="57"/>
      <c r="F418" s="57"/>
      <c r="G418" s="57"/>
      <c r="H418" s="57"/>
      <c r="I418" s="57"/>
      <c r="J418" s="649"/>
      <c r="K418" s="57"/>
      <c r="L418" s="33"/>
      <c r="M418" s="34">
        <f t="shared" si="858"/>
        <v>1.1000000000000001</v>
      </c>
      <c r="N418" s="865"/>
      <c r="O418" s="866"/>
      <c r="P418" s="865"/>
      <c r="Q418" s="866"/>
      <c r="R418" s="865"/>
      <c r="S418" s="866"/>
      <c r="T418" s="865"/>
      <c r="U418" s="866"/>
      <c r="V418" s="865"/>
      <c r="W418" s="866"/>
      <c r="X418" s="287"/>
      <c r="Y418" s="867"/>
      <c r="Z418" s="961"/>
      <c r="AA418" s="867"/>
      <c r="AB418" s="961"/>
      <c r="AC418" s="867"/>
      <c r="AD418" s="961"/>
      <c r="AE418" s="867"/>
      <c r="AF418" s="961"/>
      <c r="AG418" s="867"/>
      <c r="AH418" s="961"/>
      <c r="AI418" s="277"/>
      <c r="AJ418" s="869"/>
      <c r="AK418" s="870"/>
      <c r="AL418" s="869"/>
      <c r="AM418" s="870"/>
      <c r="AN418" s="869"/>
      <c r="AO418" s="870"/>
      <c r="AP418" s="869"/>
      <c r="AQ418" s="870"/>
      <c r="AR418" s="869"/>
      <c r="AS418" s="870"/>
      <c r="AT418" s="278"/>
      <c r="AU418" s="861"/>
      <c r="AV418" s="862"/>
      <c r="AW418" s="861"/>
      <c r="AX418" s="862"/>
      <c r="AY418" s="861"/>
      <c r="AZ418" s="862"/>
      <c r="BA418" s="861"/>
      <c r="BB418" s="862"/>
      <c r="BC418" s="861"/>
      <c r="BD418" s="862"/>
      <c r="BE418" s="279"/>
      <c r="BF418" s="863"/>
      <c r="BG418" s="864"/>
      <c r="BH418" s="863"/>
      <c r="BI418" s="864"/>
      <c r="BJ418" s="863"/>
      <c r="BK418" s="864"/>
      <c r="BL418" s="863"/>
      <c r="BM418" s="864"/>
      <c r="BN418" s="863"/>
      <c r="BO418" s="864"/>
      <c r="BP418" s="514"/>
      <c r="BQ418" s="575"/>
      <c r="BR418" s="576"/>
      <c r="BS418" s="576"/>
      <c r="BT418" s="576"/>
      <c r="BU418" s="576"/>
      <c r="BV418" s="577"/>
      <c r="BW418" s="993"/>
      <c r="BX418" s="992"/>
      <c r="BY418" s="991"/>
      <c r="BZ418" s="992"/>
      <c r="CA418" s="991"/>
      <c r="CB418" s="992"/>
      <c r="CC418" s="991"/>
      <c r="CD418" s="992"/>
      <c r="CE418" s="991"/>
      <c r="CF418" s="992"/>
      <c r="CG418" s="281"/>
      <c r="CH418" s="989"/>
      <c r="CI418" s="990"/>
      <c r="CJ418" s="989"/>
      <c r="CK418" s="990"/>
      <c r="CL418" s="989"/>
      <c r="CM418" s="990"/>
      <c r="CN418" s="989"/>
      <c r="CO418" s="990"/>
      <c r="CP418" s="989"/>
      <c r="CQ418" s="990"/>
      <c r="CR418" s="282"/>
      <c r="CS418" s="965">
        <f t="shared" si="859"/>
        <v>0</v>
      </c>
      <c r="CT418" s="966"/>
      <c r="CU418" s="965">
        <f t="shared" si="860"/>
        <v>0</v>
      </c>
      <c r="CV418" s="966"/>
      <c r="CW418" s="965">
        <f t="shared" si="861"/>
        <v>0</v>
      </c>
      <c r="CX418" s="966"/>
      <c r="CY418" s="965">
        <f t="shared" si="862"/>
        <v>0</v>
      </c>
      <c r="CZ418" s="966"/>
      <c r="DA418" s="965">
        <f t="shared" si="863"/>
        <v>0</v>
      </c>
      <c r="DB418" s="966"/>
      <c r="DC418" s="230">
        <f t="shared" si="870"/>
        <v>0</v>
      </c>
      <c r="DD418" s="985"/>
      <c r="DE418" s="986"/>
      <c r="DF418" s="985"/>
      <c r="DG418" s="986"/>
      <c r="DH418" s="985"/>
      <c r="DI418" s="986"/>
      <c r="DJ418" s="985"/>
      <c r="DK418" s="986"/>
      <c r="DL418" s="985"/>
      <c r="DM418" s="986"/>
      <c r="DN418" s="284"/>
      <c r="DO418" s="996"/>
      <c r="DP418" s="997"/>
      <c r="DQ418" s="996"/>
      <c r="DR418" s="997"/>
      <c r="DS418" s="996"/>
      <c r="DT418" s="997"/>
      <c r="DU418" s="996"/>
      <c r="DV418" s="997"/>
      <c r="DW418" s="996"/>
      <c r="DX418" s="997"/>
      <c r="DY418" s="285"/>
      <c r="DZ418" s="572">
        <f t="shared" si="871"/>
        <v>0</v>
      </c>
      <c r="EA418" s="573">
        <f t="shared" si="872"/>
        <v>0</v>
      </c>
      <c r="EB418" s="573">
        <f t="shared" si="873"/>
        <v>0</v>
      </c>
      <c r="EC418" s="573">
        <f t="shared" si="874"/>
        <v>0</v>
      </c>
      <c r="ED418" s="573">
        <f t="shared" si="875"/>
        <v>0</v>
      </c>
      <c r="EE418" s="574">
        <f t="shared" si="876"/>
        <v>0</v>
      </c>
      <c r="EF418" s="256">
        <f t="shared" si="864"/>
        <v>0</v>
      </c>
      <c r="EG418" s="256">
        <f t="shared" si="865"/>
        <v>0</v>
      </c>
      <c r="EH418" s="256">
        <f t="shared" si="866"/>
        <v>0</v>
      </c>
      <c r="EI418" s="256">
        <f t="shared" si="867"/>
        <v>0</v>
      </c>
      <c r="EJ418" s="256">
        <f t="shared" si="868"/>
        <v>0</v>
      </c>
      <c r="EK418" s="244">
        <f t="shared" si="869"/>
        <v>0</v>
      </c>
    </row>
    <row r="419" spans="1:141" s="9" customFormat="1" ht="15" customHeight="1">
      <c r="A419" s="62"/>
      <c r="B419" s="62"/>
      <c r="C419" s="61" t="s">
        <v>315</v>
      </c>
      <c r="D419" s="655" t="s">
        <v>338</v>
      </c>
      <c r="E419" s="57"/>
      <c r="F419" s="57"/>
      <c r="G419" s="57"/>
      <c r="H419" s="57"/>
      <c r="I419" s="57"/>
      <c r="J419" s="649"/>
      <c r="K419" s="57"/>
      <c r="L419" s="33"/>
      <c r="M419" s="34">
        <f t="shared" si="858"/>
        <v>1.1000000000000001</v>
      </c>
      <c r="N419" s="865"/>
      <c r="O419" s="866"/>
      <c r="P419" s="865"/>
      <c r="Q419" s="866"/>
      <c r="R419" s="865"/>
      <c r="S419" s="866"/>
      <c r="T419" s="865"/>
      <c r="U419" s="866"/>
      <c r="V419" s="865"/>
      <c r="W419" s="866"/>
      <c r="X419" s="287"/>
      <c r="Y419" s="867"/>
      <c r="Z419" s="961"/>
      <c r="AA419" s="867"/>
      <c r="AB419" s="961"/>
      <c r="AC419" s="867"/>
      <c r="AD419" s="961"/>
      <c r="AE419" s="867"/>
      <c r="AF419" s="961"/>
      <c r="AG419" s="867"/>
      <c r="AH419" s="961"/>
      <c r="AI419" s="277"/>
      <c r="AJ419" s="869"/>
      <c r="AK419" s="870"/>
      <c r="AL419" s="869"/>
      <c r="AM419" s="870"/>
      <c r="AN419" s="869"/>
      <c r="AO419" s="870"/>
      <c r="AP419" s="869"/>
      <c r="AQ419" s="870"/>
      <c r="AR419" s="869"/>
      <c r="AS419" s="870"/>
      <c r="AT419" s="278"/>
      <c r="AU419" s="861"/>
      <c r="AV419" s="862"/>
      <c r="AW419" s="861"/>
      <c r="AX419" s="862"/>
      <c r="AY419" s="861"/>
      <c r="AZ419" s="862"/>
      <c r="BA419" s="861"/>
      <c r="BB419" s="862"/>
      <c r="BC419" s="861"/>
      <c r="BD419" s="862"/>
      <c r="BE419" s="279"/>
      <c r="BF419" s="863"/>
      <c r="BG419" s="864"/>
      <c r="BH419" s="863"/>
      <c r="BI419" s="864"/>
      <c r="BJ419" s="863"/>
      <c r="BK419" s="864"/>
      <c r="BL419" s="863"/>
      <c r="BM419" s="864"/>
      <c r="BN419" s="863"/>
      <c r="BO419" s="864"/>
      <c r="BP419" s="514"/>
      <c r="BQ419" s="575"/>
      <c r="BR419" s="576"/>
      <c r="BS419" s="576"/>
      <c r="BT419" s="576"/>
      <c r="BU419" s="576"/>
      <c r="BV419" s="577"/>
      <c r="BW419" s="993"/>
      <c r="BX419" s="992"/>
      <c r="BY419" s="991"/>
      <c r="BZ419" s="992"/>
      <c r="CA419" s="991"/>
      <c r="CB419" s="992"/>
      <c r="CC419" s="991"/>
      <c r="CD419" s="992"/>
      <c r="CE419" s="991"/>
      <c r="CF419" s="992"/>
      <c r="CG419" s="281"/>
      <c r="CH419" s="989"/>
      <c r="CI419" s="990"/>
      <c r="CJ419" s="989"/>
      <c r="CK419" s="990"/>
      <c r="CL419" s="989"/>
      <c r="CM419" s="990"/>
      <c r="CN419" s="989"/>
      <c r="CO419" s="990"/>
      <c r="CP419" s="989"/>
      <c r="CQ419" s="990"/>
      <c r="CR419" s="282"/>
      <c r="CS419" s="965">
        <f t="shared" si="859"/>
        <v>0</v>
      </c>
      <c r="CT419" s="966"/>
      <c r="CU419" s="965">
        <f t="shared" si="860"/>
        <v>0</v>
      </c>
      <c r="CV419" s="966"/>
      <c r="CW419" s="965">
        <f t="shared" si="861"/>
        <v>0</v>
      </c>
      <c r="CX419" s="966"/>
      <c r="CY419" s="965">
        <f t="shared" si="862"/>
        <v>0</v>
      </c>
      <c r="CZ419" s="966"/>
      <c r="DA419" s="965">
        <f t="shared" si="863"/>
        <v>0</v>
      </c>
      <c r="DB419" s="966"/>
      <c r="DC419" s="230">
        <f t="shared" si="870"/>
        <v>0</v>
      </c>
      <c r="DD419" s="985"/>
      <c r="DE419" s="986"/>
      <c r="DF419" s="985"/>
      <c r="DG419" s="986"/>
      <c r="DH419" s="985"/>
      <c r="DI419" s="986"/>
      <c r="DJ419" s="985"/>
      <c r="DK419" s="986"/>
      <c r="DL419" s="985"/>
      <c r="DM419" s="986"/>
      <c r="DN419" s="284"/>
      <c r="DO419" s="996"/>
      <c r="DP419" s="997"/>
      <c r="DQ419" s="996"/>
      <c r="DR419" s="997"/>
      <c r="DS419" s="996"/>
      <c r="DT419" s="997"/>
      <c r="DU419" s="996"/>
      <c r="DV419" s="997"/>
      <c r="DW419" s="996"/>
      <c r="DX419" s="997"/>
      <c r="DY419" s="285"/>
      <c r="DZ419" s="572">
        <f t="shared" si="871"/>
        <v>0</v>
      </c>
      <c r="EA419" s="573">
        <f t="shared" si="872"/>
        <v>0</v>
      </c>
      <c r="EB419" s="573">
        <f t="shared" si="873"/>
        <v>0</v>
      </c>
      <c r="EC419" s="573">
        <f t="shared" si="874"/>
        <v>0</v>
      </c>
      <c r="ED419" s="573">
        <f t="shared" si="875"/>
        <v>0</v>
      </c>
      <c r="EE419" s="574">
        <f t="shared" si="876"/>
        <v>0</v>
      </c>
      <c r="EF419" s="256">
        <f t="shared" si="864"/>
        <v>0</v>
      </c>
      <c r="EG419" s="256">
        <f t="shared" si="865"/>
        <v>0</v>
      </c>
      <c r="EH419" s="256">
        <f t="shared" si="866"/>
        <v>0</v>
      </c>
      <c r="EI419" s="256">
        <f t="shared" si="867"/>
        <v>0</v>
      </c>
      <c r="EJ419" s="256">
        <f t="shared" si="868"/>
        <v>0</v>
      </c>
      <c r="EK419" s="244">
        <f t="shared" si="869"/>
        <v>0</v>
      </c>
    </row>
    <row r="420" spans="1:141" s="9" customFormat="1" ht="15" customHeight="1">
      <c r="A420" s="62"/>
      <c r="B420" s="62"/>
      <c r="C420" s="61" t="s">
        <v>231</v>
      </c>
      <c r="D420" s="655"/>
      <c r="E420" s="57"/>
      <c r="F420" s="57"/>
      <c r="G420" s="57"/>
      <c r="H420" s="57"/>
      <c r="I420" s="57"/>
      <c r="J420" s="649"/>
      <c r="K420" s="57"/>
      <c r="L420" s="33"/>
      <c r="M420" s="34">
        <f t="shared" si="858"/>
        <v>1</v>
      </c>
      <c r="N420" s="865"/>
      <c r="O420" s="866"/>
      <c r="P420" s="865"/>
      <c r="Q420" s="866"/>
      <c r="R420" s="865"/>
      <c r="S420" s="866"/>
      <c r="T420" s="865"/>
      <c r="U420" s="866"/>
      <c r="V420" s="865"/>
      <c r="W420" s="866"/>
      <c r="X420" s="287"/>
      <c r="Y420" s="867"/>
      <c r="Z420" s="961"/>
      <c r="AA420" s="867"/>
      <c r="AB420" s="961"/>
      <c r="AC420" s="867"/>
      <c r="AD420" s="961"/>
      <c r="AE420" s="867"/>
      <c r="AF420" s="961"/>
      <c r="AG420" s="867"/>
      <c r="AH420" s="961"/>
      <c r="AI420" s="277"/>
      <c r="AJ420" s="869"/>
      <c r="AK420" s="870"/>
      <c r="AL420" s="869"/>
      <c r="AM420" s="870"/>
      <c r="AN420" s="869"/>
      <c r="AO420" s="870"/>
      <c r="AP420" s="869"/>
      <c r="AQ420" s="870"/>
      <c r="AR420" s="869"/>
      <c r="AS420" s="870"/>
      <c r="AT420" s="278"/>
      <c r="AU420" s="861"/>
      <c r="AV420" s="862"/>
      <c r="AW420" s="861"/>
      <c r="AX420" s="862"/>
      <c r="AY420" s="861"/>
      <c r="AZ420" s="862"/>
      <c r="BA420" s="861"/>
      <c r="BB420" s="862"/>
      <c r="BC420" s="861"/>
      <c r="BD420" s="862"/>
      <c r="BE420" s="279"/>
      <c r="BF420" s="863"/>
      <c r="BG420" s="864"/>
      <c r="BH420" s="863"/>
      <c r="BI420" s="864"/>
      <c r="BJ420" s="863"/>
      <c r="BK420" s="864"/>
      <c r="BL420" s="863"/>
      <c r="BM420" s="864"/>
      <c r="BN420" s="863"/>
      <c r="BO420" s="864"/>
      <c r="BP420" s="514"/>
      <c r="BQ420" s="575"/>
      <c r="BR420" s="576"/>
      <c r="BS420" s="576"/>
      <c r="BT420" s="576"/>
      <c r="BU420" s="576"/>
      <c r="BV420" s="577"/>
      <c r="BW420" s="993"/>
      <c r="BX420" s="992"/>
      <c r="BY420" s="991"/>
      <c r="BZ420" s="992"/>
      <c r="CA420" s="991"/>
      <c r="CB420" s="992"/>
      <c r="CC420" s="991"/>
      <c r="CD420" s="992"/>
      <c r="CE420" s="991"/>
      <c r="CF420" s="992"/>
      <c r="CG420" s="281"/>
      <c r="CH420" s="989"/>
      <c r="CI420" s="990"/>
      <c r="CJ420" s="989"/>
      <c r="CK420" s="990"/>
      <c r="CL420" s="989"/>
      <c r="CM420" s="990"/>
      <c r="CN420" s="989"/>
      <c r="CO420" s="990"/>
      <c r="CP420" s="989"/>
      <c r="CQ420" s="990"/>
      <c r="CR420" s="282"/>
      <c r="CS420" s="965">
        <f t="shared" si="859"/>
        <v>0</v>
      </c>
      <c r="CT420" s="966"/>
      <c r="CU420" s="965">
        <f t="shared" si="860"/>
        <v>0</v>
      </c>
      <c r="CV420" s="966"/>
      <c r="CW420" s="965">
        <f t="shared" si="861"/>
        <v>0</v>
      </c>
      <c r="CX420" s="966"/>
      <c r="CY420" s="965">
        <f t="shared" si="862"/>
        <v>0</v>
      </c>
      <c r="CZ420" s="966"/>
      <c r="DA420" s="965">
        <f t="shared" si="863"/>
        <v>0</v>
      </c>
      <c r="DB420" s="966"/>
      <c r="DC420" s="230">
        <f t="shared" si="870"/>
        <v>0</v>
      </c>
      <c r="DD420" s="985"/>
      <c r="DE420" s="986"/>
      <c r="DF420" s="985"/>
      <c r="DG420" s="986"/>
      <c r="DH420" s="985"/>
      <c r="DI420" s="986"/>
      <c r="DJ420" s="985"/>
      <c r="DK420" s="986"/>
      <c r="DL420" s="985"/>
      <c r="DM420" s="986"/>
      <c r="DN420" s="284"/>
      <c r="DO420" s="996"/>
      <c r="DP420" s="997"/>
      <c r="DQ420" s="996"/>
      <c r="DR420" s="997"/>
      <c r="DS420" s="996"/>
      <c r="DT420" s="997"/>
      <c r="DU420" s="996"/>
      <c r="DV420" s="997"/>
      <c r="DW420" s="996"/>
      <c r="DX420" s="997"/>
      <c r="DY420" s="285"/>
      <c r="DZ420" s="572">
        <f t="shared" si="871"/>
        <v>0</v>
      </c>
      <c r="EA420" s="573">
        <f t="shared" si="872"/>
        <v>0</v>
      </c>
      <c r="EB420" s="573">
        <f t="shared" si="873"/>
        <v>0</v>
      </c>
      <c r="EC420" s="573">
        <f t="shared" si="874"/>
        <v>0</v>
      </c>
      <c r="ED420" s="573">
        <f t="shared" si="875"/>
        <v>0</v>
      </c>
      <c r="EE420" s="574">
        <f t="shared" si="876"/>
        <v>0</v>
      </c>
      <c r="EF420" s="256">
        <f t="shared" si="864"/>
        <v>0</v>
      </c>
      <c r="EG420" s="256">
        <f t="shared" si="865"/>
        <v>0</v>
      </c>
      <c r="EH420" s="256">
        <f t="shared" si="866"/>
        <v>0</v>
      </c>
      <c r="EI420" s="256">
        <f t="shared" si="867"/>
        <v>0</v>
      </c>
      <c r="EJ420" s="256">
        <f t="shared" si="868"/>
        <v>0</v>
      </c>
      <c r="EK420" s="244">
        <f t="shared" si="869"/>
        <v>0</v>
      </c>
    </row>
    <row r="421" spans="1:141" s="9" customFormat="1" ht="15" customHeight="1">
      <c r="A421" s="62"/>
      <c r="B421" s="62"/>
      <c r="C421" s="61" t="s">
        <v>15</v>
      </c>
      <c r="D421" s="655"/>
      <c r="E421" s="57"/>
      <c r="F421" s="57"/>
      <c r="G421" s="57"/>
      <c r="H421" s="57"/>
      <c r="I421" s="57"/>
      <c r="J421" s="649"/>
      <c r="K421" s="57"/>
      <c r="L421" s="33"/>
      <c r="M421" s="34">
        <f t="shared" si="858"/>
        <v>1</v>
      </c>
      <c r="N421" s="865"/>
      <c r="O421" s="866"/>
      <c r="P421" s="865"/>
      <c r="Q421" s="866"/>
      <c r="R421" s="865"/>
      <c r="S421" s="866"/>
      <c r="T421" s="865"/>
      <c r="U421" s="866"/>
      <c r="V421" s="865"/>
      <c r="W421" s="866"/>
      <c r="X421" s="287"/>
      <c r="Y421" s="867"/>
      <c r="Z421" s="961"/>
      <c r="AA421" s="867"/>
      <c r="AB421" s="961"/>
      <c r="AC421" s="867"/>
      <c r="AD421" s="961"/>
      <c r="AE421" s="867"/>
      <c r="AF421" s="961"/>
      <c r="AG421" s="867"/>
      <c r="AH421" s="961"/>
      <c r="AI421" s="277"/>
      <c r="AJ421" s="869"/>
      <c r="AK421" s="870"/>
      <c r="AL421" s="869"/>
      <c r="AM421" s="870"/>
      <c r="AN421" s="869"/>
      <c r="AO421" s="870"/>
      <c r="AP421" s="869"/>
      <c r="AQ421" s="870"/>
      <c r="AR421" s="869"/>
      <c r="AS421" s="870"/>
      <c r="AT421" s="278"/>
      <c r="AU421" s="861"/>
      <c r="AV421" s="862"/>
      <c r="AW421" s="861"/>
      <c r="AX421" s="862"/>
      <c r="AY421" s="861"/>
      <c r="AZ421" s="862"/>
      <c r="BA421" s="861"/>
      <c r="BB421" s="862"/>
      <c r="BC421" s="861"/>
      <c r="BD421" s="862"/>
      <c r="BE421" s="279"/>
      <c r="BF421" s="863"/>
      <c r="BG421" s="864"/>
      <c r="BH421" s="863"/>
      <c r="BI421" s="864"/>
      <c r="BJ421" s="863"/>
      <c r="BK421" s="864"/>
      <c r="BL421" s="863"/>
      <c r="BM421" s="864"/>
      <c r="BN421" s="863"/>
      <c r="BO421" s="864"/>
      <c r="BP421" s="514"/>
      <c r="BQ421" s="575"/>
      <c r="BR421" s="576"/>
      <c r="BS421" s="576"/>
      <c r="BT421" s="576"/>
      <c r="BU421" s="576"/>
      <c r="BV421" s="577"/>
      <c r="BW421" s="993"/>
      <c r="BX421" s="992"/>
      <c r="BY421" s="991"/>
      <c r="BZ421" s="992"/>
      <c r="CA421" s="991"/>
      <c r="CB421" s="992"/>
      <c r="CC421" s="991"/>
      <c r="CD421" s="992"/>
      <c r="CE421" s="991"/>
      <c r="CF421" s="992"/>
      <c r="CG421" s="281"/>
      <c r="CH421" s="989"/>
      <c r="CI421" s="990"/>
      <c r="CJ421" s="989"/>
      <c r="CK421" s="990"/>
      <c r="CL421" s="989"/>
      <c r="CM421" s="990"/>
      <c r="CN421" s="989"/>
      <c r="CO421" s="990"/>
      <c r="CP421" s="989"/>
      <c r="CQ421" s="990"/>
      <c r="CR421" s="282"/>
      <c r="CS421" s="965">
        <f t="shared" si="859"/>
        <v>0</v>
      </c>
      <c r="CT421" s="966"/>
      <c r="CU421" s="965">
        <f t="shared" si="860"/>
        <v>0</v>
      </c>
      <c r="CV421" s="966"/>
      <c r="CW421" s="965">
        <f t="shared" si="861"/>
        <v>0</v>
      </c>
      <c r="CX421" s="966"/>
      <c r="CY421" s="965">
        <f t="shared" si="862"/>
        <v>0</v>
      </c>
      <c r="CZ421" s="966"/>
      <c r="DA421" s="965">
        <f t="shared" si="863"/>
        <v>0</v>
      </c>
      <c r="DB421" s="966"/>
      <c r="DC421" s="230">
        <f t="shared" si="870"/>
        <v>0</v>
      </c>
      <c r="DD421" s="985"/>
      <c r="DE421" s="986"/>
      <c r="DF421" s="985"/>
      <c r="DG421" s="986"/>
      <c r="DH421" s="985"/>
      <c r="DI421" s="986"/>
      <c r="DJ421" s="985"/>
      <c r="DK421" s="986"/>
      <c r="DL421" s="985"/>
      <c r="DM421" s="986"/>
      <c r="DN421" s="284"/>
      <c r="DO421" s="996"/>
      <c r="DP421" s="997"/>
      <c r="DQ421" s="996"/>
      <c r="DR421" s="997"/>
      <c r="DS421" s="996"/>
      <c r="DT421" s="997"/>
      <c r="DU421" s="996"/>
      <c r="DV421" s="997"/>
      <c r="DW421" s="996"/>
      <c r="DX421" s="997"/>
      <c r="DY421" s="285"/>
      <c r="DZ421" s="572">
        <f t="shared" si="871"/>
        <v>0</v>
      </c>
      <c r="EA421" s="573">
        <f t="shared" si="872"/>
        <v>0</v>
      </c>
      <c r="EB421" s="573">
        <f t="shared" si="873"/>
        <v>0</v>
      </c>
      <c r="EC421" s="573">
        <f t="shared" si="874"/>
        <v>0</v>
      </c>
      <c r="ED421" s="573">
        <f t="shared" si="875"/>
        <v>0</v>
      </c>
      <c r="EE421" s="574">
        <f t="shared" si="876"/>
        <v>0</v>
      </c>
      <c r="EF421" s="256">
        <f t="shared" si="864"/>
        <v>0</v>
      </c>
      <c r="EG421" s="256">
        <f t="shared" si="865"/>
        <v>0</v>
      </c>
      <c r="EH421" s="256">
        <f t="shared" si="866"/>
        <v>0</v>
      </c>
      <c r="EI421" s="256">
        <f t="shared" si="867"/>
        <v>0</v>
      </c>
      <c r="EJ421" s="256">
        <f t="shared" si="868"/>
        <v>0</v>
      </c>
      <c r="EK421" s="244">
        <f t="shared" si="869"/>
        <v>0</v>
      </c>
    </row>
    <row r="422" spans="1:141" s="9" customFormat="1" ht="15" customHeight="1">
      <c r="A422" s="62"/>
      <c r="B422" s="62"/>
      <c r="C422" s="61" t="s">
        <v>34</v>
      </c>
      <c r="D422" s="655"/>
      <c r="E422" s="57"/>
      <c r="F422" s="57"/>
      <c r="G422" s="57"/>
      <c r="H422" s="57"/>
      <c r="I422" s="57"/>
      <c r="J422" s="649"/>
      <c r="K422" s="57"/>
      <c r="L422" s="33"/>
      <c r="M422" s="34">
        <f t="shared" si="858"/>
        <v>1.1000000000000001</v>
      </c>
      <c r="N422" s="865"/>
      <c r="O422" s="866"/>
      <c r="P422" s="865"/>
      <c r="Q422" s="866"/>
      <c r="R422" s="865"/>
      <c r="S422" s="866"/>
      <c r="T422" s="865"/>
      <c r="U422" s="866"/>
      <c r="V422" s="865"/>
      <c r="W422" s="866"/>
      <c r="X422" s="287"/>
      <c r="Y422" s="867"/>
      <c r="Z422" s="961"/>
      <c r="AA422" s="867"/>
      <c r="AB422" s="961"/>
      <c r="AC422" s="867"/>
      <c r="AD422" s="961"/>
      <c r="AE422" s="867"/>
      <c r="AF422" s="961"/>
      <c r="AG422" s="867"/>
      <c r="AH422" s="961"/>
      <c r="AI422" s="277"/>
      <c r="AJ422" s="869"/>
      <c r="AK422" s="870"/>
      <c r="AL422" s="869"/>
      <c r="AM422" s="870"/>
      <c r="AN422" s="869"/>
      <c r="AO422" s="870"/>
      <c r="AP422" s="869"/>
      <c r="AQ422" s="870"/>
      <c r="AR422" s="869"/>
      <c r="AS422" s="870"/>
      <c r="AT422" s="278"/>
      <c r="AU422" s="861"/>
      <c r="AV422" s="862"/>
      <c r="AW422" s="861"/>
      <c r="AX422" s="862"/>
      <c r="AY422" s="861"/>
      <c r="AZ422" s="862"/>
      <c r="BA422" s="861"/>
      <c r="BB422" s="862"/>
      <c r="BC422" s="861"/>
      <c r="BD422" s="862"/>
      <c r="BE422" s="279"/>
      <c r="BF422" s="863"/>
      <c r="BG422" s="864"/>
      <c r="BH422" s="863"/>
      <c r="BI422" s="864"/>
      <c r="BJ422" s="863"/>
      <c r="BK422" s="864"/>
      <c r="BL422" s="863"/>
      <c r="BM422" s="864"/>
      <c r="BN422" s="863"/>
      <c r="BO422" s="864"/>
      <c r="BP422" s="514"/>
      <c r="BQ422" s="575"/>
      <c r="BR422" s="576"/>
      <c r="BS422" s="576"/>
      <c r="BT422" s="576"/>
      <c r="BU422" s="576"/>
      <c r="BV422" s="577"/>
      <c r="BW422" s="993"/>
      <c r="BX422" s="992"/>
      <c r="BY422" s="991"/>
      <c r="BZ422" s="992"/>
      <c r="CA422" s="991"/>
      <c r="CB422" s="992"/>
      <c r="CC422" s="991"/>
      <c r="CD422" s="992"/>
      <c r="CE422" s="991"/>
      <c r="CF422" s="992"/>
      <c r="CG422" s="281"/>
      <c r="CH422" s="989"/>
      <c r="CI422" s="990"/>
      <c r="CJ422" s="989"/>
      <c r="CK422" s="990"/>
      <c r="CL422" s="989"/>
      <c r="CM422" s="990"/>
      <c r="CN422" s="989"/>
      <c r="CO422" s="990"/>
      <c r="CP422" s="989"/>
      <c r="CQ422" s="990"/>
      <c r="CR422" s="282"/>
      <c r="CS422" s="965">
        <f t="shared" si="859"/>
        <v>0</v>
      </c>
      <c r="CT422" s="966"/>
      <c r="CU422" s="965">
        <f t="shared" si="860"/>
        <v>0</v>
      </c>
      <c r="CV422" s="966"/>
      <c r="CW422" s="965">
        <f t="shared" si="861"/>
        <v>0</v>
      </c>
      <c r="CX422" s="966"/>
      <c r="CY422" s="965">
        <f t="shared" si="862"/>
        <v>0</v>
      </c>
      <c r="CZ422" s="966"/>
      <c r="DA422" s="965">
        <f t="shared" si="863"/>
        <v>0</v>
      </c>
      <c r="DB422" s="966"/>
      <c r="DC422" s="230">
        <f t="shared" si="870"/>
        <v>0</v>
      </c>
      <c r="DD422" s="985"/>
      <c r="DE422" s="986"/>
      <c r="DF422" s="985"/>
      <c r="DG422" s="986"/>
      <c r="DH422" s="985"/>
      <c r="DI422" s="986"/>
      <c r="DJ422" s="985"/>
      <c r="DK422" s="986"/>
      <c r="DL422" s="985"/>
      <c r="DM422" s="986"/>
      <c r="DN422" s="284"/>
      <c r="DO422" s="996"/>
      <c r="DP422" s="997"/>
      <c r="DQ422" s="996"/>
      <c r="DR422" s="997"/>
      <c r="DS422" s="996"/>
      <c r="DT422" s="997"/>
      <c r="DU422" s="996"/>
      <c r="DV422" s="997"/>
      <c r="DW422" s="996"/>
      <c r="DX422" s="997"/>
      <c r="DY422" s="285"/>
      <c r="DZ422" s="572">
        <f t="shared" si="871"/>
        <v>0</v>
      </c>
      <c r="EA422" s="573">
        <f t="shared" si="872"/>
        <v>0</v>
      </c>
      <c r="EB422" s="573">
        <f t="shared" si="873"/>
        <v>0</v>
      </c>
      <c r="EC422" s="573">
        <f t="shared" si="874"/>
        <v>0</v>
      </c>
      <c r="ED422" s="573">
        <f t="shared" si="875"/>
        <v>0</v>
      </c>
      <c r="EE422" s="574">
        <f t="shared" si="876"/>
        <v>0</v>
      </c>
      <c r="EF422" s="256">
        <f t="shared" si="864"/>
        <v>0</v>
      </c>
      <c r="EG422" s="256">
        <f t="shared" si="865"/>
        <v>0</v>
      </c>
      <c r="EH422" s="256">
        <f t="shared" si="866"/>
        <v>0</v>
      </c>
      <c r="EI422" s="256">
        <f t="shared" si="867"/>
        <v>0</v>
      </c>
      <c r="EJ422" s="256">
        <f t="shared" si="868"/>
        <v>0</v>
      </c>
      <c r="EK422" s="244">
        <f t="shared" si="869"/>
        <v>0</v>
      </c>
    </row>
    <row r="423" spans="1:141" s="9" customFormat="1" ht="15" customHeight="1">
      <c r="A423" s="62"/>
      <c r="B423" s="62"/>
      <c r="C423" s="61" t="s">
        <v>315</v>
      </c>
      <c r="D423" s="655" t="s">
        <v>338</v>
      </c>
      <c r="E423" s="57"/>
      <c r="F423" s="57"/>
      <c r="G423" s="57"/>
      <c r="H423" s="57"/>
      <c r="I423" s="57"/>
      <c r="J423" s="649"/>
      <c r="K423" s="57"/>
      <c r="L423" s="33"/>
      <c r="M423" s="34">
        <f t="shared" si="858"/>
        <v>1.1000000000000001</v>
      </c>
      <c r="N423" s="865"/>
      <c r="O423" s="866"/>
      <c r="P423" s="865"/>
      <c r="Q423" s="866"/>
      <c r="R423" s="865"/>
      <c r="S423" s="866"/>
      <c r="T423" s="865"/>
      <c r="U423" s="866"/>
      <c r="V423" s="865"/>
      <c r="W423" s="866"/>
      <c r="X423" s="287"/>
      <c r="Y423" s="867"/>
      <c r="Z423" s="961"/>
      <c r="AA423" s="867"/>
      <c r="AB423" s="961"/>
      <c r="AC423" s="867"/>
      <c r="AD423" s="961"/>
      <c r="AE423" s="867"/>
      <c r="AF423" s="961"/>
      <c r="AG423" s="867"/>
      <c r="AH423" s="961"/>
      <c r="AI423" s="277"/>
      <c r="AJ423" s="869"/>
      <c r="AK423" s="870"/>
      <c r="AL423" s="869"/>
      <c r="AM423" s="870"/>
      <c r="AN423" s="869"/>
      <c r="AO423" s="870"/>
      <c r="AP423" s="869"/>
      <c r="AQ423" s="870"/>
      <c r="AR423" s="869"/>
      <c r="AS423" s="870"/>
      <c r="AT423" s="278"/>
      <c r="AU423" s="861"/>
      <c r="AV423" s="862"/>
      <c r="AW423" s="861"/>
      <c r="AX423" s="862"/>
      <c r="AY423" s="861"/>
      <c r="AZ423" s="862"/>
      <c r="BA423" s="861"/>
      <c r="BB423" s="862"/>
      <c r="BC423" s="861"/>
      <c r="BD423" s="862"/>
      <c r="BE423" s="279"/>
      <c r="BF423" s="863"/>
      <c r="BG423" s="864"/>
      <c r="BH423" s="863"/>
      <c r="BI423" s="864"/>
      <c r="BJ423" s="863"/>
      <c r="BK423" s="864"/>
      <c r="BL423" s="863"/>
      <c r="BM423" s="864"/>
      <c r="BN423" s="863"/>
      <c r="BO423" s="864"/>
      <c r="BP423" s="514"/>
      <c r="BQ423" s="575"/>
      <c r="BR423" s="576"/>
      <c r="BS423" s="576"/>
      <c r="BT423" s="576"/>
      <c r="BU423" s="576"/>
      <c r="BV423" s="577"/>
      <c r="BW423" s="993"/>
      <c r="BX423" s="992"/>
      <c r="BY423" s="991"/>
      <c r="BZ423" s="992"/>
      <c r="CA423" s="991"/>
      <c r="CB423" s="992"/>
      <c r="CC423" s="991"/>
      <c r="CD423" s="992"/>
      <c r="CE423" s="991"/>
      <c r="CF423" s="992"/>
      <c r="CG423" s="281"/>
      <c r="CH423" s="989"/>
      <c r="CI423" s="990"/>
      <c r="CJ423" s="989"/>
      <c r="CK423" s="990"/>
      <c r="CL423" s="989"/>
      <c r="CM423" s="990"/>
      <c r="CN423" s="989"/>
      <c r="CO423" s="990"/>
      <c r="CP423" s="989"/>
      <c r="CQ423" s="990"/>
      <c r="CR423" s="282"/>
      <c r="CS423" s="965">
        <f t="shared" si="859"/>
        <v>0</v>
      </c>
      <c r="CT423" s="966"/>
      <c r="CU423" s="965">
        <f t="shared" si="860"/>
        <v>0</v>
      </c>
      <c r="CV423" s="966"/>
      <c r="CW423" s="965">
        <f t="shared" si="861"/>
        <v>0</v>
      </c>
      <c r="CX423" s="966"/>
      <c r="CY423" s="965">
        <f t="shared" si="862"/>
        <v>0</v>
      </c>
      <c r="CZ423" s="966"/>
      <c r="DA423" s="965">
        <f t="shared" si="863"/>
        <v>0</v>
      </c>
      <c r="DB423" s="966"/>
      <c r="DC423" s="230">
        <f t="shared" si="870"/>
        <v>0</v>
      </c>
      <c r="DD423" s="985"/>
      <c r="DE423" s="986"/>
      <c r="DF423" s="985"/>
      <c r="DG423" s="986"/>
      <c r="DH423" s="985"/>
      <c r="DI423" s="986"/>
      <c r="DJ423" s="985"/>
      <c r="DK423" s="986"/>
      <c r="DL423" s="985"/>
      <c r="DM423" s="986"/>
      <c r="DN423" s="284"/>
      <c r="DO423" s="996"/>
      <c r="DP423" s="997"/>
      <c r="DQ423" s="996"/>
      <c r="DR423" s="997"/>
      <c r="DS423" s="996"/>
      <c r="DT423" s="997"/>
      <c r="DU423" s="996"/>
      <c r="DV423" s="997"/>
      <c r="DW423" s="996"/>
      <c r="DX423" s="997"/>
      <c r="DY423" s="285"/>
      <c r="DZ423" s="572">
        <f t="shared" si="871"/>
        <v>0</v>
      </c>
      <c r="EA423" s="573">
        <f t="shared" si="872"/>
        <v>0</v>
      </c>
      <c r="EB423" s="573">
        <f t="shared" si="873"/>
        <v>0</v>
      </c>
      <c r="EC423" s="573">
        <f t="shared" si="874"/>
        <v>0</v>
      </c>
      <c r="ED423" s="573">
        <f t="shared" si="875"/>
        <v>0</v>
      </c>
      <c r="EE423" s="574">
        <f t="shared" si="876"/>
        <v>0</v>
      </c>
      <c r="EF423" s="256">
        <f t="shared" si="864"/>
        <v>0</v>
      </c>
      <c r="EG423" s="256">
        <f t="shared" si="865"/>
        <v>0</v>
      </c>
      <c r="EH423" s="256">
        <f t="shared" si="866"/>
        <v>0</v>
      </c>
      <c r="EI423" s="256">
        <f t="shared" si="867"/>
        <v>0</v>
      </c>
      <c r="EJ423" s="256">
        <f t="shared" si="868"/>
        <v>0</v>
      </c>
      <c r="EK423" s="244">
        <f t="shared" si="869"/>
        <v>0</v>
      </c>
    </row>
    <row r="424" spans="1:141" s="9" customFormat="1" ht="15" customHeight="1">
      <c r="A424" s="62"/>
      <c r="B424" s="62"/>
      <c r="C424" s="61" t="s">
        <v>231</v>
      </c>
      <c r="D424" s="655"/>
      <c r="E424" s="57"/>
      <c r="F424" s="57"/>
      <c r="G424" s="57"/>
      <c r="H424" s="57"/>
      <c r="I424" s="57"/>
      <c r="J424" s="649"/>
      <c r="K424" s="57"/>
      <c r="L424" s="33"/>
      <c r="M424" s="34">
        <f t="shared" si="858"/>
        <v>1</v>
      </c>
      <c r="N424" s="865"/>
      <c r="O424" s="866"/>
      <c r="P424" s="865"/>
      <c r="Q424" s="866"/>
      <c r="R424" s="865"/>
      <c r="S424" s="866"/>
      <c r="T424" s="865"/>
      <c r="U424" s="866"/>
      <c r="V424" s="865"/>
      <c r="W424" s="866"/>
      <c r="X424" s="287"/>
      <c r="Y424" s="867"/>
      <c r="Z424" s="961"/>
      <c r="AA424" s="867"/>
      <c r="AB424" s="961"/>
      <c r="AC424" s="867"/>
      <c r="AD424" s="961"/>
      <c r="AE424" s="867"/>
      <c r="AF424" s="961"/>
      <c r="AG424" s="867"/>
      <c r="AH424" s="961"/>
      <c r="AI424" s="277"/>
      <c r="AJ424" s="869"/>
      <c r="AK424" s="870"/>
      <c r="AL424" s="869"/>
      <c r="AM424" s="870"/>
      <c r="AN424" s="869"/>
      <c r="AO424" s="870"/>
      <c r="AP424" s="869"/>
      <c r="AQ424" s="870"/>
      <c r="AR424" s="869"/>
      <c r="AS424" s="870"/>
      <c r="AT424" s="278"/>
      <c r="AU424" s="861"/>
      <c r="AV424" s="862"/>
      <c r="AW424" s="861"/>
      <c r="AX424" s="862"/>
      <c r="AY424" s="861"/>
      <c r="AZ424" s="862"/>
      <c r="BA424" s="861"/>
      <c r="BB424" s="862"/>
      <c r="BC424" s="861"/>
      <c r="BD424" s="862"/>
      <c r="BE424" s="279"/>
      <c r="BF424" s="863"/>
      <c r="BG424" s="864"/>
      <c r="BH424" s="863"/>
      <c r="BI424" s="864"/>
      <c r="BJ424" s="863"/>
      <c r="BK424" s="864"/>
      <c r="BL424" s="863"/>
      <c r="BM424" s="864"/>
      <c r="BN424" s="863"/>
      <c r="BO424" s="864"/>
      <c r="BP424" s="514"/>
      <c r="BQ424" s="575"/>
      <c r="BR424" s="576"/>
      <c r="BS424" s="576"/>
      <c r="BT424" s="576"/>
      <c r="BU424" s="576"/>
      <c r="BV424" s="577"/>
      <c r="BW424" s="993"/>
      <c r="BX424" s="992"/>
      <c r="BY424" s="991"/>
      <c r="BZ424" s="992"/>
      <c r="CA424" s="991"/>
      <c r="CB424" s="992"/>
      <c r="CC424" s="991"/>
      <c r="CD424" s="992"/>
      <c r="CE424" s="991"/>
      <c r="CF424" s="992"/>
      <c r="CG424" s="281"/>
      <c r="CH424" s="989"/>
      <c r="CI424" s="990"/>
      <c r="CJ424" s="989"/>
      <c r="CK424" s="990"/>
      <c r="CL424" s="989"/>
      <c r="CM424" s="990"/>
      <c r="CN424" s="989"/>
      <c r="CO424" s="990"/>
      <c r="CP424" s="989"/>
      <c r="CQ424" s="990"/>
      <c r="CR424" s="282"/>
      <c r="CS424" s="965">
        <f t="shared" si="859"/>
        <v>0</v>
      </c>
      <c r="CT424" s="966"/>
      <c r="CU424" s="965">
        <f t="shared" si="860"/>
        <v>0</v>
      </c>
      <c r="CV424" s="966"/>
      <c r="CW424" s="965">
        <f t="shared" si="861"/>
        <v>0</v>
      </c>
      <c r="CX424" s="966"/>
      <c r="CY424" s="965">
        <f t="shared" si="862"/>
        <v>0</v>
      </c>
      <c r="CZ424" s="966"/>
      <c r="DA424" s="965">
        <f t="shared" si="863"/>
        <v>0</v>
      </c>
      <c r="DB424" s="966"/>
      <c r="DC424" s="230">
        <f t="shared" si="870"/>
        <v>0</v>
      </c>
      <c r="DD424" s="985"/>
      <c r="DE424" s="986"/>
      <c r="DF424" s="985"/>
      <c r="DG424" s="986"/>
      <c r="DH424" s="985"/>
      <c r="DI424" s="986"/>
      <c r="DJ424" s="985"/>
      <c r="DK424" s="986"/>
      <c r="DL424" s="985"/>
      <c r="DM424" s="986"/>
      <c r="DN424" s="284"/>
      <c r="DO424" s="996"/>
      <c r="DP424" s="997"/>
      <c r="DQ424" s="996"/>
      <c r="DR424" s="997"/>
      <c r="DS424" s="996"/>
      <c r="DT424" s="997"/>
      <c r="DU424" s="996"/>
      <c r="DV424" s="997"/>
      <c r="DW424" s="996"/>
      <c r="DX424" s="997"/>
      <c r="DY424" s="285"/>
      <c r="DZ424" s="572">
        <f t="shared" si="871"/>
        <v>0</v>
      </c>
      <c r="EA424" s="573">
        <f t="shared" si="872"/>
        <v>0</v>
      </c>
      <c r="EB424" s="573">
        <f t="shared" si="873"/>
        <v>0</v>
      </c>
      <c r="EC424" s="573">
        <f t="shared" si="874"/>
        <v>0</v>
      </c>
      <c r="ED424" s="573">
        <f t="shared" si="875"/>
        <v>0</v>
      </c>
      <c r="EE424" s="574">
        <f t="shared" si="876"/>
        <v>0</v>
      </c>
      <c r="EF424" s="256">
        <f t="shared" si="864"/>
        <v>0</v>
      </c>
      <c r="EG424" s="256">
        <f t="shared" si="865"/>
        <v>0</v>
      </c>
      <c r="EH424" s="256">
        <f t="shared" si="866"/>
        <v>0</v>
      </c>
      <c r="EI424" s="256">
        <f t="shared" si="867"/>
        <v>0</v>
      </c>
      <c r="EJ424" s="256">
        <f t="shared" si="868"/>
        <v>0</v>
      </c>
      <c r="EK424" s="244">
        <f t="shared" si="869"/>
        <v>0</v>
      </c>
    </row>
    <row r="425" spans="1:141" s="9" customFormat="1" ht="15" customHeight="1">
      <c r="A425" s="62"/>
      <c r="B425" s="62"/>
      <c r="C425" s="61" t="s">
        <v>15</v>
      </c>
      <c r="D425" s="655"/>
      <c r="E425" s="57"/>
      <c r="F425" s="57"/>
      <c r="G425" s="57"/>
      <c r="H425" s="57"/>
      <c r="I425" s="57"/>
      <c r="J425" s="649"/>
      <c r="K425" s="57"/>
      <c r="L425" s="33"/>
      <c r="M425" s="34">
        <f t="shared" si="858"/>
        <v>1</v>
      </c>
      <c r="N425" s="865"/>
      <c r="O425" s="866"/>
      <c r="P425" s="865"/>
      <c r="Q425" s="866"/>
      <c r="R425" s="865"/>
      <c r="S425" s="866"/>
      <c r="T425" s="865"/>
      <c r="U425" s="866"/>
      <c r="V425" s="865"/>
      <c r="W425" s="866"/>
      <c r="X425" s="287"/>
      <c r="Y425" s="867"/>
      <c r="Z425" s="961"/>
      <c r="AA425" s="867"/>
      <c r="AB425" s="961"/>
      <c r="AC425" s="867"/>
      <c r="AD425" s="961"/>
      <c r="AE425" s="867"/>
      <c r="AF425" s="961"/>
      <c r="AG425" s="867"/>
      <c r="AH425" s="961"/>
      <c r="AI425" s="277"/>
      <c r="AJ425" s="869"/>
      <c r="AK425" s="870"/>
      <c r="AL425" s="869"/>
      <c r="AM425" s="870"/>
      <c r="AN425" s="869"/>
      <c r="AO425" s="870"/>
      <c r="AP425" s="869"/>
      <c r="AQ425" s="870"/>
      <c r="AR425" s="869"/>
      <c r="AS425" s="870"/>
      <c r="AT425" s="278"/>
      <c r="AU425" s="861"/>
      <c r="AV425" s="862"/>
      <c r="AW425" s="861"/>
      <c r="AX425" s="862"/>
      <c r="AY425" s="861"/>
      <c r="AZ425" s="862"/>
      <c r="BA425" s="861"/>
      <c r="BB425" s="862"/>
      <c r="BC425" s="861"/>
      <c r="BD425" s="862"/>
      <c r="BE425" s="279"/>
      <c r="BF425" s="863"/>
      <c r="BG425" s="864"/>
      <c r="BH425" s="863"/>
      <c r="BI425" s="864"/>
      <c r="BJ425" s="863"/>
      <c r="BK425" s="864"/>
      <c r="BL425" s="863"/>
      <c r="BM425" s="864"/>
      <c r="BN425" s="863"/>
      <c r="BO425" s="864"/>
      <c r="BP425" s="514"/>
      <c r="BQ425" s="575"/>
      <c r="BR425" s="576"/>
      <c r="BS425" s="576"/>
      <c r="BT425" s="576"/>
      <c r="BU425" s="576"/>
      <c r="BV425" s="577"/>
      <c r="BW425" s="993"/>
      <c r="BX425" s="992"/>
      <c r="BY425" s="991"/>
      <c r="BZ425" s="992"/>
      <c r="CA425" s="991"/>
      <c r="CB425" s="992"/>
      <c r="CC425" s="991"/>
      <c r="CD425" s="992"/>
      <c r="CE425" s="991"/>
      <c r="CF425" s="992"/>
      <c r="CG425" s="281"/>
      <c r="CH425" s="989"/>
      <c r="CI425" s="990"/>
      <c r="CJ425" s="989"/>
      <c r="CK425" s="990"/>
      <c r="CL425" s="989"/>
      <c r="CM425" s="990"/>
      <c r="CN425" s="989"/>
      <c r="CO425" s="990"/>
      <c r="CP425" s="989"/>
      <c r="CQ425" s="990"/>
      <c r="CR425" s="282"/>
      <c r="CS425" s="965">
        <f t="shared" si="859"/>
        <v>0</v>
      </c>
      <c r="CT425" s="966"/>
      <c r="CU425" s="965">
        <f t="shared" si="860"/>
        <v>0</v>
      </c>
      <c r="CV425" s="966"/>
      <c r="CW425" s="965">
        <f t="shared" si="861"/>
        <v>0</v>
      </c>
      <c r="CX425" s="966"/>
      <c r="CY425" s="965">
        <f t="shared" si="862"/>
        <v>0</v>
      </c>
      <c r="CZ425" s="966"/>
      <c r="DA425" s="965">
        <f t="shared" si="863"/>
        <v>0</v>
      </c>
      <c r="DB425" s="966"/>
      <c r="DC425" s="230">
        <f t="shared" si="870"/>
        <v>0</v>
      </c>
      <c r="DD425" s="985"/>
      <c r="DE425" s="986"/>
      <c r="DF425" s="985"/>
      <c r="DG425" s="986"/>
      <c r="DH425" s="985"/>
      <c r="DI425" s="986"/>
      <c r="DJ425" s="985"/>
      <c r="DK425" s="986"/>
      <c r="DL425" s="985"/>
      <c r="DM425" s="986"/>
      <c r="DN425" s="284"/>
      <c r="DO425" s="996"/>
      <c r="DP425" s="997"/>
      <c r="DQ425" s="996"/>
      <c r="DR425" s="997"/>
      <c r="DS425" s="996"/>
      <c r="DT425" s="997"/>
      <c r="DU425" s="996"/>
      <c r="DV425" s="997"/>
      <c r="DW425" s="996"/>
      <c r="DX425" s="997"/>
      <c r="DY425" s="285"/>
      <c r="DZ425" s="572">
        <f t="shared" si="871"/>
        <v>0</v>
      </c>
      <c r="EA425" s="573">
        <f t="shared" si="872"/>
        <v>0</v>
      </c>
      <c r="EB425" s="573">
        <f t="shared" si="873"/>
        <v>0</v>
      </c>
      <c r="EC425" s="573">
        <f t="shared" si="874"/>
        <v>0</v>
      </c>
      <c r="ED425" s="573">
        <f t="shared" si="875"/>
        <v>0</v>
      </c>
      <c r="EE425" s="574">
        <f t="shared" si="876"/>
        <v>0</v>
      </c>
      <c r="EF425" s="256">
        <f t="shared" si="864"/>
        <v>0</v>
      </c>
      <c r="EG425" s="256">
        <f t="shared" si="865"/>
        <v>0</v>
      </c>
      <c r="EH425" s="256">
        <f t="shared" si="866"/>
        <v>0</v>
      </c>
      <c r="EI425" s="256">
        <f t="shared" si="867"/>
        <v>0</v>
      </c>
      <c r="EJ425" s="256">
        <f t="shared" si="868"/>
        <v>0</v>
      </c>
      <c r="EK425" s="244">
        <f t="shared" si="869"/>
        <v>0</v>
      </c>
    </row>
    <row r="426" spans="1:141" s="9" customFormat="1" ht="15" customHeight="1">
      <c r="A426" s="62"/>
      <c r="B426" s="62"/>
      <c r="C426" s="61" t="s">
        <v>34</v>
      </c>
      <c r="D426" s="655"/>
      <c r="E426" s="57"/>
      <c r="F426" s="57"/>
      <c r="G426" s="57"/>
      <c r="H426" s="57"/>
      <c r="I426" s="57"/>
      <c r="J426" s="649"/>
      <c r="K426" s="57"/>
      <c r="L426" s="33"/>
      <c r="M426" s="34">
        <f t="shared" si="858"/>
        <v>1.1000000000000001</v>
      </c>
      <c r="N426" s="865"/>
      <c r="O426" s="866"/>
      <c r="P426" s="865"/>
      <c r="Q426" s="866"/>
      <c r="R426" s="865"/>
      <c r="S426" s="866"/>
      <c r="T426" s="865"/>
      <c r="U426" s="866"/>
      <c r="V426" s="865"/>
      <c r="W426" s="866"/>
      <c r="X426" s="287"/>
      <c r="Y426" s="867"/>
      <c r="Z426" s="961"/>
      <c r="AA426" s="867"/>
      <c r="AB426" s="961"/>
      <c r="AC426" s="867"/>
      <c r="AD426" s="961"/>
      <c r="AE426" s="867"/>
      <c r="AF426" s="961"/>
      <c r="AG426" s="867"/>
      <c r="AH426" s="961"/>
      <c r="AI426" s="277"/>
      <c r="AJ426" s="869"/>
      <c r="AK426" s="870"/>
      <c r="AL426" s="869"/>
      <c r="AM426" s="870"/>
      <c r="AN426" s="869"/>
      <c r="AO426" s="870"/>
      <c r="AP426" s="869"/>
      <c r="AQ426" s="870"/>
      <c r="AR426" s="869"/>
      <c r="AS426" s="870"/>
      <c r="AT426" s="278"/>
      <c r="AU426" s="861"/>
      <c r="AV426" s="862"/>
      <c r="AW426" s="861"/>
      <c r="AX426" s="862"/>
      <c r="AY426" s="861"/>
      <c r="AZ426" s="862"/>
      <c r="BA426" s="861"/>
      <c r="BB426" s="862"/>
      <c r="BC426" s="861"/>
      <c r="BD426" s="862"/>
      <c r="BE426" s="279"/>
      <c r="BF426" s="863"/>
      <c r="BG426" s="864"/>
      <c r="BH426" s="863"/>
      <c r="BI426" s="864"/>
      <c r="BJ426" s="863"/>
      <c r="BK426" s="864"/>
      <c r="BL426" s="863"/>
      <c r="BM426" s="864"/>
      <c r="BN426" s="863"/>
      <c r="BO426" s="864"/>
      <c r="BP426" s="514"/>
      <c r="BQ426" s="575"/>
      <c r="BR426" s="576"/>
      <c r="BS426" s="576"/>
      <c r="BT426" s="576"/>
      <c r="BU426" s="576"/>
      <c r="BV426" s="577"/>
      <c r="BW426" s="993"/>
      <c r="BX426" s="992"/>
      <c r="BY426" s="991"/>
      <c r="BZ426" s="992"/>
      <c r="CA426" s="991"/>
      <c r="CB426" s="992"/>
      <c r="CC426" s="991"/>
      <c r="CD426" s="992"/>
      <c r="CE426" s="991"/>
      <c r="CF426" s="992"/>
      <c r="CG426" s="281"/>
      <c r="CH426" s="989"/>
      <c r="CI426" s="990"/>
      <c r="CJ426" s="989"/>
      <c r="CK426" s="990"/>
      <c r="CL426" s="989"/>
      <c r="CM426" s="990"/>
      <c r="CN426" s="989"/>
      <c r="CO426" s="990"/>
      <c r="CP426" s="989"/>
      <c r="CQ426" s="990"/>
      <c r="CR426" s="282"/>
      <c r="CS426" s="965">
        <f t="shared" si="859"/>
        <v>0</v>
      </c>
      <c r="CT426" s="966"/>
      <c r="CU426" s="965">
        <f t="shared" si="860"/>
        <v>0</v>
      </c>
      <c r="CV426" s="966"/>
      <c r="CW426" s="965">
        <f t="shared" si="861"/>
        <v>0</v>
      </c>
      <c r="CX426" s="966"/>
      <c r="CY426" s="965">
        <f t="shared" si="862"/>
        <v>0</v>
      </c>
      <c r="CZ426" s="966"/>
      <c r="DA426" s="965">
        <f t="shared" si="863"/>
        <v>0</v>
      </c>
      <c r="DB426" s="966"/>
      <c r="DC426" s="230">
        <f t="shared" si="870"/>
        <v>0</v>
      </c>
      <c r="DD426" s="985"/>
      <c r="DE426" s="986"/>
      <c r="DF426" s="985"/>
      <c r="DG426" s="986"/>
      <c r="DH426" s="985"/>
      <c r="DI426" s="986"/>
      <c r="DJ426" s="985"/>
      <c r="DK426" s="986"/>
      <c r="DL426" s="985"/>
      <c r="DM426" s="986"/>
      <c r="DN426" s="284"/>
      <c r="DO426" s="996"/>
      <c r="DP426" s="997"/>
      <c r="DQ426" s="996"/>
      <c r="DR426" s="997"/>
      <c r="DS426" s="996"/>
      <c r="DT426" s="997"/>
      <c r="DU426" s="996"/>
      <c r="DV426" s="997"/>
      <c r="DW426" s="996"/>
      <c r="DX426" s="997"/>
      <c r="DY426" s="285"/>
      <c r="DZ426" s="572">
        <f t="shared" si="871"/>
        <v>0</v>
      </c>
      <c r="EA426" s="573">
        <f t="shared" si="872"/>
        <v>0</v>
      </c>
      <c r="EB426" s="573">
        <f t="shared" si="873"/>
        <v>0</v>
      </c>
      <c r="EC426" s="573">
        <f t="shared" si="874"/>
        <v>0</v>
      </c>
      <c r="ED426" s="573">
        <f t="shared" si="875"/>
        <v>0</v>
      </c>
      <c r="EE426" s="574">
        <f t="shared" si="876"/>
        <v>0</v>
      </c>
      <c r="EF426" s="256">
        <f t="shared" si="864"/>
        <v>0</v>
      </c>
      <c r="EG426" s="256">
        <f t="shared" si="865"/>
        <v>0</v>
      </c>
      <c r="EH426" s="256">
        <f t="shared" si="866"/>
        <v>0</v>
      </c>
      <c r="EI426" s="256">
        <f t="shared" si="867"/>
        <v>0</v>
      </c>
      <c r="EJ426" s="256">
        <f t="shared" si="868"/>
        <v>0</v>
      </c>
      <c r="EK426" s="244">
        <f t="shared" si="869"/>
        <v>0</v>
      </c>
    </row>
    <row r="427" spans="1:141" s="9" customFormat="1" ht="15" customHeight="1">
      <c r="A427" s="62"/>
      <c r="B427" s="62"/>
      <c r="C427" s="61" t="s">
        <v>315</v>
      </c>
      <c r="D427" s="655" t="s">
        <v>338</v>
      </c>
      <c r="E427" s="57"/>
      <c r="F427" s="57"/>
      <c r="G427" s="57"/>
      <c r="H427" s="57"/>
      <c r="I427" s="57"/>
      <c r="J427" s="649"/>
      <c r="K427" s="57"/>
      <c r="L427" s="33"/>
      <c r="M427" s="34">
        <f t="shared" si="858"/>
        <v>1.1000000000000001</v>
      </c>
      <c r="N427" s="865"/>
      <c r="O427" s="866"/>
      <c r="P427" s="865"/>
      <c r="Q427" s="866"/>
      <c r="R427" s="865"/>
      <c r="S427" s="866"/>
      <c r="T427" s="865"/>
      <c r="U427" s="866"/>
      <c r="V427" s="865"/>
      <c r="W427" s="866"/>
      <c r="X427" s="287"/>
      <c r="Y427" s="867"/>
      <c r="Z427" s="961"/>
      <c r="AA427" s="867"/>
      <c r="AB427" s="961"/>
      <c r="AC427" s="867"/>
      <c r="AD427" s="961"/>
      <c r="AE427" s="867"/>
      <c r="AF427" s="961"/>
      <c r="AG427" s="867"/>
      <c r="AH427" s="961"/>
      <c r="AI427" s="277"/>
      <c r="AJ427" s="869"/>
      <c r="AK427" s="870"/>
      <c r="AL427" s="869"/>
      <c r="AM427" s="870"/>
      <c r="AN427" s="869"/>
      <c r="AO427" s="870"/>
      <c r="AP427" s="869"/>
      <c r="AQ427" s="870"/>
      <c r="AR427" s="869"/>
      <c r="AS427" s="870"/>
      <c r="AT427" s="278"/>
      <c r="AU427" s="861"/>
      <c r="AV427" s="862"/>
      <c r="AW427" s="861"/>
      <c r="AX427" s="862"/>
      <c r="AY427" s="861"/>
      <c r="AZ427" s="862"/>
      <c r="BA427" s="861"/>
      <c r="BB427" s="862"/>
      <c r="BC427" s="861"/>
      <c r="BD427" s="862"/>
      <c r="BE427" s="279"/>
      <c r="BF427" s="863"/>
      <c r="BG427" s="864"/>
      <c r="BH427" s="863"/>
      <c r="BI427" s="864"/>
      <c r="BJ427" s="863"/>
      <c r="BK427" s="864"/>
      <c r="BL427" s="863"/>
      <c r="BM427" s="864"/>
      <c r="BN427" s="863"/>
      <c r="BO427" s="864"/>
      <c r="BP427" s="514"/>
      <c r="BQ427" s="575"/>
      <c r="BR427" s="576"/>
      <c r="BS427" s="576"/>
      <c r="BT427" s="576"/>
      <c r="BU427" s="576"/>
      <c r="BV427" s="577"/>
      <c r="BW427" s="993"/>
      <c r="BX427" s="992"/>
      <c r="BY427" s="991"/>
      <c r="BZ427" s="992"/>
      <c r="CA427" s="991"/>
      <c r="CB427" s="992"/>
      <c r="CC427" s="991"/>
      <c r="CD427" s="992"/>
      <c r="CE427" s="991"/>
      <c r="CF427" s="992"/>
      <c r="CG427" s="281"/>
      <c r="CH427" s="989"/>
      <c r="CI427" s="990"/>
      <c r="CJ427" s="989"/>
      <c r="CK427" s="990"/>
      <c r="CL427" s="989"/>
      <c r="CM427" s="990"/>
      <c r="CN427" s="989"/>
      <c r="CO427" s="990"/>
      <c r="CP427" s="989"/>
      <c r="CQ427" s="990"/>
      <c r="CR427" s="282"/>
      <c r="CS427" s="965">
        <f t="shared" si="859"/>
        <v>0</v>
      </c>
      <c r="CT427" s="966"/>
      <c r="CU427" s="965">
        <f t="shared" si="860"/>
        <v>0</v>
      </c>
      <c r="CV427" s="966"/>
      <c r="CW427" s="965">
        <f t="shared" si="861"/>
        <v>0</v>
      </c>
      <c r="CX427" s="966"/>
      <c r="CY427" s="965">
        <f t="shared" si="862"/>
        <v>0</v>
      </c>
      <c r="CZ427" s="966"/>
      <c r="DA427" s="965">
        <f t="shared" si="863"/>
        <v>0</v>
      </c>
      <c r="DB427" s="966"/>
      <c r="DC427" s="230">
        <f t="shared" si="870"/>
        <v>0</v>
      </c>
      <c r="DD427" s="985"/>
      <c r="DE427" s="986"/>
      <c r="DF427" s="985"/>
      <c r="DG427" s="986"/>
      <c r="DH427" s="985"/>
      <c r="DI427" s="986"/>
      <c r="DJ427" s="985"/>
      <c r="DK427" s="986"/>
      <c r="DL427" s="985"/>
      <c r="DM427" s="986"/>
      <c r="DN427" s="284"/>
      <c r="DO427" s="996"/>
      <c r="DP427" s="997"/>
      <c r="DQ427" s="996"/>
      <c r="DR427" s="997"/>
      <c r="DS427" s="996"/>
      <c r="DT427" s="997"/>
      <c r="DU427" s="996"/>
      <c r="DV427" s="997"/>
      <c r="DW427" s="996"/>
      <c r="DX427" s="997"/>
      <c r="DY427" s="285"/>
      <c r="DZ427" s="572">
        <f t="shared" si="871"/>
        <v>0</v>
      </c>
      <c r="EA427" s="573">
        <f t="shared" si="872"/>
        <v>0</v>
      </c>
      <c r="EB427" s="573">
        <f t="shared" si="873"/>
        <v>0</v>
      </c>
      <c r="EC427" s="573">
        <f t="shared" si="874"/>
        <v>0</v>
      </c>
      <c r="ED427" s="573">
        <f t="shared" si="875"/>
        <v>0</v>
      </c>
      <c r="EE427" s="574">
        <f t="shared" si="876"/>
        <v>0</v>
      </c>
      <c r="EF427" s="256">
        <f t="shared" si="864"/>
        <v>0</v>
      </c>
      <c r="EG427" s="256">
        <f t="shared" si="865"/>
        <v>0</v>
      </c>
      <c r="EH427" s="256">
        <f t="shared" si="866"/>
        <v>0</v>
      </c>
      <c r="EI427" s="256">
        <f t="shared" si="867"/>
        <v>0</v>
      </c>
      <c r="EJ427" s="256">
        <f t="shared" si="868"/>
        <v>0</v>
      </c>
      <c r="EK427" s="244">
        <f t="shared" si="869"/>
        <v>0</v>
      </c>
    </row>
    <row r="428" spans="1:141" s="9" customFormat="1" ht="15" customHeight="1">
      <c r="A428" s="62"/>
      <c r="B428" s="62"/>
      <c r="C428" s="61" t="s">
        <v>231</v>
      </c>
      <c r="D428" s="655"/>
      <c r="E428" s="57"/>
      <c r="F428" s="57"/>
      <c r="G428" s="57"/>
      <c r="H428" s="57"/>
      <c r="I428" s="57"/>
      <c r="J428" s="649"/>
      <c r="K428" s="57"/>
      <c r="L428" s="33"/>
      <c r="M428" s="34">
        <f t="shared" si="858"/>
        <v>1</v>
      </c>
      <c r="N428" s="865"/>
      <c r="O428" s="866"/>
      <c r="P428" s="865"/>
      <c r="Q428" s="866"/>
      <c r="R428" s="865"/>
      <c r="S428" s="866"/>
      <c r="T428" s="865"/>
      <c r="U428" s="866"/>
      <c r="V428" s="865"/>
      <c r="W428" s="866"/>
      <c r="X428" s="287"/>
      <c r="Y428" s="867"/>
      <c r="Z428" s="961"/>
      <c r="AA428" s="867"/>
      <c r="AB428" s="961"/>
      <c r="AC428" s="867"/>
      <c r="AD428" s="961"/>
      <c r="AE428" s="867"/>
      <c r="AF428" s="961"/>
      <c r="AG428" s="867"/>
      <c r="AH428" s="961"/>
      <c r="AI428" s="277"/>
      <c r="AJ428" s="869"/>
      <c r="AK428" s="870"/>
      <c r="AL428" s="869"/>
      <c r="AM428" s="870"/>
      <c r="AN428" s="869"/>
      <c r="AO428" s="870"/>
      <c r="AP428" s="869"/>
      <c r="AQ428" s="870"/>
      <c r="AR428" s="869"/>
      <c r="AS428" s="870"/>
      <c r="AT428" s="278"/>
      <c r="AU428" s="861"/>
      <c r="AV428" s="862"/>
      <c r="AW428" s="861"/>
      <c r="AX428" s="862"/>
      <c r="AY428" s="861"/>
      <c r="AZ428" s="862"/>
      <c r="BA428" s="861"/>
      <c r="BB428" s="862"/>
      <c r="BC428" s="861"/>
      <c r="BD428" s="862"/>
      <c r="BE428" s="279"/>
      <c r="BF428" s="863"/>
      <c r="BG428" s="864"/>
      <c r="BH428" s="863"/>
      <c r="BI428" s="864"/>
      <c r="BJ428" s="863"/>
      <c r="BK428" s="864"/>
      <c r="BL428" s="863"/>
      <c r="BM428" s="864"/>
      <c r="BN428" s="863"/>
      <c r="BO428" s="864"/>
      <c r="BP428" s="514"/>
      <c r="BQ428" s="575"/>
      <c r="BR428" s="576"/>
      <c r="BS428" s="576"/>
      <c r="BT428" s="576"/>
      <c r="BU428" s="576"/>
      <c r="BV428" s="577"/>
      <c r="BW428" s="993"/>
      <c r="BX428" s="992"/>
      <c r="BY428" s="991"/>
      <c r="BZ428" s="992"/>
      <c r="CA428" s="991"/>
      <c r="CB428" s="992"/>
      <c r="CC428" s="991"/>
      <c r="CD428" s="992"/>
      <c r="CE428" s="991"/>
      <c r="CF428" s="992"/>
      <c r="CG428" s="281"/>
      <c r="CH428" s="989"/>
      <c r="CI428" s="990"/>
      <c r="CJ428" s="989"/>
      <c r="CK428" s="990"/>
      <c r="CL428" s="989"/>
      <c r="CM428" s="990"/>
      <c r="CN428" s="989"/>
      <c r="CO428" s="990"/>
      <c r="CP428" s="989"/>
      <c r="CQ428" s="990"/>
      <c r="CR428" s="282"/>
      <c r="CS428" s="965">
        <f t="shared" si="859"/>
        <v>0</v>
      </c>
      <c r="CT428" s="966"/>
      <c r="CU428" s="965">
        <f t="shared" si="860"/>
        <v>0</v>
      </c>
      <c r="CV428" s="966"/>
      <c r="CW428" s="965">
        <f t="shared" si="861"/>
        <v>0</v>
      </c>
      <c r="CX428" s="966"/>
      <c r="CY428" s="965">
        <f t="shared" si="862"/>
        <v>0</v>
      </c>
      <c r="CZ428" s="966"/>
      <c r="DA428" s="965">
        <f t="shared" si="863"/>
        <v>0</v>
      </c>
      <c r="DB428" s="966"/>
      <c r="DC428" s="230">
        <f t="shared" si="870"/>
        <v>0</v>
      </c>
      <c r="DD428" s="985"/>
      <c r="DE428" s="986"/>
      <c r="DF428" s="985"/>
      <c r="DG428" s="986"/>
      <c r="DH428" s="985"/>
      <c r="DI428" s="986"/>
      <c r="DJ428" s="985"/>
      <c r="DK428" s="986"/>
      <c r="DL428" s="985"/>
      <c r="DM428" s="986"/>
      <c r="DN428" s="284"/>
      <c r="DO428" s="996"/>
      <c r="DP428" s="997"/>
      <c r="DQ428" s="996"/>
      <c r="DR428" s="997"/>
      <c r="DS428" s="996"/>
      <c r="DT428" s="997"/>
      <c r="DU428" s="996"/>
      <c r="DV428" s="997"/>
      <c r="DW428" s="996"/>
      <c r="DX428" s="997"/>
      <c r="DY428" s="285"/>
      <c r="DZ428" s="572">
        <f t="shared" si="871"/>
        <v>0</v>
      </c>
      <c r="EA428" s="573">
        <f t="shared" si="872"/>
        <v>0</v>
      </c>
      <c r="EB428" s="573">
        <f t="shared" si="873"/>
        <v>0</v>
      </c>
      <c r="EC428" s="573">
        <f t="shared" si="874"/>
        <v>0</v>
      </c>
      <c r="ED428" s="573">
        <f t="shared" si="875"/>
        <v>0</v>
      </c>
      <c r="EE428" s="574">
        <f t="shared" si="876"/>
        <v>0</v>
      </c>
      <c r="EF428" s="256">
        <f t="shared" si="864"/>
        <v>0</v>
      </c>
      <c r="EG428" s="256">
        <f t="shared" si="865"/>
        <v>0</v>
      </c>
      <c r="EH428" s="256">
        <f t="shared" si="866"/>
        <v>0</v>
      </c>
      <c r="EI428" s="256">
        <f t="shared" si="867"/>
        <v>0</v>
      </c>
      <c r="EJ428" s="256">
        <f t="shared" si="868"/>
        <v>0</v>
      </c>
      <c r="EK428" s="244">
        <f t="shared" si="869"/>
        <v>0</v>
      </c>
    </row>
    <row r="429" spans="1:141" s="9" customFormat="1" ht="15" customHeight="1">
      <c r="A429" s="62"/>
      <c r="B429" s="62"/>
      <c r="C429" s="61" t="s">
        <v>15</v>
      </c>
      <c r="D429" s="655"/>
      <c r="E429" s="57"/>
      <c r="F429" s="57"/>
      <c r="G429" s="57"/>
      <c r="H429" s="57"/>
      <c r="I429" s="57"/>
      <c r="J429" s="649"/>
      <c r="K429" s="57"/>
      <c r="L429" s="33"/>
      <c r="M429" s="34">
        <f t="shared" si="858"/>
        <v>1</v>
      </c>
      <c r="N429" s="865"/>
      <c r="O429" s="866"/>
      <c r="P429" s="865"/>
      <c r="Q429" s="866"/>
      <c r="R429" s="865"/>
      <c r="S429" s="866"/>
      <c r="T429" s="865"/>
      <c r="U429" s="866"/>
      <c r="V429" s="865"/>
      <c r="W429" s="866"/>
      <c r="X429" s="287"/>
      <c r="Y429" s="867"/>
      <c r="Z429" s="961"/>
      <c r="AA429" s="867"/>
      <c r="AB429" s="961"/>
      <c r="AC429" s="867"/>
      <c r="AD429" s="961"/>
      <c r="AE429" s="867"/>
      <c r="AF429" s="961"/>
      <c r="AG429" s="867"/>
      <c r="AH429" s="961"/>
      <c r="AI429" s="277"/>
      <c r="AJ429" s="869"/>
      <c r="AK429" s="870"/>
      <c r="AL429" s="869"/>
      <c r="AM429" s="870"/>
      <c r="AN429" s="869"/>
      <c r="AO429" s="870"/>
      <c r="AP429" s="869"/>
      <c r="AQ429" s="870"/>
      <c r="AR429" s="869"/>
      <c r="AS429" s="870"/>
      <c r="AT429" s="278"/>
      <c r="AU429" s="861"/>
      <c r="AV429" s="862"/>
      <c r="AW429" s="861"/>
      <c r="AX429" s="862"/>
      <c r="AY429" s="861"/>
      <c r="AZ429" s="862"/>
      <c r="BA429" s="861"/>
      <c r="BB429" s="862"/>
      <c r="BC429" s="861"/>
      <c r="BD429" s="862"/>
      <c r="BE429" s="279"/>
      <c r="BF429" s="863"/>
      <c r="BG429" s="864"/>
      <c r="BH429" s="863"/>
      <c r="BI429" s="864"/>
      <c r="BJ429" s="863"/>
      <c r="BK429" s="864"/>
      <c r="BL429" s="863"/>
      <c r="BM429" s="864"/>
      <c r="BN429" s="863"/>
      <c r="BO429" s="864"/>
      <c r="BP429" s="514"/>
      <c r="BQ429" s="575"/>
      <c r="BR429" s="576"/>
      <c r="BS429" s="576"/>
      <c r="BT429" s="576"/>
      <c r="BU429" s="576"/>
      <c r="BV429" s="577"/>
      <c r="BW429" s="993"/>
      <c r="BX429" s="992"/>
      <c r="BY429" s="991"/>
      <c r="BZ429" s="992"/>
      <c r="CA429" s="991"/>
      <c r="CB429" s="992"/>
      <c r="CC429" s="991"/>
      <c r="CD429" s="992"/>
      <c r="CE429" s="991"/>
      <c r="CF429" s="992"/>
      <c r="CG429" s="281"/>
      <c r="CH429" s="989"/>
      <c r="CI429" s="990"/>
      <c r="CJ429" s="989"/>
      <c r="CK429" s="990"/>
      <c r="CL429" s="989"/>
      <c r="CM429" s="990"/>
      <c r="CN429" s="989"/>
      <c r="CO429" s="990"/>
      <c r="CP429" s="989"/>
      <c r="CQ429" s="990"/>
      <c r="CR429" s="282"/>
      <c r="CS429" s="965">
        <f t="shared" si="859"/>
        <v>0</v>
      </c>
      <c r="CT429" s="966"/>
      <c r="CU429" s="965">
        <f t="shared" si="860"/>
        <v>0</v>
      </c>
      <c r="CV429" s="966"/>
      <c r="CW429" s="965">
        <f t="shared" si="861"/>
        <v>0</v>
      </c>
      <c r="CX429" s="966"/>
      <c r="CY429" s="965">
        <f t="shared" si="862"/>
        <v>0</v>
      </c>
      <c r="CZ429" s="966"/>
      <c r="DA429" s="965">
        <f t="shared" si="863"/>
        <v>0</v>
      </c>
      <c r="DB429" s="966"/>
      <c r="DC429" s="230">
        <f t="shared" si="870"/>
        <v>0</v>
      </c>
      <c r="DD429" s="985"/>
      <c r="DE429" s="986"/>
      <c r="DF429" s="985"/>
      <c r="DG429" s="986"/>
      <c r="DH429" s="985"/>
      <c r="DI429" s="986"/>
      <c r="DJ429" s="985"/>
      <c r="DK429" s="986"/>
      <c r="DL429" s="985"/>
      <c r="DM429" s="986"/>
      <c r="DN429" s="284"/>
      <c r="DO429" s="996"/>
      <c r="DP429" s="997"/>
      <c r="DQ429" s="996"/>
      <c r="DR429" s="997"/>
      <c r="DS429" s="996"/>
      <c r="DT429" s="997"/>
      <c r="DU429" s="996"/>
      <c r="DV429" s="997"/>
      <c r="DW429" s="996"/>
      <c r="DX429" s="997"/>
      <c r="DY429" s="285"/>
      <c r="DZ429" s="572">
        <f t="shared" si="871"/>
        <v>0</v>
      </c>
      <c r="EA429" s="573">
        <f t="shared" si="872"/>
        <v>0</v>
      </c>
      <c r="EB429" s="573">
        <f t="shared" si="873"/>
        <v>0</v>
      </c>
      <c r="EC429" s="573">
        <f t="shared" si="874"/>
        <v>0</v>
      </c>
      <c r="ED429" s="573">
        <f t="shared" si="875"/>
        <v>0</v>
      </c>
      <c r="EE429" s="574">
        <f t="shared" si="876"/>
        <v>0</v>
      </c>
      <c r="EF429" s="256">
        <f t="shared" si="864"/>
        <v>0</v>
      </c>
      <c r="EG429" s="256">
        <f t="shared" si="865"/>
        <v>0</v>
      </c>
      <c r="EH429" s="256">
        <f t="shared" si="866"/>
        <v>0</v>
      </c>
      <c r="EI429" s="256">
        <f t="shared" si="867"/>
        <v>0</v>
      </c>
      <c r="EJ429" s="256">
        <f t="shared" si="868"/>
        <v>0</v>
      </c>
      <c r="EK429" s="244">
        <f t="shared" si="869"/>
        <v>0</v>
      </c>
    </row>
    <row r="430" spans="1:141" s="9" customFormat="1" ht="15" customHeight="1">
      <c r="A430" s="62"/>
      <c r="B430" s="62"/>
      <c r="C430" s="61" t="s">
        <v>34</v>
      </c>
      <c r="D430" s="655"/>
      <c r="E430" s="57"/>
      <c r="F430" s="57"/>
      <c r="G430" s="57"/>
      <c r="H430" s="57"/>
      <c r="I430" s="57"/>
      <c r="J430" s="649"/>
      <c r="K430" s="57"/>
      <c r="L430" s="33"/>
      <c r="M430" s="34">
        <f t="shared" si="858"/>
        <v>1.1000000000000001</v>
      </c>
      <c r="N430" s="865"/>
      <c r="O430" s="866"/>
      <c r="P430" s="865"/>
      <c r="Q430" s="866"/>
      <c r="R430" s="865"/>
      <c r="S430" s="866"/>
      <c r="T430" s="865"/>
      <c r="U430" s="866"/>
      <c r="V430" s="865"/>
      <c r="W430" s="866"/>
      <c r="X430" s="287"/>
      <c r="Y430" s="867"/>
      <c r="Z430" s="961"/>
      <c r="AA430" s="867"/>
      <c r="AB430" s="961"/>
      <c r="AC430" s="867"/>
      <c r="AD430" s="961"/>
      <c r="AE430" s="867"/>
      <c r="AF430" s="961"/>
      <c r="AG430" s="867"/>
      <c r="AH430" s="961"/>
      <c r="AI430" s="277"/>
      <c r="AJ430" s="869"/>
      <c r="AK430" s="870"/>
      <c r="AL430" s="869"/>
      <c r="AM430" s="870"/>
      <c r="AN430" s="869"/>
      <c r="AO430" s="870"/>
      <c r="AP430" s="869"/>
      <c r="AQ430" s="870"/>
      <c r="AR430" s="869"/>
      <c r="AS430" s="870"/>
      <c r="AT430" s="278"/>
      <c r="AU430" s="861"/>
      <c r="AV430" s="862"/>
      <c r="AW430" s="861"/>
      <c r="AX430" s="862"/>
      <c r="AY430" s="861"/>
      <c r="AZ430" s="862"/>
      <c r="BA430" s="861"/>
      <c r="BB430" s="862"/>
      <c r="BC430" s="861"/>
      <c r="BD430" s="862"/>
      <c r="BE430" s="279"/>
      <c r="BF430" s="863"/>
      <c r="BG430" s="864"/>
      <c r="BH430" s="863"/>
      <c r="BI430" s="864"/>
      <c r="BJ430" s="863"/>
      <c r="BK430" s="864"/>
      <c r="BL430" s="863"/>
      <c r="BM430" s="864"/>
      <c r="BN430" s="863"/>
      <c r="BO430" s="864"/>
      <c r="BP430" s="514"/>
      <c r="BQ430" s="575"/>
      <c r="BR430" s="576"/>
      <c r="BS430" s="576"/>
      <c r="BT430" s="576"/>
      <c r="BU430" s="576"/>
      <c r="BV430" s="577"/>
      <c r="BW430" s="993"/>
      <c r="BX430" s="992"/>
      <c r="BY430" s="991"/>
      <c r="BZ430" s="992"/>
      <c r="CA430" s="991"/>
      <c r="CB430" s="992"/>
      <c r="CC430" s="991"/>
      <c r="CD430" s="992"/>
      <c r="CE430" s="991"/>
      <c r="CF430" s="992"/>
      <c r="CG430" s="281"/>
      <c r="CH430" s="989"/>
      <c r="CI430" s="990"/>
      <c r="CJ430" s="989"/>
      <c r="CK430" s="990"/>
      <c r="CL430" s="989"/>
      <c r="CM430" s="990"/>
      <c r="CN430" s="989"/>
      <c r="CO430" s="990"/>
      <c r="CP430" s="989"/>
      <c r="CQ430" s="990"/>
      <c r="CR430" s="282"/>
      <c r="CS430" s="965">
        <f t="shared" si="859"/>
        <v>0</v>
      </c>
      <c r="CT430" s="966"/>
      <c r="CU430" s="965">
        <f t="shared" si="860"/>
        <v>0</v>
      </c>
      <c r="CV430" s="966"/>
      <c r="CW430" s="965">
        <f t="shared" si="861"/>
        <v>0</v>
      </c>
      <c r="CX430" s="966"/>
      <c r="CY430" s="965">
        <f t="shared" si="862"/>
        <v>0</v>
      </c>
      <c r="CZ430" s="966"/>
      <c r="DA430" s="965">
        <f t="shared" si="863"/>
        <v>0</v>
      </c>
      <c r="DB430" s="966"/>
      <c r="DC430" s="230">
        <f t="shared" si="870"/>
        <v>0</v>
      </c>
      <c r="DD430" s="985"/>
      <c r="DE430" s="986"/>
      <c r="DF430" s="985"/>
      <c r="DG430" s="986"/>
      <c r="DH430" s="985"/>
      <c r="DI430" s="986"/>
      <c r="DJ430" s="985"/>
      <c r="DK430" s="986"/>
      <c r="DL430" s="985"/>
      <c r="DM430" s="986"/>
      <c r="DN430" s="284"/>
      <c r="DO430" s="996"/>
      <c r="DP430" s="997"/>
      <c r="DQ430" s="996"/>
      <c r="DR430" s="997"/>
      <c r="DS430" s="996"/>
      <c r="DT430" s="997"/>
      <c r="DU430" s="996"/>
      <c r="DV430" s="997"/>
      <c r="DW430" s="996"/>
      <c r="DX430" s="997"/>
      <c r="DY430" s="285"/>
      <c r="DZ430" s="572">
        <f t="shared" si="871"/>
        <v>0</v>
      </c>
      <c r="EA430" s="573">
        <f t="shared" si="872"/>
        <v>0</v>
      </c>
      <c r="EB430" s="573">
        <f t="shared" si="873"/>
        <v>0</v>
      </c>
      <c r="EC430" s="573">
        <f t="shared" si="874"/>
        <v>0</v>
      </c>
      <c r="ED430" s="573">
        <f t="shared" si="875"/>
        <v>0</v>
      </c>
      <c r="EE430" s="574">
        <f t="shared" si="876"/>
        <v>0</v>
      </c>
      <c r="EF430" s="256">
        <f t="shared" si="864"/>
        <v>0</v>
      </c>
      <c r="EG430" s="256">
        <f t="shared" si="865"/>
        <v>0</v>
      </c>
      <c r="EH430" s="256">
        <f t="shared" si="866"/>
        <v>0</v>
      </c>
      <c r="EI430" s="256">
        <f t="shared" si="867"/>
        <v>0</v>
      </c>
      <c r="EJ430" s="256">
        <f t="shared" si="868"/>
        <v>0</v>
      </c>
      <c r="EK430" s="244">
        <f t="shared" si="869"/>
        <v>0</v>
      </c>
    </row>
    <row r="431" spans="1:141" s="9" customFormat="1" ht="15" customHeight="1">
      <c r="A431" s="62"/>
      <c r="B431" s="62"/>
      <c r="C431" s="61" t="s">
        <v>315</v>
      </c>
      <c r="D431" s="655" t="s">
        <v>338</v>
      </c>
      <c r="E431" s="57"/>
      <c r="F431" s="57"/>
      <c r="G431" s="57"/>
      <c r="H431" s="57"/>
      <c r="I431" s="57"/>
      <c r="J431" s="649"/>
      <c r="K431" s="57"/>
      <c r="L431" s="33"/>
      <c r="M431" s="34">
        <f t="shared" si="858"/>
        <v>1.1000000000000001</v>
      </c>
      <c r="N431" s="865"/>
      <c r="O431" s="866"/>
      <c r="P431" s="865"/>
      <c r="Q431" s="866"/>
      <c r="R431" s="865"/>
      <c r="S431" s="866"/>
      <c r="T431" s="865"/>
      <c r="U431" s="866"/>
      <c r="V431" s="865"/>
      <c r="W431" s="866"/>
      <c r="X431" s="287"/>
      <c r="Y431" s="867"/>
      <c r="Z431" s="961"/>
      <c r="AA431" s="867"/>
      <c r="AB431" s="961"/>
      <c r="AC431" s="867"/>
      <c r="AD431" s="961"/>
      <c r="AE431" s="867"/>
      <c r="AF431" s="961"/>
      <c r="AG431" s="867"/>
      <c r="AH431" s="961"/>
      <c r="AI431" s="277"/>
      <c r="AJ431" s="869"/>
      <c r="AK431" s="870"/>
      <c r="AL431" s="869"/>
      <c r="AM431" s="870"/>
      <c r="AN431" s="869"/>
      <c r="AO431" s="870"/>
      <c r="AP431" s="869"/>
      <c r="AQ431" s="870"/>
      <c r="AR431" s="869"/>
      <c r="AS431" s="870"/>
      <c r="AT431" s="278"/>
      <c r="AU431" s="861"/>
      <c r="AV431" s="862"/>
      <c r="AW431" s="861"/>
      <c r="AX431" s="862"/>
      <c r="AY431" s="861"/>
      <c r="AZ431" s="862"/>
      <c r="BA431" s="861"/>
      <c r="BB431" s="862"/>
      <c r="BC431" s="861"/>
      <c r="BD431" s="862"/>
      <c r="BE431" s="279"/>
      <c r="BF431" s="863"/>
      <c r="BG431" s="864"/>
      <c r="BH431" s="863"/>
      <c r="BI431" s="864"/>
      <c r="BJ431" s="863"/>
      <c r="BK431" s="864"/>
      <c r="BL431" s="863"/>
      <c r="BM431" s="864"/>
      <c r="BN431" s="863"/>
      <c r="BO431" s="864"/>
      <c r="BP431" s="514"/>
      <c r="BQ431" s="575"/>
      <c r="BR431" s="576"/>
      <c r="BS431" s="576"/>
      <c r="BT431" s="576"/>
      <c r="BU431" s="576"/>
      <c r="BV431" s="577"/>
      <c r="BW431" s="993"/>
      <c r="BX431" s="992"/>
      <c r="BY431" s="991"/>
      <c r="BZ431" s="992"/>
      <c r="CA431" s="991"/>
      <c r="CB431" s="992"/>
      <c r="CC431" s="991"/>
      <c r="CD431" s="992"/>
      <c r="CE431" s="991"/>
      <c r="CF431" s="992"/>
      <c r="CG431" s="281"/>
      <c r="CH431" s="989"/>
      <c r="CI431" s="990"/>
      <c r="CJ431" s="989"/>
      <c r="CK431" s="990"/>
      <c r="CL431" s="989"/>
      <c r="CM431" s="990"/>
      <c r="CN431" s="989"/>
      <c r="CO431" s="990"/>
      <c r="CP431" s="989"/>
      <c r="CQ431" s="990"/>
      <c r="CR431" s="282"/>
      <c r="CS431" s="965">
        <f t="shared" si="859"/>
        <v>0</v>
      </c>
      <c r="CT431" s="966"/>
      <c r="CU431" s="965">
        <f t="shared" si="860"/>
        <v>0</v>
      </c>
      <c r="CV431" s="966"/>
      <c r="CW431" s="965">
        <f t="shared" si="861"/>
        <v>0</v>
      </c>
      <c r="CX431" s="966"/>
      <c r="CY431" s="965">
        <f t="shared" si="862"/>
        <v>0</v>
      </c>
      <c r="CZ431" s="966"/>
      <c r="DA431" s="965">
        <f t="shared" si="863"/>
        <v>0</v>
      </c>
      <c r="DB431" s="966"/>
      <c r="DC431" s="230">
        <f t="shared" si="870"/>
        <v>0</v>
      </c>
      <c r="DD431" s="985"/>
      <c r="DE431" s="986"/>
      <c r="DF431" s="985"/>
      <c r="DG431" s="986"/>
      <c r="DH431" s="985"/>
      <c r="DI431" s="986"/>
      <c r="DJ431" s="985"/>
      <c r="DK431" s="986"/>
      <c r="DL431" s="985"/>
      <c r="DM431" s="986"/>
      <c r="DN431" s="284"/>
      <c r="DO431" s="996"/>
      <c r="DP431" s="997"/>
      <c r="DQ431" s="996"/>
      <c r="DR431" s="997"/>
      <c r="DS431" s="996"/>
      <c r="DT431" s="997"/>
      <c r="DU431" s="996"/>
      <c r="DV431" s="997"/>
      <c r="DW431" s="996"/>
      <c r="DX431" s="997"/>
      <c r="DY431" s="285"/>
      <c r="DZ431" s="572">
        <f t="shared" si="871"/>
        <v>0</v>
      </c>
      <c r="EA431" s="573">
        <f t="shared" si="872"/>
        <v>0</v>
      </c>
      <c r="EB431" s="573">
        <f t="shared" si="873"/>
        <v>0</v>
      </c>
      <c r="EC431" s="573">
        <f t="shared" si="874"/>
        <v>0</v>
      </c>
      <c r="ED431" s="573">
        <f t="shared" si="875"/>
        <v>0</v>
      </c>
      <c r="EE431" s="574">
        <f t="shared" si="876"/>
        <v>0</v>
      </c>
      <c r="EF431" s="256">
        <f t="shared" si="864"/>
        <v>0</v>
      </c>
      <c r="EG431" s="256">
        <f t="shared" si="865"/>
        <v>0</v>
      </c>
      <c r="EH431" s="256">
        <f t="shared" si="866"/>
        <v>0</v>
      </c>
      <c r="EI431" s="256">
        <f t="shared" si="867"/>
        <v>0</v>
      </c>
      <c r="EJ431" s="256">
        <f t="shared" si="868"/>
        <v>0</v>
      </c>
      <c r="EK431" s="244">
        <f t="shared" si="869"/>
        <v>0</v>
      </c>
    </row>
    <row r="432" spans="1:141" s="9" customFormat="1" ht="15" customHeight="1">
      <c r="A432" s="62"/>
      <c r="B432" s="62"/>
      <c r="C432" s="61" t="s">
        <v>231</v>
      </c>
      <c r="D432" s="655"/>
      <c r="E432" s="57"/>
      <c r="F432" s="57"/>
      <c r="G432" s="57"/>
      <c r="H432" s="57"/>
      <c r="I432" s="57"/>
      <c r="J432" s="649"/>
      <c r="K432" s="57"/>
      <c r="L432" s="33"/>
      <c r="M432" s="34">
        <f t="shared" si="858"/>
        <v>1</v>
      </c>
      <c r="N432" s="865"/>
      <c r="O432" s="866"/>
      <c r="P432" s="865"/>
      <c r="Q432" s="866"/>
      <c r="R432" s="865"/>
      <c r="S432" s="866"/>
      <c r="T432" s="865"/>
      <c r="U432" s="866"/>
      <c r="V432" s="865"/>
      <c r="W432" s="866"/>
      <c r="X432" s="287"/>
      <c r="Y432" s="867"/>
      <c r="Z432" s="961"/>
      <c r="AA432" s="867"/>
      <c r="AB432" s="961"/>
      <c r="AC432" s="867"/>
      <c r="AD432" s="961"/>
      <c r="AE432" s="867"/>
      <c r="AF432" s="961"/>
      <c r="AG432" s="867"/>
      <c r="AH432" s="961"/>
      <c r="AI432" s="277"/>
      <c r="AJ432" s="869"/>
      <c r="AK432" s="870"/>
      <c r="AL432" s="869"/>
      <c r="AM432" s="870"/>
      <c r="AN432" s="869"/>
      <c r="AO432" s="870"/>
      <c r="AP432" s="869"/>
      <c r="AQ432" s="870"/>
      <c r="AR432" s="869"/>
      <c r="AS432" s="870"/>
      <c r="AT432" s="278"/>
      <c r="AU432" s="861"/>
      <c r="AV432" s="862"/>
      <c r="AW432" s="861"/>
      <c r="AX432" s="862"/>
      <c r="AY432" s="861"/>
      <c r="AZ432" s="862"/>
      <c r="BA432" s="861"/>
      <c r="BB432" s="862"/>
      <c r="BC432" s="861"/>
      <c r="BD432" s="862"/>
      <c r="BE432" s="279"/>
      <c r="BF432" s="863"/>
      <c r="BG432" s="864"/>
      <c r="BH432" s="863"/>
      <c r="BI432" s="864"/>
      <c r="BJ432" s="863"/>
      <c r="BK432" s="864"/>
      <c r="BL432" s="863"/>
      <c r="BM432" s="864"/>
      <c r="BN432" s="863"/>
      <c r="BO432" s="864"/>
      <c r="BP432" s="514"/>
      <c r="BQ432" s="575"/>
      <c r="BR432" s="576"/>
      <c r="BS432" s="576"/>
      <c r="BT432" s="576"/>
      <c r="BU432" s="576"/>
      <c r="BV432" s="577"/>
      <c r="BW432" s="993"/>
      <c r="BX432" s="992"/>
      <c r="BY432" s="991"/>
      <c r="BZ432" s="992"/>
      <c r="CA432" s="991"/>
      <c r="CB432" s="992"/>
      <c r="CC432" s="991"/>
      <c r="CD432" s="992"/>
      <c r="CE432" s="991"/>
      <c r="CF432" s="992"/>
      <c r="CG432" s="281"/>
      <c r="CH432" s="989"/>
      <c r="CI432" s="990"/>
      <c r="CJ432" s="989"/>
      <c r="CK432" s="990"/>
      <c r="CL432" s="989"/>
      <c r="CM432" s="990"/>
      <c r="CN432" s="989"/>
      <c r="CO432" s="990"/>
      <c r="CP432" s="989"/>
      <c r="CQ432" s="990"/>
      <c r="CR432" s="282"/>
      <c r="CS432" s="965">
        <f t="shared" si="859"/>
        <v>0</v>
      </c>
      <c r="CT432" s="966"/>
      <c r="CU432" s="965">
        <f t="shared" si="860"/>
        <v>0</v>
      </c>
      <c r="CV432" s="966"/>
      <c r="CW432" s="965">
        <f t="shared" si="861"/>
        <v>0</v>
      </c>
      <c r="CX432" s="966"/>
      <c r="CY432" s="965">
        <f t="shared" si="862"/>
        <v>0</v>
      </c>
      <c r="CZ432" s="966"/>
      <c r="DA432" s="965">
        <f t="shared" si="863"/>
        <v>0</v>
      </c>
      <c r="DB432" s="966"/>
      <c r="DC432" s="230">
        <f t="shared" si="870"/>
        <v>0</v>
      </c>
      <c r="DD432" s="985"/>
      <c r="DE432" s="986"/>
      <c r="DF432" s="985"/>
      <c r="DG432" s="986"/>
      <c r="DH432" s="985"/>
      <c r="DI432" s="986"/>
      <c r="DJ432" s="985"/>
      <c r="DK432" s="986"/>
      <c r="DL432" s="985"/>
      <c r="DM432" s="986"/>
      <c r="DN432" s="284"/>
      <c r="DO432" s="996"/>
      <c r="DP432" s="997"/>
      <c r="DQ432" s="996"/>
      <c r="DR432" s="997"/>
      <c r="DS432" s="996"/>
      <c r="DT432" s="997"/>
      <c r="DU432" s="996"/>
      <c r="DV432" s="997"/>
      <c r="DW432" s="996"/>
      <c r="DX432" s="997"/>
      <c r="DY432" s="285"/>
      <c r="DZ432" s="572">
        <f t="shared" si="871"/>
        <v>0</v>
      </c>
      <c r="EA432" s="573">
        <f t="shared" si="872"/>
        <v>0</v>
      </c>
      <c r="EB432" s="573">
        <f t="shared" si="873"/>
        <v>0</v>
      </c>
      <c r="EC432" s="573">
        <f t="shared" si="874"/>
        <v>0</v>
      </c>
      <c r="ED432" s="573">
        <f t="shared" si="875"/>
        <v>0</v>
      </c>
      <c r="EE432" s="574">
        <f t="shared" si="876"/>
        <v>0</v>
      </c>
      <c r="EF432" s="256">
        <f t="shared" si="864"/>
        <v>0</v>
      </c>
      <c r="EG432" s="256">
        <f t="shared" si="865"/>
        <v>0</v>
      </c>
      <c r="EH432" s="256">
        <f t="shared" si="866"/>
        <v>0</v>
      </c>
      <c r="EI432" s="256">
        <f t="shared" si="867"/>
        <v>0</v>
      </c>
      <c r="EJ432" s="256">
        <f t="shared" si="868"/>
        <v>0</v>
      </c>
      <c r="EK432" s="244">
        <f t="shared" si="869"/>
        <v>0</v>
      </c>
    </row>
    <row r="433" spans="1:141" s="9" customFormat="1" ht="15" customHeight="1">
      <c r="A433" s="62"/>
      <c r="B433" s="62"/>
      <c r="C433" s="61" t="s">
        <v>15</v>
      </c>
      <c r="D433" s="655"/>
      <c r="E433" s="57"/>
      <c r="F433" s="57"/>
      <c r="G433" s="57"/>
      <c r="H433" s="57"/>
      <c r="I433" s="57"/>
      <c r="J433" s="649"/>
      <c r="K433" s="57"/>
      <c r="L433" s="33"/>
      <c r="M433" s="34">
        <f t="shared" si="858"/>
        <v>1</v>
      </c>
      <c r="N433" s="865"/>
      <c r="O433" s="866"/>
      <c r="P433" s="865"/>
      <c r="Q433" s="866"/>
      <c r="R433" s="865"/>
      <c r="S433" s="866"/>
      <c r="T433" s="865"/>
      <c r="U433" s="866"/>
      <c r="V433" s="865"/>
      <c r="W433" s="866"/>
      <c r="X433" s="287"/>
      <c r="Y433" s="867"/>
      <c r="Z433" s="961"/>
      <c r="AA433" s="867"/>
      <c r="AB433" s="961"/>
      <c r="AC433" s="867"/>
      <c r="AD433" s="961"/>
      <c r="AE433" s="867"/>
      <c r="AF433" s="961"/>
      <c r="AG433" s="867"/>
      <c r="AH433" s="961"/>
      <c r="AI433" s="277"/>
      <c r="AJ433" s="869"/>
      <c r="AK433" s="870"/>
      <c r="AL433" s="869"/>
      <c r="AM433" s="870"/>
      <c r="AN433" s="869"/>
      <c r="AO433" s="870"/>
      <c r="AP433" s="869"/>
      <c r="AQ433" s="870"/>
      <c r="AR433" s="869"/>
      <c r="AS433" s="870"/>
      <c r="AT433" s="278"/>
      <c r="AU433" s="861"/>
      <c r="AV433" s="862"/>
      <c r="AW433" s="861"/>
      <c r="AX433" s="862"/>
      <c r="AY433" s="861"/>
      <c r="AZ433" s="862"/>
      <c r="BA433" s="861"/>
      <c r="BB433" s="862"/>
      <c r="BC433" s="861"/>
      <c r="BD433" s="862"/>
      <c r="BE433" s="279"/>
      <c r="BF433" s="863"/>
      <c r="BG433" s="864"/>
      <c r="BH433" s="863"/>
      <c r="BI433" s="864"/>
      <c r="BJ433" s="863"/>
      <c r="BK433" s="864"/>
      <c r="BL433" s="863"/>
      <c r="BM433" s="864"/>
      <c r="BN433" s="863"/>
      <c r="BO433" s="864"/>
      <c r="BP433" s="514"/>
      <c r="BQ433" s="575"/>
      <c r="BR433" s="576"/>
      <c r="BS433" s="576"/>
      <c r="BT433" s="576"/>
      <c r="BU433" s="576"/>
      <c r="BV433" s="577"/>
      <c r="BW433" s="993"/>
      <c r="BX433" s="992"/>
      <c r="BY433" s="991"/>
      <c r="BZ433" s="992"/>
      <c r="CA433" s="991"/>
      <c r="CB433" s="992"/>
      <c r="CC433" s="991"/>
      <c r="CD433" s="992"/>
      <c r="CE433" s="991"/>
      <c r="CF433" s="992"/>
      <c r="CG433" s="281"/>
      <c r="CH433" s="989"/>
      <c r="CI433" s="990"/>
      <c r="CJ433" s="989"/>
      <c r="CK433" s="990"/>
      <c r="CL433" s="989"/>
      <c r="CM433" s="990"/>
      <c r="CN433" s="989"/>
      <c r="CO433" s="990"/>
      <c r="CP433" s="989"/>
      <c r="CQ433" s="990"/>
      <c r="CR433" s="282"/>
      <c r="CS433" s="965">
        <f t="shared" si="859"/>
        <v>0</v>
      </c>
      <c r="CT433" s="966"/>
      <c r="CU433" s="965">
        <f t="shared" si="860"/>
        <v>0</v>
      </c>
      <c r="CV433" s="966"/>
      <c r="CW433" s="965">
        <f t="shared" si="861"/>
        <v>0</v>
      </c>
      <c r="CX433" s="966"/>
      <c r="CY433" s="965">
        <f t="shared" si="862"/>
        <v>0</v>
      </c>
      <c r="CZ433" s="966"/>
      <c r="DA433" s="965">
        <f t="shared" si="863"/>
        <v>0</v>
      </c>
      <c r="DB433" s="966"/>
      <c r="DC433" s="230">
        <f t="shared" si="870"/>
        <v>0</v>
      </c>
      <c r="DD433" s="985"/>
      <c r="DE433" s="986"/>
      <c r="DF433" s="985"/>
      <c r="DG433" s="986"/>
      <c r="DH433" s="985"/>
      <c r="DI433" s="986"/>
      <c r="DJ433" s="985"/>
      <c r="DK433" s="986"/>
      <c r="DL433" s="985"/>
      <c r="DM433" s="986"/>
      <c r="DN433" s="284"/>
      <c r="DO433" s="996"/>
      <c r="DP433" s="997"/>
      <c r="DQ433" s="996"/>
      <c r="DR433" s="997"/>
      <c r="DS433" s="996"/>
      <c r="DT433" s="997"/>
      <c r="DU433" s="996"/>
      <c r="DV433" s="997"/>
      <c r="DW433" s="996"/>
      <c r="DX433" s="997"/>
      <c r="DY433" s="285"/>
      <c r="DZ433" s="572">
        <f t="shared" si="871"/>
        <v>0</v>
      </c>
      <c r="EA433" s="573">
        <f t="shared" si="872"/>
        <v>0</v>
      </c>
      <c r="EB433" s="573">
        <f t="shared" si="873"/>
        <v>0</v>
      </c>
      <c r="EC433" s="573">
        <f t="shared" si="874"/>
        <v>0</v>
      </c>
      <c r="ED433" s="573">
        <f t="shared" si="875"/>
        <v>0</v>
      </c>
      <c r="EE433" s="574">
        <f t="shared" si="876"/>
        <v>0</v>
      </c>
      <c r="EF433" s="256">
        <f t="shared" si="864"/>
        <v>0</v>
      </c>
      <c r="EG433" s="256">
        <f t="shared" si="865"/>
        <v>0</v>
      </c>
      <c r="EH433" s="256">
        <f t="shared" si="866"/>
        <v>0</v>
      </c>
      <c r="EI433" s="256">
        <f t="shared" si="867"/>
        <v>0</v>
      </c>
      <c r="EJ433" s="256">
        <f t="shared" si="868"/>
        <v>0</v>
      </c>
      <c r="EK433" s="244">
        <f t="shared" si="869"/>
        <v>0</v>
      </c>
    </row>
    <row r="434" spans="1:141" s="9" customFormat="1" ht="15" customHeight="1">
      <c r="A434" s="62"/>
      <c r="B434" s="62"/>
      <c r="C434" s="61" t="s">
        <v>34</v>
      </c>
      <c r="D434" s="655"/>
      <c r="E434" s="57"/>
      <c r="F434" s="57"/>
      <c r="G434" s="57"/>
      <c r="H434" s="57"/>
      <c r="I434" s="57"/>
      <c r="J434" s="649"/>
      <c r="K434" s="57"/>
      <c r="L434" s="33"/>
      <c r="M434" s="34">
        <f t="shared" si="858"/>
        <v>1.1000000000000001</v>
      </c>
      <c r="N434" s="865"/>
      <c r="O434" s="866"/>
      <c r="P434" s="865"/>
      <c r="Q434" s="866"/>
      <c r="R434" s="865"/>
      <c r="S434" s="866"/>
      <c r="T434" s="865"/>
      <c r="U434" s="866"/>
      <c r="V434" s="865"/>
      <c r="W434" s="866"/>
      <c r="X434" s="287"/>
      <c r="Y434" s="867"/>
      <c r="Z434" s="961"/>
      <c r="AA434" s="867"/>
      <c r="AB434" s="961"/>
      <c r="AC434" s="867"/>
      <c r="AD434" s="961"/>
      <c r="AE434" s="867"/>
      <c r="AF434" s="961"/>
      <c r="AG434" s="867"/>
      <c r="AH434" s="961"/>
      <c r="AI434" s="277"/>
      <c r="AJ434" s="869"/>
      <c r="AK434" s="870"/>
      <c r="AL434" s="869"/>
      <c r="AM434" s="870"/>
      <c r="AN434" s="869"/>
      <c r="AO434" s="870"/>
      <c r="AP434" s="869"/>
      <c r="AQ434" s="870"/>
      <c r="AR434" s="869"/>
      <c r="AS434" s="870"/>
      <c r="AT434" s="278"/>
      <c r="AU434" s="861"/>
      <c r="AV434" s="862"/>
      <c r="AW434" s="861"/>
      <c r="AX434" s="862"/>
      <c r="AY434" s="861"/>
      <c r="AZ434" s="862"/>
      <c r="BA434" s="861"/>
      <c r="BB434" s="862"/>
      <c r="BC434" s="861"/>
      <c r="BD434" s="862"/>
      <c r="BE434" s="279"/>
      <c r="BF434" s="863"/>
      <c r="BG434" s="864"/>
      <c r="BH434" s="863"/>
      <c r="BI434" s="864"/>
      <c r="BJ434" s="863"/>
      <c r="BK434" s="864"/>
      <c r="BL434" s="863"/>
      <c r="BM434" s="864"/>
      <c r="BN434" s="863"/>
      <c r="BO434" s="864"/>
      <c r="BP434" s="514"/>
      <c r="BQ434" s="575"/>
      <c r="BR434" s="576"/>
      <c r="BS434" s="576"/>
      <c r="BT434" s="576"/>
      <c r="BU434" s="576"/>
      <c r="BV434" s="577"/>
      <c r="BW434" s="993"/>
      <c r="BX434" s="992"/>
      <c r="BY434" s="991"/>
      <c r="BZ434" s="992"/>
      <c r="CA434" s="991"/>
      <c r="CB434" s="992"/>
      <c r="CC434" s="991"/>
      <c r="CD434" s="992"/>
      <c r="CE434" s="991"/>
      <c r="CF434" s="992"/>
      <c r="CG434" s="281"/>
      <c r="CH434" s="989"/>
      <c r="CI434" s="990"/>
      <c r="CJ434" s="989"/>
      <c r="CK434" s="990"/>
      <c r="CL434" s="989"/>
      <c r="CM434" s="990"/>
      <c r="CN434" s="989"/>
      <c r="CO434" s="990"/>
      <c r="CP434" s="989"/>
      <c r="CQ434" s="990"/>
      <c r="CR434" s="282"/>
      <c r="CS434" s="965">
        <f t="shared" si="859"/>
        <v>0</v>
      </c>
      <c r="CT434" s="966"/>
      <c r="CU434" s="965">
        <f t="shared" si="860"/>
        <v>0</v>
      </c>
      <c r="CV434" s="966"/>
      <c r="CW434" s="965">
        <f t="shared" si="861"/>
        <v>0</v>
      </c>
      <c r="CX434" s="966"/>
      <c r="CY434" s="965">
        <f t="shared" si="862"/>
        <v>0</v>
      </c>
      <c r="CZ434" s="966"/>
      <c r="DA434" s="965">
        <f t="shared" si="863"/>
        <v>0</v>
      </c>
      <c r="DB434" s="966"/>
      <c r="DC434" s="230">
        <f t="shared" si="870"/>
        <v>0</v>
      </c>
      <c r="DD434" s="985"/>
      <c r="DE434" s="986"/>
      <c r="DF434" s="985"/>
      <c r="DG434" s="986"/>
      <c r="DH434" s="985"/>
      <c r="DI434" s="986"/>
      <c r="DJ434" s="985"/>
      <c r="DK434" s="986"/>
      <c r="DL434" s="985"/>
      <c r="DM434" s="986"/>
      <c r="DN434" s="284"/>
      <c r="DO434" s="996"/>
      <c r="DP434" s="997"/>
      <c r="DQ434" s="996"/>
      <c r="DR434" s="997"/>
      <c r="DS434" s="996"/>
      <c r="DT434" s="997"/>
      <c r="DU434" s="996"/>
      <c r="DV434" s="997"/>
      <c r="DW434" s="996"/>
      <c r="DX434" s="997"/>
      <c r="DY434" s="285"/>
      <c r="DZ434" s="572">
        <f t="shared" si="871"/>
        <v>0</v>
      </c>
      <c r="EA434" s="573">
        <f t="shared" si="872"/>
        <v>0</v>
      </c>
      <c r="EB434" s="573">
        <f t="shared" si="873"/>
        <v>0</v>
      </c>
      <c r="EC434" s="573">
        <f t="shared" si="874"/>
        <v>0</v>
      </c>
      <c r="ED434" s="573">
        <f t="shared" si="875"/>
        <v>0</v>
      </c>
      <c r="EE434" s="574">
        <f t="shared" si="876"/>
        <v>0</v>
      </c>
      <c r="EF434" s="256">
        <f t="shared" si="864"/>
        <v>0</v>
      </c>
      <c r="EG434" s="256">
        <f t="shared" si="865"/>
        <v>0</v>
      </c>
      <c r="EH434" s="256">
        <f t="shared" si="866"/>
        <v>0</v>
      </c>
      <c r="EI434" s="256">
        <f t="shared" si="867"/>
        <v>0</v>
      </c>
      <c r="EJ434" s="256">
        <f t="shared" si="868"/>
        <v>0</v>
      </c>
      <c r="EK434" s="244">
        <f t="shared" si="869"/>
        <v>0</v>
      </c>
    </row>
    <row r="435" spans="1:141" s="9" customFormat="1" ht="15" customHeight="1">
      <c r="A435" s="62"/>
      <c r="B435" s="62"/>
      <c r="C435" s="61"/>
      <c r="D435" s="34"/>
      <c r="E435" s="13"/>
      <c r="F435" s="13"/>
      <c r="G435" s="13"/>
      <c r="H435" s="13"/>
      <c r="I435" s="13"/>
      <c r="J435" s="892" t="s">
        <v>151</v>
      </c>
      <c r="K435" s="903"/>
      <c r="L435" s="903"/>
      <c r="M435" s="885"/>
      <c r="N435" s="886"/>
      <c r="O435" s="686"/>
      <c r="P435" s="886"/>
      <c r="Q435" s="686"/>
      <c r="R435" s="886"/>
      <c r="S435" s="686"/>
      <c r="T435" s="886"/>
      <c r="U435" s="686"/>
      <c r="V435" s="886"/>
      <c r="W435" s="686"/>
      <c r="X435" s="95"/>
      <c r="Y435" s="886"/>
      <c r="Z435" s="686"/>
      <c r="AA435" s="886"/>
      <c r="AB435" s="686"/>
      <c r="AC435" s="886"/>
      <c r="AD435" s="686"/>
      <c r="AE435" s="886"/>
      <c r="AF435" s="686"/>
      <c r="AG435" s="886"/>
      <c r="AH435" s="686"/>
      <c r="AI435" s="95"/>
      <c r="AJ435" s="886"/>
      <c r="AK435" s="686"/>
      <c r="AL435" s="886"/>
      <c r="AM435" s="686"/>
      <c r="AN435" s="886"/>
      <c r="AO435" s="686"/>
      <c r="AP435" s="886"/>
      <c r="AQ435" s="686"/>
      <c r="AR435" s="886"/>
      <c r="AS435" s="686"/>
      <c r="AT435" s="95"/>
      <c r="AU435" s="886"/>
      <c r="AV435" s="686"/>
      <c r="AW435" s="886"/>
      <c r="AX435" s="686"/>
      <c r="AY435" s="886"/>
      <c r="AZ435" s="686"/>
      <c r="BA435" s="886"/>
      <c r="BB435" s="686"/>
      <c r="BC435" s="886"/>
      <c r="BD435" s="686"/>
      <c r="BE435" s="95"/>
      <c r="BF435" s="886"/>
      <c r="BG435" s="686"/>
      <c r="BH435" s="886"/>
      <c r="BI435" s="686"/>
      <c r="BJ435" s="886"/>
      <c r="BK435" s="686"/>
      <c r="BL435" s="886"/>
      <c r="BM435" s="686"/>
      <c r="BN435" s="886"/>
      <c r="BO435" s="686"/>
      <c r="BP435" s="241"/>
      <c r="BQ435" s="564"/>
      <c r="BR435" s="241"/>
      <c r="BS435" s="241"/>
      <c r="BT435" s="241"/>
      <c r="BU435" s="241"/>
      <c r="BV435" s="541"/>
      <c r="BW435" s="979"/>
      <c r="BX435" s="686"/>
      <c r="BY435" s="886"/>
      <c r="BZ435" s="686"/>
      <c r="CA435" s="886"/>
      <c r="CB435" s="686"/>
      <c r="CC435" s="886"/>
      <c r="CD435" s="686"/>
      <c r="CE435" s="886"/>
      <c r="CF435" s="686"/>
      <c r="CG435" s="95"/>
      <c r="CH435" s="886"/>
      <c r="CI435" s="686"/>
      <c r="CJ435" s="886"/>
      <c r="CK435" s="686"/>
      <c r="CL435" s="886"/>
      <c r="CM435" s="686"/>
      <c r="CN435" s="886"/>
      <c r="CO435" s="686"/>
      <c r="CP435" s="886"/>
      <c r="CQ435" s="686"/>
      <c r="CR435" s="95"/>
      <c r="CS435" s="886">
        <f>SUM(CS415:CS434)</f>
        <v>0</v>
      </c>
      <c r="CT435" s="686"/>
      <c r="CU435" s="886">
        <f>SUM(CU415:CU434)</f>
        <v>0</v>
      </c>
      <c r="CV435" s="686"/>
      <c r="CW435" s="886">
        <f>SUM(CW415:CW434)</f>
        <v>0</v>
      </c>
      <c r="CX435" s="686"/>
      <c r="CY435" s="886">
        <f>SUM(CY415:CY434)</f>
        <v>0</v>
      </c>
      <c r="CZ435" s="686"/>
      <c r="DA435" s="886">
        <f>SUM(DA415:DA434)</f>
        <v>0</v>
      </c>
      <c r="DB435" s="686"/>
      <c r="DC435" s="95">
        <f>SUM(CS435:DB435)</f>
        <v>0</v>
      </c>
      <c r="DD435" s="886"/>
      <c r="DE435" s="686"/>
      <c r="DF435" s="886"/>
      <c r="DG435" s="686"/>
      <c r="DH435" s="886"/>
      <c r="DI435" s="686"/>
      <c r="DJ435" s="886"/>
      <c r="DK435" s="686"/>
      <c r="DL435" s="886"/>
      <c r="DM435" s="686"/>
      <c r="DN435" s="95"/>
      <c r="DO435" s="886"/>
      <c r="DP435" s="686"/>
      <c r="DQ435" s="886"/>
      <c r="DR435" s="686"/>
      <c r="DS435" s="886"/>
      <c r="DT435" s="686"/>
      <c r="DU435" s="886"/>
      <c r="DV435" s="686"/>
      <c r="DW435" s="886"/>
      <c r="DX435" s="686"/>
      <c r="DY435" s="95"/>
      <c r="DZ435" s="578">
        <f>SUM(DZ415:DZ434)</f>
        <v>0</v>
      </c>
      <c r="EA435" s="109">
        <f t="shared" ref="EA435:ED435" si="877">SUM(EA415:EA434)</f>
        <v>0</v>
      </c>
      <c r="EB435" s="109">
        <f t="shared" si="877"/>
        <v>0</v>
      </c>
      <c r="EC435" s="109">
        <f t="shared" si="877"/>
        <v>0</v>
      </c>
      <c r="ED435" s="109">
        <f t="shared" si="877"/>
        <v>0</v>
      </c>
      <c r="EE435" s="544">
        <f>SUM(DZ435:ED435)</f>
        <v>0</v>
      </c>
      <c r="EF435" s="109">
        <f>SUM(EF415:EF434)</f>
        <v>0</v>
      </c>
      <c r="EG435" s="109">
        <f>SUM(EG415:EG434)</f>
        <v>0</v>
      </c>
      <c r="EH435" s="109">
        <f>SUM(EH415:EH434)</f>
        <v>0</v>
      </c>
      <c r="EI435" s="109">
        <f>SUM(EI415:EI434)</f>
        <v>0</v>
      </c>
      <c r="EJ435" s="109">
        <f>SUM(EJ415:EJ434)</f>
        <v>0</v>
      </c>
      <c r="EK435" s="109">
        <f t="shared" ref="EK435" si="878">SUM(EF435:EJ435)</f>
        <v>0</v>
      </c>
    </row>
    <row r="436" spans="1:141" s="9" customFormat="1" ht="25.5" customHeight="1">
      <c r="A436" s="62"/>
      <c r="B436" s="62"/>
      <c r="C436" s="61"/>
      <c r="D436" s="34"/>
      <c r="E436" s="692" t="s">
        <v>188</v>
      </c>
      <c r="F436" s="692"/>
      <c r="G436" s="692"/>
      <c r="H436" s="692"/>
      <c r="I436" s="692"/>
      <c r="J436" s="34"/>
      <c r="K436" s="34"/>
      <c r="L436" s="286"/>
      <c r="M436" s="126"/>
      <c r="N436" s="127"/>
      <c r="O436" s="128"/>
      <c r="P436" s="127"/>
      <c r="Q436" s="128"/>
      <c r="R436" s="127"/>
      <c r="S436" s="128"/>
      <c r="T436" s="127"/>
      <c r="U436" s="128"/>
      <c r="V436" s="127"/>
      <c r="W436" s="128"/>
      <c r="X436" s="129"/>
      <c r="Y436" s="127"/>
      <c r="Z436" s="128"/>
      <c r="AA436" s="127"/>
      <c r="AB436" s="128"/>
      <c r="AC436" s="127"/>
      <c r="AD436" s="128"/>
      <c r="AE436" s="127"/>
      <c r="AF436" s="128"/>
      <c r="AG436" s="127"/>
      <c r="AH436" s="128"/>
      <c r="AI436" s="129"/>
      <c r="AJ436" s="127"/>
      <c r="AK436" s="128"/>
      <c r="AL436" s="127"/>
      <c r="AM436" s="128"/>
      <c r="AN436" s="127"/>
      <c r="AO436" s="128"/>
      <c r="AP436" s="127"/>
      <c r="AQ436" s="128"/>
      <c r="AR436" s="127"/>
      <c r="AS436" s="128"/>
      <c r="AT436" s="129"/>
      <c r="AU436" s="127"/>
      <c r="AV436" s="128"/>
      <c r="AW436" s="127"/>
      <c r="AX436" s="128"/>
      <c r="AY436" s="127"/>
      <c r="AZ436" s="128"/>
      <c r="BA436" s="127"/>
      <c r="BB436" s="128"/>
      <c r="BC436" s="127"/>
      <c r="BD436" s="128"/>
      <c r="BE436" s="129"/>
      <c r="BF436" s="127"/>
      <c r="BG436" s="128"/>
      <c r="BH436" s="127"/>
      <c r="BI436" s="128"/>
      <c r="BJ436" s="127"/>
      <c r="BK436" s="128"/>
      <c r="BL436" s="127"/>
      <c r="BM436" s="128"/>
      <c r="BN436" s="127"/>
      <c r="BO436" s="128"/>
      <c r="BP436" s="515"/>
      <c r="BQ436" s="565"/>
      <c r="BR436" s="515"/>
      <c r="BS436" s="515"/>
      <c r="BT436" s="515"/>
      <c r="BU436" s="515"/>
      <c r="BV436" s="547"/>
      <c r="BW436" s="530"/>
      <c r="BX436" s="128"/>
      <c r="BY436" s="127"/>
      <c r="BZ436" s="128"/>
      <c r="CA436" s="127"/>
      <c r="CB436" s="128"/>
      <c r="CC436" s="127"/>
      <c r="CD436" s="128"/>
      <c r="CE436" s="127"/>
      <c r="CF436" s="128"/>
      <c r="CG436" s="129"/>
      <c r="CH436" s="127"/>
      <c r="CI436" s="128"/>
      <c r="CJ436" s="127"/>
      <c r="CK436" s="128"/>
      <c r="CL436" s="127"/>
      <c r="CM436" s="128"/>
      <c r="CN436" s="127"/>
      <c r="CO436" s="128"/>
      <c r="CP436" s="127"/>
      <c r="CQ436" s="128"/>
      <c r="CR436" s="129"/>
      <c r="CS436" s="127"/>
      <c r="CT436" s="128"/>
      <c r="CU436" s="127"/>
      <c r="CV436" s="128"/>
      <c r="CW436" s="127"/>
      <c r="CX436" s="128"/>
      <c r="CY436" s="127"/>
      <c r="CZ436" s="128"/>
      <c r="DA436" s="127"/>
      <c r="DB436" s="128"/>
      <c r="DC436" s="129"/>
      <c r="DD436" s="127"/>
      <c r="DE436" s="128"/>
      <c r="DF436" s="127"/>
      <c r="DG436" s="128"/>
      <c r="DH436" s="127"/>
      <c r="DI436" s="128"/>
      <c r="DJ436" s="127"/>
      <c r="DK436" s="128"/>
      <c r="DL436" s="127"/>
      <c r="DM436" s="128"/>
      <c r="DN436" s="129"/>
      <c r="DO436" s="127"/>
      <c r="DP436" s="128"/>
      <c r="DQ436" s="127"/>
      <c r="DR436" s="128"/>
      <c r="DS436" s="127"/>
      <c r="DT436" s="128"/>
      <c r="DU436" s="127"/>
      <c r="DV436" s="128"/>
      <c r="DW436" s="127"/>
      <c r="DX436" s="128"/>
      <c r="DY436" s="129"/>
      <c r="DZ436" s="565"/>
      <c r="EA436" s="515"/>
      <c r="EB436" s="515"/>
      <c r="EC436" s="515"/>
      <c r="ED436" s="515"/>
      <c r="EE436" s="547"/>
      <c r="EF436" s="257"/>
      <c r="EG436" s="257"/>
      <c r="EH436" s="257"/>
      <c r="EI436" s="257"/>
      <c r="EJ436" s="257"/>
      <c r="EK436" s="258"/>
    </row>
    <row r="437" spans="1:141" s="9" customFormat="1" ht="36" customHeight="1">
      <c r="A437" s="62"/>
      <c r="B437" s="62"/>
      <c r="C437" s="94" t="s">
        <v>46</v>
      </c>
      <c r="D437" s="9" t="s">
        <v>149</v>
      </c>
      <c r="E437" s="64" t="str">
        <f>CS9</f>
        <v>Year 1</v>
      </c>
      <c r="F437" s="64" t="str">
        <f>CU9</f>
        <v>Year 2</v>
      </c>
      <c r="G437" s="64" t="str">
        <f>CW9</f>
        <v>Year 3</v>
      </c>
      <c r="H437" s="64" t="str">
        <f>CY9</f>
        <v>Year 4</v>
      </c>
      <c r="I437" s="64" t="str">
        <f>DA9</f>
        <v>Year 5</v>
      </c>
      <c r="J437" s="62" t="s">
        <v>336</v>
      </c>
      <c r="K437" s="62" t="s">
        <v>337</v>
      </c>
      <c r="L437" s="62" t="s">
        <v>45</v>
      </c>
      <c r="M437" s="62" t="s">
        <v>317</v>
      </c>
      <c r="N437" s="81"/>
      <c r="O437" s="103"/>
      <c r="P437" s="81"/>
      <c r="Q437" s="103"/>
      <c r="R437" s="81"/>
      <c r="S437" s="103"/>
      <c r="T437" s="81"/>
      <c r="U437" s="103"/>
      <c r="V437" s="81"/>
      <c r="W437" s="103"/>
      <c r="X437" s="99"/>
      <c r="Y437" s="81"/>
      <c r="Z437" s="103"/>
      <c r="AA437" s="81"/>
      <c r="AB437" s="103"/>
      <c r="AC437" s="81"/>
      <c r="AD437" s="103"/>
      <c r="AE437" s="81"/>
      <c r="AF437" s="103"/>
      <c r="AG437" s="81"/>
      <c r="AH437" s="103"/>
      <c r="AI437" s="99"/>
      <c r="AJ437" s="81"/>
      <c r="AK437" s="103"/>
      <c r="AL437" s="81"/>
      <c r="AM437" s="103"/>
      <c r="AN437" s="81"/>
      <c r="AO437" s="103"/>
      <c r="AP437" s="81"/>
      <c r="AQ437" s="103"/>
      <c r="AR437" s="81"/>
      <c r="AS437" s="103"/>
      <c r="AT437" s="99"/>
      <c r="AU437" s="81"/>
      <c r="AV437" s="103"/>
      <c r="AW437" s="81"/>
      <c r="AX437" s="103"/>
      <c r="AY437" s="81"/>
      <c r="AZ437" s="103"/>
      <c r="BA437" s="81"/>
      <c r="BB437" s="103"/>
      <c r="BC437" s="81"/>
      <c r="BD437" s="103"/>
      <c r="BE437" s="99"/>
      <c r="BF437" s="81"/>
      <c r="BG437" s="103"/>
      <c r="BH437" s="81"/>
      <c r="BI437" s="103"/>
      <c r="BJ437" s="81"/>
      <c r="BK437" s="103"/>
      <c r="BL437" s="81"/>
      <c r="BM437" s="103"/>
      <c r="BN437" s="81"/>
      <c r="BO437" s="103"/>
      <c r="BP437" s="512"/>
      <c r="BQ437" s="560"/>
      <c r="BR437" s="512"/>
      <c r="BS437" s="512"/>
      <c r="BT437" s="512"/>
      <c r="BU437" s="512"/>
      <c r="BV437" s="542"/>
      <c r="BW437" s="69"/>
      <c r="BX437" s="103"/>
      <c r="BY437" s="81"/>
      <c r="BZ437" s="103"/>
      <c r="CA437" s="81"/>
      <c r="CB437" s="103"/>
      <c r="CC437" s="81"/>
      <c r="CD437" s="103"/>
      <c r="CE437" s="81"/>
      <c r="CF437" s="103"/>
      <c r="CG437" s="99"/>
      <c r="CH437" s="81"/>
      <c r="CI437" s="103"/>
      <c r="CJ437" s="81"/>
      <c r="CK437" s="103"/>
      <c r="CL437" s="81"/>
      <c r="CM437" s="103"/>
      <c r="CN437" s="81"/>
      <c r="CO437" s="103"/>
      <c r="CP437" s="81"/>
      <c r="CQ437" s="103"/>
      <c r="CR437" s="99"/>
      <c r="CS437" s="81"/>
      <c r="CT437" s="103"/>
      <c r="CU437" s="81"/>
      <c r="CV437" s="103"/>
      <c r="CW437" s="81"/>
      <c r="CX437" s="103"/>
      <c r="CY437" s="81"/>
      <c r="CZ437" s="103"/>
      <c r="DA437" s="81"/>
      <c r="DB437" s="103"/>
      <c r="DC437" s="99"/>
      <c r="DD437" s="81"/>
      <c r="DE437" s="103"/>
      <c r="DF437" s="81"/>
      <c r="DG437" s="103"/>
      <c r="DH437" s="81"/>
      <c r="DI437" s="103"/>
      <c r="DJ437" s="81"/>
      <c r="DK437" s="103"/>
      <c r="DL437" s="81"/>
      <c r="DM437" s="103"/>
      <c r="DN437" s="99"/>
      <c r="DO437" s="81"/>
      <c r="DP437" s="103"/>
      <c r="DQ437" s="81"/>
      <c r="DR437" s="103"/>
      <c r="DS437" s="81"/>
      <c r="DT437" s="103"/>
      <c r="DU437" s="81"/>
      <c r="DV437" s="103"/>
      <c r="DW437" s="81"/>
      <c r="DX437" s="103"/>
      <c r="DY437" s="99"/>
      <c r="DZ437" s="560"/>
      <c r="EA437" s="512"/>
      <c r="EB437" s="512"/>
      <c r="EC437" s="512"/>
      <c r="ED437" s="512"/>
      <c r="EE437" s="542"/>
      <c r="EF437" s="257"/>
      <c r="EG437" s="257"/>
      <c r="EH437" s="257"/>
      <c r="EI437" s="257"/>
      <c r="EJ437" s="257"/>
      <c r="EK437" s="258"/>
    </row>
    <row r="438" spans="1:141" ht="15" customHeight="1">
      <c r="C438" s="61" t="s">
        <v>315</v>
      </c>
      <c r="D438" s="655" t="s">
        <v>338</v>
      </c>
      <c r="E438" s="57"/>
      <c r="F438" s="57"/>
      <c r="G438" s="57"/>
      <c r="H438" s="57"/>
      <c r="I438" s="57"/>
      <c r="J438" s="649"/>
      <c r="K438" s="57"/>
      <c r="L438" s="33"/>
      <c r="M438" s="34">
        <f t="shared" ref="M438:M449" si="879">VLOOKUP(C438,TravelIncrease,2,0)</f>
        <v>1.1000000000000001</v>
      </c>
      <c r="N438" s="865"/>
      <c r="O438" s="866"/>
      <c r="P438" s="865"/>
      <c r="Q438" s="866"/>
      <c r="R438" s="865"/>
      <c r="S438" s="866"/>
      <c r="T438" s="865"/>
      <c r="U438" s="866"/>
      <c r="V438" s="865"/>
      <c r="W438" s="866"/>
      <c r="X438" s="287"/>
      <c r="Y438" s="867"/>
      <c r="Z438" s="961"/>
      <c r="AA438" s="867"/>
      <c r="AB438" s="961"/>
      <c r="AC438" s="867"/>
      <c r="AD438" s="961"/>
      <c r="AE438" s="867"/>
      <c r="AF438" s="961"/>
      <c r="AG438" s="867"/>
      <c r="AH438" s="961"/>
      <c r="AI438" s="277"/>
      <c r="AJ438" s="869"/>
      <c r="AK438" s="870"/>
      <c r="AL438" s="869"/>
      <c r="AM438" s="870"/>
      <c r="AN438" s="869"/>
      <c r="AO438" s="870"/>
      <c r="AP438" s="869"/>
      <c r="AQ438" s="870"/>
      <c r="AR438" s="869"/>
      <c r="AS438" s="870"/>
      <c r="AT438" s="278"/>
      <c r="AU438" s="861"/>
      <c r="AV438" s="862"/>
      <c r="AW438" s="861"/>
      <c r="AX438" s="862"/>
      <c r="AY438" s="861"/>
      <c r="AZ438" s="862"/>
      <c r="BA438" s="861"/>
      <c r="BB438" s="862"/>
      <c r="BC438" s="861"/>
      <c r="BD438" s="862"/>
      <c r="BE438" s="279"/>
      <c r="BF438" s="863"/>
      <c r="BG438" s="864"/>
      <c r="BH438" s="863"/>
      <c r="BI438" s="864"/>
      <c r="BJ438" s="863"/>
      <c r="BK438" s="864"/>
      <c r="BL438" s="863"/>
      <c r="BM438" s="864"/>
      <c r="BN438" s="863"/>
      <c r="BO438" s="864"/>
      <c r="BP438" s="514"/>
      <c r="BQ438" s="575"/>
      <c r="BR438" s="576"/>
      <c r="BS438" s="576"/>
      <c r="BT438" s="576"/>
      <c r="BU438" s="576"/>
      <c r="BV438" s="577"/>
      <c r="BW438" s="993"/>
      <c r="BX438" s="992"/>
      <c r="BY438" s="991"/>
      <c r="BZ438" s="992"/>
      <c r="CA438" s="991"/>
      <c r="CB438" s="992"/>
      <c r="CC438" s="991"/>
      <c r="CD438" s="992"/>
      <c r="CE438" s="991"/>
      <c r="CF438" s="992"/>
      <c r="CG438" s="281"/>
      <c r="CH438" s="989"/>
      <c r="CI438" s="990"/>
      <c r="CJ438" s="989"/>
      <c r="CK438" s="990"/>
      <c r="CL438" s="989"/>
      <c r="CM438" s="990"/>
      <c r="CN438" s="989"/>
      <c r="CO438" s="990"/>
      <c r="CP438" s="989"/>
      <c r="CQ438" s="990"/>
      <c r="CR438" s="282"/>
      <c r="CS438" s="965">
        <f t="shared" ref="CS438:CS449" si="880">ROUND($E438*$K438*$L438*$M438,0)</f>
        <v>0</v>
      </c>
      <c r="CT438" s="966"/>
      <c r="CU438" s="965">
        <f t="shared" ref="CU438:CU449" si="881">ROUND($F438*$K438*$L438*$M438^2,0)</f>
        <v>0</v>
      </c>
      <c r="CV438" s="966"/>
      <c r="CW438" s="965">
        <f t="shared" ref="CW438:CW449" si="882">ROUND($G438*$K438*$L438*$M438^3,0)</f>
        <v>0</v>
      </c>
      <c r="CX438" s="966"/>
      <c r="CY438" s="965">
        <f t="shared" ref="CY438:CY449" si="883">ROUND($H438*$K438*$L438*$M438^4,0)</f>
        <v>0</v>
      </c>
      <c r="CZ438" s="966"/>
      <c r="DA438" s="965">
        <f t="shared" ref="DA438:DA449" si="884">ROUND($I438*$K438*$L438*$M438^5,0)</f>
        <v>0</v>
      </c>
      <c r="DB438" s="966"/>
      <c r="DC438" s="230">
        <f>SUM(CS438+CU438+CW438+CY438+DA438)</f>
        <v>0</v>
      </c>
      <c r="DD438" s="985"/>
      <c r="DE438" s="986"/>
      <c r="DF438" s="985"/>
      <c r="DG438" s="986"/>
      <c r="DH438" s="985"/>
      <c r="DI438" s="986"/>
      <c r="DJ438" s="985"/>
      <c r="DK438" s="986"/>
      <c r="DL438" s="985"/>
      <c r="DM438" s="986"/>
      <c r="DN438" s="284"/>
      <c r="DO438" s="996"/>
      <c r="DP438" s="997"/>
      <c r="DQ438" s="996"/>
      <c r="DR438" s="997"/>
      <c r="DS438" s="996"/>
      <c r="DT438" s="997"/>
      <c r="DU438" s="996"/>
      <c r="DV438" s="997"/>
      <c r="DW438" s="996"/>
      <c r="DX438" s="997"/>
      <c r="DY438" s="285"/>
      <c r="DZ438" s="572">
        <f t="shared" ref="DZ438:DZ449" si="885">CS438</f>
        <v>0</v>
      </c>
      <c r="EA438" s="573">
        <f t="shared" ref="EA438:EA449" si="886">CU438</f>
        <v>0</v>
      </c>
      <c r="EB438" s="573">
        <f t="shared" ref="EB438:EB449" si="887">CW438</f>
        <v>0</v>
      </c>
      <c r="EC438" s="573">
        <f t="shared" ref="EC438:EC449" si="888">CY438</f>
        <v>0</v>
      </c>
      <c r="ED438" s="573">
        <f t="shared" ref="ED438:ED449" si="889">DA438</f>
        <v>0</v>
      </c>
      <c r="EE438" s="574">
        <f t="shared" ref="EE438:EE449" si="890">SUM(DZ438:ED438)</f>
        <v>0</v>
      </c>
      <c r="EF438" s="256">
        <f t="shared" ref="EF438:EF449" si="891">CS438</f>
        <v>0</v>
      </c>
      <c r="EG438" s="256">
        <f t="shared" ref="EG438:EG449" si="892">CU438</f>
        <v>0</v>
      </c>
      <c r="EH438" s="256">
        <f t="shared" ref="EH438:EH449" si="893">CW438</f>
        <v>0</v>
      </c>
      <c r="EI438" s="256">
        <f t="shared" ref="EI438:EI449" si="894">CY438</f>
        <v>0</v>
      </c>
      <c r="EJ438" s="256">
        <f t="shared" ref="EJ438:EJ449" si="895">DA438</f>
        <v>0</v>
      </c>
      <c r="EK438" s="244">
        <f t="shared" ref="EK438:EK450" si="896">SUM(EF438:EJ438)</f>
        <v>0</v>
      </c>
    </row>
    <row r="439" spans="1:141" ht="15" customHeight="1">
      <c r="C439" s="61" t="s">
        <v>231</v>
      </c>
      <c r="D439" s="655"/>
      <c r="E439" s="57"/>
      <c r="F439" s="57"/>
      <c r="G439" s="57"/>
      <c r="H439" s="57"/>
      <c r="I439" s="57"/>
      <c r="J439" s="649"/>
      <c r="K439" s="57"/>
      <c r="L439" s="33"/>
      <c r="M439" s="34">
        <f t="shared" si="879"/>
        <v>1</v>
      </c>
      <c r="N439" s="865"/>
      <c r="O439" s="866"/>
      <c r="P439" s="865"/>
      <c r="Q439" s="866"/>
      <c r="R439" s="865"/>
      <c r="S439" s="866"/>
      <c r="T439" s="865"/>
      <c r="U439" s="866"/>
      <c r="V439" s="865"/>
      <c r="W439" s="866"/>
      <c r="X439" s="287"/>
      <c r="Y439" s="867"/>
      <c r="Z439" s="961"/>
      <c r="AA439" s="867"/>
      <c r="AB439" s="961"/>
      <c r="AC439" s="867"/>
      <c r="AD439" s="961"/>
      <c r="AE439" s="867"/>
      <c r="AF439" s="961"/>
      <c r="AG439" s="867"/>
      <c r="AH439" s="961"/>
      <c r="AI439" s="277"/>
      <c r="AJ439" s="869"/>
      <c r="AK439" s="870"/>
      <c r="AL439" s="869"/>
      <c r="AM439" s="870"/>
      <c r="AN439" s="869"/>
      <c r="AO439" s="870"/>
      <c r="AP439" s="869"/>
      <c r="AQ439" s="870"/>
      <c r="AR439" s="869"/>
      <c r="AS439" s="870"/>
      <c r="AT439" s="278"/>
      <c r="AU439" s="861"/>
      <c r="AV439" s="862"/>
      <c r="AW439" s="861"/>
      <c r="AX439" s="862"/>
      <c r="AY439" s="861"/>
      <c r="AZ439" s="862"/>
      <c r="BA439" s="861"/>
      <c r="BB439" s="862"/>
      <c r="BC439" s="861"/>
      <c r="BD439" s="862"/>
      <c r="BE439" s="279"/>
      <c r="BF439" s="863"/>
      <c r="BG439" s="864"/>
      <c r="BH439" s="863"/>
      <c r="BI439" s="864"/>
      <c r="BJ439" s="863"/>
      <c r="BK439" s="864"/>
      <c r="BL439" s="863"/>
      <c r="BM439" s="864"/>
      <c r="BN439" s="863"/>
      <c r="BO439" s="864"/>
      <c r="BP439" s="514"/>
      <c r="BQ439" s="575"/>
      <c r="BR439" s="576"/>
      <c r="BS439" s="576"/>
      <c r="BT439" s="576"/>
      <c r="BU439" s="576"/>
      <c r="BV439" s="577"/>
      <c r="BW439" s="993"/>
      <c r="BX439" s="992"/>
      <c r="BY439" s="991"/>
      <c r="BZ439" s="992"/>
      <c r="CA439" s="991"/>
      <c r="CB439" s="992"/>
      <c r="CC439" s="991"/>
      <c r="CD439" s="992"/>
      <c r="CE439" s="991"/>
      <c r="CF439" s="992"/>
      <c r="CG439" s="281"/>
      <c r="CH439" s="989"/>
      <c r="CI439" s="990"/>
      <c r="CJ439" s="989"/>
      <c r="CK439" s="990"/>
      <c r="CL439" s="989"/>
      <c r="CM439" s="990"/>
      <c r="CN439" s="989"/>
      <c r="CO439" s="990"/>
      <c r="CP439" s="989"/>
      <c r="CQ439" s="990"/>
      <c r="CR439" s="282"/>
      <c r="CS439" s="965">
        <f t="shared" si="880"/>
        <v>0</v>
      </c>
      <c r="CT439" s="966"/>
      <c r="CU439" s="965">
        <f t="shared" si="881"/>
        <v>0</v>
      </c>
      <c r="CV439" s="966"/>
      <c r="CW439" s="965">
        <f t="shared" si="882"/>
        <v>0</v>
      </c>
      <c r="CX439" s="966"/>
      <c r="CY439" s="965">
        <f t="shared" si="883"/>
        <v>0</v>
      </c>
      <c r="CZ439" s="966"/>
      <c r="DA439" s="965">
        <f t="shared" si="884"/>
        <v>0</v>
      </c>
      <c r="DB439" s="966"/>
      <c r="DC439" s="230">
        <f t="shared" ref="DC439:DC449" si="897">SUM(CS439+CU439+CW439+CY439+DA439)</f>
        <v>0</v>
      </c>
      <c r="DD439" s="985"/>
      <c r="DE439" s="986"/>
      <c r="DF439" s="985"/>
      <c r="DG439" s="986"/>
      <c r="DH439" s="985"/>
      <c r="DI439" s="986"/>
      <c r="DJ439" s="985"/>
      <c r="DK439" s="986"/>
      <c r="DL439" s="985"/>
      <c r="DM439" s="986"/>
      <c r="DN439" s="284"/>
      <c r="DO439" s="996"/>
      <c r="DP439" s="997"/>
      <c r="DQ439" s="996"/>
      <c r="DR439" s="997"/>
      <c r="DS439" s="996"/>
      <c r="DT439" s="997"/>
      <c r="DU439" s="996"/>
      <c r="DV439" s="997"/>
      <c r="DW439" s="996"/>
      <c r="DX439" s="997"/>
      <c r="DY439" s="285"/>
      <c r="DZ439" s="572">
        <f t="shared" si="885"/>
        <v>0</v>
      </c>
      <c r="EA439" s="573">
        <f t="shared" si="886"/>
        <v>0</v>
      </c>
      <c r="EB439" s="573">
        <f t="shared" si="887"/>
        <v>0</v>
      </c>
      <c r="EC439" s="573">
        <f t="shared" si="888"/>
        <v>0</v>
      </c>
      <c r="ED439" s="573">
        <f t="shared" si="889"/>
        <v>0</v>
      </c>
      <c r="EE439" s="574">
        <f t="shared" si="890"/>
        <v>0</v>
      </c>
      <c r="EF439" s="256">
        <f t="shared" si="891"/>
        <v>0</v>
      </c>
      <c r="EG439" s="256">
        <f t="shared" si="892"/>
        <v>0</v>
      </c>
      <c r="EH439" s="256">
        <f t="shared" si="893"/>
        <v>0</v>
      </c>
      <c r="EI439" s="256">
        <f t="shared" si="894"/>
        <v>0</v>
      </c>
      <c r="EJ439" s="256">
        <f t="shared" si="895"/>
        <v>0</v>
      </c>
      <c r="EK439" s="244">
        <f t="shared" si="896"/>
        <v>0</v>
      </c>
    </row>
    <row r="440" spans="1:141" ht="15" customHeight="1">
      <c r="C440" s="61" t="s">
        <v>15</v>
      </c>
      <c r="D440" s="655"/>
      <c r="E440" s="57"/>
      <c r="F440" s="57"/>
      <c r="G440" s="57"/>
      <c r="H440" s="57"/>
      <c r="I440" s="57"/>
      <c r="J440" s="649"/>
      <c r="K440" s="57"/>
      <c r="L440" s="33"/>
      <c r="M440" s="34">
        <f t="shared" si="879"/>
        <v>1</v>
      </c>
      <c r="N440" s="865"/>
      <c r="O440" s="866"/>
      <c r="P440" s="865"/>
      <c r="Q440" s="866"/>
      <c r="R440" s="865"/>
      <c r="S440" s="866"/>
      <c r="T440" s="865"/>
      <c r="U440" s="866"/>
      <c r="V440" s="865"/>
      <c r="W440" s="866"/>
      <c r="X440" s="287"/>
      <c r="Y440" s="867"/>
      <c r="Z440" s="961"/>
      <c r="AA440" s="867"/>
      <c r="AB440" s="961"/>
      <c r="AC440" s="867"/>
      <c r="AD440" s="961"/>
      <c r="AE440" s="867"/>
      <c r="AF440" s="961"/>
      <c r="AG440" s="867"/>
      <c r="AH440" s="961"/>
      <c r="AI440" s="277"/>
      <c r="AJ440" s="869"/>
      <c r="AK440" s="870"/>
      <c r="AL440" s="869"/>
      <c r="AM440" s="870"/>
      <c r="AN440" s="869"/>
      <c r="AO440" s="870"/>
      <c r="AP440" s="869"/>
      <c r="AQ440" s="870"/>
      <c r="AR440" s="869"/>
      <c r="AS440" s="870"/>
      <c r="AT440" s="278"/>
      <c r="AU440" s="861"/>
      <c r="AV440" s="862"/>
      <c r="AW440" s="861"/>
      <c r="AX440" s="862"/>
      <c r="AY440" s="861"/>
      <c r="AZ440" s="862"/>
      <c r="BA440" s="861"/>
      <c r="BB440" s="862"/>
      <c r="BC440" s="861"/>
      <c r="BD440" s="862"/>
      <c r="BE440" s="279"/>
      <c r="BF440" s="863"/>
      <c r="BG440" s="864"/>
      <c r="BH440" s="863"/>
      <c r="BI440" s="864"/>
      <c r="BJ440" s="863"/>
      <c r="BK440" s="864"/>
      <c r="BL440" s="863"/>
      <c r="BM440" s="864"/>
      <c r="BN440" s="863"/>
      <c r="BO440" s="864"/>
      <c r="BP440" s="514"/>
      <c r="BQ440" s="575"/>
      <c r="BR440" s="576"/>
      <c r="BS440" s="576"/>
      <c r="BT440" s="576"/>
      <c r="BU440" s="576"/>
      <c r="BV440" s="577"/>
      <c r="BW440" s="993"/>
      <c r="BX440" s="992"/>
      <c r="BY440" s="991"/>
      <c r="BZ440" s="992"/>
      <c r="CA440" s="991"/>
      <c r="CB440" s="992"/>
      <c r="CC440" s="991"/>
      <c r="CD440" s="992"/>
      <c r="CE440" s="991"/>
      <c r="CF440" s="992"/>
      <c r="CG440" s="281"/>
      <c r="CH440" s="989"/>
      <c r="CI440" s="990"/>
      <c r="CJ440" s="989"/>
      <c r="CK440" s="990"/>
      <c r="CL440" s="989"/>
      <c r="CM440" s="990"/>
      <c r="CN440" s="989"/>
      <c r="CO440" s="990"/>
      <c r="CP440" s="989"/>
      <c r="CQ440" s="990"/>
      <c r="CR440" s="282"/>
      <c r="CS440" s="965">
        <f t="shared" si="880"/>
        <v>0</v>
      </c>
      <c r="CT440" s="966"/>
      <c r="CU440" s="965">
        <f t="shared" si="881"/>
        <v>0</v>
      </c>
      <c r="CV440" s="966"/>
      <c r="CW440" s="965">
        <f t="shared" si="882"/>
        <v>0</v>
      </c>
      <c r="CX440" s="966"/>
      <c r="CY440" s="965">
        <f t="shared" si="883"/>
        <v>0</v>
      </c>
      <c r="CZ440" s="966"/>
      <c r="DA440" s="965">
        <f t="shared" si="884"/>
        <v>0</v>
      </c>
      <c r="DB440" s="966"/>
      <c r="DC440" s="230">
        <f t="shared" si="897"/>
        <v>0</v>
      </c>
      <c r="DD440" s="985"/>
      <c r="DE440" s="986"/>
      <c r="DF440" s="985"/>
      <c r="DG440" s="986"/>
      <c r="DH440" s="985"/>
      <c r="DI440" s="986"/>
      <c r="DJ440" s="985"/>
      <c r="DK440" s="986"/>
      <c r="DL440" s="985"/>
      <c r="DM440" s="986"/>
      <c r="DN440" s="284"/>
      <c r="DO440" s="996"/>
      <c r="DP440" s="997"/>
      <c r="DQ440" s="996"/>
      <c r="DR440" s="997"/>
      <c r="DS440" s="996"/>
      <c r="DT440" s="997"/>
      <c r="DU440" s="996"/>
      <c r="DV440" s="997"/>
      <c r="DW440" s="996"/>
      <c r="DX440" s="997"/>
      <c r="DY440" s="285"/>
      <c r="DZ440" s="572">
        <f t="shared" si="885"/>
        <v>0</v>
      </c>
      <c r="EA440" s="573">
        <f t="shared" si="886"/>
        <v>0</v>
      </c>
      <c r="EB440" s="573">
        <f t="shared" si="887"/>
        <v>0</v>
      </c>
      <c r="EC440" s="573">
        <f t="shared" si="888"/>
        <v>0</v>
      </c>
      <c r="ED440" s="573">
        <f t="shared" si="889"/>
        <v>0</v>
      </c>
      <c r="EE440" s="574">
        <f t="shared" si="890"/>
        <v>0</v>
      </c>
      <c r="EF440" s="256">
        <f t="shared" si="891"/>
        <v>0</v>
      </c>
      <c r="EG440" s="256">
        <f t="shared" si="892"/>
        <v>0</v>
      </c>
      <c r="EH440" s="256">
        <f t="shared" si="893"/>
        <v>0</v>
      </c>
      <c r="EI440" s="256">
        <f t="shared" si="894"/>
        <v>0</v>
      </c>
      <c r="EJ440" s="256">
        <f t="shared" si="895"/>
        <v>0</v>
      </c>
      <c r="EK440" s="244">
        <f t="shared" si="896"/>
        <v>0</v>
      </c>
    </row>
    <row r="441" spans="1:141" ht="15" customHeight="1">
      <c r="C441" s="61" t="s">
        <v>34</v>
      </c>
      <c r="D441" s="655"/>
      <c r="E441" s="57"/>
      <c r="F441" s="57"/>
      <c r="G441" s="57"/>
      <c r="H441" s="57"/>
      <c r="I441" s="57"/>
      <c r="J441" s="649"/>
      <c r="K441" s="57"/>
      <c r="L441" s="33"/>
      <c r="M441" s="34">
        <f t="shared" si="879"/>
        <v>1.1000000000000001</v>
      </c>
      <c r="N441" s="865"/>
      <c r="O441" s="866"/>
      <c r="P441" s="865"/>
      <c r="Q441" s="866"/>
      <c r="R441" s="865"/>
      <c r="S441" s="866"/>
      <c r="T441" s="865"/>
      <c r="U441" s="866"/>
      <c r="V441" s="865"/>
      <c r="W441" s="866"/>
      <c r="X441" s="287"/>
      <c r="Y441" s="867"/>
      <c r="Z441" s="961"/>
      <c r="AA441" s="867"/>
      <c r="AB441" s="961"/>
      <c r="AC441" s="867"/>
      <c r="AD441" s="961"/>
      <c r="AE441" s="867"/>
      <c r="AF441" s="961"/>
      <c r="AG441" s="867"/>
      <c r="AH441" s="961"/>
      <c r="AI441" s="277"/>
      <c r="AJ441" s="869"/>
      <c r="AK441" s="870"/>
      <c r="AL441" s="869"/>
      <c r="AM441" s="870"/>
      <c r="AN441" s="869"/>
      <c r="AO441" s="870"/>
      <c r="AP441" s="869"/>
      <c r="AQ441" s="870"/>
      <c r="AR441" s="869"/>
      <c r="AS441" s="870"/>
      <c r="AT441" s="278"/>
      <c r="AU441" s="861"/>
      <c r="AV441" s="862"/>
      <c r="AW441" s="861"/>
      <c r="AX441" s="862"/>
      <c r="AY441" s="861"/>
      <c r="AZ441" s="862"/>
      <c r="BA441" s="861"/>
      <c r="BB441" s="862"/>
      <c r="BC441" s="861"/>
      <c r="BD441" s="862"/>
      <c r="BE441" s="279"/>
      <c r="BF441" s="863"/>
      <c r="BG441" s="864"/>
      <c r="BH441" s="863"/>
      <c r="BI441" s="864"/>
      <c r="BJ441" s="863"/>
      <c r="BK441" s="864"/>
      <c r="BL441" s="863"/>
      <c r="BM441" s="864"/>
      <c r="BN441" s="863"/>
      <c r="BO441" s="864"/>
      <c r="BP441" s="514"/>
      <c r="BQ441" s="575"/>
      <c r="BR441" s="576"/>
      <c r="BS441" s="576"/>
      <c r="BT441" s="576"/>
      <c r="BU441" s="576"/>
      <c r="BV441" s="577"/>
      <c r="BW441" s="993"/>
      <c r="BX441" s="992"/>
      <c r="BY441" s="991"/>
      <c r="BZ441" s="992"/>
      <c r="CA441" s="991"/>
      <c r="CB441" s="992"/>
      <c r="CC441" s="991"/>
      <c r="CD441" s="992"/>
      <c r="CE441" s="991"/>
      <c r="CF441" s="992"/>
      <c r="CG441" s="281"/>
      <c r="CH441" s="989"/>
      <c r="CI441" s="990"/>
      <c r="CJ441" s="989"/>
      <c r="CK441" s="990"/>
      <c r="CL441" s="989"/>
      <c r="CM441" s="990"/>
      <c r="CN441" s="989"/>
      <c r="CO441" s="990"/>
      <c r="CP441" s="989"/>
      <c r="CQ441" s="990"/>
      <c r="CR441" s="282"/>
      <c r="CS441" s="965">
        <f t="shared" si="880"/>
        <v>0</v>
      </c>
      <c r="CT441" s="966"/>
      <c r="CU441" s="965">
        <f t="shared" si="881"/>
        <v>0</v>
      </c>
      <c r="CV441" s="966"/>
      <c r="CW441" s="965">
        <f t="shared" si="882"/>
        <v>0</v>
      </c>
      <c r="CX441" s="966"/>
      <c r="CY441" s="965">
        <f t="shared" si="883"/>
        <v>0</v>
      </c>
      <c r="CZ441" s="966"/>
      <c r="DA441" s="965">
        <f t="shared" si="884"/>
        <v>0</v>
      </c>
      <c r="DB441" s="966"/>
      <c r="DC441" s="230">
        <f t="shared" si="897"/>
        <v>0</v>
      </c>
      <c r="DD441" s="985"/>
      <c r="DE441" s="986"/>
      <c r="DF441" s="985"/>
      <c r="DG441" s="986"/>
      <c r="DH441" s="985"/>
      <c r="DI441" s="986"/>
      <c r="DJ441" s="985"/>
      <c r="DK441" s="986"/>
      <c r="DL441" s="985"/>
      <c r="DM441" s="986"/>
      <c r="DN441" s="284"/>
      <c r="DO441" s="996"/>
      <c r="DP441" s="997"/>
      <c r="DQ441" s="996"/>
      <c r="DR441" s="997"/>
      <c r="DS441" s="996"/>
      <c r="DT441" s="997"/>
      <c r="DU441" s="996"/>
      <c r="DV441" s="997"/>
      <c r="DW441" s="996"/>
      <c r="DX441" s="997"/>
      <c r="DY441" s="285"/>
      <c r="DZ441" s="572">
        <f t="shared" si="885"/>
        <v>0</v>
      </c>
      <c r="EA441" s="573">
        <f t="shared" si="886"/>
        <v>0</v>
      </c>
      <c r="EB441" s="573">
        <f t="shared" si="887"/>
        <v>0</v>
      </c>
      <c r="EC441" s="573">
        <f t="shared" si="888"/>
        <v>0</v>
      </c>
      <c r="ED441" s="573">
        <f t="shared" si="889"/>
        <v>0</v>
      </c>
      <c r="EE441" s="574">
        <f t="shared" si="890"/>
        <v>0</v>
      </c>
      <c r="EF441" s="256">
        <f t="shared" si="891"/>
        <v>0</v>
      </c>
      <c r="EG441" s="256">
        <f t="shared" si="892"/>
        <v>0</v>
      </c>
      <c r="EH441" s="256">
        <f t="shared" si="893"/>
        <v>0</v>
      </c>
      <c r="EI441" s="256">
        <f t="shared" si="894"/>
        <v>0</v>
      </c>
      <c r="EJ441" s="256">
        <f t="shared" si="895"/>
        <v>0</v>
      </c>
      <c r="EK441" s="244">
        <f t="shared" si="896"/>
        <v>0</v>
      </c>
    </row>
    <row r="442" spans="1:141" ht="15" customHeight="1">
      <c r="C442" s="61" t="s">
        <v>315</v>
      </c>
      <c r="D442" s="655" t="s">
        <v>338</v>
      </c>
      <c r="E442" s="57"/>
      <c r="F442" s="57"/>
      <c r="G442" s="57"/>
      <c r="H442" s="57"/>
      <c r="I442" s="57"/>
      <c r="J442" s="649"/>
      <c r="K442" s="57"/>
      <c r="L442" s="33"/>
      <c r="M442" s="34">
        <f t="shared" si="879"/>
        <v>1.1000000000000001</v>
      </c>
      <c r="N442" s="865"/>
      <c r="O442" s="866"/>
      <c r="P442" s="865"/>
      <c r="Q442" s="866"/>
      <c r="R442" s="865"/>
      <c r="S442" s="866"/>
      <c r="T442" s="865"/>
      <c r="U442" s="866"/>
      <c r="V442" s="865"/>
      <c r="W442" s="866"/>
      <c r="X442" s="287"/>
      <c r="Y442" s="867"/>
      <c r="Z442" s="961"/>
      <c r="AA442" s="867"/>
      <c r="AB442" s="961"/>
      <c r="AC442" s="867"/>
      <c r="AD442" s="961"/>
      <c r="AE442" s="867"/>
      <c r="AF442" s="961"/>
      <c r="AG442" s="867"/>
      <c r="AH442" s="961"/>
      <c r="AI442" s="277"/>
      <c r="AJ442" s="869"/>
      <c r="AK442" s="870"/>
      <c r="AL442" s="869"/>
      <c r="AM442" s="870"/>
      <c r="AN442" s="869"/>
      <c r="AO442" s="870"/>
      <c r="AP442" s="869"/>
      <c r="AQ442" s="870"/>
      <c r="AR442" s="869"/>
      <c r="AS442" s="870"/>
      <c r="AT442" s="278"/>
      <c r="AU442" s="861"/>
      <c r="AV442" s="862"/>
      <c r="AW442" s="861"/>
      <c r="AX442" s="862"/>
      <c r="AY442" s="861"/>
      <c r="AZ442" s="862"/>
      <c r="BA442" s="861"/>
      <c r="BB442" s="862"/>
      <c r="BC442" s="861"/>
      <c r="BD442" s="862"/>
      <c r="BE442" s="279"/>
      <c r="BF442" s="863"/>
      <c r="BG442" s="864"/>
      <c r="BH442" s="863"/>
      <c r="BI442" s="864"/>
      <c r="BJ442" s="863"/>
      <c r="BK442" s="864"/>
      <c r="BL442" s="863"/>
      <c r="BM442" s="864"/>
      <c r="BN442" s="863"/>
      <c r="BO442" s="864"/>
      <c r="BP442" s="514"/>
      <c r="BQ442" s="575"/>
      <c r="BR442" s="576"/>
      <c r="BS442" s="576"/>
      <c r="BT442" s="576"/>
      <c r="BU442" s="576"/>
      <c r="BV442" s="577"/>
      <c r="BW442" s="993"/>
      <c r="BX442" s="992"/>
      <c r="BY442" s="991"/>
      <c r="BZ442" s="992"/>
      <c r="CA442" s="991"/>
      <c r="CB442" s="992"/>
      <c r="CC442" s="991"/>
      <c r="CD442" s="992"/>
      <c r="CE442" s="991"/>
      <c r="CF442" s="992"/>
      <c r="CG442" s="281"/>
      <c r="CH442" s="989"/>
      <c r="CI442" s="990"/>
      <c r="CJ442" s="989"/>
      <c r="CK442" s="990"/>
      <c r="CL442" s="989"/>
      <c r="CM442" s="990"/>
      <c r="CN442" s="989"/>
      <c r="CO442" s="990"/>
      <c r="CP442" s="989"/>
      <c r="CQ442" s="990"/>
      <c r="CR442" s="282"/>
      <c r="CS442" s="965">
        <f t="shared" si="880"/>
        <v>0</v>
      </c>
      <c r="CT442" s="966"/>
      <c r="CU442" s="965">
        <f t="shared" si="881"/>
        <v>0</v>
      </c>
      <c r="CV442" s="966"/>
      <c r="CW442" s="965">
        <f t="shared" si="882"/>
        <v>0</v>
      </c>
      <c r="CX442" s="966"/>
      <c r="CY442" s="965">
        <f t="shared" si="883"/>
        <v>0</v>
      </c>
      <c r="CZ442" s="966"/>
      <c r="DA442" s="965">
        <f t="shared" si="884"/>
        <v>0</v>
      </c>
      <c r="DB442" s="966"/>
      <c r="DC442" s="230">
        <f t="shared" si="897"/>
        <v>0</v>
      </c>
      <c r="DD442" s="985"/>
      <c r="DE442" s="986"/>
      <c r="DF442" s="985"/>
      <c r="DG442" s="986"/>
      <c r="DH442" s="985"/>
      <c r="DI442" s="986"/>
      <c r="DJ442" s="985"/>
      <c r="DK442" s="986"/>
      <c r="DL442" s="985"/>
      <c r="DM442" s="986"/>
      <c r="DN442" s="284"/>
      <c r="DO442" s="996"/>
      <c r="DP442" s="997"/>
      <c r="DQ442" s="996"/>
      <c r="DR442" s="997"/>
      <c r="DS442" s="996"/>
      <c r="DT442" s="997"/>
      <c r="DU442" s="996"/>
      <c r="DV442" s="997"/>
      <c r="DW442" s="996"/>
      <c r="DX442" s="997"/>
      <c r="DY442" s="285"/>
      <c r="DZ442" s="572">
        <f t="shared" si="885"/>
        <v>0</v>
      </c>
      <c r="EA442" s="573">
        <f t="shared" si="886"/>
        <v>0</v>
      </c>
      <c r="EB442" s="573">
        <f t="shared" si="887"/>
        <v>0</v>
      </c>
      <c r="EC442" s="573">
        <f t="shared" si="888"/>
        <v>0</v>
      </c>
      <c r="ED442" s="573">
        <f t="shared" si="889"/>
        <v>0</v>
      </c>
      <c r="EE442" s="574">
        <f t="shared" si="890"/>
        <v>0</v>
      </c>
      <c r="EF442" s="256">
        <f t="shared" si="891"/>
        <v>0</v>
      </c>
      <c r="EG442" s="256">
        <f t="shared" si="892"/>
        <v>0</v>
      </c>
      <c r="EH442" s="256">
        <f t="shared" si="893"/>
        <v>0</v>
      </c>
      <c r="EI442" s="256">
        <f t="shared" si="894"/>
        <v>0</v>
      </c>
      <c r="EJ442" s="256">
        <f t="shared" si="895"/>
        <v>0</v>
      </c>
      <c r="EK442" s="244">
        <f t="shared" si="896"/>
        <v>0</v>
      </c>
    </row>
    <row r="443" spans="1:141" ht="15" customHeight="1">
      <c r="C443" s="61" t="s">
        <v>231</v>
      </c>
      <c r="D443" s="655"/>
      <c r="E443" s="57"/>
      <c r="F443" s="57"/>
      <c r="G443" s="57"/>
      <c r="H443" s="57"/>
      <c r="I443" s="57"/>
      <c r="J443" s="649"/>
      <c r="K443" s="57"/>
      <c r="L443" s="33"/>
      <c r="M443" s="34">
        <f t="shared" si="879"/>
        <v>1</v>
      </c>
      <c r="N443" s="865"/>
      <c r="O443" s="866"/>
      <c r="P443" s="865"/>
      <c r="Q443" s="866"/>
      <c r="R443" s="865"/>
      <c r="S443" s="866"/>
      <c r="T443" s="865"/>
      <c r="U443" s="866"/>
      <c r="V443" s="865"/>
      <c r="W443" s="866"/>
      <c r="X443" s="287"/>
      <c r="Y443" s="867"/>
      <c r="Z443" s="961"/>
      <c r="AA443" s="867"/>
      <c r="AB443" s="961"/>
      <c r="AC443" s="867"/>
      <c r="AD443" s="961"/>
      <c r="AE443" s="867"/>
      <c r="AF443" s="961"/>
      <c r="AG443" s="867"/>
      <c r="AH443" s="961"/>
      <c r="AI443" s="277"/>
      <c r="AJ443" s="869"/>
      <c r="AK443" s="870"/>
      <c r="AL443" s="869"/>
      <c r="AM443" s="870"/>
      <c r="AN443" s="869"/>
      <c r="AO443" s="870"/>
      <c r="AP443" s="869"/>
      <c r="AQ443" s="870"/>
      <c r="AR443" s="869"/>
      <c r="AS443" s="870"/>
      <c r="AT443" s="278"/>
      <c r="AU443" s="861"/>
      <c r="AV443" s="862"/>
      <c r="AW443" s="861"/>
      <c r="AX443" s="862"/>
      <c r="AY443" s="861"/>
      <c r="AZ443" s="862"/>
      <c r="BA443" s="861"/>
      <c r="BB443" s="862"/>
      <c r="BC443" s="861"/>
      <c r="BD443" s="862"/>
      <c r="BE443" s="279"/>
      <c r="BF443" s="863"/>
      <c r="BG443" s="864"/>
      <c r="BH443" s="863"/>
      <c r="BI443" s="864"/>
      <c r="BJ443" s="863"/>
      <c r="BK443" s="864"/>
      <c r="BL443" s="863"/>
      <c r="BM443" s="864"/>
      <c r="BN443" s="863"/>
      <c r="BO443" s="864"/>
      <c r="BP443" s="514"/>
      <c r="BQ443" s="575"/>
      <c r="BR443" s="576"/>
      <c r="BS443" s="576"/>
      <c r="BT443" s="576"/>
      <c r="BU443" s="576"/>
      <c r="BV443" s="577"/>
      <c r="BW443" s="993"/>
      <c r="BX443" s="992"/>
      <c r="BY443" s="991"/>
      <c r="BZ443" s="992"/>
      <c r="CA443" s="991"/>
      <c r="CB443" s="992"/>
      <c r="CC443" s="991"/>
      <c r="CD443" s="992"/>
      <c r="CE443" s="991"/>
      <c r="CF443" s="992"/>
      <c r="CG443" s="281"/>
      <c r="CH443" s="989"/>
      <c r="CI443" s="990"/>
      <c r="CJ443" s="989"/>
      <c r="CK443" s="990"/>
      <c r="CL443" s="989"/>
      <c r="CM443" s="990"/>
      <c r="CN443" s="989"/>
      <c r="CO443" s="990"/>
      <c r="CP443" s="989"/>
      <c r="CQ443" s="990"/>
      <c r="CR443" s="282"/>
      <c r="CS443" s="965">
        <f t="shared" si="880"/>
        <v>0</v>
      </c>
      <c r="CT443" s="966"/>
      <c r="CU443" s="965">
        <f t="shared" si="881"/>
        <v>0</v>
      </c>
      <c r="CV443" s="966"/>
      <c r="CW443" s="965">
        <f t="shared" si="882"/>
        <v>0</v>
      </c>
      <c r="CX443" s="966"/>
      <c r="CY443" s="965">
        <f t="shared" si="883"/>
        <v>0</v>
      </c>
      <c r="CZ443" s="966"/>
      <c r="DA443" s="965">
        <f t="shared" si="884"/>
        <v>0</v>
      </c>
      <c r="DB443" s="966"/>
      <c r="DC443" s="230">
        <f t="shared" si="897"/>
        <v>0</v>
      </c>
      <c r="DD443" s="985"/>
      <c r="DE443" s="986"/>
      <c r="DF443" s="985"/>
      <c r="DG443" s="986"/>
      <c r="DH443" s="985"/>
      <c r="DI443" s="986"/>
      <c r="DJ443" s="985"/>
      <c r="DK443" s="986"/>
      <c r="DL443" s="985"/>
      <c r="DM443" s="986"/>
      <c r="DN443" s="284"/>
      <c r="DO443" s="996"/>
      <c r="DP443" s="997"/>
      <c r="DQ443" s="996"/>
      <c r="DR443" s="997"/>
      <c r="DS443" s="996"/>
      <c r="DT443" s="997"/>
      <c r="DU443" s="996"/>
      <c r="DV443" s="997"/>
      <c r="DW443" s="996"/>
      <c r="DX443" s="997"/>
      <c r="DY443" s="285"/>
      <c r="DZ443" s="572">
        <f t="shared" si="885"/>
        <v>0</v>
      </c>
      <c r="EA443" s="573">
        <f t="shared" si="886"/>
        <v>0</v>
      </c>
      <c r="EB443" s="573">
        <f t="shared" si="887"/>
        <v>0</v>
      </c>
      <c r="EC443" s="573">
        <f t="shared" si="888"/>
        <v>0</v>
      </c>
      <c r="ED443" s="573">
        <f t="shared" si="889"/>
        <v>0</v>
      </c>
      <c r="EE443" s="574">
        <f t="shared" si="890"/>
        <v>0</v>
      </c>
      <c r="EF443" s="256">
        <f t="shared" si="891"/>
        <v>0</v>
      </c>
      <c r="EG443" s="256">
        <f t="shared" si="892"/>
        <v>0</v>
      </c>
      <c r="EH443" s="256">
        <f t="shared" si="893"/>
        <v>0</v>
      </c>
      <c r="EI443" s="256">
        <f t="shared" si="894"/>
        <v>0</v>
      </c>
      <c r="EJ443" s="256">
        <f t="shared" si="895"/>
        <v>0</v>
      </c>
      <c r="EK443" s="244">
        <f t="shared" si="896"/>
        <v>0</v>
      </c>
    </row>
    <row r="444" spans="1:141" ht="15" customHeight="1">
      <c r="C444" s="61" t="s">
        <v>15</v>
      </c>
      <c r="D444" s="655"/>
      <c r="E444" s="57"/>
      <c r="F444" s="57"/>
      <c r="G444" s="57"/>
      <c r="H444" s="57"/>
      <c r="I444" s="57"/>
      <c r="J444" s="649"/>
      <c r="K444" s="57"/>
      <c r="L444" s="33"/>
      <c r="M444" s="34">
        <f t="shared" si="879"/>
        <v>1</v>
      </c>
      <c r="N444" s="865"/>
      <c r="O444" s="866"/>
      <c r="P444" s="865"/>
      <c r="Q444" s="866"/>
      <c r="R444" s="865"/>
      <c r="S444" s="866"/>
      <c r="T444" s="865"/>
      <c r="U444" s="866"/>
      <c r="V444" s="865"/>
      <c r="W444" s="866"/>
      <c r="X444" s="287"/>
      <c r="Y444" s="867"/>
      <c r="Z444" s="961"/>
      <c r="AA444" s="867"/>
      <c r="AB444" s="961"/>
      <c r="AC444" s="867"/>
      <c r="AD444" s="961"/>
      <c r="AE444" s="867"/>
      <c r="AF444" s="961"/>
      <c r="AG444" s="867"/>
      <c r="AH444" s="961"/>
      <c r="AI444" s="277"/>
      <c r="AJ444" s="869"/>
      <c r="AK444" s="870"/>
      <c r="AL444" s="869"/>
      <c r="AM444" s="870"/>
      <c r="AN444" s="869"/>
      <c r="AO444" s="870"/>
      <c r="AP444" s="869"/>
      <c r="AQ444" s="870"/>
      <c r="AR444" s="869"/>
      <c r="AS444" s="870"/>
      <c r="AT444" s="278"/>
      <c r="AU444" s="861"/>
      <c r="AV444" s="862"/>
      <c r="AW444" s="861"/>
      <c r="AX444" s="862"/>
      <c r="AY444" s="861"/>
      <c r="AZ444" s="862"/>
      <c r="BA444" s="861"/>
      <c r="BB444" s="862"/>
      <c r="BC444" s="861"/>
      <c r="BD444" s="862"/>
      <c r="BE444" s="279"/>
      <c r="BF444" s="863"/>
      <c r="BG444" s="864"/>
      <c r="BH444" s="863"/>
      <c r="BI444" s="864"/>
      <c r="BJ444" s="863"/>
      <c r="BK444" s="864"/>
      <c r="BL444" s="863"/>
      <c r="BM444" s="864"/>
      <c r="BN444" s="863"/>
      <c r="BO444" s="864"/>
      <c r="BP444" s="514"/>
      <c r="BQ444" s="575"/>
      <c r="BR444" s="576"/>
      <c r="BS444" s="576"/>
      <c r="BT444" s="576"/>
      <c r="BU444" s="576"/>
      <c r="BV444" s="577"/>
      <c r="BW444" s="993"/>
      <c r="BX444" s="992"/>
      <c r="BY444" s="991"/>
      <c r="BZ444" s="992"/>
      <c r="CA444" s="991"/>
      <c r="CB444" s="992"/>
      <c r="CC444" s="991"/>
      <c r="CD444" s="992"/>
      <c r="CE444" s="991"/>
      <c r="CF444" s="992"/>
      <c r="CG444" s="281"/>
      <c r="CH444" s="989"/>
      <c r="CI444" s="990"/>
      <c r="CJ444" s="989"/>
      <c r="CK444" s="990"/>
      <c r="CL444" s="989"/>
      <c r="CM444" s="990"/>
      <c r="CN444" s="989"/>
      <c r="CO444" s="990"/>
      <c r="CP444" s="989"/>
      <c r="CQ444" s="990"/>
      <c r="CR444" s="282"/>
      <c r="CS444" s="965">
        <f t="shared" si="880"/>
        <v>0</v>
      </c>
      <c r="CT444" s="966"/>
      <c r="CU444" s="965">
        <f t="shared" si="881"/>
        <v>0</v>
      </c>
      <c r="CV444" s="966"/>
      <c r="CW444" s="965">
        <f t="shared" si="882"/>
        <v>0</v>
      </c>
      <c r="CX444" s="966"/>
      <c r="CY444" s="965">
        <f t="shared" si="883"/>
        <v>0</v>
      </c>
      <c r="CZ444" s="966"/>
      <c r="DA444" s="965">
        <f t="shared" si="884"/>
        <v>0</v>
      </c>
      <c r="DB444" s="966"/>
      <c r="DC444" s="230">
        <f t="shared" si="897"/>
        <v>0</v>
      </c>
      <c r="DD444" s="985"/>
      <c r="DE444" s="986"/>
      <c r="DF444" s="985"/>
      <c r="DG444" s="986"/>
      <c r="DH444" s="985"/>
      <c r="DI444" s="986"/>
      <c r="DJ444" s="985"/>
      <c r="DK444" s="986"/>
      <c r="DL444" s="985"/>
      <c r="DM444" s="986"/>
      <c r="DN444" s="284"/>
      <c r="DO444" s="996"/>
      <c r="DP444" s="997"/>
      <c r="DQ444" s="996"/>
      <c r="DR444" s="997"/>
      <c r="DS444" s="996"/>
      <c r="DT444" s="997"/>
      <c r="DU444" s="996"/>
      <c r="DV444" s="997"/>
      <c r="DW444" s="996"/>
      <c r="DX444" s="997"/>
      <c r="DY444" s="285"/>
      <c r="DZ444" s="572">
        <f t="shared" si="885"/>
        <v>0</v>
      </c>
      <c r="EA444" s="573">
        <f t="shared" si="886"/>
        <v>0</v>
      </c>
      <c r="EB444" s="573">
        <f t="shared" si="887"/>
        <v>0</v>
      </c>
      <c r="EC444" s="573">
        <f t="shared" si="888"/>
        <v>0</v>
      </c>
      <c r="ED444" s="573">
        <f t="shared" si="889"/>
        <v>0</v>
      </c>
      <c r="EE444" s="574">
        <f t="shared" si="890"/>
        <v>0</v>
      </c>
      <c r="EF444" s="256">
        <f t="shared" si="891"/>
        <v>0</v>
      </c>
      <c r="EG444" s="256">
        <f t="shared" si="892"/>
        <v>0</v>
      </c>
      <c r="EH444" s="256">
        <f t="shared" si="893"/>
        <v>0</v>
      </c>
      <c r="EI444" s="256">
        <f t="shared" si="894"/>
        <v>0</v>
      </c>
      <c r="EJ444" s="256">
        <f t="shared" si="895"/>
        <v>0</v>
      </c>
      <c r="EK444" s="244">
        <f t="shared" si="896"/>
        <v>0</v>
      </c>
    </row>
    <row r="445" spans="1:141" ht="15" customHeight="1">
      <c r="C445" s="61" t="s">
        <v>34</v>
      </c>
      <c r="D445" s="655"/>
      <c r="E445" s="57"/>
      <c r="F445" s="57"/>
      <c r="G445" s="57"/>
      <c r="H445" s="57"/>
      <c r="I445" s="57"/>
      <c r="J445" s="649"/>
      <c r="K445" s="57"/>
      <c r="L445" s="33"/>
      <c r="M445" s="34">
        <f t="shared" si="879"/>
        <v>1.1000000000000001</v>
      </c>
      <c r="N445" s="865"/>
      <c r="O445" s="866"/>
      <c r="P445" s="865"/>
      <c r="Q445" s="866"/>
      <c r="R445" s="865"/>
      <c r="S445" s="866"/>
      <c r="T445" s="865"/>
      <c r="U445" s="866"/>
      <c r="V445" s="865"/>
      <c r="W445" s="866"/>
      <c r="X445" s="287"/>
      <c r="Y445" s="867"/>
      <c r="Z445" s="961"/>
      <c r="AA445" s="867"/>
      <c r="AB445" s="961"/>
      <c r="AC445" s="867"/>
      <c r="AD445" s="961"/>
      <c r="AE445" s="867"/>
      <c r="AF445" s="961"/>
      <c r="AG445" s="867"/>
      <c r="AH445" s="961"/>
      <c r="AI445" s="277"/>
      <c r="AJ445" s="869"/>
      <c r="AK445" s="870"/>
      <c r="AL445" s="869"/>
      <c r="AM445" s="870"/>
      <c r="AN445" s="869"/>
      <c r="AO445" s="870"/>
      <c r="AP445" s="869"/>
      <c r="AQ445" s="870"/>
      <c r="AR445" s="869"/>
      <c r="AS445" s="870"/>
      <c r="AT445" s="278"/>
      <c r="AU445" s="861"/>
      <c r="AV445" s="862"/>
      <c r="AW445" s="861"/>
      <c r="AX445" s="862"/>
      <c r="AY445" s="861"/>
      <c r="AZ445" s="862"/>
      <c r="BA445" s="861"/>
      <c r="BB445" s="862"/>
      <c r="BC445" s="861"/>
      <c r="BD445" s="862"/>
      <c r="BE445" s="279"/>
      <c r="BF445" s="863"/>
      <c r="BG445" s="864"/>
      <c r="BH445" s="863"/>
      <c r="BI445" s="864"/>
      <c r="BJ445" s="863"/>
      <c r="BK445" s="864"/>
      <c r="BL445" s="863"/>
      <c r="BM445" s="864"/>
      <c r="BN445" s="863"/>
      <c r="BO445" s="864"/>
      <c r="BP445" s="514"/>
      <c r="BQ445" s="575"/>
      <c r="BR445" s="576"/>
      <c r="BS445" s="576"/>
      <c r="BT445" s="576"/>
      <c r="BU445" s="576"/>
      <c r="BV445" s="577"/>
      <c r="BW445" s="993"/>
      <c r="BX445" s="992"/>
      <c r="BY445" s="991"/>
      <c r="BZ445" s="992"/>
      <c r="CA445" s="991"/>
      <c r="CB445" s="992"/>
      <c r="CC445" s="991"/>
      <c r="CD445" s="992"/>
      <c r="CE445" s="991"/>
      <c r="CF445" s="992"/>
      <c r="CG445" s="281"/>
      <c r="CH445" s="989"/>
      <c r="CI445" s="990"/>
      <c r="CJ445" s="989"/>
      <c r="CK445" s="990"/>
      <c r="CL445" s="989"/>
      <c r="CM445" s="990"/>
      <c r="CN445" s="989"/>
      <c r="CO445" s="990"/>
      <c r="CP445" s="989"/>
      <c r="CQ445" s="990"/>
      <c r="CR445" s="282"/>
      <c r="CS445" s="965">
        <f t="shared" si="880"/>
        <v>0</v>
      </c>
      <c r="CT445" s="966"/>
      <c r="CU445" s="965">
        <f t="shared" si="881"/>
        <v>0</v>
      </c>
      <c r="CV445" s="966"/>
      <c r="CW445" s="965">
        <f t="shared" si="882"/>
        <v>0</v>
      </c>
      <c r="CX445" s="966"/>
      <c r="CY445" s="965">
        <f t="shared" si="883"/>
        <v>0</v>
      </c>
      <c r="CZ445" s="966"/>
      <c r="DA445" s="965">
        <f t="shared" si="884"/>
        <v>0</v>
      </c>
      <c r="DB445" s="966"/>
      <c r="DC445" s="230">
        <f t="shared" si="897"/>
        <v>0</v>
      </c>
      <c r="DD445" s="985"/>
      <c r="DE445" s="986"/>
      <c r="DF445" s="985"/>
      <c r="DG445" s="986"/>
      <c r="DH445" s="985"/>
      <c r="DI445" s="986"/>
      <c r="DJ445" s="985"/>
      <c r="DK445" s="986"/>
      <c r="DL445" s="985"/>
      <c r="DM445" s="986"/>
      <c r="DN445" s="284"/>
      <c r="DO445" s="996"/>
      <c r="DP445" s="997"/>
      <c r="DQ445" s="996"/>
      <c r="DR445" s="997"/>
      <c r="DS445" s="996"/>
      <c r="DT445" s="997"/>
      <c r="DU445" s="996"/>
      <c r="DV445" s="997"/>
      <c r="DW445" s="996"/>
      <c r="DX445" s="997"/>
      <c r="DY445" s="285"/>
      <c r="DZ445" s="572">
        <f t="shared" si="885"/>
        <v>0</v>
      </c>
      <c r="EA445" s="573">
        <f t="shared" si="886"/>
        <v>0</v>
      </c>
      <c r="EB445" s="573">
        <f t="shared" si="887"/>
        <v>0</v>
      </c>
      <c r="EC445" s="573">
        <f t="shared" si="888"/>
        <v>0</v>
      </c>
      <c r="ED445" s="573">
        <f t="shared" si="889"/>
        <v>0</v>
      </c>
      <c r="EE445" s="574">
        <f t="shared" si="890"/>
        <v>0</v>
      </c>
      <c r="EF445" s="256">
        <f t="shared" si="891"/>
        <v>0</v>
      </c>
      <c r="EG445" s="256">
        <f t="shared" si="892"/>
        <v>0</v>
      </c>
      <c r="EH445" s="256">
        <f t="shared" si="893"/>
        <v>0</v>
      </c>
      <c r="EI445" s="256">
        <f t="shared" si="894"/>
        <v>0</v>
      </c>
      <c r="EJ445" s="256">
        <f t="shared" si="895"/>
        <v>0</v>
      </c>
      <c r="EK445" s="244">
        <f t="shared" si="896"/>
        <v>0</v>
      </c>
    </row>
    <row r="446" spans="1:141" ht="15" customHeight="1">
      <c r="C446" s="61" t="s">
        <v>315</v>
      </c>
      <c r="D446" s="655" t="s">
        <v>338</v>
      </c>
      <c r="E446" s="57"/>
      <c r="F446" s="57"/>
      <c r="G446" s="57"/>
      <c r="H446" s="57"/>
      <c r="I446" s="57"/>
      <c r="J446" s="649"/>
      <c r="K446" s="57"/>
      <c r="L446" s="33"/>
      <c r="M446" s="34">
        <f t="shared" si="879"/>
        <v>1.1000000000000001</v>
      </c>
      <c r="N446" s="865"/>
      <c r="O446" s="866"/>
      <c r="P446" s="865"/>
      <c r="Q446" s="866"/>
      <c r="R446" s="865"/>
      <c r="S446" s="866"/>
      <c r="T446" s="865"/>
      <c r="U446" s="866"/>
      <c r="V446" s="865"/>
      <c r="W446" s="866"/>
      <c r="X446" s="287"/>
      <c r="Y446" s="867"/>
      <c r="Z446" s="961"/>
      <c r="AA446" s="867"/>
      <c r="AB446" s="961"/>
      <c r="AC446" s="867"/>
      <c r="AD446" s="961"/>
      <c r="AE446" s="867"/>
      <c r="AF446" s="961"/>
      <c r="AG446" s="867"/>
      <c r="AH446" s="961"/>
      <c r="AI446" s="277"/>
      <c r="AJ446" s="869"/>
      <c r="AK446" s="870"/>
      <c r="AL446" s="869"/>
      <c r="AM446" s="870"/>
      <c r="AN446" s="869"/>
      <c r="AO446" s="870"/>
      <c r="AP446" s="869"/>
      <c r="AQ446" s="870"/>
      <c r="AR446" s="869"/>
      <c r="AS446" s="870"/>
      <c r="AT446" s="278"/>
      <c r="AU446" s="861"/>
      <c r="AV446" s="862"/>
      <c r="AW446" s="861"/>
      <c r="AX446" s="862"/>
      <c r="AY446" s="861"/>
      <c r="AZ446" s="862"/>
      <c r="BA446" s="861"/>
      <c r="BB446" s="862"/>
      <c r="BC446" s="861"/>
      <c r="BD446" s="862"/>
      <c r="BE446" s="279"/>
      <c r="BF446" s="863"/>
      <c r="BG446" s="864"/>
      <c r="BH446" s="863"/>
      <c r="BI446" s="864"/>
      <c r="BJ446" s="863"/>
      <c r="BK446" s="864"/>
      <c r="BL446" s="863"/>
      <c r="BM446" s="864"/>
      <c r="BN446" s="863"/>
      <c r="BO446" s="864"/>
      <c r="BP446" s="514"/>
      <c r="BQ446" s="575"/>
      <c r="BR446" s="576"/>
      <c r="BS446" s="576"/>
      <c r="BT446" s="576"/>
      <c r="BU446" s="576"/>
      <c r="BV446" s="577"/>
      <c r="BW446" s="993"/>
      <c r="BX446" s="992"/>
      <c r="BY446" s="991"/>
      <c r="BZ446" s="992"/>
      <c r="CA446" s="991"/>
      <c r="CB446" s="992"/>
      <c r="CC446" s="991"/>
      <c r="CD446" s="992"/>
      <c r="CE446" s="991"/>
      <c r="CF446" s="992"/>
      <c r="CG446" s="281"/>
      <c r="CH446" s="989"/>
      <c r="CI446" s="990"/>
      <c r="CJ446" s="989"/>
      <c r="CK446" s="990"/>
      <c r="CL446" s="989"/>
      <c r="CM446" s="990"/>
      <c r="CN446" s="989"/>
      <c r="CO446" s="990"/>
      <c r="CP446" s="989"/>
      <c r="CQ446" s="990"/>
      <c r="CR446" s="282"/>
      <c r="CS446" s="965">
        <f t="shared" si="880"/>
        <v>0</v>
      </c>
      <c r="CT446" s="966"/>
      <c r="CU446" s="965">
        <f t="shared" si="881"/>
        <v>0</v>
      </c>
      <c r="CV446" s="966"/>
      <c r="CW446" s="965">
        <f t="shared" si="882"/>
        <v>0</v>
      </c>
      <c r="CX446" s="966"/>
      <c r="CY446" s="965">
        <f t="shared" si="883"/>
        <v>0</v>
      </c>
      <c r="CZ446" s="966"/>
      <c r="DA446" s="965">
        <f t="shared" si="884"/>
        <v>0</v>
      </c>
      <c r="DB446" s="966"/>
      <c r="DC446" s="230">
        <f t="shared" si="897"/>
        <v>0</v>
      </c>
      <c r="DD446" s="985"/>
      <c r="DE446" s="986"/>
      <c r="DF446" s="985"/>
      <c r="DG446" s="986"/>
      <c r="DH446" s="985"/>
      <c r="DI446" s="986"/>
      <c r="DJ446" s="985"/>
      <c r="DK446" s="986"/>
      <c r="DL446" s="985"/>
      <c r="DM446" s="986"/>
      <c r="DN446" s="284"/>
      <c r="DO446" s="996"/>
      <c r="DP446" s="997"/>
      <c r="DQ446" s="996"/>
      <c r="DR446" s="997"/>
      <c r="DS446" s="996"/>
      <c r="DT446" s="997"/>
      <c r="DU446" s="996"/>
      <c r="DV446" s="997"/>
      <c r="DW446" s="996"/>
      <c r="DX446" s="997"/>
      <c r="DY446" s="285"/>
      <c r="DZ446" s="572">
        <f t="shared" si="885"/>
        <v>0</v>
      </c>
      <c r="EA446" s="573">
        <f t="shared" si="886"/>
        <v>0</v>
      </c>
      <c r="EB446" s="573">
        <f t="shared" si="887"/>
        <v>0</v>
      </c>
      <c r="EC446" s="573">
        <f t="shared" si="888"/>
        <v>0</v>
      </c>
      <c r="ED446" s="573">
        <f t="shared" si="889"/>
        <v>0</v>
      </c>
      <c r="EE446" s="574">
        <f t="shared" si="890"/>
        <v>0</v>
      </c>
      <c r="EF446" s="256">
        <f t="shared" si="891"/>
        <v>0</v>
      </c>
      <c r="EG446" s="256">
        <f t="shared" si="892"/>
        <v>0</v>
      </c>
      <c r="EH446" s="256">
        <f t="shared" si="893"/>
        <v>0</v>
      </c>
      <c r="EI446" s="256">
        <f t="shared" si="894"/>
        <v>0</v>
      </c>
      <c r="EJ446" s="256">
        <f t="shared" si="895"/>
        <v>0</v>
      </c>
      <c r="EK446" s="244">
        <f t="shared" si="896"/>
        <v>0</v>
      </c>
    </row>
    <row r="447" spans="1:141" ht="15" customHeight="1">
      <c r="C447" s="61" t="s">
        <v>231</v>
      </c>
      <c r="D447" s="655"/>
      <c r="E447" s="57"/>
      <c r="F447" s="57"/>
      <c r="G447" s="57"/>
      <c r="H447" s="57"/>
      <c r="I447" s="57"/>
      <c r="J447" s="649"/>
      <c r="K447" s="57"/>
      <c r="L447" s="33"/>
      <c r="M447" s="34">
        <f t="shared" si="879"/>
        <v>1</v>
      </c>
      <c r="N447" s="865"/>
      <c r="O447" s="866"/>
      <c r="P447" s="865"/>
      <c r="Q447" s="866"/>
      <c r="R447" s="865"/>
      <c r="S447" s="866"/>
      <c r="T447" s="865"/>
      <c r="U447" s="866"/>
      <c r="V447" s="865"/>
      <c r="W447" s="866"/>
      <c r="X447" s="287"/>
      <c r="Y447" s="867"/>
      <c r="Z447" s="961"/>
      <c r="AA447" s="867"/>
      <c r="AB447" s="961"/>
      <c r="AC447" s="867"/>
      <c r="AD447" s="961"/>
      <c r="AE447" s="867"/>
      <c r="AF447" s="961"/>
      <c r="AG447" s="867"/>
      <c r="AH447" s="961"/>
      <c r="AI447" s="277"/>
      <c r="AJ447" s="869"/>
      <c r="AK447" s="870"/>
      <c r="AL447" s="869"/>
      <c r="AM447" s="870"/>
      <c r="AN447" s="869"/>
      <c r="AO447" s="870"/>
      <c r="AP447" s="869"/>
      <c r="AQ447" s="870"/>
      <c r="AR447" s="869"/>
      <c r="AS447" s="870"/>
      <c r="AT447" s="278"/>
      <c r="AU447" s="861"/>
      <c r="AV447" s="862"/>
      <c r="AW447" s="861"/>
      <c r="AX447" s="862"/>
      <c r="AY447" s="861"/>
      <c r="AZ447" s="862"/>
      <c r="BA447" s="861"/>
      <c r="BB447" s="862"/>
      <c r="BC447" s="861"/>
      <c r="BD447" s="862"/>
      <c r="BE447" s="279"/>
      <c r="BF447" s="863"/>
      <c r="BG447" s="864"/>
      <c r="BH447" s="863"/>
      <c r="BI447" s="864"/>
      <c r="BJ447" s="863"/>
      <c r="BK447" s="864"/>
      <c r="BL447" s="863"/>
      <c r="BM447" s="864"/>
      <c r="BN447" s="863"/>
      <c r="BO447" s="864"/>
      <c r="BP447" s="514"/>
      <c r="BQ447" s="575"/>
      <c r="BR447" s="576"/>
      <c r="BS447" s="576"/>
      <c r="BT447" s="576"/>
      <c r="BU447" s="576"/>
      <c r="BV447" s="577"/>
      <c r="BW447" s="993"/>
      <c r="BX447" s="992"/>
      <c r="BY447" s="991"/>
      <c r="BZ447" s="992"/>
      <c r="CA447" s="991"/>
      <c r="CB447" s="992"/>
      <c r="CC447" s="991"/>
      <c r="CD447" s="992"/>
      <c r="CE447" s="991"/>
      <c r="CF447" s="992"/>
      <c r="CG447" s="281"/>
      <c r="CH447" s="989"/>
      <c r="CI447" s="990"/>
      <c r="CJ447" s="989"/>
      <c r="CK447" s="990"/>
      <c r="CL447" s="989"/>
      <c r="CM447" s="990"/>
      <c r="CN447" s="989"/>
      <c r="CO447" s="990"/>
      <c r="CP447" s="989"/>
      <c r="CQ447" s="990"/>
      <c r="CR447" s="282"/>
      <c r="CS447" s="965">
        <f t="shared" si="880"/>
        <v>0</v>
      </c>
      <c r="CT447" s="966"/>
      <c r="CU447" s="965">
        <f t="shared" si="881"/>
        <v>0</v>
      </c>
      <c r="CV447" s="966"/>
      <c r="CW447" s="965">
        <f t="shared" si="882"/>
        <v>0</v>
      </c>
      <c r="CX447" s="966"/>
      <c r="CY447" s="965">
        <f t="shared" si="883"/>
        <v>0</v>
      </c>
      <c r="CZ447" s="966"/>
      <c r="DA447" s="965">
        <f t="shared" si="884"/>
        <v>0</v>
      </c>
      <c r="DB447" s="966"/>
      <c r="DC447" s="230">
        <f t="shared" si="897"/>
        <v>0</v>
      </c>
      <c r="DD447" s="985"/>
      <c r="DE447" s="986"/>
      <c r="DF447" s="985"/>
      <c r="DG447" s="986"/>
      <c r="DH447" s="985"/>
      <c r="DI447" s="986"/>
      <c r="DJ447" s="985"/>
      <c r="DK447" s="986"/>
      <c r="DL447" s="985"/>
      <c r="DM447" s="986"/>
      <c r="DN447" s="284"/>
      <c r="DO447" s="996"/>
      <c r="DP447" s="997"/>
      <c r="DQ447" s="996"/>
      <c r="DR447" s="997"/>
      <c r="DS447" s="996"/>
      <c r="DT447" s="997"/>
      <c r="DU447" s="996"/>
      <c r="DV447" s="997"/>
      <c r="DW447" s="996"/>
      <c r="DX447" s="997"/>
      <c r="DY447" s="285"/>
      <c r="DZ447" s="572">
        <f t="shared" si="885"/>
        <v>0</v>
      </c>
      <c r="EA447" s="573">
        <f t="shared" si="886"/>
        <v>0</v>
      </c>
      <c r="EB447" s="573">
        <f t="shared" si="887"/>
        <v>0</v>
      </c>
      <c r="EC447" s="573">
        <f t="shared" si="888"/>
        <v>0</v>
      </c>
      <c r="ED447" s="573">
        <f t="shared" si="889"/>
        <v>0</v>
      </c>
      <c r="EE447" s="574">
        <f t="shared" si="890"/>
        <v>0</v>
      </c>
      <c r="EF447" s="256">
        <f t="shared" si="891"/>
        <v>0</v>
      </c>
      <c r="EG447" s="256">
        <f t="shared" si="892"/>
        <v>0</v>
      </c>
      <c r="EH447" s="256">
        <f t="shared" si="893"/>
        <v>0</v>
      </c>
      <c r="EI447" s="256">
        <f t="shared" si="894"/>
        <v>0</v>
      </c>
      <c r="EJ447" s="256">
        <f t="shared" si="895"/>
        <v>0</v>
      </c>
      <c r="EK447" s="244">
        <f t="shared" si="896"/>
        <v>0</v>
      </c>
    </row>
    <row r="448" spans="1:141" ht="15" customHeight="1">
      <c r="C448" s="61" t="s">
        <v>15</v>
      </c>
      <c r="D448" s="655"/>
      <c r="E448" s="57"/>
      <c r="F448" s="57"/>
      <c r="G448" s="57"/>
      <c r="H448" s="57"/>
      <c r="I448" s="57"/>
      <c r="J448" s="649"/>
      <c r="K448" s="57"/>
      <c r="L448" s="33"/>
      <c r="M448" s="34">
        <f t="shared" si="879"/>
        <v>1</v>
      </c>
      <c r="N448" s="865"/>
      <c r="O448" s="866"/>
      <c r="P448" s="865"/>
      <c r="Q448" s="866"/>
      <c r="R448" s="865"/>
      <c r="S448" s="866"/>
      <c r="T448" s="865"/>
      <c r="U448" s="866"/>
      <c r="V448" s="865"/>
      <c r="W448" s="866"/>
      <c r="X448" s="287"/>
      <c r="Y448" s="867"/>
      <c r="Z448" s="961"/>
      <c r="AA448" s="867"/>
      <c r="AB448" s="961"/>
      <c r="AC448" s="867"/>
      <c r="AD448" s="961"/>
      <c r="AE448" s="867"/>
      <c r="AF448" s="961"/>
      <c r="AG448" s="867"/>
      <c r="AH448" s="961"/>
      <c r="AI448" s="277"/>
      <c r="AJ448" s="869"/>
      <c r="AK448" s="870"/>
      <c r="AL448" s="869"/>
      <c r="AM448" s="870"/>
      <c r="AN448" s="869"/>
      <c r="AO448" s="870"/>
      <c r="AP448" s="869"/>
      <c r="AQ448" s="870"/>
      <c r="AR448" s="869"/>
      <c r="AS448" s="870"/>
      <c r="AT448" s="278"/>
      <c r="AU448" s="861"/>
      <c r="AV448" s="862"/>
      <c r="AW448" s="861"/>
      <c r="AX448" s="862"/>
      <c r="AY448" s="861"/>
      <c r="AZ448" s="862"/>
      <c r="BA448" s="861"/>
      <c r="BB448" s="862"/>
      <c r="BC448" s="861"/>
      <c r="BD448" s="862"/>
      <c r="BE448" s="279"/>
      <c r="BF448" s="863"/>
      <c r="BG448" s="864"/>
      <c r="BH448" s="863"/>
      <c r="BI448" s="864"/>
      <c r="BJ448" s="863"/>
      <c r="BK448" s="864"/>
      <c r="BL448" s="863"/>
      <c r="BM448" s="864"/>
      <c r="BN448" s="863"/>
      <c r="BO448" s="864"/>
      <c r="BP448" s="514"/>
      <c r="BQ448" s="575"/>
      <c r="BR448" s="576"/>
      <c r="BS448" s="576"/>
      <c r="BT448" s="576"/>
      <c r="BU448" s="576"/>
      <c r="BV448" s="577"/>
      <c r="BW448" s="993"/>
      <c r="BX448" s="992"/>
      <c r="BY448" s="991"/>
      <c r="BZ448" s="992"/>
      <c r="CA448" s="991"/>
      <c r="CB448" s="992"/>
      <c r="CC448" s="991"/>
      <c r="CD448" s="992"/>
      <c r="CE448" s="991"/>
      <c r="CF448" s="992"/>
      <c r="CG448" s="281"/>
      <c r="CH448" s="989"/>
      <c r="CI448" s="990"/>
      <c r="CJ448" s="989"/>
      <c r="CK448" s="990"/>
      <c r="CL448" s="989"/>
      <c r="CM448" s="990"/>
      <c r="CN448" s="989"/>
      <c r="CO448" s="990"/>
      <c r="CP448" s="989"/>
      <c r="CQ448" s="990"/>
      <c r="CR448" s="282"/>
      <c r="CS448" s="965">
        <f t="shared" si="880"/>
        <v>0</v>
      </c>
      <c r="CT448" s="966"/>
      <c r="CU448" s="965">
        <f t="shared" si="881"/>
        <v>0</v>
      </c>
      <c r="CV448" s="966"/>
      <c r="CW448" s="965">
        <f t="shared" si="882"/>
        <v>0</v>
      </c>
      <c r="CX448" s="966"/>
      <c r="CY448" s="965">
        <f t="shared" si="883"/>
        <v>0</v>
      </c>
      <c r="CZ448" s="966"/>
      <c r="DA448" s="965">
        <f t="shared" si="884"/>
        <v>0</v>
      </c>
      <c r="DB448" s="966"/>
      <c r="DC448" s="230">
        <f t="shared" si="897"/>
        <v>0</v>
      </c>
      <c r="DD448" s="985"/>
      <c r="DE448" s="986"/>
      <c r="DF448" s="985"/>
      <c r="DG448" s="986"/>
      <c r="DH448" s="985"/>
      <c r="DI448" s="986"/>
      <c r="DJ448" s="985"/>
      <c r="DK448" s="986"/>
      <c r="DL448" s="985"/>
      <c r="DM448" s="986"/>
      <c r="DN448" s="284"/>
      <c r="DO448" s="996"/>
      <c r="DP448" s="997"/>
      <c r="DQ448" s="996"/>
      <c r="DR448" s="997"/>
      <c r="DS448" s="996"/>
      <c r="DT448" s="997"/>
      <c r="DU448" s="996"/>
      <c r="DV448" s="997"/>
      <c r="DW448" s="996"/>
      <c r="DX448" s="997"/>
      <c r="DY448" s="285"/>
      <c r="DZ448" s="572">
        <f t="shared" si="885"/>
        <v>0</v>
      </c>
      <c r="EA448" s="573">
        <f t="shared" si="886"/>
        <v>0</v>
      </c>
      <c r="EB448" s="573">
        <f t="shared" si="887"/>
        <v>0</v>
      </c>
      <c r="EC448" s="573">
        <f t="shared" si="888"/>
        <v>0</v>
      </c>
      <c r="ED448" s="573">
        <f t="shared" si="889"/>
        <v>0</v>
      </c>
      <c r="EE448" s="574">
        <f t="shared" si="890"/>
        <v>0</v>
      </c>
      <c r="EF448" s="256">
        <f t="shared" si="891"/>
        <v>0</v>
      </c>
      <c r="EG448" s="256">
        <f t="shared" si="892"/>
        <v>0</v>
      </c>
      <c r="EH448" s="256">
        <f t="shared" si="893"/>
        <v>0</v>
      </c>
      <c r="EI448" s="256">
        <f t="shared" si="894"/>
        <v>0</v>
      </c>
      <c r="EJ448" s="256">
        <f t="shared" si="895"/>
        <v>0</v>
      </c>
      <c r="EK448" s="244">
        <f t="shared" si="896"/>
        <v>0</v>
      </c>
    </row>
    <row r="449" spans="1:141" ht="15" customHeight="1">
      <c r="C449" s="61" t="s">
        <v>34</v>
      </c>
      <c r="D449" s="655"/>
      <c r="E449" s="57"/>
      <c r="F449" s="57"/>
      <c r="G449" s="57"/>
      <c r="H449" s="57"/>
      <c r="I449" s="57"/>
      <c r="J449" s="649"/>
      <c r="K449" s="57"/>
      <c r="L449" s="33"/>
      <c r="M449" s="34">
        <f t="shared" si="879"/>
        <v>1.1000000000000001</v>
      </c>
      <c r="N449" s="865"/>
      <c r="O449" s="866"/>
      <c r="P449" s="865"/>
      <c r="Q449" s="866"/>
      <c r="R449" s="865"/>
      <c r="S449" s="866"/>
      <c r="T449" s="865"/>
      <c r="U449" s="866"/>
      <c r="V449" s="865"/>
      <c r="W449" s="866"/>
      <c r="X449" s="287"/>
      <c r="Y449" s="867"/>
      <c r="Z449" s="961"/>
      <c r="AA449" s="867"/>
      <c r="AB449" s="961"/>
      <c r="AC449" s="867"/>
      <c r="AD449" s="961"/>
      <c r="AE449" s="867"/>
      <c r="AF449" s="961"/>
      <c r="AG449" s="867"/>
      <c r="AH449" s="961"/>
      <c r="AI449" s="277"/>
      <c r="AJ449" s="869"/>
      <c r="AK449" s="870"/>
      <c r="AL449" s="869"/>
      <c r="AM449" s="870"/>
      <c r="AN449" s="869"/>
      <c r="AO449" s="870"/>
      <c r="AP449" s="869"/>
      <c r="AQ449" s="870"/>
      <c r="AR449" s="869"/>
      <c r="AS449" s="870"/>
      <c r="AT449" s="278"/>
      <c r="AU449" s="861"/>
      <c r="AV449" s="862"/>
      <c r="AW449" s="861"/>
      <c r="AX449" s="862"/>
      <c r="AY449" s="861"/>
      <c r="AZ449" s="862"/>
      <c r="BA449" s="861"/>
      <c r="BB449" s="862"/>
      <c r="BC449" s="861"/>
      <c r="BD449" s="862"/>
      <c r="BE449" s="279"/>
      <c r="BF449" s="863"/>
      <c r="BG449" s="864"/>
      <c r="BH449" s="863"/>
      <c r="BI449" s="864"/>
      <c r="BJ449" s="863"/>
      <c r="BK449" s="864"/>
      <c r="BL449" s="863"/>
      <c r="BM449" s="864"/>
      <c r="BN449" s="863"/>
      <c r="BO449" s="864"/>
      <c r="BP449" s="514"/>
      <c r="BQ449" s="575"/>
      <c r="BR449" s="576"/>
      <c r="BS449" s="576"/>
      <c r="BT449" s="576"/>
      <c r="BU449" s="576"/>
      <c r="BV449" s="577"/>
      <c r="BW449" s="993"/>
      <c r="BX449" s="992"/>
      <c r="BY449" s="991"/>
      <c r="BZ449" s="992"/>
      <c r="CA449" s="991"/>
      <c r="CB449" s="992"/>
      <c r="CC449" s="991"/>
      <c r="CD449" s="992"/>
      <c r="CE449" s="991"/>
      <c r="CF449" s="992"/>
      <c r="CG449" s="281"/>
      <c r="CH449" s="989"/>
      <c r="CI449" s="990"/>
      <c r="CJ449" s="989"/>
      <c r="CK449" s="990"/>
      <c r="CL449" s="989"/>
      <c r="CM449" s="990"/>
      <c r="CN449" s="989"/>
      <c r="CO449" s="990"/>
      <c r="CP449" s="989"/>
      <c r="CQ449" s="990"/>
      <c r="CR449" s="282"/>
      <c r="CS449" s="965">
        <f t="shared" si="880"/>
        <v>0</v>
      </c>
      <c r="CT449" s="966"/>
      <c r="CU449" s="965">
        <f t="shared" si="881"/>
        <v>0</v>
      </c>
      <c r="CV449" s="966"/>
      <c r="CW449" s="965">
        <f t="shared" si="882"/>
        <v>0</v>
      </c>
      <c r="CX449" s="966"/>
      <c r="CY449" s="965">
        <f t="shared" si="883"/>
        <v>0</v>
      </c>
      <c r="CZ449" s="966"/>
      <c r="DA449" s="965">
        <f t="shared" si="884"/>
        <v>0</v>
      </c>
      <c r="DB449" s="966"/>
      <c r="DC449" s="230">
        <f t="shared" si="897"/>
        <v>0</v>
      </c>
      <c r="DD449" s="985"/>
      <c r="DE449" s="986"/>
      <c r="DF449" s="985"/>
      <c r="DG449" s="986"/>
      <c r="DH449" s="985"/>
      <c r="DI449" s="986"/>
      <c r="DJ449" s="985"/>
      <c r="DK449" s="986"/>
      <c r="DL449" s="985"/>
      <c r="DM449" s="986"/>
      <c r="DN449" s="284"/>
      <c r="DO449" s="996"/>
      <c r="DP449" s="997"/>
      <c r="DQ449" s="996"/>
      <c r="DR449" s="997"/>
      <c r="DS449" s="996"/>
      <c r="DT449" s="997"/>
      <c r="DU449" s="996"/>
      <c r="DV449" s="997"/>
      <c r="DW449" s="996"/>
      <c r="DX449" s="997"/>
      <c r="DY449" s="285"/>
      <c r="DZ449" s="572">
        <f t="shared" si="885"/>
        <v>0</v>
      </c>
      <c r="EA449" s="573">
        <f t="shared" si="886"/>
        <v>0</v>
      </c>
      <c r="EB449" s="573">
        <f t="shared" si="887"/>
        <v>0</v>
      </c>
      <c r="EC449" s="573">
        <f t="shared" si="888"/>
        <v>0</v>
      </c>
      <c r="ED449" s="573">
        <f t="shared" si="889"/>
        <v>0</v>
      </c>
      <c r="EE449" s="574">
        <f t="shared" si="890"/>
        <v>0</v>
      </c>
      <c r="EF449" s="256">
        <f t="shared" si="891"/>
        <v>0</v>
      </c>
      <c r="EG449" s="256">
        <f t="shared" si="892"/>
        <v>0</v>
      </c>
      <c r="EH449" s="256">
        <f t="shared" si="893"/>
        <v>0</v>
      </c>
      <c r="EI449" s="256">
        <f t="shared" si="894"/>
        <v>0</v>
      </c>
      <c r="EJ449" s="256">
        <f t="shared" si="895"/>
        <v>0</v>
      </c>
      <c r="EK449" s="244">
        <f t="shared" si="896"/>
        <v>0</v>
      </c>
    </row>
    <row r="450" spans="1:141" ht="15" customHeight="1">
      <c r="C450" s="61"/>
      <c r="J450" s="892" t="s">
        <v>150</v>
      </c>
      <c r="K450" s="903"/>
      <c r="L450" s="903"/>
      <c r="M450" s="885"/>
      <c r="N450" s="886"/>
      <c r="O450" s="686"/>
      <c r="P450" s="886"/>
      <c r="Q450" s="686"/>
      <c r="R450" s="886"/>
      <c r="S450" s="686"/>
      <c r="T450" s="886"/>
      <c r="U450" s="686"/>
      <c r="V450" s="886"/>
      <c r="W450" s="686"/>
      <c r="X450" s="109"/>
      <c r="Y450" s="886"/>
      <c r="Z450" s="686"/>
      <c r="AA450" s="886"/>
      <c r="AB450" s="686"/>
      <c r="AC450" s="886"/>
      <c r="AD450" s="686"/>
      <c r="AE450" s="886"/>
      <c r="AF450" s="686"/>
      <c r="AG450" s="886"/>
      <c r="AH450" s="686"/>
      <c r="AI450" s="109"/>
      <c r="AJ450" s="886"/>
      <c r="AK450" s="686"/>
      <c r="AL450" s="886"/>
      <c r="AM450" s="686"/>
      <c r="AN450" s="886"/>
      <c r="AO450" s="686"/>
      <c r="AP450" s="886"/>
      <c r="AQ450" s="686"/>
      <c r="AR450" s="886"/>
      <c r="AS450" s="686"/>
      <c r="AT450" s="109"/>
      <c r="AU450" s="886"/>
      <c r="AV450" s="686"/>
      <c r="AW450" s="886"/>
      <c r="AX450" s="686"/>
      <c r="AY450" s="886"/>
      <c r="AZ450" s="686"/>
      <c r="BA450" s="886"/>
      <c r="BB450" s="686"/>
      <c r="BC450" s="886"/>
      <c r="BD450" s="686"/>
      <c r="BE450" s="109"/>
      <c r="BF450" s="886"/>
      <c r="BG450" s="686"/>
      <c r="BH450" s="886"/>
      <c r="BI450" s="686"/>
      <c r="BJ450" s="886"/>
      <c r="BK450" s="686"/>
      <c r="BL450" s="886"/>
      <c r="BM450" s="686"/>
      <c r="BN450" s="886"/>
      <c r="BO450" s="686"/>
      <c r="BP450" s="164"/>
      <c r="BQ450" s="559"/>
      <c r="BR450" s="164"/>
      <c r="BS450" s="164"/>
      <c r="BT450" s="164"/>
      <c r="BU450" s="164"/>
      <c r="BV450" s="544"/>
      <c r="BW450" s="979"/>
      <c r="BX450" s="686"/>
      <c r="BY450" s="886"/>
      <c r="BZ450" s="686"/>
      <c r="CA450" s="886"/>
      <c r="CB450" s="686"/>
      <c r="CC450" s="886"/>
      <c r="CD450" s="686"/>
      <c r="CE450" s="886"/>
      <c r="CF450" s="686"/>
      <c r="CG450" s="109"/>
      <c r="CH450" s="886"/>
      <c r="CI450" s="686"/>
      <c r="CJ450" s="886"/>
      <c r="CK450" s="686"/>
      <c r="CL450" s="886"/>
      <c r="CM450" s="686"/>
      <c r="CN450" s="886"/>
      <c r="CO450" s="686"/>
      <c r="CP450" s="886"/>
      <c r="CQ450" s="686"/>
      <c r="CR450" s="109"/>
      <c r="CS450" s="886">
        <f>SUM(CS438:CS449)</f>
        <v>0</v>
      </c>
      <c r="CT450" s="686"/>
      <c r="CU450" s="886">
        <f>SUM(CU438:CU449)</f>
        <v>0</v>
      </c>
      <c r="CV450" s="686"/>
      <c r="CW450" s="886">
        <f>SUM(CW438:CW449)</f>
        <v>0</v>
      </c>
      <c r="CX450" s="686"/>
      <c r="CY450" s="886">
        <f>SUM(CY438:CY449)</f>
        <v>0</v>
      </c>
      <c r="CZ450" s="686"/>
      <c r="DA450" s="886">
        <f>SUM(DA438:DA449)</f>
        <v>0</v>
      </c>
      <c r="DB450" s="686"/>
      <c r="DC450" s="109">
        <f>SUM(CS450:DB450)</f>
        <v>0</v>
      </c>
      <c r="DD450" s="886"/>
      <c r="DE450" s="686"/>
      <c r="DF450" s="886"/>
      <c r="DG450" s="686"/>
      <c r="DH450" s="886"/>
      <c r="DI450" s="686"/>
      <c r="DJ450" s="886"/>
      <c r="DK450" s="686"/>
      <c r="DL450" s="886"/>
      <c r="DM450" s="686"/>
      <c r="DN450" s="109"/>
      <c r="DO450" s="886"/>
      <c r="DP450" s="686"/>
      <c r="DQ450" s="886"/>
      <c r="DR450" s="686"/>
      <c r="DS450" s="886"/>
      <c r="DT450" s="686"/>
      <c r="DU450" s="886"/>
      <c r="DV450" s="686"/>
      <c r="DW450" s="886"/>
      <c r="DX450" s="686"/>
      <c r="DY450" s="109"/>
      <c r="DZ450" s="559">
        <f>SUM(DZ438:DZ449)</f>
        <v>0</v>
      </c>
      <c r="EA450" s="164">
        <f>SUM(EA438:EA449)</f>
        <v>0</v>
      </c>
      <c r="EB450" s="164">
        <f t="shared" ref="EB450:ED450" si="898">SUM(EB438:EB449)</f>
        <v>0</v>
      </c>
      <c r="EC450" s="164">
        <f t="shared" si="898"/>
        <v>0</v>
      </c>
      <c r="ED450" s="164">
        <f t="shared" si="898"/>
        <v>0</v>
      </c>
      <c r="EE450" s="544">
        <f>SUM(DZ450:ED450)</f>
        <v>0</v>
      </c>
      <c r="EF450" s="109">
        <f>SUM(EF438:EF449)</f>
        <v>0</v>
      </c>
      <c r="EG450" s="109">
        <f>SUM(EG438:EG449)</f>
        <v>0</v>
      </c>
      <c r="EH450" s="109">
        <f>SUM(EH438:EH449)</f>
        <v>0</v>
      </c>
      <c r="EI450" s="109">
        <f>SUM(EI438:EI449)</f>
        <v>0</v>
      </c>
      <c r="EJ450" s="109">
        <f>SUM(EJ438:EJ449)</f>
        <v>0</v>
      </c>
      <c r="EK450" s="109">
        <f t="shared" si="896"/>
        <v>0</v>
      </c>
    </row>
    <row r="451" spans="1:141" s="9" customFormat="1" ht="26.25" customHeight="1">
      <c r="A451" s="62">
        <v>2000</v>
      </c>
      <c r="B451" s="62"/>
      <c r="C451" s="998" t="str">
        <f>CONCATENATE(DD8," Travel")</f>
        <v>Dept #4 Match Budget Travel</v>
      </c>
      <c r="D451" s="999"/>
      <c r="E451" s="719" t="s">
        <v>188</v>
      </c>
      <c r="F451" s="719"/>
      <c r="G451" s="719"/>
      <c r="H451" s="719"/>
      <c r="I451" s="719"/>
      <c r="J451" s="76"/>
      <c r="K451" s="76"/>
      <c r="L451" s="76"/>
      <c r="M451" s="122"/>
      <c r="N451" s="81"/>
      <c r="O451" s="97"/>
      <c r="P451" s="81"/>
      <c r="Q451" s="97"/>
      <c r="R451" s="81"/>
      <c r="S451" s="97"/>
      <c r="T451" s="81"/>
      <c r="U451" s="97"/>
      <c r="V451" s="81"/>
      <c r="W451" s="97"/>
      <c r="X451" s="99"/>
      <c r="Y451" s="81"/>
      <c r="Z451" s="97"/>
      <c r="AA451" s="81"/>
      <c r="AB451" s="97"/>
      <c r="AC451" s="81"/>
      <c r="AD451" s="97"/>
      <c r="AE451" s="81"/>
      <c r="AF451" s="97"/>
      <c r="AG451" s="81"/>
      <c r="AH451" s="97"/>
      <c r="AI451" s="99"/>
      <c r="AJ451" s="81"/>
      <c r="AK451" s="97"/>
      <c r="AL451" s="81"/>
      <c r="AM451" s="97"/>
      <c r="AN451" s="81"/>
      <c r="AO451" s="97"/>
      <c r="AP451" s="81"/>
      <c r="AQ451" s="97"/>
      <c r="AR451" s="81"/>
      <c r="AS451" s="97"/>
      <c r="AT451" s="99"/>
      <c r="AU451" s="81"/>
      <c r="AV451" s="97"/>
      <c r="AW451" s="81"/>
      <c r="AX451" s="97"/>
      <c r="AY451" s="81"/>
      <c r="AZ451" s="97"/>
      <c r="BA451" s="81"/>
      <c r="BB451" s="97"/>
      <c r="BC451" s="81"/>
      <c r="BD451" s="97"/>
      <c r="BE451" s="99"/>
      <c r="BF451" s="81"/>
      <c r="BG451" s="97"/>
      <c r="BH451" s="81"/>
      <c r="BI451" s="97"/>
      <c r="BJ451" s="81"/>
      <c r="BK451" s="97"/>
      <c r="BL451" s="81"/>
      <c r="BM451" s="97"/>
      <c r="BN451" s="81"/>
      <c r="BO451" s="97"/>
      <c r="BP451" s="512"/>
      <c r="BQ451" s="560"/>
      <c r="BR451" s="512"/>
      <c r="BS451" s="512"/>
      <c r="BT451" s="512"/>
      <c r="BU451" s="512"/>
      <c r="BV451" s="542"/>
      <c r="BW451" s="69"/>
      <c r="BX451" s="97"/>
      <c r="BY451" s="81"/>
      <c r="BZ451" s="97"/>
      <c r="CA451" s="81"/>
      <c r="CB451" s="97"/>
      <c r="CC451" s="81"/>
      <c r="CD451" s="97"/>
      <c r="CE451" s="81"/>
      <c r="CF451" s="97"/>
      <c r="CG451" s="99"/>
      <c r="CH451" s="81"/>
      <c r="CI451" s="97"/>
      <c r="CJ451" s="81"/>
      <c r="CK451" s="97"/>
      <c r="CL451" s="81"/>
      <c r="CM451" s="97"/>
      <c r="CN451" s="81"/>
      <c r="CO451" s="97"/>
      <c r="CP451" s="81"/>
      <c r="CQ451" s="97"/>
      <c r="CR451" s="99"/>
      <c r="CS451" s="81"/>
      <c r="CT451" s="97"/>
      <c r="CU451" s="81"/>
      <c r="CV451" s="97"/>
      <c r="CW451" s="81"/>
      <c r="CX451" s="97"/>
      <c r="CY451" s="81"/>
      <c r="CZ451" s="97"/>
      <c r="DA451" s="81"/>
      <c r="DB451" s="97"/>
      <c r="DC451" s="99"/>
      <c r="DD451" s="81"/>
      <c r="DE451" s="97"/>
      <c r="DF451" s="81"/>
      <c r="DG451" s="97"/>
      <c r="DH451" s="81"/>
      <c r="DI451" s="97"/>
      <c r="DJ451" s="81"/>
      <c r="DK451" s="97"/>
      <c r="DL451" s="81"/>
      <c r="DM451" s="97"/>
      <c r="DN451" s="99"/>
      <c r="DO451" s="81"/>
      <c r="DP451" s="97"/>
      <c r="DQ451" s="81"/>
      <c r="DR451" s="97"/>
      <c r="DS451" s="81"/>
      <c r="DT451" s="97"/>
      <c r="DU451" s="81"/>
      <c r="DV451" s="97"/>
      <c r="DW451" s="81"/>
      <c r="DX451" s="97"/>
      <c r="DY451" s="99"/>
      <c r="DZ451" s="560"/>
      <c r="EA451" s="512"/>
      <c r="EB451" s="512"/>
      <c r="EC451" s="512"/>
      <c r="ED451" s="512"/>
      <c r="EE451" s="542"/>
      <c r="EF451" s="153"/>
      <c r="EG451" s="153"/>
      <c r="EH451" s="153"/>
      <c r="EI451" s="153"/>
      <c r="EJ451" s="153"/>
      <c r="EK451" s="206"/>
    </row>
    <row r="452" spans="1:141" s="9" customFormat="1" ht="34.5" customHeight="1">
      <c r="A452" s="62"/>
      <c r="B452" s="62"/>
      <c r="C452" s="94" t="s">
        <v>33</v>
      </c>
      <c r="D452" s="9" t="s">
        <v>149</v>
      </c>
      <c r="E452" s="64" t="str">
        <f>DD9</f>
        <v>Year 1</v>
      </c>
      <c r="F452" s="64" t="str">
        <f>DF9</f>
        <v>Year 2</v>
      </c>
      <c r="G452" s="64" t="str">
        <f>DH9</f>
        <v>Year 3</v>
      </c>
      <c r="H452" s="64" t="str">
        <f>DJ9</f>
        <v>Year 4</v>
      </c>
      <c r="I452" s="64" t="str">
        <f>DL9</f>
        <v>Year 5</v>
      </c>
      <c r="J452" s="62" t="s">
        <v>336</v>
      </c>
      <c r="K452" s="62" t="s">
        <v>337</v>
      </c>
      <c r="L452" s="62" t="s">
        <v>45</v>
      </c>
      <c r="M452" s="62" t="s">
        <v>317</v>
      </c>
      <c r="N452" s="81"/>
      <c r="O452" s="103"/>
      <c r="P452" s="125"/>
      <c r="Q452" s="103"/>
      <c r="R452" s="125"/>
      <c r="S452" s="103"/>
      <c r="T452" s="125"/>
      <c r="U452" s="103"/>
      <c r="V452" s="125"/>
      <c r="W452" s="103"/>
      <c r="X452" s="99"/>
      <c r="Y452" s="81"/>
      <c r="Z452" s="103"/>
      <c r="AA452" s="125"/>
      <c r="AB452" s="103"/>
      <c r="AC452" s="125"/>
      <c r="AD452" s="103"/>
      <c r="AE452" s="125"/>
      <c r="AF452" s="103"/>
      <c r="AG452" s="125"/>
      <c r="AH452" s="103"/>
      <c r="AI452" s="99"/>
      <c r="AJ452" s="81"/>
      <c r="AK452" s="103"/>
      <c r="AL452" s="125"/>
      <c r="AM452" s="103"/>
      <c r="AN452" s="125"/>
      <c r="AO452" s="103"/>
      <c r="AP452" s="125"/>
      <c r="AQ452" s="103"/>
      <c r="AR452" s="125"/>
      <c r="AS452" s="103"/>
      <c r="AT452" s="99"/>
      <c r="AU452" s="81"/>
      <c r="AV452" s="103"/>
      <c r="AW452" s="125"/>
      <c r="AX452" s="103"/>
      <c r="AY452" s="125"/>
      <c r="AZ452" s="103"/>
      <c r="BA452" s="125"/>
      <c r="BB452" s="103"/>
      <c r="BC452" s="125"/>
      <c r="BD452" s="103"/>
      <c r="BE452" s="99"/>
      <c r="BF452" s="81"/>
      <c r="BG452" s="103"/>
      <c r="BH452" s="125"/>
      <c r="BI452" s="103"/>
      <c r="BJ452" s="125"/>
      <c r="BK452" s="103"/>
      <c r="BL452" s="125"/>
      <c r="BM452" s="103"/>
      <c r="BN452" s="125"/>
      <c r="BO452" s="103"/>
      <c r="BP452" s="512"/>
      <c r="BQ452" s="560"/>
      <c r="BR452" s="512"/>
      <c r="BS452" s="512"/>
      <c r="BT452" s="512"/>
      <c r="BU452" s="512"/>
      <c r="BV452" s="542"/>
      <c r="BW452" s="69"/>
      <c r="BX452" s="103"/>
      <c r="BY452" s="125"/>
      <c r="BZ452" s="103"/>
      <c r="CA452" s="125"/>
      <c r="CB452" s="103"/>
      <c r="CC452" s="125"/>
      <c r="CD452" s="103"/>
      <c r="CE452" s="125"/>
      <c r="CF452" s="103"/>
      <c r="CG452" s="99"/>
      <c r="CH452" s="81"/>
      <c r="CI452" s="103"/>
      <c r="CJ452" s="125"/>
      <c r="CK452" s="103"/>
      <c r="CL452" s="125"/>
      <c r="CM452" s="103"/>
      <c r="CN452" s="125"/>
      <c r="CO452" s="103"/>
      <c r="CP452" s="125"/>
      <c r="CQ452" s="103"/>
      <c r="CR452" s="99"/>
      <c r="CS452" s="81"/>
      <c r="CT452" s="103"/>
      <c r="CU452" s="125"/>
      <c r="CV452" s="103"/>
      <c r="CW452" s="125"/>
      <c r="CX452" s="103"/>
      <c r="CY452" s="125"/>
      <c r="CZ452" s="103"/>
      <c r="DA452" s="125"/>
      <c r="DB452" s="103"/>
      <c r="DC452" s="99"/>
      <c r="DD452" s="81"/>
      <c r="DE452" s="103"/>
      <c r="DF452" s="125"/>
      <c r="DG452" s="103"/>
      <c r="DH452" s="125"/>
      <c r="DI452" s="103"/>
      <c r="DJ452" s="125"/>
      <c r="DK452" s="103"/>
      <c r="DL452" s="125"/>
      <c r="DM452" s="103"/>
      <c r="DN452" s="99"/>
      <c r="DO452" s="81"/>
      <c r="DP452" s="103"/>
      <c r="DQ452" s="125"/>
      <c r="DR452" s="103"/>
      <c r="DS452" s="125"/>
      <c r="DT452" s="103"/>
      <c r="DU452" s="125"/>
      <c r="DV452" s="103"/>
      <c r="DW452" s="125"/>
      <c r="DX452" s="103"/>
      <c r="DY452" s="99"/>
      <c r="DZ452" s="560"/>
      <c r="EA452" s="512"/>
      <c r="EB452" s="512"/>
      <c r="EC452" s="512"/>
      <c r="ED452" s="512"/>
      <c r="EE452" s="542"/>
      <c r="EF452" s="206"/>
      <c r="EG452" s="206"/>
      <c r="EH452" s="206"/>
      <c r="EI452" s="206"/>
      <c r="EJ452" s="206"/>
      <c r="EK452" s="206"/>
    </row>
    <row r="453" spans="1:141" s="9" customFormat="1" ht="15" customHeight="1">
      <c r="A453" s="62"/>
      <c r="B453" s="62"/>
      <c r="C453" s="61" t="s">
        <v>315</v>
      </c>
      <c r="D453" s="655" t="s">
        <v>338</v>
      </c>
      <c r="E453" s="57"/>
      <c r="F453" s="57"/>
      <c r="G453" s="57"/>
      <c r="H453" s="57"/>
      <c r="I453" s="57"/>
      <c r="J453" s="649"/>
      <c r="K453" s="57"/>
      <c r="L453" s="33"/>
      <c r="M453" s="34">
        <f t="shared" ref="M453:M472" si="899">VLOOKUP(C453,TravelIncrease,2,0)</f>
        <v>1.1000000000000001</v>
      </c>
      <c r="N453" s="865"/>
      <c r="O453" s="866"/>
      <c r="P453" s="865"/>
      <c r="Q453" s="866"/>
      <c r="R453" s="865"/>
      <c r="S453" s="866"/>
      <c r="T453" s="865"/>
      <c r="U453" s="866"/>
      <c r="V453" s="865"/>
      <c r="W453" s="866"/>
      <c r="X453" s="287"/>
      <c r="Y453" s="867"/>
      <c r="Z453" s="961"/>
      <c r="AA453" s="867"/>
      <c r="AB453" s="961"/>
      <c r="AC453" s="867"/>
      <c r="AD453" s="961"/>
      <c r="AE453" s="867"/>
      <c r="AF453" s="961"/>
      <c r="AG453" s="867"/>
      <c r="AH453" s="961"/>
      <c r="AI453" s="277"/>
      <c r="AJ453" s="869"/>
      <c r="AK453" s="870"/>
      <c r="AL453" s="869"/>
      <c r="AM453" s="870"/>
      <c r="AN453" s="869"/>
      <c r="AO453" s="870"/>
      <c r="AP453" s="869"/>
      <c r="AQ453" s="870"/>
      <c r="AR453" s="869"/>
      <c r="AS453" s="870"/>
      <c r="AT453" s="278"/>
      <c r="AU453" s="861"/>
      <c r="AV453" s="862"/>
      <c r="AW453" s="861"/>
      <c r="AX453" s="862"/>
      <c r="AY453" s="861"/>
      <c r="AZ453" s="862"/>
      <c r="BA453" s="861"/>
      <c r="BB453" s="862"/>
      <c r="BC453" s="861"/>
      <c r="BD453" s="862"/>
      <c r="BE453" s="279"/>
      <c r="BF453" s="863"/>
      <c r="BG453" s="864"/>
      <c r="BH453" s="863"/>
      <c r="BI453" s="864"/>
      <c r="BJ453" s="863"/>
      <c r="BK453" s="864"/>
      <c r="BL453" s="863"/>
      <c r="BM453" s="864"/>
      <c r="BN453" s="863"/>
      <c r="BO453" s="864"/>
      <c r="BP453" s="514"/>
      <c r="BQ453" s="575"/>
      <c r="BR453" s="576"/>
      <c r="BS453" s="576"/>
      <c r="BT453" s="576"/>
      <c r="BU453" s="576"/>
      <c r="BV453" s="577"/>
      <c r="BW453" s="993"/>
      <c r="BX453" s="992"/>
      <c r="BY453" s="991"/>
      <c r="BZ453" s="992"/>
      <c r="CA453" s="991"/>
      <c r="CB453" s="992"/>
      <c r="CC453" s="991"/>
      <c r="CD453" s="992"/>
      <c r="CE453" s="991"/>
      <c r="CF453" s="992"/>
      <c r="CG453" s="281"/>
      <c r="CH453" s="989"/>
      <c r="CI453" s="990"/>
      <c r="CJ453" s="989"/>
      <c r="CK453" s="990"/>
      <c r="CL453" s="989"/>
      <c r="CM453" s="990"/>
      <c r="CN453" s="989"/>
      <c r="CO453" s="990"/>
      <c r="CP453" s="989"/>
      <c r="CQ453" s="990"/>
      <c r="CR453" s="282"/>
      <c r="CS453" s="987"/>
      <c r="CT453" s="988"/>
      <c r="CU453" s="987"/>
      <c r="CV453" s="988"/>
      <c r="CW453" s="987"/>
      <c r="CX453" s="988"/>
      <c r="CY453" s="987"/>
      <c r="CZ453" s="988"/>
      <c r="DA453" s="987"/>
      <c r="DB453" s="988"/>
      <c r="DC453" s="283"/>
      <c r="DD453" s="967">
        <f t="shared" ref="DD453:DD472" si="900">ROUND($E453*$K453*$L453*$M453,0)</f>
        <v>0</v>
      </c>
      <c r="DE453" s="968"/>
      <c r="DF453" s="967">
        <f t="shared" ref="DF453:DF472" si="901">ROUND($F453*$K453*$L453*$M453^2,0)</f>
        <v>0</v>
      </c>
      <c r="DG453" s="968"/>
      <c r="DH453" s="967">
        <f t="shared" ref="DH453:DH472" si="902">ROUND($G453*$K453*$L453*$M453^3,0)</f>
        <v>0</v>
      </c>
      <c r="DI453" s="968"/>
      <c r="DJ453" s="967">
        <f t="shared" ref="DJ453:DJ472" si="903">ROUND($H453*$K453*$L453*$M453^4,0)</f>
        <v>0</v>
      </c>
      <c r="DK453" s="968"/>
      <c r="DL453" s="967">
        <f t="shared" ref="DL453:DL472" si="904">ROUND($I453*$K453*$L453*$M453^5,0)</f>
        <v>0</v>
      </c>
      <c r="DM453" s="968"/>
      <c r="DN453" s="233">
        <f>SUM(DD453+DF453+DH453+DJ453+DL453)</f>
        <v>0</v>
      </c>
      <c r="DO453" s="996"/>
      <c r="DP453" s="997"/>
      <c r="DQ453" s="996"/>
      <c r="DR453" s="997"/>
      <c r="DS453" s="996"/>
      <c r="DT453" s="997"/>
      <c r="DU453" s="996"/>
      <c r="DV453" s="997"/>
      <c r="DW453" s="996"/>
      <c r="DX453" s="997"/>
      <c r="DY453" s="285"/>
      <c r="DZ453" s="572">
        <f>DD453</f>
        <v>0</v>
      </c>
      <c r="EA453" s="573">
        <f>DF453</f>
        <v>0</v>
      </c>
      <c r="EB453" s="573">
        <f>DH453</f>
        <v>0</v>
      </c>
      <c r="EC453" s="573">
        <f>DJ453</f>
        <v>0</v>
      </c>
      <c r="ED453" s="573">
        <f>DL453</f>
        <v>0</v>
      </c>
      <c r="EE453" s="574">
        <f>SUM(DZ453:ED453)</f>
        <v>0</v>
      </c>
      <c r="EF453" s="256">
        <f t="shared" ref="EF453:EF472" si="905">DD453</f>
        <v>0</v>
      </c>
      <c r="EG453" s="256">
        <f t="shared" ref="EG453:EG472" si="906">DF453</f>
        <v>0</v>
      </c>
      <c r="EH453" s="256">
        <f t="shared" ref="EH453:EH472" si="907">DH453</f>
        <v>0</v>
      </c>
      <c r="EI453" s="256">
        <f t="shared" ref="EI453:EI472" si="908">DJ453</f>
        <v>0</v>
      </c>
      <c r="EJ453" s="256">
        <f t="shared" ref="EJ453:EJ472" si="909">DL453</f>
        <v>0</v>
      </c>
      <c r="EK453" s="244">
        <f t="shared" ref="EK453:EK472" si="910">SUM(EF453:EJ453)</f>
        <v>0</v>
      </c>
    </row>
    <row r="454" spans="1:141" s="9" customFormat="1" ht="15" customHeight="1">
      <c r="A454" s="62"/>
      <c r="B454" s="62"/>
      <c r="C454" s="61" t="s">
        <v>231</v>
      </c>
      <c r="D454" s="655"/>
      <c r="E454" s="57"/>
      <c r="F454" s="57"/>
      <c r="G454" s="57"/>
      <c r="H454" s="57"/>
      <c r="I454" s="57"/>
      <c r="J454" s="649"/>
      <c r="K454" s="57"/>
      <c r="L454" s="33"/>
      <c r="M454" s="34">
        <f t="shared" si="899"/>
        <v>1</v>
      </c>
      <c r="N454" s="865"/>
      <c r="O454" s="866"/>
      <c r="P454" s="865"/>
      <c r="Q454" s="866"/>
      <c r="R454" s="865"/>
      <c r="S454" s="866"/>
      <c r="T454" s="865"/>
      <c r="U454" s="866"/>
      <c r="V454" s="865"/>
      <c r="W454" s="866"/>
      <c r="X454" s="287"/>
      <c r="Y454" s="867"/>
      <c r="Z454" s="961"/>
      <c r="AA454" s="867"/>
      <c r="AB454" s="961"/>
      <c r="AC454" s="867"/>
      <c r="AD454" s="961"/>
      <c r="AE454" s="867"/>
      <c r="AF454" s="961"/>
      <c r="AG454" s="867"/>
      <c r="AH454" s="961"/>
      <c r="AI454" s="277"/>
      <c r="AJ454" s="869"/>
      <c r="AK454" s="870"/>
      <c r="AL454" s="869"/>
      <c r="AM454" s="870"/>
      <c r="AN454" s="869"/>
      <c r="AO454" s="870"/>
      <c r="AP454" s="869"/>
      <c r="AQ454" s="870"/>
      <c r="AR454" s="869"/>
      <c r="AS454" s="870"/>
      <c r="AT454" s="278"/>
      <c r="AU454" s="861"/>
      <c r="AV454" s="862"/>
      <c r="AW454" s="861"/>
      <c r="AX454" s="862"/>
      <c r="AY454" s="861"/>
      <c r="AZ454" s="862"/>
      <c r="BA454" s="861"/>
      <c r="BB454" s="862"/>
      <c r="BC454" s="861"/>
      <c r="BD454" s="862"/>
      <c r="BE454" s="279"/>
      <c r="BF454" s="863"/>
      <c r="BG454" s="864"/>
      <c r="BH454" s="863"/>
      <c r="BI454" s="864"/>
      <c r="BJ454" s="863"/>
      <c r="BK454" s="864"/>
      <c r="BL454" s="863"/>
      <c r="BM454" s="864"/>
      <c r="BN454" s="863"/>
      <c r="BO454" s="864"/>
      <c r="BP454" s="514"/>
      <c r="BQ454" s="575"/>
      <c r="BR454" s="576"/>
      <c r="BS454" s="576"/>
      <c r="BT454" s="576"/>
      <c r="BU454" s="576"/>
      <c r="BV454" s="577"/>
      <c r="BW454" s="993"/>
      <c r="BX454" s="992"/>
      <c r="BY454" s="991"/>
      <c r="BZ454" s="992"/>
      <c r="CA454" s="991"/>
      <c r="CB454" s="992"/>
      <c r="CC454" s="991"/>
      <c r="CD454" s="992"/>
      <c r="CE454" s="991"/>
      <c r="CF454" s="992"/>
      <c r="CG454" s="281"/>
      <c r="CH454" s="989"/>
      <c r="CI454" s="990"/>
      <c r="CJ454" s="989"/>
      <c r="CK454" s="990"/>
      <c r="CL454" s="989"/>
      <c r="CM454" s="990"/>
      <c r="CN454" s="989"/>
      <c r="CO454" s="990"/>
      <c r="CP454" s="989"/>
      <c r="CQ454" s="990"/>
      <c r="CR454" s="282"/>
      <c r="CS454" s="987"/>
      <c r="CT454" s="988"/>
      <c r="CU454" s="987"/>
      <c r="CV454" s="988"/>
      <c r="CW454" s="987"/>
      <c r="CX454" s="988"/>
      <c r="CY454" s="987"/>
      <c r="CZ454" s="988"/>
      <c r="DA454" s="987"/>
      <c r="DB454" s="988"/>
      <c r="DC454" s="283"/>
      <c r="DD454" s="967">
        <f t="shared" si="900"/>
        <v>0</v>
      </c>
      <c r="DE454" s="968"/>
      <c r="DF454" s="967">
        <f t="shared" si="901"/>
        <v>0</v>
      </c>
      <c r="DG454" s="968"/>
      <c r="DH454" s="967">
        <f t="shared" si="902"/>
        <v>0</v>
      </c>
      <c r="DI454" s="968"/>
      <c r="DJ454" s="967">
        <f t="shared" si="903"/>
        <v>0</v>
      </c>
      <c r="DK454" s="968"/>
      <c r="DL454" s="967">
        <f t="shared" si="904"/>
        <v>0</v>
      </c>
      <c r="DM454" s="968"/>
      <c r="DN454" s="233">
        <f t="shared" ref="DN454:DN472" si="911">SUM(DD454+DF454+DH454+DJ454+DL454)</f>
        <v>0</v>
      </c>
      <c r="DO454" s="996"/>
      <c r="DP454" s="997"/>
      <c r="DQ454" s="996"/>
      <c r="DR454" s="997"/>
      <c r="DS454" s="996"/>
      <c r="DT454" s="997"/>
      <c r="DU454" s="996"/>
      <c r="DV454" s="997"/>
      <c r="DW454" s="996"/>
      <c r="DX454" s="997"/>
      <c r="DY454" s="285"/>
      <c r="DZ454" s="572">
        <f t="shared" ref="DZ454:DZ472" si="912">DD454</f>
        <v>0</v>
      </c>
      <c r="EA454" s="573">
        <f t="shared" ref="EA454:EA472" si="913">DF454</f>
        <v>0</v>
      </c>
      <c r="EB454" s="573">
        <f t="shared" ref="EB454:EB472" si="914">DH454</f>
        <v>0</v>
      </c>
      <c r="EC454" s="573">
        <f t="shared" ref="EC454:EC472" si="915">DJ454</f>
        <v>0</v>
      </c>
      <c r="ED454" s="573">
        <f t="shared" ref="ED454:ED472" si="916">DL454</f>
        <v>0</v>
      </c>
      <c r="EE454" s="574">
        <f t="shared" ref="EE454:EE472" si="917">SUM(DZ454:ED454)</f>
        <v>0</v>
      </c>
      <c r="EF454" s="256">
        <f t="shared" si="905"/>
        <v>0</v>
      </c>
      <c r="EG454" s="256">
        <f t="shared" si="906"/>
        <v>0</v>
      </c>
      <c r="EH454" s="256">
        <f t="shared" si="907"/>
        <v>0</v>
      </c>
      <c r="EI454" s="256">
        <f t="shared" si="908"/>
        <v>0</v>
      </c>
      <c r="EJ454" s="256">
        <f t="shared" si="909"/>
        <v>0</v>
      </c>
      <c r="EK454" s="244">
        <f t="shared" si="910"/>
        <v>0</v>
      </c>
    </row>
    <row r="455" spans="1:141" s="9" customFormat="1" ht="15" customHeight="1">
      <c r="A455" s="62"/>
      <c r="B455" s="62"/>
      <c r="C455" s="61" t="s">
        <v>15</v>
      </c>
      <c r="D455" s="655"/>
      <c r="E455" s="57"/>
      <c r="F455" s="57"/>
      <c r="G455" s="57"/>
      <c r="H455" s="57"/>
      <c r="I455" s="57"/>
      <c r="J455" s="649"/>
      <c r="K455" s="57"/>
      <c r="L455" s="33"/>
      <c r="M455" s="34">
        <f t="shared" si="899"/>
        <v>1</v>
      </c>
      <c r="N455" s="865"/>
      <c r="O455" s="866"/>
      <c r="P455" s="865"/>
      <c r="Q455" s="866"/>
      <c r="R455" s="865"/>
      <c r="S455" s="866"/>
      <c r="T455" s="865"/>
      <c r="U455" s="866"/>
      <c r="V455" s="865"/>
      <c r="W455" s="866"/>
      <c r="X455" s="287"/>
      <c r="Y455" s="867"/>
      <c r="Z455" s="961"/>
      <c r="AA455" s="867"/>
      <c r="AB455" s="961"/>
      <c r="AC455" s="867"/>
      <c r="AD455" s="961"/>
      <c r="AE455" s="867"/>
      <c r="AF455" s="961"/>
      <c r="AG455" s="867"/>
      <c r="AH455" s="961"/>
      <c r="AI455" s="277"/>
      <c r="AJ455" s="869"/>
      <c r="AK455" s="870"/>
      <c r="AL455" s="869"/>
      <c r="AM455" s="870"/>
      <c r="AN455" s="869"/>
      <c r="AO455" s="870"/>
      <c r="AP455" s="869"/>
      <c r="AQ455" s="870"/>
      <c r="AR455" s="869"/>
      <c r="AS455" s="870"/>
      <c r="AT455" s="278"/>
      <c r="AU455" s="861"/>
      <c r="AV455" s="862"/>
      <c r="AW455" s="861"/>
      <c r="AX455" s="862"/>
      <c r="AY455" s="861"/>
      <c r="AZ455" s="862"/>
      <c r="BA455" s="861"/>
      <c r="BB455" s="862"/>
      <c r="BC455" s="861"/>
      <c r="BD455" s="862"/>
      <c r="BE455" s="279"/>
      <c r="BF455" s="863"/>
      <c r="BG455" s="864"/>
      <c r="BH455" s="863"/>
      <c r="BI455" s="864"/>
      <c r="BJ455" s="863"/>
      <c r="BK455" s="864"/>
      <c r="BL455" s="863"/>
      <c r="BM455" s="864"/>
      <c r="BN455" s="863"/>
      <c r="BO455" s="864"/>
      <c r="BP455" s="514"/>
      <c r="BQ455" s="575"/>
      <c r="BR455" s="576"/>
      <c r="BS455" s="576"/>
      <c r="BT455" s="576"/>
      <c r="BU455" s="576"/>
      <c r="BV455" s="577"/>
      <c r="BW455" s="993"/>
      <c r="BX455" s="992"/>
      <c r="BY455" s="991"/>
      <c r="BZ455" s="992"/>
      <c r="CA455" s="991"/>
      <c r="CB455" s="992"/>
      <c r="CC455" s="991"/>
      <c r="CD455" s="992"/>
      <c r="CE455" s="991"/>
      <c r="CF455" s="992"/>
      <c r="CG455" s="281"/>
      <c r="CH455" s="989"/>
      <c r="CI455" s="990"/>
      <c r="CJ455" s="989"/>
      <c r="CK455" s="990"/>
      <c r="CL455" s="989"/>
      <c r="CM455" s="990"/>
      <c r="CN455" s="989"/>
      <c r="CO455" s="990"/>
      <c r="CP455" s="989"/>
      <c r="CQ455" s="990"/>
      <c r="CR455" s="282"/>
      <c r="CS455" s="987"/>
      <c r="CT455" s="988"/>
      <c r="CU455" s="987"/>
      <c r="CV455" s="988"/>
      <c r="CW455" s="987"/>
      <c r="CX455" s="988"/>
      <c r="CY455" s="987"/>
      <c r="CZ455" s="988"/>
      <c r="DA455" s="987"/>
      <c r="DB455" s="988"/>
      <c r="DC455" s="283"/>
      <c r="DD455" s="967">
        <f t="shared" si="900"/>
        <v>0</v>
      </c>
      <c r="DE455" s="968"/>
      <c r="DF455" s="967">
        <f t="shared" si="901"/>
        <v>0</v>
      </c>
      <c r="DG455" s="968"/>
      <c r="DH455" s="967">
        <f t="shared" si="902"/>
        <v>0</v>
      </c>
      <c r="DI455" s="968"/>
      <c r="DJ455" s="967">
        <f t="shared" si="903"/>
        <v>0</v>
      </c>
      <c r="DK455" s="968"/>
      <c r="DL455" s="967">
        <f t="shared" si="904"/>
        <v>0</v>
      </c>
      <c r="DM455" s="968"/>
      <c r="DN455" s="233">
        <f t="shared" si="911"/>
        <v>0</v>
      </c>
      <c r="DO455" s="996"/>
      <c r="DP455" s="997"/>
      <c r="DQ455" s="996"/>
      <c r="DR455" s="997"/>
      <c r="DS455" s="996"/>
      <c r="DT455" s="997"/>
      <c r="DU455" s="996"/>
      <c r="DV455" s="997"/>
      <c r="DW455" s="996"/>
      <c r="DX455" s="997"/>
      <c r="DY455" s="285"/>
      <c r="DZ455" s="572">
        <f t="shared" si="912"/>
        <v>0</v>
      </c>
      <c r="EA455" s="573">
        <f t="shared" si="913"/>
        <v>0</v>
      </c>
      <c r="EB455" s="573">
        <f t="shared" si="914"/>
        <v>0</v>
      </c>
      <c r="EC455" s="573">
        <f t="shared" si="915"/>
        <v>0</v>
      </c>
      <c r="ED455" s="573">
        <f t="shared" si="916"/>
        <v>0</v>
      </c>
      <c r="EE455" s="574">
        <f t="shared" si="917"/>
        <v>0</v>
      </c>
      <c r="EF455" s="256">
        <f t="shared" si="905"/>
        <v>0</v>
      </c>
      <c r="EG455" s="256">
        <f t="shared" si="906"/>
        <v>0</v>
      </c>
      <c r="EH455" s="256">
        <f t="shared" si="907"/>
        <v>0</v>
      </c>
      <c r="EI455" s="256">
        <f t="shared" si="908"/>
        <v>0</v>
      </c>
      <c r="EJ455" s="256">
        <f t="shared" si="909"/>
        <v>0</v>
      </c>
      <c r="EK455" s="244">
        <f t="shared" si="910"/>
        <v>0</v>
      </c>
    </row>
    <row r="456" spans="1:141" s="9" customFormat="1" ht="15" customHeight="1">
      <c r="A456" s="62"/>
      <c r="B456" s="62"/>
      <c r="C456" s="61" t="s">
        <v>34</v>
      </c>
      <c r="D456" s="655"/>
      <c r="E456" s="57"/>
      <c r="F456" s="57"/>
      <c r="G456" s="57"/>
      <c r="H456" s="57"/>
      <c r="I456" s="57"/>
      <c r="J456" s="649"/>
      <c r="K456" s="57"/>
      <c r="L456" s="33"/>
      <c r="M456" s="34">
        <f t="shared" si="899"/>
        <v>1.1000000000000001</v>
      </c>
      <c r="N456" s="865"/>
      <c r="O456" s="866"/>
      <c r="P456" s="865"/>
      <c r="Q456" s="866"/>
      <c r="R456" s="865"/>
      <c r="S456" s="866"/>
      <c r="T456" s="865"/>
      <c r="U456" s="866"/>
      <c r="V456" s="865"/>
      <c r="W456" s="866"/>
      <c r="X456" s="287"/>
      <c r="Y456" s="867"/>
      <c r="Z456" s="961"/>
      <c r="AA456" s="867"/>
      <c r="AB456" s="961"/>
      <c r="AC456" s="867"/>
      <c r="AD456" s="961"/>
      <c r="AE456" s="867"/>
      <c r="AF456" s="961"/>
      <c r="AG456" s="867"/>
      <c r="AH456" s="961"/>
      <c r="AI456" s="277"/>
      <c r="AJ456" s="869"/>
      <c r="AK456" s="870"/>
      <c r="AL456" s="869"/>
      <c r="AM456" s="870"/>
      <c r="AN456" s="869"/>
      <c r="AO456" s="870"/>
      <c r="AP456" s="869"/>
      <c r="AQ456" s="870"/>
      <c r="AR456" s="869"/>
      <c r="AS456" s="870"/>
      <c r="AT456" s="278"/>
      <c r="AU456" s="861"/>
      <c r="AV456" s="862"/>
      <c r="AW456" s="861"/>
      <c r="AX456" s="862"/>
      <c r="AY456" s="861"/>
      <c r="AZ456" s="862"/>
      <c r="BA456" s="861"/>
      <c r="BB456" s="862"/>
      <c r="BC456" s="861"/>
      <c r="BD456" s="862"/>
      <c r="BE456" s="279"/>
      <c r="BF456" s="863"/>
      <c r="BG456" s="864"/>
      <c r="BH456" s="863"/>
      <c r="BI456" s="864"/>
      <c r="BJ456" s="863"/>
      <c r="BK456" s="864"/>
      <c r="BL456" s="863"/>
      <c r="BM456" s="864"/>
      <c r="BN456" s="863"/>
      <c r="BO456" s="864"/>
      <c r="BP456" s="514"/>
      <c r="BQ456" s="575"/>
      <c r="BR456" s="576"/>
      <c r="BS456" s="576"/>
      <c r="BT456" s="576"/>
      <c r="BU456" s="576"/>
      <c r="BV456" s="577"/>
      <c r="BW456" s="993"/>
      <c r="BX456" s="992"/>
      <c r="BY456" s="991"/>
      <c r="BZ456" s="992"/>
      <c r="CA456" s="991"/>
      <c r="CB456" s="992"/>
      <c r="CC456" s="991"/>
      <c r="CD456" s="992"/>
      <c r="CE456" s="991"/>
      <c r="CF456" s="992"/>
      <c r="CG456" s="281"/>
      <c r="CH456" s="989"/>
      <c r="CI456" s="990"/>
      <c r="CJ456" s="989"/>
      <c r="CK456" s="990"/>
      <c r="CL456" s="989"/>
      <c r="CM456" s="990"/>
      <c r="CN456" s="989"/>
      <c r="CO456" s="990"/>
      <c r="CP456" s="989"/>
      <c r="CQ456" s="990"/>
      <c r="CR456" s="282"/>
      <c r="CS456" s="987"/>
      <c r="CT456" s="988"/>
      <c r="CU456" s="987"/>
      <c r="CV456" s="988"/>
      <c r="CW456" s="987"/>
      <c r="CX456" s="988"/>
      <c r="CY456" s="987"/>
      <c r="CZ456" s="988"/>
      <c r="DA456" s="987"/>
      <c r="DB456" s="988"/>
      <c r="DC456" s="283"/>
      <c r="DD456" s="967">
        <f t="shared" si="900"/>
        <v>0</v>
      </c>
      <c r="DE456" s="968"/>
      <c r="DF456" s="967">
        <f t="shared" si="901"/>
        <v>0</v>
      </c>
      <c r="DG456" s="968"/>
      <c r="DH456" s="967">
        <f t="shared" si="902"/>
        <v>0</v>
      </c>
      <c r="DI456" s="968"/>
      <c r="DJ456" s="967">
        <f t="shared" si="903"/>
        <v>0</v>
      </c>
      <c r="DK456" s="968"/>
      <c r="DL456" s="967">
        <f t="shared" si="904"/>
        <v>0</v>
      </c>
      <c r="DM456" s="968"/>
      <c r="DN456" s="233">
        <f t="shared" si="911"/>
        <v>0</v>
      </c>
      <c r="DO456" s="996"/>
      <c r="DP456" s="997"/>
      <c r="DQ456" s="996"/>
      <c r="DR456" s="997"/>
      <c r="DS456" s="996"/>
      <c r="DT456" s="997"/>
      <c r="DU456" s="996"/>
      <c r="DV456" s="997"/>
      <c r="DW456" s="996"/>
      <c r="DX456" s="997"/>
      <c r="DY456" s="285"/>
      <c r="DZ456" s="572">
        <f t="shared" si="912"/>
        <v>0</v>
      </c>
      <c r="EA456" s="573">
        <f t="shared" si="913"/>
        <v>0</v>
      </c>
      <c r="EB456" s="573">
        <f t="shared" si="914"/>
        <v>0</v>
      </c>
      <c r="EC456" s="573">
        <f t="shared" si="915"/>
        <v>0</v>
      </c>
      <c r="ED456" s="573">
        <f t="shared" si="916"/>
        <v>0</v>
      </c>
      <c r="EE456" s="574">
        <f t="shared" si="917"/>
        <v>0</v>
      </c>
      <c r="EF456" s="256">
        <f t="shared" si="905"/>
        <v>0</v>
      </c>
      <c r="EG456" s="256">
        <f t="shared" si="906"/>
        <v>0</v>
      </c>
      <c r="EH456" s="256">
        <f t="shared" si="907"/>
        <v>0</v>
      </c>
      <c r="EI456" s="256">
        <f t="shared" si="908"/>
        <v>0</v>
      </c>
      <c r="EJ456" s="256">
        <f t="shared" si="909"/>
        <v>0</v>
      </c>
      <c r="EK456" s="244">
        <f t="shared" si="910"/>
        <v>0</v>
      </c>
    </row>
    <row r="457" spans="1:141" s="9" customFormat="1" ht="15" customHeight="1">
      <c r="A457" s="62"/>
      <c r="B457" s="62"/>
      <c r="C457" s="61" t="s">
        <v>315</v>
      </c>
      <c r="D457" s="655" t="s">
        <v>338</v>
      </c>
      <c r="E457" s="57"/>
      <c r="F457" s="57"/>
      <c r="G457" s="57"/>
      <c r="H457" s="57"/>
      <c r="I457" s="57"/>
      <c r="J457" s="649"/>
      <c r="K457" s="57"/>
      <c r="L457" s="33"/>
      <c r="M457" s="34">
        <f t="shared" si="899"/>
        <v>1.1000000000000001</v>
      </c>
      <c r="N457" s="865"/>
      <c r="O457" s="866"/>
      <c r="P457" s="865"/>
      <c r="Q457" s="866"/>
      <c r="R457" s="865"/>
      <c r="S457" s="866"/>
      <c r="T457" s="865"/>
      <c r="U457" s="866"/>
      <c r="V457" s="865"/>
      <c r="W457" s="866"/>
      <c r="X457" s="287"/>
      <c r="Y457" s="867"/>
      <c r="Z457" s="961"/>
      <c r="AA457" s="867"/>
      <c r="AB457" s="961"/>
      <c r="AC457" s="867"/>
      <c r="AD457" s="961"/>
      <c r="AE457" s="867"/>
      <c r="AF457" s="961"/>
      <c r="AG457" s="867"/>
      <c r="AH457" s="961"/>
      <c r="AI457" s="277"/>
      <c r="AJ457" s="869"/>
      <c r="AK457" s="870"/>
      <c r="AL457" s="869"/>
      <c r="AM457" s="870"/>
      <c r="AN457" s="869"/>
      <c r="AO457" s="870"/>
      <c r="AP457" s="869"/>
      <c r="AQ457" s="870"/>
      <c r="AR457" s="869"/>
      <c r="AS457" s="870"/>
      <c r="AT457" s="278"/>
      <c r="AU457" s="861"/>
      <c r="AV457" s="862"/>
      <c r="AW457" s="861"/>
      <c r="AX457" s="862"/>
      <c r="AY457" s="861"/>
      <c r="AZ457" s="862"/>
      <c r="BA457" s="861"/>
      <c r="BB457" s="862"/>
      <c r="BC457" s="861"/>
      <c r="BD457" s="862"/>
      <c r="BE457" s="279"/>
      <c r="BF457" s="863"/>
      <c r="BG457" s="864"/>
      <c r="BH457" s="863"/>
      <c r="BI457" s="864"/>
      <c r="BJ457" s="863"/>
      <c r="BK457" s="864"/>
      <c r="BL457" s="863"/>
      <c r="BM457" s="864"/>
      <c r="BN457" s="863"/>
      <c r="BO457" s="864"/>
      <c r="BP457" s="514"/>
      <c r="BQ457" s="575"/>
      <c r="BR457" s="576"/>
      <c r="BS457" s="576"/>
      <c r="BT457" s="576"/>
      <c r="BU457" s="576"/>
      <c r="BV457" s="577"/>
      <c r="BW457" s="993"/>
      <c r="BX457" s="992"/>
      <c r="BY457" s="991"/>
      <c r="BZ457" s="992"/>
      <c r="CA457" s="991"/>
      <c r="CB457" s="992"/>
      <c r="CC457" s="991"/>
      <c r="CD457" s="992"/>
      <c r="CE457" s="991"/>
      <c r="CF457" s="992"/>
      <c r="CG457" s="281"/>
      <c r="CH457" s="989"/>
      <c r="CI457" s="990"/>
      <c r="CJ457" s="989"/>
      <c r="CK457" s="990"/>
      <c r="CL457" s="989"/>
      <c r="CM457" s="990"/>
      <c r="CN457" s="989"/>
      <c r="CO457" s="990"/>
      <c r="CP457" s="989"/>
      <c r="CQ457" s="990"/>
      <c r="CR457" s="282"/>
      <c r="CS457" s="987"/>
      <c r="CT457" s="988"/>
      <c r="CU457" s="987"/>
      <c r="CV457" s="988"/>
      <c r="CW457" s="987"/>
      <c r="CX457" s="988"/>
      <c r="CY457" s="987"/>
      <c r="CZ457" s="988"/>
      <c r="DA457" s="987"/>
      <c r="DB457" s="988"/>
      <c r="DC457" s="283"/>
      <c r="DD457" s="967">
        <f t="shared" si="900"/>
        <v>0</v>
      </c>
      <c r="DE457" s="968"/>
      <c r="DF457" s="967">
        <f t="shared" si="901"/>
        <v>0</v>
      </c>
      <c r="DG457" s="968"/>
      <c r="DH457" s="967">
        <f t="shared" si="902"/>
        <v>0</v>
      </c>
      <c r="DI457" s="968"/>
      <c r="DJ457" s="967">
        <f t="shared" si="903"/>
        <v>0</v>
      </c>
      <c r="DK457" s="968"/>
      <c r="DL457" s="967">
        <f t="shared" si="904"/>
        <v>0</v>
      </c>
      <c r="DM457" s="968"/>
      <c r="DN457" s="233">
        <f t="shared" si="911"/>
        <v>0</v>
      </c>
      <c r="DO457" s="996"/>
      <c r="DP457" s="997"/>
      <c r="DQ457" s="996"/>
      <c r="DR457" s="997"/>
      <c r="DS457" s="996"/>
      <c r="DT457" s="997"/>
      <c r="DU457" s="996"/>
      <c r="DV457" s="997"/>
      <c r="DW457" s="996"/>
      <c r="DX457" s="997"/>
      <c r="DY457" s="285"/>
      <c r="DZ457" s="572">
        <f t="shared" si="912"/>
        <v>0</v>
      </c>
      <c r="EA457" s="573">
        <f t="shared" si="913"/>
        <v>0</v>
      </c>
      <c r="EB457" s="573">
        <f t="shared" si="914"/>
        <v>0</v>
      </c>
      <c r="EC457" s="573">
        <f t="shared" si="915"/>
        <v>0</v>
      </c>
      <c r="ED457" s="573">
        <f t="shared" si="916"/>
        <v>0</v>
      </c>
      <c r="EE457" s="574">
        <f t="shared" si="917"/>
        <v>0</v>
      </c>
      <c r="EF457" s="256">
        <f t="shared" si="905"/>
        <v>0</v>
      </c>
      <c r="EG457" s="256">
        <f t="shared" si="906"/>
        <v>0</v>
      </c>
      <c r="EH457" s="256">
        <f t="shared" si="907"/>
        <v>0</v>
      </c>
      <c r="EI457" s="256">
        <f t="shared" si="908"/>
        <v>0</v>
      </c>
      <c r="EJ457" s="256">
        <f t="shared" si="909"/>
        <v>0</v>
      </c>
      <c r="EK457" s="244">
        <f t="shared" si="910"/>
        <v>0</v>
      </c>
    </row>
    <row r="458" spans="1:141" s="9" customFormat="1" ht="15" customHeight="1">
      <c r="A458" s="62"/>
      <c r="B458" s="62"/>
      <c r="C458" s="61" t="s">
        <v>231</v>
      </c>
      <c r="D458" s="655"/>
      <c r="E458" s="57"/>
      <c r="F458" s="57"/>
      <c r="G458" s="57"/>
      <c r="H458" s="57"/>
      <c r="I458" s="57"/>
      <c r="J458" s="649"/>
      <c r="K458" s="57"/>
      <c r="L458" s="33"/>
      <c r="M458" s="34">
        <f t="shared" si="899"/>
        <v>1</v>
      </c>
      <c r="N458" s="865"/>
      <c r="O458" s="866"/>
      <c r="P458" s="865"/>
      <c r="Q458" s="866"/>
      <c r="R458" s="865"/>
      <c r="S458" s="866"/>
      <c r="T458" s="865"/>
      <c r="U458" s="866"/>
      <c r="V458" s="865"/>
      <c r="W458" s="866"/>
      <c r="X458" s="287"/>
      <c r="Y458" s="867"/>
      <c r="Z458" s="961"/>
      <c r="AA458" s="867"/>
      <c r="AB458" s="961"/>
      <c r="AC458" s="867"/>
      <c r="AD458" s="961"/>
      <c r="AE458" s="867"/>
      <c r="AF458" s="961"/>
      <c r="AG458" s="867"/>
      <c r="AH458" s="961"/>
      <c r="AI458" s="277"/>
      <c r="AJ458" s="869"/>
      <c r="AK458" s="870"/>
      <c r="AL458" s="869"/>
      <c r="AM458" s="870"/>
      <c r="AN458" s="869"/>
      <c r="AO458" s="870"/>
      <c r="AP458" s="869"/>
      <c r="AQ458" s="870"/>
      <c r="AR458" s="869"/>
      <c r="AS458" s="870"/>
      <c r="AT458" s="278"/>
      <c r="AU458" s="861"/>
      <c r="AV458" s="862"/>
      <c r="AW458" s="861"/>
      <c r="AX458" s="862"/>
      <c r="AY458" s="861"/>
      <c r="AZ458" s="862"/>
      <c r="BA458" s="861"/>
      <c r="BB458" s="862"/>
      <c r="BC458" s="861"/>
      <c r="BD458" s="862"/>
      <c r="BE458" s="279"/>
      <c r="BF458" s="863"/>
      <c r="BG458" s="864"/>
      <c r="BH458" s="863"/>
      <c r="BI458" s="864"/>
      <c r="BJ458" s="863"/>
      <c r="BK458" s="864"/>
      <c r="BL458" s="863"/>
      <c r="BM458" s="864"/>
      <c r="BN458" s="863"/>
      <c r="BO458" s="864"/>
      <c r="BP458" s="514"/>
      <c r="BQ458" s="575"/>
      <c r="BR458" s="576"/>
      <c r="BS458" s="576"/>
      <c r="BT458" s="576"/>
      <c r="BU458" s="576"/>
      <c r="BV458" s="577"/>
      <c r="BW458" s="993"/>
      <c r="BX458" s="992"/>
      <c r="BY458" s="991"/>
      <c r="BZ458" s="992"/>
      <c r="CA458" s="991"/>
      <c r="CB458" s="992"/>
      <c r="CC458" s="991"/>
      <c r="CD458" s="992"/>
      <c r="CE458" s="991"/>
      <c r="CF458" s="992"/>
      <c r="CG458" s="281"/>
      <c r="CH458" s="989"/>
      <c r="CI458" s="990"/>
      <c r="CJ458" s="989"/>
      <c r="CK458" s="990"/>
      <c r="CL458" s="989"/>
      <c r="CM458" s="990"/>
      <c r="CN458" s="989"/>
      <c r="CO458" s="990"/>
      <c r="CP458" s="989"/>
      <c r="CQ458" s="990"/>
      <c r="CR458" s="282"/>
      <c r="CS458" s="987"/>
      <c r="CT458" s="988"/>
      <c r="CU458" s="987"/>
      <c r="CV458" s="988"/>
      <c r="CW458" s="987"/>
      <c r="CX458" s="988"/>
      <c r="CY458" s="987"/>
      <c r="CZ458" s="988"/>
      <c r="DA458" s="987"/>
      <c r="DB458" s="988"/>
      <c r="DC458" s="283"/>
      <c r="DD458" s="967">
        <f t="shared" si="900"/>
        <v>0</v>
      </c>
      <c r="DE458" s="968"/>
      <c r="DF458" s="967">
        <f t="shared" si="901"/>
        <v>0</v>
      </c>
      <c r="DG458" s="968"/>
      <c r="DH458" s="967">
        <f t="shared" si="902"/>
        <v>0</v>
      </c>
      <c r="DI458" s="968"/>
      <c r="DJ458" s="967">
        <f t="shared" si="903"/>
        <v>0</v>
      </c>
      <c r="DK458" s="968"/>
      <c r="DL458" s="967">
        <f t="shared" si="904"/>
        <v>0</v>
      </c>
      <c r="DM458" s="968"/>
      <c r="DN458" s="233">
        <f t="shared" si="911"/>
        <v>0</v>
      </c>
      <c r="DO458" s="996"/>
      <c r="DP458" s="997"/>
      <c r="DQ458" s="996"/>
      <c r="DR458" s="997"/>
      <c r="DS458" s="996"/>
      <c r="DT458" s="997"/>
      <c r="DU458" s="996"/>
      <c r="DV458" s="997"/>
      <c r="DW458" s="996"/>
      <c r="DX458" s="997"/>
      <c r="DY458" s="285"/>
      <c r="DZ458" s="572">
        <f t="shared" si="912"/>
        <v>0</v>
      </c>
      <c r="EA458" s="573">
        <f t="shared" si="913"/>
        <v>0</v>
      </c>
      <c r="EB458" s="573">
        <f t="shared" si="914"/>
        <v>0</v>
      </c>
      <c r="EC458" s="573">
        <f t="shared" si="915"/>
        <v>0</v>
      </c>
      <c r="ED458" s="573">
        <f t="shared" si="916"/>
        <v>0</v>
      </c>
      <c r="EE458" s="574">
        <f t="shared" si="917"/>
        <v>0</v>
      </c>
      <c r="EF458" s="256">
        <f t="shared" si="905"/>
        <v>0</v>
      </c>
      <c r="EG458" s="256">
        <f t="shared" si="906"/>
        <v>0</v>
      </c>
      <c r="EH458" s="256">
        <f t="shared" si="907"/>
        <v>0</v>
      </c>
      <c r="EI458" s="256">
        <f t="shared" si="908"/>
        <v>0</v>
      </c>
      <c r="EJ458" s="256">
        <f t="shared" si="909"/>
        <v>0</v>
      </c>
      <c r="EK458" s="244">
        <f t="shared" si="910"/>
        <v>0</v>
      </c>
    </row>
    <row r="459" spans="1:141" s="9" customFormat="1" ht="15" customHeight="1">
      <c r="A459" s="62"/>
      <c r="B459" s="62"/>
      <c r="C459" s="61" t="s">
        <v>15</v>
      </c>
      <c r="D459" s="655"/>
      <c r="E459" s="57"/>
      <c r="F459" s="57"/>
      <c r="G459" s="57"/>
      <c r="H459" s="57"/>
      <c r="I459" s="57"/>
      <c r="J459" s="649"/>
      <c r="K459" s="57"/>
      <c r="L459" s="33"/>
      <c r="M459" s="34">
        <f t="shared" si="899"/>
        <v>1</v>
      </c>
      <c r="N459" s="865"/>
      <c r="O459" s="866"/>
      <c r="P459" s="865"/>
      <c r="Q459" s="866"/>
      <c r="R459" s="865"/>
      <c r="S459" s="866"/>
      <c r="T459" s="865"/>
      <c r="U459" s="866"/>
      <c r="V459" s="865"/>
      <c r="W459" s="866"/>
      <c r="X459" s="287"/>
      <c r="Y459" s="867"/>
      <c r="Z459" s="961"/>
      <c r="AA459" s="867"/>
      <c r="AB459" s="961"/>
      <c r="AC459" s="867"/>
      <c r="AD459" s="961"/>
      <c r="AE459" s="867"/>
      <c r="AF459" s="961"/>
      <c r="AG459" s="867"/>
      <c r="AH459" s="961"/>
      <c r="AI459" s="277"/>
      <c r="AJ459" s="869"/>
      <c r="AK459" s="870"/>
      <c r="AL459" s="869"/>
      <c r="AM459" s="870"/>
      <c r="AN459" s="869"/>
      <c r="AO459" s="870"/>
      <c r="AP459" s="869"/>
      <c r="AQ459" s="870"/>
      <c r="AR459" s="869"/>
      <c r="AS459" s="870"/>
      <c r="AT459" s="278"/>
      <c r="AU459" s="861"/>
      <c r="AV459" s="862"/>
      <c r="AW459" s="861"/>
      <c r="AX459" s="862"/>
      <c r="AY459" s="861"/>
      <c r="AZ459" s="862"/>
      <c r="BA459" s="861"/>
      <c r="BB459" s="862"/>
      <c r="BC459" s="861"/>
      <c r="BD459" s="862"/>
      <c r="BE459" s="279"/>
      <c r="BF459" s="863"/>
      <c r="BG459" s="864"/>
      <c r="BH459" s="863"/>
      <c r="BI459" s="864"/>
      <c r="BJ459" s="863"/>
      <c r="BK459" s="864"/>
      <c r="BL459" s="863"/>
      <c r="BM459" s="864"/>
      <c r="BN459" s="863"/>
      <c r="BO459" s="864"/>
      <c r="BP459" s="514"/>
      <c r="BQ459" s="575"/>
      <c r="BR459" s="576"/>
      <c r="BS459" s="576"/>
      <c r="BT459" s="576"/>
      <c r="BU459" s="576"/>
      <c r="BV459" s="577"/>
      <c r="BW459" s="993"/>
      <c r="BX459" s="992"/>
      <c r="BY459" s="991"/>
      <c r="BZ459" s="992"/>
      <c r="CA459" s="991"/>
      <c r="CB459" s="992"/>
      <c r="CC459" s="991"/>
      <c r="CD459" s="992"/>
      <c r="CE459" s="991"/>
      <c r="CF459" s="992"/>
      <c r="CG459" s="281"/>
      <c r="CH459" s="989"/>
      <c r="CI459" s="990"/>
      <c r="CJ459" s="989"/>
      <c r="CK459" s="990"/>
      <c r="CL459" s="989"/>
      <c r="CM459" s="990"/>
      <c r="CN459" s="989"/>
      <c r="CO459" s="990"/>
      <c r="CP459" s="989"/>
      <c r="CQ459" s="990"/>
      <c r="CR459" s="282"/>
      <c r="CS459" s="987"/>
      <c r="CT459" s="988"/>
      <c r="CU459" s="987"/>
      <c r="CV459" s="988"/>
      <c r="CW459" s="987"/>
      <c r="CX459" s="988"/>
      <c r="CY459" s="987"/>
      <c r="CZ459" s="988"/>
      <c r="DA459" s="987"/>
      <c r="DB459" s="988"/>
      <c r="DC459" s="283"/>
      <c r="DD459" s="967">
        <f t="shared" si="900"/>
        <v>0</v>
      </c>
      <c r="DE459" s="968"/>
      <c r="DF459" s="967">
        <f t="shared" si="901"/>
        <v>0</v>
      </c>
      <c r="DG459" s="968"/>
      <c r="DH459" s="967">
        <f t="shared" si="902"/>
        <v>0</v>
      </c>
      <c r="DI459" s="968"/>
      <c r="DJ459" s="967">
        <f t="shared" si="903"/>
        <v>0</v>
      </c>
      <c r="DK459" s="968"/>
      <c r="DL459" s="967">
        <f t="shared" si="904"/>
        <v>0</v>
      </c>
      <c r="DM459" s="968"/>
      <c r="DN459" s="233">
        <f t="shared" si="911"/>
        <v>0</v>
      </c>
      <c r="DO459" s="996"/>
      <c r="DP459" s="997"/>
      <c r="DQ459" s="996"/>
      <c r="DR459" s="997"/>
      <c r="DS459" s="996"/>
      <c r="DT459" s="997"/>
      <c r="DU459" s="996"/>
      <c r="DV459" s="997"/>
      <c r="DW459" s="996"/>
      <c r="DX459" s="997"/>
      <c r="DY459" s="285"/>
      <c r="DZ459" s="572">
        <f t="shared" si="912"/>
        <v>0</v>
      </c>
      <c r="EA459" s="573">
        <f t="shared" si="913"/>
        <v>0</v>
      </c>
      <c r="EB459" s="573">
        <f t="shared" si="914"/>
        <v>0</v>
      </c>
      <c r="EC459" s="573">
        <f t="shared" si="915"/>
        <v>0</v>
      </c>
      <c r="ED459" s="573">
        <f t="shared" si="916"/>
        <v>0</v>
      </c>
      <c r="EE459" s="574">
        <f t="shared" si="917"/>
        <v>0</v>
      </c>
      <c r="EF459" s="256">
        <f t="shared" si="905"/>
        <v>0</v>
      </c>
      <c r="EG459" s="256">
        <f t="shared" si="906"/>
        <v>0</v>
      </c>
      <c r="EH459" s="256">
        <f t="shared" si="907"/>
        <v>0</v>
      </c>
      <c r="EI459" s="256">
        <f t="shared" si="908"/>
        <v>0</v>
      </c>
      <c r="EJ459" s="256">
        <f t="shared" si="909"/>
        <v>0</v>
      </c>
      <c r="EK459" s="244">
        <f t="shared" si="910"/>
        <v>0</v>
      </c>
    </row>
    <row r="460" spans="1:141" s="9" customFormat="1" ht="15" customHeight="1">
      <c r="A460" s="62"/>
      <c r="B460" s="62"/>
      <c r="C460" s="61" t="s">
        <v>34</v>
      </c>
      <c r="D460" s="655"/>
      <c r="E460" s="57"/>
      <c r="F460" s="57"/>
      <c r="G460" s="57"/>
      <c r="H460" s="57"/>
      <c r="I460" s="57"/>
      <c r="J460" s="649"/>
      <c r="K460" s="57"/>
      <c r="L460" s="33"/>
      <c r="M460" s="34">
        <f t="shared" si="899"/>
        <v>1.1000000000000001</v>
      </c>
      <c r="N460" s="865"/>
      <c r="O460" s="866"/>
      <c r="P460" s="865"/>
      <c r="Q460" s="866"/>
      <c r="R460" s="865"/>
      <c r="S460" s="866"/>
      <c r="T460" s="865"/>
      <c r="U460" s="866"/>
      <c r="V460" s="865"/>
      <c r="W460" s="866"/>
      <c r="X460" s="287"/>
      <c r="Y460" s="867"/>
      <c r="Z460" s="961"/>
      <c r="AA460" s="867"/>
      <c r="AB460" s="961"/>
      <c r="AC460" s="867"/>
      <c r="AD460" s="961"/>
      <c r="AE460" s="867"/>
      <c r="AF460" s="961"/>
      <c r="AG460" s="867"/>
      <c r="AH460" s="961"/>
      <c r="AI460" s="277"/>
      <c r="AJ460" s="869"/>
      <c r="AK460" s="870"/>
      <c r="AL460" s="869"/>
      <c r="AM460" s="870"/>
      <c r="AN460" s="869"/>
      <c r="AO460" s="870"/>
      <c r="AP460" s="869"/>
      <c r="AQ460" s="870"/>
      <c r="AR460" s="869"/>
      <c r="AS460" s="870"/>
      <c r="AT460" s="278"/>
      <c r="AU460" s="861"/>
      <c r="AV460" s="862"/>
      <c r="AW460" s="861"/>
      <c r="AX460" s="862"/>
      <c r="AY460" s="861"/>
      <c r="AZ460" s="862"/>
      <c r="BA460" s="861"/>
      <c r="BB460" s="862"/>
      <c r="BC460" s="861"/>
      <c r="BD460" s="862"/>
      <c r="BE460" s="279"/>
      <c r="BF460" s="863"/>
      <c r="BG460" s="864"/>
      <c r="BH460" s="863"/>
      <c r="BI460" s="864"/>
      <c r="BJ460" s="863"/>
      <c r="BK460" s="864"/>
      <c r="BL460" s="863"/>
      <c r="BM460" s="864"/>
      <c r="BN460" s="863"/>
      <c r="BO460" s="864"/>
      <c r="BP460" s="514"/>
      <c r="BQ460" s="575"/>
      <c r="BR460" s="576"/>
      <c r="BS460" s="576"/>
      <c r="BT460" s="576"/>
      <c r="BU460" s="576"/>
      <c r="BV460" s="577"/>
      <c r="BW460" s="993"/>
      <c r="BX460" s="992"/>
      <c r="BY460" s="991"/>
      <c r="BZ460" s="992"/>
      <c r="CA460" s="991"/>
      <c r="CB460" s="992"/>
      <c r="CC460" s="991"/>
      <c r="CD460" s="992"/>
      <c r="CE460" s="991"/>
      <c r="CF460" s="992"/>
      <c r="CG460" s="281"/>
      <c r="CH460" s="989"/>
      <c r="CI460" s="990"/>
      <c r="CJ460" s="989"/>
      <c r="CK460" s="990"/>
      <c r="CL460" s="989"/>
      <c r="CM460" s="990"/>
      <c r="CN460" s="989"/>
      <c r="CO460" s="990"/>
      <c r="CP460" s="989"/>
      <c r="CQ460" s="990"/>
      <c r="CR460" s="282"/>
      <c r="CS460" s="987"/>
      <c r="CT460" s="988"/>
      <c r="CU460" s="987"/>
      <c r="CV460" s="988"/>
      <c r="CW460" s="987"/>
      <c r="CX460" s="988"/>
      <c r="CY460" s="987"/>
      <c r="CZ460" s="988"/>
      <c r="DA460" s="987"/>
      <c r="DB460" s="988"/>
      <c r="DC460" s="283"/>
      <c r="DD460" s="967">
        <f t="shared" si="900"/>
        <v>0</v>
      </c>
      <c r="DE460" s="968"/>
      <c r="DF460" s="967">
        <f t="shared" si="901"/>
        <v>0</v>
      </c>
      <c r="DG460" s="968"/>
      <c r="DH460" s="967">
        <f t="shared" si="902"/>
        <v>0</v>
      </c>
      <c r="DI460" s="968"/>
      <c r="DJ460" s="967">
        <f t="shared" si="903"/>
        <v>0</v>
      </c>
      <c r="DK460" s="968"/>
      <c r="DL460" s="967">
        <f t="shared" si="904"/>
        <v>0</v>
      </c>
      <c r="DM460" s="968"/>
      <c r="DN460" s="233">
        <f t="shared" si="911"/>
        <v>0</v>
      </c>
      <c r="DO460" s="996"/>
      <c r="DP460" s="997"/>
      <c r="DQ460" s="996"/>
      <c r="DR460" s="997"/>
      <c r="DS460" s="996"/>
      <c r="DT460" s="997"/>
      <c r="DU460" s="996"/>
      <c r="DV460" s="997"/>
      <c r="DW460" s="996"/>
      <c r="DX460" s="997"/>
      <c r="DY460" s="285"/>
      <c r="DZ460" s="572">
        <f t="shared" si="912"/>
        <v>0</v>
      </c>
      <c r="EA460" s="573">
        <f t="shared" si="913"/>
        <v>0</v>
      </c>
      <c r="EB460" s="573">
        <f t="shared" si="914"/>
        <v>0</v>
      </c>
      <c r="EC460" s="573">
        <f t="shared" si="915"/>
        <v>0</v>
      </c>
      <c r="ED460" s="573">
        <f t="shared" si="916"/>
        <v>0</v>
      </c>
      <c r="EE460" s="574">
        <f t="shared" si="917"/>
        <v>0</v>
      </c>
      <c r="EF460" s="256">
        <f t="shared" si="905"/>
        <v>0</v>
      </c>
      <c r="EG460" s="256">
        <f t="shared" si="906"/>
        <v>0</v>
      </c>
      <c r="EH460" s="256">
        <f t="shared" si="907"/>
        <v>0</v>
      </c>
      <c r="EI460" s="256">
        <f t="shared" si="908"/>
        <v>0</v>
      </c>
      <c r="EJ460" s="256">
        <f t="shared" si="909"/>
        <v>0</v>
      </c>
      <c r="EK460" s="244">
        <f t="shared" si="910"/>
        <v>0</v>
      </c>
    </row>
    <row r="461" spans="1:141" s="9" customFormat="1" ht="15" customHeight="1">
      <c r="A461" s="62"/>
      <c r="B461" s="62"/>
      <c r="C461" s="61" t="s">
        <v>315</v>
      </c>
      <c r="D461" s="655" t="s">
        <v>338</v>
      </c>
      <c r="E461" s="57"/>
      <c r="F461" s="57"/>
      <c r="G461" s="57"/>
      <c r="H461" s="57"/>
      <c r="I461" s="57"/>
      <c r="J461" s="649"/>
      <c r="K461" s="57"/>
      <c r="L461" s="33"/>
      <c r="M461" s="34">
        <f t="shared" si="899"/>
        <v>1.1000000000000001</v>
      </c>
      <c r="N461" s="865"/>
      <c r="O461" s="866"/>
      <c r="P461" s="865"/>
      <c r="Q461" s="866"/>
      <c r="R461" s="865"/>
      <c r="S461" s="866"/>
      <c r="T461" s="865"/>
      <c r="U461" s="866"/>
      <c r="V461" s="865"/>
      <c r="W461" s="866"/>
      <c r="X461" s="287"/>
      <c r="Y461" s="867"/>
      <c r="Z461" s="961"/>
      <c r="AA461" s="867"/>
      <c r="AB461" s="961"/>
      <c r="AC461" s="867"/>
      <c r="AD461" s="961"/>
      <c r="AE461" s="867"/>
      <c r="AF461" s="961"/>
      <c r="AG461" s="867"/>
      <c r="AH461" s="961"/>
      <c r="AI461" s="277"/>
      <c r="AJ461" s="869"/>
      <c r="AK461" s="870"/>
      <c r="AL461" s="869"/>
      <c r="AM461" s="870"/>
      <c r="AN461" s="869"/>
      <c r="AO461" s="870"/>
      <c r="AP461" s="869"/>
      <c r="AQ461" s="870"/>
      <c r="AR461" s="869"/>
      <c r="AS461" s="870"/>
      <c r="AT461" s="278"/>
      <c r="AU461" s="861"/>
      <c r="AV461" s="862"/>
      <c r="AW461" s="861"/>
      <c r="AX461" s="862"/>
      <c r="AY461" s="861"/>
      <c r="AZ461" s="862"/>
      <c r="BA461" s="861"/>
      <c r="BB461" s="862"/>
      <c r="BC461" s="861"/>
      <c r="BD461" s="862"/>
      <c r="BE461" s="279"/>
      <c r="BF461" s="863"/>
      <c r="BG461" s="864"/>
      <c r="BH461" s="863"/>
      <c r="BI461" s="864"/>
      <c r="BJ461" s="863"/>
      <c r="BK461" s="864"/>
      <c r="BL461" s="863"/>
      <c r="BM461" s="864"/>
      <c r="BN461" s="863"/>
      <c r="BO461" s="864"/>
      <c r="BP461" s="514"/>
      <c r="BQ461" s="575"/>
      <c r="BR461" s="576"/>
      <c r="BS461" s="576"/>
      <c r="BT461" s="576"/>
      <c r="BU461" s="576"/>
      <c r="BV461" s="577"/>
      <c r="BW461" s="993"/>
      <c r="BX461" s="992"/>
      <c r="BY461" s="991"/>
      <c r="BZ461" s="992"/>
      <c r="CA461" s="991"/>
      <c r="CB461" s="992"/>
      <c r="CC461" s="991"/>
      <c r="CD461" s="992"/>
      <c r="CE461" s="991"/>
      <c r="CF461" s="992"/>
      <c r="CG461" s="281"/>
      <c r="CH461" s="989"/>
      <c r="CI461" s="990"/>
      <c r="CJ461" s="989"/>
      <c r="CK461" s="990"/>
      <c r="CL461" s="989"/>
      <c r="CM461" s="990"/>
      <c r="CN461" s="989"/>
      <c r="CO461" s="990"/>
      <c r="CP461" s="989"/>
      <c r="CQ461" s="990"/>
      <c r="CR461" s="282"/>
      <c r="CS461" s="987"/>
      <c r="CT461" s="988"/>
      <c r="CU461" s="987"/>
      <c r="CV461" s="988"/>
      <c r="CW461" s="987"/>
      <c r="CX461" s="988"/>
      <c r="CY461" s="987"/>
      <c r="CZ461" s="988"/>
      <c r="DA461" s="987"/>
      <c r="DB461" s="988"/>
      <c r="DC461" s="283"/>
      <c r="DD461" s="967">
        <f t="shared" si="900"/>
        <v>0</v>
      </c>
      <c r="DE461" s="968"/>
      <c r="DF461" s="967">
        <f t="shared" si="901"/>
        <v>0</v>
      </c>
      <c r="DG461" s="968"/>
      <c r="DH461" s="967">
        <f t="shared" si="902"/>
        <v>0</v>
      </c>
      <c r="DI461" s="968"/>
      <c r="DJ461" s="967">
        <f t="shared" si="903"/>
        <v>0</v>
      </c>
      <c r="DK461" s="968"/>
      <c r="DL461" s="967">
        <f t="shared" si="904"/>
        <v>0</v>
      </c>
      <c r="DM461" s="968"/>
      <c r="DN461" s="233">
        <f t="shared" si="911"/>
        <v>0</v>
      </c>
      <c r="DO461" s="996"/>
      <c r="DP461" s="997"/>
      <c r="DQ461" s="996"/>
      <c r="DR461" s="997"/>
      <c r="DS461" s="996"/>
      <c r="DT461" s="997"/>
      <c r="DU461" s="996"/>
      <c r="DV461" s="997"/>
      <c r="DW461" s="996"/>
      <c r="DX461" s="997"/>
      <c r="DY461" s="285"/>
      <c r="DZ461" s="572">
        <f t="shared" si="912"/>
        <v>0</v>
      </c>
      <c r="EA461" s="573">
        <f t="shared" si="913"/>
        <v>0</v>
      </c>
      <c r="EB461" s="573">
        <f t="shared" si="914"/>
        <v>0</v>
      </c>
      <c r="EC461" s="573">
        <f t="shared" si="915"/>
        <v>0</v>
      </c>
      <c r="ED461" s="573">
        <f t="shared" si="916"/>
        <v>0</v>
      </c>
      <c r="EE461" s="574">
        <f t="shared" si="917"/>
        <v>0</v>
      </c>
      <c r="EF461" s="256">
        <f t="shared" si="905"/>
        <v>0</v>
      </c>
      <c r="EG461" s="256">
        <f t="shared" si="906"/>
        <v>0</v>
      </c>
      <c r="EH461" s="256">
        <f t="shared" si="907"/>
        <v>0</v>
      </c>
      <c r="EI461" s="256">
        <f t="shared" si="908"/>
        <v>0</v>
      </c>
      <c r="EJ461" s="256">
        <f t="shared" si="909"/>
        <v>0</v>
      </c>
      <c r="EK461" s="244">
        <f t="shared" si="910"/>
        <v>0</v>
      </c>
    </row>
    <row r="462" spans="1:141" s="9" customFormat="1" ht="15" customHeight="1">
      <c r="A462" s="62"/>
      <c r="B462" s="62"/>
      <c r="C462" s="61" t="s">
        <v>231</v>
      </c>
      <c r="D462" s="655"/>
      <c r="E462" s="57"/>
      <c r="F462" s="57"/>
      <c r="G462" s="57"/>
      <c r="H462" s="57"/>
      <c r="I462" s="57"/>
      <c r="J462" s="649"/>
      <c r="K462" s="57"/>
      <c r="L462" s="33"/>
      <c r="M462" s="34">
        <f t="shared" si="899"/>
        <v>1</v>
      </c>
      <c r="N462" s="865"/>
      <c r="O462" s="866"/>
      <c r="P462" s="865"/>
      <c r="Q462" s="866"/>
      <c r="R462" s="865"/>
      <c r="S462" s="866"/>
      <c r="T462" s="865"/>
      <c r="U462" s="866"/>
      <c r="V462" s="865"/>
      <c r="W462" s="866"/>
      <c r="X462" s="287"/>
      <c r="Y462" s="867"/>
      <c r="Z462" s="961"/>
      <c r="AA462" s="867"/>
      <c r="AB462" s="961"/>
      <c r="AC462" s="867"/>
      <c r="AD462" s="961"/>
      <c r="AE462" s="867"/>
      <c r="AF462" s="961"/>
      <c r="AG462" s="867"/>
      <c r="AH462" s="961"/>
      <c r="AI462" s="277"/>
      <c r="AJ462" s="869"/>
      <c r="AK462" s="870"/>
      <c r="AL462" s="869"/>
      <c r="AM462" s="870"/>
      <c r="AN462" s="869"/>
      <c r="AO462" s="870"/>
      <c r="AP462" s="869"/>
      <c r="AQ462" s="870"/>
      <c r="AR462" s="869"/>
      <c r="AS462" s="870"/>
      <c r="AT462" s="278"/>
      <c r="AU462" s="861"/>
      <c r="AV462" s="862"/>
      <c r="AW462" s="861"/>
      <c r="AX462" s="862"/>
      <c r="AY462" s="861"/>
      <c r="AZ462" s="862"/>
      <c r="BA462" s="861"/>
      <c r="BB462" s="862"/>
      <c r="BC462" s="861"/>
      <c r="BD462" s="862"/>
      <c r="BE462" s="279"/>
      <c r="BF462" s="863"/>
      <c r="BG462" s="864"/>
      <c r="BH462" s="863"/>
      <c r="BI462" s="864"/>
      <c r="BJ462" s="863"/>
      <c r="BK462" s="864"/>
      <c r="BL462" s="863"/>
      <c r="BM462" s="864"/>
      <c r="BN462" s="863"/>
      <c r="BO462" s="864"/>
      <c r="BP462" s="514"/>
      <c r="BQ462" s="575"/>
      <c r="BR462" s="576"/>
      <c r="BS462" s="576"/>
      <c r="BT462" s="576"/>
      <c r="BU462" s="576"/>
      <c r="BV462" s="577"/>
      <c r="BW462" s="993"/>
      <c r="BX462" s="992"/>
      <c r="BY462" s="991"/>
      <c r="BZ462" s="992"/>
      <c r="CA462" s="991"/>
      <c r="CB462" s="992"/>
      <c r="CC462" s="991"/>
      <c r="CD462" s="992"/>
      <c r="CE462" s="991"/>
      <c r="CF462" s="992"/>
      <c r="CG462" s="281"/>
      <c r="CH462" s="989"/>
      <c r="CI462" s="990"/>
      <c r="CJ462" s="989"/>
      <c r="CK462" s="990"/>
      <c r="CL462" s="989"/>
      <c r="CM462" s="990"/>
      <c r="CN462" s="989"/>
      <c r="CO462" s="990"/>
      <c r="CP462" s="989"/>
      <c r="CQ462" s="990"/>
      <c r="CR462" s="282"/>
      <c r="CS462" s="987"/>
      <c r="CT462" s="988"/>
      <c r="CU462" s="987"/>
      <c r="CV462" s="988"/>
      <c r="CW462" s="987"/>
      <c r="CX462" s="988"/>
      <c r="CY462" s="987"/>
      <c r="CZ462" s="988"/>
      <c r="DA462" s="987"/>
      <c r="DB462" s="988"/>
      <c r="DC462" s="283"/>
      <c r="DD462" s="967">
        <f t="shared" si="900"/>
        <v>0</v>
      </c>
      <c r="DE462" s="968"/>
      <c r="DF462" s="967">
        <f t="shared" si="901"/>
        <v>0</v>
      </c>
      <c r="DG462" s="968"/>
      <c r="DH462" s="967">
        <f t="shared" si="902"/>
        <v>0</v>
      </c>
      <c r="DI462" s="968"/>
      <c r="DJ462" s="967">
        <f t="shared" si="903"/>
        <v>0</v>
      </c>
      <c r="DK462" s="968"/>
      <c r="DL462" s="967">
        <f t="shared" si="904"/>
        <v>0</v>
      </c>
      <c r="DM462" s="968"/>
      <c r="DN462" s="233">
        <f t="shared" si="911"/>
        <v>0</v>
      </c>
      <c r="DO462" s="996"/>
      <c r="DP462" s="997"/>
      <c r="DQ462" s="996"/>
      <c r="DR462" s="997"/>
      <c r="DS462" s="996"/>
      <c r="DT462" s="997"/>
      <c r="DU462" s="996"/>
      <c r="DV462" s="997"/>
      <c r="DW462" s="996"/>
      <c r="DX462" s="997"/>
      <c r="DY462" s="285"/>
      <c r="DZ462" s="572">
        <f t="shared" si="912"/>
        <v>0</v>
      </c>
      <c r="EA462" s="573">
        <f t="shared" si="913"/>
        <v>0</v>
      </c>
      <c r="EB462" s="573">
        <f t="shared" si="914"/>
        <v>0</v>
      </c>
      <c r="EC462" s="573">
        <f t="shared" si="915"/>
        <v>0</v>
      </c>
      <c r="ED462" s="573">
        <f t="shared" si="916"/>
        <v>0</v>
      </c>
      <c r="EE462" s="574">
        <f t="shared" si="917"/>
        <v>0</v>
      </c>
      <c r="EF462" s="256">
        <f t="shared" si="905"/>
        <v>0</v>
      </c>
      <c r="EG462" s="256">
        <f t="shared" si="906"/>
        <v>0</v>
      </c>
      <c r="EH462" s="256">
        <f t="shared" si="907"/>
        <v>0</v>
      </c>
      <c r="EI462" s="256">
        <f t="shared" si="908"/>
        <v>0</v>
      </c>
      <c r="EJ462" s="256">
        <f t="shared" si="909"/>
        <v>0</v>
      </c>
      <c r="EK462" s="244">
        <f t="shared" si="910"/>
        <v>0</v>
      </c>
    </row>
    <row r="463" spans="1:141" s="9" customFormat="1" ht="15" customHeight="1">
      <c r="A463" s="62"/>
      <c r="B463" s="62"/>
      <c r="C463" s="61" t="s">
        <v>15</v>
      </c>
      <c r="D463" s="655"/>
      <c r="E463" s="57"/>
      <c r="F463" s="57"/>
      <c r="G463" s="57"/>
      <c r="H463" s="57"/>
      <c r="I463" s="57"/>
      <c r="J463" s="649"/>
      <c r="K463" s="57"/>
      <c r="L463" s="33"/>
      <c r="M463" s="34">
        <f t="shared" si="899"/>
        <v>1</v>
      </c>
      <c r="N463" s="865"/>
      <c r="O463" s="866"/>
      <c r="P463" s="865"/>
      <c r="Q463" s="866"/>
      <c r="R463" s="865"/>
      <c r="S463" s="866"/>
      <c r="T463" s="865"/>
      <c r="U463" s="866"/>
      <c r="V463" s="865"/>
      <c r="W463" s="866"/>
      <c r="X463" s="287"/>
      <c r="Y463" s="867"/>
      <c r="Z463" s="961"/>
      <c r="AA463" s="867"/>
      <c r="AB463" s="961"/>
      <c r="AC463" s="867"/>
      <c r="AD463" s="961"/>
      <c r="AE463" s="867"/>
      <c r="AF463" s="961"/>
      <c r="AG463" s="867"/>
      <c r="AH463" s="961"/>
      <c r="AI463" s="277"/>
      <c r="AJ463" s="869"/>
      <c r="AK463" s="870"/>
      <c r="AL463" s="869"/>
      <c r="AM463" s="870"/>
      <c r="AN463" s="869"/>
      <c r="AO463" s="870"/>
      <c r="AP463" s="869"/>
      <c r="AQ463" s="870"/>
      <c r="AR463" s="869"/>
      <c r="AS463" s="870"/>
      <c r="AT463" s="278"/>
      <c r="AU463" s="861"/>
      <c r="AV463" s="862"/>
      <c r="AW463" s="861"/>
      <c r="AX463" s="862"/>
      <c r="AY463" s="861"/>
      <c r="AZ463" s="862"/>
      <c r="BA463" s="861"/>
      <c r="BB463" s="862"/>
      <c r="BC463" s="861"/>
      <c r="BD463" s="862"/>
      <c r="BE463" s="279"/>
      <c r="BF463" s="863"/>
      <c r="BG463" s="864"/>
      <c r="BH463" s="863"/>
      <c r="BI463" s="864"/>
      <c r="BJ463" s="863"/>
      <c r="BK463" s="864"/>
      <c r="BL463" s="863"/>
      <c r="BM463" s="864"/>
      <c r="BN463" s="863"/>
      <c r="BO463" s="864"/>
      <c r="BP463" s="514"/>
      <c r="BQ463" s="575"/>
      <c r="BR463" s="576"/>
      <c r="BS463" s="576"/>
      <c r="BT463" s="576"/>
      <c r="BU463" s="576"/>
      <c r="BV463" s="577"/>
      <c r="BW463" s="993"/>
      <c r="BX463" s="992"/>
      <c r="BY463" s="991"/>
      <c r="BZ463" s="992"/>
      <c r="CA463" s="991"/>
      <c r="CB463" s="992"/>
      <c r="CC463" s="991"/>
      <c r="CD463" s="992"/>
      <c r="CE463" s="991"/>
      <c r="CF463" s="992"/>
      <c r="CG463" s="281"/>
      <c r="CH463" s="989"/>
      <c r="CI463" s="990"/>
      <c r="CJ463" s="989"/>
      <c r="CK463" s="990"/>
      <c r="CL463" s="989"/>
      <c r="CM463" s="990"/>
      <c r="CN463" s="989"/>
      <c r="CO463" s="990"/>
      <c r="CP463" s="989"/>
      <c r="CQ463" s="990"/>
      <c r="CR463" s="282"/>
      <c r="CS463" s="987"/>
      <c r="CT463" s="988"/>
      <c r="CU463" s="987"/>
      <c r="CV463" s="988"/>
      <c r="CW463" s="987"/>
      <c r="CX463" s="988"/>
      <c r="CY463" s="987"/>
      <c r="CZ463" s="988"/>
      <c r="DA463" s="987"/>
      <c r="DB463" s="988"/>
      <c r="DC463" s="283"/>
      <c r="DD463" s="967">
        <f t="shared" si="900"/>
        <v>0</v>
      </c>
      <c r="DE463" s="968"/>
      <c r="DF463" s="967">
        <f t="shared" si="901"/>
        <v>0</v>
      </c>
      <c r="DG463" s="968"/>
      <c r="DH463" s="967">
        <f t="shared" si="902"/>
        <v>0</v>
      </c>
      <c r="DI463" s="968"/>
      <c r="DJ463" s="967">
        <f t="shared" si="903"/>
        <v>0</v>
      </c>
      <c r="DK463" s="968"/>
      <c r="DL463" s="967">
        <f t="shared" si="904"/>
        <v>0</v>
      </c>
      <c r="DM463" s="968"/>
      <c r="DN463" s="233">
        <f t="shared" si="911"/>
        <v>0</v>
      </c>
      <c r="DO463" s="996"/>
      <c r="DP463" s="997"/>
      <c r="DQ463" s="996"/>
      <c r="DR463" s="997"/>
      <c r="DS463" s="996"/>
      <c r="DT463" s="997"/>
      <c r="DU463" s="996"/>
      <c r="DV463" s="997"/>
      <c r="DW463" s="996"/>
      <c r="DX463" s="997"/>
      <c r="DY463" s="285"/>
      <c r="DZ463" s="572">
        <f t="shared" si="912"/>
        <v>0</v>
      </c>
      <c r="EA463" s="573">
        <f t="shared" si="913"/>
        <v>0</v>
      </c>
      <c r="EB463" s="573">
        <f t="shared" si="914"/>
        <v>0</v>
      </c>
      <c r="EC463" s="573">
        <f t="shared" si="915"/>
        <v>0</v>
      </c>
      <c r="ED463" s="573">
        <f t="shared" si="916"/>
        <v>0</v>
      </c>
      <c r="EE463" s="574">
        <f t="shared" si="917"/>
        <v>0</v>
      </c>
      <c r="EF463" s="256">
        <f t="shared" si="905"/>
        <v>0</v>
      </c>
      <c r="EG463" s="256">
        <f t="shared" si="906"/>
        <v>0</v>
      </c>
      <c r="EH463" s="256">
        <f t="shared" si="907"/>
        <v>0</v>
      </c>
      <c r="EI463" s="256">
        <f t="shared" si="908"/>
        <v>0</v>
      </c>
      <c r="EJ463" s="256">
        <f t="shared" si="909"/>
        <v>0</v>
      </c>
      <c r="EK463" s="244">
        <f t="shared" si="910"/>
        <v>0</v>
      </c>
    </row>
    <row r="464" spans="1:141" s="9" customFormat="1" ht="15" customHeight="1">
      <c r="A464" s="62"/>
      <c r="B464" s="62"/>
      <c r="C464" s="61" t="s">
        <v>34</v>
      </c>
      <c r="D464" s="655"/>
      <c r="E464" s="57"/>
      <c r="F464" s="57"/>
      <c r="G464" s="57"/>
      <c r="H464" s="57"/>
      <c r="I464" s="57"/>
      <c r="J464" s="649"/>
      <c r="K464" s="57"/>
      <c r="L464" s="33"/>
      <c r="M464" s="34">
        <f t="shared" si="899"/>
        <v>1.1000000000000001</v>
      </c>
      <c r="N464" s="865"/>
      <c r="O464" s="866"/>
      <c r="P464" s="865"/>
      <c r="Q464" s="866"/>
      <c r="R464" s="865"/>
      <c r="S464" s="866"/>
      <c r="T464" s="865"/>
      <c r="U464" s="866"/>
      <c r="V464" s="865"/>
      <c r="W464" s="866"/>
      <c r="X464" s="287"/>
      <c r="Y464" s="867"/>
      <c r="Z464" s="961"/>
      <c r="AA464" s="867"/>
      <c r="AB464" s="961"/>
      <c r="AC464" s="867"/>
      <c r="AD464" s="961"/>
      <c r="AE464" s="867"/>
      <c r="AF464" s="961"/>
      <c r="AG464" s="867"/>
      <c r="AH464" s="961"/>
      <c r="AI464" s="277"/>
      <c r="AJ464" s="869"/>
      <c r="AK464" s="870"/>
      <c r="AL464" s="869"/>
      <c r="AM464" s="870"/>
      <c r="AN464" s="869"/>
      <c r="AO464" s="870"/>
      <c r="AP464" s="869"/>
      <c r="AQ464" s="870"/>
      <c r="AR464" s="869"/>
      <c r="AS464" s="870"/>
      <c r="AT464" s="278"/>
      <c r="AU464" s="861"/>
      <c r="AV464" s="862"/>
      <c r="AW464" s="861"/>
      <c r="AX464" s="862"/>
      <c r="AY464" s="861"/>
      <c r="AZ464" s="862"/>
      <c r="BA464" s="861"/>
      <c r="BB464" s="862"/>
      <c r="BC464" s="861"/>
      <c r="BD464" s="862"/>
      <c r="BE464" s="279"/>
      <c r="BF464" s="863"/>
      <c r="BG464" s="864"/>
      <c r="BH464" s="863"/>
      <c r="BI464" s="864"/>
      <c r="BJ464" s="863"/>
      <c r="BK464" s="864"/>
      <c r="BL464" s="863"/>
      <c r="BM464" s="864"/>
      <c r="BN464" s="863"/>
      <c r="BO464" s="864"/>
      <c r="BP464" s="514"/>
      <c r="BQ464" s="575"/>
      <c r="BR464" s="576"/>
      <c r="BS464" s="576"/>
      <c r="BT464" s="576"/>
      <c r="BU464" s="576"/>
      <c r="BV464" s="577"/>
      <c r="BW464" s="993"/>
      <c r="BX464" s="992"/>
      <c r="BY464" s="991"/>
      <c r="BZ464" s="992"/>
      <c r="CA464" s="991"/>
      <c r="CB464" s="992"/>
      <c r="CC464" s="991"/>
      <c r="CD464" s="992"/>
      <c r="CE464" s="991"/>
      <c r="CF464" s="992"/>
      <c r="CG464" s="281"/>
      <c r="CH464" s="989"/>
      <c r="CI464" s="990"/>
      <c r="CJ464" s="989"/>
      <c r="CK464" s="990"/>
      <c r="CL464" s="989"/>
      <c r="CM464" s="990"/>
      <c r="CN464" s="989"/>
      <c r="CO464" s="990"/>
      <c r="CP464" s="989"/>
      <c r="CQ464" s="990"/>
      <c r="CR464" s="282"/>
      <c r="CS464" s="987"/>
      <c r="CT464" s="988"/>
      <c r="CU464" s="987"/>
      <c r="CV464" s="988"/>
      <c r="CW464" s="987"/>
      <c r="CX464" s="988"/>
      <c r="CY464" s="987"/>
      <c r="CZ464" s="988"/>
      <c r="DA464" s="987"/>
      <c r="DB464" s="988"/>
      <c r="DC464" s="283"/>
      <c r="DD464" s="967">
        <f t="shared" si="900"/>
        <v>0</v>
      </c>
      <c r="DE464" s="968"/>
      <c r="DF464" s="967">
        <f t="shared" si="901"/>
        <v>0</v>
      </c>
      <c r="DG464" s="968"/>
      <c r="DH464" s="967">
        <f t="shared" si="902"/>
        <v>0</v>
      </c>
      <c r="DI464" s="968"/>
      <c r="DJ464" s="967">
        <f t="shared" si="903"/>
        <v>0</v>
      </c>
      <c r="DK464" s="968"/>
      <c r="DL464" s="967">
        <f t="shared" si="904"/>
        <v>0</v>
      </c>
      <c r="DM464" s="968"/>
      <c r="DN464" s="233">
        <f t="shared" si="911"/>
        <v>0</v>
      </c>
      <c r="DO464" s="996"/>
      <c r="DP464" s="997"/>
      <c r="DQ464" s="996"/>
      <c r="DR464" s="997"/>
      <c r="DS464" s="996"/>
      <c r="DT464" s="997"/>
      <c r="DU464" s="996"/>
      <c r="DV464" s="997"/>
      <c r="DW464" s="996"/>
      <c r="DX464" s="997"/>
      <c r="DY464" s="285"/>
      <c r="DZ464" s="572">
        <f t="shared" si="912"/>
        <v>0</v>
      </c>
      <c r="EA464" s="573">
        <f t="shared" si="913"/>
        <v>0</v>
      </c>
      <c r="EB464" s="573">
        <f t="shared" si="914"/>
        <v>0</v>
      </c>
      <c r="EC464" s="573">
        <f t="shared" si="915"/>
        <v>0</v>
      </c>
      <c r="ED464" s="573">
        <f t="shared" si="916"/>
        <v>0</v>
      </c>
      <c r="EE464" s="574">
        <f t="shared" si="917"/>
        <v>0</v>
      </c>
      <c r="EF464" s="256">
        <f t="shared" si="905"/>
        <v>0</v>
      </c>
      <c r="EG464" s="256">
        <f t="shared" si="906"/>
        <v>0</v>
      </c>
      <c r="EH464" s="256">
        <f t="shared" si="907"/>
        <v>0</v>
      </c>
      <c r="EI464" s="256">
        <f t="shared" si="908"/>
        <v>0</v>
      </c>
      <c r="EJ464" s="256">
        <f t="shared" si="909"/>
        <v>0</v>
      </c>
      <c r="EK464" s="244">
        <f t="shared" si="910"/>
        <v>0</v>
      </c>
    </row>
    <row r="465" spans="1:141" s="9" customFormat="1" ht="15" customHeight="1">
      <c r="A465" s="62"/>
      <c r="B465" s="62"/>
      <c r="C465" s="61" t="s">
        <v>315</v>
      </c>
      <c r="D465" s="655" t="s">
        <v>338</v>
      </c>
      <c r="E465" s="57"/>
      <c r="F465" s="57"/>
      <c r="G465" s="57"/>
      <c r="H465" s="57"/>
      <c r="I465" s="57"/>
      <c r="J465" s="649"/>
      <c r="K465" s="57"/>
      <c r="L465" s="33"/>
      <c r="M465" s="34">
        <f t="shared" si="899"/>
        <v>1.1000000000000001</v>
      </c>
      <c r="N465" s="865"/>
      <c r="O465" s="866"/>
      <c r="P465" s="865"/>
      <c r="Q465" s="866"/>
      <c r="R465" s="865"/>
      <c r="S465" s="866"/>
      <c r="T465" s="865"/>
      <c r="U465" s="866"/>
      <c r="V465" s="865"/>
      <c r="W465" s="866"/>
      <c r="X465" s="287"/>
      <c r="Y465" s="867"/>
      <c r="Z465" s="961"/>
      <c r="AA465" s="867"/>
      <c r="AB465" s="961"/>
      <c r="AC465" s="867"/>
      <c r="AD465" s="961"/>
      <c r="AE465" s="867"/>
      <c r="AF465" s="961"/>
      <c r="AG465" s="867"/>
      <c r="AH465" s="961"/>
      <c r="AI465" s="277"/>
      <c r="AJ465" s="869"/>
      <c r="AK465" s="870"/>
      <c r="AL465" s="869"/>
      <c r="AM465" s="870"/>
      <c r="AN465" s="869"/>
      <c r="AO465" s="870"/>
      <c r="AP465" s="869"/>
      <c r="AQ465" s="870"/>
      <c r="AR465" s="869"/>
      <c r="AS465" s="870"/>
      <c r="AT465" s="278"/>
      <c r="AU465" s="861"/>
      <c r="AV465" s="862"/>
      <c r="AW465" s="861"/>
      <c r="AX465" s="862"/>
      <c r="AY465" s="861"/>
      <c r="AZ465" s="862"/>
      <c r="BA465" s="861"/>
      <c r="BB465" s="862"/>
      <c r="BC465" s="861"/>
      <c r="BD465" s="862"/>
      <c r="BE465" s="279"/>
      <c r="BF465" s="863"/>
      <c r="BG465" s="864"/>
      <c r="BH465" s="863"/>
      <c r="BI465" s="864"/>
      <c r="BJ465" s="863"/>
      <c r="BK465" s="864"/>
      <c r="BL465" s="863"/>
      <c r="BM465" s="864"/>
      <c r="BN465" s="863"/>
      <c r="BO465" s="864"/>
      <c r="BP465" s="514"/>
      <c r="BQ465" s="575"/>
      <c r="BR465" s="576"/>
      <c r="BS465" s="576"/>
      <c r="BT465" s="576"/>
      <c r="BU465" s="576"/>
      <c r="BV465" s="577"/>
      <c r="BW465" s="993"/>
      <c r="BX465" s="992"/>
      <c r="BY465" s="991"/>
      <c r="BZ465" s="992"/>
      <c r="CA465" s="991"/>
      <c r="CB465" s="992"/>
      <c r="CC465" s="991"/>
      <c r="CD465" s="992"/>
      <c r="CE465" s="991"/>
      <c r="CF465" s="992"/>
      <c r="CG465" s="281"/>
      <c r="CH465" s="989"/>
      <c r="CI465" s="990"/>
      <c r="CJ465" s="989"/>
      <c r="CK465" s="990"/>
      <c r="CL465" s="989"/>
      <c r="CM465" s="990"/>
      <c r="CN465" s="989"/>
      <c r="CO465" s="990"/>
      <c r="CP465" s="989"/>
      <c r="CQ465" s="990"/>
      <c r="CR465" s="282"/>
      <c r="CS465" s="987"/>
      <c r="CT465" s="988"/>
      <c r="CU465" s="987"/>
      <c r="CV465" s="988"/>
      <c r="CW465" s="987"/>
      <c r="CX465" s="988"/>
      <c r="CY465" s="987"/>
      <c r="CZ465" s="988"/>
      <c r="DA465" s="987"/>
      <c r="DB465" s="988"/>
      <c r="DC465" s="283"/>
      <c r="DD465" s="967">
        <f t="shared" si="900"/>
        <v>0</v>
      </c>
      <c r="DE465" s="968"/>
      <c r="DF465" s="967">
        <f t="shared" si="901"/>
        <v>0</v>
      </c>
      <c r="DG465" s="968"/>
      <c r="DH465" s="967">
        <f t="shared" si="902"/>
        <v>0</v>
      </c>
      <c r="DI465" s="968"/>
      <c r="DJ465" s="967">
        <f t="shared" si="903"/>
        <v>0</v>
      </c>
      <c r="DK465" s="968"/>
      <c r="DL465" s="967">
        <f t="shared" si="904"/>
        <v>0</v>
      </c>
      <c r="DM465" s="968"/>
      <c r="DN465" s="233">
        <f t="shared" si="911"/>
        <v>0</v>
      </c>
      <c r="DO465" s="996"/>
      <c r="DP465" s="997"/>
      <c r="DQ465" s="996"/>
      <c r="DR465" s="997"/>
      <c r="DS465" s="996"/>
      <c r="DT465" s="997"/>
      <c r="DU465" s="996"/>
      <c r="DV465" s="997"/>
      <c r="DW465" s="996"/>
      <c r="DX465" s="997"/>
      <c r="DY465" s="285"/>
      <c r="DZ465" s="572">
        <f t="shared" si="912"/>
        <v>0</v>
      </c>
      <c r="EA465" s="573">
        <f t="shared" si="913"/>
        <v>0</v>
      </c>
      <c r="EB465" s="573">
        <f t="shared" si="914"/>
        <v>0</v>
      </c>
      <c r="EC465" s="573">
        <f t="shared" si="915"/>
        <v>0</v>
      </c>
      <c r="ED465" s="573">
        <f t="shared" si="916"/>
        <v>0</v>
      </c>
      <c r="EE465" s="574">
        <f t="shared" si="917"/>
        <v>0</v>
      </c>
      <c r="EF465" s="256">
        <f t="shared" si="905"/>
        <v>0</v>
      </c>
      <c r="EG465" s="256">
        <f t="shared" si="906"/>
        <v>0</v>
      </c>
      <c r="EH465" s="256">
        <f t="shared" si="907"/>
        <v>0</v>
      </c>
      <c r="EI465" s="256">
        <f t="shared" si="908"/>
        <v>0</v>
      </c>
      <c r="EJ465" s="256">
        <f t="shared" si="909"/>
        <v>0</v>
      </c>
      <c r="EK465" s="244">
        <f t="shared" si="910"/>
        <v>0</v>
      </c>
    </row>
    <row r="466" spans="1:141" s="9" customFormat="1" ht="15" customHeight="1">
      <c r="A466" s="62"/>
      <c r="B466" s="62"/>
      <c r="C466" s="61" t="s">
        <v>231</v>
      </c>
      <c r="D466" s="655"/>
      <c r="E466" s="57"/>
      <c r="F466" s="57"/>
      <c r="G466" s="57"/>
      <c r="H466" s="57"/>
      <c r="I466" s="57"/>
      <c r="J466" s="649"/>
      <c r="K466" s="57"/>
      <c r="L466" s="33"/>
      <c r="M466" s="34">
        <f t="shared" si="899"/>
        <v>1</v>
      </c>
      <c r="N466" s="865"/>
      <c r="O466" s="866"/>
      <c r="P466" s="865"/>
      <c r="Q466" s="866"/>
      <c r="R466" s="865"/>
      <c r="S466" s="866"/>
      <c r="T466" s="865"/>
      <c r="U466" s="866"/>
      <c r="V466" s="865"/>
      <c r="W466" s="866"/>
      <c r="X466" s="287"/>
      <c r="Y466" s="867"/>
      <c r="Z466" s="961"/>
      <c r="AA466" s="867"/>
      <c r="AB466" s="961"/>
      <c r="AC466" s="867"/>
      <c r="AD466" s="961"/>
      <c r="AE466" s="867"/>
      <c r="AF466" s="961"/>
      <c r="AG466" s="867"/>
      <c r="AH466" s="961"/>
      <c r="AI466" s="277"/>
      <c r="AJ466" s="869"/>
      <c r="AK466" s="870"/>
      <c r="AL466" s="869"/>
      <c r="AM466" s="870"/>
      <c r="AN466" s="869"/>
      <c r="AO466" s="870"/>
      <c r="AP466" s="869"/>
      <c r="AQ466" s="870"/>
      <c r="AR466" s="869"/>
      <c r="AS466" s="870"/>
      <c r="AT466" s="278"/>
      <c r="AU466" s="861"/>
      <c r="AV466" s="862"/>
      <c r="AW466" s="861"/>
      <c r="AX466" s="862"/>
      <c r="AY466" s="861"/>
      <c r="AZ466" s="862"/>
      <c r="BA466" s="861"/>
      <c r="BB466" s="862"/>
      <c r="BC466" s="861"/>
      <c r="BD466" s="862"/>
      <c r="BE466" s="279"/>
      <c r="BF466" s="863"/>
      <c r="BG466" s="864"/>
      <c r="BH466" s="863"/>
      <c r="BI466" s="864"/>
      <c r="BJ466" s="863"/>
      <c r="BK466" s="864"/>
      <c r="BL466" s="863"/>
      <c r="BM466" s="864"/>
      <c r="BN466" s="863"/>
      <c r="BO466" s="864"/>
      <c r="BP466" s="514"/>
      <c r="BQ466" s="575"/>
      <c r="BR466" s="576"/>
      <c r="BS466" s="576"/>
      <c r="BT466" s="576"/>
      <c r="BU466" s="576"/>
      <c r="BV466" s="577"/>
      <c r="BW466" s="993"/>
      <c r="BX466" s="992"/>
      <c r="BY466" s="991"/>
      <c r="BZ466" s="992"/>
      <c r="CA466" s="991"/>
      <c r="CB466" s="992"/>
      <c r="CC466" s="991"/>
      <c r="CD466" s="992"/>
      <c r="CE466" s="991"/>
      <c r="CF466" s="992"/>
      <c r="CG466" s="281"/>
      <c r="CH466" s="989"/>
      <c r="CI466" s="990"/>
      <c r="CJ466" s="989"/>
      <c r="CK466" s="990"/>
      <c r="CL466" s="989"/>
      <c r="CM466" s="990"/>
      <c r="CN466" s="989"/>
      <c r="CO466" s="990"/>
      <c r="CP466" s="989"/>
      <c r="CQ466" s="990"/>
      <c r="CR466" s="282"/>
      <c r="CS466" s="987"/>
      <c r="CT466" s="988"/>
      <c r="CU466" s="987"/>
      <c r="CV466" s="988"/>
      <c r="CW466" s="987"/>
      <c r="CX466" s="988"/>
      <c r="CY466" s="987"/>
      <c r="CZ466" s="988"/>
      <c r="DA466" s="987"/>
      <c r="DB466" s="988"/>
      <c r="DC466" s="283"/>
      <c r="DD466" s="967">
        <f t="shared" si="900"/>
        <v>0</v>
      </c>
      <c r="DE466" s="968"/>
      <c r="DF466" s="967">
        <f t="shared" si="901"/>
        <v>0</v>
      </c>
      <c r="DG466" s="968"/>
      <c r="DH466" s="967">
        <f t="shared" si="902"/>
        <v>0</v>
      </c>
      <c r="DI466" s="968"/>
      <c r="DJ466" s="967">
        <f t="shared" si="903"/>
        <v>0</v>
      </c>
      <c r="DK466" s="968"/>
      <c r="DL466" s="967">
        <f t="shared" si="904"/>
        <v>0</v>
      </c>
      <c r="DM466" s="968"/>
      <c r="DN466" s="233">
        <f t="shared" si="911"/>
        <v>0</v>
      </c>
      <c r="DO466" s="996"/>
      <c r="DP466" s="997"/>
      <c r="DQ466" s="996"/>
      <c r="DR466" s="997"/>
      <c r="DS466" s="996"/>
      <c r="DT466" s="997"/>
      <c r="DU466" s="996"/>
      <c r="DV466" s="997"/>
      <c r="DW466" s="996"/>
      <c r="DX466" s="997"/>
      <c r="DY466" s="285"/>
      <c r="DZ466" s="572">
        <f t="shared" si="912"/>
        <v>0</v>
      </c>
      <c r="EA466" s="573">
        <f t="shared" si="913"/>
        <v>0</v>
      </c>
      <c r="EB466" s="573">
        <f t="shared" si="914"/>
        <v>0</v>
      </c>
      <c r="EC466" s="573">
        <f t="shared" si="915"/>
        <v>0</v>
      </c>
      <c r="ED466" s="573">
        <f t="shared" si="916"/>
        <v>0</v>
      </c>
      <c r="EE466" s="574">
        <f t="shared" si="917"/>
        <v>0</v>
      </c>
      <c r="EF466" s="256">
        <f t="shared" si="905"/>
        <v>0</v>
      </c>
      <c r="EG466" s="256">
        <f t="shared" si="906"/>
        <v>0</v>
      </c>
      <c r="EH466" s="256">
        <f t="shared" si="907"/>
        <v>0</v>
      </c>
      <c r="EI466" s="256">
        <f t="shared" si="908"/>
        <v>0</v>
      </c>
      <c r="EJ466" s="256">
        <f t="shared" si="909"/>
        <v>0</v>
      </c>
      <c r="EK466" s="244">
        <f t="shared" si="910"/>
        <v>0</v>
      </c>
    </row>
    <row r="467" spans="1:141" s="9" customFormat="1" ht="15" customHeight="1">
      <c r="A467" s="62"/>
      <c r="B467" s="62"/>
      <c r="C467" s="61" t="s">
        <v>15</v>
      </c>
      <c r="D467" s="655"/>
      <c r="E467" s="57"/>
      <c r="F467" s="57"/>
      <c r="G467" s="57"/>
      <c r="H467" s="57"/>
      <c r="I467" s="57"/>
      <c r="J467" s="649"/>
      <c r="K467" s="57"/>
      <c r="L467" s="33"/>
      <c r="M467" s="34">
        <f t="shared" si="899"/>
        <v>1</v>
      </c>
      <c r="N467" s="865"/>
      <c r="O467" s="866"/>
      <c r="P467" s="865"/>
      <c r="Q467" s="866"/>
      <c r="R467" s="865"/>
      <c r="S467" s="866"/>
      <c r="T467" s="865"/>
      <c r="U467" s="866"/>
      <c r="V467" s="865"/>
      <c r="W467" s="866"/>
      <c r="X467" s="287"/>
      <c r="Y467" s="867"/>
      <c r="Z467" s="961"/>
      <c r="AA467" s="867"/>
      <c r="AB467" s="961"/>
      <c r="AC467" s="867"/>
      <c r="AD467" s="961"/>
      <c r="AE467" s="867"/>
      <c r="AF467" s="961"/>
      <c r="AG467" s="867"/>
      <c r="AH467" s="961"/>
      <c r="AI467" s="277"/>
      <c r="AJ467" s="869"/>
      <c r="AK467" s="870"/>
      <c r="AL467" s="869"/>
      <c r="AM467" s="870"/>
      <c r="AN467" s="869"/>
      <c r="AO467" s="870"/>
      <c r="AP467" s="869"/>
      <c r="AQ467" s="870"/>
      <c r="AR467" s="869"/>
      <c r="AS467" s="870"/>
      <c r="AT467" s="278"/>
      <c r="AU467" s="861"/>
      <c r="AV467" s="862"/>
      <c r="AW467" s="861"/>
      <c r="AX467" s="862"/>
      <c r="AY467" s="861"/>
      <c r="AZ467" s="862"/>
      <c r="BA467" s="861"/>
      <c r="BB467" s="862"/>
      <c r="BC467" s="861"/>
      <c r="BD467" s="862"/>
      <c r="BE467" s="279"/>
      <c r="BF467" s="863"/>
      <c r="BG467" s="864"/>
      <c r="BH467" s="863"/>
      <c r="BI467" s="864"/>
      <c r="BJ467" s="863"/>
      <c r="BK467" s="864"/>
      <c r="BL467" s="863"/>
      <c r="BM467" s="864"/>
      <c r="BN467" s="863"/>
      <c r="BO467" s="864"/>
      <c r="BP467" s="514"/>
      <c r="BQ467" s="575"/>
      <c r="BR467" s="576"/>
      <c r="BS467" s="576"/>
      <c r="BT467" s="576"/>
      <c r="BU467" s="576"/>
      <c r="BV467" s="577"/>
      <c r="BW467" s="993"/>
      <c r="BX467" s="992"/>
      <c r="BY467" s="991"/>
      <c r="BZ467" s="992"/>
      <c r="CA467" s="991"/>
      <c r="CB467" s="992"/>
      <c r="CC467" s="991"/>
      <c r="CD467" s="992"/>
      <c r="CE467" s="991"/>
      <c r="CF467" s="992"/>
      <c r="CG467" s="281"/>
      <c r="CH467" s="989"/>
      <c r="CI467" s="990"/>
      <c r="CJ467" s="989"/>
      <c r="CK467" s="990"/>
      <c r="CL467" s="989"/>
      <c r="CM467" s="990"/>
      <c r="CN467" s="989"/>
      <c r="CO467" s="990"/>
      <c r="CP467" s="989"/>
      <c r="CQ467" s="990"/>
      <c r="CR467" s="282"/>
      <c r="CS467" s="987"/>
      <c r="CT467" s="988"/>
      <c r="CU467" s="987"/>
      <c r="CV467" s="988"/>
      <c r="CW467" s="987"/>
      <c r="CX467" s="988"/>
      <c r="CY467" s="987"/>
      <c r="CZ467" s="988"/>
      <c r="DA467" s="987"/>
      <c r="DB467" s="988"/>
      <c r="DC467" s="283"/>
      <c r="DD467" s="967">
        <f t="shared" si="900"/>
        <v>0</v>
      </c>
      <c r="DE467" s="968"/>
      <c r="DF467" s="967">
        <f t="shared" si="901"/>
        <v>0</v>
      </c>
      <c r="DG467" s="968"/>
      <c r="DH467" s="967">
        <f t="shared" si="902"/>
        <v>0</v>
      </c>
      <c r="DI467" s="968"/>
      <c r="DJ467" s="967">
        <f t="shared" si="903"/>
        <v>0</v>
      </c>
      <c r="DK467" s="968"/>
      <c r="DL467" s="967">
        <f t="shared" si="904"/>
        <v>0</v>
      </c>
      <c r="DM467" s="968"/>
      <c r="DN467" s="233">
        <f t="shared" si="911"/>
        <v>0</v>
      </c>
      <c r="DO467" s="996"/>
      <c r="DP467" s="997"/>
      <c r="DQ467" s="996"/>
      <c r="DR467" s="997"/>
      <c r="DS467" s="996"/>
      <c r="DT467" s="997"/>
      <c r="DU467" s="996"/>
      <c r="DV467" s="997"/>
      <c r="DW467" s="996"/>
      <c r="DX467" s="997"/>
      <c r="DY467" s="285"/>
      <c r="DZ467" s="572">
        <f t="shared" si="912"/>
        <v>0</v>
      </c>
      <c r="EA467" s="573">
        <f t="shared" si="913"/>
        <v>0</v>
      </c>
      <c r="EB467" s="573">
        <f t="shared" si="914"/>
        <v>0</v>
      </c>
      <c r="EC467" s="573">
        <f t="shared" si="915"/>
        <v>0</v>
      </c>
      <c r="ED467" s="573">
        <f t="shared" si="916"/>
        <v>0</v>
      </c>
      <c r="EE467" s="574">
        <f t="shared" si="917"/>
        <v>0</v>
      </c>
      <c r="EF467" s="256">
        <f t="shared" si="905"/>
        <v>0</v>
      </c>
      <c r="EG467" s="256">
        <f t="shared" si="906"/>
        <v>0</v>
      </c>
      <c r="EH467" s="256">
        <f t="shared" si="907"/>
        <v>0</v>
      </c>
      <c r="EI467" s="256">
        <f t="shared" si="908"/>
        <v>0</v>
      </c>
      <c r="EJ467" s="256">
        <f t="shared" si="909"/>
        <v>0</v>
      </c>
      <c r="EK467" s="244">
        <f t="shared" si="910"/>
        <v>0</v>
      </c>
    </row>
    <row r="468" spans="1:141" s="9" customFormat="1" ht="15" customHeight="1">
      <c r="A468" s="62"/>
      <c r="B468" s="62"/>
      <c r="C468" s="61" t="s">
        <v>34</v>
      </c>
      <c r="D468" s="655"/>
      <c r="E468" s="57"/>
      <c r="F468" s="57"/>
      <c r="G468" s="57"/>
      <c r="H468" s="57"/>
      <c r="I468" s="57"/>
      <c r="J468" s="649"/>
      <c r="K468" s="57"/>
      <c r="L468" s="33"/>
      <c r="M468" s="34">
        <f t="shared" si="899"/>
        <v>1.1000000000000001</v>
      </c>
      <c r="N468" s="865"/>
      <c r="O468" s="866"/>
      <c r="P468" s="865"/>
      <c r="Q468" s="866"/>
      <c r="R468" s="865"/>
      <c r="S468" s="866"/>
      <c r="T468" s="865"/>
      <c r="U468" s="866"/>
      <c r="V468" s="865"/>
      <c r="W468" s="866"/>
      <c r="X468" s="287"/>
      <c r="Y468" s="867"/>
      <c r="Z468" s="961"/>
      <c r="AA468" s="867"/>
      <c r="AB468" s="961"/>
      <c r="AC468" s="867"/>
      <c r="AD468" s="961"/>
      <c r="AE468" s="867"/>
      <c r="AF468" s="961"/>
      <c r="AG468" s="867"/>
      <c r="AH468" s="961"/>
      <c r="AI468" s="277"/>
      <c r="AJ468" s="869"/>
      <c r="AK468" s="870"/>
      <c r="AL468" s="869"/>
      <c r="AM468" s="870"/>
      <c r="AN468" s="869"/>
      <c r="AO468" s="870"/>
      <c r="AP468" s="869"/>
      <c r="AQ468" s="870"/>
      <c r="AR468" s="869"/>
      <c r="AS468" s="870"/>
      <c r="AT468" s="278"/>
      <c r="AU468" s="861"/>
      <c r="AV468" s="862"/>
      <c r="AW468" s="861"/>
      <c r="AX468" s="862"/>
      <c r="AY468" s="861"/>
      <c r="AZ468" s="862"/>
      <c r="BA468" s="861"/>
      <c r="BB468" s="862"/>
      <c r="BC468" s="861"/>
      <c r="BD468" s="862"/>
      <c r="BE468" s="279"/>
      <c r="BF468" s="863"/>
      <c r="BG468" s="864"/>
      <c r="BH468" s="863"/>
      <c r="BI468" s="864"/>
      <c r="BJ468" s="863"/>
      <c r="BK468" s="864"/>
      <c r="BL468" s="863"/>
      <c r="BM468" s="864"/>
      <c r="BN468" s="863"/>
      <c r="BO468" s="864"/>
      <c r="BP468" s="514"/>
      <c r="BQ468" s="575"/>
      <c r="BR468" s="576"/>
      <c r="BS468" s="576"/>
      <c r="BT468" s="576"/>
      <c r="BU468" s="576"/>
      <c r="BV468" s="577"/>
      <c r="BW468" s="993"/>
      <c r="BX468" s="992"/>
      <c r="BY468" s="991"/>
      <c r="BZ468" s="992"/>
      <c r="CA468" s="991"/>
      <c r="CB468" s="992"/>
      <c r="CC468" s="991"/>
      <c r="CD468" s="992"/>
      <c r="CE468" s="991"/>
      <c r="CF468" s="992"/>
      <c r="CG468" s="281"/>
      <c r="CH468" s="989"/>
      <c r="CI468" s="990"/>
      <c r="CJ468" s="989"/>
      <c r="CK468" s="990"/>
      <c r="CL468" s="989"/>
      <c r="CM468" s="990"/>
      <c r="CN468" s="989"/>
      <c r="CO468" s="990"/>
      <c r="CP468" s="989"/>
      <c r="CQ468" s="990"/>
      <c r="CR468" s="282"/>
      <c r="CS468" s="987"/>
      <c r="CT468" s="988"/>
      <c r="CU468" s="987"/>
      <c r="CV468" s="988"/>
      <c r="CW468" s="987"/>
      <c r="CX468" s="988"/>
      <c r="CY468" s="987"/>
      <c r="CZ468" s="988"/>
      <c r="DA468" s="987"/>
      <c r="DB468" s="988"/>
      <c r="DC468" s="283"/>
      <c r="DD468" s="967">
        <f t="shared" si="900"/>
        <v>0</v>
      </c>
      <c r="DE468" s="968"/>
      <c r="DF468" s="967">
        <f t="shared" si="901"/>
        <v>0</v>
      </c>
      <c r="DG468" s="968"/>
      <c r="DH468" s="967">
        <f t="shared" si="902"/>
        <v>0</v>
      </c>
      <c r="DI468" s="968"/>
      <c r="DJ468" s="967">
        <f t="shared" si="903"/>
        <v>0</v>
      </c>
      <c r="DK468" s="968"/>
      <c r="DL468" s="967">
        <f t="shared" si="904"/>
        <v>0</v>
      </c>
      <c r="DM468" s="968"/>
      <c r="DN468" s="233">
        <f t="shared" si="911"/>
        <v>0</v>
      </c>
      <c r="DO468" s="996"/>
      <c r="DP468" s="997"/>
      <c r="DQ468" s="996"/>
      <c r="DR468" s="997"/>
      <c r="DS468" s="996"/>
      <c r="DT468" s="997"/>
      <c r="DU468" s="996"/>
      <c r="DV468" s="997"/>
      <c r="DW468" s="996"/>
      <c r="DX468" s="997"/>
      <c r="DY468" s="285"/>
      <c r="DZ468" s="572">
        <f t="shared" si="912"/>
        <v>0</v>
      </c>
      <c r="EA468" s="573">
        <f t="shared" si="913"/>
        <v>0</v>
      </c>
      <c r="EB468" s="573">
        <f t="shared" si="914"/>
        <v>0</v>
      </c>
      <c r="EC468" s="573">
        <f t="shared" si="915"/>
        <v>0</v>
      </c>
      <c r="ED468" s="573">
        <f t="shared" si="916"/>
        <v>0</v>
      </c>
      <c r="EE468" s="574">
        <f t="shared" si="917"/>
        <v>0</v>
      </c>
      <c r="EF468" s="256">
        <f t="shared" si="905"/>
        <v>0</v>
      </c>
      <c r="EG468" s="256">
        <f t="shared" si="906"/>
        <v>0</v>
      </c>
      <c r="EH468" s="256">
        <f t="shared" si="907"/>
        <v>0</v>
      </c>
      <c r="EI468" s="256">
        <f t="shared" si="908"/>
        <v>0</v>
      </c>
      <c r="EJ468" s="256">
        <f t="shared" si="909"/>
        <v>0</v>
      </c>
      <c r="EK468" s="244">
        <f t="shared" si="910"/>
        <v>0</v>
      </c>
    </row>
    <row r="469" spans="1:141" s="9" customFormat="1" ht="15" customHeight="1">
      <c r="A469" s="62"/>
      <c r="B469" s="62"/>
      <c r="C469" s="61" t="s">
        <v>315</v>
      </c>
      <c r="D469" s="655" t="s">
        <v>338</v>
      </c>
      <c r="E469" s="57"/>
      <c r="F469" s="57"/>
      <c r="G469" s="57"/>
      <c r="H469" s="57"/>
      <c r="I469" s="57"/>
      <c r="J469" s="649"/>
      <c r="K469" s="57"/>
      <c r="L469" s="33"/>
      <c r="M469" s="34">
        <f t="shared" si="899"/>
        <v>1.1000000000000001</v>
      </c>
      <c r="N469" s="865"/>
      <c r="O469" s="866"/>
      <c r="P469" s="865"/>
      <c r="Q469" s="866"/>
      <c r="R469" s="865"/>
      <c r="S469" s="866"/>
      <c r="T469" s="865"/>
      <c r="U469" s="866"/>
      <c r="V469" s="865"/>
      <c r="W469" s="866"/>
      <c r="X469" s="287"/>
      <c r="Y469" s="867"/>
      <c r="Z469" s="961"/>
      <c r="AA469" s="867"/>
      <c r="AB469" s="961"/>
      <c r="AC469" s="867"/>
      <c r="AD469" s="961"/>
      <c r="AE469" s="867"/>
      <c r="AF469" s="961"/>
      <c r="AG469" s="867"/>
      <c r="AH469" s="961"/>
      <c r="AI469" s="277"/>
      <c r="AJ469" s="869"/>
      <c r="AK469" s="870"/>
      <c r="AL469" s="869"/>
      <c r="AM469" s="870"/>
      <c r="AN469" s="869"/>
      <c r="AO469" s="870"/>
      <c r="AP469" s="869"/>
      <c r="AQ469" s="870"/>
      <c r="AR469" s="869"/>
      <c r="AS469" s="870"/>
      <c r="AT469" s="278"/>
      <c r="AU469" s="861"/>
      <c r="AV469" s="862"/>
      <c r="AW469" s="861"/>
      <c r="AX469" s="862"/>
      <c r="AY469" s="861"/>
      <c r="AZ469" s="862"/>
      <c r="BA469" s="861"/>
      <c r="BB469" s="862"/>
      <c r="BC469" s="861"/>
      <c r="BD469" s="862"/>
      <c r="BE469" s="279"/>
      <c r="BF469" s="863"/>
      <c r="BG469" s="864"/>
      <c r="BH469" s="863"/>
      <c r="BI469" s="864"/>
      <c r="BJ469" s="863"/>
      <c r="BK469" s="864"/>
      <c r="BL469" s="863"/>
      <c r="BM469" s="864"/>
      <c r="BN469" s="863"/>
      <c r="BO469" s="864"/>
      <c r="BP469" s="514"/>
      <c r="BQ469" s="575"/>
      <c r="BR469" s="576"/>
      <c r="BS469" s="576"/>
      <c r="BT469" s="576"/>
      <c r="BU469" s="576"/>
      <c r="BV469" s="577"/>
      <c r="BW469" s="993"/>
      <c r="BX469" s="992"/>
      <c r="BY469" s="991"/>
      <c r="BZ469" s="992"/>
      <c r="CA469" s="991"/>
      <c r="CB469" s="992"/>
      <c r="CC469" s="991"/>
      <c r="CD469" s="992"/>
      <c r="CE469" s="991"/>
      <c r="CF469" s="992"/>
      <c r="CG469" s="281"/>
      <c r="CH469" s="989"/>
      <c r="CI469" s="990"/>
      <c r="CJ469" s="989"/>
      <c r="CK469" s="990"/>
      <c r="CL469" s="989"/>
      <c r="CM469" s="990"/>
      <c r="CN469" s="989"/>
      <c r="CO469" s="990"/>
      <c r="CP469" s="989"/>
      <c r="CQ469" s="990"/>
      <c r="CR469" s="282"/>
      <c r="CS469" s="987"/>
      <c r="CT469" s="988"/>
      <c r="CU469" s="987"/>
      <c r="CV469" s="988"/>
      <c r="CW469" s="987"/>
      <c r="CX469" s="988"/>
      <c r="CY469" s="987"/>
      <c r="CZ469" s="988"/>
      <c r="DA469" s="987"/>
      <c r="DB469" s="988"/>
      <c r="DC469" s="283"/>
      <c r="DD469" s="967">
        <f t="shared" si="900"/>
        <v>0</v>
      </c>
      <c r="DE469" s="968"/>
      <c r="DF469" s="967">
        <f t="shared" si="901"/>
        <v>0</v>
      </c>
      <c r="DG469" s="968"/>
      <c r="DH469" s="967">
        <f t="shared" si="902"/>
        <v>0</v>
      </c>
      <c r="DI469" s="968"/>
      <c r="DJ469" s="967">
        <f t="shared" si="903"/>
        <v>0</v>
      </c>
      <c r="DK469" s="968"/>
      <c r="DL469" s="967">
        <f t="shared" si="904"/>
        <v>0</v>
      </c>
      <c r="DM469" s="968"/>
      <c r="DN469" s="233">
        <f t="shared" si="911"/>
        <v>0</v>
      </c>
      <c r="DO469" s="996"/>
      <c r="DP469" s="997"/>
      <c r="DQ469" s="996"/>
      <c r="DR469" s="997"/>
      <c r="DS469" s="996"/>
      <c r="DT469" s="997"/>
      <c r="DU469" s="996"/>
      <c r="DV469" s="997"/>
      <c r="DW469" s="996"/>
      <c r="DX469" s="997"/>
      <c r="DY469" s="285"/>
      <c r="DZ469" s="572">
        <f t="shared" si="912"/>
        <v>0</v>
      </c>
      <c r="EA469" s="573">
        <f t="shared" si="913"/>
        <v>0</v>
      </c>
      <c r="EB469" s="573">
        <f t="shared" si="914"/>
        <v>0</v>
      </c>
      <c r="EC469" s="573">
        <f t="shared" si="915"/>
        <v>0</v>
      </c>
      <c r="ED469" s="573">
        <f t="shared" si="916"/>
        <v>0</v>
      </c>
      <c r="EE469" s="574">
        <f t="shared" si="917"/>
        <v>0</v>
      </c>
      <c r="EF469" s="256">
        <f t="shared" si="905"/>
        <v>0</v>
      </c>
      <c r="EG469" s="256">
        <f t="shared" si="906"/>
        <v>0</v>
      </c>
      <c r="EH469" s="256">
        <f t="shared" si="907"/>
        <v>0</v>
      </c>
      <c r="EI469" s="256">
        <f t="shared" si="908"/>
        <v>0</v>
      </c>
      <c r="EJ469" s="256">
        <f t="shared" si="909"/>
        <v>0</v>
      </c>
      <c r="EK469" s="244">
        <f t="shared" si="910"/>
        <v>0</v>
      </c>
    </row>
    <row r="470" spans="1:141" s="9" customFormat="1" ht="15" customHeight="1">
      <c r="A470" s="62"/>
      <c r="B470" s="62"/>
      <c r="C470" s="61" t="s">
        <v>231</v>
      </c>
      <c r="D470" s="655"/>
      <c r="E470" s="57"/>
      <c r="F470" s="57"/>
      <c r="G470" s="57"/>
      <c r="H470" s="57"/>
      <c r="I470" s="57"/>
      <c r="J470" s="649"/>
      <c r="K470" s="57"/>
      <c r="L470" s="33"/>
      <c r="M470" s="34">
        <f t="shared" si="899"/>
        <v>1</v>
      </c>
      <c r="N470" s="865"/>
      <c r="O470" s="866"/>
      <c r="P470" s="865"/>
      <c r="Q470" s="866"/>
      <c r="R470" s="865"/>
      <c r="S470" s="866"/>
      <c r="T470" s="865"/>
      <c r="U470" s="866"/>
      <c r="V470" s="865"/>
      <c r="W470" s="866"/>
      <c r="X470" s="287"/>
      <c r="Y470" s="867"/>
      <c r="Z470" s="961"/>
      <c r="AA470" s="867"/>
      <c r="AB470" s="961"/>
      <c r="AC470" s="867"/>
      <c r="AD470" s="961"/>
      <c r="AE470" s="867"/>
      <c r="AF470" s="961"/>
      <c r="AG470" s="867"/>
      <c r="AH470" s="961"/>
      <c r="AI470" s="277"/>
      <c r="AJ470" s="869"/>
      <c r="AK470" s="870"/>
      <c r="AL470" s="869"/>
      <c r="AM470" s="870"/>
      <c r="AN470" s="869"/>
      <c r="AO470" s="870"/>
      <c r="AP470" s="869"/>
      <c r="AQ470" s="870"/>
      <c r="AR470" s="869"/>
      <c r="AS470" s="870"/>
      <c r="AT470" s="278"/>
      <c r="AU470" s="861"/>
      <c r="AV470" s="862"/>
      <c r="AW470" s="861"/>
      <c r="AX470" s="862"/>
      <c r="AY470" s="861"/>
      <c r="AZ470" s="862"/>
      <c r="BA470" s="861"/>
      <c r="BB470" s="862"/>
      <c r="BC470" s="861"/>
      <c r="BD470" s="862"/>
      <c r="BE470" s="279"/>
      <c r="BF470" s="863"/>
      <c r="BG470" s="864"/>
      <c r="BH470" s="863"/>
      <c r="BI470" s="864"/>
      <c r="BJ470" s="863"/>
      <c r="BK470" s="864"/>
      <c r="BL470" s="863"/>
      <c r="BM470" s="864"/>
      <c r="BN470" s="863"/>
      <c r="BO470" s="864"/>
      <c r="BP470" s="514"/>
      <c r="BQ470" s="575"/>
      <c r="BR470" s="576"/>
      <c r="BS470" s="576"/>
      <c r="BT470" s="576"/>
      <c r="BU470" s="576"/>
      <c r="BV470" s="577"/>
      <c r="BW470" s="993"/>
      <c r="BX470" s="992"/>
      <c r="BY470" s="991"/>
      <c r="BZ470" s="992"/>
      <c r="CA470" s="991"/>
      <c r="CB470" s="992"/>
      <c r="CC470" s="991"/>
      <c r="CD470" s="992"/>
      <c r="CE470" s="991"/>
      <c r="CF470" s="992"/>
      <c r="CG470" s="281"/>
      <c r="CH470" s="989"/>
      <c r="CI470" s="990"/>
      <c r="CJ470" s="989"/>
      <c r="CK470" s="990"/>
      <c r="CL470" s="989"/>
      <c r="CM470" s="990"/>
      <c r="CN470" s="989"/>
      <c r="CO470" s="990"/>
      <c r="CP470" s="989"/>
      <c r="CQ470" s="990"/>
      <c r="CR470" s="282"/>
      <c r="CS470" s="987"/>
      <c r="CT470" s="988"/>
      <c r="CU470" s="987"/>
      <c r="CV470" s="988"/>
      <c r="CW470" s="987"/>
      <c r="CX470" s="988"/>
      <c r="CY470" s="987"/>
      <c r="CZ470" s="988"/>
      <c r="DA470" s="987"/>
      <c r="DB470" s="988"/>
      <c r="DC470" s="283"/>
      <c r="DD470" s="967">
        <f t="shared" si="900"/>
        <v>0</v>
      </c>
      <c r="DE470" s="968"/>
      <c r="DF470" s="967">
        <f t="shared" si="901"/>
        <v>0</v>
      </c>
      <c r="DG470" s="968"/>
      <c r="DH470" s="967">
        <f t="shared" si="902"/>
        <v>0</v>
      </c>
      <c r="DI470" s="968"/>
      <c r="DJ470" s="967">
        <f t="shared" si="903"/>
        <v>0</v>
      </c>
      <c r="DK470" s="968"/>
      <c r="DL470" s="967">
        <f t="shared" si="904"/>
        <v>0</v>
      </c>
      <c r="DM470" s="968"/>
      <c r="DN470" s="233">
        <f t="shared" si="911"/>
        <v>0</v>
      </c>
      <c r="DO470" s="996"/>
      <c r="DP470" s="997"/>
      <c r="DQ470" s="996"/>
      <c r="DR470" s="997"/>
      <c r="DS470" s="996"/>
      <c r="DT470" s="997"/>
      <c r="DU470" s="996"/>
      <c r="DV470" s="997"/>
      <c r="DW470" s="996"/>
      <c r="DX470" s="997"/>
      <c r="DY470" s="285"/>
      <c r="DZ470" s="572">
        <f t="shared" si="912"/>
        <v>0</v>
      </c>
      <c r="EA470" s="573">
        <f t="shared" si="913"/>
        <v>0</v>
      </c>
      <c r="EB470" s="573">
        <f t="shared" si="914"/>
        <v>0</v>
      </c>
      <c r="EC470" s="573">
        <f t="shared" si="915"/>
        <v>0</v>
      </c>
      <c r="ED470" s="573">
        <f t="shared" si="916"/>
        <v>0</v>
      </c>
      <c r="EE470" s="574">
        <f t="shared" si="917"/>
        <v>0</v>
      </c>
      <c r="EF470" s="256">
        <f t="shared" si="905"/>
        <v>0</v>
      </c>
      <c r="EG470" s="256">
        <f t="shared" si="906"/>
        <v>0</v>
      </c>
      <c r="EH470" s="256">
        <f t="shared" si="907"/>
        <v>0</v>
      </c>
      <c r="EI470" s="256">
        <f t="shared" si="908"/>
        <v>0</v>
      </c>
      <c r="EJ470" s="256">
        <f t="shared" si="909"/>
        <v>0</v>
      </c>
      <c r="EK470" s="244">
        <f t="shared" si="910"/>
        <v>0</v>
      </c>
    </row>
    <row r="471" spans="1:141" s="9" customFormat="1" ht="15" customHeight="1">
      <c r="A471" s="62"/>
      <c r="B471" s="62"/>
      <c r="C471" s="61" t="s">
        <v>15</v>
      </c>
      <c r="D471" s="655"/>
      <c r="E471" s="57"/>
      <c r="F471" s="57"/>
      <c r="G471" s="57"/>
      <c r="H471" s="57"/>
      <c r="I471" s="57"/>
      <c r="J471" s="649"/>
      <c r="K471" s="57"/>
      <c r="L471" s="33"/>
      <c r="M471" s="34">
        <f t="shared" si="899"/>
        <v>1</v>
      </c>
      <c r="N471" s="865"/>
      <c r="O471" s="866"/>
      <c r="P471" s="865"/>
      <c r="Q471" s="866"/>
      <c r="R471" s="865"/>
      <c r="S471" s="866"/>
      <c r="T471" s="865"/>
      <c r="U471" s="866"/>
      <c r="V471" s="865"/>
      <c r="W471" s="866"/>
      <c r="X471" s="287"/>
      <c r="Y471" s="867"/>
      <c r="Z471" s="961"/>
      <c r="AA471" s="867"/>
      <c r="AB471" s="961"/>
      <c r="AC471" s="867"/>
      <c r="AD471" s="961"/>
      <c r="AE471" s="867"/>
      <c r="AF471" s="961"/>
      <c r="AG471" s="867"/>
      <c r="AH471" s="961"/>
      <c r="AI471" s="277"/>
      <c r="AJ471" s="869"/>
      <c r="AK471" s="870"/>
      <c r="AL471" s="869"/>
      <c r="AM471" s="870"/>
      <c r="AN471" s="869"/>
      <c r="AO471" s="870"/>
      <c r="AP471" s="869"/>
      <c r="AQ471" s="870"/>
      <c r="AR471" s="869"/>
      <c r="AS471" s="870"/>
      <c r="AT471" s="278"/>
      <c r="AU471" s="861"/>
      <c r="AV471" s="862"/>
      <c r="AW471" s="861"/>
      <c r="AX471" s="862"/>
      <c r="AY471" s="861"/>
      <c r="AZ471" s="862"/>
      <c r="BA471" s="861"/>
      <c r="BB471" s="862"/>
      <c r="BC471" s="861"/>
      <c r="BD471" s="862"/>
      <c r="BE471" s="279"/>
      <c r="BF471" s="863"/>
      <c r="BG471" s="864"/>
      <c r="BH471" s="863"/>
      <c r="BI471" s="864"/>
      <c r="BJ471" s="863"/>
      <c r="BK471" s="864"/>
      <c r="BL471" s="863"/>
      <c r="BM471" s="864"/>
      <c r="BN471" s="863"/>
      <c r="BO471" s="864"/>
      <c r="BP471" s="514"/>
      <c r="BQ471" s="575"/>
      <c r="BR471" s="576"/>
      <c r="BS471" s="576"/>
      <c r="BT471" s="576"/>
      <c r="BU471" s="576"/>
      <c r="BV471" s="577"/>
      <c r="BW471" s="993"/>
      <c r="BX471" s="992"/>
      <c r="BY471" s="991"/>
      <c r="BZ471" s="992"/>
      <c r="CA471" s="991"/>
      <c r="CB471" s="992"/>
      <c r="CC471" s="991"/>
      <c r="CD471" s="992"/>
      <c r="CE471" s="991"/>
      <c r="CF471" s="992"/>
      <c r="CG471" s="281"/>
      <c r="CH471" s="989"/>
      <c r="CI471" s="990"/>
      <c r="CJ471" s="989"/>
      <c r="CK471" s="990"/>
      <c r="CL471" s="989"/>
      <c r="CM471" s="990"/>
      <c r="CN471" s="989"/>
      <c r="CO471" s="990"/>
      <c r="CP471" s="989"/>
      <c r="CQ471" s="990"/>
      <c r="CR471" s="282"/>
      <c r="CS471" s="987"/>
      <c r="CT471" s="988"/>
      <c r="CU471" s="987"/>
      <c r="CV471" s="988"/>
      <c r="CW471" s="987"/>
      <c r="CX471" s="988"/>
      <c r="CY471" s="987"/>
      <c r="CZ471" s="988"/>
      <c r="DA471" s="987"/>
      <c r="DB471" s="988"/>
      <c r="DC471" s="283"/>
      <c r="DD471" s="967">
        <f t="shared" si="900"/>
        <v>0</v>
      </c>
      <c r="DE471" s="968"/>
      <c r="DF471" s="967">
        <f t="shared" si="901"/>
        <v>0</v>
      </c>
      <c r="DG471" s="968"/>
      <c r="DH471" s="967">
        <f t="shared" si="902"/>
        <v>0</v>
      </c>
      <c r="DI471" s="968"/>
      <c r="DJ471" s="967">
        <f t="shared" si="903"/>
        <v>0</v>
      </c>
      <c r="DK471" s="968"/>
      <c r="DL471" s="967">
        <f t="shared" si="904"/>
        <v>0</v>
      </c>
      <c r="DM471" s="968"/>
      <c r="DN471" s="233">
        <f t="shared" si="911"/>
        <v>0</v>
      </c>
      <c r="DO471" s="996"/>
      <c r="DP471" s="997"/>
      <c r="DQ471" s="996"/>
      <c r="DR471" s="997"/>
      <c r="DS471" s="996"/>
      <c r="DT471" s="997"/>
      <c r="DU471" s="996"/>
      <c r="DV471" s="997"/>
      <c r="DW471" s="996"/>
      <c r="DX471" s="997"/>
      <c r="DY471" s="285"/>
      <c r="DZ471" s="572">
        <f t="shared" si="912"/>
        <v>0</v>
      </c>
      <c r="EA471" s="573">
        <f t="shared" si="913"/>
        <v>0</v>
      </c>
      <c r="EB471" s="573">
        <f t="shared" si="914"/>
        <v>0</v>
      </c>
      <c r="EC471" s="573">
        <f t="shared" si="915"/>
        <v>0</v>
      </c>
      <c r="ED471" s="573">
        <f t="shared" si="916"/>
        <v>0</v>
      </c>
      <c r="EE471" s="574">
        <f t="shared" si="917"/>
        <v>0</v>
      </c>
      <c r="EF471" s="256">
        <f t="shared" si="905"/>
        <v>0</v>
      </c>
      <c r="EG471" s="256">
        <f t="shared" si="906"/>
        <v>0</v>
      </c>
      <c r="EH471" s="256">
        <f t="shared" si="907"/>
        <v>0</v>
      </c>
      <c r="EI471" s="256">
        <f t="shared" si="908"/>
        <v>0</v>
      </c>
      <c r="EJ471" s="256">
        <f t="shared" si="909"/>
        <v>0</v>
      </c>
      <c r="EK471" s="244">
        <f t="shared" si="910"/>
        <v>0</v>
      </c>
    </row>
    <row r="472" spans="1:141" s="9" customFormat="1" ht="15" customHeight="1">
      <c r="A472" s="62"/>
      <c r="B472" s="62"/>
      <c r="C472" s="61" t="s">
        <v>34</v>
      </c>
      <c r="D472" s="655"/>
      <c r="E472" s="57"/>
      <c r="F472" s="57"/>
      <c r="G472" s="57"/>
      <c r="H472" s="57"/>
      <c r="I472" s="57"/>
      <c r="J472" s="649"/>
      <c r="K472" s="57"/>
      <c r="L472" s="33"/>
      <c r="M472" s="34">
        <f t="shared" si="899"/>
        <v>1.1000000000000001</v>
      </c>
      <c r="N472" s="865"/>
      <c r="O472" s="866"/>
      <c r="P472" s="865"/>
      <c r="Q472" s="866"/>
      <c r="R472" s="865"/>
      <c r="S472" s="866"/>
      <c r="T472" s="865"/>
      <c r="U472" s="866"/>
      <c r="V472" s="865"/>
      <c r="W472" s="866"/>
      <c r="X472" s="287"/>
      <c r="Y472" s="867"/>
      <c r="Z472" s="961"/>
      <c r="AA472" s="867"/>
      <c r="AB472" s="961"/>
      <c r="AC472" s="867"/>
      <c r="AD472" s="961"/>
      <c r="AE472" s="867"/>
      <c r="AF472" s="961"/>
      <c r="AG472" s="867"/>
      <c r="AH472" s="961"/>
      <c r="AI472" s="277"/>
      <c r="AJ472" s="869"/>
      <c r="AK472" s="870"/>
      <c r="AL472" s="869"/>
      <c r="AM472" s="870"/>
      <c r="AN472" s="869"/>
      <c r="AO472" s="870"/>
      <c r="AP472" s="869"/>
      <c r="AQ472" s="870"/>
      <c r="AR472" s="869"/>
      <c r="AS472" s="870"/>
      <c r="AT472" s="278"/>
      <c r="AU472" s="861"/>
      <c r="AV472" s="862"/>
      <c r="AW472" s="861"/>
      <c r="AX472" s="862"/>
      <c r="AY472" s="861"/>
      <c r="AZ472" s="862"/>
      <c r="BA472" s="861"/>
      <c r="BB472" s="862"/>
      <c r="BC472" s="861"/>
      <c r="BD472" s="862"/>
      <c r="BE472" s="279"/>
      <c r="BF472" s="863"/>
      <c r="BG472" s="864"/>
      <c r="BH472" s="863"/>
      <c r="BI472" s="864"/>
      <c r="BJ472" s="863"/>
      <c r="BK472" s="864"/>
      <c r="BL472" s="863"/>
      <c r="BM472" s="864"/>
      <c r="BN472" s="863"/>
      <c r="BO472" s="864"/>
      <c r="BP472" s="514"/>
      <c r="BQ472" s="575"/>
      <c r="BR472" s="576"/>
      <c r="BS472" s="576"/>
      <c r="BT472" s="576"/>
      <c r="BU472" s="576"/>
      <c r="BV472" s="577"/>
      <c r="BW472" s="993"/>
      <c r="BX472" s="992"/>
      <c r="BY472" s="991"/>
      <c r="BZ472" s="992"/>
      <c r="CA472" s="991"/>
      <c r="CB472" s="992"/>
      <c r="CC472" s="991"/>
      <c r="CD472" s="992"/>
      <c r="CE472" s="991"/>
      <c r="CF472" s="992"/>
      <c r="CG472" s="281"/>
      <c r="CH472" s="989"/>
      <c r="CI472" s="990"/>
      <c r="CJ472" s="989"/>
      <c r="CK472" s="990"/>
      <c r="CL472" s="989"/>
      <c r="CM472" s="990"/>
      <c r="CN472" s="989"/>
      <c r="CO472" s="990"/>
      <c r="CP472" s="989"/>
      <c r="CQ472" s="990"/>
      <c r="CR472" s="282"/>
      <c r="CS472" s="987"/>
      <c r="CT472" s="988"/>
      <c r="CU472" s="987"/>
      <c r="CV472" s="988"/>
      <c r="CW472" s="987"/>
      <c r="CX472" s="988"/>
      <c r="CY472" s="987"/>
      <c r="CZ472" s="988"/>
      <c r="DA472" s="987"/>
      <c r="DB472" s="988"/>
      <c r="DC472" s="283"/>
      <c r="DD472" s="967">
        <f t="shared" si="900"/>
        <v>0</v>
      </c>
      <c r="DE472" s="968"/>
      <c r="DF472" s="967">
        <f t="shared" si="901"/>
        <v>0</v>
      </c>
      <c r="DG472" s="968"/>
      <c r="DH472" s="967">
        <f t="shared" si="902"/>
        <v>0</v>
      </c>
      <c r="DI472" s="968"/>
      <c r="DJ472" s="967">
        <f t="shared" si="903"/>
        <v>0</v>
      </c>
      <c r="DK472" s="968"/>
      <c r="DL472" s="967">
        <f t="shared" si="904"/>
        <v>0</v>
      </c>
      <c r="DM472" s="968"/>
      <c r="DN472" s="233">
        <f t="shared" si="911"/>
        <v>0</v>
      </c>
      <c r="DO472" s="996"/>
      <c r="DP472" s="997"/>
      <c r="DQ472" s="996"/>
      <c r="DR472" s="997"/>
      <c r="DS472" s="996"/>
      <c r="DT472" s="997"/>
      <c r="DU472" s="996"/>
      <c r="DV472" s="997"/>
      <c r="DW472" s="996"/>
      <c r="DX472" s="997"/>
      <c r="DY472" s="285"/>
      <c r="DZ472" s="572">
        <f t="shared" si="912"/>
        <v>0</v>
      </c>
      <c r="EA472" s="573">
        <f t="shared" si="913"/>
        <v>0</v>
      </c>
      <c r="EB472" s="573">
        <f t="shared" si="914"/>
        <v>0</v>
      </c>
      <c r="EC472" s="573">
        <f t="shared" si="915"/>
        <v>0</v>
      </c>
      <c r="ED472" s="573">
        <f t="shared" si="916"/>
        <v>0</v>
      </c>
      <c r="EE472" s="574">
        <f t="shared" si="917"/>
        <v>0</v>
      </c>
      <c r="EF472" s="256">
        <f t="shared" si="905"/>
        <v>0</v>
      </c>
      <c r="EG472" s="256">
        <f t="shared" si="906"/>
        <v>0</v>
      </c>
      <c r="EH472" s="256">
        <f t="shared" si="907"/>
        <v>0</v>
      </c>
      <c r="EI472" s="256">
        <f t="shared" si="908"/>
        <v>0</v>
      </c>
      <c r="EJ472" s="256">
        <f t="shared" si="909"/>
        <v>0</v>
      </c>
      <c r="EK472" s="244">
        <f t="shared" si="910"/>
        <v>0</v>
      </c>
    </row>
    <row r="473" spans="1:141" s="9" customFormat="1" ht="15" customHeight="1">
      <c r="A473" s="62"/>
      <c r="B473" s="62"/>
      <c r="C473" s="61"/>
      <c r="D473" s="34"/>
      <c r="E473" s="13"/>
      <c r="F473" s="13"/>
      <c r="G473" s="13"/>
      <c r="H473" s="13"/>
      <c r="I473" s="13"/>
      <c r="J473" s="892" t="s">
        <v>151</v>
      </c>
      <c r="K473" s="903"/>
      <c r="L473" s="903"/>
      <c r="M473" s="885"/>
      <c r="N473" s="886"/>
      <c r="O473" s="686"/>
      <c r="P473" s="886"/>
      <c r="Q473" s="686"/>
      <c r="R473" s="886"/>
      <c r="S473" s="686"/>
      <c r="T473" s="886"/>
      <c r="U473" s="686"/>
      <c r="V473" s="886"/>
      <c r="W473" s="686"/>
      <c r="X473" s="95"/>
      <c r="Y473" s="886"/>
      <c r="Z473" s="686"/>
      <c r="AA473" s="886"/>
      <c r="AB473" s="686"/>
      <c r="AC473" s="886"/>
      <c r="AD473" s="686"/>
      <c r="AE473" s="886"/>
      <c r="AF473" s="686"/>
      <c r="AG473" s="886"/>
      <c r="AH473" s="686"/>
      <c r="AI473" s="95"/>
      <c r="AJ473" s="886"/>
      <c r="AK473" s="686"/>
      <c r="AL473" s="886"/>
      <c r="AM473" s="686"/>
      <c r="AN473" s="886"/>
      <c r="AO473" s="686"/>
      <c r="AP473" s="886"/>
      <c r="AQ473" s="686"/>
      <c r="AR473" s="886"/>
      <c r="AS473" s="686"/>
      <c r="AT473" s="95"/>
      <c r="AU473" s="886"/>
      <c r="AV473" s="686"/>
      <c r="AW473" s="886"/>
      <c r="AX473" s="686"/>
      <c r="AY473" s="886"/>
      <c r="AZ473" s="686"/>
      <c r="BA473" s="886"/>
      <c r="BB473" s="686"/>
      <c r="BC473" s="886"/>
      <c r="BD473" s="686"/>
      <c r="BE473" s="95"/>
      <c r="BF473" s="886"/>
      <c r="BG473" s="686"/>
      <c r="BH473" s="886"/>
      <c r="BI473" s="686"/>
      <c r="BJ473" s="886"/>
      <c r="BK473" s="686"/>
      <c r="BL473" s="886"/>
      <c r="BM473" s="686"/>
      <c r="BN473" s="886"/>
      <c r="BO473" s="686"/>
      <c r="BP473" s="241"/>
      <c r="BQ473" s="564"/>
      <c r="BR473" s="241"/>
      <c r="BS473" s="241"/>
      <c r="BT473" s="241"/>
      <c r="BU473" s="241"/>
      <c r="BV473" s="541"/>
      <c r="BW473" s="979"/>
      <c r="BX473" s="686"/>
      <c r="BY473" s="886"/>
      <c r="BZ473" s="686"/>
      <c r="CA473" s="886"/>
      <c r="CB473" s="686"/>
      <c r="CC473" s="886"/>
      <c r="CD473" s="686"/>
      <c r="CE473" s="886"/>
      <c r="CF473" s="686"/>
      <c r="CG473" s="95"/>
      <c r="CH473" s="886"/>
      <c r="CI473" s="686"/>
      <c r="CJ473" s="886"/>
      <c r="CK473" s="686"/>
      <c r="CL473" s="886"/>
      <c r="CM473" s="686"/>
      <c r="CN473" s="886"/>
      <c r="CO473" s="686"/>
      <c r="CP473" s="886"/>
      <c r="CQ473" s="686"/>
      <c r="CR473" s="95"/>
      <c r="CS473" s="886"/>
      <c r="CT473" s="686"/>
      <c r="CU473" s="886"/>
      <c r="CV473" s="686"/>
      <c r="CW473" s="886"/>
      <c r="CX473" s="686"/>
      <c r="CY473" s="886"/>
      <c r="CZ473" s="686"/>
      <c r="DA473" s="886"/>
      <c r="DB473" s="686"/>
      <c r="DC473" s="95"/>
      <c r="DD473" s="886">
        <f>SUM(DD453:DD472)</f>
        <v>0</v>
      </c>
      <c r="DE473" s="686"/>
      <c r="DF473" s="886">
        <f>SUM(DF453:DF472)</f>
        <v>0</v>
      </c>
      <c r="DG473" s="686"/>
      <c r="DH473" s="886">
        <f>SUM(DH453:DH472)</f>
        <v>0</v>
      </c>
      <c r="DI473" s="686"/>
      <c r="DJ473" s="886">
        <f>SUM(DJ453:DJ472)</f>
        <v>0</v>
      </c>
      <c r="DK473" s="686"/>
      <c r="DL473" s="886">
        <f>SUM(DL453:DL472)</f>
        <v>0</v>
      </c>
      <c r="DM473" s="686"/>
      <c r="DN473" s="95">
        <f>SUM(DD473:DM473)</f>
        <v>0</v>
      </c>
      <c r="DO473" s="886"/>
      <c r="DP473" s="686"/>
      <c r="DQ473" s="886"/>
      <c r="DR473" s="686"/>
      <c r="DS473" s="886"/>
      <c r="DT473" s="686"/>
      <c r="DU473" s="886"/>
      <c r="DV473" s="686"/>
      <c r="DW473" s="886"/>
      <c r="DX473" s="686"/>
      <c r="DY473" s="95"/>
      <c r="DZ473" s="578">
        <f>SUM(DZ453:DZ472)</f>
        <v>0</v>
      </c>
      <c r="EA473" s="109">
        <f t="shared" ref="EA473:ED473" si="918">SUM(EA453:EA472)</f>
        <v>0</v>
      </c>
      <c r="EB473" s="109">
        <f t="shared" si="918"/>
        <v>0</v>
      </c>
      <c r="EC473" s="109">
        <f t="shared" si="918"/>
        <v>0</v>
      </c>
      <c r="ED473" s="109">
        <f t="shared" si="918"/>
        <v>0</v>
      </c>
      <c r="EE473" s="544">
        <f>SUM(DZ473:ED473)</f>
        <v>0</v>
      </c>
      <c r="EF473" s="109">
        <f>SUM(EF453:EF472)</f>
        <v>0</v>
      </c>
      <c r="EG473" s="109">
        <f>SUM(EG453:EG472)</f>
        <v>0</v>
      </c>
      <c r="EH473" s="109">
        <f>SUM(EH453:EH472)</f>
        <v>0</v>
      </c>
      <c r="EI473" s="109">
        <f>SUM(EI453:EI472)</f>
        <v>0</v>
      </c>
      <c r="EJ473" s="109">
        <f>SUM(EJ453:EJ472)</f>
        <v>0</v>
      </c>
      <c r="EK473" s="109">
        <f t="shared" ref="EK473" si="919">SUM(EF473:EJ473)</f>
        <v>0</v>
      </c>
    </row>
    <row r="474" spans="1:141" s="9" customFormat="1" ht="25.5" customHeight="1">
      <c r="A474" s="62"/>
      <c r="B474" s="62"/>
      <c r="C474" s="61"/>
      <c r="D474" s="34"/>
      <c r="E474" s="692" t="s">
        <v>188</v>
      </c>
      <c r="F474" s="692"/>
      <c r="G474" s="692"/>
      <c r="H474" s="692"/>
      <c r="I474" s="692"/>
      <c r="J474" s="34"/>
      <c r="K474" s="34"/>
      <c r="L474" s="286"/>
      <c r="M474" s="126"/>
      <c r="N474" s="127"/>
      <c r="O474" s="128"/>
      <c r="P474" s="127"/>
      <c r="Q474" s="128"/>
      <c r="R474" s="127"/>
      <c r="S474" s="128"/>
      <c r="T474" s="127"/>
      <c r="U474" s="128"/>
      <c r="V474" s="127"/>
      <c r="W474" s="128"/>
      <c r="X474" s="129"/>
      <c r="Y474" s="127"/>
      <c r="Z474" s="128"/>
      <c r="AA474" s="127"/>
      <c r="AB474" s="128"/>
      <c r="AC474" s="127"/>
      <c r="AD474" s="128"/>
      <c r="AE474" s="127"/>
      <c r="AF474" s="128"/>
      <c r="AG474" s="127"/>
      <c r="AH474" s="128"/>
      <c r="AI474" s="129"/>
      <c r="AJ474" s="127"/>
      <c r="AK474" s="128"/>
      <c r="AL474" s="127"/>
      <c r="AM474" s="128"/>
      <c r="AN474" s="127"/>
      <c r="AO474" s="128"/>
      <c r="AP474" s="127"/>
      <c r="AQ474" s="128"/>
      <c r="AR474" s="127"/>
      <c r="AS474" s="128"/>
      <c r="AT474" s="129"/>
      <c r="AU474" s="127"/>
      <c r="AV474" s="128"/>
      <c r="AW474" s="127"/>
      <c r="AX474" s="128"/>
      <c r="AY474" s="127"/>
      <c r="AZ474" s="128"/>
      <c r="BA474" s="127"/>
      <c r="BB474" s="128"/>
      <c r="BC474" s="127"/>
      <c r="BD474" s="128"/>
      <c r="BE474" s="129"/>
      <c r="BF474" s="127"/>
      <c r="BG474" s="128"/>
      <c r="BH474" s="127"/>
      <c r="BI474" s="128"/>
      <c r="BJ474" s="127"/>
      <c r="BK474" s="128"/>
      <c r="BL474" s="127"/>
      <c r="BM474" s="128"/>
      <c r="BN474" s="127"/>
      <c r="BO474" s="128"/>
      <c r="BP474" s="515"/>
      <c r="BQ474" s="565"/>
      <c r="BR474" s="515"/>
      <c r="BS474" s="515"/>
      <c r="BT474" s="515"/>
      <c r="BU474" s="515"/>
      <c r="BV474" s="547"/>
      <c r="BW474" s="530"/>
      <c r="BX474" s="128"/>
      <c r="BY474" s="127"/>
      <c r="BZ474" s="128"/>
      <c r="CA474" s="127"/>
      <c r="CB474" s="128"/>
      <c r="CC474" s="127"/>
      <c r="CD474" s="128"/>
      <c r="CE474" s="127"/>
      <c r="CF474" s="128"/>
      <c r="CG474" s="129"/>
      <c r="CH474" s="127"/>
      <c r="CI474" s="128"/>
      <c r="CJ474" s="127"/>
      <c r="CK474" s="128"/>
      <c r="CL474" s="127"/>
      <c r="CM474" s="128"/>
      <c r="CN474" s="127"/>
      <c r="CO474" s="128"/>
      <c r="CP474" s="127"/>
      <c r="CQ474" s="128"/>
      <c r="CR474" s="129"/>
      <c r="CS474" s="127"/>
      <c r="CT474" s="128"/>
      <c r="CU474" s="127"/>
      <c r="CV474" s="128"/>
      <c r="CW474" s="127"/>
      <c r="CX474" s="128"/>
      <c r="CY474" s="127"/>
      <c r="CZ474" s="128"/>
      <c r="DA474" s="127"/>
      <c r="DB474" s="128"/>
      <c r="DC474" s="129"/>
      <c r="DD474" s="127"/>
      <c r="DE474" s="128"/>
      <c r="DF474" s="127"/>
      <c r="DG474" s="128"/>
      <c r="DH474" s="127"/>
      <c r="DI474" s="128"/>
      <c r="DJ474" s="127"/>
      <c r="DK474" s="128"/>
      <c r="DL474" s="127"/>
      <c r="DM474" s="128"/>
      <c r="DN474" s="129"/>
      <c r="DO474" s="127"/>
      <c r="DP474" s="128"/>
      <c r="DQ474" s="127"/>
      <c r="DR474" s="128"/>
      <c r="DS474" s="127"/>
      <c r="DT474" s="128"/>
      <c r="DU474" s="127"/>
      <c r="DV474" s="128"/>
      <c r="DW474" s="127"/>
      <c r="DX474" s="128"/>
      <c r="DY474" s="129"/>
      <c r="DZ474" s="565"/>
      <c r="EA474" s="515"/>
      <c r="EB474" s="515"/>
      <c r="EC474" s="515"/>
      <c r="ED474" s="515"/>
      <c r="EE474" s="547"/>
      <c r="EF474" s="257"/>
      <c r="EG474" s="257"/>
      <c r="EH474" s="257"/>
      <c r="EI474" s="257"/>
      <c r="EJ474" s="257"/>
      <c r="EK474" s="258"/>
    </row>
    <row r="475" spans="1:141" s="9" customFormat="1" ht="36" customHeight="1">
      <c r="A475" s="62"/>
      <c r="B475" s="62"/>
      <c r="C475" s="94" t="s">
        <v>46</v>
      </c>
      <c r="D475" s="9" t="s">
        <v>149</v>
      </c>
      <c r="E475" s="64" t="str">
        <f>DD9</f>
        <v>Year 1</v>
      </c>
      <c r="F475" s="64" t="str">
        <f>DF9</f>
        <v>Year 2</v>
      </c>
      <c r="G475" s="64" t="str">
        <f>DH9</f>
        <v>Year 3</v>
      </c>
      <c r="H475" s="64" t="str">
        <f>DJ9</f>
        <v>Year 4</v>
      </c>
      <c r="I475" s="64" t="str">
        <f>DL9</f>
        <v>Year 5</v>
      </c>
      <c r="J475" s="62" t="s">
        <v>336</v>
      </c>
      <c r="K475" s="62" t="s">
        <v>337</v>
      </c>
      <c r="L475" s="62" t="s">
        <v>45</v>
      </c>
      <c r="M475" s="62" t="s">
        <v>317</v>
      </c>
      <c r="N475" s="81"/>
      <c r="O475" s="103"/>
      <c r="P475" s="81"/>
      <c r="Q475" s="103"/>
      <c r="R475" s="81"/>
      <c r="S475" s="103"/>
      <c r="T475" s="81"/>
      <c r="U475" s="103"/>
      <c r="V475" s="81"/>
      <c r="W475" s="103"/>
      <c r="X475" s="99"/>
      <c r="Y475" s="81"/>
      <c r="Z475" s="103"/>
      <c r="AA475" s="81"/>
      <c r="AB475" s="103"/>
      <c r="AC475" s="81"/>
      <c r="AD475" s="103"/>
      <c r="AE475" s="81"/>
      <c r="AF475" s="103"/>
      <c r="AG475" s="81"/>
      <c r="AH475" s="103"/>
      <c r="AI475" s="99"/>
      <c r="AJ475" s="81"/>
      <c r="AK475" s="103"/>
      <c r="AL475" s="81"/>
      <c r="AM475" s="103"/>
      <c r="AN475" s="81"/>
      <c r="AO475" s="103"/>
      <c r="AP475" s="81"/>
      <c r="AQ475" s="103"/>
      <c r="AR475" s="81"/>
      <c r="AS475" s="103"/>
      <c r="AT475" s="99"/>
      <c r="AU475" s="81"/>
      <c r="AV475" s="103"/>
      <c r="AW475" s="81"/>
      <c r="AX475" s="103"/>
      <c r="AY475" s="81"/>
      <c r="AZ475" s="103"/>
      <c r="BA475" s="81"/>
      <c r="BB475" s="103"/>
      <c r="BC475" s="81"/>
      <c r="BD475" s="103"/>
      <c r="BE475" s="99"/>
      <c r="BF475" s="81"/>
      <c r="BG475" s="103"/>
      <c r="BH475" s="81"/>
      <c r="BI475" s="103"/>
      <c r="BJ475" s="81"/>
      <c r="BK475" s="103"/>
      <c r="BL475" s="81"/>
      <c r="BM475" s="103"/>
      <c r="BN475" s="81"/>
      <c r="BO475" s="103"/>
      <c r="BP475" s="512"/>
      <c r="BQ475" s="560"/>
      <c r="BR475" s="512"/>
      <c r="BS475" s="512"/>
      <c r="BT475" s="512"/>
      <c r="BU475" s="512"/>
      <c r="BV475" s="542"/>
      <c r="BW475" s="69"/>
      <c r="BX475" s="103"/>
      <c r="BY475" s="81"/>
      <c r="BZ475" s="103"/>
      <c r="CA475" s="81"/>
      <c r="CB475" s="103"/>
      <c r="CC475" s="81"/>
      <c r="CD475" s="103"/>
      <c r="CE475" s="81"/>
      <c r="CF475" s="103"/>
      <c r="CG475" s="99"/>
      <c r="CH475" s="81"/>
      <c r="CI475" s="103"/>
      <c r="CJ475" s="81"/>
      <c r="CK475" s="103"/>
      <c r="CL475" s="81"/>
      <c r="CM475" s="103"/>
      <c r="CN475" s="81"/>
      <c r="CO475" s="103"/>
      <c r="CP475" s="81"/>
      <c r="CQ475" s="103"/>
      <c r="CR475" s="99"/>
      <c r="CS475" s="81"/>
      <c r="CT475" s="103"/>
      <c r="CU475" s="81"/>
      <c r="CV475" s="103"/>
      <c r="CW475" s="81"/>
      <c r="CX475" s="103"/>
      <c r="CY475" s="81"/>
      <c r="CZ475" s="103"/>
      <c r="DA475" s="81"/>
      <c r="DB475" s="103"/>
      <c r="DC475" s="99"/>
      <c r="DD475" s="81"/>
      <c r="DE475" s="103"/>
      <c r="DF475" s="81"/>
      <c r="DG475" s="103"/>
      <c r="DH475" s="81"/>
      <c r="DI475" s="103"/>
      <c r="DJ475" s="81"/>
      <c r="DK475" s="103"/>
      <c r="DL475" s="81"/>
      <c r="DM475" s="103"/>
      <c r="DN475" s="99"/>
      <c r="DO475" s="81"/>
      <c r="DP475" s="103"/>
      <c r="DQ475" s="81"/>
      <c r="DR475" s="103"/>
      <c r="DS475" s="81"/>
      <c r="DT475" s="103"/>
      <c r="DU475" s="81"/>
      <c r="DV475" s="103"/>
      <c r="DW475" s="81"/>
      <c r="DX475" s="103"/>
      <c r="DY475" s="99"/>
      <c r="DZ475" s="560"/>
      <c r="EA475" s="512"/>
      <c r="EB475" s="512"/>
      <c r="EC475" s="512"/>
      <c r="ED475" s="512"/>
      <c r="EE475" s="542"/>
      <c r="EF475" s="257"/>
      <c r="EG475" s="257"/>
      <c r="EH475" s="257"/>
      <c r="EI475" s="257"/>
      <c r="EJ475" s="257"/>
      <c r="EK475" s="258"/>
    </row>
    <row r="476" spans="1:141" ht="15" customHeight="1">
      <c r="C476" s="61" t="s">
        <v>315</v>
      </c>
      <c r="D476" s="655" t="s">
        <v>338</v>
      </c>
      <c r="E476" s="57"/>
      <c r="F476" s="57"/>
      <c r="G476" s="57"/>
      <c r="H476" s="57"/>
      <c r="I476" s="57"/>
      <c r="J476" s="649"/>
      <c r="K476" s="57"/>
      <c r="L476" s="33"/>
      <c r="M476" s="34">
        <f t="shared" ref="M476:M487" si="920">VLOOKUP(C476,TravelIncrease,2,0)</f>
        <v>1.1000000000000001</v>
      </c>
      <c r="N476" s="865"/>
      <c r="O476" s="866"/>
      <c r="P476" s="865"/>
      <c r="Q476" s="866"/>
      <c r="R476" s="865"/>
      <c r="S476" s="866"/>
      <c r="T476" s="865"/>
      <c r="U476" s="866"/>
      <c r="V476" s="865"/>
      <c r="W476" s="866"/>
      <c r="X476" s="287"/>
      <c r="Y476" s="867"/>
      <c r="Z476" s="961"/>
      <c r="AA476" s="867"/>
      <c r="AB476" s="961"/>
      <c r="AC476" s="867"/>
      <c r="AD476" s="961"/>
      <c r="AE476" s="867"/>
      <c r="AF476" s="961"/>
      <c r="AG476" s="867"/>
      <c r="AH476" s="961"/>
      <c r="AI476" s="277"/>
      <c r="AJ476" s="869"/>
      <c r="AK476" s="870"/>
      <c r="AL476" s="869"/>
      <c r="AM476" s="870"/>
      <c r="AN476" s="869"/>
      <c r="AO476" s="870"/>
      <c r="AP476" s="869"/>
      <c r="AQ476" s="870"/>
      <c r="AR476" s="869"/>
      <c r="AS476" s="870"/>
      <c r="AT476" s="278"/>
      <c r="AU476" s="861"/>
      <c r="AV476" s="862"/>
      <c r="AW476" s="861"/>
      <c r="AX476" s="862"/>
      <c r="AY476" s="861"/>
      <c r="AZ476" s="862"/>
      <c r="BA476" s="861"/>
      <c r="BB476" s="862"/>
      <c r="BC476" s="861"/>
      <c r="BD476" s="862"/>
      <c r="BE476" s="279"/>
      <c r="BF476" s="863"/>
      <c r="BG476" s="864"/>
      <c r="BH476" s="863"/>
      <c r="BI476" s="864"/>
      <c r="BJ476" s="863"/>
      <c r="BK476" s="864"/>
      <c r="BL476" s="863"/>
      <c r="BM476" s="864"/>
      <c r="BN476" s="863"/>
      <c r="BO476" s="864"/>
      <c r="BP476" s="514"/>
      <c r="BQ476" s="575"/>
      <c r="BR476" s="576"/>
      <c r="BS476" s="576"/>
      <c r="BT476" s="576"/>
      <c r="BU476" s="576"/>
      <c r="BV476" s="577"/>
      <c r="BW476" s="993"/>
      <c r="BX476" s="992"/>
      <c r="BY476" s="991"/>
      <c r="BZ476" s="992"/>
      <c r="CA476" s="991"/>
      <c r="CB476" s="992"/>
      <c r="CC476" s="991"/>
      <c r="CD476" s="992"/>
      <c r="CE476" s="991"/>
      <c r="CF476" s="992"/>
      <c r="CG476" s="281"/>
      <c r="CH476" s="989"/>
      <c r="CI476" s="990"/>
      <c r="CJ476" s="989"/>
      <c r="CK476" s="990"/>
      <c r="CL476" s="989"/>
      <c r="CM476" s="990"/>
      <c r="CN476" s="989"/>
      <c r="CO476" s="990"/>
      <c r="CP476" s="989"/>
      <c r="CQ476" s="990"/>
      <c r="CR476" s="282"/>
      <c r="CS476" s="987"/>
      <c r="CT476" s="988"/>
      <c r="CU476" s="987"/>
      <c r="CV476" s="988"/>
      <c r="CW476" s="987"/>
      <c r="CX476" s="988"/>
      <c r="CY476" s="987"/>
      <c r="CZ476" s="988"/>
      <c r="DA476" s="987"/>
      <c r="DB476" s="988"/>
      <c r="DC476" s="283"/>
      <c r="DD476" s="967">
        <f t="shared" ref="DD476:DD487" si="921">ROUND($E476*$K476*$L476*$M476,0)</f>
        <v>0</v>
      </c>
      <c r="DE476" s="968"/>
      <c r="DF476" s="967">
        <f t="shared" ref="DF476:DF487" si="922">ROUND($F476*$K476*$L476*$M476^2,0)</f>
        <v>0</v>
      </c>
      <c r="DG476" s="968"/>
      <c r="DH476" s="967">
        <f t="shared" ref="DH476:DH487" si="923">ROUND($G476*$K476*$L476*$M476^3,0)</f>
        <v>0</v>
      </c>
      <c r="DI476" s="968"/>
      <c r="DJ476" s="967">
        <f t="shared" ref="DJ476:DJ487" si="924">ROUND($H476*$K476*$L476*$M476^4,0)</f>
        <v>0</v>
      </c>
      <c r="DK476" s="968"/>
      <c r="DL476" s="967">
        <f t="shared" ref="DL476:DL487" si="925">ROUND($I476*$K476*$L476*$M476^5,0)</f>
        <v>0</v>
      </c>
      <c r="DM476" s="968"/>
      <c r="DN476" s="233">
        <f>SUM(DD476+DF476+DH476+DJ476+DL476)</f>
        <v>0</v>
      </c>
      <c r="DO476" s="996"/>
      <c r="DP476" s="997"/>
      <c r="DQ476" s="996"/>
      <c r="DR476" s="997"/>
      <c r="DS476" s="996"/>
      <c r="DT476" s="997"/>
      <c r="DU476" s="996"/>
      <c r="DV476" s="997"/>
      <c r="DW476" s="996"/>
      <c r="DX476" s="997"/>
      <c r="DY476" s="285"/>
      <c r="DZ476" s="572">
        <f t="shared" ref="DZ476:DZ487" si="926">DD476</f>
        <v>0</v>
      </c>
      <c r="EA476" s="573">
        <f t="shared" ref="EA476:EA487" si="927">DF476</f>
        <v>0</v>
      </c>
      <c r="EB476" s="573">
        <f t="shared" ref="EB476:EB487" si="928">DH476</f>
        <v>0</v>
      </c>
      <c r="EC476" s="573">
        <f t="shared" ref="EC476:EC487" si="929">DJ476</f>
        <v>0</v>
      </c>
      <c r="ED476" s="573">
        <f t="shared" ref="ED476:ED487" si="930">DL476</f>
        <v>0</v>
      </c>
      <c r="EE476" s="574">
        <f t="shared" ref="EE476:EE487" si="931">SUM(DZ476:ED476)</f>
        <v>0</v>
      </c>
      <c r="EF476" s="256">
        <f t="shared" ref="EF476:EF487" si="932">DD476</f>
        <v>0</v>
      </c>
      <c r="EG476" s="256">
        <f t="shared" ref="EG476:EG487" si="933">DF476</f>
        <v>0</v>
      </c>
      <c r="EH476" s="256">
        <f t="shared" ref="EH476:EH487" si="934">DH476</f>
        <v>0</v>
      </c>
      <c r="EI476" s="256">
        <f t="shared" ref="EI476:EI487" si="935">DJ476</f>
        <v>0</v>
      </c>
      <c r="EJ476" s="256">
        <f t="shared" ref="EJ476:EJ487" si="936">DL476</f>
        <v>0</v>
      </c>
      <c r="EK476" s="244">
        <f t="shared" ref="EK476:EK488" si="937">SUM(EF476:EJ476)</f>
        <v>0</v>
      </c>
    </row>
    <row r="477" spans="1:141" ht="15" customHeight="1">
      <c r="C477" s="61" t="s">
        <v>231</v>
      </c>
      <c r="D477" s="655"/>
      <c r="E477" s="57"/>
      <c r="F477" s="57"/>
      <c r="G477" s="57"/>
      <c r="H477" s="57"/>
      <c r="I477" s="57"/>
      <c r="J477" s="649"/>
      <c r="K477" s="57"/>
      <c r="L477" s="33"/>
      <c r="M477" s="34">
        <f t="shared" si="920"/>
        <v>1</v>
      </c>
      <c r="N477" s="865"/>
      <c r="O477" s="866"/>
      <c r="P477" s="865"/>
      <c r="Q477" s="866"/>
      <c r="R477" s="865"/>
      <c r="S477" s="866"/>
      <c r="T477" s="865"/>
      <c r="U477" s="866"/>
      <c r="V477" s="865"/>
      <c r="W477" s="866"/>
      <c r="X477" s="287"/>
      <c r="Y477" s="867"/>
      <c r="Z477" s="961"/>
      <c r="AA477" s="867"/>
      <c r="AB477" s="961"/>
      <c r="AC477" s="867"/>
      <c r="AD477" s="961"/>
      <c r="AE477" s="867"/>
      <c r="AF477" s="961"/>
      <c r="AG477" s="867"/>
      <c r="AH477" s="961"/>
      <c r="AI477" s="277"/>
      <c r="AJ477" s="869"/>
      <c r="AK477" s="870"/>
      <c r="AL477" s="869"/>
      <c r="AM477" s="870"/>
      <c r="AN477" s="869"/>
      <c r="AO477" s="870"/>
      <c r="AP477" s="869"/>
      <c r="AQ477" s="870"/>
      <c r="AR477" s="869"/>
      <c r="AS477" s="870"/>
      <c r="AT477" s="278"/>
      <c r="AU477" s="861"/>
      <c r="AV477" s="862"/>
      <c r="AW477" s="861"/>
      <c r="AX477" s="862"/>
      <c r="AY477" s="861"/>
      <c r="AZ477" s="862"/>
      <c r="BA477" s="861"/>
      <c r="BB477" s="862"/>
      <c r="BC477" s="861"/>
      <c r="BD477" s="862"/>
      <c r="BE477" s="279"/>
      <c r="BF477" s="863"/>
      <c r="BG477" s="864"/>
      <c r="BH477" s="863"/>
      <c r="BI477" s="864"/>
      <c r="BJ477" s="863"/>
      <c r="BK477" s="864"/>
      <c r="BL477" s="863"/>
      <c r="BM477" s="864"/>
      <c r="BN477" s="863"/>
      <c r="BO477" s="864"/>
      <c r="BP477" s="514"/>
      <c r="BQ477" s="575"/>
      <c r="BR477" s="576"/>
      <c r="BS477" s="576"/>
      <c r="BT477" s="576"/>
      <c r="BU477" s="576"/>
      <c r="BV477" s="577"/>
      <c r="BW477" s="993"/>
      <c r="BX477" s="992"/>
      <c r="BY477" s="991"/>
      <c r="BZ477" s="992"/>
      <c r="CA477" s="991"/>
      <c r="CB477" s="992"/>
      <c r="CC477" s="991"/>
      <c r="CD477" s="992"/>
      <c r="CE477" s="991"/>
      <c r="CF477" s="992"/>
      <c r="CG477" s="281"/>
      <c r="CH477" s="989"/>
      <c r="CI477" s="990"/>
      <c r="CJ477" s="989"/>
      <c r="CK477" s="990"/>
      <c r="CL477" s="989"/>
      <c r="CM477" s="990"/>
      <c r="CN477" s="989"/>
      <c r="CO477" s="990"/>
      <c r="CP477" s="989"/>
      <c r="CQ477" s="990"/>
      <c r="CR477" s="282"/>
      <c r="CS477" s="987"/>
      <c r="CT477" s="988"/>
      <c r="CU477" s="987"/>
      <c r="CV477" s="988"/>
      <c r="CW477" s="987"/>
      <c r="CX477" s="988"/>
      <c r="CY477" s="987"/>
      <c r="CZ477" s="988"/>
      <c r="DA477" s="987"/>
      <c r="DB477" s="988"/>
      <c r="DC477" s="283"/>
      <c r="DD477" s="967">
        <f t="shared" si="921"/>
        <v>0</v>
      </c>
      <c r="DE477" s="968"/>
      <c r="DF477" s="967">
        <f t="shared" si="922"/>
        <v>0</v>
      </c>
      <c r="DG477" s="968"/>
      <c r="DH477" s="967">
        <f t="shared" si="923"/>
        <v>0</v>
      </c>
      <c r="DI477" s="968"/>
      <c r="DJ477" s="967">
        <f t="shared" si="924"/>
        <v>0</v>
      </c>
      <c r="DK477" s="968"/>
      <c r="DL477" s="967">
        <f t="shared" si="925"/>
        <v>0</v>
      </c>
      <c r="DM477" s="968"/>
      <c r="DN477" s="233">
        <f t="shared" ref="DN477:DN487" si="938">SUM(DD477+DF477+DH477+DJ477+DL477)</f>
        <v>0</v>
      </c>
      <c r="DO477" s="996"/>
      <c r="DP477" s="997"/>
      <c r="DQ477" s="996"/>
      <c r="DR477" s="997"/>
      <c r="DS477" s="996"/>
      <c r="DT477" s="997"/>
      <c r="DU477" s="996"/>
      <c r="DV477" s="997"/>
      <c r="DW477" s="996"/>
      <c r="DX477" s="997"/>
      <c r="DY477" s="285"/>
      <c r="DZ477" s="572">
        <f t="shared" si="926"/>
        <v>0</v>
      </c>
      <c r="EA477" s="573">
        <f t="shared" si="927"/>
        <v>0</v>
      </c>
      <c r="EB477" s="573">
        <f t="shared" si="928"/>
        <v>0</v>
      </c>
      <c r="EC477" s="573">
        <f t="shared" si="929"/>
        <v>0</v>
      </c>
      <c r="ED477" s="573">
        <f t="shared" si="930"/>
        <v>0</v>
      </c>
      <c r="EE477" s="574">
        <f t="shared" si="931"/>
        <v>0</v>
      </c>
      <c r="EF477" s="256">
        <f t="shared" si="932"/>
        <v>0</v>
      </c>
      <c r="EG477" s="256">
        <f t="shared" si="933"/>
        <v>0</v>
      </c>
      <c r="EH477" s="256">
        <f t="shared" si="934"/>
        <v>0</v>
      </c>
      <c r="EI477" s="256">
        <f t="shared" si="935"/>
        <v>0</v>
      </c>
      <c r="EJ477" s="256">
        <f t="shared" si="936"/>
        <v>0</v>
      </c>
      <c r="EK477" s="244">
        <f t="shared" si="937"/>
        <v>0</v>
      </c>
    </row>
    <row r="478" spans="1:141" ht="15" customHeight="1">
      <c r="C478" s="61" t="s">
        <v>15</v>
      </c>
      <c r="D478" s="655"/>
      <c r="E478" s="57"/>
      <c r="F478" s="57"/>
      <c r="G478" s="57"/>
      <c r="H478" s="57"/>
      <c r="I478" s="57"/>
      <c r="J478" s="649"/>
      <c r="K478" s="57"/>
      <c r="L478" s="33"/>
      <c r="M478" s="34">
        <f t="shared" si="920"/>
        <v>1</v>
      </c>
      <c r="N478" s="865"/>
      <c r="O478" s="866"/>
      <c r="P478" s="865"/>
      <c r="Q478" s="866"/>
      <c r="R478" s="865"/>
      <c r="S478" s="866"/>
      <c r="T478" s="865"/>
      <c r="U478" s="866"/>
      <c r="V478" s="865"/>
      <c r="W478" s="866"/>
      <c r="X478" s="287"/>
      <c r="Y478" s="867"/>
      <c r="Z478" s="961"/>
      <c r="AA478" s="867"/>
      <c r="AB478" s="961"/>
      <c r="AC478" s="867"/>
      <c r="AD478" s="961"/>
      <c r="AE478" s="867"/>
      <c r="AF478" s="961"/>
      <c r="AG478" s="867"/>
      <c r="AH478" s="961"/>
      <c r="AI478" s="277"/>
      <c r="AJ478" s="869"/>
      <c r="AK478" s="870"/>
      <c r="AL478" s="869"/>
      <c r="AM478" s="870"/>
      <c r="AN478" s="869"/>
      <c r="AO478" s="870"/>
      <c r="AP478" s="869"/>
      <c r="AQ478" s="870"/>
      <c r="AR478" s="869"/>
      <c r="AS478" s="870"/>
      <c r="AT478" s="278"/>
      <c r="AU478" s="861"/>
      <c r="AV478" s="862"/>
      <c r="AW478" s="861"/>
      <c r="AX478" s="862"/>
      <c r="AY478" s="861"/>
      <c r="AZ478" s="862"/>
      <c r="BA478" s="861"/>
      <c r="BB478" s="862"/>
      <c r="BC478" s="861"/>
      <c r="BD478" s="862"/>
      <c r="BE478" s="279"/>
      <c r="BF478" s="863"/>
      <c r="BG478" s="864"/>
      <c r="BH478" s="863"/>
      <c r="BI478" s="864"/>
      <c r="BJ478" s="863"/>
      <c r="BK478" s="864"/>
      <c r="BL478" s="863"/>
      <c r="BM478" s="864"/>
      <c r="BN478" s="863"/>
      <c r="BO478" s="864"/>
      <c r="BP478" s="514"/>
      <c r="BQ478" s="575"/>
      <c r="BR478" s="576"/>
      <c r="BS478" s="576"/>
      <c r="BT478" s="576"/>
      <c r="BU478" s="576"/>
      <c r="BV478" s="577"/>
      <c r="BW478" s="993"/>
      <c r="BX478" s="992"/>
      <c r="BY478" s="991"/>
      <c r="BZ478" s="992"/>
      <c r="CA478" s="991"/>
      <c r="CB478" s="992"/>
      <c r="CC478" s="991"/>
      <c r="CD478" s="992"/>
      <c r="CE478" s="991"/>
      <c r="CF478" s="992"/>
      <c r="CG478" s="281"/>
      <c r="CH478" s="989"/>
      <c r="CI478" s="990"/>
      <c r="CJ478" s="989"/>
      <c r="CK478" s="990"/>
      <c r="CL478" s="989"/>
      <c r="CM478" s="990"/>
      <c r="CN478" s="989"/>
      <c r="CO478" s="990"/>
      <c r="CP478" s="989"/>
      <c r="CQ478" s="990"/>
      <c r="CR478" s="282"/>
      <c r="CS478" s="987"/>
      <c r="CT478" s="988"/>
      <c r="CU478" s="987"/>
      <c r="CV478" s="988"/>
      <c r="CW478" s="987"/>
      <c r="CX478" s="988"/>
      <c r="CY478" s="987"/>
      <c r="CZ478" s="988"/>
      <c r="DA478" s="987"/>
      <c r="DB478" s="988"/>
      <c r="DC478" s="283"/>
      <c r="DD478" s="967">
        <f t="shared" si="921"/>
        <v>0</v>
      </c>
      <c r="DE478" s="968"/>
      <c r="DF478" s="967">
        <f t="shared" si="922"/>
        <v>0</v>
      </c>
      <c r="DG478" s="968"/>
      <c r="DH478" s="967">
        <f t="shared" si="923"/>
        <v>0</v>
      </c>
      <c r="DI478" s="968"/>
      <c r="DJ478" s="967">
        <f t="shared" si="924"/>
        <v>0</v>
      </c>
      <c r="DK478" s="968"/>
      <c r="DL478" s="967">
        <f t="shared" si="925"/>
        <v>0</v>
      </c>
      <c r="DM478" s="968"/>
      <c r="DN478" s="233">
        <f t="shared" si="938"/>
        <v>0</v>
      </c>
      <c r="DO478" s="996"/>
      <c r="DP478" s="997"/>
      <c r="DQ478" s="996"/>
      <c r="DR478" s="997"/>
      <c r="DS478" s="996"/>
      <c r="DT478" s="997"/>
      <c r="DU478" s="996"/>
      <c r="DV478" s="997"/>
      <c r="DW478" s="996"/>
      <c r="DX478" s="997"/>
      <c r="DY478" s="285"/>
      <c r="DZ478" s="572">
        <f t="shared" si="926"/>
        <v>0</v>
      </c>
      <c r="EA478" s="573">
        <f t="shared" si="927"/>
        <v>0</v>
      </c>
      <c r="EB478" s="573">
        <f t="shared" si="928"/>
        <v>0</v>
      </c>
      <c r="EC478" s="573">
        <f t="shared" si="929"/>
        <v>0</v>
      </c>
      <c r="ED478" s="573">
        <f t="shared" si="930"/>
        <v>0</v>
      </c>
      <c r="EE478" s="574">
        <f t="shared" si="931"/>
        <v>0</v>
      </c>
      <c r="EF478" s="256">
        <f t="shared" si="932"/>
        <v>0</v>
      </c>
      <c r="EG478" s="256">
        <f t="shared" si="933"/>
        <v>0</v>
      </c>
      <c r="EH478" s="256">
        <f t="shared" si="934"/>
        <v>0</v>
      </c>
      <c r="EI478" s="256">
        <f t="shared" si="935"/>
        <v>0</v>
      </c>
      <c r="EJ478" s="256">
        <f t="shared" si="936"/>
        <v>0</v>
      </c>
      <c r="EK478" s="244">
        <f t="shared" si="937"/>
        <v>0</v>
      </c>
    </row>
    <row r="479" spans="1:141" ht="15" customHeight="1">
      <c r="C479" s="61" t="s">
        <v>34</v>
      </c>
      <c r="D479" s="655"/>
      <c r="E479" s="57"/>
      <c r="F479" s="57"/>
      <c r="G479" s="57"/>
      <c r="H479" s="57"/>
      <c r="I479" s="57"/>
      <c r="J479" s="649"/>
      <c r="K479" s="57"/>
      <c r="L479" s="33"/>
      <c r="M479" s="34">
        <f t="shared" si="920"/>
        <v>1.1000000000000001</v>
      </c>
      <c r="N479" s="865"/>
      <c r="O479" s="866"/>
      <c r="P479" s="865"/>
      <c r="Q479" s="866"/>
      <c r="R479" s="865"/>
      <c r="S479" s="866"/>
      <c r="T479" s="865"/>
      <c r="U479" s="866"/>
      <c r="V479" s="865"/>
      <c r="W479" s="866"/>
      <c r="X479" s="287"/>
      <c r="Y479" s="867"/>
      <c r="Z479" s="961"/>
      <c r="AA479" s="867"/>
      <c r="AB479" s="961"/>
      <c r="AC479" s="867"/>
      <c r="AD479" s="961"/>
      <c r="AE479" s="867"/>
      <c r="AF479" s="961"/>
      <c r="AG479" s="867"/>
      <c r="AH479" s="961"/>
      <c r="AI479" s="277"/>
      <c r="AJ479" s="869"/>
      <c r="AK479" s="870"/>
      <c r="AL479" s="869"/>
      <c r="AM479" s="870"/>
      <c r="AN479" s="869"/>
      <c r="AO479" s="870"/>
      <c r="AP479" s="869"/>
      <c r="AQ479" s="870"/>
      <c r="AR479" s="869"/>
      <c r="AS479" s="870"/>
      <c r="AT479" s="278"/>
      <c r="AU479" s="861"/>
      <c r="AV479" s="862"/>
      <c r="AW479" s="861"/>
      <c r="AX479" s="862"/>
      <c r="AY479" s="861"/>
      <c r="AZ479" s="862"/>
      <c r="BA479" s="861"/>
      <c r="BB479" s="862"/>
      <c r="BC479" s="861"/>
      <c r="BD479" s="862"/>
      <c r="BE479" s="279"/>
      <c r="BF479" s="863"/>
      <c r="BG479" s="864"/>
      <c r="BH479" s="863"/>
      <c r="BI479" s="864"/>
      <c r="BJ479" s="863"/>
      <c r="BK479" s="864"/>
      <c r="BL479" s="863"/>
      <c r="BM479" s="864"/>
      <c r="BN479" s="863"/>
      <c r="BO479" s="864"/>
      <c r="BP479" s="514"/>
      <c r="BQ479" s="575"/>
      <c r="BR479" s="576"/>
      <c r="BS479" s="576"/>
      <c r="BT479" s="576"/>
      <c r="BU479" s="576"/>
      <c r="BV479" s="577"/>
      <c r="BW479" s="993"/>
      <c r="BX479" s="992"/>
      <c r="BY479" s="991"/>
      <c r="BZ479" s="992"/>
      <c r="CA479" s="991"/>
      <c r="CB479" s="992"/>
      <c r="CC479" s="991"/>
      <c r="CD479" s="992"/>
      <c r="CE479" s="991"/>
      <c r="CF479" s="992"/>
      <c r="CG479" s="281"/>
      <c r="CH479" s="989"/>
      <c r="CI479" s="990"/>
      <c r="CJ479" s="989"/>
      <c r="CK479" s="990"/>
      <c r="CL479" s="989"/>
      <c r="CM479" s="990"/>
      <c r="CN479" s="989"/>
      <c r="CO479" s="990"/>
      <c r="CP479" s="989"/>
      <c r="CQ479" s="990"/>
      <c r="CR479" s="282"/>
      <c r="CS479" s="987"/>
      <c r="CT479" s="988"/>
      <c r="CU479" s="987"/>
      <c r="CV479" s="988"/>
      <c r="CW479" s="987"/>
      <c r="CX479" s="988"/>
      <c r="CY479" s="987"/>
      <c r="CZ479" s="988"/>
      <c r="DA479" s="987"/>
      <c r="DB479" s="988"/>
      <c r="DC479" s="283"/>
      <c r="DD479" s="967">
        <f t="shared" si="921"/>
        <v>0</v>
      </c>
      <c r="DE479" s="968"/>
      <c r="DF479" s="967">
        <f t="shared" si="922"/>
        <v>0</v>
      </c>
      <c r="DG479" s="968"/>
      <c r="DH479" s="967">
        <f t="shared" si="923"/>
        <v>0</v>
      </c>
      <c r="DI479" s="968"/>
      <c r="DJ479" s="967">
        <f t="shared" si="924"/>
        <v>0</v>
      </c>
      <c r="DK479" s="968"/>
      <c r="DL479" s="967">
        <f t="shared" si="925"/>
        <v>0</v>
      </c>
      <c r="DM479" s="968"/>
      <c r="DN479" s="233">
        <f t="shared" si="938"/>
        <v>0</v>
      </c>
      <c r="DO479" s="996"/>
      <c r="DP479" s="997"/>
      <c r="DQ479" s="996"/>
      <c r="DR479" s="997"/>
      <c r="DS479" s="996"/>
      <c r="DT479" s="997"/>
      <c r="DU479" s="996"/>
      <c r="DV479" s="997"/>
      <c r="DW479" s="996"/>
      <c r="DX479" s="997"/>
      <c r="DY479" s="285"/>
      <c r="DZ479" s="572">
        <f t="shared" si="926"/>
        <v>0</v>
      </c>
      <c r="EA479" s="573">
        <f t="shared" si="927"/>
        <v>0</v>
      </c>
      <c r="EB479" s="573">
        <f t="shared" si="928"/>
        <v>0</v>
      </c>
      <c r="EC479" s="573">
        <f t="shared" si="929"/>
        <v>0</v>
      </c>
      <c r="ED479" s="573">
        <f t="shared" si="930"/>
        <v>0</v>
      </c>
      <c r="EE479" s="574">
        <f t="shared" si="931"/>
        <v>0</v>
      </c>
      <c r="EF479" s="256">
        <f t="shared" si="932"/>
        <v>0</v>
      </c>
      <c r="EG479" s="256">
        <f t="shared" si="933"/>
        <v>0</v>
      </c>
      <c r="EH479" s="256">
        <f t="shared" si="934"/>
        <v>0</v>
      </c>
      <c r="EI479" s="256">
        <f t="shared" si="935"/>
        <v>0</v>
      </c>
      <c r="EJ479" s="256">
        <f t="shared" si="936"/>
        <v>0</v>
      </c>
      <c r="EK479" s="244">
        <f t="shared" si="937"/>
        <v>0</v>
      </c>
    </row>
    <row r="480" spans="1:141" ht="15" customHeight="1">
      <c r="C480" s="61" t="s">
        <v>315</v>
      </c>
      <c r="D480" s="655" t="s">
        <v>338</v>
      </c>
      <c r="E480" s="57"/>
      <c r="F480" s="57"/>
      <c r="G480" s="57"/>
      <c r="H480" s="57"/>
      <c r="I480" s="57"/>
      <c r="J480" s="649"/>
      <c r="K480" s="57"/>
      <c r="L480" s="33"/>
      <c r="M480" s="34">
        <f t="shared" si="920"/>
        <v>1.1000000000000001</v>
      </c>
      <c r="N480" s="865"/>
      <c r="O480" s="866"/>
      <c r="P480" s="865"/>
      <c r="Q480" s="866"/>
      <c r="R480" s="865"/>
      <c r="S480" s="866"/>
      <c r="T480" s="865"/>
      <c r="U480" s="866"/>
      <c r="V480" s="865"/>
      <c r="W480" s="866"/>
      <c r="X480" s="287"/>
      <c r="Y480" s="867"/>
      <c r="Z480" s="961"/>
      <c r="AA480" s="867"/>
      <c r="AB480" s="961"/>
      <c r="AC480" s="867"/>
      <c r="AD480" s="961"/>
      <c r="AE480" s="867"/>
      <c r="AF480" s="961"/>
      <c r="AG480" s="867"/>
      <c r="AH480" s="961"/>
      <c r="AI480" s="277"/>
      <c r="AJ480" s="869"/>
      <c r="AK480" s="870"/>
      <c r="AL480" s="869"/>
      <c r="AM480" s="870"/>
      <c r="AN480" s="869"/>
      <c r="AO480" s="870"/>
      <c r="AP480" s="869"/>
      <c r="AQ480" s="870"/>
      <c r="AR480" s="869"/>
      <c r="AS480" s="870"/>
      <c r="AT480" s="278"/>
      <c r="AU480" s="861"/>
      <c r="AV480" s="862"/>
      <c r="AW480" s="861"/>
      <c r="AX480" s="862"/>
      <c r="AY480" s="861"/>
      <c r="AZ480" s="862"/>
      <c r="BA480" s="861"/>
      <c r="BB480" s="862"/>
      <c r="BC480" s="861"/>
      <c r="BD480" s="862"/>
      <c r="BE480" s="279"/>
      <c r="BF480" s="863"/>
      <c r="BG480" s="864"/>
      <c r="BH480" s="863"/>
      <c r="BI480" s="864"/>
      <c r="BJ480" s="863"/>
      <c r="BK480" s="864"/>
      <c r="BL480" s="863"/>
      <c r="BM480" s="864"/>
      <c r="BN480" s="863"/>
      <c r="BO480" s="864"/>
      <c r="BP480" s="514"/>
      <c r="BQ480" s="575"/>
      <c r="BR480" s="576"/>
      <c r="BS480" s="576"/>
      <c r="BT480" s="576"/>
      <c r="BU480" s="576"/>
      <c r="BV480" s="577"/>
      <c r="BW480" s="993"/>
      <c r="BX480" s="992"/>
      <c r="BY480" s="991"/>
      <c r="BZ480" s="992"/>
      <c r="CA480" s="991"/>
      <c r="CB480" s="992"/>
      <c r="CC480" s="991"/>
      <c r="CD480" s="992"/>
      <c r="CE480" s="991"/>
      <c r="CF480" s="992"/>
      <c r="CG480" s="281"/>
      <c r="CH480" s="989"/>
      <c r="CI480" s="990"/>
      <c r="CJ480" s="989"/>
      <c r="CK480" s="990"/>
      <c r="CL480" s="989"/>
      <c r="CM480" s="990"/>
      <c r="CN480" s="989"/>
      <c r="CO480" s="990"/>
      <c r="CP480" s="989"/>
      <c r="CQ480" s="990"/>
      <c r="CR480" s="282"/>
      <c r="CS480" s="987"/>
      <c r="CT480" s="988"/>
      <c r="CU480" s="987"/>
      <c r="CV480" s="988"/>
      <c r="CW480" s="987"/>
      <c r="CX480" s="988"/>
      <c r="CY480" s="987"/>
      <c r="CZ480" s="988"/>
      <c r="DA480" s="987"/>
      <c r="DB480" s="988"/>
      <c r="DC480" s="283"/>
      <c r="DD480" s="967">
        <f t="shared" si="921"/>
        <v>0</v>
      </c>
      <c r="DE480" s="968"/>
      <c r="DF480" s="967">
        <f t="shared" si="922"/>
        <v>0</v>
      </c>
      <c r="DG480" s="968"/>
      <c r="DH480" s="967">
        <f t="shared" si="923"/>
        <v>0</v>
      </c>
      <c r="DI480" s="968"/>
      <c r="DJ480" s="967">
        <f t="shared" si="924"/>
        <v>0</v>
      </c>
      <c r="DK480" s="968"/>
      <c r="DL480" s="967">
        <f t="shared" si="925"/>
        <v>0</v>
      </c>
      <c r="DM480" s="968"/>
      <c r="DN480" s="233">
        <f t="shared" si="938"/>
        <v>0</v>
      </c>
      <c r="DO480" s="996"/>
      <c r="DP480" s="997"/>
      <c r="DQ480" s="996"/>
      <c r="DR480" s="997"/>
      <c r="DS480" s="996"/>
      <c r="DT480" s="997"/>
      <c r="DU480" s="996"/>
      <c r="DV480" s="997"/>
      <c r="DW480" s="996"/>
      <c r="DX480" s="997"/>
      <c r="DY480" s="285"/>
      <c r="DZ480" s="572">
        <f t="shared" si="926"/>
        <v>0</v>
      </c>
      <c r="EA480" s="573">
        <f t="shared" si="927"/>
        <v>0</v>
      </c>
      <c r="EB480" s="573">
        <f t="shared" si="928"/>
        <v>0</v>
      </c>
      <c r="EC480" s="573">
        <f t="shared" si="929"/>
        <v>0</v>
      </c>
      <c r="ED480" s="573">
        <f t="shared" si="930"/>
        <v>0</v>
      </c>
      <c r="EE480" s="574">
        <f t="shared" si="931"/>
        <v>0</v>
      </c>
      <c r="EF480" s="256">
        <f t="shared" si="932"/>
        <v>0</v>
      </c>
      <c r="EG480" s="256">
        <f t="shared" si="933"/>
        <v>0</v>
      </c>
      <c r="EH480" s="256">
        <f t="shared" si="934"/>
        <v>0</v>
      </c>
      <c r="EI480" s="256">
        <f t="shared" si="935"/>
        <v>0</v>
      </c>
      <c r="EJ480" s="256">
        <f t="shared" si="936"/>
        <v>0</v>
      </c>
      <c r="EK480" s="244">
        <f t="shared" si="937"/>
        <v>0</v>
      </c>
    </row>
    <row r="481" spans="1:141" ht="15" customHeight="1">
      <c r="C481" s="61" t="s">
        <v>231</v>
      </c>
      <c r="D481" s="655"/>
      <c r="E481" s="57"/>
      <c r="F481" s="57"/>
      <c r="G481" s="57"/>
      <c r="H481" s="57"/>
      <c r="I481" s="57"/>
      <c r="J481" s="649"/>
      <c r="K481" s="57"/>
      <c r="L481" s="33"/>
      <c r="M481" s="34">
        <f t="shared" si="920"/>
        <v>1</v>
      </c>
      <c r="N481" s="865"/>
      <c r="O481" s="866"/>
      <c r="P481" s="865"/>
      <c r="Q481" s="866"/>
      <c r="R481" s="865"/>
      <c r="S481" s="866"/>
      <c r="T481" s="865"/>
      <c r="U481" s="866"/>
      <c r="V481" s="865"/>
      <c r="W481" s="866"/>
      <c r="X481" s="287"/>
      <c r="Y481" s="867"/>
      <c r="Z481" s="961"/>
      <c r="AA481" s="867"/>
      <c r="AB481" s="961"/>
      <c r="AC481" s="867"/>
      <c r="AD481" s="961"/>
      <c r="AE481" s="867"/>
      <c r="AF481" s="961"/>
      <c r="AG481" s="867"/>
      <c r="AH481" s="961"/>
      <c r="AI481" s="277"/>
      <c r="AJ481" s="869"/>
      <c r="AK481" s="870"/>
      <c r="AL481" s="869"/>
      <c r="AM481" s="870"/>
      <c r="AN481" s="869"/>
      <c r="AO481" s="870"/>
      <c r="AP481" s="869"/>
      <c r="AQ481" s="870"/>
      <c r="AR481" s="869"/>
      <c r="AS481" s="870"/>
      <c r="AT481" s="278"/>
      <c r="AU481" s="861"/>
      <c r="AV481" s="862"/>
      <c r="AW481" s="861"/>
      <c r="AX481" s="862"/>
      <c r="AY481" s="861"/>
      <c r="AZ481" s="862"/>
      <c r="BA481" s="861"/>
      <c r="BB481" s="862"/>
      <c r="BC481" s="861"/>
      <c r="BD481" s="862"/>
      <c r="BE481" s="279"/>
      <c r="BF481" s="863"/>
      <c r="BG481" s="864"/>
      <c r="BH481" s="863"/>
      <c r="BI481" s="864"/>
      <c r="BJ481" s="863"/>
      <c r="BK481" s="864"/>
      <c r="BL481" s="863"/>
      <c r="BM481" s="864"/>
      <c r="BN481" s="863"/>
      <c r="BO481" s="864"/>
      <c r="BP481" s="514"/>
      <c r="BQ481" s="575"/>
      <c r="BR481" s="576"/>
      <c r="BS481" s="576"/>
      <c r="BT481" s="576"/>
      <c r="BU481" s="576"/>
      <c r="BV481" s="577"/>
      <c r="BW481" s="993"/>
      <c r="BX481" s="992"/>
      <c r="BY481" s="991"/>
      <c r="BZ481" s="992"/>
      <c r="CA481" s="991"/>
      <c r="CB481" s="992"/>
      <c r="CC481" s="991"/>
      <c r="CD481" s="992"/>
      <c r="CE481" s="991"/>
      <c r="CF481" s="992"/>
      <c r="CG481" s="281"/>
      <c r="CH481" s="989"/>
      <c r="CI481" s="990"/>
      <c r="CJ481" s="989"/>
      <c r="CK481" s="990"/>
      <c r="CL481" s="989"/>
      <c r="CM481" s="990"/>
      <c r="CN481" s="989"/>
      <c r="CO481" s="990"/>
      <c r="CP481" s="989"/>
      <c r="CQ481" s="990"/>
      <c r="CR481" s="282"/>
      <c r="CS481" s="987"/>
      <c r="CT481" s="988"/>
      <c r="CU481" s="987"/>
      <c r="CV481" s="988"/>
      <c r="CW481" s="987"/>
      <c r="CX481" s="988"/>
      <c r="CY481" s="987"/>
      <c r="CZ481" s="988"/>
      <c r="DA481" s="987"/>
      <c r="DB481" s="988"/>
      <c r="DC481" s="283"/>
      <c r="DD481" s="967">
        <f t="shared" si="921"/>
        <v>0</v>
      </c>
      <c r="DE481" s="968"/>
      <c r="DF481" s="967">
        <f t="shared" si="922"/>
        <v>0</v>
      </c>
      <c r="DG481" s="968"/>
      <c r="DH481" s="967">
        <f t="shared" si="923"/>
        <v>0</v>
      </c>
      <c r="DI481" s="968"/>
      <c r="DJ481" s="967">
        <f t="shared" si="924"/>
        <v>0</v>
      </c>
      <c r="DK481" s="968"/>
      <c r="DL481" s="967">
        <f t="shared" si="925"/>
        <v>0</v>
      </c>
      <c r="DM481" s="968"/>
      <c r="DN481" s="233">
        <f t="shared" si="938"/>
        <v>0</v>
      </c>
      <c r="DO481" s="996"/>
      <c r="DP481" s="997"/>
      <c r="DQ481" s="996"/>
      <c r="DR481" s="997"/>
      <c r="DS481" s="996"/>
      <c r="DT481" s="997"/>
      <c r="DU481" s="996"/>
      <c r="DV481" s="997"/>
      <c r="DW481" s="996"/>
      <c r="DX481" s="997"/>
      <c r="DY481" s="285"/>
      <c r="DZ481" s="572">
        <f t="shared" si="926"/>
        <v>0</v>
      </c>
      <c r="EA481" s="573">
        <f t="shared" si="927"/>
        <v>0</v>
      </c>
      <c r="EB481" s="573">
        <f t="shared" si="928"/>
        <v>0</v>
      </c>
      <c r="EC481" s="573">
        <f t="shared" si="929"/>
        <v>0</v>
      </c>
      <c r="ED481" s="573">
        <f t="shared" si="930"/>
        <v>0</v>
      </c>
      <c r="EE481" s="574">
        <f t="shared" si="931"/>
        <v>0</v>
      </c>
      <c r="EF481" s="256">
        <f t="shared" si="932"/>
        <v>0</v>
      </c>
      <c r="EG481" s="256">
        <f t="shared" si="933"/>
        <v>0</v>
      </c>
      <c r="EH481" s="256">
        <f t="shared" si="934"/>
        <v>0</v>
      </c>
      <c r="EI481" s="256">
        <f t="shared" si="935"/>
        <v>0</v>
      </c>
      <c r="EJ481" s="256">
        <f t="shared" si="936"/>
        <v>0</v>
      </c>
      <c r="EK481" s="244">
        <f t="shared" si="937"/>
        <v>0</v>
      </c>
    </row>
    <row r="482" spans="1:141" ht="15" customHeight="1">
      <c r="C482" s="61" t="s">
        <v>15</v>
      </c>
      <c r="D482" s="655"/>
      <c r="E482" s="57"/>
      <c r="F482" s="57"/>
      <c r="G482" s="57"/>
      <c r="H482" s="57"/>
      <c r="I482" s="57"/>
      <c r="J482" s="649"/>
      <c r="K482" s="57"/>
      <c r="L482" s="33"/>
      <c r="M482" s="34">
        <f t="shared" si="920"/>
        <v>1</v>
      </c>
      <c r="N482" s="865"/>
      <c r="O482" s="866"/>
      <c r="P482" s="865"/>
      <c r="Q482" s="866"/>
      <c r="R482" s="865"/>
      <c r="S482" s="866"/>
      <c r="T482" s="865"/>
      <c r="U482" s="866"/>
      <c r="V482" s="865"/>
      <c r="W482" s="866"/>
      <c r="X482" s="287"/>
      <c r="Y482" s="867"/>
      <c r="Z482" s="961"/>
      <c r="AA482" s="867"/>
      <c r="AB482" s="961"/>
      <c r="AC482" s="867"/>
      <c r="AD482" s="961"/>
      <c r="AE482" s="867"/>
      <c r="AF482" s="961"/>
      <c r="AG482" s="867"/>
      <c r="AH482" s="961"/>
      <c r="AI482" s="277"/>
      <c r="AJ482" s="869"/>
      <c r="AK482" s="870"/>
      <c r="AL482" s="869"/>
      <c r="AM482" s="870"/>
      <c r="AN482" s="869"/>
      <c r="AO482" s="870"/>
      <c r="AP482" s="869"/>
      <c r="AQ482" s="870"/>
      <c r="AR482" s="869"/>
      <c r="AS482" s="870"/>
      <c r="AT482" s="278"/>
      <c r="AU482" s="861"/>
      <c r="AV482" s="862"/>
      <c r="AW482" s="861"/>
      <c r="AX482" s="862"/>
      <c r="AY482" s="861"/>
      <c r="AZ482" s="862"/>
      <c r="BA482" s="861"/>
      <c r="BB482" s="862"/>
      <c r="BC482" s="861"/>
      <c r="BD482" s="862"/>
      <c r="BE482" s="279"/>
      <c r="BF482" s="863"/>
      <c r="BG482" s="864"/>
      <c r="BH482" s="863"/>
      <c r="BI482" s="864"/>
      <c r="BJ482" s="863"/>
      <c r="BK482" s="864"/>
      <c r="BL482" s="863"/>
      <c r="BM482" s="864"/>
      <c r="BN482" s="863"/>
      <c r="BO482" s="864"/>
      <c r="BP482" s="514"/>
      <c r="BQ482" s="575"/>
      <c r="BR482" s="576"/>
      <c r="BS482" s="576"/>
      <c r="BT482" s="576"/>
      <c r="BU482" s="576"/>
      <c r="BV482" s="577"/>
      <c r="BW482" s="993"/>
      <c r="BX482" s="992"/>
      <c r="BY482" s="991"/>
      <c r="BZ482" s="992"/>
      <c r="CA482" s="991"/>
      <c r="CB482" s="992"/>
      <c r="CC482" s="991"/>
      <c r="CD482" s="992"/>
      <c r="CE482" s="991"/>
      <c r="CF482" s="992"/>
      <c r="CG482" s="281"/>
      <c r="CH482" s="989"/>
      <c r="CI482" s="990"/>
      <c r="CJ482" s="989"/>
      <c r="CK482" s="990"/>
      <c r="CL482" s="989"/>
      <c r="CM482" s="990"/>
      <c r="CN482" s="989"/>
      <c r="CO482" s="990"/>
      <c r="CP482" s="989"/>
      <c r="CQ482" s="990"/>
      <c r="CR482" s="282"/>
      <c r="CS482" s="987"/>
      <c r="CT482" s="988"/>
      <c r="CU482" s="987"/>
      <c r="CV482" s="988"/>
      <c r="CW482" s="987"/>
      <c r="CX482" s="988"/>
      <c r="CY482" s="987"/>
      <c r="CZ482" s="988"/>
      <c r="DA482" s="987"/>
      <c r="DB482" s="988"/>
      <c r="DC482" s="283"/>
      <c r="DD482" s="967">
        <f t="shared" si="921"/>
        <v>0</v>
      </c>
      <c r="DE482" s="968"/>
      <c r="DF482" s="967">
        <f t="shared" si="922"/>
        <v>0</v>
      </c>
      <c r="DG482" s="968"/>
      <c r="DH482" s="967">
        <f t="shared" si="923"/>
        <v>0</v>
      </c>
      <c r="DI482" s="968"/>
      <c r="DJ482" s="967">
        <f t="shared" si="924"/>
        <v>0</v>
      </c>
      <c r="DK482" s="968"/>
      <c r="DL482" s="967">
        <f t="shared" si="925"/>
        <v>0</v>
      </c>
      <c r="DM482" s="968"/>
      <c r="DN482" s="233">
        <f t="shared" si="938"/>
        <v>0</v>
      </c>
      <c r="DO482" s="996"/>
      <c r="DP482" s="997"/>
      <c r="DQ482" s="996"/>
      <c r="DR482" s="997"/>
      <c r="DS482" s="996"/>
      <c r="DT482" s="997"/>
      <c r="DU482" s="996"/>
      <c r="DV482" s="997"/>
      <c r="DW482" s="996"/>
      <c r="DX482" s="997"/>
      <c r="DY482" s="285"/>
      <c r="DZ482" s="572">
        <f t="shared" si="926"/>
        <v>0</v>
      </c>
      <c r="EA482" s="573">
        <f t="shared" si="927"/>
        <v>0</v>
      </c>
      <c r="EB482" s="573">
        <f t="shared" si="928"/>
        <v>0</v>
      </c>
      <c r="EC482" s="573">
        <f t="shared" si="929"/>
        <v>0</v>
      </c>
      <c r="ED482" s="573">
        <f t="shared" si="930"/>
        <v>0</v>
      </c>
      <c r="EE482" s="574">
        <f t="shared" si="931"/>
        <v>0</v>
      </c>
      <c r="EF482" s="256">
        <f t="shared" si="932"/>
        <v>0</v>
      </c>
      <c r="EG482" s="256">
        <f t="shared" si="933"/>
        <v>0</v>
      </c>
      <c r="EH482" s="256">
        <f t="shared" si="934"/>
        <v>0</v>
      </c>
      <c r="EI482" s="256">
        <f t="shared" si="935"/>
        <v>0</v>
      </c>
      <c r="EJ482" s="256">
        <f t="shared" si="936"/>
        <v>0</v>
      </c>
      <c r="EK482" s="244">
        <f t="shared" si="937"/>
        <v>0</v>
      </c>
    </row>
    <row r="483" spans="1:141" ht="15" customHeight="1">
      <c r="C483" s="61" t="s">
        <v>34</v>
      </c>
      <c r="D483" s="655"/>
      <c r="E483" s="57"/>
      <c r="F483" s="57"/>
      <c r="G483" s="57"/>
      <c r="H483" s="57"/>
      <c r="I483" s="57"/>
      <c r="J483" s="649"/>
      <c r="K483" s="57"/>
      <c r="L483" s="33"/>
      <c r="M483" s="34">
        <f t="shared" si="920"/>
        <v>1.1000000000000001</v>
      </c>
      <c r="N483" s="865"/>
      <c r="O483" s="866"/>
      <c r="P483" s="865"/>
      <c r="Q483" s="866"/>
      <c r="R483" s="865"/>
      <c r="S483" s="866"/>
      <c r="T483" s="865"/>
      <c r="U483" s="866"/>
      <c r="V483" s="865"/>
      <c r="W483" s="866"/>
      <c r="X483" s="287"/>
      <c r="Y483" s="867"/>
      <c r="Z483" s="961"/>
      <c r="AA483" s="867"/>
      <c r="AB483" s="961"/>
      <c r="AC483" s="867"/>
      <c r="AD483" s="961"/>
      <c r="AE483" s="867"/>
      <c r="AF483" s="961"/>
      <c r="AG483" s="867"/>
      <c r="AH483" s="961"/>
      <c r="AI483" s="277"/>
      <c r="AJ483" s="869"/>
      <c r="AK483" s="870"/>
      <c r="AL483" s="869"/>
      <c r="AM483" s="870"/>
      <c r="AN483" s="869"/>
      <c r="AO483" s="870"/>
      <c r="AP483" s="869"/>
      <c r="AQ483" s="870"/>
      <c r="AR483" s="869"/>
      <c r="AS483" s="870"/>
      <c r="AT483" s="278"/>
      <c r="AU483" s="861"/>
      <c r="AV483" s="862"/>
      <c r="AW483" s="861"/>
      <c r="AX483" s="862"/>
      <c r="AY483" s="861"/>
      <c r="AZ483" s="862"/>
      <c r="BA483" s="861"/>
      <c r="BB483" s="862"/>
      <c r="BC483" s="861"/>
      <c r="BD483" s="862"/>
      <c r="BE483" s="279"/>
      <c r="BF483" s="863"/>
      <c r="BG483" s="864"/>
      <c r="BH483" s="863"/>
      <c r="BI483" s="864"/>
      <c r="BJ483" s="863"/>
      <c r="BK483" s="864"/>
      <c r="BL483" s="863"/>
      <c r="BM483" s="864"/>
      <c r="BN483" s="863"/>
      <c r="BO483" s="864"/>
      <c r="BP483" s="514"/>
      <c r="BQ483" s="575"/>
      <c r="BR483" s="576"/>
      <c r="BS483" s="576"/>
      <c r="BT483" s="576"/>
      <c r="BU483" s="576"/>
      <c r="BV483" s="577"/>
      <c r="BW483" s="993"/>
      <c r="BX483" s="992"/>
      <c r="BY483" s="991"/>
      <c r="BZ483" s="992"/>
      <c r="CA483" s="991"/>
      <c r="CB483" s="992"/>
      <c r="CC483" s="991"/>
      <c r="CD483" s="992"/>
      <c r="CE483" s="991"/>
      <c r="CF483" s="992"/>
      <c r="CG483" s="281"/>
      <c r="CH483" s="989"/>
      <c r="CI483" s="990"/>
      <c r="CJ483" s="989"/>
      <c r="CK483" s="990"/>
      <c r="CL483" s="989"/>
      <c r="CM483" s="990"/>
      <c r="CN483" s="989"/>
      <c r="CO483" s="990"/>
      <c r="CP483" s="989"/>
      <c r="CQ483" s="990"/>
      <c r="CR483" s="282"/>
      <c r="CS483" s="987"/>
      <c r="CT483" s="988"/>
      <c r="CU483" s="987"/>
      <c r="CV483" s="988"/>
      <c r="CW483" s="987"/>
      <c r="CX483" s="988"/>
      <c r="CY483" s="987"/>
      <c r="CZ483" s="988"/>
      <c r="DA483" s="987"/>
      <c r="DB483" s="988"/>
      <c r="DC483" s="283"/>
      <c r="DD483" s="967">
        <f t="shared" si="921"/>
        <v>0</v>
      </c>
      <c r="DE483" s="968"/>
      <c r="DF483" s="967">
        <f t="shared" si="922"/>
        <v>0</v>
      </c>
      <c r="DG483" s="968"/>
      <c r="DH483" s="967">
        <f t="shared" si="923"/>
        <v>0</v>
      </c>
      <c r="DI483" s="968"/>
      <c r="DJ483" s="967">
        <f t="shared" si="924"/>
        <v>0</v>
      </c>
      <c r="DK483" s="968"/>
      <c r="DL483" s="967">
        <f t="shared" si="925"/>
        <v>0</v>
      </c>
      <c r="DM483" s="968"/>
      <c r="DN483" s="233">
        <f t="shared" si="938"/>
        <v>0</v>
      </c>
      <c r="DO483" s="996"/>
      <c r="DP483" s="997"/>
      <c r="DQ483" s="996"/>
      <c r="DR483" s="997"/>
      <c r="DS483" s="996"/>
      <c r="DT483" s="997"/>
      <c r="DU483" s="996"/>
      <c r="DV483" s="997"/>
      <c r="DW483" s="996"/>
      <c r="DX483" s="997"/>
      <c r="DY483" s="285"/>
      <c r="DZ483" s="572">
        <f t="shared" si="926"/>
        <v>0</v>
      </c>
      <c r="EA483" s="573">
        <f t="shared" si="927"/>
        <v>0</v>
      </c>
      <c r="EB483" s="573">
        <f t="shared" si="928"/>
        <v>0</v>
      </c>
      <c r="EC483" s="573">
        <f t="shared" si="929"/>
        <v>0</v>
      </c>
      <c r="ED483" s="573">
        <f t="shared" si="930"/>
        <v>0</v>
      </c>
      <c r="EE483" s="574">
        <f t="shared" si="931"/>
        <v>0</v>
      </c>
      <c r="EF483" s="256">
        <f t="shared" si="932"/>
        <v>0</v>
      </c>
      <c r="EG483" s="256">
        <f t="shared" si="933"/>
        <v>0</v>
      </c>
      <c r="EH483" s="256">
        <f t="shared" si="934"/>
        <v>0</v>
      </c>
      <c r="EI483" s="256">
        <f t="shared" si="935"/>
        <v>0</v>
      </c>
      <c r="EJ483" s="256">
        <f t="shared" si="936"/>
        <v>0</v>
      </c>
      <c r="EK483" s="244">
        <f t="shared" si="937"/>
        <v>0</v>
      </c>
    </row>
    <row r="484" spans="1:141" ht="15" customHeight="1">
      <c r="C484" s="61" t="s">
        <v>315</v>
      </c>
      <c r="D484" s="655" t="s">
        <v>338</v>
      </c>
      <c r="E484" s="57"/>
      <c r="F484" s="57"/>
      <c r="G484" s="57"/>
      <c r="H484" s="57"/>
      <c r="I484" s="57"/>
      <c r="J484" s="649"/>
      <c r="K484" s="57"/>
      <c r="L484" s="33"/>
      <c r="M484" s="34">
        <f t="shared" si="920"/>
        <v>1.1000000000000001</v>
      </c>
      <c r="N484" s="865"/>
      <c r="O484" s="866"/>
      <c r="P484" s="865"/>
      <c r="Q484" s="866"/>
      <c r="R484" s="865"/>
      <c r="S484" s="866"/>
      <c r="T484" s="865"/>
      <c r="U484" s="866"/>
      <c r="V484" s="865"/>
      <c r="W484" s="866"/>
      <c r="X484" s="287"/>
      <c r="Y484" s="867"/>
      <c r="Z484" s="961"/>
      <c r="AA484" s="867"/>
      <c r="AB484" s="961"/>
      <c r="AC484" s="867"/>
      <c r="AD484" s="961"/>
      <c r="AE484" s="867"/>
      <c r="AF484" s="961"/>
      <c r="AG484" s="867"/>
      <c r="AH484" s="961"/>
      <c r="AI484" s="277"/>
      <c r="AJ484" s="869"/>
      <c r="AK484" s="870"/>
      <c r="AL484" s="869"/>
      <c r="AM484" s="870"/>
      <c r="AN484" s="869"/>
      <c r="AO484" s="870"/>
      <c r="AP484" s="869"/>
      <c r="AQ484" s="870"/>
      <c r="AR484" s="869"/>
      <c r="AS484" s="870"/>
      <c r="AT484" s="278"/>
      <c r="AU484" s="861"/>
      <c r="AV484" s="862"/>
      <c r="AW484" s="861"/>
      <c r="AX484" s="862"/>
      <c r="AY484" s="861"/>
      <c r="AZ484" s="862"/>
      <c r="BA484" s="861"/>
      <c r="BB484" s="862"/>
      <c r="BC484" s="861"/>
      <c r="BD484" s="862"/>
      <c r="BE484" s="279"/>
      <c r="BF484" s="863"/>
      <c r="BG484" s="864"/>
      <c r="BH484" s="863"/>
      <c r="BI484" s="864"/>
      <c r="BJ484" s="863"/>
      <c r="BK484" s="864"/>
      <c r="BL484" s="863"/>
      <c r="BM484" s="864"/>
      <c r="BN484" s="863"/>
      <c r="BO484" s="864"/>
      <c r="BP484" s="514"/>
      <c r="BQ484" s="575"/>
      <c r="BR484" s="576"/>
      <c r="BS484" s="576"/>
      <c r="BT484" s="576"/>
      <c r="BU484" s="576"/>
      <c r="BV484" s="577"/>
      <c r="BW484" s="993"/>
      <c r="BX484" s="992"/>
      <c r="BY484" s="991"/>
      <c r="BZ484" s="992"/>
      <c r="CA484" s="991"/>
      <c r="CB484" s="992"/>
      <c r="CC484" s="991"/>
      <c r="CD484" s="992"/>
      <c r="CE484" s="991"/>
      <c r="CF484" s="992"/>
      <c r="CG484" s="281"/>
      <c r="CH484" s="989"/>
      <c r="CI484" s="990"/>
      <c r="CJ484" s="989"/>
      <c r="CK484" s="990"/>
      <c r="CL484" s="989"/>
      <c r="CM484" s="990"/>
      <c r="CN484" s="989"/>
      <c r="CO484" s="990"/>
      <c r="CP484" s="989"/>
      <c r="CQ484" s="990"/>
      <c r="CR484" s="282"/>
      <c r="CS484" s="987"/>
      <c r="CT484" s="988"/>
      <c r="CU484" s="987"/>
      <c r="CV484" s="988"/>
      <c r="CW484" s="987"/>
      <c r="CX484" s="988"/>
      <c r="CY484" s="987"/>
      <c r="CZ484" s="988"/>
      <c r="DA484" s="987"/>
      <c r="DB484" s="988"/>
      <c r="DC484" s="283"/>
      <c r="DD484" s="967">
        <f t="shared" si="921"/>
        <v>0</v>
      </c>
      <c r="DE484" s="968"/>
      <c r="DF484" s="967">
        <f t="shared" si="922"/>
        <v>0</v>
      </c>
      <c r="DG484" s="968"/>
      <c r="DH484" s="967">
        <f t="shared" si="923"/>
        <v>0</v>
      </c>
      <c r="DI484" s="968"/>
      <c r="DJ484" s="967">
        <f t="shared" si="924"/>
        <v>0</v>
      </c>
      <c r="DK484" s="968"/>
      <c r="DL484" s="967">
        <f t="shared" si="925"/>
        <v>0</v>
      </c>
      <c r="DM484" s="968"/>
      <c r="DN484" s="233">
        <f t="shared" si="938"/>
        <v>0</v>
      </c>
      <c r="DO484" s="996"/>
      <c r="DP484" s="997"/>
      <c r="DQ484" s="996"/>
      <c r="DR484" s="997"/>
      <c r="DS484" s="996"/>
      <c r="DT484" s="997"/>
      <c r="DU484" s="996"/>
      <c r="DV484" s="997"/>
      <c r="DW484" s="996"/>
      <c r="DX484" s="997"/>
      <c r="DY484" s="285"/>
      <c r="DZ484" s="572">
        <f t="shared" si="926"/>
        <v>0</v>
      </c>
      <c r="EA484" s="573">
        <f t="shared" si="927"/>
        <v>0</v>
      </c>
      <c r="EB484" s="573">
        <f t="shared" si="928"/>
        <v>0</v>
      </c>
      <c r="EC484" s="573">
        <f t="shared" si="929"/>
        <v>0</v>
      </c>
      <c r="ED484" s="573">
        <f t="shared" si="930"/>
        <v>0</v>
      </c>
      <c r="EE484" s="574">
        <f t="shared" si="931"/>
        <v>0</v>
      </c>
      <c r="EF484" s="256">
        <f t="shared" si="932"/>
        <v>0</v>
      </c>
      <c r="EG484" s="256">
        <f t="shared" si="933"/>
        <v>0</v>
      </c>
      <c r="EH484" s="256">
        <f t="shared" si="934"/>
        <v>0</v>
      </c>
      <c r="EI484" s="256">
        <f t="shared" si="935"/>
        <v>0</v>
      </c>
      <c r="EJ484" s="256">
        <f t="shared" si="936"/>
        <v>0</v>
      </c>
      <c r="EK484" s="244">
        <f t="shared" si="937"/>
        <v>0</v>
      </c>
    </row>
    <row r="485" spans="1:141" ht="15" customHeight="1">
      <c r="C485" s="61" t="s">
        <v>231</v>
      </c>
      <c r="D485" s="655"/>
      <c r="E485" s="57"/>
      <c r="F485" s="57"/>
      <c r="G485" s="57"/>
      <c r="H485" s="57"/>
      <c r="I485" s="57"/>
      <c r="J485" s="649"/>
      <c r="K485" s="57"/>
      <c r="L485" s="33"/>
      <c r="M485" s="34">
        <f t="shared" si="920"/>
        <v>1</v>
      </c>
      <c r="N485" s="865"/>
      <c r="O485" s="866"/>
      <c r="P485" s="865"/>
      <c r="Q485" s="866"/>
      <c r="R485" s="865"/>
      <c r="S485" s="866"/>
      <c r="T485" s="865"/>
      <c r="U485" s="866"/>
      <c r="V485" s="865"/>
      <c r="W485" s="866"/>
      <c r="X485" s="287"/>
      <c r="Y485" s="867"/>
      <c r="Z485" s="961"/>
      <c r="AA485" s="867"/>
      <c r="AB485" s="961"/>
      <c r="AC485" s="867"/>
      <c r="AD485" s="961"/>
      <c r="AE485" s="867"/>
      <c r="AF485" s="961"/>
      <c r="AG485" s="867"/>
      <c r="AH485" s="961"/>
      <c r="AI485" s="277"/>
      <c r="AJ485" s="869"/>
      <c r="AK485" s="870"/>
      <c r="AL485" s="869"/>
      <c r="AM485" s="870"/>
      <c r="AN485" s="869"/>
      <c r="AO485" s="870"/>
      <c r="AP485" s="869"/>
      <c r="AQ485" s="870"/>
      <c r="AR485" s="869"/>
      <c r="AS485" s="870"/>
      <c r="AT485" s="278"/>
      <c r="AU485" s="861"/>
      <c r="AV485" s="862"/>
      <c r="AW485" s="861"/>
      <c r="AX485" s="862"/>
      <c r="AY485" s="861"/>
      <c r="AZ485" s="862"/>
      <c r="BA485" s="861"/>
      <c r="BB485" s="862"/>
      <c r="BC485" s="861"/>
      <c r="BD485" s="862"/>
      <c r="BE485" s="279"/>
      <c r="BF485" s="863"/>
      <c r="BG485" s="864"/>
      <c r="BH485" s="863"/>
      <c r="BI485" s="864"/>
      <c r="BJ485" s="863"/>
      <c r="BK485" s="864"/>
      <c r="BL485" s="863"/>
      <c r="BM485" s="864"/>
      <c r="BN485" s="863"/>
      <c r="BO485" s="864"/>
      <c r="BP485" s="514"/>
      <c r="BQ485" s="575"/>
      <c r="BR485" s="576"/>
      <c r="BS485" s="576"/>
      <c r="BT485" s="576"/>
      <c r="BU485" s="576"/>
      <c r="BV485" s="577"/>
      <c r="BW485" s="993"/>
      <c r="BX485" s="992"/>
      <c r="BY485" s="991"/>
      <c r="BZ485" s="992"/>
      <c r="CA485" s="991"/>
      <c r="CB485" s="992"/>
      <c r="CC485" s="991"/>
      <c r="CD485" s="992"/>
      <c r="CE485" s="991"/>
      <c r="CF485" s="992"/>
      <c r="CG485" s="281"/>
      <c r="CH485" s="989"/>
      <c r="CI485" s="990"/>
      <c r="CJ485" s="989"/>
      <c r="CK485" s="990"/>
      <c r="CL485" s="989"/>
      <c r="CM485" s="990"/>
      <c r="CN485" s="989"/>
      <c r="CO485" s="990"/>
      <c r="CP485" s="989"/>
      <c r="CQ485" s="990"/>
      <c r="CR485" s="282"/>
      <c r="CS485" s="987"/>
      <c r="CT485" s="988"/>
      <c r="CU485" s="987"/>
      <c r="CV485" s="988"/>
      <c r="CW485" s="987"/>
      <c r="CX485" s="988"/>
      <c r="CY485" s="987"/>
      <c r="CZ485" s="988"/>
      <c r="DA485" s="987"/>
      <c r="DB485" s="988"/>
      <c r="DC485" s="283"/>
      <c r="DD485" s="967">
        <f t="shared" si="921"/>
        <v>0</v>
      </c>
      <c r="DE485" s="968"/>
      <c r="DF485" s="967">
        <f t="shared" si="922"/>
        <v>0</v>
      </c>
      <c r="DG485" s="968"/>
      <c r="DH485" s="967">
        <f t="shared" si="923"/>
        <v>0</v>
      </c>
      <c r="DI485" s="968"/>
      <c r="DJ485" s="967">
        <f t="shared" si="924"/>
        <v>0</v>
      </c>
      <c r="DK485" s="968"/>
      <c r="DL485" s="967">
        <f t="shared" si="925"/>
        <v>0</v>
      </c>
      <c r="DM485" s="968"/>
      <c r="DN485" s="233">
        <f t="shared" si="938"/>
        <v>0</v>
      </c>
      <c r="DO485" s="996"/>
      <c r="DP485" s="997"/>
      <c r="DQ485" s="996"/>
      <c r="DR485" s="997"/>
      <c r="DS485" s="996"/>
      <c r="DT485" s="997"/>
      <c r="DU485" s="996"/>
      <c r="DV485" s="997"/>
      <c r="DW485" s="996"/>
      <c r="DX485" s="997"/>
      <c r="DY485" s="285"/>
      <c r="DZ485" s="572">
        <f t="shared" si="926"/>
        <v>0</v>
      </c>
      <c r="EA485" s="573">
        <f t="shared" si="927"/>
        <v>0</v>
      </c>
      <c r="EB485" s="573">
        <f t="shared" si="928"/>
        <v>0</v>
      </c>
      <c r="EC485" s="573">
        <f t="shared" si="929"/>
        <v>0</v>
      </c>
      <c r="ED485" s="573">
        <f t="shared" si="930"/>
        <v>0</v>
      </c>
      <c r="EE485" s="574">
        <f t="shared" si="931"/>
        <v>0</v>
      </c>
      <c r="EF485" s="256">
        <f t="shared" si="932"/>
        <v>0</v>
      </c>
      <c r="EG485" s="256">
        <f t="shared" si="933"/>
        <v>0</v>
      </c>
      <c r="EH485" s="256">
        <f t="shared" si="934"/>
        <v>0</v>
      </c>
      <c r="EI485" s="256">
        <f t="shared" si="935"/>
        <v>0</v>
      </c>
      <c r="EJ485" s="256">
        <f t="shared" si="936"/>
        <v>0</v>
      </c>
      <c r="EK485" s="244">
        <f t="shared" si="937"/>
        <v>0</v>
      </c>
    </row>
    <row r="486" spans="1:141" ht="15" customHeight="1">
      <c r="C486" s="61" t="s">
        <v>15</v>
      </c>
      <c r="D486" s="655"/>
      <c r="E486" s="57"/>
      <c r="F486" s="57"/>
      <c r="G486" s="57"/>
      <c r="H486" s="57"/>
      <c r="I486" s="57"/>
      <c r="J486" s="649"/>
      <c r="K486" s="57"/>
      <c r="L486" s="33"/>
      <c r="M486" s="34">
        <f t="shared" si="920"/>
        <v>1</v>
      </c>
      <c r="N486" s="865"/>
      <c r="O486" s="866"/>
      <c r="P486" s="865"/>
      <c r="Q486" s="866"/>
      <c r="R486" s="865"/>
      <c r="S486" s="866"/>
      <c r="T486" s="865"/>
      <c r="U486" s="866"/>
      <c r="V486" s="865"/>
      <c r="W486" s="866"/>
      <c r="X486" s="287"/>
      <c r="Y486" s="867"/>
      <c r="Z486" s="961"/>
      <c r="AA486" s="867"/>
      <c r="AB486" s="961"/>
      <c r="AC486" s="867"/>
      <c r="AD486" s="961"/>
      <c r="AE486" s="867"/>
      <c r="AF486" s="961"/>
      <c r="AG486" s="867"/>
      <c r="AH486" s="961"/>
      <c r="AI486" s="277"/>
      <c r="AJ486" s="869"/>
      <c r="AK486" s="870"/>
      <c r="AL486" s="869"/>
      <c r="AM486" s="870"/>
      <c r="AN486" s="869"/>
      <c r="AO486" s="870"/>
      <c r="AP486" s="869"/>
      <c r="AQ486" s="870"/>
      <c r="AR486" s="869"/>
      <c r="AS486" s="870"/>
      <c r="AT486" s="278"/>
      <c r="AU486" s="861"/>
      <c r="AV486" s="862"/>
      <c r="AW486" s="861"/>
      <c r="AX486" s="862"/>
      <c r="AY486" s="861"/>
      <c r="AZ486" s="862"/>
      <c r="BA486" s="861"/>
      <c r="BB486" s="862"/>
      <c r="BC486" s="861"/>
      <c r="BD486" s="862"/>
      <c r="BE486" s="279"/>
      <c r="BF486" s="863"/>
      <c r="BG486" s="864"/>
      <c r="BH486" s="863"/>
      <c r="BI486" s="864"/>
      <c r="BJ486" s="863"/>
      <c r="BK486" s="864"/>
      <c r="BL486" s="863"/>
      <c r="BM486" s="864"/>
      <c r="BN486" s="863"/>
      <c r="BO486" s="864"/>
      <c r="BP486" s="514"/>
      <c r="BQ486" s="575"/>
      <c r="BR486" s="576"/>
      <c r="BS486" s="576"/>
      <c r="BT486" s="576"/>
      <c r="BU486" s="576"/>
      <c r="BV486" s="577"/>
      <c r="BW486" s="993"/>
      <c r="BX486" s="992"/>
      <c r="BY486" s="991"/>
      <c r="BZ486" s="992"/>
      <c r="CA486" s="991"/>
      <c r="CB486" s="992"/>
      <c r="CC486" s="991"/>
      <c r="CD486" s="992"/>
      <c r="CE486" s="991"/>
      <c r="CF486" s="992"/>
      <c r="CG486" s="281"/>
      <c r="CH486" s="989"/>
      <c r="CI486" s="990"/>
      <c r="CJ486" s="989"/>
      <c r="CK486" s="990"/>
      <c r="CL486" s="989"/>
      <c r="CM486" s="990"/>
      <c r="CN486" s="989"/>
      <c r="CO486" s="990"/>
      <c r="CP486" s="989"/>
      <c r="CQ486" s="990"/>
      <c r="CR486" s="282"/>
      <c r="CS486" s="987"/>
      <c r="CT486" s="988"/>
      <c r="CU486" s="987"/>
      <c r="CV486" s="988"/>
      <c r="CW486" s="987"/>
      <c r="CX486" s="988"/>
      <c r="CY486" s="987"/>
      <c r="CZ486" s="988"/>
      <c r="DA486" s="987"/>
      <c r="DB486" s="988"/>
      <c r="DC486" s="283"/>
      <c r="DD486" s="967">
        <f t="shared" si="921"/>
        <v>0</v>
      </c>
      <c r="DE486" s="968"/>
      <c r="DF486" s="967">
        <f t="shared" si="922"/>
        <v>0</v>
      </c>
      <c r="DG486" s="968"/>
      <c r="DH486" s="967">
        <f t="shared" si="923"/>
        <v>0</v>
      </c>
      <c r="DI486" s="968"/>
      <c r="DJ486" s="967">
        <f t="shared" si="924"/>
        <v>0</v>
      </c>
      <c r="DK486" s="968"/>
      <c r="DL486" s="967">
        <f t="shared" si="925"/>
        <v>0</v>
      </c>
      <c r="DM486" s="968"/>
      <c r="DN486" s="233">
        <f t="shared" si="938"/>
        <v>0</v>
      </c>
      <c r="DO486" s="996"/>
      <c r="DP486" s="997"/>
      <c r="DQ486" s="996"/>
      <c r="DR486" s="997"/>
      <c r="DS486" s="996"/>
      <c r="DT486" s="997"/>
      <c r="DU486" s="996"/>
      <c r="DV486" s="997"/>
      <c r="DW486" s="996"/>
      <c r="DX486" s="997"/>
      <c r="DY486" s="285"/>
      <c r="DZ486" s="572">
        <f t="shared" si="926"/>
        <v>0</v>
      </c>
      <c r="EA486" s="573">
        <f t="shared" si="927"/>
        <v>0</v>
      </c>
      <c r="EB486" s="573">
        <f t="shared" si="928"/>
        <v>0</v>
      </c>
      <c r="EC486" s="573">
        <f t="shared" si="929"/>
        <v>0</v>
      </c>
      <c r="ED486" s="573">
        <f t="shared" si="930"/>
        <v>0</v>
      </c>
      <c r="EE486" s="574">
        <f t="shared" si="931"/>
        <v>0</v>
      </c>
      <c r="EF486" s="256">
        <f t="shared" si="932"/>
        <v>0</v>
      </c>
      <c r="EG486" s="256">
        <f t="shared" si="933"/>
        <v>0</v>
      </c>
      <c r="EH486" s="256">
        <f t="shared" si="934"/>
        <v>0</v>
      </c>
      <c r="EI486" s="256">
        <f t="shared" si="935"/>
        <v>0</v>
      </c>
      <c r="EJ486" s="256">
        <f t="shared" si="936"/>
        <v>0</v>
      </c>
      <c r="EK486" s="244">
        <f t="shared" si="937"/>
        <v>0</v>
      </c>
    </row>
    <row r="487" spans="1:141" ht="15" customHeight="1">
      <c r="C487" s="61" t="s">
        <v>34</v>
      </c>
      <c r="D487" s="655"/>
      <c r="E487" s="57"/>
      <c r="F487" s="57"/>
      <c r="G487" s="57"/>
      <c r="H487" s="57"/>
      <c r="I487" s="57"/>
      <c r="J487" s="649"/>
      <c r="K487" s="57"/>
      <c r="L487" s="33"/>
      <c r="M487" s="34">
        <f t="shared" si="920"/>
        <v>1.1000000000000001</v>
      </c>
      <c r="N487" s="865"/>
      <c r="O487" s="866"/>
      <c r="P487" s="865"/>
      <c r="Q487" s="866"/>
      <c r="R487" s="865"/>
      <c r="S487" s="866"/>
      <c r="T487" s="865"/>
      <c r="U487" s="866"/>
      <c r="V487" s="865"/>
      <c r="W487" s="866"/>
      <c r="X487" s="287"/>
      <c r="Y487" s="867"/>
      <c r="Z487" s="961"/>
      <c r="AA487" s="867"/>
      <c r="AB487" s="961"/>
      <c r="AC487" s="867"/>
      <c r="AD487" s="961"/>
      <c r="AE487" s="867"/>
      <c r="AF487" s="961"/>
      <c r="AG487" s="867"/>
      <c r="AH487" s="961"/>
      <c r="AI487" s="277"/>
      <c r="AJ487" s="869"/>
      <c r="AK487" s="870"/>
      <c r="AL487" s="869"/>
      <c r="AM487" s="870"/>
      <c r="AN487" s="869"/>
      <c r="AO487" s="870"/>
      <c r="AP487" s="869"/>
      <c r="AQ487" s="870"/>
      <c r="AR487" s="869"/>
      <c r="AS487" s="870"/>
      <c r="AT487" s="278"/>
      <c r="AU487" s="861"/>
      <c r="AV487" s="862"/>
      <c r="AW487" s="861"/>
      <c r="AX487" s="862"/>
      <c r="AY487" s="861"/>
      <c r="AZ487" s="862"/>
      <c r="BA487" s="861"/>
      <c r="BB487" s="862"/>
      <c r="BC487" s="861"/>
      <c r="BD487" s="862"/>
      <c r="BE487" s="279"/>
      <c r="BF487" s="863"/>
      <c r="BG487" s="864"/>
      <c r="BH487" s="863"/>
      <c r="BI487" s="864"/>
      <c r="BJ487" s="863"/>
      <c r="BK487" s="864"/>
      <c r="BL487" s="863"/>
      <c r="BM487" s="864"/>
      <c r="BN487" s="863"/>
      <c r="BO487" s="864"/>
      <c r="BP487" s="514"/>
      <c r="BQ487" s="575"/>
      <c r="BR487" s="576"/>
      <c r="BS487" s="576"/>
      <c r="BT487" s="576"/>
      <c r="BU487" s="576"/>
      <c r="BV487" s="577"/>
      <c r="BW487" s="993"/>
      <c r="BX487" s="992"/>
      <c r="BY487" s="991"/>
      <c r="BZ487" s="992"/>
      <c r="CA487" s="991"/>
      <c r="CB487" s="992"/>
      <c r="CC487" s="991"/>
      <c r="CD487" s="992"/>
      <c r="CE487" s="991"/>
      <c r="CF487" s="992"/>
      <c r="CG487" s="281"/>
      <c r="CH487" s="989"/>
      <c r="CI487" s="990"/>
      <c r="CJ487" s="989"/>
      <c r="CK487" s="990"/>
      <c r="CL487" s="989"/>
      <c r="CM487" s="990"/>
      <c r="CN487" s="989"/>
      <c r="CO487" s="990"/>
      <c r="CP487" s="989"/>
      <c r="CQ487" s="990"/>
      <c r="CR487" s="282"/>
      <c r="CS487" s="987"/>
      <c r="CT487" s="988"/>
      <c r="CU487" s="987"/>
      <c r="CV487" s="988"/>
      <c r="CW487" s="987"/>
      <c r="CX487" s="988"/>
      <c r="CY487" s="987"/>
      <c r="CZ487" s="988"/>
      <c r="DA487" s="987"/>
      <c r="DB487" s="988"/>
      <c r="DC487" s="283"/>
      <c r="DD487" s="967">
        <f t="shared" si="921"/>
        <v>0</v>
      </c>
      <c r="DE487" s="968"/>
      <c r="DF487" s="967">
        <f t="shared" si="922"/>
        <v>0</v>
      </c>
      <c r="DG487" s="968"/>
      <c r="DH487" s="967">
        <f t="shared" si="923"/>
        <v>0</v>
      </c>
      <c r="DI487" s="968"/>
      <c r="DJ487" s="967">
        <f t="shared" si="924"/>
        <v>0</v>
      </c>
      <c r="DK487" s="968"/>
      <c r="DL487" s="967">
        <f t="shared" si="925"/>
        <v>0</v>
      </c>
      <c r="DM487" s="968"/>
      <c r="DN487" s="233">
        <f t="shared" si="938"/>
        <v>0</v>
      </c>
      <c r="DO487" s="996"/>
      <c r="DP487" s="997"/>
      <c r="DQ487" s="996"/>
      <c r="DR487" s="997"/>
      <c r="DS487" s="996"/>
      <c r="DT487" s="997"/>
      <c r="DU487" s="996"/>
      <c r="DV487" s="997"/>
      <c r="DW487" s="996"/>
      <c r="DX487" s="997"/>
      <c r="DY487" s="285"/>
      <c r="DZ487" s="572">
        <f t="shared" si="926"/>
        <v>0</v>
      </c>
      <c r="EA487" s="573">
        <f t="shared" si="927"/>
        <v>0</v>
      </c>
      <c r="EB487" s="573">
        <f t="shared" si="928"/>
        <v>0</v>
      </c>
      <c r="EC487" s="573">
        <f t="shared" si="929"/>
        <v>0</v>
      </c>
      <c r="ED487" s="573">
        <f t="shared" si="930"/>
        <v>0</v>
      </c>
      <c r="EE487" s="574">
        <f t="shared" si="931"/>
        <v>0</v>
      </c>
      <c r="EF487" s="256">
        <f t="shared" si="932"/>
        <v>0</v>
      </c>
      <c r="EG487" s="256">
        <f t="shared" si="933"/>
        <v>0</v>
      </c>
      <c r="EH487" s="256">
        <f t="shared" si="934"/>
        <v>0</v>
      </c>
      <c r="EI487" s="256">
        <f t="shared" si="935"/>
        <v>0</v>
      </c>
      <c r="EJ487" s="256">
        <f t="shared" si="936"/>
        <v>0</v>
      </c>
      <c r="EK487" s="244">
        <f t="shared" si="937"/>
        <v>0</v>
      </c>
    </row>
    <row r="488" spans="1:141" ht="15" customHeight="1">
      <c r="C488" s="61"/>
      <c r="J488" s="892" t="s">
        <v>150</v>
      </c>
      <c r="K488" s="903"/>
      <c r="L488" s="903"/>
      <c r="M488" s="885"/>
      <c r="N488" s="886"/>
      <c r="O488" s="686"/>
      <c r="P488" s="886"/>
      <c r="Q488" s="686"/>
      <c r="R488" s="886"/>
      <c r="S488" s="686"/>
      <c r="T488" s="886"/>
      <c r="U488" s="686"/>
      <c r="V488" s="886"/>
      <c r="W488" s="686"/>
      <c r="X488" s="109"/>
      <c r="Y488" s="886"/>
      <c r="Z488" s="686"/>
      <c r="AA488" s="886"/>
      <c r="AB488" s="686"/>
      <c r="AC488" s="886"/>
      <c r="AD488" s="686"/>
      <c r="AE488" s="886"/>
      <c r="AF488" s="686"/>
      <c r="AG488" s="886"/>
      <c r="AH488" s="686"/>
      <c r="AI488" s="109"/>
      <c r="AJ488" s="886"/>
      <c r="AK488" s="686"/>
      <c r="AL488" s="886"/>
      <c r="AM488" s="686"/>
      <c r="AN488" s="886"/>
      <c r="AO488" s="686"/>
      <c r="AP488" s="886"/>
      <c r="AQ488" s="686"/>
      <c r="AR488" s="886"/>
      <c r="AS488" s="686"/>
      <c r="AT488" s="109"/>
      <c r="AU488" s="886"/>
      <c r="AV488" s="686"/>
      <c r="AW488" s="886"/>
      <c r="AX488" s="686"/>
      <c r="AY488" s="886"/>
      <c r="AZ488" s="686"/>
      <c r="BA488" s="886"/>
      <c r="BB488" s="686"/>
      <c r="BC488" s="886"/>
      <c r="BD488" s="686"/>
      <c r="BE488" s="109"/>
      <c r="BF488" s="886"/>
      <c r="BG488" s="686"/>
      <c r="BH488" s="886"/>
      <c r="BI488" s="686"/>
      <c r="BJ488" s="886"/>
      <c r="BK488" s="686"/>
      <c r="BL488" s="886"/>
      <c r="BM488" s="686"/>
      <c r="BN488" s="886"/>
      <c r="BO488" s="686"/>
      <c r="BP488" s="164"/>
      <c r="BQ488" s="559"/>
      <c r="BR488" s="164"/>
      <c r="BS488" s="164"/>
      <c r="BT488" s="164"/>
      <c r="BU488" s="164"/>
      <c r="BV488" s="544"/>
      <c r="BW488" s="979"/>
      <c r="BX488" s="686"/>
      <c r="BY488" s="886"/>
      <c r="BZ488" s="686"/>
      <c r="CA488" s="886"/>
      <c r="CB488" s="686"/>
      <c r="CC488" s="886"/>
      <c r="CD488" s="686"/>
      <c r="CE488" s="886"/>
      <c r="CF488" s="686"/>
      <c r="CG488" s="109"/>
      <c r="CH488" s="886"/>
      <c r="CI488" s="686"/>
      <c r="CJ488" s="886"/>
      <c r="CK488" s="686"/>
      <c r="CL488" s="886"/>
      <c r="CM488" s="686"/>
      <c r="CN488" s="886"/>
      <c r="CO488" s="686"/>
      <c r="CP488" s="886"/>
      <c r="CQ488" s="686"/>
      <c r="CR488" s="109"/>
      <c r="CS488" s="886"/>
      <c r="CT488" s="686"/>
      <c r="CU488" s="886"/>
      <c r="CV488" s="686"/>
      <c r="CW488" s="886"/>
      <c r="CX488" s="686"/>
      <c r="CY488" s="886"/>
      <c r="CZ488" s="686"/>
      <c r="DA488" s="886"/>
      <c r="DB488" s="686"/>
      <c r="DC488" s="109"/>
      <c r="DD488" s="886">
        <f>SUM(DD476:DD487)</f>
        <v>0</v>
      </c>
      <c r="DE488" s="686"/>
      <c r="DF488" s="886">
        <f>SUM(DF476:DF487)</f>
        <v>0</v>
      </c>
      <c r="DG488" s="686"/>
      <c r="DH488" s="886">
        <f>SUM(DH476:DH487)</f>
        <v>0</v>
      </c>
      <c r="DI488" s="686"/>
      <c r="DJ488" s="886">
        <f>SUM(DJ476:DJ487)</f>
        <v>0</v>
      </c>
      <c r="DK488" s="686"/>
      <c r="DL488" s="886">
        <f>SUM(DL476:DL487)</f>
        <v>0</v>
      </c>
      <c r="DM488" s="686"/>
      <c r="DN488" s="109">
        <f>SUM(DD488:DM488)</f>
        <v>0</v>
      </c>
      <c r="DO488" s="886"/>
      <c r="DP488" s="686"/>
      <c r="DQ488" s="886"/>
      <c r="DR488" s="686"/>
      <c r="DS488" s="886"/>
      <c r="DT488" s="686"/>
      <c r="DU488" s="886"/>
      <c r="DV488" s="686"/>
      <c r="DW488" s="886"/>
      <c r="DX488" s="686"/>
      <c r="DY488" s="109"/>
      <c r="DZ488" s="559">
        <f>SUM(DZ476:DZ487)</f>
        <v>0</v>
      </c>
      <c r="EA488" s="164">
        <f>SUM(EA476:EA487)</f>
        <v>0</v>
      </c>
      <c r="EB488" s="164">
        <f t="shared" ref="EB488:ED488" si="939">SUM(EB476:EB487)</f>
        <v>0</v>
      </c>
      <c r="EC488" s="164">
        <f t="shared" si="939"/>
        <v>0</v>
      </c>
      <c r="ED488" s="164">
        <f t="shared" si="939"/>
        <v>0</v>
      </c>
      <c r="EE488" s="544">
        <f>SUM(DZ488:ED488)</f>
        <v>0</v>
      </c>
      <c r="EF488" s="109">
        <f>SUM(EF476:EF487)</f>
        <v>0</v>
      </c>
      <c r="EG488" s="109">
        <f>SUM(EG476:EG487)</f>
        <v>0</v>
      </c>
      <c r="EH488" s="109">
        <f>SUM(EH476:EH487)</f>
        <v>0</v>
      </c>
      <c r="EI488" s="109">
        <f>SUM(EI476:EI487)</f>
        <v>0</v>
      </c>
      <c r="EJ488" s="109">
        <f>SUM(EJ476:EJ487)</f>
        <v>0</v>
      </c>
      <c r="EK488" s="109">
        <f t="shared" si="937"/>
        <v>0</v>
      </c>
    </row>
    <row r="489" spans="1:141" s="9" customFormat="1" ht="26.25" customHeight="1">
      <c r="A489" s="62">
        <v>2000</v>
      </c>
      <c r="B489" s="62"/>
      <c r="C489" s="994" t="str">
        <f>CONCATENATE(DO8," Travel")</f>
        <v>Dept #5 Match Budget Travel</v>
      </c>
      <c r="D489" s="995"/>
      <c r="E489" s="719" t="s">
        <v>188</v>
      </c>
      <c r="F489" s="719"/>
      <c r="G489" s="719"/>
      <c r="H489" s="719"/>
      <c r="I489" s="719"/>
      <c r="J489" s="76"/>
      <c r="K489" s="76"/>
      <c r="L489" s="76"/>
      <c r="M489" s="122"/>
      <c r="N489" s="81"/>
      <c r="O489" s="97"/>
      <c r="P489" s="81"/>
      <c r="Q489" s="97"/>
      <c r="R489" s="81"/>
      <c r="S489" s="97"/>
      <c r="T489" s="81"/>
      <c r="U489" s="97"/>
      <c r="V489" s="81"/>
      <c r="W489" s="97"/>
      <c r="X489" s="99"/>
      <c r="Y489" s="81"/>
      <c r="Z489" s="97"/>
      <c r="AA489" s="81"/>
      <c r="AB489" s="97"/>
      <c r="AC489" s="81"/>
      <c r="AD489" s="97"/>
      <c r="AE489" s="81"/>
      <c r="AF489" s="97"/>
      <c r="AG489" s="81"/>
      <c r="AH489" s="97"/>
      <c r="AI489" s="99"/>
      <c r="AJ489" s="81"/>
      <c r="AK489" s="97"/>
      <c r="AL489" s="81"/>
      <c r="AM489" s="97"/>
      <c r="AN489" s="81"/>
      <c r="AO489" s="97"/>
      <c r="AP489" s="81"/>
      <c r="AQ489" s="97"/>
      <c r="AR489" s="81"/>
      <c r="AS489" s="97"/>
      <c r="AT489" s="99"/>
      <c r="AU489" s="81"/>
      <c r="AV489" s="97"/>
      <c r="AW489" s="81"/>
      <c r="AX489" s="97"/>
      <c r="AY489" s="81"/>
      <c r="AZ489" s="97"/>
      <c r="BA489" s="81"/>
      <c r="BB489" s="97"/>
      <c r="BC489" s="81"/>
      <c r="BD489" s="97"/>
      <c r="BE489" s="99"/>
      <c r="BF489" s="81"/>
      <c r="BG489" s="97"/>
      <c r="BH489" s="81"/>
      <c r="BI489" s="97"/>
      <c r="BJ489" s="81"/>
      <c r="BK489" s="97"/>
      <c r="BL489" s="81"/>
      <c r="BM489" s="97"/>
      <c r="BN489" s="81"/>
      <c r="BO489" s="97"/>
      <c r="BP489" s="512"/>
      <c r="BQ489" s="560"/>
      <c r="BR489" s="512"/>
      <c r="BS489" s="512"/>
      <c r="BT489" s="512"/>
      <c r="BU489" s="512"/>
      <c r="BV489" s="542"/>
      <c r="BW489" s="69"/>
      <c r="BX489" s="97"/>
      <c r="BY489" s="81"/>
      <c r="BZ489" s="97"/>
      <c r="CA489" s="81"/>
      <c r="CB489" s="97"/>
      <c r="CC489" s="81"/>
      <c r="CD489" s="97"/>
      <c r="CE489" s="81"/>
      <c r="CF489" s="97"/>
      <c r="CG489" s="99"/>
      <c r="CH489" s="81"/>
      <c r="CI489" s="97"/>
      <c r="CJ489" s="81"/>
      <c r="CK489" s="97"/>
      <c r="CL489" s="81"/>
      <c r="CM489" s="97"/>
      <c r="CN489" s="81"/>
      <c r="CO489" s="97"/>
      <c r="CP489" s="81"/>
      <c r="CQ489" s="97"/>
      <c r="CR489" s="99"/>
      <c r="CS489" s="81"/>
      <c r="CT489" s="97"/>
      <c r="CU489" s="81"/>
      <c r="CV489" s="97"/>
      <c r="CW489" s="81"/>
      <c r="CX489" s="97"/>
      <c r="CY489" s="81"/>
      <c r="CZ489" s="97"/>
      <c r="DA489" s="81"/>
      <c r="DB489" s="97"/>
      <c r="DC489" s="99"/>
      <c r="DD489" s="81"/>
      <c r="DE489" s="97"/>
      <c r="DF489" s="81"/>
      <c r="DG489" s="97"/>
      <c r="DH489" s="81"/>
      <c r="DI489" s="97"/>
      <c r="DJ489" s="81"/>
      <c r="DK489" s="97"/>
      <c r="DL489" s="81"/>
      <c r="DM489" s="97"/>
      <c r="DN489" s="99"/>
      <c r="DO489" s="81"/>
      <c r="DP489" s="97"/>
      <c r="DQ489" s="81"/>
      <c r="DR489" s="97"/>
      <c r="DS489" s="81"/>
      <c r="DT489" s="97"/>
      <c r="DU489" s="81"/>
      <c r="DV489" s="97"/>
      <c r="DW489" s="81"/>
      <c r="DX489" s="97"/>
      <c r="DY489" s="99"/>
      <c r="DZ489" s="560"/>
      <c r="EA489" s="512"/>
      <c r="EB489" s="512"/>
      <c r="EC489" s="512"/>
      <c r="ED489" s="512"/>
      <c r="EE489" s="542"/>
      <c r="EF489" s="153"/>
      <c r="EG489" s="153"/>
      <c r="EH489" s="153"/>
      <c r="EI489" s="153"/>
      <c r="EJ489" s="153"/>
      <c r="EK489" s="206"/>
    </row>
    <row r="490" spans="1:141" s="9" customFormat="1" ht="34.5" customHeight="1">
      <c r="A490" s="62"/>
      <c r="B490" s="62"/>
      <c r="C490" s="94" t="s">
        <v>33</v>
      </c>
      <c r="D490" s="9" t="s">
        <v>149</v>
      </c>
      <c r="E490" s="64" t="str">
        <f>DO9</f>
        <v>Year 1</v>
      </c>
      <c r="F490" s="64" t="str">
        <f>DQ9</f>
        <v>Year 2</v>
      </c>
      <c r="G490" s="64" t="str">
        <f>DS9</f>
        <v>Year 3</v>
      </c>
      <c r="H490" s="64" t="str">
        <f>DU9</f>
        <v>Year 4</v>
      </c>
      <c r="I490" s="64" t="str">
        <f>DW9</f>
        <v>Year 5</v>
      </c>
      <c r="J490" s="62" t="s">
        <v>336</v>
      </c>
      <c r="K490" s="62" t="s">
        <v>337</v>
      </c>
      <c r="L490" s="62" t="s">
        <v>45</v>
      </c>
      <c r="M490" s="62" t="s">
        <v>317</v>
      </c>
      <c r="N490" s="81"/>
      <c r="O490" s="103"/>
      <c r="P490" s="125"/>
      <c r="Q490" s="103"/>
      <c r="R490" s="125"/>
      <c r="S490" s="103"/>
      <c r="T490" s="125"/>
      <c r="U490" s="103"/>
      <c r="V490" s="125"/>
      <c r="W490" s="103"/>
      <c r="X490" s="99"/>
      <c r="Y490" s="81"/>
      <c r="Z490" s="103"/>
      <c r="AA490" s="125"/>
      <c r="AB490" s="103"/>
      <c r="AC490" s="125"/>
      <c r="AD490" s="103"/>
      <c r="AE490" s="125"/>
      <c r="AF490" s="103"/>
      <c r="AG490" s="125"/>
      <c r="AH490" s="103"/>
      <c r="AI490" s="99"/>
      <c r="AJ490" s="81"/>
      <c r="AK490" s="103"/>
      <c r="AL490" s="125"/>
      <c r="AM490" s="103"/>
      <c r="AN490" s="125"/>
      <c r="AO490" s="103"/>
      <c r="AP490" s="125"/>
      <c r="AQ490" s="103"/>
      <c r="AR490" s="125"/>
      <c r="AS490" s="103"/>
      <c r="AT490" s="99"/>
      <c r="AU490" s="81"/>
      <c r="AV490" s="103"/>
      <c r="AW490" s="125"/>
      <c r="AX490" s="103"/>
      <c r="AY490" s="125"/>
      <c r="AZ490" s="103"/>
      <c r="BA490" s="125"/>
      <c r="BB490" s="103"/>
      <c r="BC490" s="125"/>
      <c r="BD490" s="103"/>
      <c r="BE490" s="99"/>
      <c r="BF490" s="81"/>
      <c r="BG490" s="103"/>
      <c r="BH490" s="125"/>
      <c r="BI490" s="103"/>
      <c r="BJ490" s="125"/>
      <c r="BK490" s="103"/>
      <c r="BL490" s="125"/>
      <c r="BM490" s="103"/>
      <c r="BN490" s="125"/>
      <c r="BO490" s="103"/>
      <c r="BP490" s="512"/>
      <c r="BQ490" s="560"/>
      <c r="BR490" s="512"/>
      <c r="BS490" s="512"/>
      <c r="BT490" s="512"/>
      <c r="BU490" s="512"/>
      <c r="BV490" s="542"/>
      <c r="BW490" s="69"/>
      <c r="BX490" s="103"/>
      <c r="BY490" s="125"/>
      <c r="BZ490" s="103"/>
      <c r="CA490" s="125"/>
      <c r="CB490" s="103"/>
      <c r="CC490" s="125"/>
      <c r="CD490" s="103"/>
      <c r="CE490" s="125"/>
      <c r="CF490" s="103"/>
      <c r="CG490" s="99"/>
      <c r="CH490" s="81"/>
      <c r="CI490" s="103"/>
      <c r="CJ490" s="125"/>
      <c r="CK490" s="103"/>
      <c r="CL490" s="125"/>
      <c r="CM490" s="103"/>
      <c r="CN490" s="125"/>
      <c r="CO490" s="103"/>
      <c r="CP490" s="125"/>
      <c r="CQ490" s="103"/>
      <c r="CR490" s="99"/>
      <c r="CS490" s="81"/>
      <c r="CT490" s="103"/>
      <c r="CU490" s="125"/>
      <c r="CV490" s="103"/>
      <c r="CW490" s="125"/>
      <c r="CX490" s="103"/>
      <c r="CY490" s="125"/>
      <c r="CZ490" s="103"/>
      <c r="DA490" s="125"/>
      <c r="DB490" s="103"/>
      <c r="DC490" s="99"/>
      <c r="DD490" s="81"/>
      <c r="DE490" s="103"/>
      <c r="DF490" s="125"/>
      <c r="DG490" s="103"/>
      <c r="DH490" s="125"/>
      <c r="DI490" s="103"/>
      <c r="DJ490" s="125"/>
      <c r="DK490" s="103"/>
      <c r="DL490" s="125"/>
      <c r="DM490" s="103"/>
      <c r="DN490" s="99"/>
      <c r="DO490" s="81"/>
      <c r="DP490" s="103"/>
      <c r="DQ490" s="125"/>
      <c r="DR490" s="103"/>
      <c r="DS490" s="125"/>
      <c r="DT490" s="103"/>
      <c r="DU490" s="125"/>
      <c r="DV490" s="103"/>
      <c r="DW490" s="125"/>
      <c r="DX490" s="103"/>
      <c r="DY490" s="99"/>
      <c r="DZ490" s="560"/>
      <c r="EA490" s="512"/>
      <c r="EB490" s="512"/>
      <c r="EC490" s="512"/>
      <c r="ED490" s="512"/>
      <c r="EE490" s="542"/>
      <c r="EF490" s="206"/>
      <c r="EG490" s="206"/>
      <c r="EH490" s="206"/>
      <c r="EI490" s="206"/>
      <c r="EJ490" s="206"/>
      <c r="EK490" s="206"/>
    </row>
    <row r="491" spans="1:141" s="9" customFormat="1" ht="15" customHeight="1">
      <c r="A491" s="62"/>
      <c r="B491" s="62"/>
      <c r="C491" s="61" t="s">
        <v>315</v>
      </c>
      <c r="D491" s="655" t="s">
        <v>338</v>
      </c>
      <c r="E491" s="57"/>
      <c r="F491" s="57"/>
      <c r="G491" s="57"/>
      <c r="H491" s="57"/>
      <c r="I491" s="57"/>
      <c r="J491" s="649"/>
      <c r="K491" s="57"/>
      <c r="L491" s="33"/>
      <c r="M491" s="34">
        <f t="shared" ref="M491:M510" si="940">VLOOKUP(C491,TravelIncrease,2,0)</f>
        <v>1.1000000000000001</v>
      </c>
      <c r="N491" s="865"/>
      <c r="O491" s="866"/>
      <c r="P491" s="865"/>
      <c r="Q491" s="866"/>
      <c r="R491" s="865"/>
      <c r="S491" s="866"/>
      <c r="T491" s="865"/>
      <c r="U491" s="866"/>
      <c r="V491" s="865"/>
      <c r="W491" s="866"/>
      <c r="X491" s="287"/>
      <c r="Y491" s="867"/>
      <c r="Z491" s="961"/>
      <c r="AA491" s="867"/>
      <c r="AB491" s="961"/>
      <c r="AC491" s="867"/>
      <c r="AD491" s="961"/>
      <c r="AE491" s="867"/>
      <c r="AF491" s="961"/>
      <c r="AG491" s="867"/>
      <c r="AH491" s="961"/>
      <c r="AI491" s="277"/>
      <c r="AJ491" s="869"/>
      <c r="AK491" s="870"/>
      <c r="AL491" s="869"/>
      <c r="AM491" s="870"/>
      <c r="AN491" s="869"/>
      <c r="AO491" s="870"/>
      <c r="AP491" s="869"/>
      <c r="AQ491" s="870"/>
      <c r="AR491" s="869"/>
      <c r="AS491" s="870"/>
      <c r="AT491" s="278"/>
      <c r="AU491" s="861"/>
      <c r="AV491" s="862"/>
      <c r="AW491" s="861"/>
      <c r="AX491" s="862"/>
      <c r="AY491" s="861"/>
      <c r="AZ491" s="862"/>
      <c r="BA491" s="861"/>
      <c r="BB491" s="862"/>
      <c r="BC491" s="861"/>
      <c r="BD491" s="862"/>
      <c r="BE491" s="279"/>
      <c r="BF491" s="863"/>
      <c r="BG491" s="864"/>
      <c r="BH491" s="863"/>
      <c r="BI491" s="864"/>
      <c r="BJ491" s="863"/>
      <c r="BK491" s="864"/>
      <c r="BL491" s="863"/>
      <c r="BM491" s="864"/>
      <c r="BN491" s="863"/>
      <c r="BO491" s="864"/>
      <c r="BP491" s="514"/>
      <c r="BQ491" s="575"/>
      <c r="BR491" s="576"/>
      <c r="BS491" s="576"/>
      <c r="BT491" s="576"/>
      <c r="BU491" s="576"/>
      <c r="BV491" s="577"/>
      <c r="BW491" s="993"/>
      <c r="BX491" s="992"/>
      <c r="BY491" s="991"/>
      <c r="BZ491" s="992"/>
      <c r="CA491" s="991"/>
      <c r="CB491" s="992"/>
      <c r="CC491" s="991"/>
      <c r="CD491" s="992"/>
      <c r="CE491" s="991"/>
      <c r="CF491" s="992"/>
      <c r="CG491" s="281"/>
      <c r="CH491" s="989"/>
      <c r="CI491" s="990"/>
      <c r="CJ491" s="989"/>
      <c r="CK491" s="990"/>
      <c r="CL491" s="989"/>
      <c r="CM491" s="990"/>
      <c r="CN491" s="989"/>
      <c r="CO491" s="990"/>
      <c r="CP491" s="989"/>
      <c r="CQ491" s="990"/>
      <c r="CR491" s="282"/>
      <c r="CS491" s="987"/>
      <c r="CT491" s="988"/>
      <c r="CU491" s="987"/>
      <c r="CV491" s="988"/>
      <c r="CW491" s="987"/>
      <c r="CX491" s="988"/>
      <c r="CY491" s="987"/>
      <c r="CZ491" s="988"/>
      <c r="DA491" s="987"/>
      <c r="DB491" s="988"/>
      <c r="DC491" s="283"/>
      <c r="DD491" s="985"/>
      <c r="DE491" s="986"/>
      <c r="DF491" s="985"/>
      <c r="DG491" s="986"/>
      <c r="DH491" s="985"/>
      <c r="DI491" s="986"/>
      <c r="DJ491" s="985"/>
      <c r="DK491" s="986"/>
      <c r="DL491" s="985"/>
      <c r="DM491" s="986"/>
      <c r="DN491" s="284"/>
      <c r="DO491" s="650">
        <f t="shared" ref="DO491:DO510" si="941">ROUND($E491*$K491*$L491*$M491,0)</f>
        <v>0</v>
      </c>
      <c r="DP491" s="676"/>
      <c r="DQ491" s="650">
        <f t="shared" ref="DQ491:DQ510" si="942">ROUND($F491*$K491*$L491*$M491^2,0)</f>
        <v>0</v>
      </c>
      <c r="DR491" s="676"/>
      <c r="DS491" s="650">
        <f t="shared" ref="DS491:DS510" si="943">ROUND($G491*$K491*$L491*$M491^3,0)</f>
        <v>0</v>
      </c>
      <c r="DT491" s="676"/>
      <c r="DU491" s="650">
        <f t="shared" ref="DU491:DU510" si="944">ROUND($H491*$K491*$L491*$M491^4,0)</f>
        <v>0</v>
      </c>
      <c r="DV491" s="676"/>
      <c r="DW491" s="650">
        <f t="shared" ref="DW491:DW510" si="945">ROUND($I491*$K491*$L491*$M491^5,0)</f>
        <v>0</v>
      </c>
      <c r="DX491" s="676"/>
      <c r="DY491" s="243">
        <f>SUM(DO491+DQ491+DS491+DU491+DW491)</f>
        <v>0</v>
      </c>
      <c r="DZ491" s="558">
        <f>DO491</f>
        <v>0</v>
      </c>
      <c r="EA491" s="522">
        <f>DQ491</f>
        <v>0</v>
      </c>
      <c r="EB491" s="522">
        <f>DS491</f>
        <v>0</v>
      </c>
      <c r="EC491" s="522">
        <f>DU491</f>
        <v>0</v>
      </c>
      <c r="ED491" s="522">
        <f>DW491</f>
        <v>0</v>
      </c>
      <c r="EE491" s="574">
        <f t="shared" ref="EE491" si="946">SUM(DZ491:ED491)</f>
        <v>0</v>
      </c>
      <c r="EF491" s="256">
        <f t="shared" ref="EF491:EF510" si="947">DO491</f>
        <v>0</v>
      </c>
      <c r="EG491" s="256">
        <f t="shared" ref="EG491:EG510" si="948">DQ491</f>
        <v>0</v>
      </c>
      <c r="EH491" s="256">
        <f t="shared" ref="EH491:EH510" si="949">DS491</f>
        <v>0</v>
      </c>
      <c r="EI491" s="256">
        <f t="shared" ref="EI491:EI510" si="950">DU491</f>
        <v>0</v>
      </c>
      <c r="EJ491" s="256">
        <f t="shared" ref="EJ491:EJ510" si="951">DW491</f>
        <v>0</v>
      </c>
      <c r="EK491" s="244">
        <f t="shared" ref="EK491:EK510" si="952">SUM(EF491:EJ491)</f>
        <v>0</v>
      </c>
    </row>
    <row r="492" spans="1:141" s="9" customFormat="1" ht="15" customHeight="1">
      <c r="A492" s="62"/>
      <c r="B492" s="62"/>
      <c r="C492" s="61" t="s">
        <v>231</v>
      </c>
      <c r="D492" s="655"/>
      <c r="E492" s="57"/>
      <c r="F492" s="57"/>
      <c r="G492" s="57"/>
      <c r="H492" s="57"/>
      <c r="I492" s="57"/>
      <c r="J492" s="649"/>
      <c r="K492" s="57"/>
      <c r="L492" s="33"/>
      <c r="M492" s="34">
        <f t="shared" si="940"/>
        <v>1</v>
      </c>
      <c r="N492" s="865"/>
      <c r="O492" s="866"/>
      <c r="P492" s="865"/>
      <c r="Q492" s="866"/>
      <c r="R492" s="865"/>
      <c r="S492" s="866"/>
      <c r="T492" s="865"/>
      <c r="U492" s="866"/>
      <c r="V492" s="865"/>
      <c r="W492" s="866"/>
      <c r="X492" s="287"/>
      <c r="Y492" s="867"/>
      <c r="Z492" s="961"/>
      <c r="AA492" s="867"/>
      <c r="AB492" s="961"/>
      <c r="AC492" s="867"/>
      <c r="AD492" s="961"/>
      <c r="AE492" s="867"/>
      <c r="AF492" s="961"/>
      <c r="AG492" s="867"/>
      <c r="AH492" s="961"/>
      <c r="AI492" s="277"/>
      <c r="AJ492" s="869"/>
      <c r="AK492" s="870"/>
      <c r="AL492" s="869"/>
      <c r="AM492" s="870"/>
      <c r="AN492" s="869"/>
      <c r="AO492" s="870"/>
      <c r="AP492" s="869"/>
      <c r="AQ492" s="870"/>
      <c r="AR492" s="869"/>
      <c r="AS492" s="870"/>
      <c r="AT492" s="278"/>
      <c r="AU492" s="861"/>
      <c r="AV492" s="862"/>
      <c r="AW492" s="861"/>
      <c r="AX492" s="862"/>
      <c r="AY492" s="861"/>
      <c r="AZ492" s="862"/>
      <c r="BA492" s="861"/>
      <c r="BB492" s="862"/>
      <c r="BC492" s="861"/>
      <c r="BD492" s="862"/>
      <c r="BE492" s="279"/>
      <c r="BF492" s="863"/>
      <c r="BG492" s="864"/>
      <c r="BH492" s="863"/>
      <c r="BI492" s="864"/>
      <c r="BJ492" s="863"/>
      <c r="BK492" s="864"/>
      <c r="BL492" s="863"/>
      <c r="BM492" s="864"/>
      <c r="BN492" s="863"/>
      <c r="BO492" s="864"/>
      <c r="BP492" s="514"/>
      <c r="BQ492" s="575"/>
      <c r="BR492" s="576"/>
      <c r="BS492" s="576"/>
      <c r="BT492" s="576"/>
      <c r="BU492" s="576"/>
      <c r="BV492" s="577"/>
      <c r="BW492" s="993"/>
      <c r="BX492" s="992"/>
      <c r="BY492" s="991"/>
      <c r="BZ492" s="992"/>
      <c r="CA492" s="991"/>
      <c r="CB492" s="992"/>
      <c r="CC492" s="991"/>
      <c r="CD492" s="992"/>
      <c r="CE492" s="991"/>
      <c r="CF492" s="992"/>
      <c r="CG492" s="281"/>
      <c r="CH492" s="989"/>
      <c r="CI492" s="990"/>
      <c r="CJ492" s="989"/>
      <c r="CK492" s="990"/>
      <c r="CL492" s="989"/>
      <c r="CM492" s="990"/>
      <c r="CN492" s="989"/>
      <c r="CO492" s="990"/>
      <c r="CP492" s="989"/>
      <c r="CQ492" s="990"/>
      <c r="CR492" s="282"/>
      <c r="CS492" s="987"/>
      <c r="CT492" s="988"/>
      <c r="CU492" s="987"/>
      <c r="CV492" s="988"/>
      <c r="CW492" s="987"/>
      <c r="CX492" s="988"/>
      <c r="CY492" s="987"/>
      <c r="CZ492" s="988"/>
      <c r="DA492" s="987"/>
      <c r="DB492" s="988"/>
      <c r="DC492" s="283"/>
      <c r="DD492" s="985"/>
      <c r="DE492" s="986"/>
      <c r="DF492" s="985"/>
      <c r="DG492" s="986"/>
      <c r="DH492" s="985"/>
      <c r="DI492" s="986"/>
      <c r="DJ492" s="985"/>
      <c r="DK492" s="986"/>
      <c r="DL492" s="985"/>
      <c r="DM492" s="986"/>
      <c r="DN492" s="284"/>
      <c r="DO492" s="650">
        <f t="shared" si="941"/>
        <v>0</v>
      </c>
      <c r="DP492" s="676"/>
      <c r="DQ492" s="650">
        <f t="shared" si="942"/>
        <v>0</v>
      </c>
      <c r="DR492" s="676"/>
      <c r="DS492" s="650">
        <f t="shared" si="943"/>
        <v>0</v>
      </c>
      <c r="DT492" s="676"/>
      <c r="DU492" s="650">
        <f t="shared" si="944"/>
        <v>0</v>
      </c>
      <c r="DV492" s="676"/>
      <c r="DW492" s="650">
        <f t="shared" si="945"/>
        <v>0</v>
      </c>
      <c r="DX492" s="676"/>
      <c r="DY492" s="243">
        <f t="shared" ref="DY492:DY510" si="953">SUM(DO492+DQ492+DS492+DU492+DW492)</f>
        <v>0</v>
      </c>
      <c r="DZ492" s="558">
        <f t="shared" ref="DZ492:DZ510" si="954">DO492</f>
        <v>0</v>
      </c>
      <c r="EA492" s="522">
        <f t="shared" ref="EA492:EA510" si="955">DQ492</f>
        <v>0</v>
      </c>
      <c r="EB492" s="522">
        <f t="shared" ref="EB492:EB510" si="956">DS492</f>
        <v>0</v>
      </c>
      <c r="EC492" s="522">
        <f t="shared" ref="EC492:EC510" si="957">DU492</f>
        <v>0</v>
      </c>
      <c r="ED492" s="522">
        <f t="shared" ref="ED492:ED510" si="958">DW492</f>
        <v>0</v>
      </c>
      <c r="EE492" s="574">
        <f t="shared" ref="EE492:EE510" si="959">SUM(DZ492:ED492)</f>
        <v>0</v>
      </c>
      <c r="EF492" s="256">
        <f t="shared" si="947"/>
        <v>0</v>
      </c>
      <c r="EG492" s="256">
        <f t="shared" si="948"/>
        <v>0</v>
      </c>
      <c r="EH492" s="256">
        <f t="shared" si="949"/>
        <v>0</v>
      </c>
      <c r="EI492" s="256">
        <f t="shared" si="950"/>
        <v>0</v>
      </c>
      <c r="EJ492" s="256">
        <f t="shared" si="951"/>
        <v>0</v>
      </c>
      <c r="EK492" s="244">
        <f t="shared" si="952"/>
        <v>0</v>
      </c>
    </row>
    <row r="493" spans="1:141" s="9" customFormat="1" ht="15" customHeight="1">
      <c r="A493" s="62"/>
      <c r="B493" s="62"/>
      <c r="C493" s="61" t="s">
        <v>15</v>
      </c>
      <c r="D493" s="655"/>
      <c r="E493" s="57"/>
      <c r="F493" s="57"/>
      <c r="G493" s="57"/>
      <c r="H493" s="57"/>
      <c r="I493" s="57"/>
      <c r="J493" s="649"/>
      <c r="K493" s="57"/>
      <c r="L493" s="33"/>
      <c r="M493" s="34">
        <f t="shared" si="940"/>
        <v>1</v>
      </c>
      <c r="N493" s="865"/>
      <c r="O493" s="866"/>
      <c r="P493" s="865"/>
      <c r="Q493" s="866"/>
      <c r="R493" s="865"/>
      <c r="S493" s="866"/>
      <c r="T493" s="865"/>
      <c r="U493" s="866"/>
      <c r="V493" s="865"/>
      <c r="W493" s="866"/>
      <c r="X493" s="287"/>
      <c r="Y493" s="867"/>
      <c r="Z493" s="961"/>
      <c r="AA493" s="867"/>
      <c r="AB493" s="961"/>
      <c r="AC493" s="867"/>
      <c r="AD493" s="961"/>
      <c r="AE493" s="867"/>
      <c r="AF493" s="961"/>
      <c r="AG493" s="867"/>
      <c r="AH493" s="961"/>
      <c r="AI493" s="277"/>
      <c r="AJ493" s="869"/>
      <c r="AK493" s="870"/>
      <c r="AL493" s="869"/>
      <c r="AM493" s="870"/>
      <c r="AN493" s="869"/>
      <c r="AO493" s="870"/>
      <c r="AP493" s="869"/>
      <c r="AQ493" s="870"/>
      <c r="AR493" s="869"/>
      <c r="AS493" s="870"/>
      <c r="AT493" s="278"/>
      <c r="AU493" s="861"/>
      <c r="AV493" s="862"/>
      <c r="AW493" s="861"/>
      <c r="AX493" s="862"/>
      <c r="AY493" s="861"/>
      <c r="AZ493" s="862"/>
      <c r="BA493" s="861"/>
      <c r="BB493" s="862"/>
      <c r="BC493" s="861"/>
      <c r="BD493" s="862"/>
      <c r="BE493" s="279"/>
      <c r="BF493" s="863"/>
      <c r="BG493" s="864"/>
      <c r="BH493" s="863"/>
      <c r="BI493" s="864"/>
      <c r="BJ493" s="863"/>
      <c r="BK493" s="864"/>
      <c r="BL493" s="863"/>
      <c r="BM493" s="864"/>
      <c r="BN493" s="863"/>
      <c r="BO493" s="864"/>
      <c r="BP493" s="514"/>
      <c r="BQ493" s="575"/>
      <c r="BR493" s="576"/>
      <c r="BS493" s="576"/>
      <c r="BT493" s="576"/>
      <c r="BU493" s="576"/>
      <c r="BV493" s="577"/>
      <c r="BW493" s="993"/>
      <c r="BX493" s="992"/>
      <c r="BY493" s="991"/>
      <c r="BZ493" s="992"/>
      <c r="CA493" s="991"/>
      <c r="CB493" s="992"/>
      <c r="CC493" s="991"/>
      <c r="CD493" s="992"/>
      <c r="CE493" s="991"/>
      <c r="CF493" s="992"/>
      <c r="CG493" s="281"/>
      <c r="CH493" s="989"/>
      <c r="CI493" s="990"/>
      <c r="CJ493" s="989"/>
      <c r="CK493" s="990"/>
      <c r="CL493" s="989"/>
      <c r="CM493" s="990"/>
      <c r="CN493" s="989"/>
      <c r="CO493" s="990"/>
      <c r="CP493" s="989"/>
      <c r="CQ493" s="990"/>
      <c r="CR493" s="282"/>
      <c r="CS493" s="987"/>
      <c r="CT493" s="988"/>
      <c r="CU493" s="987"/>
      <c r="CV493" s="988"/>
      <c r="CW493" s="987"/>
      <c r="CX493" s="988"/>
      <c r="CY493" s="987"/>
      <c r="CZ493" s="988"/>
      <c r="DA493" s="987"/>
      <c r="DB493" s="988"/>
      <c r="DC493" s="283"/>
      <c r="DD493" s="985"/>
      <c r="DE493" s="986"/>
      <c r="DF493" s="985"/>
      <c r="DG493" s="986"/>
      <c r="DH493" s="985"/>
      <c r="DI493" s="986"/>
      <c r="DJ493" s="985"/>
      <c r="DK493" s="986"/>
      <c r="DL493" s="985"/>
      <c r="DM493" s="986"/>
      <c r="DN493" s="284"/>
      <c r="DO493" s="650">
        <f t="shared" si="941"/>
        <v>0</v>
      </c>
      <c r="DP493" s="676"/>
      <c r="DQ493" s="650">
        <f t="shared" si="942"/>
        <v>0</v>
      </c>
      <c r="DR493" s="676"/>
      <c r="DS493" s="650">
        <f t="shared" si="943"/>
        <v>0</v>
      </c>
      <c r="DT493" s="676"/>
      <c r="DU493" s="650">
        <f t="shared" si="944"/>
        <v>0</v>
      </c>
      <c r="DV493" s="676"/>
      <c r="DW493" s="650">
        <f t="shared" si="945"/>
        <v>0</v>
      </c>
      <c r="DX493" s="676"/>
      <c r="DY493" s="243">
        <f t="shared" si="953"/>
        <v>0</v>
      </c>
      <c r="DZ493" s="558">
        <f t="shared" si="954"/>
        <v>0</v>
      </c>
      <c r="EA493" s="522">
        <f t="shared" si="955"/>
        <v>0</v>
      </c>
      <c r="EB493" s="522">
        <f t="shared" si="956"/>
        <v>0</v>
      </c>
      <c r="EC493" s="522">
        <f t="shared" si="957"/>
        <v>0</v>
      </c>
      <c r="ED493" s="522">
        <f t="shared" si="958"/>
        <v>0</v>
      </c>
      <c r="EE493" s="574">
        <f t="shared" si="959"/>
        <v>0</v>
      </c>
      <c r="EF493" s="256">
        <f t="shared" si="947"/>
        <v>0</v>
      </c>
      <c r="EG493" s="256">
        <f t="shared" si="948"/>
        <v>0</v>
      </c>
      <c r="EH493" s="256">
        <f t="shared" si="949"/>
        <v>0</v>
      </c>
      <c r="EI493" s="256">
        <f t="shared" si="950"/>
        <v>0</v>
      </c>
      <c r="EJ493" s="256">
        <f t="shared" si="951"/>
        <v>0</v>
      </c>
      <c r="EK493" s="244">
        <f t="shared" si="952"/>
        <v>0</v>
      </c>
    </row>
    <row r="494" spans="1:141" s="9" customFormat="1" ht="15" customHeight="1">
      <c r="A494" s="62"/>
      <c r="B494" s="62"/>
      <c r="C494" s="61" t="s">
        <v>34</v>
      </c>
      <c r="D494" s="655"/>
      <c r="E494" s="57"/>
      <c r="F494" s="57"/>
      <c r="G494" s="57"/>
      <c r="H494" s="57"/>
      <c r="I494" s="57"/>
      <c r="J494" s="649"/>
      <c r="K494" s="57"/>
      <c r="L494" s="33"/>
      <c r="M494" s="34">
        <f t="shared" si="940"/>
        <v>1.1000000000000001</v>
      </c>
      <c r="N494" s="865"/>
      <c r="O494" s="866"/>
      <c r="P494" s="865"/>
      <c r="Q494" s="866"/>
      <c r="R494" s="865"/>
      <c r="S494" s="866"/>
      <c r="T494" s="865"/>
      <c r="U494" s="866"/>
      <c r="V494" s="865"/>
      <c r="W494" s="866"/>
      <c r="X494" s="287"/>
      <c r="Y494" s="867"/>
      <c r="Z494" s="961"/>
      <c r="AA494" s="867"/>
      <c r="AB494" s="961"/>
      <c r="AC494" s="867"/>
      <c r="AD494" s="961"/>
      <c r="AE494" s="867"/>
      <c r="AF494" s="961"/>
      <c r="AG494" s="867"/>
      <c r="AH494" s="961"/>
      <c r="AI494" s="277"/>
      <c r="AJ494" s="869"/>
      <c r="AK494" s="870"/>
      <c r="AL494" s="869"/>
      <c r="AM494" s="870"/>
      <c r="AN494" s="869"/>
      <c r="AO494" s="870"/>
      <c r="AP494" s="869"/>
      <c r="AQ494" s="870"/>
      <c r="AR494" s="869"/>
      <c r="AS494" s="870"/>
      <c r="AT494" s="278"/>
      <c r="AU494" s="861"/>
      <c r="AV494" s="862"/>
      <c r="AW494" s="861"/>
      <c r="AX494" s="862"/>
      <c r="AY494" s="861"/>
      <c r="AZ494" s="862"/>
      <c r="BA494" s="861"/>
      <c r="BB494" s="862"/>
      <c r="BC494" s="861"/>
      <c r="BD494" s="862"/>
      <c r="BE494" s="279"/>
      <c r="BF494" s="863"/>
      <c r="BG494" s="864"/>
      <c r="BH494" s="863"/>
      <c r="BI494" s="864"/>
      <c r="BJ494" s="863"/>
      <c r="BK494" s="864"/>
      <c r="BL494" s="863"/>
      <c r="BM494" s="864"/>
      <c r="BN494" s="863"/>
      <c r="BO494" s="864"/>
      <c r="BP494" s="514"/>
      <c r="BQ494" s="575"/>
      <c r="BR494" s="576"/>
      <c r="BS494" s="576"/>
      <c r="BT494" s="576"/>
      <c r="BU494" s="576"/>
      <c r="BV494" s="577"/>
      <c r="BW494" s="993"/>
      <c r="BX494" s="992"/>
      <c r="BY494" s="991"/>
      <c r="BZ494" s="992"/>
      <c r="CA494" s="991"/>
      <c r="CB494" s="992"/>
      <c r="CC494" s="991"/>
      <c r="CD494" s="992"/>
      <c r="CE494" s="991"/>
      <c r="CF494" s="992"/>
      <c r="CG494" s="281"/>
      <c r="CH494" s="989"/>
      <c r="CI494" s="990"/>
      <c r="CJ494" s="989"/>
      <c r="CK494" s="990"/>
      <c r="CL494" s="989"/>
      <c r="CM494" s="990"/>
      <c r="CN494" s="989"/>
      <c r="CO494" s="990"/>
      <c r="CP494" s="989"/>
      <c r="CQ494" s="990"/>
      <c r="CR494" s="282"/>
      <c r="CS494" s="987"/>
      <c r="CT494" s="988"/>
      <c r="CU494" s="987"/>
      <c r="CV494" s="988"/>
      <c r="CW494" s="987"/>
      <c r="CX494" s="988"/>
      <c r="CY494" s="987"/>
      <c r="CZ494" s="988"/>
      <c r="DA494" s="987"/>
      <c r="DB494" s="988"/>
      <c r="DC494" s="283"/>
      <c r="DD494" s="985"/>
      <c r="DE494" s="986"/>
      <c r="DF494" s="985"/>
      <c r="DG494" s="986"/>
      <c r="DH494" s="985"/>
      <c r="DI494" s="986"/>
      <c r="DJ494" s="985"/>
      <c r="DK494" s="986"/>
      <c r="DL494" s="985"/>
      <c r="DM494" s="986"/>
      <c r="DN494" s="284"/>
      <c r="DO494" s="650">
        <f t="shared" si="941"/>
        <v>0</v>
      </c>
      <c r="DP494" s="676"/>
      <c r="DQ494" s="650">
        <f t="shared" si="942"/>
        <v>0</v>
      </c>
      <c r="DR494" s="676"/>
      <c r="DS494" s="650">
        <f t="shared" si="943"/>
        <v>0</v>
      </c>
      <c r="DT494" s="676"/>
      <c r="DU494" s="650">
        <f t="shared" si="944"/>
        <v>0</v>
      </c>
      <c r="DV494" s="676"/>
      <c r="DW494" s="650">
        <f t="shared" si="945"/>
        <v>0</v>
      </c>
      <c r="DX494" s="676"/>
      <c r="DY494" s="243">
        <f t="shared" si="953"/>
        <v>0</v>
      </c>
      <c r="DZ494" s="558">
        <f t="shared" si="954"/>
        <v>0</v>
      </c>
      <c r="EA494" s="522">
        <f t="shared" si="955"/>
        <v>0</v>
      </c>
      <c r="EB494" s="522">
        <f t="shared" si="956"/>
        <v>0</v>
      </c>
      <c r="EC494" s="522">
        <f t="shared" si="957"/>
        <v>0</v>
      </c>
      <c r="ED494" s="522">
        <f t="shared" si="958"/>
        <v>0</v>
      </c>
      <c r="EE494" s="574">
        <f t="shared" si="959"/>
        <v>0</v>
      </c>
      <c r="EF494" s="256">
        <f t="shared" si="947"/>
        <v>0</v>
      </c>
      <c r="EG494" s="256">
        <f t="shared" si="948"/>
        <v>0</v>
      </c>
      <c r="EH494" s="256">
        <f t="shared" si="949"/>
        <v>0</v>
      </c>
      <c r="EI494" s="256">
        <f t="shared" si="950"/>
        <v>0</v>
      </c>
      <c r="EJ494" s="256">
        <f t="shared" si="951"/>
        <v>0</v>
      </c>
      <c r="EK494" s="244">
        <f t="shared" si="952"/>
        <v>0</v>
      </c>
    </row>
    <row r="495" spans="1:141" s="9" customFormat="1" ht="15" customHeight="1">
      <c r="A495" s="62"/>
      <c r="B495" s="62"/>
      <c r="C495" s="61" t="s">
        <v>315</v>
      </c>
      <c r="D495" s="655" t="s">
        <v>338</v>
      </c>
      <c r="E495" s="57"/>
      <c r="F495" s="57"/>
      <c r="G495" s="57"/>
      <c r="H495" s="57"/>
      <c r="I495" s="57"/>
      <c r="J495" s="649"/>
      <c r="K495" s="57"/>
      <c r="L495" s="33"/>
      <c r="M495" s="34">
        <f t="shared" si="940"/>
        <v>1.1000000000000001</v>
      </c>
      <c r="N495" s="865"/>
      <c r="O495" s="866"/>
      <c r="P495" s="865"/>
      <c r="Q495" s="866"/>
      <c r="R495" s="865"/>
      <c r="S495" s="866"/>
      <c r="T495" s="865"/>
      <c r="U495" s="866"/>
      <c r="V495" s="865"/>
      <c r="W495" s="866"/>
      <c r="X495" s="287"/>
      <c r="Y495" s="867"/>
      <c r="Z495" s="961"/>
      <c r="AA495" s="867"/>
      <c r="AB495" s="961"/>
      <c r="AC495" s="867"/>
      <c r="AD495" s="961"/>
      <c r="AE495" s="867"/>
      <c r="AF495" s="961"/>
      <c r="AG495" s="867"/>
      <c r="AH495" s="961"/>
      <c r="AI495" s="277"/>
      <c r="AJ495" s="869"/>
      <c r="AK495" s="870"/>
      <c r="AL495" s="869"/>
      <c r="AM495" s="870"/>
      <c r="AN495" s="869"/>
      <c r="AO495" s="870"/>
      <c r="AP495" s="869"/>
      <c r="AQ495" s="870"/>
      <c r="AR495" s="869"/>
      <c r="AS495" s="870"/>
      <c r="AT495" s="278"/>
      <c r="AU495" s="861"/>
      <c r="AV495" s="862"/>
      <c r="AW495" s="861"/>
      <c r="AX495" s="862"/>
      <c r="AY495" s="861"/>
      <c r="AZ495" s="862"/>
      <c r="BA495" s="861"/>
      <c r="BB495" s="862"/>
      <c r="BC495" s="861"/>
      <c r="BD495" s="862"/>
      <c r="BE495" s="279"/>
      <c r="BF495" s="863"/>
      <c r="BG495" s="864"/>
      <c r="BH495" s="863"/>
      <c r="BI495" s="864"/>
      <c r="BJ495" s="863"/>
      <c r="BK495" s="864"/>
      <c r="BL495" s="863"/>
      <c r="BM495" s="864"/>
      <c r="BN495" s="863"/>
      <c r="BO495" s="864"/>
      <c r="BP495" s="514"/>
      <c r="BQ495" s="575"/>
      <c r="BR495" s="576"/>
      <c r="BS495" s="576"/>
      <c r="BT495" s="576"/>
      <c r="BU495" s="576"/>
      <c r="BV495" s="577"/>
      <c r="BW495" s="993"/>
      <c r="BX495" s="992"/>
      <c r="BY495" s="991"/>
      <c r="BZ495" s="992"/>
      <c r="CA495" s="991"/>
      <c r="CB495" s="992"/>
      <c r="CC495" s="991"/>
      <c r="CD495" s="992"/>
      <c r="CE495" s="991"/>
      <c r="CF495" s="992"/>
      <c r="CG495" s="281"/>
      <c r="CH495" s="989"/>
      <c r="CI495" s="990"/>
      <c r="CJ495" s="989"/>
      <c r="CK495" s="990"/>
      <c r="CL495" s="989"/>
      <c r="CM495" s="990"/>
      <c r="CN495" s="989"/>
      <c r="CO495" s="990"/>
      <c r="CP495" s="989"/>
      <c r="CQ495" s="990"/>
      <c r="CR495" s="282"/>
      <c r="CS495" s="987"/>
      <c r="CT495" s="988"/>
      <c r="CU495" s="987"/>
      <c r="CV495" s="988"/>
      <c r="CW495" s="987"/>
      <c r="CX495" s="988"/>
      <c r="CY495" s="987"/>
      <c r="CZ495" s="988"/>
      <c r="DA495" s="987"/>
      <c r="DB495" s="988"/>
      <c r="DC495" s="283"/>
      <c r="DD495" s="985"/>
      <c r="DE495" s="986"/>
      <c r="DF495" s="985"/>
      <c r="DG495" s="986"/>
      <c r="DH495" s="985"/>
      <c r="DI495" s="986"/>
      <c r="DJ495" s="985"/>
      <c r="DK495" s="986"/>
      <c r="DL495" s="985"/>
      <c r="DM495" s="986"/>
      <c r="DN495" s="284"/>
      <c r="DO495" s="650">
        <f t="shared" si="941"/>
        <v>0</v>
      </c>
      <c r="DP495" s="676"/>
      <c r="DQ495" s="650">
        <f t="shared" si="942"/>
        <v>0</v>
      </c>
      <c r="DR495" s="676"/>
      <c r="DS495" s="650">
        <f t="shared" si="943"/>
        <v>0</v>
      </c>
      <c r="DT495" s="676"/>
      <c r="DU495" s="650">
        <f t="shared" si="944"/>
        <v>0</v>
      </c>
      <c r="DV495" s="676"/>
      <c r="DW495" s="650">
        <f t="shared" si="945"/>
        <v>0</v>
      </c>
      <c r="DX495" s="676"/>
      <c r="DY495" s="243">
        <f t="shared" si="953"/>
        <v>0</v>
      </c>
      <c r="DZ495" s="558">
        <f t="shared" si="954"/>
        <v>0</v>
      </c>
      <c r="EA495" s="522">
        <f t="shared" si="955"/>
        <v>0</v>
      </c>
      <c r="EB495" s="522">
        <f t="shared" si="956"/>
        <v>0</v>
      </c>
      <c r="EC495" s="522">
        <f t="shared" si="957"/>
        <v>0</v>
      </c>
      <c r="ED495" s="522">
        <f t="shared" si="958"/>
        <v>0</v>
      </c>
      <c r="EE495" s="574">
        <f t="shared" si="959"/>
        <v>0</v>
      </c>
      <c r="EF495" s="256">
        <f t="shared" si="947"/>
        <v>0</v>
      </c>
      <c r="EG495" s="256">
        <f t="shared" si="948"/>
        <v>0</v>
      </c>
      <c r="EH495" s="256">
        <f t="shared" si="949"/>
        <v>0</v>
      </c>
      <c r="EI495" s="256">
        <f t="shared" si="950"/>
        <v>0</v>
      </c>
      <c r="EJ495" s="256">
        <f t="shared" si="951"/>
        <v>0</v>
      </c>
      <c r="EK495" s="244">
        <f t="shared" si="952"/>
        <v>0</v>
      </c>
    </row>
    <row r="496" spans="1:141" s="9" customFormat="1" ht="15" customHeight="1">
      <c r="A496" s="62"/>
      <c r="B496" s="62"/>
      <c r="C496" s="61" t="s">
        <v>231</v>
      </c>
      <c r="D496" s="655"/>
      <c r="E496" s="57"/>
      <c r="F496" s="57"/>
      <c r="G496" s="57"/>
      <c r="H496" s="57"/>
      <c r="I496" s="57"/>
      <c r="J496" s="649"/>
      <c r="K496" s="57"/>
      <c r="L496" s="33"/>
      <c r="M496" s="34">
        <f t="shared" si="940"/>
        <v>1</v>
      </c>
      <c r="N496" s="865"/>
      <c r="O496" s="866"/>
      <c r="P496" s="865"/>
      <c r="Q496" s="866"/>
      <c r="R496" s="865"/>
      <c r="S496" s="866"/>
      <c r="T496" s="865"/>
      <c r="U496" s="866"/>
      <c r="V496" s="865"/>
      <c r="W496" s="866"/>
      <c r="X496" s="287"/>
      <c r="Y496" s="867"/>
      <c r="Z496" s="961"/>
      <c r="AA496" s="867"/>
      <c r="AB496" s="961"/>
      <c r="AC496" s="867"/>
      <c r="AD496" s="961"/>
      <c r="AE496" s="867"/>
      <c r="AF496" s="961"/>
      <c r="AG496" s="867"/>
      <c r="AH496" s="961"/>
      <c r="AI496" s="277"/>
      <c r="AJ496" s="869"/>
      <c r="AK496" s="870"/>
      <c r="AL496" s="869"/>
      <c r="AM496" s="870"/>
      <c r="AN496" s="869"/>
      <c r="AO496" s="870"/>
      <c r="AP496" s="869"/>
      <c r="AQ496" s="870"/>
      <c r="AR496" s="869"/>
      <c r="AS496" s="870"/>
      <c r="AT496" s="278"/>
      <c r="AU496" s="861"/>
      <c r="AV496" s="862"/>
      <c r="AW496" s="861"/>
      <c r="AX496" s="862"/>
      <c r="AY496" s="861"/>
      <c r="AZ496" s="862"/>
      <c r="BA496" s="861"/>
      <c r="BB496" s="862"/>
      <c r="BC496" s="861"/>
      <c r="BD496" s="862"/>
      <c r="BE496" s="279"/>
      <c r="BF496" s="863"/>
      <c r="BG496" s="864"/>
      <c r="BH496" s="863"/>
      <c r="BI496" s="864"/>
      <c r="BJ496" s="863"/>
      <c r="BK496" s="864"/>
      <c r="BL496" s="863"/>
      <c r="BM496" s="864"/>
      <c r="BN496" s="863"/>
      <c r="BO496" s="864"/>
      <c r="BP496" s="514"/>
      <c r="BQ496" s="575"/>
      <c r="BR496" s="576"/>
      <c r="BS496" s="576"/>
      <c r="BT496" s="576"/>
      <c r="BU496" s="576"/>
      <c r="BV496" s="577"/>
      <c r="BW496" s="993"/>
      <c r="BX496" s="992"/>
      <c r="BY496" s="991"/>
      <c r="BZ496" s="992"/>
      <c r="CA496" s="991"/>
      <c r="CB496" s="992"/>
      <c r="CC496" s="991"/>
      <c r="CD496" s="992"/>
      <c r="CE496" s="991"/>
      <c r="CF496" s="992"/>
      <c r="CG496" s="281"/>
      <c r="CH496" s="989"/>
      <c r="CI496" s="990"/>
      <c r="CJ496" s="989"/>
      <c r="CK496" s="990"/>
      <c r="CL496" s="989"/>
      <c r="CM496" s="990"/>
      <c r="CN496" s="989"/>
      <c r="CO496" s="990"/>
      <c r="CP496" s="989"/>
      <c r="CQ496" s="990"/>
      <c r="CR496" s="282"/>
      <c r="CS496" s="987"/>
      <c r="CT496" s="988"/>
      <c r="CU496" s="987"/>
      <c r="CV496" s="988"/>
      <c r="CW496" s="987"/>
      <c r="CX496" s="988"/>
      <c r="CY496" s="987"/>
      <c r="CZ496" s="988"/>
      <c r="DA496" s="987"/>
      <c r="DB496" s="988"/>
      <c r="DC496" s="283"/>
      <c r="DD496" s="985"/>
      <c r="DE496" s="986"/>
      <c r="DF496" s="985"/>
      <c r="DG496" s="986"/>
      <c r="DH496" s="985"/>
      <c r="DI496" s="986"/>
      <c r="DJ496" s="985"/>
      <c r="DK496" s="986"/>
      <c r="DL496" s="985"/>
      <c r="DM496" s="986"/>
      <c r="DN496" s="284"/>
      <c r="DO496" s="650">
        <f t="shared" si="941"/>
        <v>0</v>
      </c>
      <c r="DP496" s="676"/>
      <c r="DQ496" s="650">
        <f t="shared" si="942"/>
        <v>0</v>
      </c>
      <c r="DR496" s="676"/>
      <c r="DS496" s="650">
        <f t="shared" si="943"/>
        <v>0</v>
      </c>
      <c r="DT496" s="676"/>
      <c r="DU496" s="650">
        <f t="shared" si="944"/>
        <v>0</v>
      </c>
      <c r="DV496" s="676"/>
      <c r="DW496" s="650">
        <f t="shared" si="945"/>
        <v>0</v>
      </c>
      <c r="DX496" s="676"/>
      <c r="DY496" s="243">
        <f t="shared" si="953"/>
        <v>0</v>
      </c>
      <c r="DZ496" s="558">
        <f t="shared" si="954"/>
        <v>0</v>
      </c>
      <c r="EA496" s="522">
        <f t="shared" si="955"/>
        <v>0</v>
      </c>
      <c r="EB496" s="522">
        <f t="shared" si="956"/>
        <v>0</v>
      </c>
      <c r="EC496" s="522">
        <f t="shared" si="957"/>
        <v>0</v>
      </c>
      <c r="ED496" s="522">
        <f t="shared" si="958"/>
        <v>0</v>
      </c>
      <c r="EE496" s="574">
        <f t="shared" si="959"/>
        <v>0</v>
      </c>
      <c r="EF496" s="256">
        <f t="shared" si="947"/>
        <v>0</v>
      </c>
      <c r="EG496" s="256">
        <f t="shared" si="948"/>
        <v>0</v>
      </c>
      <c r="EH496" s="256">
        <f t="shared" si="949"/>
        <v>0</v>
      </c>
      <c r="EI496" s="256">
        <f t="shared" si="950"/>
        <v>0</v>
      </c>
      <c r="EJ496" s="256">
        <f t="shared" si="951"/>
        <v>0</v>
      </c>
      <c r="EK496" s="244">
        <f t="shared" si="952"/>
        <v>0</v>
      </c>
    </row>
    <row r="497" spans="1:141" s="9" customFormat="1" ht="15" customHeight="1">
      <c r="A497" s="62"/>
      <c r="B497" s="62"/>
      <c r="C497" s="61" t="s">
        <v>15</v>
      </c>
      <c r="D497" s="655"/>
      <c r="E497" s="57"/>
      <c r="F497" s="57"/>
      <c r="G497" s="57"/>
      <c r="H497" s="57"/>
      <c r="I497" s="57"/>
      <c r="J497" s="649"/>
      <c r="K497" s="57"/>
      <c r="L497" s="33"/>
      <c r="M497" s="34">
        <f t="shared" si="940"/>
        <v>1</v>
      </c>
      <c r="N497" s="865"/>
      <c r="O497" s="866"/>
      <c r="P497" s="865"/>
      <c r="Q497" s="866"/>
      <c r="R497" s="865"/>
      <c r="S497" s="866"/>
      <c r="T497" s="865"/>
      <c r="U497" s="866"/>
      <c r="V497" s="865"/>
      <c r="W497" s="866"/>
      <c r="X497" s="287"/>
      <c r="Y497" s="867"/>
      <c r="Z497" s="961"/>
      <c r="AA497" s="867"/>
      <c r="AB497" s="961"/>
      <c r="AC497" s="867"/>
      <c r="AD497" s="961"/>
      <c r="AE497" s="867"/>
      <c r="AF497" s="961"/>
      <c r="AG497" s="867"/>
      <c r="AH497" s="961"/>
      <c r="AI497" s="277"/>
      <c r="AJ497" s="869"/>
      <c r="AK497" s="870"/>
      <c r="AL497" s="869"/>
      <c r="AM497" s="870"/>
      <c r="AN497" s="869"/>
      <c r="AO497" s="870"/>
      <c r="AP497" s="869"/>
      <c r="AQ497" s="870"/>
      <c r="AR497" s="869"/>
      <c r="AS497" s="870"/>
      <c r="AT497" s="278"/>
      <c r="AU497" s="861"/>
      <c r="AV497" s="862"/>
      <c r="AW497" s="861"/>
      <c r="AX497" s="862"/>
      <c r="AY497" s="861"/>
      <c r="AZ497" s="862"/>
      <c r="BA497" s="861"/>
      <c r="BB497" s="862"/>
      <c r="BC497" s="861"/>
      <c r="BD497" s="862"/>
      <c r="BE497" s="279"/>
      <c r="BF497" s="863"/>
      <c r="BG497" s="864"/>
      <c r="BH497" s="863"/>
      <c r="BI497" s="864"/>
      <c r="BJ497" s="863"/>
      <c r="BK497" s="864"/>
      <c r="BL497" s="863"/>
      <c r="BM497" s="864"/>
      <c r="BN497" s="863"/>
      <c r="BO497" s="864"/>
      <c r="BP497" s="514"/>
      <c r="BQ497" s="575"/>
      <c r="BR497" s="576"/>
      <c r="BS497" s="576"/>
      <c r="BT497" s="576"/>
      <c r="BU497" s="576"/>
      <c r="BV497" s="577"/>
      <c r="BW497" s="993"/>
      <c r="BX497" s="992"/>
      <c r="BY497" s="991"/>
      <c r="BZ497" s="992"/>
      <c r="CA497" s="991"/>
      <c r="CB497" s="992"/>
      <c r="CC497" s="991"/>
      <c r="CD497" s="992"/>
      <c r="CE497" s="991"/>
      <c r="CF497" s="992"/>
      <c r="CG497" s="281"/>
      <c r="CH497" s="989"/>
      <c r="CI497" s="990"/>
      <c r="CJ497" s="989"/>
      <c r="CK497" s="990"/>
      <c r="CL497" s="989"/>
      <c r="CM497" s="990"/>
      <c r="CN497" s="989"/>
      <c r="CO497" s="990"/>
      <c r="CP497" s="989"/>
      <c r="CQ497" s="990"/>
      <c r="CR497" s="282"/>
      <c r="CS497" s="987"/>
      <c r="CT497" s="988"/>
      <c r="CU497" s="987"/>
      <c r="CV497" s="988"/>
      <c r="CW497" s="987"/>
      <c r="CX497" s="988"/>
      <c r="CY497" s="987"/>
      <c r="CZ497" s="988"/>
      <c r="DA497" s="987"/>
      <c r="DB497" s="988"/>
      <c r="DC497" s="283"/>
      <c r="DD497" s="985"/>
      <c r="DE497" s="986"/>
      <c r="DF497" s="985"/>
      <c r="DG497" s="986"/>
      <c r="DH497" s="985"/>
      <c r="DI497" s="986"/>
      <c r="DJ497" s="985"/>
      <c r="DK497" s="986"/>
      <c r="DL497" s="985"/>
      <c r="DM497" s="986"/>
      <c r="DN497" s="284"/>
      <c r="DO497" s="650">
        <f t="shared" si="941"/>
        <v>0</v>
      </c>
      <c r="DP497" s="676"/>
      <c r="DQ497" s="650">
        <f t="shared" si="942"/>
        <v>0</v>
      </c>
      <c r="DR497" s="676"/>
      <c r="DS497" s="650">
        <f t="shared" si="943"/>
        <v>0</v>
      </c>
      <c r="DT497" s="676"/>
      <c r="DU497" s="650">
        <f t="shared" si="944"/>
        <v>0</v>
      </c>
      <c r="DV497" s="676"/>
      <c r="DW497" s="650">
        <f t="shared" si="945"/>
        <v>0</v>
      </c>
      <c r="DX497" s="676"/>
      <c r="DY497" s="243">
        <f t="shared" si="953"/>
        <v>0</v>
      </c>
      <c r="DZ497" s="558">
        <f t="shared" si="954"/>
        <v>0</v>
      </c>
      <c r="EA497" s="522">
        <f t="shared" si="955"/>
        <v>0</v>
      </c>
      <c r="EB497" s="522">
        <f t="shared" si="956"/>
        <v>0</v>
      </c>
      <c r="EC497" s="522">
        <f t="shared" si="957"/>
        <v>0</v>
      </c>
      <c r="ED497" s="522">
        <f t="shared" si="958"/>
        <v>0</v>
      </c>
      <c r="EE497" s="574">
        <f t="shared" si="959"/>
        <v>0</v>
      </c>
      <c r="EF497" s="256">
        <f t="shared" si="947"/>
        <v>0</v>
      </c>
      <c r="EG497" s="256">
        <f t="shared" si="948"/>
        <v>0</v>
      </c>
      <c r="EH497" s="256">
        <f t="shared" si="949"/>
        <v>0</v>
      </c>
      <c r="EI497" s="256">
        <f t="shared" si="950"/>
        <v>0</v>
      </c>
      <c r="EJ497" s="256">
        <f t="shared" si="951"/>
        <v>0</v>
      </c>
      <c r="EK497" s="244">
        <f t="shared" si="952"/>
        <v>0</v>
      </c>
    </row>
    <row r="498" spans="1:141" s="9" customFormat="1" ht="15" customHeight="1">
      <c r="A498" s="62"/>
      <c r="B498" s="62"/>
      <c r="C498" s="61" t="s">
        <v>34</v>
      </c>
      <c r="D498" s="655"/>
      <c r="E498" s="57"/>
      <c r="F498" s="57"/>
      <c r="G498" s="57"/>
      <c r="H498" s="57"/>
      <c r="I498" s="57"/>
      <c r="J498" s="649"/>
      <c r="K498" s="57"/>
      <c r="L498" s="33"/>
      <c r="M498" s="34">
        <f t="shared" si="940"/>
        <v>1.1000000000000001</v>
      </c>
      <c r="N498" s="865"/>
      <c r="O498" s="866"/>
      <c r="P498" s="865"/>
      <c r="Q498" s="866"/>
      <c r="R498" s="865"/>
      <c r="S498" s="866"/>
      <c r="T498" s="865"/>
      <c r="U498" s="866"/>
      <c r="V498" s="865"/>
      <c r="W498" s="866"/>
      <c r="X498" s="287"/>
      <c r="Y498" s="867"/>
      <c r="Z498" s="961"/>
      <c r="AA498" s="867"/>
      <c r="AB498" s="961"/>
      <c r="AC498" s="867"/>
      <c r="AD498" s="961"/>
      <c r="AE498" s="867"/>
      <c r="AF498" s="961"/>
      <c r="AG498" s="867"/>
      <c r="AH498" s="961"/>
      <c r="AI498" s="277"/>
      <c r="AJ498" s="869"/>
      <c r="AK498" s="870"/>
      <c r="AL498" s="869"/>
      <c r="AM498" s="870"/>
      <c r="AN498" s="869"/>
      <c r="AO498" s="870"/>
      <c r="AP498" s="869"/>
      <c r="AQ498" s="870"/>
      <c r="AR498" s="869"/>
      <c r="AS498" s="870"/>
      <c r="AT498" s="278"/>
      <c r="AU498" s="861"/>
      <c r="AV498" s="862"/>
      <c r="AW498" s="861"/>
      <c r="AX498" s="862"/>
      <c r="AY498" s="861"/>
      <c r="AZ498" s="862"/>
      <c r="BA498" s="861"/>
      <c r="BB498" s="862"/>
      <c r="BC498" s="861"/>
      <c r="BD498" s="862"/>
      <c r="BE498" s="279"/>
      <c r="BF498" s="863"/>
      <c r="BG498" s="864"/>
      <c r="BH498" s="863"/>
      <c r="BI498" s="864"/>
      <c r="BJ498" s="863"/>
      <c r="BK498" s="864"/>
      <c r="BL498" s="863"/>
      <c r="BM498" s="864"/>
      <c r="BN498" s="863"/>
      <c r="BO498" s="864"/>
      <c r="BP498" s="514"/>
      <c r="BQ498" s="575"/>
      <c r="BR498" s="576"/>
      <c r="BS498" s="576"/>
      <c r="BT498" s="576"/>
      <c r="BU498" s="576"/>
      <c r="BV498" s="577"/>
      <c r="BW498" s="993"/>
      <c r="BX498" s="992"/>
      <c r="BY498" s="991"/>
      <c r="BZ498" s="992"/>
      <c r="CA498" s="991"/>
      <c r="CB498" s="992"/>
      <c r="CC498" s="991"/>
      <c r="CD498" s="992"/>
      <c r="CE498" s="991"/>
      <c r="CF498" s="992"/>
      <c r="CG498" s="281"/>
      <c r="CH498" s="989"/>
      <c r="CI498" s="990"/>
      <c r="CJ498" s="989"/>
      <c r="CK498" s="990"/>
      <c r="CL498" s="989"/>
      <c r="CM498" s="990"/>
      <c r="CN498" s="989"/>
      <c r="CO498" s="990"/>
      <c r="CP498" s="989"/>
      <c r="CQ498" s="990"/>
      <c r="CR498" s="282"/>
      <c r="CS498" s="987"/>
      <c r="CT498" s="988"/>
      <c r="CU498" s="987"/>
      <c r="CV498" s="988"/>
      <c r="CW498" s="987"/>
      <c r="CX498" s="988"/>
      <c r="CY498" s="987"/>
      <c r="CZ498" s="988"/>
      <c r="DA498" s="987"/>
      <c r="DB498" s="988"/>
      <c r="DC498" s="283"/>
      <c r="DD498" s="985"/>
      <c r="DE498" s="986"/>
      <c r="DF498" s="985"/>
      <c r="DG498" s="986"/>
      <c r="DH498" s="985"/>
      <c r="DI498" s="986"/>
      <c r="DJ498" s="985"/>
      <c r="DK498" s="986"/>
      <c r="DL498" s="985"/>
      <c r="DM498" s="986"/>
      <c r="DN498" s="284"/>
      <c r="DO498" s="650">
        <f t="shared" si="941"/>
        <v>0</v>
      </c>
      <c r="DP498" s="676"/>
      <c r="DQ498" s="650">
        <f t="shared" si="942"/>
        <v>0</v>
      </c>
      <c r="DR498" s="676"/>
      <c r="DS498" s="650">
        <f t="shared" si="943"/>
        <v>0</v>
      </c>
      <c r="DT498" s="676"/>
      <c r="DU498" s="650">
        <f t="shared" si="944"/>
        <v>0</v>
      </c>
      <c r="DV498" s="676"/>
      <c r="DW498" s="650">
        <f t="shared" si="945"/>
        <v>0</v>
      </c>
      <c r="DX498" s="676"/>
      <c r="DY498" s="243">
        <f t="shared" si="953"/>
        <v>0</v>
      </c>
      <c r="DZ498" s="558">
        <f t="shared" si="954"/>
        <v>0</v>
      </c>
      <c r="EA498" s="522">
        <f t="shared" si="955"/>
        <v>0</v>
      </c>
      <c r="EB498" s="522">
        <f t="shared" si="956"/>
        <v>0</v>
      </c>
      <c r="EC498" s="522">
        <f t="shared" si="957"/>
        <v>0</v>
      </c>
      <c r="ED498" s="522">
        <f t="shared" si="958"/>
        <v>0</v>
      </c>
      <c r="EE498" s="574">
        <f t="shared" si="959"/>
        <v>0</v>
      </c>
      <c r="EF498" s="256">
        <f t="shared" si="947"/>
        <v>0</v>
      </c>
      <c r="EG498" s="256">
        <f t="shared" si="948"/>
        <v>0</v>
      </c>
      <c r="EH498" s="256">
        <f t="shared" si="949"/>
        <v>0</v>
      </c>
      <c r="EI498" s="256">
        <f t="shared" si="950"/>
        <v>0</v>
      </c>
      <c r="EJ498" s="256">
        <f t="shared" si="951"/>
        <v>0</v>
      </c>
      <c r="EK498" s="244">
        <f t="shared" si="952"/>
        <v>0</v>
      </c>
    </row>
    <row r="499" spans="1:141" s="9" customFormat="1" ht="15" customHeight="1">
      <c r="A499" s="62"/>
      <c r="B499" s="62"/>
      <c r="C499" s="61" t="s">
        <v>315</v>
      </c>
      <c r="D499" s="655" t="s">
        <v>338</v>
      </c>
      <c r="E499" s="57"/>
      <c r="F499" s="57"/>
      <c r="G499" s="57"/>
      <c r="H499" s="57"/>
      <c r="I499" s="57"/>
      <c r="J499" s="649"/>
      <c r="K499" s="57"/>
      <c r="L499" s="33"/>
      <c r="M499" s="34">
        <f t="shared" si="940"/>
        <v>1.1000000000000001</v>
      </c>
      <c r="N499" s="865"/>
      <c r="O499" s="866"/>
      <c r="P499" s="865"/>
      <c r="Q499" s="866"/>
      <c r="R499" s="865"/>
      <c r="S499" s="866"/>
      <c r="T499" s="865"/>
      <c r="U499" s="866"/>
      <c r="V499" s="865"/>
      <c r="W499" s="866"/>
      <c r="X499" s="287"/>
      <c r="Y499" s="867"/>
      <c r="Z499" s="961"/>
      <c r="AA499" s="867"/>
      <c r="AB499" s="961"/>
      <c r="AC499" s="867"/>
      <c r="AD499" s="961"/>
      <c r="AE499" s="867"/>
      <c r="AF499" s="961"/>
      <c r="AG499" s="867"/>
      <c r="AH499" s="961"/>
      <c r="AI499" s="277"/>
      <c r="AJ499" s="869"/>
      <c r="AK499" s="870"/>
      <c r="AL499" s="869"/>
      <c r="AM499" s="870"/>
      <c r="AN499" s="869"/>
      <c r="AO499" s="870"/>
      <c r="AP499" s="869"/>
      <c r="AQ499" s="870"/>
      <c r="AR499" s="869"/>
      <c r="AS499" s="870"/>
      <c r="AT499" s="278"/>
      <c r="AU499" s="861"/>
      <c r="AV499" s="862"/>
      <c r="AW499" s="861"/>
      <c r="AX499" s="862"/>
      <c r="AY499" s="861"/>
      <c r="AZ499" s="862"/>
      <c r="BA499" s="861"/>
      <c r="BB499" s="862"/>
      <c r="BC499" s="861"/>
      <c r="BD499" s="862"/>
      <c r="BE499" s="279"/>
      <c r="BF499" s="863"/>
      <c r="BG499" s="864"/>
      <c r="BH499" s="863"/>
      <c r="BI499" s="864"/>
      <c r="BJ499" s="863"/>
      <c r="BK499" s="864"/>
      <c r="BL499" s="863"/>
      <c r="BM499" s="864"/>
      <c r="BN499" s="863"/>
      <c r="BO499" s="864"/>
      <c r="BP499" s="514"/>
      <c r="BQ499" s="575"/>
      <c r="BR499" s="576"/>
      <c r="BS499" s="576"/>
      <c r="BT499" s="576"/>
      <c r="BU499" s="576"/>
      <c r="BV499" s="577"/>
      <c r="BW499" s="993"/>
      <c r="BX499" s="992"/>
      <c r="BY499" s="991"/>
      <c r="BZ499" s="992"/>
      <c r="CA499" s="991"/>
      <c r="CB499" s="992"/>
      <c r="CC499" s="991"/>
      <c r="CD499" s="992"/>
      <c r="CE499" s="991"/>
      <c r="CF499" s="992"/>
      <c r="CG499" s="281"/>
      <c r="CH499" s="989"/>
      <c r="CI499" s="990"/>
      <c r="CJ499" s="989"/>
      <c r="CK499" s="990"/>
      <c r="CL499" s="989"/>
      <c r="CM499" s="990"/>
      <c r="CN499" s="989"/>
      <c r="CO499" s="990"/>
      <c r="CP499" s="989"/>
      <c r="CQ499" s="990"/>
      <c r="CR499" s="282"/>
      <c r="CS499" s="987"/>
      <c r="CT499" s="988"/>
      <c r="CU499" s="987"/>
      <c r="CV499" s="988"/>
      <c r="CW499" s="987"/>
      <c r="CX499" s="988"/>
      <c r="CY499" s="987"/>
      <c r="CZ499" s="988"/>
      <c r="DA499" s="987"/>
      <c r="DB499" s="988"/>
      <c r="DC499" s="283"/>
      <c r="DD499" s="985"/>
      <c r="DE499" s="986"/>
      <c r="DF499" s="985"/>
      <c r="DG499" s="986"/>
      <c r="DH499" s="985"/>
      <c r="DI499" s="986"/>
      <c r="DJ499" s="985"/>
      <c r="DK499" s="986"/>
      <c r="DL499" s="985"/>
      <c r="DM499" s="986"/>
      <c r="DN499" s="284"/>
      <c r="DO499" s="650">
        <f t="shared" si="941"/>
        <v>0</v>
      </c>
      <c r="DP499" s="676"/>
      <c r="DQ499" s="650">
        <f t="shared" si="942"/>
        <v>0</v>
      </c>
      <c r="DR499" s="676"/>
      <c r="DS499" s="650">
        <f t="shared" si="943"/>
        <v>0</v>
      </c>
      <c r="DT499" s="676"/>
      <c r="DU499" s="650">
        <f t="shared" si="944"/>
        <v>0</v>
      </c>
      <c r="DV499" s="676"/>
      <c r="DW499" s="650">
        <f t="shared" si="945"/>
        <v>0</v>
      </c>
      <c r="DX499" s="676"/>
      <c r="DY499" s="243">
        <f t="shared" si="953"/>
        <v>0</v>
      </c>
      <c r="DZ499" s="558">
        <f t="shared" si="954"/>
        <v>0</v>
      </c>
      <c r="EA499" s="522">
        <f t="shared" si="955"/>
        <v>0</v>
      </c>
      <c r="EB499" s="522">
        <f t="shared" si="956"/>
        <v>0</v>
      </c>
      <c r="EC499" s="522">
        <f t="shared" si="957"/>
        <v>0</v>
      </c>
      <c r="ED499" s="522">
        <f t="shared" si="958"/>
        <v>0</v>
      </c>
      <c r="EE499" s="574">
        <f t="shared" si="959"/>
        <v>0</v>
      </c>
      <c r="EF499" s="256">
        <f t="shared" si="947"/>
        <v>0</v>
      </c>
      <c r="EG499" s="256">
        <f t="shared" si="948"/>
        <v>0</v>
      </c>
      <c r="EH499" s="256">
        <f t="shared" si="949"/>
        <v>0</v>
      </c>
      <c r="EI499" s="256">
        <f t="shared" si="950"/>
        <v>0</v>
      </c>
      <c r="EJ499" s="256">
        <f t="shared" si="951"/>
        <v>0</v>
      </c>
      <c r="EK499" s="244">
        <f t="shared" si="952"/>
        <v>0</v>
      </c>
    </row>
    <row r="500" spans="1:141" s="9" customFormat="1" ht="15" customHeight="1">
      <c r="A500" s="62"/>
      <c r="B500" s="62"/>
      <c r="C500" s="61" t="s">
        <v>231</v>
      </c>
      <c r="D500" s="655"/>
      <c r="E500" s="57"/>
      <c r="F500" s="57"/>
      <c r="G500" s="57"/>
      <c r="H500" s="57"/>
      <c r="I500" s="57"/>
      <c r="J500" s="649"/>
      <c r="K500" s="57"/>
      <c r="L500" s="33"/>
      <c r="M500" s="34">
        <f t="shared" si="940"/>
        <v>1</v>
      </c>
      <c r="N500" s="865"/>
      <c r="O500" s="866"/>
      <c r="P500" s="865"/>
      <c r="Q500" s="866"/>
      <c r="R500" s="865"/>
      <c r="S500" s="866"/>
      <c r="T500" s="865"/>
      <c r="U500" s="866"/>
      <c r="V500" s="865"/>
      <c r="W500" s="866"/>
      <c r="X500" s="287"/>
      <c r="Y500" s="867"/>
      <c r="Z500" s="961"/>
      <c r="AA500" s="867"/>
      <c r="AB500" s="961"/>
      <c r="AC500" s="867"/>
      <c r="AD500" s="961"/>
      <c r="AE500" s="867"/>
      <c r="AF500" s="961"/>
      <c r="AG500" s="867"/>
      <c r="AH500" s="961"/>
      <c r="AI500" s="277"/>
      <c r="AJ500" s="869"/>
      <c r="AK500" s="870"/>
      <c r="AL500" s="869"/>
      <c r="AM500" s="870"/>
      <c r="AN500" s="869"/>
      <c r="AO500" s="870"/>
      <c r="AP500" s="869"/>
      <c r="AQ500" s="870"/>
      <c r="AR500" s="869"/>
      <c r="AS500" s="870"/>
      <c r="AT500" s="278"/>
      <c r="AU500" s="861"/>
      <c r="AV500" s="862"/>
      <c r="AW500" s="861"/>
      <c r="AX500" s="862"/>
      <c r="AY500" s="861"/>
      <c r="AZ500" s="862"/>
      <c r="BA500" s="861"/>
      <c r="BB500" s="862"/>
      <c r="BC500" s="861"/>
      <c r="BD500" s="862"/>
      <c r="BE500" s="279"/>
      <c r="BF500" s="863"/>
      <c r="BG500" s="864"/>
      <c r="BH500" s="863"/>
      <c r="BI500" s="864"/>
      <c r="BJ500" s="863"/>
      <c r="BK500" s="864"/>
      <c r="BL500" s="863"/>
      <c r="BM500" s="864"/>
      <c r="BN500" s="863"/>
      <c r="BO500" s="864"/>
      <c r="BP500" s="514"/>
      <c r="BQ500" s="575"/>
      <c r="BR500" s="576"/>
      <c r="BS500" s="576"/>
      <c r="BT500" s="576"/>
      <c r="BU500" s="576"/>
      <c r="BV500" s="577"/>
      <c r="BW500" s="993"/>
      <c r="BX500" s="992"/>
      <c r="BY500" s="991"/>
      <c r="BZ500" s="992"/>
      <c r="CA500" s="991"/>
      <c r="CB500" s="992"/>
      <c r="CC500" s="991"/>
      <c r="CD500" s="992"/>
      <c r="CE500" s="991"/>
      <c r="CF500" s="992"/>
      <c r="CG500" s="281"/>
      <c r="CH500" s="989"/>
      <c r="CI500" s="990"/>
      <c r="CJ500" s="989"/>
      <c r="CK500" s="990"/>
      <c r="CL500" s="989"/>
      <c r="CM500" s="990"/>
      <c r="CN500" s="989"/>
      <c r="CO500" s="990"/>
      <c r="CP500" s="989"/>
      <c r="CQ500" s="990"/>
      <c r="CR500" s="282"/>
      <c r="CS500" s="987"/>
      <c r="CT500" s="988"/>
      <c r="CU500" s="987"/>
      <c r="CV500" s="988"/>
      <c r="CW500" s="987"/>
      <c r="CX500" s="988"/>
      <c r="CY500" s="987"/>
      <c r="CZ500" s="988"/>
      <c r="DA500" s="987"/>
      <c r="DB500" s="988"/>
      <c r="DC500" s="283"/>
      <c r="DD500" s="985"/>
      <c r="DE500" s="986"/>
      <c r="DF500" s="985"/>
      <c r="DG500" s="986"/>
      <c r="DH500" s="985"/>
      <c r="DI500" s="986"/>
      <c r="DJ500" s="985"/>
      <c r="DK500" s="986"/>
      <c r="DL500" s="985"/>
      <c r="DM500" s="986"/>
      <c r="DN500" s="284"/>
      <c r="DO500" s="650">
        <f t="shared" si="941"/>
        <v>0</v>
      </c>
      <c r="DP500" s="676"/>
      <c r="DQ500" s="650">
        <f t="shared" si="942"/>
        <v>0</v>
      </c>
      <c r="DR500" s="676"/>
      <c r="DS500" s="650">
        <f t="shared" si="943"/>
        <v>0</v>
      </c>
      <c r="DT500" s="676"/>
      <c r="DU500" s="650">
        <f t="shared" si="944"/>
        <v>0</v>
      </c>
      <c r="DV500" s="676"/>
      <c r="DW500" s="650">
        <f t="shared" si="945"/>
        <v>0</v>
      </c>
      <c r="DX500" s="676"/>
      <c r="DY500" s="243">
        <f t="shared" si="953"/>
        <v>0</v>
      </c>
      <c r="DZ500" s="558">
        <f t="shared" si="954"/>
        <v>0</v>
      </c>
      <c r="EA500" s="522">
        <f t="shared" si="955"/>
        <v>0</v>
      </c>
      <c r="EB500" s="522">
        <f t="shared" si="956"/>
        <v>0</v>
      </c>
      <c r="EC500" s="522">
        <f t="shared" si="957"/>
        <v>0</v>
      </c>
      <c r="ED500" s="522">
        <f t="shared" si="958"/>
        <v>0</v>
      </c>
      <c r="EE500" s="574">
        <f t="shared" si="959"/>
        <v>0</v>
      </c>
      <c r="EF500" s="256">
        <f t="shared" si="947"/>
        <v>0</v>
      </c>
      <c r="EG500" s="256">
        <f t="shared" si="948"/>
        <v>0</v>
      </c>
      <c r="EH500" s="256">
        <f t="shared" si="949"/>
        <v>0</v>
      </c>
      <c r="EI500" s="256">
        <f t="shared" si="950"/>
        <v>0</v>
      </c>
      <c r="EJ500" s="256">
        <f t="shared" si="951"/>
        <v>0</v>
      </c>
      <c r="EK500" s="244">
        <f t="shared" si="952"/>
        <v>0</v>
      </c>
    </row>
    <row r="501" spans="1:141" s="9" customFormat="1" ht="15" customHeight="1">
      <c r="A501" s="62"/>
      <c r="B501" s="62"/>
      <c r="C501" s="61" t="s">
        <v>15</v>
      </c>
      <c r="D501" s="655"/>
      <c r="E501" s="57"/>
      <c r="F501" s="57"/>
      <c r="G501" s="57"/>
      <c r="H501" s="57"/>
      <c r="I501" s="57"/>
      <c r="J501" s="649"/>
      <c r="K501" s="57"/>
      <c r="L501" s="33"/>
      <c r="M501" s="34">
        <f t="shared" si="940"/>
        <v>1</v>
      </c>
      <c r="N501" s="865"/>
      <c r="O501" s="866"/>
      <c r="P501" s="865"/>
      <c r="Q501" s="866"/>
      <c r="R501" s="865"/>
      <c r="S501" s="866"/>
      <c r="T501" s="865"/>
      <c r="U501" s="866"/>
      <c r="V501" s="865"/>
      <c r="W501" s="866"/>
      <c r="X501" s="287"/>
      <c r="Y501" s="867"/>
      <c r="Z501" s="961"/>
      <c r="AA501" s="867"/>
      <c r="AB501" s="961"/>
      <c r="AC501" s="867"/>
      <c r="AD501" s="961"/>
      <c r="AE501" s="867"/>
      <c r="AF501" s="961"/>
      <c r="AG501" s="867"/>
      <c r="AH501" s="961"/>
      <c r="AI501" s="277"/>
      <c r="AJ501" s="869"/>
      <c r="AK501" s="870"/>
      <c r="AL501" s="869"/>
      <c r="AM501" s="870"/>
      <c r="AN501" s="869"/>
      <c r="AO501" s="870"/>
      <c r="AP501" s="869"/>
      <c r="AQ501" s="870"/>
      <c r="AR501" s="869"/>
      <c r="AS501" s="870"/>
      <c r="AT501" s="278"/>
      <c r="AU501" s="861"/>
      <c r="AV501" s="862"/>
      <c r="AW501" s="861"/>
      <c r="AX501" s="862"/>
      <c r="AY501" s="861"/>
      <c r="AZ501" s="862"/>
      <c r="BA501" s="861"/>
      <c r="BB501" s="862"/>
      <c r="BC501" s="861"/>
      <c r="BD501" s="862"/>
      <c r="BE501" s="279"/>
      <c r="BF501" s="863"/>
      <c r="BG501" s="864"/>
      <c r="BH501" s="863"/>
      <c r="BI501" s="864"/>
      <c r="BJ501" s="863"/>
      <c r="BK501" s="864"/>
      <c r="BL501" s="863"/>
      <c r="BM501" s="864"/>
      <c r="BN501" s="863"/>
      <c r="BO501" s="864"/>
      <c r="BP501" s="514"/>
      <c r="BQ501" s="575"/>
      <c r="BR501" s="576"/>
      <c r="BS501" s="576"/>
      <c r="BT501" s="576"/>
      <c r="BU501" s="576"/>
      <c r="BV501" s="577"/>
      <c r="BW501" s="993"/>
      <c r="BX501" s="992"/>
      <c r="BY501" s="991"/>
      <c r="BZ501" s="992"/>
      <c r="CA501" s="991"/>
      <c r="CB501" s="992"/>
      <c r="CC501" s="991"/>
      <c r="CD501" s="992"/>
      <c r="CE501" s="991"/>
      <c r="CF501" s="992"/>
      <c r="CG501" s="281"/>
      <c r="CH501" s="989"/>
      <c r="CI501" s="990"/>
      <c r="CJ501" s="989"/>
      <c r="CK501" s="990"/>
      <c r="CL501" s="989"/>
      <c r="CM501" s="990"/>
      <c r="CN501" s="989"/>
      <c r="CO501" s="990"/>
      <c r="CP501" s="989"/>
      <c r="CQ501" s="990"/>
      <c r="CR501" s="282"/>
      <c r="CS501" s="987"/>
      <c r="CT501" s="988"/>
      <c r="CU501" s="987"/>
      <c r="CV501" s="988"/>
      <c r="CW501" s="987"/>
      <c r="CX501" s="988"/>
      <c r="CY501" s="987"/>
      <c r="CZ501" s="988"/>
      <c r="DA501" s="987"/>
      <c r="DB501" s="988"/>
      <c r="DC501" s="283"/>
      <c r="DD501" s="985"/>
      <c r="DE501" s="986"/>
      <c r="DF501" s="985"/>
      <c r="DG501" s="986"/>
      <c r="DH501" s="985"/>
      <c r="DI501" s="986"/>
      <c r="DJ501" s="985"/>
      <c r="DK501" s="986"/>
      <c r="DL501" s="985"/>
      <c r="DM501" s="986"/>
      <c r="DN501" s="284"/>
      <c r="DO501" s="650">
        <f t="shared" si="941"/>
        <v>0</v>
      </c>
      <c r="DP501" s="676"/>
      <c r="DQ501" s="650">
        <f t="shared" si="942"/>
        <v>0</v>
      </c>
      <c r="DR501" s="676"/>
      <c r="DS501" s="650">
        <f t="shared" si="943"/>
        <v>0</v>
      </c>
      <c r="DT501" s="676"/>
      <c r="DU501" s="650">
        <f t="shared" si="944"/>
        <v>0</v>
      </c>
      <c r="DV501" s="676"/>
      <c r="DW501" s="650">
        <f t="shared" si="945"/>
        <v>0</v>
      </c>
      <c r="DX501" s="676"/>
      <c r="DY501" s="243">
        <f t="shared" si="953"/>
        <v>0</v>
      </c>
      <c r="DZ501" s="558">
        <f t="shared" si="954"/>
        <v>0</v>
      </c>
      <c r="EA501" s="522">
        <f t="shared" si="955"/>
        <v>0</v>
      </c>
      <c r="EB501" s="522">
        <f t="shared" si="956"/>
        <v>0</v>
      </c>
      <c r="EC501" s="522">
        <f t="shared" si="957"/>
        <v>0</v>
      </c>
      <c r="ED501" s="522">
        <f t="shared" si="958"/>
        <v>0</v>
      </c>
      <c r="EE501" s="574">
        <f t="shared" si="959"/>
        <v>0</v>
      </c>
      <c r="EF501" s="256">
        <f t="shared" si="947"/>
        <v>0</v>
      </c>
      <c r="EG501" s="256">
        <f t="shared" si="948"/>
        <v>0</v>
      </c>
      <c r="EH501" s="256">
        <f t="shared" si="949"/>
        <v>0</v>
      </c>
      <c r="EI501" s="256">
        <f t="shared" si="950"/>
        <v>0</v>
      </c>
      <c r="EJ501" s="256">
        <f t="shared" si="951"/>
        <v>0</v>
      </c>
      <c r="EK501" s="244">
        <f t="shared" si="952"/>
        <v>0</v>
      </c>
    </row>
    <row r="502" spans="1:141" s="9" customFormat="1" ht="15" customHeight="1">
      <c r="A502" s="62"/>
      <c r="B502" s="62"/>
      <c r="C502" s="61" t="s">
        <v>34</v>
      </c>
      <c r="D502" s="655"/>
      <c r="E502" s="57"/>
      <c r="F502" s="57"/>
      <c r="G502" s="57"/>
      <c r="H502" s="57"/>
      <c r="I502" s="57"/>
      <c r="J502" s="649"/>
      <c r="K502" s="57"/>
      <c r="L502" s="33"/>
      <c r="M502" s="34">
        <f t="shared" si="940"/>
        <v>1.1000000000000001</v>
      </c>
      <c r="N502" s="865"/>
      <c r="O502" s="866"/>
      <c r="P502" s="865"/>
      <c r="Q502" s="866"/>
      <c r="R502" s="865"/>
      <c r="S502" s="866"/>
      <c r="T502" s="865"/>
      <c r="U502" s="866"/>
      <c r="V502" s="865"/>
      <c r="W502" s="866"/>
      <c r="X502" s="287"/>
      <c r="Y502" s="867"/>
      <c r="Z502" s="961"/>
      <c r="AA502" s="867"/>
      <c r="AB502" s="961"/>
      <c r="AC502" s="867"/>
      <c r="AD502" s="961"/>
      <c r="AE502" s="867"/>
      <c r="AF502" s="961"/>
      <c r="AG502" s="867"/>
      <c r="AH502" s="961"/>
      <c r="AI502" s="277"/>
      <c r="AJ502" s="869"/>
      <c r="AK502" s="870"/>
      <c r="AL502" s="869"/>
      <c r="AM502" s="870"/>
      <c r="AN502" s="869"/>
      <c r="AO502" s="870"/>
      <c r="AP502" s="869"/>
      <c r="AQ502" s="870"/>
      <c r="AR502" s="869"/>
      <c r="AS502" s="870"/>
      <c r="AT502" s="278"/>
      <c r="AU502" s="861"/>
      <c r="AV502" s="862"/>
      <c r="AW502" s="861"/>
      <c r="AX502" s="862"/>
      <c r="AY502" s="861"/>
      <c r="AZ502" s="862"/>
      <c r="BA502" s="861"/>
      <c r="BB502" s="862"/>
      <c r="BC502" s="861"/>
      <c r="BD502" s="862"/>
      <c r="BE502" s="279"/>
      <c r="BF502" s="863"/>
      <c r="BG502" s="864"/>
      <c r="BH502" s="863"/>
      <c r="BI502" s="864"/>
      <c r="BJ502" s="863"/>
      <c r="BK502" s="864"/>
      <c r="BL502" s="863"/>
      <c r="BM502" s="864"/>
      <c r="BN502" s="863"/>
      <c r="BO502" s="864"/>
      <c r="BP502" s="514"/>
      <c r="BQ502" s="575"/>
      <c r="BR502" s="576"/>
      <c r="BS502" s="576"/>
      <c r="BT502" s="576"/>
      <c r="BU502" s="576"/>
      <c r="BV502" s="577"/>
      <c r="BW502" s="993"/>
      <c r="BX502" s="992"/>
      <c r="BY502" s="991"/>
      <c r="BZ502" s="992"/>
      <c r="CA502" s="991"/>
      <c r="CB502" s="992"/>
      <c r="CC502" s="991"/>
      <c r="CD502" s="992"/>
      <c r="CE502" s="991"/>
      <c r="CF502" s="992"/>
      <c r="CG502" s="281"/>
      <c r="CH502" s="989"/>
      <c r="CI502" s="990"/>
      <c r="CJ502" s="989"/>
      <c r="CK502" s="990"/>
      <c r="CL502" s="989"/>
      <c r="CM502" s="990"/>
      <c r="CN502" s="989"/>
      <c r="CO502" s="990"/>
      <c r="CP502" s="989"/>
      <c r="CQ502" s="990"/>
      <c r="CR502" s="282"/>
      <c r="CS502" s="987"/>
      <c r="CT502" s="988"/>
      <c r="CU502" s="987"/>
      <c r="CV502" s="988"/>
      <c r="CW502" s="987"/>
      <c r="CX502" s="988"/>
      <c r="CY502" s="987"/>
      <c r="CZ502" s="988"/>
      <c r="DA502" s="987"/>
      <c r="DB502" s="988"/>
      <c r="DC502" s="283"/>
      <c r="DD502" s="985"/>
      <c r="DE502" s="986"/>
      <c r="DF502" s="985"/>
      <c r="DG502" s="986"/>
      <c r="DH502" s="985"/>
      <c r="DI502" s="986"/>
      <c r="DJ502" s="985"/>
      <c r="DK502" s="986"/>
      <c r="DL502" s="985"/>
      <c r="DM502" s="986"/>
      <c r="DN502" s="284"/>
      <c r="DO502" s="650">
        <f t="shared" si="941"/>
        <v>0</v>
      </c>
      <c r="DP502" s="676"/>
      <c r="DQ502" s="650">
        <f t="shared" si="942"/>
        <v>0</v>
      </c>
      <c r="DR502" s="676"/>
      <c r="DS502" s="650">
        <f t="shared" si="943"/>
        <v>0</v>
      </c>
      <c r="DT502" s="676"/>
      <c r="DU502" s="650">
        <f t="shared" si="944"/>
        <v>0</v>
      </c>
      <c r="DV502" s="676"/>
      <c r="DW502" s="650">
        <f t="shared" si="945"/>
        <v>0</v>
      </c>
      <c r="DX502" s="676"/>
      <c r="DY502" s="243">
        <f t="shared" si="953"/>
        <v>0</v>
      </c>
      <c r="DZ502" s="558">
        <f t="shared" si="954"/>
        <v>0</v>
      </c>
      <c r="EA502" s="522">
        <f t="shared" si="955"/>
        <v>0</v>
      </c>
      <c r="EB502" s="522">
        <f t="shared" si="956"/>
        <v>0</v>
      </c>
      <c r="EC502" s="522">
        <f t="shared" si="957"/>
        <v>0</v>
      </c>
      <c r="ED502" s="522">
        <f t="shared" si="958"/>
        <v>0</v>
      </c>
      <c r="EE502" s="574">
        <f t="shared" si="959"/>
        <v>0</v>
      </c>
      <c r="EF502" s="256">
        <f t="shared" si="947"/>
        <v>0</v>
      </c>
      <c r="EG502" s="256">
        <f t="shared" si="948"/>
        <v>0</v>
      </c>
      <c r="EH502" s="256">
        <f t="shared" si="949"/>
        <v>0</v>
      </c>
      <c r="EI502" s="256">
        <f t="shared" si="950"/>
        <v>0</v>
      </c>
      <c r="EJ502" s="256">
        <f t="shared" si="951"/>
        <v>0</v>
      </c>
      <c r="EK502" s="244">
        <f t="shared" si="952"/>
        <v>0</v>
      </c>
    </row>
    <row r="503" spans="1:141" s="9" customFormat="1" ht="15" customHeight="1">
      <c r="A503" s="62"/>
      <c r="B503" s="62"/>
      <c r="C503" s="61" t="s">
        <v>315</v>
      </c>
      <c r="D503" s="655" t="s">
        <v>338</v>
      </c>
      <c r="E503" s="57"/>
      <c r="F503" s="57"/>
      <c r="G503" s="57"/>
      <c r="H503" s="57"/>
      <c r="I503" s="57"/>
      <c r="J503" s="649"/>
      <c r="K503" s="57"/>
      <c r="L503" s="33"/>
      <c r="M503" s="34">
        <f t="shared" si="940"/>
        <v>1.1000000000000001</v>
      </c>
      <c r="N503" s="865"/>
      <c r="O503" s="866"/>
      <c r="P503" s="865"/>
      <c r="Q503" s="866"/>
      <c r="R503" s="865"/>
      <c r="S503" s="866"/>
      <c r="T503" s="865"/>
      <c r="U503" s="866"/>
      <c r="V503" s="865"/>
      <c r="W503" s="866"/>
      <c r="X503" s="287"/>
      <c r="Y503" s="867"/>
      <c r="Z503" s="961"/>
      <c r="AA503" s="867"/>
      <c r="AB503" s="961"/>
      <c r="AC503" s="867"/>
      <c r="AD503" s="961"/>
      <c r="AE503" s="867"/>
      <c r="AF503" s="961"/>
      <c r="AG503" s="867"/>
      <c r="AH503" s="961"/>
      <c r="AI503" s="277"/>
      <c r="AJ503" s="869"/>
      <c r="AK503" s="870"/>
      <c r="AL503" s="869"/>
      <c r="AM503" s="870"/>
      <c r="AN503" s="869"/>
      <c r="AO503" s="870"/>
      <c r="AP503" s="869"/>
      <c r="AQ503" s="870"/>
      <c r="AR503" s="869"/>
      <c r="AS503" s="870"/>
      <c r="AT503" s="278"/>
      <c r="AU503" s="861"/>
      <c r="AV503" s="862"/>
      <c r="AW503" s="861"/>
      <c r="AX503" s="862"/>
      <c r="AY503" s="861"/>
      <c r="AZ503" s="862"/>
      <c r="BA503" s="861"/>
      <c r="BB503" s="862"/>
      <c r="BC503" s="861"/>
      <c r="BD503" s="862"/>
      <c r="BE503" s="279"/>
      <c r="BF503" s="863"/>
      <c r="BG503" s="864"/>
      <c r="BH503" s="863"/>
      <c r="BI503" s="864"/>
      <c r="BJ503" s="863"/>
      <c r="BK503" s="864"/>
      <c r="BL503" s="863"/>
      <c r="BM503" s="864"/>
      <c r="BN503" s="863"/>
      <c r="BO503" s="864"/>
      <c r="BP503" s="514"/>
      <c r="BQ503" s="575"/>
      <c r="BR503" s="576"/>
      <c r="BS503" s="576"/>
      <c r="BT503" s="576"/>
      <c r="BU503" s="576"/>
      <c r="BV503" s="577"/>
      <c r="BW503" s="993"/>
      <c r="BX503" s="992"/>
      <c r="BY503" s="991"/>
      <c r="BZ503" s="992"/>
      <c r="CA503" s="991"/>
      <c r="CB503" s="992"/>
      <c r="CC503" s="991"/>
      <c r="CD503" s="992"/>
      <c r="CE503" s="991"/>
      <c r="CF503" s="992"/>
      <c r="CG503" s="281"/>
      <c r="CH503" s="989"/>
      <c r="CI503" s="990"/>
      <c r="CJ503" s="989"/>
      <c r="CK503" s="990"/>
      <c r="CL503" s="989"/>
      <c r="CM503" s="990"/>
      <c r="CN503" s="989"/>
      <c r="CO503" s="990"/>
      <c r="CP503" s="989"/>
      <c r="CQ503" s="990"/>
      <c r="CR503" s="282"/>
      <c r="CS503" s="987"/>
      <c r="CT503" s="988"/>
      <c r="CU503" s="987"/>
      <c r="CV503" s="988"/>
      <c r="CW503" s="987"/>
      <c r="CX503" s="988"/>
      <c r="CY503" s="987"/>
      <c r="CZ503" s="988"/>
      <c r="DA503" s="987"/>
      <c r="DB503" s="988"/>
      <c r="DC503" s="283"/>
      <c r="DD503" s="985"/>
      <c r="DE503" s="986"/>
      <c r="DF503" s="985"/>
      <c r="DG503" s="986"/>
      <c r="DH503" s="985"/>
      <c r="DI503" s="986"/>
      <c r="DJ503" s="985"/>
      <c r="DK503" s="986"/>
      <c r="DL503" s="985"/>
      <c r="DM503" s="986"/>
      <c r="DN503" s="284"/>
      <c r="DO503" s="650">
        <f t="shared" si="941"/>
        <v>0</v>
      </c>
      <c r="DP503" s="676"/>
      <c r="DQ503" s="650">
        <f t="shared" si="942"/>
        <v>0</v>
      </c>
      <c r="DR503" s="676"/>
      <c r="DS503" s="650">
        <f t="shared" si="943"/>
        <v>0</v>
      </c>
      <c r="DT503" s="676"/>
      <c r="DU503" s="650">
        <f t="shared" si="944"/>
        <v>0</v>
      </c>
      <c r="DV503" s="676"/>
      <c r="DW503" s="650">
        <f t="shared" si="945"/>
        <v>0</v>
      </c>
      <c r="DX503" s="676"/>
      <c r="DY503" s="243">
        <f t="shared" si="953"/>
        <v>0</v>
      </c>
      <c r="DZ503" s="558">
        <f t="shared" si="954"/>
        <v>0</v>
      </c>
      <c r="EA503" s="522">
        <f t="shared" si="955"/>
        <v>0</v>
      </c>
      <c r="EB503" s="522">
        <f t="shared" si="956"/>
        <v>0</v>
      </c>
      <c r="EC503" s="522">
        <f t="shared" si="957"/>
        <v>0</v>
      </c>
      <c r="ED503" s="522">
        <f t="shared" si="958"/>
        <v>0</v>
      </c>
      <c r="EE503" s="574">
        <f t="shared" si="959"/>
        <v>0</v>
      </c>
      <c r="EF503" s="256">
        <f t="shared" si="947"/>
        <v>0</v>
      </c>
      <c r="EG503" s="256">
        <f t="shared" si="948"/>
        <v>0</v>
      </c>
      <c r="EH503" s="256">
        <f t="shared" si="949"/>
        <v>0</v>
      </c>
      <c r="EI503" s="256">
        <f t="shared" si="950"/>
        <v>0</v>
      </c>
      <c r="EJ503" s="256">
        <f t="shared" si="951"/>
        <v>0</v>
      </c>
      <c r="EK503" s="244">
        <f t="shared" si="952"/>
        <v>0</v>
      </c>
    </row>
    <row r="504" spans="1:141" s="9" customFormat="1" ht="15" customHeight="1">
      <c r="A504" s="62"/>
      <c r="B504" s="62"/>
      <c r="C504" s="61" t="s">
        <v>231</v>
      </c>
      <c r="D504" s="655"/>
      <c r="E504" s="57"/>
      <c r="F504" s="57"/>
      <c r="G504" s="57"/>
      <c r="H504" s="57"/>
      <c r="I504" s="57"/>
      <c r="J504" s="649"/>
      <c r="K504" s="57"/>
      <c r="L504" s="33"/>
      <c r="M504" s="34">
        <f t="shared" si="940"/>
        <v>1</v>
      </c>
      <c r="N504" s="865"/>
      <c r="O504" s="866"/>
      <c r="P504" s="865"/>
      <c r="Q504" s="866"/>
      <c r="R504" s="865"/>
      <c r="S504" s="866"/>
      <c r="T504" s="865"/>
      <c r="U504" s="866"/>
      <c r="V504" s="865"/>
      <c r="W504" s="866"/>
      <c r="X504" s="287"/>
      <c r="Y504" s="867"/>
      <c r="Z504" s="961"/>
      <c r="AA504" s="867"/>
      <c r="AB504" s="961"/>
      <c r="AC504" s="867"/>
      <c r="AD504" s="961"/>
      <c r="AE504" s="867"/>
      <c r="AF504" s="961"/>
      <c r="AG504" s="867"/>
      <c r="AH504" s="961"/>
      <c r="AI504" s="277"/>
      <c r="AJ504" s="869"/>
      <c r="AK504" s="870"/>
      <c r="AL504" s="869"/>
      <c r="AM504" s="870"/>
      <c r="AN504" s="869"/>
      <c r="AO504" s="870"/>
      <c r="AP504" s="869"/>
      <c r="AQ504" s="870"/>
      <c r="AR504" s="869"/>
      <c r="AS504" s="870"/>
      <c r="AT504" s="278"/>
      <c r="AU504" s="861"/>
      <c r="AV504" s="862"/>
      <c r="AW504" s="861"/>
      <c r="AX504" s="862"/>
      <c r="AY504" s="861"/>
      <c r="AZ504" s="862"/>
      <c r="BA504" s="861"/>
      <c r="BB504" s="862"/>
      <c r="BC504" s="861"/>
      <c r="BD504" s="862"/>
      <c r="BE504" s="279"/>
      <c r="BF504" s="863"/>
      <c r="BG504" s="864"/>
      <c r="BH504" s="863"/>
      <c r="BI504" s="864"/>
      <c r="BJ504" s="863"/>
      <c r="BK504" s="864"/>
      <c r="BL504" s="863"/>
      <c r="BM504" s="864"/>
      <c r="BN504" s="863"/>
      <c r="BO504" s="864"/>
      <c r="BP504" s="514"/>
      <c r="BQ504" s="575"/>
      <c r="BR504" s="576"/>
      <c r="BS504" s="576"/>
      <c r="BT504" s="576"/>
      <c r="BU504" s="576"/>
      <c r="BV504" s="577"/>
      <c r="BW504" s="993"/>
      <c r="BX504" s="992"/>
      <c r="BY504" s="991"/>
      <c r="BZ504" s="992"/>
      <c r="CA504" s="991"/>
      <c r="CB504" s="992"/>
      <c r="CC504" s="991"/>
      <c r="CD504" s="992"/>
      <c r="CE504" s="991"/>
      <c r="CF504" s="992"/>
      <c r="CG504" s="281"/>
      <c r="CH504" s="989"/>
      <c r="CI504" s="990"/>
      <c r="CJ504" s="989"/>
      <c r="CK504" s="990"/>
      <c r="CL504" s="989"/>
      <c r="CM504" s="990"/>
      <c r="CN504" s="989"/>
      <c r="CO504" s="990"/>
      <c r="CP504" s="989"/>
      <c r="CQ504" s="990"/>
      <c r="CR504" s="282"/>
      <c r="CS504" s="987"/>
      <c r="CT504" s="988"/>
      <c r="CU504" s="987"/>
      <c r="CV504" s="988"/>
      <c r="CW504" s="987"/>
      <c r="CX504" s="988"/>
      <c r="CY504" s="987"/>
      <c r="CZ504" s="988"/>
      <c r="DA504" s="987"/>
      <c r="DB504" s="988"/>
      <c r="DC504" s="283"/>
      <c r="DD504" s="985"/>
      <c r="DE504" s="986"/>
      <c r="DF504" s="985"/>
      <c r="DG504" s="986"/>
      <c r="DH504" s="985"/>
      <c r="DI504" s="986"/>
      <c r="DJ504" s="985"/>
      <c r="DK504" s="986"/>
      <c r="DL504" s="985"/>
      <c r="DM504" s="986"/>
      <c r="DN504" s="284"/>
      <c r="DO504" s="650">
        <f t="shared" si="941"/>
        <v>0</v>
      </c>
      <c r="DP504" s="676"/>
      <c r="DQ504" s="650">
        <f t="shared" si="942"/>
        <v>0</v>
      </c>
      <c r="DR504" s="676"/>
      <c r="DS504" s="650">
        <f t="shared" si="943"/>
        <v>0</v>
      </c>
      <c r="DT504" s="676"/>
      <c r="DU504" s="650">
        <f t="shared" si="944"/>
        <v>0</v>
      </c>
      <c r="DV504" s="676"/>
      <c r="DW504" s="650">
        <f t="shared" si="945"/>
        <v>0</v>
      </c>
      <c r="DX504" s="676"/>
      <c r="DY504" s="243">
        <f t="shared" si="953"/>
        <v>0</v>
      </c>
      <c r="DZ504" s="558">
        <f t="shared" si="954"/>
        <v>0</v>
      </c>
      <c r="EA504" s="522">
        <f t="shared" si="955"/>
        <v>0</v>
      </c>
      <c r="EB504" s="522">
        <f t="shared" si="956"/>
        <v>0</v>
      </c>
      <c r="EC504" s="522">
        <f t="shared" si="957"/>
        <v>0</v>
      </c>
      <c r="ED504" s="522">
        <f t="shared" si="958"/>
        <v>0</v>
      </c>
      <c r="EE504" s="574">
        <f t="shared" si="959"/>
        <v>0</v>
      </c>
      <c r="EF504" s="256">
        <f t="shared" si="947"/>
        <v>0</v>
      </c>
      <c r="EG504" s="256">
        <f t="shared" si="948"/>
        <v>0</v>
      </c>
      <c r="EH504" s="256">
        <f t="shared" si="949"/>
        <v>0</v>
      </c>
      <c r="EI504" s="256">
        <f t="shared" si="950"/>
        <v>0</v>
      </c>
      <c r="EJ504" s="256">
        <f t="shared" si="951"/>
        <v>0</v>
      </c>
      <c r="EK504" s="244">
        <f t="shared" si="952"/>
        <v>0</v>
      </c>
    </row>
    <row r="505" spans="1:141" s="9" customFormat="1" ht="15" customHeight="1">
      <c r="A505" s="62"/>
      <c r="B505" s="62"/>
      <c r="C505" s="61" t="s">
        <v>15</v>
      </c>
      <c r="D505" s="655"/>
      <c r="E505" s="57"/>
      <c r="F505" s="57"/>
      <c r="G505" s="57"/>
      <c r="H505" s="57"/>
      <c r="I505" s="57"/>
      <c r="J505" s="649"/>
      <c r="K505" s="57"/>
      <c r="L505" s="33"/>
      <c r="M505" s="34">
        <f t="shared" si="940"/>
        <v>1</v>
      </c>
      <c r="N505" s="865"/>
      <c r="O505" s="866"/>
      <c r="P505" s="865"/>
      <c r="Q505" s="866"/>
      <c r="R505" s="865"/>
      <c r="S505" s="866"/>
      <c r="T505" s="865"/>
      <c r="U505" s="866"/>
      <c r="V505" s="865"/>
      <c r="W505" s="866"/>
      <c r="X505" s="287"/>
      <c r="Y505" s="867"/>
      <c r="Z505" s="961"/>
      <c r="AA505" s="867"/>
      <c r="AB505" s="961"/>
      <c r="AC505" s="867"/>
      <c r="AD505" s="961"/>
      <c r="AE505" s="867"/>
      <c r="AF505" s="961"/>
      <c r="AG505" s="867"/>
      <c r="AH505" s="961"/>
      <c r="AI505" s="277"/>
      <c r="AJ505" s="869"/>
      <c r="AK505" s="870"/>
      <c r="AL505" s="869"/>
      <c r="AM505" s="870"/>
      <c r="AN505" s="869"/>
      <c r="AO505" s="870"/>
      <c r="AP505" s="869"/>
      <c r="AQ505" s="870"/>
      <c r="AR505" s="869"/>
      <c r="AS505" s="870"/>
      <c r="AT505" s="278"/>
      <c r="AU505" s="861"/>
      <c r="AV505" s="862"/>
      <c r="AW505" s="861"/>
      <c r="AX505" s="862"/>
      <c r="AY505" s="861"/>
      <c r="AZ505" s="862"/>
      <c r="BA505" s="861"/>
      <c r="BB505" s="862"/>
      <c r="BC505" s="861"/>
      <c r="BD505" s="862"/>
      <c r="BE505" s="279"/>
      <c r="BF505" s="863"/>
      <c r="BG505" s="864"/>
      <c r="BH505" s="863"/>
      <c r="BI505" s="864"/>
      <c r="BJ505" s="863"/>
      <c r="BK505" s="864"/>
      <c r="BL505" s="863"/>
      <c r="BM505" s="864"/>
      <c r="BN505" s="863"/>
      <c r="BO505" s="864"/>
      <c r="BP505" s="514"/>
      <c r="BQ505" s="575"/>
      <c r="BR505" s="576"/>
      <c r="BS505" s="576"/>
      <c r="BT505" s="576"/>
      <c r="BU505" s="576"/>
      <c r="BV505" s="577"/>
      <c r="BW505" s="993"/>
      <c r="BX505" s="992"/>
      <c r="BY505" s="991"/>
      <c r="BZ505" s="992"/>
      <c r="CA505" s="991"/>
      <c r="CB505" s="992"/>
      <c r="CC505" s="991"/>
      <c r="CD505" s="992"/>
      <c r="CE505" s="991"/>
      <c r="CF505" s="992"/>
      <c r="CG505" s="281"/>
      <c r="CH505" s="989"/>
      <c r="CI505" s="990"/>
      <c r="CJ505" s="989"/>
      <c r="CK505" s="990"/>
      <c r="CL505" s="989"/>
      <c r="CM505" s="990"/>
      <c r="CN505" s="989"/>
      <c r="CO505" s="990"/>
      <c r="CP505" s="989"/>
      <c r="CQ505" s="990"/>
      <c r="CR505" s="282"/>
      <c r="CS505" s="987"/>
      <c r="CT505" s="988"/>
      <c r="CU505" s="987"/>
      <c r="CV505" s="988"/>
      <c r="CW505" s="987"/>
      <c r="CX505" s="988"/>
      <c r="CY505" s="987"/>
      <c r="CZ505" s="988"/>
      <c r="DA505" s="987"/>
      <c r="DB505" s="988"/>
      <c r="DC505" s="283"/>
      <c r="DD505" s="985"/>
      <c r="DE505" s="986"/>
      <c r="DF505" s="985"/>
      <c r="DG505" s="986"/>
      <c r="DH505" s="985"/>
      <c r="DI505" s="986"/>
      <c r="DJ505" s="985"/>
      <c r="DK505" s="986"/>
      <c r="DL505" s="985"/>
      <c r="DM505" s="986"/>
      <c r="DN505" s="284"/>
      <c r="DO505" s="650">
        <f t="shared" si="941"/>
        <v>0</v>
      </c>
      <c r="DP505" s="676"/>
      <c r="DQ505" s="650">
        <f t="shared" si="942"/>
        <v>0</v>
      </c>
      <c r="DR505" s="676"/>
      <c r="DS505" s="650">
        <f t="shared" si="943"/>
        <v>0</v>
      </c>
      <c r="DT505" s="676"/>
      <c r="DU505" s="650">
        <f t="shared" si="944"/>
        <v>0</v>
      </c>
      <c r="DV505" s="676"/>
      <c r="DW505" s="650">
        <f t="shared" si="945"/>
        <v>0</v>
      </c>
      <c r="DX505" s="676"/>
      <c r="DY505" s="243">
        <f t="shared" si="953"/>
        <v>0</v>
      </c>
      <c r="DZ505" s="558">
        <f t="shared" si="954"/>
        <v>0</v>
      </c>
      <c r="EA505" s="522">
        <f t="shared" si="955"/>
        <v>0</v>
      </c>
      <c r="EB505" s="522">
        <f t="shared" si="956"/>
        <v>0</v>
      </c>
      <c r="EC505" s="522">
        <f t="shared" si="957"/>
        <v>0</v>
      </c>
      <c r="ED505" s="522">
        <f t="shared" si="958"/>
        <v>0</v>
      </c>
      <c r="EE505" s="574">
        <f t="shared" si="959"/>
        <v>0</v>
      </c>
      <c r="EF505" s="256">
        <f t="shared" si="947"/>
        <v>0</v>
      </c>
      <c r="EG505" s="256">
        <f t="shared" si="948"/>
        <v>0</v>
      </c>
      <c r="EH505" s="256">
        <f t="shared" si="949"/>
        <v>0</v>
      </c>
      <c r="EI505" s="256">
        <f t="shared" si="950"/>
        <v>0</v>
      </c>
      <c r="EJ505" s="256">
        <f t="shared" si="951"/>
        <v>0</v>
      </c>
      <c r="EK505" s="244">
        <f t="shared" si="952"/>
        <v>0</v>
      </c>
    </row>
    <row r="506" spans="1:141" s="9" customFormat="1" ht="15" customHeight="1">
      <c r="A506" s="62"/>
      <c r="B506" s="62"/>
      <c r="C506" s="61" t="s">
        <v>34</v>
      </c>
      <c r="D506" s="655"/>
      <c r="E506" s="57"/>
      <c r="F506" s="57"/>
      <c r="G506" s="57"/>
      <c r="H506" s="57"/>
      <c r="I506" s="57"/>
      <c r="J506" s="649"/>
      <c r="K506" s="57"/>
      <c r="L506" s="33"/>
      <c r="M506" s="34">
        <f t="shared" si="940"/>
        <v>1.1000000000000001</v>
      </c>
      <c r="N506" s="865"/>
      <c r="O506" s="866"/>
      <c r="P506" s="865"/>
      <c r="Q506" s="866"/>
      <c r="R506" s="865"/>
      <c r="S506" s="866"/>
      <c r="T506" s="865"/>
      <c r="U506" s="866"/>
      <c r="V506" s="865"/>
      <c r="W506" s="866"/>
      <c r="X506" s="287"/>
      <c r="Y506" s="867"/>
      <c r="Z506" s="961"/>
      <c r="AA506" s="867"/>
      <c r="AB506" s="961"/>
      <c r="AC506" s="867"/>
      <c r="AD506" s="961"/>
      <c r="AE506" s="867"/>
      <c r="AF506" s="961"/>
      <c r="AG506" s="867"/>
      <c r="AH506" s="961"/>
      <c r="AI506" s="277"/>
      <c r="AJ506" s="869"/>
      <c r="AK506" s="870"/>
      <c r="AL506" s="869"/>
      <c r="AM506" s="870"/>
      <c r="AN506" s="869"/>
      <c r="AO506" s="870"/>
      <c r="AP506" s="869"/>
      <c r="AQ506" s="870"/>
      <c r="AR506" s="869"/>
      <c r="AS506" s="870"/>
      <c r="AT506" s="278"/>
      <c r="AU506" s="861"/>
      <c r="AV506" s="862"/>
      <c r="AW506" s="861"/>
      <c r="AX506" s="862"/>
      <c r="AY506" s="861"/>
      <c r="AZ506" s="862"/>
      <c r="BA506" s="861"/>
      <c r="BB506" s="862"/>
      <c r="BC506" s="861"/>
      <c r="BD506" s="862"/>
      <c r="BE506" s="279"/>
      <c r="BF506" s="863"/>
      <c r="BG506" s="864"/>
      <c r="BH506" s="863"/>
      <c r="BI506" s="864"/>
      <c r="BJ506" s="863"/>
      <c r="BK506" s="864"/>
      <c r="BL506" s="863"/>
      <c r="BM506" s="864"/>
      <c r="BN506" s="863"/>
      <c r="BO506" s="864"/>
      <c r="BP506" s="514"/>
      <c r="BQ506" s="575"/>
      <c r="BR506" s="576"/>
      <c r="BS506" s="576"/>
      <c r="BT506" s="576"/>
      <c r="BU506" s="576"/>
      <c r="BV506" s="577"/>
      <c r="BW506" s="993"/>
      <c r="BX506" s="992"/>
      <c r="BY506" s="991"/>
      <c r="BZ506" s="992"/>
      <c r="CA506" s="991"/>
      <c r="CB506" s="992"/>
      <c r="CC506" s="991"/>
      <c r="CD506" s="992"/>
      <c r="CE506" s="991"/>
      <c r="CF506" s="992"/>
      <c r="CG506" s="281"/>
      <c r="CH506" s="989"/>
      <c r="CI506" s="990"/>
      <c r="CJ506" s="989"/>
      <c r="CK506" s="990"/>
      <c r="CL506" s="989"/>
      <c r="CM506" s="990"/>
      <c r="CN506" s="989"/>
      <c r="CO506" s="990"/>
      <c r="CP506" s="989"/>
      <c r="CQ506" s="990"/>
      <c r="CR506" s="282"/>
      <c r="CS506" s="987"/>
      <c r="CT506" s="988"/>
      <c r="CU506" s="987"/>
      <c r="CV506" s="988"/>
      <c r="CW506" s="987"/>
      <c r="CX506" s="988"/>
      <c r="CY506" s="987"/>
      <c r="CZ506" s="988"/>
      <c r="DA506" s="987"/>
      <c r="DB506" s="988"/>
      <c r="DC506" s="283"/>
      <c r="DD506" s="985"/>
      <c r="DE506" s="986"/>
      <c r="DF506" s="985"/>
      <c r="DG506" s="986"/>
      <c r="DH506" s="985"/>
      <c r="DI506" s="986"/>
      <c r="DJ506" s="985"/>
      <c r="DK506" s="986"/>
      <c r="DL506" s="985"/>
      <c r="DM506" s="986"/>
      <c r="DN506" s="284"/>
      <c r="DO506" s="650">
        <f t="shared" si="941"/>
        <v>0</v>
      </c>
      <c r="DP506" s="676"/>
      <c r="DQ506" s="650">
        <f t="shared" si="942"/>
        <v>0</v>
      </c>
      <c r="DR506" s="676"/>
      <c r="DS506" s="650">
        <f t="shared" si="943"/>
        <v>0</v>
      </c>
      <c r="DT506" s="676"/>
      <c r="DU506" s="650">
        <f t="shared" si="944"/>
        <v>0</v>
      </c>
      <c r="DV506" s="676"/>
      <c r="DW506" s="650">
        <f t="shared" si="945"/>
        <v>0</v>
      </c>
      <c r="DX506" s="676"/>
      <c r="DY506" s="243">
        <f t="shared" si="953"/>
        <v>0</v>
      </c>
      <c r="DZ506" s="558">
        <f t="shared" si="954"/>
        <v>0</v>
      </c>
      <c r="EA506" s="522">
        <f t="shared" si="955"/>
        <v>0</v>
      </c>
      <c r="EB506" s="522">
        <f t="shared" si="956"/>
        <v>0</v>
      </c>
      <c r="EC506" s="522">
        <f t="shared" si="957"/>
        <v>0</v>
      </c>
      <c r="ED506" s="522">
        <f t="shared" si="958"/>
        <v>0</v>
      </c>
      <c r="EE506" s="574">
        <f t="shared" si="959"/>
        <v>0</v>
      </c>
      <c r="EF506" s="256">
        <f t="shared" si="947"/>
        <v>0</v>
      </c>
      <c r="EG506" s="256">
        <f t="shared" si="948"/>
        <v>0</v>
      </c>
      <c r="EH506" s="256">
        <f t="shared" si="949"/>
        <v>0</v>
      </c>
      <c r="EI506" s="256">
        <f t="shared" si="950"/>
        <v>0</v>
      </c>
      <c r="EJ506" s="256">
        <f t="shared" si="951"/>
        <v>0</v>
      </c>
      <c r="EK506" s="244">
        <f t="shared" si="952"/>
        <v>0</v>
      </c>
    </row>
    <row r="507" spans="1:141" s="9" customFormat="1" ht="15" customHeight="1">
      <c r="A507" s="62"/>
      <c r="B507" s="62"/>
      <c r="C507" s="61" t="s">
        <v>315</v>
      </c>
      <c r="D507" s="655" t="s">
        <v>338</v>
      </c>
      <c r="E507" s="57"/>
      <c r="F507" s="57"/>
      <c r="G507" s="57"/>
      <c r="H507" s="57"/>
      <c r="I507" s="57"/>
      <c r="J507" s="649"/>
      <c r="K507" s="57"/>
      <c r="L507" s="33"/>
      <c r="M507" s="34">
        <f t="shared" si="940"/>
        <v>1.1000000000000001</v>
      </c>
      <c r="N507" s="865"/>
      <c r="O507" s="866"/>
      <c r="P507" s="865"/>
      <c r="Q507" s="866"/>
      <c r="R507" s="865"/>
      <c r="S507" s="866"/>
      <c r="T507" s="865"/>
      <c r="U507" s="866"/>
      <c r="V507" s="865"/>
      <c r="W507" s="866"/>
      <c r="X507" s="287"/>
      <c r="Y507" s="867"/>
      <c r="Z507" s="961"/>
      <c r="AA507" s="867"/>
      <c r="AB507" s="961"/>
      <c r="AC507" s="867"/>
      <c r="AD507" s="961"/>
      <c r="AE507" s="867"/>
      <c r="AF507" s="961"/>
      <c r="AG507" s="867"/>
      <c r="AH507" s="961"/>
      <c r="AI507" s="277"/>
      <c r="AJ507" s="869"/>
      <c r="AK507" s="870"/>
      <c r="AL507" s="869"/>
      <c r="AM507" s="870"/>
      <c r="AN507" s="869"/>
      <c r="AO507" s="870"/>
      <c r="AP507" s="869"/>
      <c r="AQ507" s="870"/>
      <c r="AR507" s="869"/>
      <c r="AS507" s="870"/>
      <c r="AT507" s="278"/>
      <c r="AU507" s="861"/>
      <c r="AV507" s="862"/>
      <c r="AW507" s="861"/>
      <c r="AX507" s="862"/>
      <c r="AY507" s="861"/>
      <c r="AZ507" s="862"/>
      <c r="BA507" s="861"/>
      <c r="BB507" s="862"/>
      <c r="BC507" s="861"/>
      <c r="BD507" s="862"/>
      <c r="BE507" s="279"/>
      <c r="BF507" s="863"/>
      <c r="BG507" s="864"/>
      <c r="BH507" s="863"/>
      <c r="BI507" s="864"/>
      <c r="BJ507" s="863"/>
      <c r="BK507" s="864"/>
      <c r="BL507" s="863"/>
      <c r="BM507" s="864"/>
      <c r="BN507" s="863"/>
      <c r="BO507" s="864"/>
      <c r="BP507" s="514"/>
      <c r="BQ507" s="575"/>
      <c r="BR507" s="576"/>
      <c r="BS507" s="576"/>
      <c r="BT507" s="576"/>
      <c r="BU507" s="576"/>
      <c r="BV507" s="577"/>
      <c r="BW507" s="993"/>
      <c r="BX507" s="992"/>
      <c r="BY507" s="991"/>
      <c r="BZ507" s="992"/>
      <c r="CA507" s="991"/>
      <c r="CB507" s="992"/>
      <c r="CC507" s="991"/>
      <c r="CD507" s="992"/>
      <c r="CE507" s="991"/>
      <c r="CF507" s="992"/>
      <c r="CG507" s="281"/>
      <c r="CH507" s="989"/>
      <c r="CI507" s="990"/>
      <c r="CJ507" s="989"/>
      <c r="CK507" s="990"/>
      <c r="CL507" s="989"/>
      <c r="CM507" s="990"/>
      <c r="CN507" s="989"/>
      <c r="CO507" s="990"/>
      <c r="CP507" s="989"/>
      <c r="CQ507" s="990"/>
      <c r="CR507" s="282"/>
      <c r="CS507" s="987"/>
      <c r="CT507" s="988"/>
      <c r="CU507" s="987"/>
      <c r="CV507" s="988"/>
      <c r="CW507" s="987"/>
      <c r="CX507" s="988"/>
      <c r="CY507" s="987"/>
      <c r="CZ507" s="988"/>
      <c r="DA507" s="987"/>
      <c r="DB507" s="988"/>
      <c r="DC507" s="283"/>
      <c r="DD507" s="985"/>
      <c r="DE507" s="986"/>
      <c r="DF507" s="985"/>
      <c r="DG507" s="986"/>
      <c r="DH507" s="985"/>
      <c r="DI507" s="986"/>
      <c r="DJ507" s="985"/>
      <c r="DK507" s="986"/>
      <c r="DL507" s="985"/>
      <c r="DM507" s="986"/>
      <c r="DN507" s="284"/>
      <c r="DO507" s="650">
        <f t="shared" si="941"/>
        <v>0</v>
      </c>
      <c r="DP507" s="676"/>
      <c r="DQ507" s="650">
        <f t="shared" si="942"/>
        <v>0</v>
      </c>
      <c r="DR507" s="676"/>
      <c r="DS507" s="650">
        <f t="shared" si="943"/>
        <v>0</v>
      </c>
      <c r="DT507" s="676"/>
      <c r="DU507" s="650">
        <f t="shared" si="944"/>
        <v>0</v>
      </c>
      <c r="DV507" s="676"/>
      <c r="DW507" s="650">
        <f t="shared" si="945"/>
        <v>0</v>
      </c>
      <c r="DX507" s="676"/>
      <c r="DY507" s="243">
        <f t="shared" si="953"/>
        <v>0</v>
      </c>
      <c r="DZ507" s="558">
        <f t="shared" si="954"/>
        <v>0</v>
      </c>
      <c r="EA507" s="522">
        <f t="shared" si="955"/>
        <v>0</v>
      </c>
      <c r="EB507" s="522">
        <f t="shared" si="956"/>
        <v>0</v>
      </c>
      <c r="EC507" s="522">
        <f t="shared" si="957"/>
        <v>0</v>
      </c>
      <c r="ED507" s="522">
        <f t="shared" si="958"/>
        <v>0</v>
      </c>
      <c r="EE507" s="574">
        <f t="shared" si="959"/>
        <v>0</v>
      </c>
      <c r="EF507" s="256">
        <f t="shared" si="947"/>
        <v>0</v>
      </c>
      <c r="EG507" s="256">
        <f t="shared" si="948"/>
        <v>0</v>
      </c>
      <c r="EH507" s="256">
        <f t="shared" si="949"/>
        <v>0</v>
      </c>
      <c r="EI507" s="256">
        <f t="shared" si="950"/>
        <v>0</v>
      </c>
      <c r="EJ507" s="256">
        <f t="shared" si="951"/>
        <v>0</v>
      </c>
      <c r="EK507" s="244">
        <f t="shared" si="952"/>
        <v>0</v>
      </c>
    </row>
    <row r="508" spans="1:141" s="9" customFormat="1" ht="15" customHeight="1">
      <c r="A508" s="62"/>
      <c r="B508" s="62"/>
      <c r="C508" s="61" t="s">
        <v>231</v>
      </c>
      <c r="D508" s="655"/>
      <c r="E508" s="57"/>
      <c r="F508" s="57"/>
      <c r="G508" s="57"/>
      <c r="H508" s="57"/>
      <c r="I508" s="57"/>
      <c r="J508" s="649"/>
      <c r="K508" s="57"/>
      <c r="L508" s="33"/>
      <c r="M508" s="34">
        <f t="shared" si="940"/>
        <v>1</v>
      </c>
      <c r="N508" s="865"/>
      <c r="O508" s="866"/>
      <c r="P508" s="865"/>
      <c r="Q508" s="866"/>
      <c r="R508" s="865"/>
      <c r="S508" s="866"/>
      <c r="T508" s="865"/>
      <c r="U508" s="866"/>
      <c r="V508" s="865"/>
      <c r="W508" s="866"/>
      <c r="X508" s="287"/>
      <c r="Y508" s="867"/>
      <c r="Z508" s="961"/>
      <c r="AA508" s="867"/>
      <c r="AB508" s="961"/>
      <c r="AC508" s="867"/>
      <c r="AD508" s="961"/>
      <c r="AE508" s="867"/>
      <c r="AF508" s="961"/>
      <c r="AG508" s="867"/>
      <c r="AH508" s="961"/>
      <c r="AI508" s="277"/>
      <c r="AJ508" s="869"/>
      <c r="AK508" s="870"/>
      <c r="AL508" s="869"/>
      <c r="AM508" s="870"/>
      <c r="AN508" s="869"/>
      <c r="AO508" s="870"/>
      <c r="AP508" s="869"/>
      <c r="AQ508" s="870"/>
      <c r="AR508" s="869"/>
      <c r="AS508" s="870"/>
      <c r="AT508" s="278"/>
      <c r="AU508" s="861"/>
      <c r="AV508" s="862"/>
      <c r="AW508" s="861"/>
      <c r="AX508" s="862"/>
      <c r="AY508" s="861"/>
      <c r="AZ508" s="862"/>
      <c r="BA508" s="861"/>
      <c r="BB508" s="862"/>
      <c r="BC508" s="861"/>
      <c r="BD508" s="862"/>
      <c r="BE508" s="279"/>
      <c r="BF508" s="863"/>
      <c r="BG508" s="864"/>
      <c r="BH508" s="863"/>
      <c r="BI508" s="864"/>
      <c r="BJ508" s="863"/>
      <c r="BK508" s="864"/>
      <c r="BL508" s="863"/>
      <c r="BM508" s="864"/>
      <c r="BN508" s="863"/>
      <c r="BO508" s="864"/>
      <c r="BP508" s="514"/>
      <c r="BQ508" s="575"/>
      <c r="BR508" s="576"/>
      <c r="BS508" s="576"/>
      <c r="BT508" s="576"/>
      <c r="BU508" s="576"/>
      <c r="BV508" s="577"/>
      <c r="BW508" s="993"/>
      <c r="BX508" s="992"/>
      <c r="BY508" s="991"/>
      <c r="BZ508" s="992"/>
      <c r="CA508" s="991"/>
      <c r="CB508" s="992"/>
      <c r="CC508" s="991"/>
      <c r="CD508" s="992"/>
      <c r="CE508" s="991"/>
      <c r="CF508" s="992"/>
      <c r="CG508" s="281"/>
      <c r="CH508" s="989"/>
      <c r="CI508" s="990"/>
      <c r="CJ508" s="989"/>
      <c r="CK508" s="990"/>
      <c r="CL508" s="989"/>
      <c r="CM508" s="990"/>
      <c r="CN508" s="989"/>
      <c r="CO508" s="990"/>
      <c r="CP508" s="989"/>
      <c r="CQ508" s="990"/>
      <c r="CR508" s="282"/>
      <c r="CS508" s="987"/>
      <c r="CT508" s="988"/>
      <c r="CU508" s="987"/>
      <c r="CV508" s="988"/>
      <c r="CW508" s="987"/>
      <c r="CX508" s="988"/>
      <c r="CY508" s="987"/>
      <c r="CZ508" s="988"/>
      <c r="DA508" s="987"/>
      <c r="DB508" s="988"/>
      <c r="DC508" s="283"/>
      <c r="DD508" s="985"/>
      <c r="DE508" s="986"/>
      <c r="DF508" s="985"/>
      <c r="DG508" s="986"/>
      <c r="DH508" s="985"/>
      <c r="DI508" s="986"/>
      <c r="DJ508" s="985"/>
      <c r="DK508" s="986"/>
      <c r="DL508" s="985"/>
      <c r="DM508" s="986"/>
      <c r="DN508" s="284"/>
      <c r="DO508" s="650">
        <f t="shared" si="941"/>
        <v>0</v>
      </c>
      <c r="DP508" s="676"/>
      <c r="DQ508" s="650">
        <f t="shared" si="942"/>
        <v>0</v>
      </c>
      <c r="DR508" s="676"/>
      <c r="DS508" s="650">
        <f t="shared" si="943"/>
        <v>0</v>
      </c>
      <c r="DT508" s="676"/>
      <c r="DU508" s="650">
        <f t="shared" si="944"/>
        <v>0</v>
      </c>
      <c r="DV508" s="676"/>
      <c r="DW508" s="650">
        <f t="shared" si="945"/>
        <v>0</v>
      </c>
      <c r="DX508" s="676"/>
      <c r="DY508" s="243">
        <f t="shared" si="953"/>
        <v>0</v>
      </c>
      <c r="DZ508" s="558">
        <f t="shared" si="954"/>
        <v>0</v>
      </c>
      <c r="EA508" s="522">
        <f t="shared" si="955"/>
        <v>0</v>
      </c>
      <c r="EB508" s="522">
        <f t="shared" si="956"/>
        <v>0</v>
      </c>
      <c r="EC508" s="522">
        <f t="shared" si="957"/>
        <v>0</v>
      </c>
      <c r="ED508" s="522">
        <f t="shared" si="958"/>
        <v>0</v>
      </c>
      <c r="EE508" s="574">
        <f t="shared" si="959"/>
        <v>0</v>
      </c>
      <c r="EF508" s="256">
        <f t="shared" si="947"/>
        <v>0</v>
      </c>
      <c r="EG508" s="256">
        <f t="shared" si="948"/>
        <v>0</v>
      </c>
      <c r="EH508" s="256">
        <f t="shared" si="949"/>
        <v>0</v>
      </c>
      <c r="EI508" s="256">
        <f t="shared" si="950"/>
        <v>0</v>
      </c>
      <c r="EJ508" s="256">
        <f t="shared" si="951"/>
        <v>0</v>
      </c>
      <c r="EK508" s="244">
        <f t="shared" si="952"/>
        <v>0</v>
      </c>
    </row>
    <row r="509" spans="1:141" s="9" customFormat="1" ht="15" customHeight="1">
      <c r="A509" s="62"/>
      <c r="B509" s="62"/>
      <c r="C509" s="61" t="s">
        <v>15</v>
      </c>
      <c r="D509" s="655"/>
      <c r="E509" s="57"/>
      <c r="F509" s="57"/>
      <c r="G509" s="57"/>
      <c r="H509" s="57"/>
      <c r="I509" s="57"/>
      <c r="J509" s="649"/>
      <c r="K509" s="57"/>
      <c r="L509" s="33"/>
      <c r="M509" s="34">
        <f t="shared" si="940"/>
        <v>1</v>
      </c>
      <c r="N509" s="865"/>
      <c r="O509" s="866"/>
      <c r="P509" s="865"/>
      <c r="Q509" s="866"/>
      <c r="R509" s="865"/>
      <c r="S509" s="866"/>
      <c r="T509" s="865"/>
      <c r="U509" s="866"/>
      <c r="V509" s="865"/>
      <c r="W509" s="866"/>
      <c r="X509" s="287"/>
      <c r="Y509" s="867"/>
      <c r="Z509" s="961"/>
      <c r="AA509" s="867"/>
      <c r="AB509" s="961"/>
      <c r="AC509" s="867"/>
      <c r="AD509" s="961"/>
      <c r="AE509" s="867"/>
      <c r="AF509" s="961"/>
      <c r="AG509" s="867"/>
      <c r="AH509" s="961"/>
      <c r="AI509" s="277"/>
      <c r="AJ509" s="869"/>
      <c r="AK509" s="870"/>
      <c r="AL509" s="869"/>
      <c r="AM509" s="870"/>
      <c r="AN509" s="869"/>
      <c r="AO509" s="870"/>
      <c r="AP509" s="869"/>
      <c r="AQ509" s="870"/>
      <c r="AR509" s="869"/>
      <c r="AS509" s="870"/>
      <c r="AT509" s="278"/>
      <c r="AU509" s="861"/>
      <c r="AV509" s="862"/>
      <c r="AW509" s="861"/>
      <c r="AX509" s="862"/>
      <c r="AY509" s="861"/>
      <c r="AZ509" s="862"/>
      <c r="BA509" s="861"/>
      <c r="BB509" s="862"/>
      <c r="BC509" s="861"/>
      <c r="BD509" s="862"/>
      <c r="BE509" s="279"/>
      <c r="BF509" s="863"/>
      <c r="BG509" s="864"/>
      <c r="BH509" s="863"/>
      <c r="BI509" s="864"/>
      <c r="BJ509" s="863"/>
      <c r="BK509" s="864"/>
      <c r="BL509" s="863"/>
      <c r="BM509" s="864"/>
      <c r="BN509" s="863"/>
      <c r="BO509" s="864"/>
      <c r="BP509" s="514"/>
      <c r="BQ509" s="575"/>
      <c r="BR509" s="576"/>
      <c r="BS509" s="576"/>
      <c r="BT509" s="576"/>
      <c r="BU509" s="576"/>
      <c r="BV509" s="577"/>
      <c r="BW509" s="993"/>
      <c r="BX509" s="992"/>
      <c r="BY509" s="991"/>
      <c r="BZ509" s="992"/>
      <c r="CA509" s="991"/>
      <c r="CB509" s="992"/>
      <c r="CC509" s="991"/>
      <c r="CD509" s="992"/>
      <c r="CE509" s="991"/>
      <c r="CF509" s="992"/>
      <c r="CG509" s="281"/>
      <c r="CH509" s="989"/>
      <c r="CI509" s="990"/>
      <c r="CJ509" s="989"/>
      <c r="CK509" s="990"/>
      <c r="CL509" s="989"/>
      <c r="CM509" s="990"/>
      <c r="CN509" s="989"/>
      <c r="CO509" s="990"/>
      <c r="CP509" s="989"/>
      <c r="CQ509" s="990"/>
      <c r="CR509" s="282"/>
      <c r="CS509" s="987"/>
      <c r="CT509" s="988"/>
      <c r="CU509" s="987"/>
      <c r="CV509" s="988"/>
      <c r="CW509" s="987"/>
      <c r="CX509" s="988"/>
      <c r="CY509" s="987"/>
      <c r="CZ509" s="988"/>
      <c r="DA509" s="987"/>
      <c r="DB509" s="988"/>
      <c r="DC509" s="283"/>
      <c r="DD509" s="985"/>
      <c r="DE509" s="986"/>
      <c r="DF509" s="985"/>
      <c r="DG509" s="986"/>
      <c r="DH509" s="985"/>
      <c r="DI509" s="986"/>
      <c r="DJ509" s="985"/>
      <c r="DK509" s="986"/>
      <c r="DL509" s="985"/>
      <c r="DM509" s="986"/>
      <c r="DN509" s="284"/>
      <c r="DO509" s="650">
        <f t="shared" si="941"/>
        <v>0</v>
      </c>
      <c r="DP509" s="676"/>
      <c r="DQ509" s="650">
        <f t="shared" si="942"/>
        <v>0</v>
      </c>
      <c r="DR509" s="676"/>
      <c r="DS509" s="650">
        <f t="shared" si="943"/>
        <v>0</v>
      </c>
      <c r="DT509" s="676"/>
      <c r="DU509" s="650">
        <f t="shared" si="944"/>
        <v>0</v>
      </c>
      <c r="DV509" s="676"/>
      <c r="DW509" s="650">
        <f t="shared" si="945"/>
        <v>0</v>
      </c>
      <c r="DX509" s="676"/>
      <c r="DY509" s="243">
        <f t="shared" si="953"/>
        <v>0</v>
      </c>
      <c r="DZ509" s="558">
        <f t="shared" si="954"/>
        <v>0</v>
      </c>
      <c r="EA509" s="522">
        <f t="shared" si="955"/>
        <v>0</v>
      </c>
      <c r="EB509" s="522">
        <f t="shared" si="956"/>
        <v>0</v>
      </c>
      <c r="EC509" s="522">
        <f t="shared" si="957"/>
        <v>0</v>
      </c>
      <c r="ED509" s="522">
        <f t="shared" si="958"/>
        <v>0</v>
      </c>
      <c r="EE509" s="574">
        <f t="shared" si="959"/>
        <v>0</v>
      </c>
      <c r="EF509" s="256">
        <f t="shared" si="947"/>
        <v>0</v>
      </c>
      <c r="EG509" s="256">
        <f t="shared" si="948"/>
        <v>0</v>
      </c>
      <c r="EH509" s="256">
        <f t="shared" si="949"/>
        <v>0</v>
      </c>
      <c r="EI509" s="256">
        <f t="shared" si="950"/>
        <v>0</v>
      </c>
      <c r="EJ509" s="256">
        <f t="shared" si="951"/>
        <v>0</v>
      </c>
      <c r="EK509" s="244">
        <f t="shared" si="952"/>
        <v>0</v>
      </c>
    </row>
    <row r="510" spans="1:141" s="9" customFormat="1" ht="15" customHeight="1">
      <c r="A510" s="62"/>
      <c r="B510" s="62"/>
      <c r="C510" s="61" t="s">
        <v>34</v>
      </c>
      <c r="D510" s="655"/>
      <c r="E510" s="57"/>
      <c r="F510" s="57"/>
      <c r="G510" s="57"/>
      <c r="H510" s="57"/>
      <c r="I510" s="57"/>
      <c r="J510" s="649"/>
      <c r="K510" s="57"/>
      <c r="L510" s="33"/>
      <c r="M510" s="34">
        <f t="shared" si="940"/>
        <v>1.1000000000000001</v>
      </c>
      <c r="N510" s="865"/>
      <c r="O510" s="866"/>
      <c r="P510" s="865"/>
      <c r="Q510" s="866"/>
      <c r="R510" s="865"/>
      <c r="S510" s="866"/>
      <c r="T510" s="865"/>
      <c r="U510" s="866"/>
      <c r="V510" s="865"/>
      <c r="W510" s="866"/>
      <c r="X510" s="287"/>
      <c r="Y510" s="867"/>
      <c r="Z510" s="961"/>
      <c r="AA510" s="867"/>
      <c r="AB510" s="961"/>
      <c r="AC510" s="867"/>
      <c r="AD510" s="961"/>
      <c r="AE510" s="867"/>
      <c r="AF510" s="961"/>
      <c r="AG510" s="867"/>
      <c r="AH510" s="961"/>
      <c r="AI510" s="277"/>
      <c r="AJ510" s="869"/>
      <c r="AK510" s="870"/>
      <c r="AL510" s="869"/>
      <c r="AM510" s="870"/>
      <c r="AN510" s="869"/>
      <c r="AO510" s="870"/>
      <c r="AP510" s="869"/>
      <c r="AQ510" s="870"/>
      <c r="AR510" s="869"/>
      <c r="AS510" s="870"/>
      <c r="AT510" s="278"/>
      <c r="AU510" s="861"/>
      <c r="AV510" s="862"/>
      <c r="AW510" s="861"/>
      <c r="AX510" s="862"/>
      <c r="AY510" s="861"/>
      <c r="AZ510" s="862"/>
      <c r="BA510" s="861"/>
      <c r="BB510" s="862"/>
      <c r="BC510" s="861"/>
      <c r="BD510" s="862"/>
      <c r="BE510" s="279"/>
      <c r="BF510" s="863"/>
      <c r="BG510" s="864"/>
      <c r="BH510" s="863"/>
      <c r="BI510" s="864"/>
      <c r="BJ510" s="863"/>
      <c r="BK510" s="864"/>
      <c r="BL510" s="863"/>
      <c r="BM510" s="864"/>
      <c r="BN510" s="863"/>
      <c r="BO510" s="864"/>
      <c r="BP510" s="514"/>
      <c r="BQ510" s="575"/>
      <c r="BR510" s="576"/>
      <c r="BS510" s="576"/>
      <c r="BT510" s="576"/>
      <c r="BU510" s="576"/>
      <c r="BV510" s="577"/>
      <c r="BW510" s="993"/>
      <c r="BX510" s="992"/>
      <c r="BY510" s="991"/>
      <c r="BZ510" s="992"/>
      <c r="CA510" s="991"/>
      <c r="CB510" s="992"/>
      <c r="CC510" s="991"/>
      <c r="CD510" s="992"/>
      <c r="CE510" s="991"/>
      <c r="CF510" s="992"/>
      <c r="CG510" s="281"/>
      <c r="CH510" s="989"/>
      <c r="CI510" s="990"/>
      <c r="CJ510" s="989"/>
      <c r="CK510" s="990"/>
      <c r="CL510" s="989"/>
      <c r="CM510" s="990"/>
      <c r="CN510" s="989"/>
      <c r="CO510" s="990"/>
      <c r="CP510" s="989"/>
      <c r="CQ510" s="990"/>
      <c r="CR510" s="282"/>
      <c r="CS510" s="987"/>
      <c r="CT510" s="988"/>
      <c r="CU510" s="987"/>
      <c r="CV510" s="988"/>
      <c r="CW510" s="987"/>
      <c r="CX510" s="988"/>
      <c r="CY510" s="987"/>
      <c r="CZ510" s="988"/>
      <c r="DA510" s="987"/>
      <c r="DB510" s="988"/>
      <c r="DC510" s="283"/>
      <c r="DD510" s="985"/>
      <c r="DE510" s="986"/>
      <c r="DF510" s="985"/>
      <c r="DG510" s="986"/>
      <c r="DH510" s="985"/>
      <c r="DI510" s="986"/>
      <c r="DJ510" s="985"/>
      <c r="DK510" s="986"/>
      <c r="DL510" s="985"/>
      <c r="DM510" s="986"/>
      <c r="DN510" s="284"/>
      <c r="DO510" s="650">
        <f t="shared" si="941"/>
        <v>0</v>
      </c>
      <c r="DP510" s="676"/>
      <c r="DQ510" s="650">
        <f t="shared" si="942"/>
        <v>0</v>
      </c>
      <c r="DR510" s="676"/>
      <c r="DS510" s="650">
        <f t="shared" si="943"/>
        <v>0</v>
      </c>
      <c r="DT510" s="676"/>
      <c r="DU510" s="650">
        <f t="shared" si="944"/>
        <v>0</v>
      </c>
      <c r="DV510" s="676"/>
      <c r="DW510" s="650">
        <f t="shared" si="945"/>
        <v>0</v>
      </c>
      <c r="DX510" s="676"/>
      <c r="DY510" s="243">
        <f t="shared" si="953"/>
        <v>0</v>
      </c>
      <c r="DZ510" s="558">
        <f t="shared" si="954"/>
        <v>0</v>
      </c>
      <c r="EA510" s="522">
        <f t="shared" si="955"/>
        <v>0</v>
      </c>
      <c r="EB510" s="522">
        <f t="shared" si="956"/>
        <v>0</v>
      </c>
      <c r="EC510" s="522">
        <f t="shared" si="957"/>
        <v>0</v>
      </c>
      <c r="ED510" s="522">
        <f t="shared" si="958"/>
        <v>0</v>
      </c>
      <c r="EE510" s="574">
        <f t="shared" si="959"/>
        <v>0</v>
      </c>
      <c r="EF510" s="256">
        <f t="shared" si="947"/>
        <v>0</v>
      </c>
      <c r="EG510" s="256">
        <f t="shared" si="948"/>
        <v>0</v>
      </c>
      <c r="EH510" s="256">
        <f t="shared" si="949"/>
        <v>0</v>
      </c>
      <c r="EI510" s="256">
        <f t="shared" si="950"/>
        <v>0</v>
      </c>
      <c r="EJ510" s="256">
        <f t="shared" si="951"/>
        <v>0</v>
      </c>
      <c r="EK510" s="244">
        <f t="shared" si="952"/>
        <v>0</v>
      </c>
    </row>
    <row r="511" spans="1:141" s="9" customFormat="1" ht="15" customHeight="1">
      <c r="A511" s="62"/>
      <c r="B511" s="62"/>
      <c r="C511" s="61"/>
      <c r="D511" s="34"/>
      <c r="E511" s="13"/>
      <c r="F511" s="13"/>
      <c r="G511" s="13"/>
      <c r="H511" s="13"/>
      <c r="I511" s="13"/>
      <c r="J511" s="892" t="s">
        <v>151</v>
      </c>
      <c r="K511" s="903"/>
      <c r="L511" s="903"/>
      <c r="M511" s="885"/>
      <c r="N511" s="886"/>
      <c r="O511" s="686"/>
      <c r="P511" s="886"/>
      <c r="Q511" s="686"/>
      <c r="R511" s="886"/>
      <c r="S511" s="686"/>
      <c r="T511" s="886"/>
      <c r="U511" s="686"/>
      <c r="V511" s="886"/>
      <c r="W511" s="686"/>
      <c r="X511" s="95"/>
      <c r="Y511" s="886"/>
      <c r="Z511" s="686"/>
      <c r="AA511" s="886"/>
      <c r="AB511" s="686"/>
      <c r="AC511" s="886"/>
      <c r="AD511" s="686"/>
      <c r="AE511" s="886"/>
      <c r="AF511" s="686"/>
      <c r="AG511" s="886"/>
      <c r="AH511" s="686"/>
      <c r="AI511" s="95"/>
      <c r="AJ511" s="886"/>
      <c r="AK511" s="686"/>
      <c r="AL511" s="886"/>
      <c r="AM511" s="686"/>
      <c r="AN511" s="886"/>
      <c r="AO511" s="686"/>
      <c r="AP511" s="886"/>
      <c r="AQ511" s="686"/>
      <c r="AR511" s="886"/>
      <c r="AS511" s="686"/>
      <c r="AT511" s="95"/>
      <c r="AU511" s="886"/>
      <c r="AV511" s="686"/>
      <c r="AW511" s="886"/>
      <c r="AX511" s="686"/>
      <c r="AY511" s="886"/>
      <c r="AZ511" s="686"/>
      <c r="BA511" s="886"/>
      <c r="BB511" s="686"/>
      <c r="BC511" s="886"/>
      <c r="BD511" s="686"/>
      <c r="BE511" s="95"/>
      <c r="BF511" s="886"/>
      <c r="BG511" s="686"/>
      <c r="BH511" s="886"/>
      <c r="BI511" s="686"/>
      <c r="BJ511" s="886"/>
      <c r="BK511" s="686"/>
      <c r="BL511" s="886"/>
      <c r="BM511" s="686"/>
      <c r="BN511" s="886"/>
      <c r="BO511" s="686"/>
      <c r="BP511" s="241"/>
      <c r="BQ511" s="564"/>
      <c r="BR511" s="241"/>
      <c r="BS511" s="241"/>
      <c r="BT511" s="241"/>
      <c r="BU511" s="241"/>
      <c r="BV511" s="541"/>
      <c r="BW511" s="979"/>
      <c r="BX511" s="686"/>
      <c r="BY511" s="886"/>
      <c r="BZ511" s="686"/>
      <c r="CA511" s="886"/>
      <c r="CB511" s="686"/>
      <c r="CC511" s="886"/>
      <c r="CD511" s="686"/>
      <c r="CE511" s="886"/>
      <c r="CF511" s="686"/>
      <c r="CG511" s="95"/>
      <c r="CH511" s="886"/>
      <c r="CI511" s="686"/>
      <c r="CJ511" s="886"/>
      <c r="CK511" s="686"/>
      <c r="CL511" s="886"/>
      <c r="CM511" s="686"/>
      <c r="CN511" s="886"/>
      <c r="CO511" s="686"/>
      <c r="CP511" s="886"/>
      <c r="CQ511" s="686"/>
      <c r="CR511" s="95"/>
      <c r="CS511" s="886"/>
      <c r="CT511" s="686"/>
      <c r="CU511" s="886"/>
      <c r="CV511" s="686"/>
      <c r="CW511" s="886"/>
      <c r="CX511" s="686"/>
      <c r="CY511" s="886"/>
      <c r="CZ511" s="686"/>
      <c r="DA511" s="886"/>
      <c r="DB511" s="686"/>
      <c r="DC511" s="95"/>
      <c r="DD511" s="886"/>
      <c r="DE511" s="686"/>
      <c r="DF511" s="886"/>
      <c r="DG511" s="686"/>
      <c r="DH511" s="886"/>
      <c r="DI511" s="686"/>
      <c r="DJ511" s="886"/>
      <c r="DK511" s="686"/>
      <c r="DL511" s="886"/>
      <c r="DM511" s="686"/>
      <c r="DN511" s="95"/>
      <c r="DO511" s="886">
        <f>SUM(DO491:DO510)</f>
        <v>0</v>
      </c>
      <c r="DP511" s="686"/>
      <c r="DQ511" s="886">
        <f>SUM(DQ491:DQ510)</f>
        <v>0</v>
      </c>
      <c r="DR511" s="686"/>
      <c r="DS511" s="886">
        <f>SUM(DS491:DS510)</f>
        <v>0</v>
      </c>
      <c r="DT511" s="686"/>
      <c r="DU511" s="886">
        <f>SUM(DU491:DU510)</f>
        <v>0</v>
      </c>
      <c r="DV511" s="686"/>
      <c r="DW511" s="886">
        <f>SUM(DW491:DW510)</f>
        <v>0</v>
      </c>
      <c r="DX511" s="686"/>
      <c r="DY511" s="95">
        <f>SUM(DO511:DX511)</f>
        <v>0</v>
      </c>
      <c r="DZ511" s="578">
        <f>SUM(DZ491:DZ510)</f>
        <v>0</v>
      </c>
      <c r="EA511" s="109">
        <f t="shared" ref="EA511:ED511" si="960">SUM(EA491:EA510)</f>
        <v>0</v>
      </c>
      <c r="EB511" s="109">
        <f t="shared" si="960"/>
        <v>0</v>
      </c>
      <c r="EC511" s="109">
        <f t="shared" si="960"/>
        <v>0</v>
      </c>
      <c r="ED511" s="109">
        <f t="shared" si="960"/>
        <v>0</v>
      </c>
      <c r="EE511" s="544">
        <f>SUM(DZ511:ED511)</f>
        <v>0</v>
      </c>
      <c r="EF511" s="109">
        <f>SUM(EF491:EF510)</f>
        <v>0</v>
      </c>
      <c r="EG511" s="109">
        <f>SUM(EG491:EG510)</f>
        <v>0</v>
      </c>
      <c r="EH511" s="109">
        <f>SUM(EH491:EH510)</f>
        <v>0</v>
      </c>
      <c r="EI511" s="109">
        <f>SUM(EI491:EI510)</f>
        <v>0</v>
      </c>
      <c r="EJ511" s="109">
        <f>SUM(EJ491:EJ510)</f>
        <v>0</v>
      </c>
      <c r="EK511" s="109">
        <f t="shared" ref="EK511" si="961">SUM(EF511:EJ511)</f>
        <v>0</v>
      </c>
    </row>
    <row r="512" spans="1:141" s="9" customFormat="1" ht="25.5" customHeight="1">
      <c r="A512" s="62"/>
      <c r="B512" s="62"/>
      <c r="C512" s="61"/>
      <c r="D512" s="34"/>
      <c r="E512" s="692" t="s">
        <v>188</v>
      </c>
      <c r="F512" s="692"/>
      <c r="G512" s="692"/>
      <c r="H512" s="692"/>
      <c r="I512" s="692"/>
      <c r="J512" s="34"/>
      <c r="K512" s="34"/>
      <c r="L512" s="286"/>
      <c r="M512" s="126"/>
      <c r="N512" s="127"/>
      <c r="O512" s="128"/>
      <c r="P512" s="127"/>
      <c r="Q512" s="128"/>
      <c r="R512" s="127"/>
      <c r="S512" s="128"/>
      <c r="T512" s="127"/>
      <c r="U512" s="128"/>
      <c r="V512" s="127"/>
      <c r="W512" s="128"/>
      <c r="X512" s="129"/>
      <c r="Y512" s="127"/>
      <c r="Z512" s="128"/>
      <c r="AA512" s="127"/>
      <c r="AB512" s="128"/>
      <c r="AC512" s="127"/>
      <c r="AD512" s="128"/>
      <c r="AE512" s="127"/>
      <c r="AF512" s="128"/>
      <c r="AG512" s="127"/>
      <c r="AH512" s="128"/>
      <c r="AI512" s="129"/>
      <c r="AJ512" s="127"/>
      <c r="AK512" s="128"/>
      <c r="AL512" s="127"/>
      <c r="AM512" s="128"/>
      <c r="AN512" s="127"/>
      <c r="AO512" s="128"/>
      <c r="AP512" s="127"/>
      <c r="AQ512" s="128"/>
      <c r="AR512" s="127"/>
      <c r="AS512" s="128"/>
      <c r="AT512" s="129"/>
      <c r="AU512" s="127"/>
      <c r="AV512" s="128"/>
      <c r="AW512" s="127"/>
      <c r="AX512" s="128"/>
      <c r="AY512" s="127"/>
      <c r="AZ512" s="128"/>
      <c r="BA512" s="127"/>
      <c r="BB512" s="128"/>
      <c r="BC512" s="127"/>
      <c r="BD512" s="128"/>
      <c r="BE512" s="129"/>
      <c r="BF512" s="127"/>
      <c r="BG512" s="128"/>
      <c r="BH512" s="127"/>
      <c r="BI512" s="128"/>
      <c r="BJ512" s="127"/>
      <c r="BK512" s="128"/>
      <c r="BL512" s="127"/>
      <c r="BM512" s="128"/>
      <c r="BN512" s="127"/>
      <c r="BO512" s="128"/>
      <c r="BP512" s="515"/>
      <c r="BQ512" s="565"/>
      <c r="BR512" s="515"/>
      <c r="BS512" s="515"/>
      <c r="BT512" s="515"/>
      <c r="BU512" s="515"/>
      <c r="BV512" s="547"/>
      <c r="BW512" s="530"/>
      <c r="BX512" s="128"/>
      <c r="BY512" s="127"/>
      <c r="BZ512" s="128"/>
      <c r="CA512" s="127"/>
      <c r="CB512" s="128"/>
      <c r="CC512" s="127"/>
      <c r="CD512" s="128"/>
      <c r="CE512" s="127"/>
      <c r="CF512" s="128"/>
      <c r="CG512" s="129"/>
      <c r="CH512" s="127"/>
      <c r="CI512" s="128"/>
      <c r="CJ512" s="127"/>
      <c r="CK512" s="128"/>
      <c r="CL512" s="127"/>
      <c r="CM512" s="128"/>
      <c r="CN512" s="127"/>
      <c r="CO512" s="128"/>
      <c r="CP512" s="127"/>
      <c r="CQ512" s="128"/>
      <c r="CR512" s="129"/>
      <c r="CS512" s="127"/>
      <c r="CT512" s="128"/>
      <c r="CU512" s="127"/>
      <c r="CV512" s="128"/>
      <c r="CW512" s="127"/>
      <c r="CX512" s="128"/>
      <c r="CY512" s="127"/>
      <c r="CZ512" s="128"/>
      <c r="DA512" s="127"/>
      <c r="DB512" s="128"/>
      <c r="DC512" s="129"/>
      <c r="DD512" s="127"/>
      <c r="DE512" s="128"/>
      <c r="DF512" s="127"/>
      <c r="DG512" s="128"/>
      <c r="DH512" s="127"/>
      <c r="DI512" s="128"/>
      <c r="DJ512" s="127"/>
      <c r="DK512" s="128"/>
      <c r="DL512" s="127"/>
      <c r="DM512" s="128"/>
      <c r="DN512" s="129"/>
      <c r="DO512" s="127"/>
      <c r="DP512" s="128"/>
      <c r="DQ512" s="127"/>
      <c r="DR512" s="128"/>
      <c r="DS512" s="127"/>
      <c r="DT512" s="128"/>
      <c r="DU512" s="127"/>
      <c r="DV512" s="128"/>
      <c r="DW512" s="127"/>
      <c r="DX512" s="128"/>
      <c r="DY512" s="129"/>
      <c r="DZ512" s="565"/>
      <c r="EA512" s="515"/>
      <c r="EB512" s="515"/>
      <c r="EC512" s="515"/>
      <c r="ED512" s="515"/>
      <c r="EE512" s="547"/>
      <c r="EF512" s="257"/>
      <c r="EG512" s="257"/>
      <c r="EH512" s="257"/>
      <c r="EI512" s="257"/>
      <c r="EJ512" s="257"/>
      <c r="EK512" s="258"/>
    </row>
    <row r="513" spans="1:142" s="9" customFormat="1" ht="36" customHeight="1">
      <c r="A513" s="62"/>
      <c r="B513" s="62"/>
      <c r="C513" s="94" t="s">
        <v>46</v>
      </c>
      <c r="D513" s="9" t="s">
        <v>149</v>
      </c>
      <c r="E513" s="64" t="str">
        <f>DO9</f>
        <v>Year 1</v>
      </c>
      <c r="F513" s="64" t="str">
        <f>DQ9</f>
        <v>Year 2</v>
      </c>
      <c r="G513" s="64" t="str">
        <f>DS9</f>
        <v>Year 3</v>
      </c>
      <c r="H513" s="64" t="str">
        <f>DU9</f>
        <v>Year 4</v>
      </c>
      <c r="I513" s="64" t="str">
        <f>DW9</f>
        <v>Year 5</v>
      </c>
      <c r="J513" s="62" t="s">
        <v>336</v>
      </c>
      <c r="K513" s="62" t="s">
        <v>337</v>
      </c>
      <c r="L513" s="62" t="s">
        <v>45</v>
      </c>
      <c r="M513" s="62" t="s">
        <v>317</v>
      </c>
      <c r="N513" s="81"/>
      <c r="O513" s="103"/>
      <c r="P513" s="81"/>
      <c r="Q513" s="103"/>
      <c r="R513" s="81"/>
      <c r="S513" s="103"/>
      <c r="T513" s="81"/>
      <c r="U513" s="103"/>
      <c r="V513" s="81"/>
      <c r="W513" s="103"/>
      <c r="X513" s="99"/>
      <c r="Y513" s="81"/>
      <c r="Z513" s="103"/>
      <c r="AA513" s="81"/>
      <c r="AB513" s="103"/>
      <c r="AC513" s="81"/>
      <c r="AD513" s="103"/>
      <c r="AE513" s="81"/>
      <c r="AF513" s="103"/>
      <c r="AG513" s="81"/>
      <c r="AH513" s="103"/>
      <c r="AI513" s="99"/>
      <c r="AJ513" s="81"/>
      <c r="AK513" s="103"/>
      <c r="AL513" s="81"/>
      <c r="AM513" s="103"/>
      <c r="AN513" s="81"/>
      <c r="AO513" s="103"/>
      <c r="AP513" s="81"/>
      <c r="AQ513" s="103"/>
      <c r="AR513" s="81"/>
      <c r="AS513" s="103"/>
      <c r="AT513" s="99"/>
      <c r="AU513" s="81"/>
      <c r="AV513" s="103"/>
      <c r="AW513" s="81"/>
      <c r="AX513" s="103"/>
      <c r="AY513" s="81"/>
      <c r="AZ513" s="103"/>
      <c r="BA513" s="81"/>
      <c r="BB513" s="103"/>
      <c r="BC513" s="81"/>
      <c r="BD513" s="103"/>
      <c r="BE513" s="99"/>
      <c r="BF513" s="81"/>
      <c r="BG513" s="103"/>
      <c r="BH513" s="81"/>
      <c r="BI513" s="103"/>
      <c r="BJ513" s="81"/>
      <c r="BK513" s="103"/>
      <c r="BL513" s="81"/>
      <c r="BM513" s="103"/>
      <c r="BN513" s="81"/>
      <c r="BO513" s="103"/>
      <c r="BP513" s="512"/>
      <c r="BQ513" s="560"/>
      <c r="BR513" s="512"/>
      <c r="BS513" s="512"/>
      <c r="BT513" s="512"/>
      <c r="BU513" s="512"/>
      <c r="BV513" s="542"/>
      <c r="BW513" s="69"/>
      <c r="BX513" s="103"/>
      <c r="BY513" s="81"/>
      <c r="BZ513" s="103"/>
      <c r="CA513" s="81"/>
      <c r="CB513" s="103"/>
      <c r="CC513" s="81"/>
      <c r="CD513" s="103"/>
      <c r="CE513" s="81"/>
      <c r="CF513" s="103"/>
      <c r="CG513" s="99"/>
      <c r="CH513" s="81"/>
      <c r="CI513" s="103"/>
      <c r="CJ513" s="81"/>
      <c r="CK513" s="103"/>
      <c r="CL513" s="81"/>
      <c r="CM513" s="103"/>
      <c r="CN513" s="81"/>
      <c r="CO513" s="103"/>
      <c r="CP513" s="81"/>
      <c r="CQ513" s="103"/>
      <c r="CR513" s="99"/>
      <c r="CS513" s="81"/>
      <c r="CT513" s="103"/>
      <c r="CU513" s="81"/>
      <c r="CV513" s="103"/>
      <c r="CW513" s="81"/>
      <c r="CX513" s="103"/>
      <c r="CY513" s="81"/>
      <c r="CZ513" s="103"/>
      <c r="DA513" s="81"/>
      <c r="DB513" s="103"/>
      <c r="DC513" s="99"/>
      <c r="DD513" s="81"/>
      <c r="DE513" s="103"/>
      <c r="DF513" s="81"/>
      <c r="DG513" s="103"/>
      <c r="DH513" s="81"/>
      <c r="DI513" s="103"/>
      <c r="DJ513" s="81"/>
      <c r="DK513" s="103"/>
      <c r="DL513" s="81"/>
      <c r="DM513" s="103"/>
      <c r="DN513" s="99"/>
      <c r="DO513" s="81"/>
      <c r="DP513" s="103"/>
      <c r="DQ513" s="81"/>
      <c r="DR513" s="103"/>
      <c r="DS513" s="81"/>
      <c r="DT513" s="103"/>
      <c r="DU513" s="81"/>
      <c r="DV513" s="103"/>
      <c r="DW513" s="81"/>
      <c r="DX513" s="103"/>
      <c r="DY513" s="99"/>
      <c r="DZ513" s="560"/>
      <c r="EA513" s="512"/>
      <c r="EB513" s="512"/>
      <c r="EC513" s="512"/>
      <c r="ED513" s="512"/>
      <c r="EE513" s="542"/>
      <c r="EF513" s="257"/>
      <c r="EG513" s="257"/>
      <c r="EH513" s="257"/>
      <c r="EI513" s="257"/>
      <c r="EJ513" s="257"/>
      <c r="EK513" s="258"/>
    </row>
    <row r="514" spans="1:142" ht="15" customHeight="1">
      <c r="C514" s="61" t="s">
        <v>315</v>
      </c>
      <c r="D514" s="655" t="s">
        <v>338</v>
      </c>
      <c r="E514" s="57"/>
      <c r="F514" s="57"/>
      <c r="G514" s="57"/>
      <c r="H514" s="57"/>
      <c r="I514" s="57"/>
      <c r="J514" s="649"/>
      <c r="K514" s="57"/>
      <c r="L514" s="33"/>
      <c r="M514" s="34">
        <f t="shared" ref="M514:M525" si="962">VLOOKUP(C514,TravelIncrease,2,0)</f>
        <v>1.1000000000000001</v>
      </c>
      <c r="N514" s="865"/>
      <c r="O514" s="866"/>
      <c r="P514" s="865"/>
      <c r="Q514" s="866"/>
      <c r="R514" s="865"/>
      <c r="S514" s="866"/>
      <c r="T514" s="865"/>
      <c r="U514" s="866"/>
      <c r="V514" s="865"/>
      <c r="W514" s="866"/>
      <c r="X514" s="287"/>
      <c r="Y514" s="867"/>
      <c r="Z514" s="961"/>
      <c r="AA514" s="867"/>
      <c r="AB514" s="961"/>
      <c r="AC514" s="867"/>
      <c r="AD514" s="961"/>
      <c r="AE514" s="867"/>
      <c r="AF514" s="961"/>
      <c r="AG514" s="867"/>
      <c r="AH514" s="961"/>
      <c r="AI514" s="277"/>
      <c r="AJ514" s="869"/>
      <c r="AK514" s="870"/>
      <c r="AL514" s="869"/>
      <c r="AM514" s="870"/>
      <c r="AN514" s="869"/>
      <c r="AO514" s="870"/>
      <c r="AP514" s="869"/>
      <c r="AQ514" s="870"/>
      <c r="AR514" s="869"/>
      <c r="AS514" s="870"/>
      <c r="AT514" s="278"/>
      <c r="AU514" s="861"/>
      <c r="AV514" s="862"/>
      <c r="AW514" s="861"/>
      <c r="AX514" s="862"/>
      <c r="AY514" s="861"/>
      <c r="AZ514" s="862"/>
      <c r="BA514" s="861"/>
      <c r="BB514" s="862"/>
      <c r="BC514" s="861"/>
      <c r="BD514" s="862"/>
      <c r="BE514" s="279"/>
      <c r="BF514" s="863"/>
      <c r="BG514" s="864"/>
      <c r="BH514" s="863"/>
      <c r="BI514" s="864"/>
      <c r="BJ514" s="863"/>
      <c r="BK514" s="864"/>
      <c r="BL514" s="863"/>
      <c r="BM514" s="864"/>
      <c r="BN514" s="863"/>
      <c r="BO514" s="864"/>
      <c r="BP514" s="514"/>
      <c r="BQ514" s="575"/>
      <c r="BR514" s="576"/>
      <c r="BS514" s="576"/>
      <c r="BT514" s="576"/>
      <c r="BU514" s="576"/>
      <c r="BV514" s="577"/>
      <c r="BW514" s="993"/>
      <c r="BX514" s="992"/>
      <c r="BY514" s="991"/>
      <c r="BZ514" s="992"/>
      <c r="CA514" s="991"/>
      <c r="CB514" s="992"/>
      <c r="CC514" s="991"/>
      <c r="CD514" s="992"/>
      <c r="CE514" s="991"/>
      <c r="CF514" s="992"/>
      <c r="CG514" s="281"/>
      <c r="CH514" s="989"/>
      <c r="CI514" s="990"/>
      <c r="CJ514" s="989"/>
      <c r="CK514" s="990"/>
      <c r="CL514" s="989"/>
      <c r="CM514" s="990"/>
      <c r="CN514" s="989"/>
      <c r="CO514" s="990"/>
      <c r="CP514" s="989"/>
      <c r="CQ514" s="990"/>
      <c r="CR514" s="282"/>
      <c r="CS514" s="987"/>
      <c r="CT514" s="988"/>
      <c r="CU514" s="987"/>
      <c r="CV514" s="988"/>
      <c r="CW514" s="987"/>
      <c r="CX514" s="988"/>
      <c r="CY514" s="987"/>
      <c r="CZ514" s="988"/>
      <c r="DA514" s="987"/>
      <c r="DB514" s="988"/>
      <c r="DC514" s="283"/>
      <c r="DD514" s="985"/>
      <c r="DE514" s="986"/>
      <c r="DF514" s="985"/>
      <c r="DG514" s="986"/>
      <c r="DH514" s="985"/>
      <c r="DI514" s="986"/>
      <c r="DJ514" s="985"/>
      <c r="DK514" s="986"/>
      <c r="DL514" s="985"/>
      <c r="DM514" s="986"/>
      <c r="DN514" s="284"/>
      <c r="DO514" s="650">
        <f t="shared" ref="DO514:DO525" si="963">ROUND($E514*$K514*$L514*$M514,0)</f>
        <v>0</v>
      </c>
      <c r="DP514" s="676"/>
      <c r="DQ514" s="650">
        <f t="shared" ref="DQ514:DQ525" si="964">ROUND($F514*$K514*$L514*$M514^2,0)</f>
        <v>0</v>
      </c>
      <c r="DR514" s="676"/>
      <c r="DS514" s="650">
        <f t="shared" ref="DS514:DS525" si="965">ROUND($G514*$K514*$L514*$M514^3,0)</f>
        <v>0</v>
      </c>
      <c r="DT514" s="676"/>
      <c r="DU514" s="650">
        <f t="shared" ref="DU514:DU525" si="966">ROUND($H514*$K514*$L514*$M514^4,0)</f>
        <v>0</v>
      </c>
      <c r="DV514" s="676"/>
      <c r="DW514" s="650">
        <f t="shared" ref="DW514:DW525" si="967">ROUND($I514*$K514*$L514*$M514^5,0)</f>
        <v>0</v>
      </c>
      <c r="DX514" s="676"/>
      <c r="DY514" s="243">
        <f>SUM(DO514+DQ514+DS514+DU514+DW514)</f>
        <v>0</v>
      </c>
      <c r="DZ514" s="558">
        <f t="shared" ref="DZ514:DZ525" si="968">DO514</f>
        <v>0</v>
      </c>
      <c r="EA514" s="522">
        <f t="shared" ref="EA514:EA525" si="969">DQ514</f>
        <v>0</v>
      </c>
      <c r="EB514" s="522">
        <f t="shared" ref="EB514:EB525" si="970">DS514</f>
        <v>0</v>
      </c>
      <c r="EC514" s="522">
        <f t="shared" ref="EC514:EC525" si="971">DU514</f>
        <v>0</v>
      </c>
      <c r="ED514" s="522">
        <f t="shared" ref="ED514:ED525" si="972">DW514</f>
        <v>0</v>
      </c>
      <c r="EE514" s="574">
        <f t="shared" ref="EE514:EE525" si="973">SUM(DZ514:ED514)</f>
        <v>0</v>
      </c>
      <c r="EF514" s="256">
        <f t="shared" ref="EF514:EF525" si="974">DO514</f>
        <v>0</v>
      </c>
      <c r="EG514" s="256">
        <f t="shared" ref="EG514:EG525" si="975">DQ514</f>
        <v>0</v>
      </c>
      <c r="EH514" s="256">
        <f t="shared" ref="EH514:EH525" si="976">DS514</f>
        <v>0</v>
      </c>
      <c r="EI514" s="256">
        <f t="shared" ref="EI514:EI525" si="977">DU514</f>
        <v>0</v>
      </c>
      <c r="EJ514" s="256">
        <f t="shared" ref="EJ514:EJ525" si="978">DW514</f>
        <v>0</v>
      </c>
      <c r="EK514" s="244">
        <f t="shared" ref="EK514:EK529" si="979">SUM(EF514:EJ514)</f>
        <v>0</v>
      </c>
    </row>
    <row r="515" spans="1:142" ht="15" customHeight="1">
      <c r="C515" s="61" t="s">
        <v>231</v>
      </c>
      <c r="D515" s="655"/>
      <c r="E515" s="57"/>
      <c r="F515" s="57"/>
      <c r="G515" s="57"/>
      <c r="H515" s="57"/>
      <c r="I515" s="57"/>
      <c r="J515" s="649"/>
      <c r="K515" s="57"/>
      <c r="L515" s="33"/>
      <c r="M515" s="34">
        <f t="shared" si="962"/>
        <v>1</v>
      </c>
      <c r="N515" s="865"/>
      <c r="O515" s="866"/>
      <c r="P515" s="865"/>
      <c r="Q515" s="866"/>
      <c r="R515" s="865"/>
      <c r="S515" s="866"/>
      <c r="T515" s="865"/>
      <c r="U515" s="866"/>
      <c r="V515" s="865"/>
      <c r="W515" s="866"/>
      <c r="X515" s="287"/>
      <c r="Y515" s="867"/>
      <c r="Z515" s="961"/>
      <c r="AA515" s="867"/>
      <c r="AB515" s="961"/>
      <c r="AC515" s="867"/>
      <c r="AD515" s="961"/>
      <c r="AE515" s="867"/>
      <c r="AF515" s="961"/>
      <c r="AG515" s="867"/>
      <c r="AH515" s="961"/>
      <c r="AI515" s="277"/>
      <c r="AJ515" s="869"/>
      <c r="AK515" s="870"/>
      <c r="AL515" s="869"/>
      <c r="AM515" s="870"/>
      <c r="AN515" s="869"/>
      <c r="AO515" s="870"/>
      <c r="AP515" s="869"/>
      <c r="AQ515" s="870"/>
      <c r="AR515" s="869"/>
      <c r="AS515" s="870"/>
      <c r="AT515" s="278"/>
      <c r="AU515" s="861"/>
      <c r="AV515" s="862"/>
      <c r="AW515" s="861"/>
      <c r="AX515" s="862"/>
      <c r="AY515" s="861"/>
      <c r="AZ515" s="862"/>
      <c r="BA515" s="861"/>
      <c r="BB515" s="862"/>
      <c r="BC515" s="861"/>
      <c r="BD515" s="862"/>
      <c r="BE515" s="279"/>
      <c r="BF515" s="863"/>
      <c r="BG515" s="864"/>
      <c r="BH515" s="863"/>
      <c r="BI515" s="864"/>
      <c r="BJ515" s="863"/>
      <c r="BK515" s="864"/>
      <c r="BL515" s="863"/>
      <c r="BM515" s="864"/>
      <c r="BN515" s="863"/>
      <c r="BO515" s="864"/>
      <c r="BP515" s="514"/>
      <c r="BQ515" s="575"/>
      <c r="BR515" s="576"/>
      <c r="BS515" s="576"/>
      <c r="BT515" s="576"/>
      <c r="BU515" s="576"/>
      <c r="BV515" s="577"/>
      <c r="BW515" s="993"/>
      <c r="BX515" s="992"/>
      <c r="BY515" s="991"/>
      <c r="BZ515" s="992"/>
      <c r="CA515" s="991"/>
      <c r="CB515" s="992"/>
      <c r="CC515" s="991"/>
      <c r="CD515" s="992"/>
      <c r="CE515" s="991"/>
      <c r="CF515" s="992"/>
      <c r="CG515" s="281"/>
      <c r="CH515" s="989"/>
      <c r="CI515" s="990"/>
      <c r="CJ515" s="989"/>
      <c r="CK515" s="990"/>
      <c r="CL515" s="989"/>
      <c r="CM515" s="990"/>
      <c r="CN515" s="989"/>
      <c r="CO515" s="990"/>
      <c r="CP515" s="989"/>
      <c r="CQ515" s="990"/>
      <c r="CR515" s="282"/>
      <c r="CS515" s="987"/>
      <c r="CT515" s="988"/>
      <c r="CU515" s="987"/>
      <c r="CV515" s="988"/>
      <c r="CW515" s="987"/>
      <c r="CX515" s="988"/>
      <c r="CY515" s="987"/>
      <c r="CZ515" s="988"/>
      <c r="DA515" s="987"/>
      <c r="DB515" s="988"/>
      <c r="DC515" s="283"/>
      <c r="DD515" s="985"/>
      <c r="DE515" s="986"/>
      <c r="DF515" s="985"/>
      <c r="DG515" s="986"/>
      <c r="DH515" s="985"/>
      <c r="DI515" s="986"/>
      <c r="DJ515" s="985"/>
      <c r="DK515" s="986"/>
      <c r="DL515" s="985"/>
      <c r="DM515" s="986"/>
      <c r="DN515" s="284"/>
      <c r="DO515" s="650">
        <f t="shared" si="963"/>
        <v>0</v>
      </c>
      <c r="DP515" s="676"/>
      <c r="DQ515" s="650">
        <f t="shared" si="964"/>
        <v>0</v>
      </c>
      <c r="DR515" s="676"/>
      <c r="DS515" s="650">
        <f t="shared" si="965"/>
        <v>0</v>
      </c>
      <c r="DT515" s="676"/>
      <c r="DU515" s="650">
        <f t="shared" si="966"/>
        <v>0</v>
      </c>
      <c r="DV515" s="676"/>
      <c r="DW515" s="650">
        <f t="shared" si="967"/>
        <v>0</v>
      </c>
      <c r="DX515" s="676"/>
      <c r="DY515" s="243">
        <f t="shared" ref="DY515:DY525" si="980">SUM(DO515+DQ515+DS515+DU515+DW515)</f>
        <v>0</v>
      </c>
      <c r="DZ515" s="558">
        <f t="shared" si="968"/>
        <v>0</v>
      </c>
      <c r="EA515" s="522">
        <f t="shared" si="969"/>
        <v>0</v>
      </c>
      <c r="EB515" s="522">
        <f t="shared" si="970"/>
        <v>0</v>
      </c>
      <c r="EC515" s="522">
        <f t="shared" si="971"/>
        <v>0</v>
      </c>
      <c r="ED515" s="522">
        <f t="shared" si="972"/>
        <v>0</v>
      </c>
      <c r="EE515" s="574">
        <f t="shared" si="973"/>
        <v>0</v>
      </c>
      <c r="EF515" s="256">
        <f t="shared" si="974"/>
        <v>0</v>
      </c>
      <c r="EG515" s="256">
        <f t="shared" si="975"/>
        <v>0</v>
      </c>
      <c r="EH515" s="256">
        <f t="shared" si="976"/>
        <v>0</v>
      </c>
      <c r="EI515" s="256">
        <f t="shared" si="977"/>
        <v>0</v>
      </c>
      <c r="EJ515" s="256">
        <f t="shared" si="978"/>
        <v>0</v>
      </c>
      <c r="EK515" s="244">
        <f t="shared" si="979"/>
        <v>0</v>
      </c>
    </row>
    <row r="516" spans="1:142" ht="15" customHeight="1">
      <c r="C516" s="61" t="s">
        <v>15</v>
      </c>
      <c r="D516" s="655"/>
      <c r="E516" s="57"/>
      <c r="F516" s="57"/>
      <c r="G516" s="57"/>
      <c r="H516" s="57"/>
      <c r="I516" s="57"/>
      <c r="J516" s="649"/>
      <c r="K516" s="57"/>
      <c r="L516" s="33"/>
      <c r="M516" s="34">
        <f t="shared" si="962"/>
        <v>1</v>
      </c>
      <c r="N516" s="865"/>
      <c r="O516" s="866"/>
      <c r="P516" s="865"/>
      <c r="Q516" s="866"/>
      <c r="R516" s="865"/>
      <c r="S516" s="866"/>
      <c r="T516" s="865"/>
      <c r="U516" s="866"/>
      <c r="V516" s="865"/>
      <c r="W516" s="866"/>
      <c r="X516" s="287"/>
      <c r="Y516" s="867"/>
      <c r="Z516" s="961"/>
      <c r="AA516" s="867"/>
      <c r="AB516" s="961"/>
      <c r="AC516" s="867"/>
      <c r="AD516" s="961"/>
      <c r="AE516" s="867"/>
      <c r="AF516" s="961"/>
      <c r="AG516" s="867"/>
      <c r="AH516" s="961"/>
      <c r="AI516" s="277"/>
      <c r="AJ516" s="869"/>
      <c r="AK516" s="870"/>
      <c r="AL516" s="869"/>
      <c r="AM516" s="870"/>
      <c r="AN516" s="869"/>
      <c r="AO516" s="870"/>
      <c r="AP516" s="869"/>
      <c r="AQ516" s="870"/>
      <c r="AR516" s="869"/>
      <c r="AS516" s="870"/>
      <c r="AT516" s="278"/>
      <c r="AU516" s="861"/>
      <c r="AV516" s="862"/>
      <c r="AW516" s="861"/>
      <c r="AX516" s="862"/>
      <c r="AY516" s="861"/>
      <c r="AZ516" s="862"/>
      <c r="BA516" s="861"/>
      <c r="BB516" s="862"/>
      <c r="BC516" s="861"/>
      <c r="BD516" s="862"/>
      <c r="BE516" s="279"/>
      <c r="BF516" s="863"/>
      <c r="BG516" s="864"/>
      <c r="BH516" s="863"/>
      <c r="BI516" s="864"/>
      <c r="BJ516" s="863"/>
      <c r="BK516" s="864"/>
      <c r="BL516" s="863"/>
      <c r="BM516" s="864"/>
      <c r="BN516" s="863"/>
      <c r="BO516" s="864"/>
      <c r="BP516" s="514"/>
      <c r="BQ516" s="575"/>
      <c r="BR516" s="576"/>
      <c r="BS516" s="576"/>
      <c r="BT516" s="576"/>
      <c r="BU516" s="576"/>
      <c r="BV516" s="577"/>
      <c r="BW516" s="993"/>
      <c r="BX516" s="992"/>
      <c r="BY516" s="991"/>
      <c r="BZ516" s="992"/>
      <c r="CA516" s="991"/>
      <c r="CB516" s="992"/>
      <c r="CC516" s="991"/>
      <c r="CD516" s="992"/>
      <c r="CE516" s="991"/>
      <c r="CF516" s="992"/>
      <c r="CG516" s="281"/>
      <c r="CH516" s="989"/>
      <c r="CI516" s="990"/>
      <c r="CJ516" s="989"/>
      <c r="CK516" s="990"/>
      <c r="CL516" s="989"/>
      <c r="CM516" s="990"/>
      <c r="CN516" s="989"/>
      <c r="CO516" s="990"/>
      <c r="CP516" s="989"/>
      <c r="CQ516" s="990"/>
      <c r="CR516" s="282"/>
      <c r="CS516" s="987"/>
      <c r="CT516" s="988"/>
      <c r="CU516" s="987"/>
      <c r="CV516" s="988"/>
      <c r="CW516" s="987"/>
      <c r="CX516" s="988"/>
      <c r="CY516" s="987"/>
      <c r="CZ516" s="988"/>
      <c r="DA516" s="987"/>
      <c r="DB516" s="988"/>
      <c r="DC516" s="283"/>
      <c r="DD516" s="985"/>
      <c r="DE516" s="986"/>
      <c r="DF516" s="985"/>
      <c r="DG516" s="986"/>
      <c r="DH516" s="985"/>
      <c r="DI516" s="986"/>
      <c r="DJ516" s="985"/>
      <c r="DK516" s="986"/>
      <c r="DL516" s="985"/>
      <c r="DM516" s="986"/>
      <c r="DN516" s="284"/>
      <c r="DO516" s="650">
        <f t="shared" si="963"/>
        <v>0</v>
      </c>
      <c r="DP516" s="676"/>
      <c r="DQ516" s="650">
        <f t="shared" si="964"/>
        <v>0</v>
      </c>
      <c r="DR516" s="676"/>
      <c r="DS516" s="650">
        <f t="shared" si="965"/>
        <v>0</v>
      </c>
      <c r="DT516" s="676"/>
      <c r="DU516" s="650">
        <f t="shared" si="966"/>
        <v>0</v>
      </c>
      <c r="DV516" s="676"/>
      <c r="DW516" s="650">
        <f t="shared" si="967"/>
        <v>0</v>
      </c>
      <c r="DX516" s="676"/>
      <c r="DY516" s="243">
        <f t="shared" si="980"/>
        <v>0</v>
      </c>
      <c r="DZ516" s="558">
        <f t="shared" si="968"/>
        <v>0</v>
      </c>
      <c r="EA516" s="522">
        <f t="shared" si="969"/>
        <v>0</v>
      </c>
      <c r="EB516" s="522">
        <f t="shared" si="970"/>
        <v>0</v>
      </c>
      <c r="EC516" s="522">
        <f t="shared" si="971"/>
        <v>0</v>
      </c>
      <c r="ED516" s="522">
        <f t="shared" si="972"/>
        <v>0</v>
      </c>
      <c r="EE516" s="574">
        <f t="shared" si="973"/>
        <v>0</v>
      </c>
      <c r="EF516" s="256">
        <f t="shared" si="974"/>
        <v>0</v>
      </c>
      <c r="EG516" s="256">
        <f t="shared" si="975"/>
        <v>0</v>
      </c>
      <c r="EH516" s="256">
        <f t="shared" si="976"/>
        <v>0</v>
      </c>
      <c r="EI516" s="256">
        <f t="shared" si="977"/>
        <v>0</v>
      </c>
      <c r="EJ516" s="256">
        <f t="shared" si="978"/>
        <v>0</v>
      </c>
      <c r="EK516" s="244">
        <f t="shared" si="979"/>
        <v>0</v>
      </c>
    </row>
    <row r="517" spans="1:142" ht="15" customHeight="1">
      <c r="C517" s="61" t="s">
        <v>34</v>
      </c>
      <c r="D517" s="655"/>
      <c r="E517" s="57"/>
      <c r="F517" s="57"/>
      <c r="G517" s="57"/>
      <c r="H517" s="57"/>
      <c r="I517" s="57"/>
      <c r="J517" s="649"/>
      <c r="K517" s="57"/>
      <c r="L517" s="33"/>
      <c r="M517" s="34">
        <f t="shared" si="962"/>
        <v>1.1000000000000001</v>
      </c>
      <c r="N517" s="865"/>
      <c r="O517" s="866"/>
      <c r="P517" s="865"/>
      <c r="Q517" s="866"/>
      <c r="R517" s="865"/>
      <c r="S517" s="866"/>
      <c r="T517" s="865"/>
      <c r="U517" s="866"/>
      <c r="V517" s="865"/>
      <c r="W517" s="866"/>
      <c r="X517" s="287"/>
      <c r="Y517" s="867"/>
      <c r="Z517" s="961"/>
      <c r="AA517" s="867"/>
      <c r="AB517" s="961"/>
      <c r="AC517" s="867"/>
      <c r="AD517" s="961"/>
      <c r="AE517" s="867"/>
      <c r="AF517" s="961"/>
      <c r="AG517" s="867"/>
      <c r="AH517" s="961"/>
      <c r="AI517" s="277"/>
      <c r="AJ517" s="869"/>
      <c r="AK517" s="870"/>
      <c r="AL517" s="869"/>
      <c r="AM517" s="870"/>
      <c r="AN517" s="869"/>
      <c r="AO517" s="870"/>
      <c r="AP517" s="869"/>
      <c r="AQ517" s="870"/>
      <c r="AR517" s="869"/>
      <c r="AS517" s="870"/>
      <c r="AT517" s="278"/>
      <c r="AU517" s="861"/>
      <c r="AV517" s="862"/>
      <c r="AW517" s="861"/>
      <c r="AX517" s="862"/>
      <c r="AY517" s="861"/>
      <c r="AZ517" s="862"/>
      <c r="BA517" s="861"/>
      <c r="BB517" s="862"/>
      <c r="BC517" s="861"/>
      <c r="BD517" s="862"/>
      <c r="BE517" s="279"/>
      <c r="BF517" s="863"/>
      <c r="BG517" s="864"/>
      <c r="BH517" s="863"/>
      <c r="BI517" s="864"/>
      <c r="BJ517" s="863"/>
      <c r="BK517" s="864"/>
      <c r="BL517" s="863"/>
      <c r="BM517" s="864"/>
      <c r="BN517" s="863"/>
      <c r="BO517" s="864"/>
      <c r="BP517" s="514"/>
      <c r="BQ517" s="575"/>
      <c r="BR517" s="576"/>
      <c r="BS517" s="576"/>
      <c r="BT517" s="576"/>
      <c r="BU517" s="576"/>
      <c r="BV517" s="577"/>
      <c r="BW517" s="993"/>
      <c r="BX517" s="992"/>
      <c r="BY517" s="991"/>
      <c r="BZ517" s="992"/>
      <c r="CA517" s="991"/>
      <c r="CB517" s="992"/>
      <c r="CC517" s="991"/>
      <c r="CD517" s="992"/>
      <c r="CE517" s="991"/>
      <c r="CF517" s="992"/>
      <c r="CG517" s="281"/>
      <c r="CH517" s="989"/>
      <c r="CI517" s="990"/>
      <c r="CJ517" s="989"/>
      <c r="CK517" s="990"/>
      <c r="CL517" s="989"/>
      <c r="CM517" s="990"/>
      <c r="CN517" s="989"/>
      <c r="CO517" s="990"/>
      <c r="CP517" s="989"/>
      <c r="CQ517" s="990"/>
      <c r="CR517" s="282"/>
      <c r="CS517" s="987"/>
      <c r="CT517" s="988"/>
      <c r="CU517" s="987"/>
      <c r="CV517" s="988"/>
      <c r="CW517" s="987"/>
      <c r="CX517" s="988"/>
      <c r="CY517" s="987"/>
      <c r="CZ517" s="988"/>
      <c r="DA517" s="987"/>
      <c r="DB517" s="988"/>
      <c r="DC517" s="283"/>
      <c r="DD517" s="985"/>
      <c r="DE517" s="986"/>
      <c r="DF517" s="985"/>
      <c r="DG517" s="986"/>
      <c r="DH517" s="985"/>
      <c r="DI517" s="986"/>
      <c r="DJ517" s="985"/>
      <c r="DK517" s="986"/>
      <c r="DL517" s="985"/>
      <c r="DM517" s="986"/>
      <c r="DN517" s="284"/>
      <c r="DO517" s="650">
        <f t="shared" si="963"/>
        <v>0</v>
      </c>
      <c r="DP517" s="676"/>
      <c r="DQ517" s="650">
        <f t="shared" si="964"/>
        <v>0</v>
      </c>
      <c r="DR517" s="676"/>
      <c r="DS517" s="650">
        <f t="shared" si="965"/>
        <v>0</v>
      </c>
      <c r="DT517" s="676"/>
      <c r="DU517" s="650">
        <f t="shared" si="966"/>
        <v>0</v>
      </c>
      <c r="DV517" s="676"/>
      <c r="DW517" s="650">
        <f t="shared" si="967"/>
        <v>0</v>
      </c>
      <c r="DX517" s="676"/>
      <c r="DY517" s="243">
        <f t="shared" si="980"/>
        <v>0</v>
      </c>
      <c r="DZ517" s="558">
        <f t="shared" si="968"/>
        <v>0</v>
      </c>
      <c r="EA517" s="522">
        <f t="shared" si="969"/>
        <v>0</v>
      </c>
      <c r="EB517" s="522">
        <f t="shared" si="970"/>
        <v>0</v>
      </c>
      <c r="EC517" s="522">
        <f t="shared" si="971"/>
        <v>0</v>
      </c>
      <c r="ED517" s="522">
        <f t="shared" si="972"/>
        <v>0</v>
      </c>
      <c r="EE517" s="574">
        <f t="shared" si="973"/>
        <v>0</v>
      </c>
      <c r="EF517" s="256">
        <f t="shared" si="974"/>
        <v>0</v>
      </c>
      <c r="EG517" s="256">
        <f t="shared" si="975"/>
        <v>0</v>
      </c>
      <c r="EH517" s="256">
        <f t="shared" si="976"/>
        <v>0</v>
      </c>
      <c r="EI517" s="256">
        <f t="shared" si="977"/>
        <v>0</v>
      </c>
      <c r="EJ517" s="256">
        <f t="shared" si="978"/>
        <v>0</v>
      </c>
      <c r="EK517" s="244">
        <f t="shared" si="979"/>
        <v>0</v>
      </c>
    </row>
    <row r="518" spans="1:142" ht="15" customHeight="1">
      <c r="C518" s="61" t="s">
        <v>315</v>
      </c>
      <c r="D518" s="655" t="s">
        <v>338</v>
      </c>
      <c r="E518" s="57"/>
      <c r="F518" s="57"/>
      <c r="G518" s="57"/>
      <c r="H518" s="57"/>
      <c r="I518" s="57"/>
      <c r="J518" s="649"/>
      <c r="K518" s="57"/>
      <c r="L518" s="33"/>
      <c r="M518" s="34">
        <f t="shared" si="962"/>
        <v>1.1000000000000001</v>
      </c>
      <c r="N518" s="865"/>
      <c r="O518" s="866"/>
      <c r="P518" s="865"/>
      <c r="Q518" s="866"/>
      <c r="R518" s="865"/>
      <c r="S518" s="866"/>
      <c r="T518" s="865"/>
      <c r="U518" s="866"/>
      <c r="V518" s="865"/>
      <c r="W518" s="866"/>
      <c r="X518" s="287"/>
      <c r="Y518" s="867"/>
      <c r="Z518" s="961"/>
      <c r="AA518" s="867"/>
      <c r="AB518" s="961"/>
      <c r="AC518" s="867"/>
      <c r="AD518" s="961"/>
      <c r="AE518" s="867"/>
      <c r="AF518" s="961"/>
      <c r="AG518" s="867"/>
      <c r="AH518" s="961"/>
      <c r="AI518" s="277"/>
      <c r="AJ518" s="869"/>
      <c r="AK518" s="870"/>
      <c r="AL518" s="869"/>
      <c r="AM518" s="870"/>
      <c r="AN518" s="869"/>
      <c r="AO518" s="870"/>
      <c r="AP518" s="869"/>
      <c r="AQ518" s="870"/>
      <c r="AR518" s="869"/>
      <c r="AS518" s="870"/>
      <c r="AT518" s="278"/>
      <c r="AU518" s="861"/>
      <c r="AV518" s="862"/>
      <c r="AW518" s="861"/>
      <c r="AX518" s="862"/>
      <c r="AY518" s="861"/>
      <c r="AZ518" s="862"/>
      <c r="BA518" s="861"/>
      <c r="BB518" s="862"/>
      <c r="BC518" s="861"/>
      <c r="BD518" s="862"/>
      <c r="BE518" s="279"/>
      <c r="BF518" s="863"/>
      <c r="BG518" s="864"/>
      <c r="BH518" s="863"/>
      <c r="BI518" s="864"/>
      <c r="BJ518" s="863"/>
      <c r="BK518" s="864"/>
      <c r="BL518" s="863"/>
      <c r="BM518" s="864"/>
      <c r="BN518" s="863"/>
      <c r="BO518" s="864"/>
      <c r="BP518" s="514"/>
      <c r="BQ518" s="575"/>
      <c r="BR518" s="576"/>
      <c r="BS518" s="576"/>
      <c r="BT518" s="576"/>
      <c r="BU518" s="576"/>
      <c r="BV518" s="577"/>
      <c r="BW518" s="993"/>
      <c r="BX518" s="992"/>
      <c r="BY518" s="991"/>
      <c r="BZ518" s="992"/>
      <c r="CA518" s="991"/>
      <c r="CB518" s="992"/>
      <c r="CC518" s="991"/>
      <c r="CD518" s="992"/>
      <c r="CE518" s="991"/>
      <c r="CF518" s="992"/>
      <c r="CG518" s="281"/>
      <c r="CH518" s="989"/>
      <c r="CI518" s="990"/>
      <c r="CJ518" s="989"/>
      <c r="CK518" s="990"/>
      <c r="CL518" s="989"/>
      <c r="CM518" s="990"/>
      <c r="CN518" s="989"/>
      <c r="CO518" s="990"/>
      <c r="CP518" s="989"/>
      <c r="CQ518" s="990"/>
      <c r="CR518" s="282"/>
      <c r="CS518" s="987"/>
      <c r="CT518" s="988"/>
      <c r="CU518" s="987"/>
      <c r="CV518" s="988"/>
      <c r="CW518" s="987"/>
      <c r="CX518" s="988"/>
      <c r="CY518" s="987"/>
      <c r="CZ518" s="988"/>
      <c r="DA518" s="987"/>
      <c r="DB518" s="988"/>
      <c r="DC518" s="283"/>
      <c r="DD518" s="985"/>
      <c r="DE518" s="986"/>
      <c r="DF518" s="985"/>
      <c r="DG518" s="986"/>
      <c r="DH518" s="985"/>
      <c r="DI518" s="986"/>
      <c r="DJ518" s="985"/>
      <c r="DK518" s="986"/>
      <c r="DL518" s="985"/>
      <c r="DM518" s="986"/>
      <c r="DN518" s="284"/>
      <c r="DO518" s="650">
        <f t="shared" si="963"/>
        <v>0</v>
      </c>
      <c r="DP518" s="676"/>
      <c r="DQ518" s="650">
        <f t="shared" si="964"/>
        <v>0</v>
      </c>
      <c r="DR518" s="676"/>
      <c r="DS518" s="650">
        <f t="shared" si="965"/>
        <v>0</v>
      </c>
      <c r="DT518" s="676"/>
      <c r="DU518" s="650">
        <f t="shared" si="966"/>
        <v>0</v>
      </c>
      <c r="DV518" s="676"/>
      <c r="DW518" s="650">
        <f t="shared" si="967"/>
        <v>0</v>
      </c>
      <c r="DX518" s="676"/>
      <c r="DY518" s="243">
        <f t="shared" si="980"/>
        <v>0</v>
      </c>
      <c r="DZ518" s="558">
        <f t="shared" si="968"/>
        <v>0</v>
      </c>
      <c r="EA518" s="522">
        <f t="shared" si="969"/>
        <v>0</v>
      </c>
      <c r="EB518" s="522">
        <f t="shared" si="970"/>
        <v>0</v>
      </c>
      <c r="EC518" s="522">
        <f t="shared" si="971"/>
        <v>0</v>
      </c>
      <c r="ED518" s="522">
        <f t="shared" si="972"/>
        <v>0</v>
      </c>
      <c r="EE518" s="574">
        <f t="shared" si="973"/>
        <v>0</v>
      </c>
      <c r="EF518" s="256">
        <f t="shared" si="974"/>
        <v>0</v>
      </c>
      <c r="EG518" s="256">
        <f t="shared" si="975"/>
        <v>0</v>
      </c>
      <c r="EH518" s="256">
        <f t="shared" si="976"/>
        <v>0</v>
      </c>
      <c r="EI518" s="256">
        <f t="shared" si="977"/>
        <v>0</v>
      </c>
      <c r="EJ518" s="256">
        <f t="shared" si="978"/>
        <v>0</v>
      </c>
      <c r="EK518" s="244">
        <f t="shared" si="979"/>
        <v>0</v>
      </c>
    </row>
    <row r="519" spans="1:142" ht="15" customHeight="1">
      <c r="C519" s="61" t="s">
        <v>231</v>
      </c>
      <c r="D519" s="655"/>
      <c r="E519" s="57"/>
      <c r="F519" s="57"/>
      <c r="G519" s="57"/>
      <c r="H519" s="57"/>
      <c r="I519" s="57"/>
      <c r="J519" s="649"/>
      <c r="K519" s="57"/>
      <c r="L519" s="33"/>
      <c r="M519" s="34">
        <f t="shared" si="962"/>
        <v>1</v>
      </c>
      <c r="N519" s="865"/>
      <c r="O519" s="866"/>
      <c r="P519" s="865"/>
      <c r="Q519" s="866"/>
      <c r="R519" s="865"/>
      <c r="S519" s="866"/>
      <c r="T519" s="865"/>
      <c r="U519" s="866"/>
      <c r="V519" s="865"/>
      <c r="W519" s="866"/>
      <c r="X519" s="287"/>
      <c r="Y519" s="867"/>
      <c r="Z519" s="961"/>
      <c r="AA519" s="867"/>
      <c r="AB519" s="961"/>
      <c r="AC519" s="867"/>
      <c r="AD519" s="961"/>
      <c r="AE519" s="867"/>
      <c r="AF519" s="961"/>
      <c r="AG519" s="867"/>
      <c r="AH519" s="961"/>
      <c r="AI519" s="277"/>
      <c r="AJ519" s="869"/>
      <c r="AK519" s="870"/>
      <c r="AL519" s="869"/>
      <c r="AM519" s="870"/>
      <c r="AN519" s="869"/>
      <c r="AO519" s="870"/>
      <c r="AP519" s="869"/>
      <c r="AQ519" s="870"/>
      <c r="AR519" s="869"/>
      <c r="AS519" s="870"/>
      <c r="AT519" s="278"/>
      <c r="AU519" s="861"/>
      <c r="AV519" s="862"/>
      <c r="AW519" s="861"/>
      <c r="AX519" s="862"/>
      <c r="AY519" s="861"/>
      <c r="AZ519" s="862"/>
      <c r="BA519" s="861"/>
      <c r="BB519" s="862"/>
      <c r="BC519" s="861"/>
      <c r="BD519" s="862"/>
      <c r="BE519" s="279"/>
      <c r="BF519" s="863"/>
      <c r="BG519" s="864"/>
      <c r="BH519" s="863"/>
      <c r="BI519" s="864"/>
      <c r="BJ519" s="863"/>
      <c r="BK519" s="864"/>
      <c r="BL519" s="863"/>
      <c r="BM519" s="864"/>
      <c r="BN519" s="863"/>
      <c r="BO519" s="864"/>
      <c r="BP519" s="514"/>
      <c r="BQ519" s="575"/>
      <c r="BR519" s="576"/>
      <c r="BS519" s="576"/>
      <c r="BT519" s="576"/>
      <c r="BU519" s="576"/>
      <c r="BV519" s="577"/>
      <c r="BW519" s="993"/>
      <c r="BX519" s="992"/>
      <c r="BY519" s="991"/>
      <c r="BZ519" s="992"/>
      <c r="CA519" s="991"/>
      <c r="CB519" s="992"/>
      <c r="CC519" s="991"/>
      <c r="CD519" s="992"/>
      <c r="CE519" s="991"/>
      <c r="CF519" s="992"/>
      <c r="CG519" s="281"/>
      <c r="CH519" s="989"/>
      <c r="CI519" s="990"/>
      <c r="CJ519" s="989"/>
      <c r="CK519" s="990"/>
      <c r="CL519" s="989"/>
      <c r="CM519" s="990"/>
      <c r="CN519" s="989"/>
      <c r="CO519" s="990"/>
      <c r="CP519" s="989"/>
      <c r="CQ519" s="990"/>
      <c r="CR519" s="282"/>
      <c r="CS519" s="987"/>
      <c r="CT519" s="988"/>
      <c r="CU519" s="987"/>
      <c r="CV519" s="988"/>
      <c r="CW519" s="987"/>
      <c r="CX519" s="988"/>
      <c r="CY519" s="987"/>
      <c r="CZ519" s="988"/>
      <c r="DA519" s="987"/>
      <c r="DB519" s="988"/>
      <c r="DC519" s="283"/>
      <c r="DD519" s="985"/>
      <c r="DE519" s="986"/>
      <c r="DF519" s="985"/>
      <c r="DG519" s="986"/>
      <c r="DH519" s="985"/>
      <c r="DI519" s="986"/>
      <c r="DJ519" s="985"/>
      <c r="DK519" s="986"/>
      <c r="DL519" s="985"/>
      <c r="DM519" s="986"/>
      <c r="DN519" s="284"/>
      <c r="DO519" s="650">
        <f t="shared" si="963"/>
        <v>0</v>
      </c>
      <c r="DP519" s="676"/>
      <c r="DQ519" s="650">
        <f t="shared" si="964"/>
        <v>0</v>
      </c>
      <c r="DR519" s="676"/>
      <c r="DS519" s="650">
        <f t="shared" si="965"/>
        <v>0</v>
      </c>
      <c r="DT519" s="676"/>
      <c r="DU519" s="650">
        <f t="shared" si="966"/>
        <v>0</v>
      </c>
      <c r="DV519" s="676"/>
      <c r="DW519" s="650">
        <f t="shared" si="967"/>
        <v>0</v>
      </c>
      <c r="DX519" s="676"/>
      <c r="DY519" s="243">
        <f t="shared" si="980"/>
        <v>0</v>
      </c>
      <c r="DZ519" s="558">
        <f t="shared" si="968"/>
        <v>0</v>
      </c>
      <c r="EA519" s="522">
        <f t="shared" si="969"/>
        <v>0</v>
      </c>
      <c r="EB519" s="522">
        <f t="shared" si="970"/>
        <v>0</v>
      </c>
      <c r="EC519" s="522">
        <f t="shared" si="971"/>
        <v>0</v>
      </c>
      <c r="ED519" s="522">
        <f t="shared" si="972"/>
        <v>0</v>
      </c>
      <c r="EE519" s="574">
        <f t="shared" si="973"/>
        <v>0</v>
      </c>
      <c r="EF519" s="256">
        <f t="shared" si="974"/>
        <v>0</v>
      </c>
      <c r="EG519" s="256">
        <f t="shared" si="975"/>
        <v>0</v>
      </c>
      <c r="EH519" s="256">
        <f t="shared" si="976"/>
        <v>0</v>
      </c>
      <c r="EI519" s="256">
        <f t="shared" si="977"/>
        <v>0</v>
      </c>
      <c r="EJ519" s="256">
        <f t="shared" si="978"/>
        <v>0</v>
      </c>
      <c r="EK519" s="244">
        <f t="shared" si="979"/>
        <v>0</v>
      </c>
    </row>
    <row r="520" spans="1:142" ht="15" customHeight="1">
      <c r="C520" s="61" t="s">
        <v>15</v>
      </c>
      <c r="D520" s="655"/>
      <c r="E520" s="57"/>
      <c r="F520" s="57"/>
      <c r="G520" s="57"/>
      <c r="H520" s="57"/>
      <c r="I520" s="57"/>
      <c r="J520" s="649"/>
      <c r="K520" s="57"/>
      <c r="L520" s="33"/>
      <c r="M520" s="34">
        <f t="shared" si="962"/>
        <v>1</v>
      </c>
      <c r="N520" s="865"/>
      <c r="O520" s="866"/>
      <c r="P520" s="865"/>
      <c r="Q520" s="866"/>
      <c r="R520" s="865"/>
      <c r="S520" s="866"/>
      <c r="T520" s="865"/>
      <c r="U520" s="866"/>
      <c r="V520" s="865"/>
      <c r="W520" s="866"/>
      <c r="X520" s="287"/>
      <c r="Y520" s="867"/>
      <c r="Z520" s="961"/>
      <c r="AA520" s="867"/>
      <c r="AB520" s="961"/>
      <c r="AC520" s="867"/>
      <c r="AD520" s="961"/>
      <c r="AE520" s="867"/>
      <c r="AF520" s="961"/>
      <c r="AG520" s="867"/>
      <c r="AH520" s="961"/>
      <c r="AI520" s="277"/>
      <c r="AJ520" s="869"/>
      <c r="AK520" s="870"/>
      <c r="AL520" s="869"/>
      <c r="AM520" s="870"/>
      <c r="AN520" s="869"/>
      <c r="AO520" s="870"/>
      <c r="AP520" s="869"/>
      <c r="AQ520" s="870"/>
      <c r="AR520" s="869"/>
      <c r="AS520" s="870"/>
      <c r="AT520" s="278"/>
      <c r="AU520" s="861"/>
      <c r="AV520" s="862"/>
      <c r="AW520" s="861"/>
      <c r="AX520" s="862"/>
      <c r="AY520" s="861"/>
      <c r="AZ520" s="862"/>
      <c r="BA520" s="861"/>
      <c r="BB520" s="862"/>
      <c r="BC520" s="861"/>
      <c r="BD520" s="862"/>
      <c r="BE520" s="279"/>
      <c r="BF520" s="863"/>
      <c r="BG520" s="864"/>
      <c r="BH520" s="863"/>
      <c r="BI520" s="864"/>
      <c r="BJ520" s="863"/>
      <c r="BK520" s="864"/>
      <c r="BL520" s="863"/>
      <c r="BM520" s="864"/>
      <c r="BN520" s="863"/>
      <c r="BO520" s="864"/>
      <c r="BP520" s="514"/>
      <c r="BQ520" s="575"/>
      <c r="BR520" s="576"/>
      <c r="BS520" s="576"/>
      <c r="BT520" s="576"/>
      <c r="BU520" s="576"/>
      <c r="BV520" s="577"/>
      <c r="BW520" s="993"/>
      <c r="BX520" s="992"/>
      <c r="BY520" s="991"/>
      <c r="BZ520" s="992"/>
      <c r="CA520" s="991"/>
      <c r="CB520" s="992"/>
      <c r="CC520" s="991"/>
      <c r="CD520" s="992"/>
      <c r="CE520" s="991"/>
      <c r="CF520" s="992"/>
      <c r="CG520" s="281"/>
      <c r="CH520" s="989"/>
      <c r="CI520" s="990"/>
      <c r="CJ520" s="989"/>
      <c r="CK520" s="990"/>
      <c r="CL520" s="989"/>
      <c r="CM520" s="990"/>
      <c r="CN520" s="989"/>
      <c r="CO520" s="990"/>
      <c r="CP520" s="989"/>
      <c r="CQ520" s="990"/>
      <c r="CR520" s="282"/>
      <c r="CS520" s="987"/>
      <c r="CT520" s="988"/>
      <c r="CU520" s="987"/>
      <c r="CV520" s="988"/>
      <c r="CW520" s="987"/>
      <c r="CX520" s="988"/>
      <c r="CY520" s="987"/>
      <c r="CZ520" s="988"/>
      <c r="DA520" s="987"/>
      <c r="DB520" s="988"/>
      <c r="DC520" s="283"/>
      <c r="DD520" s="985"/>
      <c r="DE520" s="986"/>
      <c r="DF520" s="985"/>
      <c r="DG520" s="986"/>
      <c r="DH520" s="985"/>
      <c r="DI520" s="986"/>
      <c r="DJ520" s="985"/>
      <c r="DK520" s="986"/>
      <c r="DL520" s="985"/>
      <c r="DM520" s="986"/>
      <c r="DN520" s="284"/>
      <c r="DO520" s="650">
        <f t="shared" si="963"/>
        <v>0</v>
      </c>
      <c r="DP520" s="676"/>
      <c r="DQ520" s="650">
        <f t="shared" si="964"/>
        <v>0</v>
      </c>
      <c r="DR520" s="676"/>
      <c r="DS520" s="650">
        <f t="shared" si="965"/>
        <v>0</v>
      </c>
      <c r="DT520" s="676"/>
      <c r="DU520" s="650">
        <f t="shared" si="966"/>
        <v>0</v>
      </c>
      <c r="DV520" s="676"/>
      <c r="DW520" s="650">
        <f t="shared" si="967"/>
        <v>0</v>
      </c>
      <c r="DX520" s="676"/>
      <c r="DY520" s="243">
        <f t="shared" si="980"/>
        <v>0</v>
      </c>
      <c r="DZ520" s="558">
        <f t="shared" si="968"/>
        <v>0</v>
      </c>
      <c r="EA520" s="522">
        <f t="shared" si="969"/>
        <v>0</v>
      </c>
      <c r="EB520" s="522">
        <f t="shared" si="970"/>
        <v>0</v>
      </c>
      <c r="EC520" s="522">
        <f t="shared" si="971"/>
        <v>0</v>
      </c>
      <c r="ED520" s="522">
        <f t="shared" si="972"/>
        <v>0</v>
      </c>
      <c r="EE520" s="574">
        <f t="shared" si="973"/>
        <v>0</v>
      </c>
      <c r="EF520" s="256">
        <f t="shared" si="974"/>
        <v>0</v>
      </c>
      <c r="EG520" s="256">
        <f t="shared" si="975"/>
        <v>0</v>
      </c>
      <c r="EH520" s="256">
        <f t="shared" si="976"/>
        <v>0</v>
      </c>
      <c r="EI520" s="256">
        <f t="shared" si="977"/>
        <v>0</v>
      </c>
      <c r="EJ520" s="256">
        <f t="shared" si="978"/>
        <v>0</v>
      </c>
      <c r="EK520" s="244">
        <f t="shared" si="979"/>
        <v>0</v>
      </c>
    </row>
    <row r="521" spans="1:142" ht="15" customHeight="1">
      <c r="C521" s="61" t="s">
        <v>34</v>
      </c>
      <c r="D521" s="655"/>
      <c r="E521" s="57"/>
      <c r="F521" s="57"/>
      <c r="G521" s="57"/>
      <c r="H521" s="57"/>
      <c r="I521" s="57"/>
      <c r="J521" s="649"/>
      <c r="K521" s="57"/>
      <c r="L521" s="33"/>
      <c r="M521" s="34">
        <f t="shared" si="962"/>
        <v>1.1000000000000001</v>
      </c>
      <c r="N521" s="865"/>
      <c r="O521" s="866"/>
      <c r="P521" s="865"/>
      <c r="Q521" s="866"/>
      <c r="R521" s="865"/>
      <c r="S521" s="866"/>
      <c r="T521" s="865"/>
      <c r="U521" s="866"/>
      <c r="V521" s="865"/>
      <c r="W521" s="866"/>
      <c r="X521" s="287"/>
      <c r="Y521" s="867"/>
      <c r="Z521" s="961"/>
      <c r="AA521" s="867"/>
      <c r="AB521" s="961"/>
      <c r="AC521" s="867"/>
      <c r="AD521" s="961"/>
      <c r="AE521" s="867"/>
      <c r="AF521" s="961"/>
      <c r="AG521" s="867"/>
      <c r="AH521" s="961"/>
      <c r="AI521" s="277"/>
      <c r="AJ521" s="869"/>
      <c r="AK521" s="870"/>
      <c r="AL521" s="869"/>
      <c r="AM521" s="870"/>
      <c r="AN521" s="869"/>
      <c r="AO521" s="870"/>
      <c r="AP521" s="869"/>
      <c r="AQ521" s="870"/>
      <c r="AR521" s="869"/>
      <c r="AS521" s="870"/>
      <c r="AT521" s="278"/>
      <c r="AU521" s="861"/>
      <c r="AV521" s="862"/>
      <c r="AW521" s="861"/>
      <c r="AX521" s="862"/>
      <c r="AY521" s="861"/>
      <c r="AZ521" s="862"/>
      <c r="BA521" s="861"/>
      <c r="BB521" s="862"/>
      <c r="BC521" s="861"/>
      <c r="BD521" s="862"/>
      <c r="BE521" s="279"/>
      <c r="BF521" s="863"/>
      <c r="BG521" s="864"/>
      <c r="BH521" s="863"/>
      <c r="BI521" s="864"/>
      <c r="BJ521" s="863"/>
      <c r="BK521" s="864"/>
      <c r="BL521" s="863"/>
      <c r="BM521" s="864"/>
      <c r="BN521" s="863"/>
      <c r="BO521" s="864"/>
      <c r="BP521" s="514"/>
      <c r="BQ521" s="575"/>
      <c r="BR521" s="576"/>
      <c r="BS521" s="576"/>
      <c r="BT521" s="576"/>
      <c r="BU521" s="576"/>
      <c r="BV521" s="577"/>
      <c r="BW521" s="993"/>
      <c r="BX521" s="992"/>
      <c r="BY521" s="991"/>
      <c r="BZ521" s="992"/>
      <c r="CA521" s="991"/>
      <c r="CB521" s="992"/>
      <c r="CC521" s="991"/>
      <c r="CD521" s="992"/>
      <c r="CE521" s="991"/>
      <c r="CF521" s="992"/>
      <c r="CG521" s="281"/>
      <c r="CH521" s="989"/>
      <c r="CI521" s="990"/>
      <c r="CJ521" s="989"/>
      <c r="CK521" s="990"/>
      <c r="CL521" s="989"/>
      <c r="CM521" s="990"/>
      <c r="CN521" s="989"/>
      <c r="CO521" s="990"/>
      <c r="CP521" s="989"/>
      <c r="CQ521" s="990"/>
      <c r="CR521" s="282"/>
      <c r="CS521" s="987"/>
      <c r="CT521" s="988"/>
      <c r="CU521" s="987"/>
      <c r="CV521" s="988"/>
      <c r="CW521" s="987"/>
      <c r="CX521" s="988"/>
      <c r="CY521" s="987"/>
      <c r="CZ521" s="988"/>
      <c r="DA521" s="987"/>
      <c r="DB521" s="988"/>
      <c r="DC521" s="283"/>
      <c r="DD521" s="985"/>
      <c r="DE521" s="986"/>
      <c r="DF521" s="985"/>
      <c r="DG521" s="986"/>
      <c r="DH521" s="985"/>
      <c r="DI521" s="986"/>
      <c r="DJ521" s="985"/>
      <c r="DK521" s="986"/>
      <c r="DL521" s="985"/>
      <c r="DM521" s="986"/>
      <c r="DN521" s="284"/>
      <c r="DO521" s="650">
        <f t="shared" si="963"/>
        <v>0</v>
      </c>
      <c r="DP521" s="676"/>
      <c r="DQ521" s="650">
        <f t="shared" si="964"/>
        <v>0</v>
      </c>
      <c r="DR521" s="676"/>
      <c r="DS521" s="650">
        <f t="shared" si="965"/>
        <v>0</v>
      </c>
      <c r="DT521" s="676"/>
      <c r="DU521" s="650">
        <f t="shared" si="966"/>
        <v>0</v>
      </c>
      <c r="DV521" s="676"/>
      <c r="DW521" s="650">
        <f t="shared" si="967"/>
        <v>0</v>
      </c>
      <c r="DX521" s="676"/>
      <c r="DY521" s="243">
        <f t="shared" si="980"/>
        <v>0</v>
      </c>
      <c r="DZ521" s="558">
        <f t="shared" si="968"/>
        <v>0</v>
      </c>
      <c r="EA521" s="522">
        <f t="shared" si="969"/>
        <v>0</v>
      </c>
      <c r="EB521" s="522">
        <f t="shared" si="970"/>
        <v>0</v>
      </c>
      <c r="EC521" s="522">
        <f t="shared" si="971"/>
        <v>0</v>
      </c>
      <c r="ED521" s="522">
        <f t="shared" si="972"/>
        <v>0</v>
      </c>
      <c r="EE521" s="574">
        <f t="shared" si="973"/>
        <v>0</v>
      </c>
      <c r="EF521" s="256">
        <f t="shared" si="974"/>
        <v>0</v>
      </c>
      <c r="EG521" s="256">
        <f t="shared" si="975"/>
        <v>0</v>
      </c>
      <c r="EH521" s="256">
        <f t="shared" si="976"/>
        <v>0</v>
      </c>
      <c r="EI521" s="256">
        <f t="shared" si="977"/>
        <v>0</v>
      </c>
      <c r="EJ521" s="256">
        <f t="shared" si="978"/>
        <v>0</v>
      </c>
      <c r="EK521" s="244">
        <f t="shared" si="979"/>
        <v>0</v>
      </c>
    </row>
    <row r="522" spans="1:142" ht="15" customHeight="1">
      <c r="C522" s="61" t="s">
        <v>315</v>
      </c>
      <c r="D522" s="655" t="s">
        <v>338</v>
      </c>
      <c r="E522" s="57"/>
      <c r="F522" s="57"/>
      <c r="G522" s="57"/>
      <c r="H522" s="57"/>
      <c r="I522" s="57"/>
      <c r="J522" s="649"/>
      <c r="K522" s="57"/>
      <c r="L522" s="33"/>
      <c r="M522" s="34">
        <f t="shared" si="962"/>
        <v>1.1000000000000001</v>
      </c>
      <c r="N522" s="865"/>
      <c r="O522" s="866"/>
      <c r="P522" s="865"/>
      <c r="Q522" s="866"/>
      <c r="R522" s="865"/>
      <c r="S522" s="866"/>
      <c r="T522" s="865"/>
      <c r="U522" s="866"/>
      <c r="V522" s="865"/>
      <c r="W522" s="866"/>
      <c r="X522" s="287"/>
      <c r="Y522" s="867"/>
      <c r="Z522" s="961"/>
      <c r="AA522" s="867"/>
      <c r="AB522" s="961"/>
      <c r="AC522" s="867"/>
      <c r="AD522" s="961"/>
      <c r="AE522" s="867"/>
      <c r="AF522" s="961"/>
      <c r="AG522" s="867"/>
      <c r="AH522" s="961"/>
      <c r="AI522" s="277"/>
      <c r="AJ522" s="869"/>
      <c r="AK522" s="870"/>
      <c r="AL522" s="869"/>
      <c r="AM522" s="870"/>
      <c r="AN522" s="869"/>
      <c r="AO522" s="870"/>
      <c r="AP522" s="869"/>
      <c r="AQ522" s="870"/>
      <c r="AR522" s="869"/>
      <c r="AS522" s="870"/>
      <c r="AT522" s="278"/>
      <c r="AU522" s="861"/>
      <c r="AV522" s="862"/>
      <c r="AW522" s="861"/>
      <c r="AX522" s="862"/>
      <c r="AY522" s="861"/>
      <c r="AZ522" s="862"/>
      <c r="BA522" s="861"/>
      <c r="BB522" s="862"/>
      <c r="BC522" s="861"/>
      <c r="BD522" s="862"/>
      <c r="BE522" s="279"/>
      <c r="BF522" s="863"/>
      <c r="BG522" s="864"/>
      <c r="BH522" s="863"/>
      <c r="BI522" s="864"/>
      <c r="BJ522" s="863"/>
      <c r="BK522" s="864"/>
      <c r="BL522" s="863"/>
      <c r="BM522" s="864"/>
      <c r="BN522" s="863"/>
      <c r="BO522" s="864"/>
      <c r="BP522" s="514"/>
      <c r="BQ522" s="575"/>
      <c r="BR522" s="576"/>
      <c r="BS522" s="576"/>
      <c r="BT522" s="576"/>
      <c r="BU522" s="576"/>
      <c r="BV522" s="577"/>
      <c r="BW522" s="993"/>
      <c r="BX522" s="992"/>
      <c r="BY522" s="991"/>
      <c r="BZ522" s="992"/>
      <c r="CA522" s="991"/>
      <c r="CB522" s="992"/>
      <c r="CC522" s="991"/>
      <c r="CD522" s="992"/>
      <c r="CE522" s="991"/>
      <c r="CF522" s="992"/>
      <c r="CG522" s="281"/>
      <c r="CH522" s="989"/>
      <c r="CI522" s="990"/>
      <c r="CJ522" s="989"/>
      <c r="CK522" s="990"/>
      <c r="CL522" s="989"/>
      <c r="CM522" s="990"/>
      <c r="CN522" s="989"/>
      <c r="CO522" s="990"/>
      <c r="CP522" s="989"/>
      <c r="CQ522" s="990"/>
      <c r="CR522" s="282"/>
      <c r="CS522" s="987"/>
      <c r="CT522" s="988"/>
      <c r="CU522" s="987"/>
      <c r="CV522" s="988"/>
      <c r="CW522" s="987"/>
      <c r="CX522" s="988"/>
      <c r="CY522" s="987"/>
      <c r="CZ522" s="988"/>
      <c r="DA522" s="987"/>
      <c r="DB522" s="988"/>
      <c r="DC522" s="283"/>
      <c r="DD522" s="985"/>
      <c r="DE522" s="986"/>
      <c r="DF522" s="985"/>
      <c r="DG522" s="986"/>
      <c r="DH522" s="985"/>
      <c r="DI522" s="986"/>
      <c r="DJ522" s="985"/>
      <c r="DK522" s="986"/>
      <c r="DL522" s="985"/>
      <c r="DM522" s="986"/>
      <c r="DN522" s="284"/>
      <c r="DO522" s="650">
        <f t="shared" si="963"/>
        <v>0</v>
      </c>
      <c r="DP522" s="676"/>
      <c r="DQ522" s="650">
        <f t="shared" si="964"/>
        <v>0</v>
      </c>
      <c r="DR522" s="676"/>
      <c r="DS522" s="650">
        <f t="shared" si="965"/>
        <v>0</v>
      </c>
      <c r="DT522" s="676"/>
      <c r="DU522" s="650">
        <f t="shared" si="966"/>
        <v>0</v>
      </c>
      <c r="DV522" s="676"/>
      <c r="DW522" s="650">
        <f t="shared" si="967"/>
        <v>0</v>
      </c>
      <c r="DX522" s="676"/>
      <c r="DY522" s="243">
        <f t="shared" si="980"/>
        <v>0</v>
      </c>
      <c r="DZ522" s="558">
        <f t="shared" si="968"/>
        <v>0</v>
      </c>
      <c r="EA522" s="522">
        <f t="shared" si="969"/>
        <v>0</v>
      </c>
      <c r="EB522" s="522">
        <f t="shared" si="970"/>
        <v>0</v>
      </c>
      <c r="EC522" s="522">
        <f t="shared" si="971"/>
        <v>0</v>
      </c>
      <c r="ED522" s="522">
        <f t="shared" si="972"/>
        <v>0</v>
      </c>
      <c r="EE522" s="574">
        <f t="shared" si="973"/>
        <v>0</v>
      </c>
      <c r="EF522" s="256">
        <f t="shared" si="974"/>
        <v>0</v>
      </c>
      <c r="EG522" s="256">
        <f t="shared" si="975"/>
        <v>0</v>
      </c>
      <c r="EH522" s="256">
        <f t="shared" si="976"/>
        <v>0</v>
      </c>
      <c r="EI522" s="256">
        <f t="shared" si="977"/>
        <v>0</v>
      </c>
      <c r="EJ522" s="256">
        <f t="shared" si="978"/>
        <v>0</v>
      </c>
      <c r="EK522" s="244">
        <f t="shared" si="979"/>
        <v>0</v>
      </c>
    </row>
    <row r="523" spans="1:142" ht="15" customHeight="1">
      <c r="C523" s="61" t="s">
        <v>231</v>
      </c>
      <c r="D523" s="655"/>
      <c r="E523" s="57"/>
      <c r="F523" s="57"/>
      <c r="G523" s="57"/>
      <c r="H523" s="57"/>
      <c r="I523" s="57"/>
      <c r="J523" s="649"/>
      <c r="K523" s="57"/>
      <c r="L523" s="33"/>
      <c r="M523" s="34">
        <f t="shared" si="962"/>
        <v>1</v>
      </c>
      <c r="N523" s="865"/>
      <c r="O523" s="866"/>
      <c r="P523" s="865"/>
      <c r="Q523" s="866"/>
      <c r="R523" s="865"/>
      <c r="S523" s="866"/>
      <c r="T523" s="865"/>
      <c r="U523" s="866"/>
      <c r="V523" s="865"/>
      <c r="W523" s="866"/>
      <c r="X523" s="287"/>
      <c r="Y523" s="867"/>
      <c r="Z523" s="961"/>
      <c r="AA523" s="867"/>
      <c r="AB523" s="961"/>
      <c r="AC523" s="867"/>
      <c r="AD523" s="961"/>
      <c r="AE523" s="867"/>
      <c r="AF523" s="961"/>
      <c r="AG523" s="867"/>
      <c r="AH523" s="961"/>
      <c r="AI523" s="277"/>
      <c r="AJ523" s="869"/>
      <c r="AK523" s="870"/>
      <c r="AL523" s="869"/>
      <c r="AM523" s="870"/>
      <c r="AN523" s="869"/>
      <c r="AO523" s="870"/>
      <c r="AP523" s="869"/>
      <c r="AQ523" s="870"/>
      <c r="AR523" s="869"/>
      <c r="AS523" s="870"/>
      <c r="AT523" s="278"/>
      <c r="AU523" s="861"/>
      <c r="AV523" s="862"/>
      <c r="AW523" s="861"/>
      <c r="AX523" s="862"/>
      <c r="AY523" s="861"/>
      <c r="AZ523" s="862"/>
      <c r="BA523" s="861"/>
      <c r="BB523" s="862"/>
      <c r="BC523" s="861"/>
      <c r="BD523" s="862"/>
      <c r="BE523" s="279"/>
      <c r="BF523" s="863"/>
      <c r="BG523" s="864"/>
      <c r="BH523" s="863"/>
      <c r="BI523" s="864"/>
      <c r="BJ523" s="863"/>
      <c r="BK523" s="864"/>
      <c r="BL523" s="863"/>
      <c r="BM523" s="864"/>
      <c r="BN523" s="863"/>
      <c r="BO523" s="864"/>
      <c r="BP523" s="514"/>
      <c r="BQ523" s="575"/>
      <c r="BR523" s="576"/>
      <c r="BS523" s="576"/>
      <c r="BT523" s="576"/>
      <c r="BU523" s="576"/>
      <c r="BV523" s="577"/>
      <c r="BW523" s="993"/>
      <c r="BX523" s="992"/>
      <c r="BY523" s="991"/>
      <c r="BZ523" s="992"/>
      <c r="CA523" s="991"/>
      <c r="CB523" s="992"/>
      <c r="CC523" s="991"/>
      <c r="CD523" s="992"/>
      <c r="CE523" s="991"/>
      <c r="CF523" s="992"/>
      <c r="CG523" s="281"/>
      <c r="CH523" s="989"/>
      <c r="CI523" s="990"/>
      <c r="CJ523" s="989"/>
      <c r="CK523" s="990"/>
      <c r="CL523" s="989"/>
      <c r="CM523" s="990"/>
      <c r="CN523" s="989"/>
      <c r="CO523" s="990"/>
      <c r="CP523" s="989"/>
      <c r="CQ523" s="990"/>
      <c r="CR523" s="282"/>
      <c r="CS523" s="987"/>
      <c r="CT523" s="988"/>
      <c r="CU523" s="987"/>
      <c r="CV523" s="988"/>
      <c r="CW523" s="987"/>
      <c r="CX523" s="988"/>
      <c r="CY523" s="987"/>
      <c r="CZ523" s="988"/>
      <c r="DA523" s="987"/>
      <c r="DB523" s="988"/>
      <c r="DC523" s="283"/>
      <c r="DD523" s="985"/>
      <c r="DE523" s="986"/>
      <c r="DF523" s="985"/>
      <c r="DG523" s="986"/>
      <c r="DH523" s="985"/>
      <c r="DI523" s="986"/>
      <c r="DJ523" s="985"/>
      <c r="DK523" s="986"/>
      <c r="DL523" s="985"/>
      <c r="DM523" s="986"/>
      <c r="DN523" s="284"/>
      <c r="DO523" s="650">
        <f t="shared" si="963"/>
        <v>0</v>
      </c>
      <c r="DP523" s="676"/>
      <c r="DQ523" s="650">
        <f t="shared" si="964"/>
        <v>0</v>
      </c>
      <c r="DR523" s="676"/>
      <c r="DS523" s="650">
        <f t="shared" si="965"/>
        <v>0</v>
      </c>
      <c r="DT523" s="676"/>
      <c r="DU523" s="650">
        <f t="shared" si="966"/>
        <v>0</v>
      </c>
      <c r="DV523" s="676"/>
      <c r="DW523" s="650">
        <f t="shared" si="967"/>
        <v>0</v>
      </c>
      <c r="DX523" s="676"/>
      <c r="DY523" s="243">
        <f t="shared" si="980"/>
        <v>0</v>
      </c>
      <c r="DZ523" s="558">
        <f t="shared" si="968"/>
        <v>0</v>
      </c>
      <c r="EA523" s="522">
        <f t="shared" si="969"/>
        <v>0</v>
      </c>
      <c r="EB523" s="522">
        <f t="shared" si="970"/>
        <v>0</v>
      </c>
      <c r="EC523" s="522">
        <f t="shared" si="971"/>
        <v>0</v>
      </c>
      <c r="ED523" s="522">
        <f t="shared" si="972"/>
        <v>0</v>
      </c>
      <c r="EE523" s="574">
        <f t="shared" si="973"/>
        <v>0</v>
      </c>
      <c r="EF523" s="256">
        <f t="shared" si="974"/>
        <v>0</v>
      </c>
      <c r="EG523" s="256">
        <f t="shared" si="975"/>
        <v>0</v>
      </c>
      <c r="EH523" s="256">
        <f t="shared" si="976"/>
        <v>0</v>
      </c>
      <c r="EI523" s="256">
        <f t="shared" si="977"/>
        <v>0</v>
      </c>
      <c r="EJ523" s="256">
        <f t="shared" si="978"/>
        <v>0</v>
      </c>
      <c r="EK523" s="244">
        <f t="shared" si="979"/>
        <v>0</v>
      </c>
    </row>
    <row r="524" spans="1:142" ht="15" customHeight="1">
      <c r="C524" s="61" t="s">
        <v>15</v>
      </c>
      <c r="D524" s="655"/>
      <c r="E524" s="57"/>
      <c r="F524" s="57"/>
      <c r="G524" s="57"/>
      <c r="H524" s="57"/>
      <c r="I524" s="57"/>
      <c r="J524" s="649"/>
      <c r="K524" s="57"/>
      <c r="L524" s="33"/>
      <c r="M524" s="34">
        <f t="shared" si="962"/>
        <v>1</v>
      </c>
      <c r="N524" s="865"/>
      <c r="O524" s="866"/>
      <c r="P524" s="865"/>
      <c r="Q524" s="866"/>
      <c r="R524" s="865"/>
      <c r="S524" s="866"/>
      <c r="T524" s="865"/>
      <c r="U524" s="866"/>
      <c r="V524" s="865"/>
      <c r="W524" s="866"/>
      <c r="X524" s="287"/>
      <c r="Y524" s="867"/>
      <c r="Z524" s="961"/>
      <c r="AA524" s="867"/>
      <c r="AB524" s="961"/>
      <c r="AC524" s="867"/>
      <c r="AD524" s="961"/>
      <c r="AE524" s="867"/>
      <c r="AF524" s="961"/>
      <c r="AG524" s="867"/>
      <c r="AH524" s="961"/>
      <c r="AI524" s="277"/>
      <c r="AJ524" s="869"/>
      <c r="AK524" s="870"/>
      <c r="AL524" s="869"/>
      <c r="AM524" s="870"/>
      <c r="AN524" s="869"/>
      <c r="AO524" s="870"/>
      <c r="AP524" s="869"/>
      <c r="AQ524" s="870"/>
      <c r="AR524" s="869"/>
      <c r="AS524" s="870"/>
      <c r="AT524" s="278"/>
      <c r="AU524" s="861"/>
      <c r="AV524" s="862"/>
      <c r="AW524" s="861"/>
      <c r="AX524" s="862"/>
      <c r="AY524" s="861"/>
      <c r="AZ524" s="862"/>
      <c r="BA524" s="861"/>
      <c r="BB524" s="862"/>
      <c r="BC524" s="861"/>
      <c r="BD524" s="862"/>
      <c r="BE524" s="279"/>
      <c r="BF524" s="863"/>
      <c r="BG524" s="864"/>
      <c r="BH524" s="863"/>
      <c r="BI524" s="864"/>
      <c r="BJ524" s="863"/>
      <c r="BK524" s="864"/>
      <c r="BL524" s="863"/>
      <c r="BM524" s="864"/>
      <c r="BN524" s="863"/>
      <c r="BO524" s="864"/>
      <c r="BP524" s="514"/>
      <c r="BQ524" s="575"/>
      <c r="BR524" s="576"/>
      <c r="BS524" s="576"/>
      <c r="BT524" s="576"/>
      <c r="BU524" s="576"/>
      <c r="BV524" s="577"/>
      <c r="BW524" s="993"/>
      <c r="BX524" s="992"/>
      <c r="BY524" s="991"/>
      <c r="BZ524" s="992"/>
      <c r="CA524" s="991"/>
      <c r="CB524" s="992"/>
      <c r="CC524" s="991"/>
      <c r="CD524" s="992"/>
      <c r="CE524" s="991"/>
      <c r="CF524" s="992"/>
      <c r="CG524" s="281"/>
      <c r="CH524" s="989"/>
      <c r="CI524" s="990"/>
      <c r="CJ524" s="989"/>
      <c r="CK524" s="990"/>
      <c r="CL524" s="989"/>
      <c r="CM524" s="990"/>
      <c r="CN524" s="989"/>
      <c r="CO524" s="990"/>
      <c r="CP524" s="989"/>
      <c r="CQ524" s="990"/>
      <c r="CR524" s="282"/>
      <c r="CS524" s="987"/>
      <c r="CT524" s="988"/>
      <c r="CU524" s="987"/>
      <c r="CV524" s="988"/>
      <c r="CW524" s="987"/>
      <c r="CX524" s="988"/>
      <c r="CY524" s="987"/>
      <c r="CZ524" s="988"/>
      <c r="DA524" s="987"/>
      <c r="DB524" s="988"/>
      <c r="DC524" s="283"/>
      <c r="DD524" s="985"/>
      <c r="DE524" s="986"/>
      <c r="DF524" s="985"/>
      <c r="DG524" s="986"/>
      <c r="DH524" s="985"/>
      <c r="DI524" s="986"/>
      <c r="DJ524" s="985"/>
      <c r="DK524" s="986"/>
      <c r="DL524" s="985"/>
      <c r="DM524" s="986"/>
      <c r="DN524" s="284"/>
      <c r="DO524" s="650">
        <f t="shared" si="963"/>
        <v>0</v>
      </c>
      <c r="DP524" s="676"/>
      <c r="DQ524" s="650">
        <f t="shared" si="964"/>
        <v>0</v>
      </c>
      <c r="DR524" s="676"/>
      <c r="DS524" s="650">
        <f t="shared" si="965"/>
        <v>0</v>
      </c>
      <c r="DT524" s="676"/>
      <c r="DU524" s="650">
        <f t="shared" si="966"/>
        <v>0</v>
      </c>
      <c r="DV524" s="676"/>
      <c r="DW524" s="650">
        <f t="shared" si="967"/>
        <v>0</v>
      </c>
      <c r="DX524" s="676"/>
      <c r="DY524" s="243">
        <f t="shared" si="980"/>
        <v>0</v>
      </c>
      <c r="DZ524" s="558">
        <f t="shared" si="968"/>
        <v>0</v>
      </c>
      <c r="EA524" s="522">
        <f t="shared" si="969"/>
        <v>0</v>
      </c>
      <c r="EB524" s="522">
        <f t="shared" si="970"/>
        <v>0</v>
      </c>
      <c r="EC524" s="522">
        <f t="shared" si="971"/>
        <v>0</v>
      </c>
      <c r="ED524" s="522">
        <f t="shared" si="972"/>
        <v>0</v>
      </c>
      <c r="EE524" s="574">
        <f t="shared" si="973"/>
        <v>0</v>
      </c>
      <c r="EF524" s="256">
        <f t="shared" si="974"/>
        <v>0</v>
      </c>
      <c r="EG524" s="256">
        <f t="shared" si="975"/>
        <v>0</v>
      </c>
      <c r="EH524" s="256">
        <f t="shared" si="976"/>
        <v>0</v>
      </c>
      <c r="EI524" s="256">
        <f t="shared" si="977"/>
        <v>0</v>
      </c>
      <c r="EJ524" s="256">
        <f t="shared" si="978"/>
        <v>0</v>
      </c>
      <c r="EK524" s="244">
        <f t="shared" si="979"/>
        <v>0</v>
      </c>
    </row>
    <row r="525" spans="1:142" ht="15" customHeight="1">
      <c r="C525" s="61" t="s">
        <v>34</v>
      </c>
      <c r="D525" s="655"/>
      <c r="E525" s="57"/>
      <c r="F525" s="57"/>
      <c r="G525" s="57"/>
      <c r="H525" s="57"/>
      <c r="I525" s="57"/>
      <c r="J525" s="649"/>
      <c r="K525" s="57"/>
      <c r="L525" s="33"/>
      <c r="M525" s="34">
        <f t="shared" si="962"/>
        <v>1.1000000000000001</v>
      </c>
      <c r="N525" s="865"/>
      <c r="O525" s="866"/>
      <c r="P525" s="865"/>
      <c r="Q525" s="866"/>
      <c r="R525" s="865"/>
      <c r="S525" s="866"/>
      <c r="T525" s="865"/>
      <c r="U525" s="866"/>
      <c r="V525" s="865"/>
      <c r="W525" s="866"/>
      <c r="X525" s="287"/>
      <c r="Y525" s="867"/>
      <c r="Z525" s="961"/>
      <c r="AA525" s="867"/>
      <c r="AB525" s="961"/>
      <c r="AC525" s="867"/>
      <c r="AD525" s="961"/>
      <c r="AE525" s="867"/>
      <c r="AF525" s="961"/>
      <c r="AG525" s="867"/>
      <c r="AH525" s="961"/>
      <c r="AI525" s="277"/>
      <c r="AJ525" s="869"/>
      <c r="AK525" s="870"/>
      <c r="AL525" s="869"/>
      <c r="AM525" s="870"/>
      <c r="AN525" s="869"/>
      <c r="AO525" s="870"/>
      <c r="AP525" s="869"/>
      <c r="AQ525" s="870"/>
      <c r="AR525" s="869"/>
      <c r="AS525" s="870"/>
      <c r="AT525" s="278"/>
      <c r="AU525" s="861"/>
      <c r="AV525" s="862"/>
      <c r="AW525" s="861"/>
      <c r="AX525" s="862"/>
      <c r="AY525" s="861"/>
      <c r="AZ525" s="862"/>
      <c r="BA525" s="861"/>
      <c r="BB525" s="862"/>
      <c r="BC525" s="861"/>
      <c r="BD525" s="862"/>
      <c r="BE525" s="279"/>
      <c r="BF525" s="863"/>
      <c r="BG525" s="864"/>
      <c r="BH525" s="863"/>
      <c r="BI525" s="864"/>
      <c r="BJ525" s="863"/>
      <c r="BK525" s="864"/>
      <c r="BL525" s="863"/>
      <c r="BM525" s="864"/>
      <c r="BN525" s="863"/>
      <c r="BO525" s="864"/>
      <c r="BP525" s="514"/>
      <c r="BQ525" s="575"/>
      <c r="BR525" s="576"/>
      <c r="BS525" s="576"/>
      <c r="BT525" s="576"/>
      <c r="BU525" s="576"/>
      <c r="BV525" s="577"/>
      <c r="BW525" s="993"/>
      <c r="BX525" s="992"/>
      <c r="BY525" s="991"/>
      <c r="BZ525" s="992"/>
      <c r="CA525" s="991"/>
      <c r="CB525" s="992"/>
      <c r="CC525" s="991"/>
      <c r="CD525" s="992"/>
      <c r="CE525" s="991"/>
      <c r="CF525" s="992"/>
      <c r="CG525" s="281"/>
      <c r="CH525" s="989"/>
      <c r="CI525" s="990"/>
      <c r="CJ525" s="989"/>
      <c r="CK525" s="990"/>
      <c r="CL525" s="989"/>
      <c r="CM525" s="990"/>
      <c r="CN525" s="989"/>
      <c r="CO525" s="990"/>
      <c r="CP525" s="989"/>
      <c r="CQ525" s="990"/>
      <c r="CR525" s="282"/>
      <c r="CS525" s="987"/>
      <c r="CT525" s="988"/>
      <c r="CU525" s="987"/>
      <c r="CV525" s="988"/>
      <c r="CW525" s="987"/>
      <c r="CX525" s="988"/>
      <c r="CY525" s="987"/>
      <c r="CZ525" s="988"/>
      <c r="DA525" s="987"/>
      <c r="DB525" s="988"/>
      <c r="DC525" s="283"/>
      <c r="DD525" s="985"/>
      <c r="DE525" s="986"/>
      <c r="DF525" s="985"/>
      <c r="DG525" s="986"/>
      <c r="DH525" s="985"/>
      <c r="DI525" s="986"/>
      <c r="DJ525" s="985"/>
      <c r="DK525" s="986"/>
      <c r="DL525" s="985"/>
      <c r="DM525" s="986"/>
      <c r="DN525" s="284"/>
      <c r="DO525" s="650">
        <f t="shared" si="963"/>
        <v>0</v>
      </c>
      <c r="DP525" s="676"/>
      <c r="DQ525" s="650">
        <f t="shared" si="964"/>
        <v>0</v>
      </c>
      <c r="DR525" s="676"/>
      <c r="DS525" s="650">
        <f t="shared" si="965"/>
        <v>0</v>
      </c>
      <c r="DT525" s="676"/>
      <c r="DU525" s="650">
        <f t="shared" si="966"/>
        <v>0</v>
      </c>
      <c r="DV525" s="676"/>
      <c r="DW525" s="650">
        <f t="shared" si="967"/>
        <v>0</v>
      </c>
      <c r="DX525" s="676"/>
      <c r="DY525" s="243">
        <f t="shared" si="980"/>
        <v>0</v>
      </c>
      <c r="DZ525" s="558">
        <f t="shared" si="968"/>
        <v>0</v>
      </c>
      <c r="EA525" s="522">
        <f t="shared" si="969"/>
        <v>0</v>
      </c>
      <c r="EB525" s="522">
        <f t="shared" si="970"/>
        <v>0</v>
      </c>
      <c r="EC525" s="522">
        <f t="shared" si="971"/>
        <v>0</v>
      </c>
      <c r="ED525" s="522">
        <f t="shared" si="972"/>
        <v>0</v>
      </c>
      <c r="EE525" s="574">
        <f t="shared" si="973"/>
        <v>0</v>
      </c>
      <c r="EF525" s="256">
        <f t="shared" si="974"/>
        <v>0</v>
      </c>
      <c r="EG525" s="256">
        <f t="shared" si="975"/>
        <v>0</v>
      </c>
      <c r="EH525" s="256">
        <f t="shared" si="976"/>
        <v>0</v>
      </c>
      <c r="EI525" s="256">
        <f t="shared" si="977"/>
        <v>0</v>
      </c>
      <c r="EJ525" s="256">
        <f t="shared" si="978"/>
        <v>0</v>
      </c>
      <c r="EK525" s="244">
        <f t="shared" si="979"/>
        <v>0</v>
      </c>
    </row>
    <row r="526" spans="1:142" ht="15" customHeight="1">
      <c r="C526" s="61"/>
      <c r="J526" s="892" t="s">
        <v>150</v>
      </c>
      <c r="K526" s="903"/>
      <c r="L526" s="903"/>
      <c r="M526" s="885"/>
      <c r="N526" s="886"/>
      <c r="O526" s="686"/>
      <c r="P526" s="886"/>
      <c r="Q526" s="686"/>
      <c r="R526" s="886"/>
      <c r="S526" s="686"/>
      <c r="T526" s="886"/>
      <c r="U526" s="686"/>
      <c r="V526" s="886"/>
      <c r="W526" s="686"/>
      <c r="X526" s="109"/>
      <c r="Y526" s="886"/>
      <c r="Z526" s="686"/>
      <c r="AA526" s="886"/>
      <c r="AB526" s="686"/>
      <c r="AC526" s="886"/>
      <c r="AD526" s="686"/>
      <c r="AE526" s="886"/>
      <c r="AF526" s="686"/>
      <c r="AG526" s="886"/>
      <c r="AH526" s="686"/>
      <c r="AI526" s="109"/>
      <c r="AJ526" s="886"/>
      <c r="AK526" s="686"/>
      <c r="AL526" s="886"/>
      <c r="AM526" s="686"/>
      <c r="AN526" s="886"/>
      <c r="AO526" s="686"/>
      <c r="AP526" s="886"/>
      <c r="AQ526" s="686"/>
      <c r="AR526" s="886"/>
      <c r="AS526" s="686"/>
      <c r="AT526" s="109"/>
      <c r="AU526" s="886"/>
      <c r="AV526" s="686"/>
      <c r="AW526" s="886"/>
      <c r="AX526" s="686"/>
      <c r="AY526" s="886"/>
      <c r="AZ526" s="686"/>
      <c r="BA526" s="886"/>
      <c r="BB526" s="686"/>
      <c r="BC526" s="886"/>
      <c r="BD526" s="686"/>
      <c r="BE526" s="109"/>
      <c r="BF526" s="886"/>
      <c r="BG526" s="686"/>
      <c r="BH526" s="886"/>
      <c r="BI526" s="686"/>
      <c r="BJ526" s="886"/>
      <c r="BK526" s="686"/>
      <c r="BL526" s="886"/>
      <c r="BM526" s="686"/>
      <c r="BN526" s="886"/>
      <c r="BO526" s="686"/>
      <c r="BP526" s="164"/>
      <c r="BQ526" s="559"/>
      <c r="BR526" s="164"/>
      <c r="BS526" s="164"/>
      <c r="BT526" s="164"/>
      <c r="BU526" s="164"/>
      <c r="BV526" s="544"/>
      <c r="BW526" s="979"/>
      <c r="BX526" s="686"/>
      <c r="BY526" s="886"/>
      <c r="BZ526" s="686"/>
      <c r="CA526" s="886"/>
      <c r="CB526" s="686"/>
      <c r="CC526" s="886"/>
      <c r="CD526" s="686"/>
      <c r="CE526" s="886"/>
      <c r="CF526" s="686"/>
      <c r="CG526" s="109"/>
      <c r="CH526" s="886"/>
      <c r="CI526" s="686"/>
      <c r="CJ526" s="886"/>
      <c r="CK526" s="686"/>
      <c r="CL526" s="886"/>
      <c r="CM526" s="686"/>
      <c r="CN526" s="886"/>
      <c r="CO526" s="686"/>
      <c r="CP526" s="886"/>
      <c r="CQ526" s="686"/>
      <c r="CR526" s="109"/>
      <c r="CS526" s="886"/>
      <c r="CT526" s="686"/>
      <c r="CU526" s="886"/>
      <c r="CV526" s="686"/>
      <c r="CW526" s="886"/>
      <c r="CX526" s="686"/>
      <c r="CY526" s="886"/>
      <c r="CZ526" s="686"/>
      <c r="DA526" s="886"/>
      <c r="DB526" s="686"/>
      <c r="DC526" s="109"/>
      <c r="DD526" s="886"/>
      <c r="DE526" s="686"/>
      <c r="DF526" s="886"/>
      <c r="DG526" s="686"/>
      <c r="DH526" s="886"/>
      <c r="DI526" s="686"/>
      <c r="DJ526" s="886"/>
      <c r="DK526" s="686"/>
      <c r="DL526" s="886"/>
      <c r="DM526" s="686"/>
      <c r="DN526" s="109"/>
      <c r="DO526" s="886">
        <f>SUM(DO514:DO525)</f>
        <v>0</v>
      </c>
      <c r="DP526" s="686"/>
      <c r="DQ526" s="886">
        <f>SUM(DQ514:DQ525)</f>
        <v>0</v>
      </c>
      <c r="DR526" s="686"/>
      <c r="DS526" s="886">
        <f>SUM(DS514:DS525)</f>
        <v>0</v>
      </c>
      <c r="DT526" s="686"/>
      <c r="DU526" s="886">
        <f>SUM(DU514:DU525)</f>
        <v>0</v>
      </c>
      <c r="DV526" s="686"/>
      <c r="DW526" s="886">
        <f>SUM(DW514:DW525)</f>
        <v>0</v>
      </c>
      <c r="DX526" s="686"/>
      <c r="DY526" s="109">
        <f>SUM(DO526:DX526)</f>
        <v>0</v>
      </c>
      <c r="DZ526" s="559">
        <f>SUM(DZ514:DZ525)</f>
        <v>0</v>
      </c>
      <c r="EA526" s="164">
        <f>SUM(EA514:EA525)</f>
        <v>0</v>
      </c>
      <c r="EB526" s="164">
        <f t="shared" ref="EB526:ED526" si="981">SUM(EB514:EB525)</f>
        <v>0</v>
      </c>
      <c r="EC526" s="164">
        <f t="shared" si="981"/>
        <v>0</v>
      </c>
      <c r="ED526" s="164">
        <f t="shared" si="981"/>
        <v>0</v>
      </c>
      <c r="EE526" s="544">
        <f>SUM(DZ526:ED526)</f>
        <v>0</v>
      </c>
      <c r="EF526" s="109">
        <f>SUM(EF514:EF525)</f>
        <v>0</v>
      </c>
      <c r="EG526" s="109">
        <f>SUM(EG514:EG525)</f>
        <v>0</v>
      </c>
      <c r="EH526" s="109">
        <f>SUM(EH514:EH525)</f>
        <v>0</v>
      </c>
      <c r="EI526" s="109">
        <f>SUM(EI514:EI525)</f>
        <v>0</v>
      </c>
      <c r="EJ526" s="109">
        <f>SUM(EJ514:EJ525)</f>
        <v>0</v>
      </c>
      <c r="EK526" s="109">
        <f t="shared" si="979"/>
        <v>0</v>
      </c>
    </row>
    <row r="527" spans="1:142" s="9" customFormat="1" ht="15" customHeight="1">
      <c r="A527" s="62"/>
      <c r="B527" s="62"/>
      <c r="C527" s="904" t="s">
        <v>339</v>
      </c>
      <c r="D527" s="904"/>
      <c r="E527" s="904"/>
      <c r="F527" s="904"/>
      <c r="G527" s="904"/>
      <c r="H527" s="904"/>
      <c r="I527" s="904"/>
      <c r="J527" s="904"/>
      <c r="K527" s="904"/>
      <c r="L527" s="904"/>
      <c r="M527" s="904"/>
      <c r="N527" s="877">
        <f>N169+N207+N245+N283+N321+N359+N397+N435+N473+N511</f>
        <v>0</v>
      </c>
      <c r="O527" s="878"/>
      <c r="P527" s="877">
        <f>P169+P207+P245+P283+P321+P359+P397+P435+P473+P511</f>
        <v>0</v>
      </c>
      <c r="Q527" s="878"/>
      <c r="R527" s="877">
        <f>R169+R207+R245+R283+R321+R359+R397+R435+R473+R511</f>
        <v>0</v>
      </c>
      <c r="S527" s="878"/>
      <c r="T527" s="877">
        <f>T169+T207+T245+T283+T321+T359+T397+T435+T473+T511</f>
        <v>0</v>
      </c>
      <c r="U527" s="878"/>
      <c r="V527" s="877">
        <f>V169+V207+V245+V283+V321+V359+V397+V435+V473+V511</f>
        <v>0</v>
      </c>
      <c r="W527" s="878"/>
      <c r="X527" s="289">
        <f>SUM(N527:W527)</f>
        <v>0</v>
      </c>
      <c r="Y527" s="877">
        <f>Y169+Y207+Y245+Y283+Y321+Y359+Y397+Y435+Y473+Y511</f>
        <v>0</v>
      </c>
      <c r="Z527" s="878"/>
      <c r="AA527" s="877">
        <f>AA169+AA207+AA245+AA283+AA321+AA359+AA397+AA435+AA473+AA511</f>
        <v>0</v>
      </c>
      <c r="AB527" s="878"/>
      <c r="AC527" s="877">
        <f>AC169+AC207+AC245+AC283+AC321+AC359+AC397+AC435+AC473+AC511</f>
        <v>0</v>
      </c>
      <c r="AD527" s="878"/>
      <c r="AE527" s="877">
        <f>AE169+AE207+AE245+AE283+AE321+AE359+AE397+AE435+AE473+AE511</f>
        <v>0</v>
      </c>
      <c r="AF527" s="878"/>
      <c r="AG527" s="877">
        <f>AG169+AG207+AG245+AG283+AG321+AG359+AG397+AG435+AG473+AG511</f>
        <v>0</v>
      </c>
      <c r="AH527" s="878"/>
      <c r="AI527" s="289">
        <f>SUM(Y527:AG527)</f>
        <v>0</v>
      </c>
      <c r="AJ527" s="877">
        <f>AJ169+AJ207+AJ245+AJ283+AJ321+AJ359+AJ397+AJ435+AJ473+AJ511</f>
        <v>0</v>
      </c>
      <c r="AK527" s="878"/>
      <c r="AL527" s="877">
        <f>AL169+AL207+AL245+AL283+AL321+AL359+AL397+AL435+AL473+AL511</f>
        <v>0</v>
      </c>
      <c r="AM527" s="878"/>
      <c r="AN527" s="877">
        <f>AN169+AN207+AN245+AN283+AN321+AN359+AN397+AN435+AN473+AN511</f>
        <v>0</v>
      </c>
      <c r="AO527" s="878"/>
      <c r="AP527" s="877">
        <f>AP169+AP207+AP245+AP283+AP321+AP359+AP397+AP435+AP473+AP511</f>
        <v>0</v>
      </c>
      <c r="AQ527" s="878"/>
      <c r="AR527" s="877">
        <f>AR169+AR207+AR245+AR283+AR321+AR359+AR397+AR435+AR473+AR511</f>
        <v>0</v>
      </c>
      <c r="AS527" s="878"/>
      <c r="AT527" s="289">
        <f>SUM(AJ527:AS527)</f>
        <v>0</v>
      </c>
      <c r="AU527" s="877">
        <f>AU169+AU207+AU245+AU283+AU321+AU359+AU397+AU435+AU473+AU511</f>
        <v>0</v>
      </c>
      <c r="AV527" s="878"/>
      <c r="AW527" s="877">
        <f>AW169+AW207+AW245+AW283+AW321+AW359+AW397+AW435+AW473+AW511</f>
        <v>0</v>
      </c>
      <c r="AX527" s="878"/>
      <c r="AY527" s="877">
        <f>AY169+AY207+AY245+AY283+AY321+AY359+AY397+AY435+AY473+AY511</f>
        <v>0</v>
      </c>
      <c r="AZ527" s="878"/>
      <c r="BA527" s="877">
        <f>BA169+BA207+BA245+BA283+BA321+BA359+BA397+BA435+BA473+BA511</f>
        <v>0</v>
      </c>
      <c r="BB527" s="878"/>
      <c r="BC527" s="877">
        <f>BC169+BC207+BC245+BC283+BC321+BC359+BC397+BC435+BC473+BC511</f>
        <v>0</v>
      </c>
      <c r="BD527" s="878"/>
      <c r="BE527" s="289">
        <f>SUM(AU527:BD527)</f>
        <v>0</v>
      </c>
      <c r="BF527" s="877">
        <f>BF169+BF207+BF245+BF283+BF321+BF359+BF397+BF435+BF473+BF511</f>
        <v>0</v>
      </c>
      <c r="BG527" s="878"/>
      <c r="BH527" s="877">
        <f>BH169+BH207+BH245+BH283+BH321+BH359+BH397+BH435+BH473+BH511</f>
        <v>0</v>
      </c>
      <c r="BI527" s="878"/>
      <c r="BJ527" s="877">
        <f>BJ169+BJ207+BJ245+BJ283+BJ321+BJ359+BJ397+BJ435+BJ473+BJ511</f>
        <v>0</v>
      </c>
      <c r="BK527" s="878"/>
      <c r="BL527" s="877">
        <f>BL169+BL207+BL245+BL283+BL321+BL359+BL397+BL435+BL473+BL511</f>
        <v>0</v>
      </c>
      <c r="BM527" s="878"/>
      <c r="BN527" s="877">
        <f>BN169+BN207+BN245+BN283+BN321+BN359+BN397+BN435+BN473+BN511</f>
        <v>0</v>
      </c>
      <c r="BO527" s="878"/>
      <c r="BP527" s="516">
        <f>SUM(BF527:BO527)</f>
        <v>0</v>
      </c>
      <c r="BQ527" s="581">
        <f>BQ169+BQ207+BQ245+BQ283+BQ321+BQ359+BQ397+BQ435+BQ473+BQ511</f>
        <v>0</v>
      </c>
      <c r="BR527" s="289">
        <f>BR169+BR207+BR245+BR283+BR321+BR359+BR397+BR435+BR473+BR511</f>
        <v>0</v>
      </c>
      <c r="BS527" s="289">
        <f>BS169+BS207+BS245+BS283+BS321+BS359+BS397+BS435+BS473+BS511</f>
        <v>0</v>
      </c>
      <c r="BT527" s="289">
        <f>BT169+BT207+BT245+BT283+BT321+BT359+BT397+BT435+BT473+BT511</f>
        <v>0</v>
      </c>
      <c r="BU527" s="289">
        <f>BU169+BU207+BU245+BU283+BU321+BU359+BU397+BU435+BU473+BU511</f>
        <v>0</v>
      </c>
      <c r="BV527" s="548">
        <f>SUM(BQ527:BU527)</f>
        <v>0</v>
      </c>
      <c r="BW527" s="984">
        <f>BW169+BW207+BW245+BW283+BW321+BW359+BW397+BW435+BW473+BW511</f>
        <v>0</v>
      </c>
      <c r="BX527" s="878"/>
      <c r="BY527" s="877">
        <f>BY169+BY207+BY245+BY283+BY321+BY359+BY397+BY435+BY473+BY511</f>
        <v>0</v>
      </c>
      <c r="BZ527" s="878"/>
      <c r="CA527" s="877">
        <f>CA169+CA207+CA245+CA283+CA321+CA359+CA397+CA435+CA473+CA511</f>
        <v>0</v>
      </c>
      <c r="CB527" s="878"/>
      <c r="CC527" s="877">
        <f>CC169+CC207+CC245+CC283+CC321+CC359+CC397+CC435+CC473+CC511</f>
        <v>0</v>
      </c>
      <c r="CD527" s="878"/>
      <c r="CE527" s="877">
        <f>CE169+CE207+CE245+CE283+CE321+CE359+CE397+CE435+CE473+CE511</f>
        <v>0</v>
      </c>
      <c r="CF527" s="878"/>
      <c r="CG527" s="289">
        <f>SUM(BW527:CF527)</f>
        <v>0</v>
      </c>
      <c r="CH527" s="877">
        <f>CH169+CH207+CH245+CH283+CH321+CH359+CH397+CH435+CH473+CH511</f>
        <v>0</v>
      </c>
      <c r="CI527" s="878"/>
      <c r="CJ527" s="877">
        <f>CJ169+CJ207+CJ245+CJ283+CJ321+CJ359+CJ397+CJ435+CJ473+CJ511</f>
        <v>0</v>
      </c>
      <c r="CK527" s="878"/>
      <c r="CL527" s="877">
        <f>CL169+CL207+CL245+CL283+CL321+CL359+CL397+CL435+CL473+CL511</f>
        <v>0</v>
      </c>
      <c r="CM527" s="878"/>
      <c r="CN527" s="877">
        <f>CN169+CN207+CN245+CN283+CN321+CN359+CN397+CN435+CN473+CN511</f>
        <v>0</v>
      </c>
      <c r="CO527" s="878"/>
      <c r="CP527" s="877">
        <f>CP169+CP207+CP245+CP283+CP321+CP359+CP397+CP435+CP473+CP511</f>
        <v>0</v>
      </c>
      <c r="CQ527" s="878"/>
      <c r="CR527" s="289">
        <f>SUM(CH527:CQ527)</f>
        <v>0</v>
      </c>
      <c r="CS527" s="877">
        <f>CS169+CS207+CS245+CS283+CS321+CS359+CS397+CS435+CS473+CS511</f>
        <v>0</v>
      </c>
      <c r="CT527" s="878"/>
      <c r="CU527" s="877">
        <f>CU169+CU207+CU245+CU283+CU321+CU359+CU397+CU435+CU473+CU511</f>
        <v>0</v>
      </c>
      <c r="CV527" s="878"/>
      <c r="CW527" s="877">
        <f>CW169+CW207+CW245+CW283+CW321+CW359+CW397+CW435+CW473+CW511</f>
        <v>0</v>
      </c>
      <c r="CX527" s="878"/>
      <c r="CY527" s="877">
        <f>CY169+CY207+CY245+CY283+CY321+CY359+CY397+CY435+CY473+CY511</f>
        <v>0</v>
      </c>
      <c r="CZ527" s="878"/>
      <c r="DA527" s="877">
        <f>DA169+DA207+DA245+DA283+DA321+DA359+DA397+DA435+DA473+DA511</f>
        <v>0</v>
      </c>
      <c r="DB527" s="878"/>
      <c r="DC527" s="289">
        <f>SUM(CS527:DB527)</f>
        <v>0</v>
      </c>
      <c r="DD527" s="877">
        <f>DD169+DD207+DD245+DD283+DD321+DD359+DD397+DD435+DD473+DD511</f>
        <v>0</v>
      </c>
      <c r="DE527" s="878"/>
      <c r="DF527" s="877">
        <f>DF169+DF207+DF245+DF283+DF321+DF359+DF397+DF435+DF473+DF511</f>
        <v>0</v>
      </c>
      <c r="DG527" s="878"/>
      <c r="DH527" s="877">
        <f>DH169+DH207+DH245+DH283+DH321+DH359+DH397+DH435+DH473+DH511</f>
        <v>0</v>
      </c>
      <c r="DI527" s="878"/>
      <c r="DJ527" s="877">
        <f>DJ169+DJ207+DJ245+DJ283+DJ321+DJ359+DJ397+DJ435+DJ473+DJ511</f>
        <v>0</v>
      </c>
      <c r="DK527" s="878"/>
      <c r="DL527" s="877">
        <f>DL169+DL207+DL245+DL283+DL321+DL359+DL397+DL435+DL473+DL511</f>
        <v>0</v>
      </c>
      <c r="DM527" s="878"/>
      <c r="DN527" s="289">
        <f>SUM(DD527:DM527)</f>
        <v>0</v>
      </c>
      <c r="DO527" s="877">
        <f>DO169+DO207+DO245+DO283+DO321+DO359+DO397+DO435+DO473+DO511</f>
        <v>0</v>
      </c>
      <c r="DP527" s="878"/>
      <c r="DQ527" s="877">
        <f>DQ169+DQ207+DQ245+DQ283+DQ321+DQ359+DQ397+DQ435+DQ473+DQ511</f>
        <v>0</v>
      </c>
      <c r="DR527" s="878"/>
      <c r="DS527" s="877">
        <f>DS169+DS207+DS245+DS283+DS321+DS359+DS397+DS435+DS473+DS511</f>
        <v>0</v>
      </c>
      <c r="DT527" s="878"/>
      <c r="DU527" s="877">
        <f>DU169+DU207+DU245+DU283+DU321+DU359+DU397+DU435+DU473+DU511</f>
        <v>0</v>
      </c>
      <c r="DV527" s="878"/>
      <c r="DW527" s="877">
        <f>DW169+DW207+DW245+DW283+DW321+DW359+DW397+DW435+DW473+DW511</f>
        <v>0</v>
      </c>
      <c r="DX527" s="878"/>
      <c r="DY527" s="289">
        <f>SUM(DO527:DX527)</f>
        <v>0</v>
      </c>
      <c r="DZ527" s="581">
        <f>DZ169+DZ207+DZ245+DZ283+DZ321+DZ359+DZ397+DZ435+DZ473+DZ511</f>
        <v>0</v>
      </c>
      <c r="EA527" s="289">
        <f>EA169+EA207+EA245+EA283+EA321+EA359+EA397+EA435+EA473+EA511</f>
        <v>0</v>
      </c>
      <c r="EB527" s="289">
        <f>EB169+EB207+EB245+EB283+EB321+EB359+EB397+EB435+EB473+EB511</f>
        <v>0</v>
      </c>
      <c r="EC527" s="289">
        <f>EC169+EC207+EC245+EC283+EC321+EC359+EC397+EC435+EC473+EC511</f>
        <v>0</v>
      </c>
      <c r="ED527" s="289">
        <f>ED169+ED207+ED245+ED283+ED321+ED359+ED397+ED435+ED473+ED511</f>
        <v>0</v>
      </c>
      <c r="EE527" s="548">
        <f>SUM(DZ527:ED527)</f>
        <v>0</v>
      </c>
      <c r="EF527" s="289">
        <f>N527+Y527+AJ527+AU527+BF527+BW527+CH527+CS527+DD527+DO527</f>
        <v>0</v>
      </c>
      <c r="EG527" s="289">
        <f>P527+AA527+AL527+AW527+BH527+BY527+CJ527+CU527+DF527+DQ527</f>
        <v>0</v>
      </c>
      <c r="EH527" s="289">
        <f>R527+AC527+AN527+AY527+BJ527+CA527+CL527+CW527+DH527+DS527</f>
        <v>0</v>
      </c>
      <c r="EI527" s="289">
        <f>T527+AE527+AP527+BA527+BL527+CC527+CN527+CY527+DJ527+DU527</f>
        <v>0</v>
      </c>
      <c r="EJ527" s="289">
        <f>V527+AG527+AR527+BC527+BN527+CE527+CP527+DA527+DL527+DW527</f>
        <v>0</v>
      </c>
      <c r="EK527" s="289">
        <f t="shared" si="979"/>
        <v>0</v>
      </c>
      <c r="EL527" s="34"/>
    </row>
    <row r="528" spans="1:142" s="9" customFormat="1" ht="15" customHeight="1">
      <c r="A528" s="62"/>
      <c r="B528" s="62"/>
      <c r="C528" s="904" t="s">
        <v>340</v>
      </c>
      <c r="D528" s="904"/>
      <c r="E528" s="904"/>
      <c r="F528" s="904"/>
      <c r="G528" s="904"/>
      <c r="H528" s="904"/>
      <c r="I528" s="904"/>
      <c r="J528" s="904"/>
      <c r="K528" s="904"/>
      <c r="L528" s="904"/>
      <c r="M528" s="904"/>
      <c r="N528" s="877">
        <f>N184+N222+N260+N298+N374+N412+N450+N488+N526</f>
        <v>0</v>
      </c>
      <c r="O528" s="878"/>
      <c r="P528" s="877">
        <f>P184+P222+P260+P298+P374+P412+P450+P488+P526</f>
        <v>0</v>
      </c>
      <c r="Q528" s="878"/>
      <c r="R528" s="877">
        <f>R184+R222+R260+R298+R374+R412+R450+R488+R526</f>
        <v>0</v>
      </c>
      <c r="S528" s="878"/>
      <c r="T528" s="877">
        <f>T184+T222+T260+T298+T374+T412+T450+T488+T526</f>
        <v>0</v>
      </c>
      <c r="U528" s="878"/>
      <c r="V528" s="877">
        <f>V184+V222+V260+V298+V374+V412+V450+V488+V526</f>
        <v>0</v>
      </c>
      <c r="W528" s="878"/>
      <c r="X528" s="289">
        <f>SUM(N528:W528)</f>
        <v>0</v>
      </c>
      <c r="Y528" s="877">
        <f>Y184+Y222+Y260+Y298+Y374+Y412+Y450+Y488+Y526</f>
        <v>0</v>
      </c>
      <c r="Z528" s="878"/>
      <c r="AA528" s="877">
        <f>AA184+AA222+AA260+AA298+AA374+AA412+AA450+AA488+AA526</f>
        <v>0</v>
      </c>
      <c r="AB528" s="878"/>
      <c r="AC528" s="877">
        <f>AC184+AC222+AC260+AC298+AC374+AC412+AC450+AC488+AC526</f>
        <v>0</v>
      </c>
      <c r="AD528" s="878"/>
      <c r="AE528" s="877">
        <f>AE184+AE222+AE260+AE298+AE374+AE412+AE450+AE488+AE526</f>
        <v>0</v>
      </c>
      <c r="AF528" s="878"/>
      <c r="AG528" s="877">
        <f>AG184+AG222+AG260+AG298+AG374+AG412+AG450+AG488+AG526</f>
        <v>0</v>
      </c>
      <c r="AH528" s="878"/>
      <c r="AI528" s="289">
        <f>SUM(Y528:AG528)</f>
        <v>0</v>
      </c>
      <c r="AJ528" s="877">
        <f>AJ184+AJ222+AJ260+AJ298+AJ374+AJ412+AJ450+AJ488+AJ526</f>
        <v>0</v>
      </c>
      <c r="AK528" s="878"/>
      <c r="AL528" s="877">
        <f>AL184+AL222+AL260+AL298+AL374+AL412+AL450+AL488+AL526</f>
        <v>0</v>
      </c>
      <c r="AM528" s="878"/>
      <c r="AN528" s="877">
        <f>AN184+AN222+AN260+AN298+AN374+AN412+AN450+AN488+AN526</f>
        <v>0</v>
      </c>
      <c r="AO528" s="878"/>
      <c r="AP528" s="877">
        <f>AP184+AP222+AP260+AP298+AP374+AP412+AP450+AP488+AP526</f>
        <v>0</v>
      </c>
      <c r="AQ528" s="878"/>
      <c r="AR528" s="877">
        <f>AR184+AR222+AR260+AR298+AR374+AR412+AR450+AR488+AR526</f>
        <v>0</v>
      </c>
      <c r="AS528" s="878"/>
      <c r="AT528" s="289">
        <f>SUM(AJ528:AS528)</f>
        <v>0</v>
      </c>
      <c r="AU528" s="877">
        <f>AU184+AU222+AU260+AU298+AU374+AU412+AU450+AU488+AU526</f>
        <v>0</v>
      </c>
      <c r="AV528" s="878"/>
      <c r="AW528" s="877">
        <f>AW184+AW222+AW260+AW298+AW374+AW412+AW450+AW488+AW526</f>
        <v>0</v>
      </c>
      <c r="AX528" s="878"/>
      <c r="AY528" s="877">
        <f>AY184+AY222+AY260+AY298+AY374+AY412+AY450+AY488+AY526</f>
        <v>0</v>
      </c>
      <c r="AZ528" s="878"/>
      <c r="BA528" s="877">
        <f>BA184+BA222+BA260+BA298+BA374+BA412+BA450+BA488+BA526</f>
        <v>0</v>
      </c>
      <c r="BB528" s="878"/>
      <c r="BC528" s="877">
        <f>BC184+BC222+BC260+BC298+BC374+BC412+BC450+BC488+BC526</f>
        <v>0</v>
      </c>
      <c r="BD528" s="878"/>
      <c r="BE528" s="289">
        <f>SUM(AU528:BD528)</f>
        <v>0</v>
      </c>
      <c r="BF528" s="877">
        <f>BF184+BF222+BF260+BF298+BF374+BF412+BF450+BF488+BF526</f>
        <v>0</v>
      </c>
      <c r="BG528" s="878"/>
      <c r="BH528" s="877">
        <f>BH184+BH222+BH260+BH298+BH374+BH412+BH450+BH488+BH526</f>
        <v>0</v>
      </c>
      <c r="BI528" s="878"/>
      <c r="BJ528" s="877">
        <f>BJ184+BJ222+BJ260+BJ298+BJ374+BJ412+BJ450+BJ488+BJ526</f>
        <v>0</v>
      </c>
      <c r="BK528" s="878"/>
      <c r="BL528" s="877">
        <f>BL184+BL222+BL260+BL298+BL374+BL412+BL450+BL488+BL526</f>
        <v>0</v>
      </c>
      <c r="BM528" s="878"/>
      <c r="BN528" s="877">
        <f>BN184+BN222+BN260+BN298+BN374+BN412+BN450+BN488+BN526</f>
        <v>0</v>
      </c>
      <c r="BO528" s="878"/>
      <c r="BP528" s="516">
        <f>SUM(BF528:BO528)</f>
        <v>0</v>
      </c>
      <c r="BQ528" s="581">
        <f>BQ184+BQ222+BQ260+BQ298+BQ374+BQ412+BQ450+BQ488+BQ526</f>
        <v>0</v>
      </c>
      <c r="BR528" s="289">
        <f>BR184+BR222+BR260+BR298+BR374+BR412+BR450+BR488+BR526</f>
        <v>0</v>
      </c>
      <c r="BS528" s="289">
        <f>BS184+BS222+BS260+BS298+BS374+BS412+BS450+BS488+BS526</f>
        <v>0</v>
      </c>
      <c r="BT528" s="289">
        <f>BT184+BT222+BT260+BT298+BT374+BT412+BT450+BT488+BT526</f>
        <v>0</v>
      </c>
      <c r="BU528" s="289">
        <f>BU184+BU222+BU260+BU298+BU374+BU412+BU450+BU488+BU526</f>
        <v>0</v>
      </c>
      <c r="BV528" s="548">
        <f>SUM(BQ528:BU528)</f>
        <v>0</v>
      </c>
      <c r="BW528" s="984">
        <f>BW184+BW222+BW260+BW298+BW374+BW412+BW450+BW488+BW526</f>
        <v>0</v>
      </c>
      <c r="BX528" s="878"/>
      <c r="BY528" s="877">
        <f>BY184+BY222+BY260+BY298+BY374+BY412+BY450+BY488+BY526</f>
        <v>0</v>
      </c>
      <c r="BZ528" s="878"/>
      <c r="CA528" s="877">
        <f>CA184+CA222+CA260+CA298+CA374+CA412+CA450+CA488+CA526</f>
        <v>0</v>
      </c>
      <c r="CB528" s="878"/>
      <c r="CC528" s="877">
        <f>CC184+CC222+CC260+CC298+CC374+CC412+CC450+CC488+CC526</f>
        <v>0</v>
      </c>
      <c r="CD528" s="878"/>
      <c r="CE528" s="877">
        <f>CE184+CE222+CE260+CE298+CE374+CE412+CE450+CE488+CE526</f>
        <v>0</v>
      </c>
      <c r="CF528" s="878"/>
      <c r="CG528" s="289">
        <f>SUM(BW528:CF528)</f>
        <v>0</v>
      </c>
      <c r="CH528" s="877">
        <f>CH184+CH222+CH260+CH298+CH374+CH412+CH450+CH488+CH526</f>
        <v>0</v>
      </c>
      <c r="CI528" s="878"/>
      <c r="CJ528" s="877">
        <f>CJ184+CJ222+CJ260+CJ298+CJ374+CJ412+CJ450+CJ488+CJ526</f>
        <v>0</v>
      </c>
      <c r="CK528" s="878"/>
      <c r="CL528" s="877">
        <f>CL184+CL222+CL260+CL298+CL374+CL412+CL450+CL488+CL526</f>
        <v>0</v>
      </c>
      <c r="CM528" s="878"/>
      <c r="CN528" s="877">
        <f>CN184+CN222+CN260+CN298+CN374+CN412+CN450+CN488+CN526</f>
        <v>0</v>
      </c>
      <c r="CO528" s="878"/>
      <c r="CP528" s="877">
        <f>CP184+CP222+CP260+CP298+CP374+CP412+CP450+CP488+CP526</f>
        <v>0</v>
      </c>
      <c r="CQ528" s="878"/>
      <c r="CR528" s="289">
        <f>SUM(CH528:CQ528)</f>
        <v>0</v>
      </c>
      <c r="CS528" s="877">
        <f>CS184+CS222+CS260+CS298+CS374+CS412+CS450+CS488+CS526</f>
        <v>0</v>
      </c>
      <c r="CT528" s="878"/>
      <c r="CU528" s="877">
        <f>CU184+CU222+CU260+CU298+CU374+CU412+CU450+CU488+CU526</f>
        <v>0</v>
      </c>
      <c r="CV528" s="878"/>
      <c r="CW528" s="877">
        <f>CW184+CW222+CW260+CW298+CW374+CW412+CW450+CW488+CW526</f>
        <v>0</v>
      </c>
      <c r="CX528" s="878"/>
      <c r="CY528" s="877">
        <f>CY184+CY222+CY260+CY298+CY374+CY412+CY450+CY488+CY526</f>
        <v>0</v>
      </c>
      <c r="CZ528" s="878"/>
      <c r="DA528" s="877">
        <f>DA184+DA222+DA260+DA298+DA374+DA412+DA450+DA488+DA526</f>
        <v>0</v>
      </c>
      <c r="DB528" s="878"/>
      <c r="DC528" s="289">
        <f>SUM(CS528:DB528)</f>
        <v>0</v>
      </c>
      <c r="DD528" s="877">
        <f>DD184+DD222+DD260+DD298+DD374+DD412+DD450+DD488+DD526</f>
        <v>0</v>
      </c>
      <c r="DE528" s="878"/>
      <c r="DF528" s="877">
        <f>DF184+DF222+DF260+DF298+DF374+DF412+DF450+DF488+DF526</f>
        <v>0</v>
      </c>
      <c r="DG528" s="878"/>
      <c r="DH528" s="877">
        <f>DH184+DH222+DH260+DH298+DH374+DH412+DH450+DH488+DH526</f>
        <v>0</v>
      </c>
      <c r="DI528" s="878"/>
      <c r="DJ528" s="877">
        <f>DJ184+DJ222+DJ260+DJ298+DJ374+DJ412+DJ450+DJ488+DJ526</f>
        <v>0</v>
      </c>
      <c r="DK528" s="878"/>
      <c r="DL528" s="877">
        <f>DL184+DL222+DL260+DL298+DL374+DL412+DL450+DL488+DL526</f>
        <v>0</v>
      </c>
      <c r="DM528" s="878"/>
      <c r="DN528" s="289">
        <f>SUM(DD528:DM528)</f>
        <v>0</v>
      </c>
      <c r="DO528" s="877">
        <f>DO184+DO222+DO260+DO298+DO374+DO412+DO450+DO488+DO526</f>
        <v>0</v>
      </c>
      <c r="DP528" s="878"/>
      <c r="DQ528" s="877">
        <f>DQ184+DQ222+DQ260+DQ298+DQ374+DQ412+DQ450+DQ488+DQ526</f>
        <v>0</v>
      </c>
      <c r="DR528" s="878"/>
      <c r="DS528" s="877">
        <f>DS184+DS222+DS260+DS298+DS374+DS412+DS450+DS488+DS526</f>
        <v>0</v>
      </c>
      <c r="DT528" s="878"/>
      <c r="DU528" s="877">
        <f>DU184+DU222+DU260+DU298+DU374+DU412+DU450+DU488+DU526</f>
        <v>0</v>
      </c>
      <c r="DV528" s="878"/>
      <c r="DW528" s="877">
        <f>DW184+DW222+DW260+DW298+DW374+DW412+DW450+DW488+DW526</f>
        <v>0</v>
      </c>
      <c r="DX528" s="878"/>
      <c r="DY528" s="289">
        <f>SUM(DO528:DX528)</f>
        <v>0</v>
      </c>
      <c r="DZ528" s="581">
        <f>DZ184+DZ222+DZ260+DZ298+DZ374+DZ412+DZ450+DZ488+DZ526</f>
        <v>0</v>
      </c>
      <c r="EA528" s="289">
        <f>EA184+EA222+EA260+EA298+EA374+EA412+EA450+EA488+EA526</f>
        <v>0</v>
      </c>
      <c r="EB528" s="289">
        <f>EB184+EB222+EB260+EB298+EB374+EB412+EB450+EB488+EB526</f>
        <v>0</v>
      </c>
      <c r="EC528" s="289">
        <f>EC184+EC222+EC260+EC298+EC374+EC412+EC450+EC488+EC526</f>
        <v>0</v>
      </c>
      <c r="ED528" s="289">
        <f>ED184+ED222+ED260+ED298+ED374+ED412+ED450+ED488+ED526</f>
        <v>0</v>
      </c>
      <c r="EE528" s="548">
        <f>SUM(DZ528:ED528)</f>
        <v>0</v>
      </c>
      <c r="EF528" s="289">
        <f>N528+Y528+AJ528+AU528+BF528+BW528+CH528+CS528+DD528+DO528</f>
        <v>0</v>
      </c>
      <c r="EG528" s="289">
        <f>P528+AA528+AL528+AW528+BH528+BY528+CJ528+CU528+DF528+DQ528</f>
        <v>0</v>
      </c>
      <c r="EH528" s="289">
        <f>R528+AC528+AN528+AY528+BJ528+CA528+CL528+CW528+DH528+DS528</f>
        <v>0</v>
      </c>
      <c r="EI528" s="289">
        <f>T528+AE528+AP528+BA528+BL528+CC528+CN528+CY528+DJ528+DU528</f>
        <v>0</v>
      </c>
      <c r="EJ528" s="289">
        <f>V528+AG528+AR528+BC528+BN528+CE528+CP528+DA528+DL528+DW528</f>
        <v>0</v>
      </c>
      <c r="EK528" s="289">
        <f t="shared" si="979"/>
        <v>0</v>
      </c>
      <c r="EL528" s="34"/>
    </row>
    <row r="529" spans="1:142" s="9" customFormat="1" ht="15" customHeight="1">
      <c r="A529" s="62"/>
      <c r="B529" s="62"/>
      <c r="C529" s="670" t="s">
        <v>260</v>
      </c>
      <c r="D529" s="671"/>
      <c r="E529" s="671"/>
      <c r="F529" s="671"/>
      <c r="G529" s="671"/>
      <c r="H529" s="671"/>
      <c r="I529" s="671"/>
      <c r="J529" s="671"/>
      <c r="K529" s="671"/>
      <c r="L529" s="671"/>
      <c r="M529" s="672"/>
      <c r="N529" s="668">
        <f>N527+N528</f>
        <v>0</v>
      </c>
      <c r="O529" s="902"/>
      <c r="P529" s="668">
        <f>P527+P528</f>
        <v>0</v>
      </c>
      <c r="Q529" s="902"/>
      <c r="R529" s="668">
        <f>R527+R528</f>
        <v>0</v>
      </c>
      <c r="S529" s="902"/>
      <c r="T529" s="668">
        <f>T527+T528</f>
        <v>0</v>
      </c>
      <c r="U529" s="902"/>
      <c r="V529" s="668">
        <f>V527+V528</f>
        <v>0</v>
      </c>
      <c r="W529" s="902"/>
      <c r="X529" s="120">
        <f>SUM(N529:W529)</f>
        <v>0</v>
      </c>
      <c r="Y529" s="668">
        <f>Y527+Y528</f>
        <v>0</v>
      </c>
      <c r="Z529" s="902"/>
      <c r="AA529" s="668">
        <f t="shared" ref="AA529" si="982">AA527+AA528</f>
        <v>0</v>
      </c>
      <c r="AB529" s="902"/>
      <c r="AC529" s="668">
        <f t="shared" ref="AC529" si="983">AC527+AC528</f>
        <v>0</v>
      </c>
      <c r="AD529" s="902"/>
      <c r="AE529" s="668">
        <f t="shared" ref="AE529" si="984">AE527+AE528</f>
        <v>0</v>
      </c>
      <c r="AF529" s="902"/>
      <c r="AG529" s="668">
        <f t="shared" ref="AG529" si="985">AG527+AG528</f>
        <v>0</v>
      </c>
      <c r="AH529" s="902"/>
      <c r="AI529" s="120">
        <f>SUM(Y529:AG529)</f>
        <v>0</v>
      </c>
      <c r="AJ529" s="668">
        <f>AJ527+AJ528</f>
        <v>0</v>
      </c>
      <c r="AK529" s="902"/>
      <c r="AL529" s="668">
        <f>AL527+AL528</f>
        <v>0</v>
      </c>
      <c r="AM529" s="902"/>
      <c r="AN529" s="668">
        <f>AN527+AN528</f>
        <v>0</v>
      </c>
      <c r="AO529" s="902"/>
      <c r="AP529" s="668">
        <f>AP527+AP528</f>
        <v>0</v>
      </c>
      <c r="AQ529" s="902"/>
      <c r="AR529" s="668">
        <f>AR527+AR528</f>
        <v>0</v>
      </c>
      <c r="AS529" s="902"/>
      <c r="AT529" s="120">
        <f>SUM(AJ529:AS529)</f>
        <v>0</v>
      </c>
      <c r="AU529" s="668">
        <f>AU527+AU528</f>
        <v>0</v>
      </c>
      <c r="AV529" s="902"/>
      <c r="AW529" s="668">
        <f>AW527+AW528</f>
        <v>0</v>
      </c>
      <c r="AX529" s="902"/>
      <c r="AY529" s="668">
        <f>AY527+AY528</f>
        <v>0</v>
      </c>
      <c r="AZ529" s="902"/>
      <c r="BA529" s="668">
        <f>BA527+BA528</f>
        <v>0</v>
      </c>
      <c r="BB529" s="902"/>
      <c r="BC529" s="668">
        <f>BC527+BC528</f>
        <v>0</v>
      </c>
      <c r="BD529" s="902"/>
      <c r="BE529" s="120">
        <f>SUM(AU529:BD529)</f>
        <v>0</v>
      </c>
      <c r="BF529" s="668">
        <f>BF527+BF528</f>
        <v>0</v>
      </c>
      <c r="BG529" s="902"/>
      <c r="BH529" s="668">
        <f>BH527+BH528</f>
        <v>0</v>
      </c>
      <c r="BI529" s="902"/>
      <c r="BJ529" s="668">
        <f>BJ527+BJ528</f>
        <v>0</v>
      </c>
      <c r="BK529" s="902"/>
      <c r="BL529" s="668">
        <f>BL527+BL528</f>
        <v>0</v>
      </c>
      <c r="BM529" s="902"/>
      <c r="BN529" s="668">
        <f>BN527+BN528</f>
        <v>0</v>
      </c>
      <c r="BO529" s="902"/>
      <c r="BP529" s="488">
        <f>SUM(BF529:BO529)</f>
        <v>0</v>
      </c>
      <c r="BQ529" s="580">
        <f>SUM(BQ527:BQ528)</f>
        <v>0</v>
      </c>
      <c r="BR529" s="120">
        <f>SUM(BR527:BR528)</f>
        <v>0</v>
      </c>
      <c r="BS529" s="120">
        <f>SUM(BS527:BS528)</f>
        <v>0</v>
      </c>
      <c r="BT529" s="120">
        <f>SUM(BT527:BT528)</f>
        <v>0</v>
      </c>
      <c r="BU529" s="120">
        <f>SUM(BU527:BU528)</f>
        <v>0</v>
      </c>
      <c r="BV529" s="546">
        <f>SUM(BQ529:BU529)</f>
        <v>0</v>
      </c>
      <c r="BW529" s="983">
        <f>BW527+BW528</f>
        <v>0</v>
      </c>
      <c r="BX529" s="725"/>
      <c r="BY529" s="668">
        <f>BY527+BY528</f>
        <v>0</v>
      </c>
      <c r="BZ529" s="725"/>
      <c r="CA529" s="668">
        <f>CA527+CA528</f>
        <v>0</v>
      </c>
      <c r="CB529" s="902"/>
      <c r="CC529" s="668">
        <f>CC527+CC528</f>
        <v>0</v>
      </c>
      <c r="CD529" s="902"/>
      <c r="CE529" s="668">
        <f>CE527+CE528</f>
        <v>0</v>
      </c>
      <c r="CF529" s="902"/>
      <c r="CG529" s="120">
        <f>SUM(BW529:CF529)</f>
        <v>0</v>
      </c>
      <c r="CH529" s="668">
        <f>CH527+CH528</f>
        <v>0</v>
      </c>
      <c r="CI529" s="902"/>
      <c r="CJ529" s="668">
        <f>CJ527+CJ528</f>
        <v>0</v>
      </c>
      <c r="CK529" s="902"/>
      <c r="CL529" s="668">
        <f>CL527+CL528</f>
        <v>0</v>
      </c>
      <c r="CM529" s="902"/>
      <c r="CN529" s="668">
        <f>CN527+CN528</f>
        <v>0</v>
      </c>
      <c r="CO529" s="902"/>
      <c r="CP529" s="668">
        <f>CP527+CP528</f>
        <v>0</v>
      </c>
      <c r="CQ529" s="902"/>
      <c r="CR529" s="120">
        <f>SUM(CH529:CQ529)</f>
        <v>0</v>
      </c>
      <c r="CS529" s="668">
        <f>CS527+CS528</f>
        <v>0</v>
      </c>
      <c r="CT529" s="902"/>
      <c r="CU529" s="668">
        <f>CU527+CU528</f>
        <v>0</v>
      </c>
      <c r="CV529" s="902"/>
      <c r="CW529" s="668">
        <f>CW527+CW528</f>
        <v>0</v>
      </c>
      <c r="CX529" s="902"/>
      <c r="CY529" s="668">
        <f>CY527+CY528</f>
        <v>0</v>
      </c>
      <c r="CZ529" s="902"/>
      <c r="DA529" s="668">
        <f>DA527+DA528</f>
        <v>0</v>
      </c>
      <c r="DB529" s="902"/>
      <c r="DC529" s="120">
        <f>SUM(CS529:DB529)</f>
        <v>0</v>
      </c>
      <c r="DD529" s="668">
        <f>DD527+DD528</f>
        <v>0</v>
      </c>
      <c r="DE529" s="902"/>
      <c r="DF529" s="668">
        <f>DF527+DF528</f>
        <v>0</v>
      </c>
      <c r="DG529" s="902"/>
      <c r="DH529" s="668">
        <f>DH527+DH528</f>
        <v>0</v>
      </c>
      <c r="DI529" s="902"/>
      <c r="DJ529" s="668">
        <f>DJ527+DJ528</f>
        <v>0</v>
      </c>
      <c r="DK529" s="902"/>
      <c r="DL529" s="668">
        <f>DL527+DL528</f>
        <v>0</v>
      </c>
      <c r="DM529" s="902"/>
      <c r="DN529" s="120">
        <f>SUM(DD529:DM529)</f>
        <v>0</v>
      </c>
      <c r="DO529" s="668">
        <f>DO527+DO528</f>
        <v>0</v>
      </c>
      <c r="DP529" s="902"/>
      <c r="DQ529" s="668">
        <f>DQ527+DQ528</f>
        <v>0</v>
      </c>
      <c r="DR529" s="902"/>
      <c r="DS529" s="668">
        <f>DS527+DS528</f>
        <v>0</v>
      </c>
      <c r="DT529" s="902"/>
      <c r="DU529" s="668">
        <f>DU527+DU528</f>
        <v>0</v>
      </c>
      <c r="DV529" s="902"/>
      <c r="DW529" s="668">
        <f>DW527+DW528</f>
        <v>0</v>
      </c>
      <c r="DX529" s="902"/>
      <c r="DY529" s="120">
        <f>SUM(DO529:DX529)</f>
        <v>0</v>
      </c>
      <c r="DZ529" s="580">
        <f>SUM(DZ527:DZ528)</f>
        <v>0</v>
      </c>
      <c r="EA529" s="120">
        <f>SUM(EA527:EA528)</f>
        <v>0</v>
      </c>
      <c r="EB529" s="120">
        <f>SUM(EB527:EB528)</f>
        <v>0</v>
      </c>
      <c r="EC529" s="120">
        <f>SUM(EC527:EC528)</f>
        <v>0</v>
      </c>
      <c r="ED529" s="120">
        <f>SUM(ED527:ED528)</f>
        <v>0</v>
      </c>
      <c r="EE529" s="546">
        <f>SUM(DZ529:ED529)</f>
        <v>0</v>
      </c>
      <c r="EF529" s="120">
        <f>EF527+EF528</f>
        <v>0</v>
      </c>
      <c r="EG529" s="120">
        <f>EG527+EG528</f>
        <v>0</v>
      </c>
      <c r="EH529" s="120">
        <f>EH527+EH528</f>
        <v>0</v>
      </c>
      <c r="EI529" s="120">
        <f>EI527+EI528</f>
        <v>0</v>
      </c>
      <c r="EJ529" s="120">
        <f>EJ527+EJ528</f>
        <v>0</v>
      </c>
      <c r="EK529" s="120">
        <f t="shared" si="979"/>
        <v>0</v>
      </c>
      <c r="EL529" s="34"/>
    </row>
    <row r="530" spans="1:142" ht="15" customHeight="1">
      <c r="A530" s="62">
        <v>3000</v>
      </c>
      <c r="B530" s="62"/>
      <c r="C530" s="663" t="s">
        <v>272</v>
      </c>
      <c r="D530" s="664"/>
      <c r="E530" s="664"/>
      <c r="F530" s="664"/>
      <c r="G530" s="664"/>
      <c r="H530" s="664"/>
      <c r="I530" s="664"/>
      <c r="J530" s="664"/>
      <c r="K530" s="664"/>
      <c r="L530" s="664"/>
      <c r="M530" s="685"/>
      <c r="N530" s="125"/>
      <c r="O530" s="103"/>
      <c r="P530" s="125"/>
      <c r="Q530" s="103"/>
      <c r="R530" s="125"/>
      <c r="S530" s="103"/>
      <c r="T530" s="125"/>
      <c r="U530" s="103"/>
      <c r="V530" s="125"/>
      <c r="W530" s="103"/>
      <c r="X530" s="99"/>
      <c r="Y530" s="125"/>
      <c r="Z530" s="103"/>
      <c r="AA530" s="125"/>
      <c r="AB530" s="103"/>
      <c r="AC530" s="125"/>
      <c r="AD530" s="103"/>
      <c r="AE530" s="125"/>
      <c r="AF530" s="103"/>
      <c r="AG530" s="125"/>
      <c r="AH530" s="103"/>
      <c r="AI530" s="99"/>
      <c r="AJ530" s="125"/>
      <c r="AK530" s="103"/>
      <c r="AL530" s="125"/>
      <c r="AM530" s="103"/>
      <c r="AN530" s="125"/>
      <c r="AO530" s="103"/>
      <c r="AP530" s="125"/>
      <c r="AQ530" s="103"/>
      <c r="AR530" s="125"/>
      <c r="AS530" s="103"/>
      <c r="AT530" s="99"/>
      <c r="AU530" s="125"/>
      <c r="AV530" s="103"/>
      <c r="AW530" s="125"/>
      <c r="AX530" s="103"/>
      <c r="AY530" s="125"/>
      <c r="AZ530" s="103"/>
      <c r="BA530" s="125"/>
      <c r="BB530" s="103"/>
      <c r="BC530" s="125"/>
      <c r="BD530" s="103"/>
      <c r="BE530" s="99"/>
      <c r="BF530" s="125"/>
      <c r="BG530" s="103"/>
      <c r="BH530" s="125"/>
      <c r="BI530" s="103"/>
      <c r="BJ530" s="125"/>
      <c r="BK530" s="103"/>
      <c r="BL530" s="125"/>
      <c r="BM530" s="103"/>
      <c r="BN530" s="125"/>
      <c r="BO530" s="103"/>
      <c r="BP530" s="512"/>
      <c r="BQ530" s="560"/>
      <c r="BR530" s="512"/>
      <c r="BS530" s="512"/>
      <c r="BT530" s="512"/>
      <c r="BU530" s="512"/>
      <c r="BV530" s="542"/>
      <c r="BX530" s="103"/>
      <c r="BY530" s="125"/>
      <c r="BZ530" s="103"/>
      <c r="CA530" s="125"/>
      <c r="CB530" s="103"/>
      <c r="CC530" s="125"/>
      <c r="CD530" s="103"/>
      <c r="CE530" s="125"/>
      <c r="CF530" s="103"/>
      <c r="CG530" s="99"/>
      <c r="CH530" s="125"/>
      <c r="CI530" s="103"/>
      <c r="CJ530" s="125"/>
      <c r="CK530" s="103"/>
      <c r="CL530" s="125"/>
      <c r="CM530" s="103"/>
      <c r="CN530" s="125"/>
      <c r="CO530" s="103"/>
      <c r="CP530" s="125"/>
      <c r="CQ530" s="103"/>
      <c r="CR530" s="99"/>
      <c r="CS530" s="125"/>
      <c r="CT530" s="103"/>
      <c r="CU530" s="125"/>
      <c r="CV530" s="103"/>
      <c r="CW530" s="125"/>
      <c r="CX530" s="103"/>
      <c r="CY530" s="125"/>
      <c r="CZ530" s="103"/>
      <c r="DA530" s="125"/>
      <c r="DB530" s="103"/>
      <c r="DC530" s="99"/>
      <c r="DD530" s="125"/>
      <c r="DE530" s="103"/>
      <c r="DF530" s="125"/>
      <c r="DG530" s="103"/>
      <c r="DH530" s="125"/>
      <c r="DI530" s="103"/>
      <c r="DJ530" s="125"/>
      <c r="DK530" s="103"/>
      <c r="DL530" s="125"/>
      <c r="DM530" s="103"/>
      <c r="DN530" s="99"/>
      <c r="DO530" s="125"/>
      <c r="DP530" s="103"/>
      <c r="DQ530" s="125"/>
      <c r="DR530" s="103"/>
      <c r="DS530" s="125"/>
      <c r="DT530" s="103"/>
      <c r="DU530" s="125"/>
      <c r="DV530" s="103"/>
      <c r="DW530" s="125"/>
      <c r="DX530" s="103"/>
      <c r="DY530" s="99"/>
      <c r="DZ530" s="560"/>
      <c r="EA530" s="512"/>
      <c r="EB530" s="512"/>
      <c r="EC530" s="512"/>
      <c r="ED530" s="512"/>
      <c r="EE530" s="542"/>
      <c r="EF530" s="290"/>
      <c r="EG530" s="290"/>
      <c r="EH530" s="290"/>
      <c r="EI530" s="290"/>
      <c r="EJ530" s="290"/>
      <c r="EK530" s="245"/>
      <c r="EL530" s="34"/>
    </row>
    <row r="531" spans="1:142" ht="15" customHeight="1">
      <c r="C531" s="689" t="s">
        <v>29</v>
      </c>
      <c r="D531" s="666"/>
      <c r="E531" s="666"/>
      <c r="F531" s="666"/>
      <c r="G531" s="666"/>
      <c r="H531" s="666"/>
      <c r="I531" s="666"/>
      <c r="J531" s="666"/>
      <c r="K531" s="666"/>
      <c r="L531" s="666"/>
      <c r="M531" s="895"/>
      <c r="N531" s="851">
        <v>0</v>
      </c>
      <c r="O531" s="871"/>
      <c r="P531" s="851">
        <v>0</v>
      </c>
      <c r="Q531" s="871"/>
      <c r="R531" s="851">
        <v>0</v>
      </c>
      <c r="S531" s="871"/>
      <c r="T531" s="851">
        <v>0</v>
      </c>
      <c r="U531" s="871"/>
      <c r="V531" s="851">
        <v>0</v>
      </c>
      <c r="W531" s="871"/>
      <c r="X531" s="92">
        <f t="shared" ref="X531:X550" si="986">SUM(N531+P531+R531+T531+V531)</f>
        <v>0</v>
      </c>
      <c r="Y531" s="849">
        <v>0</v>
      </c>
      <c r="Z531" s="960"/>
      <c r="AA531" s="849">
        <v>0</v>
      </c>
      <c r="AB531" s="960"/>
      <c r="AC531" s="849">
        <v>0</v>
      </c>
      <c r="AD531" s="960"/>
      <c r="AE531" s="849">
        <v>0</v>
      </c>
      <c r="AF531" s="960"/>
      <c r="AG531" s="849">
        <v>0</v>
      </c>
      <c r="AH531" s="960"/>
      <c r="AI531" s="212">
        <f t="shared" ref="AI531:AI550" si="987">SUM(Y531+AA531+AC531+AE531+AG531)</f>
        <v>0</v>
      </c>
      <c r="AJ531" s="843">
        <v>0</v>
      </c>
      <c r="AK531" s="844"/>
      <c r="AL531" s="843">
        <v>0</v>
      </c>
      <c r="AM531" s="844"/>
      <c r="AN531" s="843">
        <v>0</v>
      </c>
      <c r="AO531" s="844"/>
      <c r="AP531" s="843">
        <v>0</v>
      </c>
      <c r="AQ531" s="844"/>
      <c r="AR531" s="843">
        <v>0</v>
      </c>
      <c r="AS531" s="844"/>
      <c r="AT531" s="215">
        <f t="shared" ref="AT531:AT550" si="988">SUM(AJ531+AL531+AN531+AP531+AR531)</f>
        <v>0</v>
      </c>
      <c r="AU531" s="845">
        <v>0</v>
      </c>
      <c r="AV531" s="846"/>
      <c r="AW531" s="845">
        <v>0</v>
      </c>
      <c r="AX531" s="846"/>
      <c r="AY531" s="845">
        <v>0</v>
      </c>
      <c r="AZ531" s="846"/>
      <c r="BA531" s="845">
        <v>0</v>
      </c>
      <c r="BB531" s="846"/>
      <c r="BC531" s="845">
        <v>0</v>
      </c>
      <c r="BD531" s="846"/>
      <c r="BE531" s="218">
        <f t="shared" ref="BE531:BE550" si="989">SUM(AU531+AW531+AY531+BA531+BC531)</f>
        <v>0</v>
      </c>
      <c r="BF531" s="847">
        <v>0</v>
      </c>
      <c r="BG531" s="848"/>
      <c r="BH531" s="847">
        <v>0</v>
      </c>
      <c r="BI531" s="848"/>
      <c r="BJ531" s="847">
        <v>0</v>
      </c>
      <c r="BK531" s="848"/>
      <c r="BL531" s="847">
        <v>0</v>
      </c>
      <c r="BM531" s="848"/>
      <c r="BN531" s="847">
        <v>0</v>
      </c>
      <c r="BO531" s="848"/>
      <c r="BP531" s="413">
        <f t="shared" ref="BP531:BP550" si="990">SUM(BF531+BH531+BJ531+BL531+BN531)</f>
        <v>0</v>
      </c>
      <c r="BQ531" s="558">
        <f>N531+Y531+AJ531+AU531+BF531</f>
        <v>0</v>
      </c>
      <c r="BR531" s="522">
        <f>P531+AA531+AL531+AW531+BH531</f>
        <v>0</v>
      </c>
      <c r="BS531" s="522">
        <f>R531+AC531+AN531+AY531+BJ531</f>
        <v>0</v>
      </c>
      <c r="BT531" s="522">
        <f>T531+AE531+AP531+BA531+BL531</f>
        <v>0</v>
      </c>
      <c r="BU531" s="522">
        <f>V531+AG531+AR531+BC531+BN531</f>
        <v>0</v>
      </c>
      <c r="BV531" s="574">
        <f t="shared" ref="BV531:BV532" si="991">SUM(BQ531:BU531)</f>
        <v>0</v>
      </c>
      <c r="BW531" s="969">
        <v>0</v>
      </c>
      <c r="BX531" s="970"/>
      <c r="BY531" s="971">
        <v>0</v>
      </c>
      <c r="BZ531" s="970"/>
      <c r="CA531" s="971">
        <v>0</v>
      </c>
      <c r="CB531" s="970"/>
      <c r="CC531" s="971">
        <v>0</v>
      </c>
      <c r="CD531" s="970"/>
      <c r="CE531" s="971">
        <v>0</v>
      </c>
      <c r="CF531" s="970"/>
      <c r="CG531" s="224">
        <f t="shared" ref="CG531:CG550" si="992">SUM(BW531+BY531+CA531+CC531+CE531)</f>
        <v>0</v>
      </c>
      <c r="CH531" s="963">
        <v>0</v>
      </c>
      <c r="CI531" s="964"/>
      <c r="CJ531" s="963">
        <v>0</v>
      </c>
      <c r="CK531" s="964"/>
      <c r="CL531" s="963">
        <v>0</v>
      </c>
      <c r="CM531" s="964"/>
      <c r="CN531" s="963">
        <v>0</v>
      </c>
      <c r="CO531" s="964"/>
      <c r="CP531" s="963">
        <v>0</v>
      </c>
      <c r="CQ531" s="964"/>
      <c r="CR531" s="227">
        <f t="shared" ref="CR531:CR550" si="993">SUM(CH531+CJ531+CL531+CN531+CP531)</f>
        <v>0</v>
      </c>
      <c r="CS531" s="965">
        <v>0</v>
      </c>
      <c r="CT531" s="966"/>
      <c r="CU531" s="965">
        <v>0</v>
      </c>
      <c r="CV531" s="966"/>
      <c r="CW531" s="965">
        <v>0</v>
      </c>
      <c r="CX531" s="966"/>
      <c r="CY531" s="965">
        <v>0</v>
      </c>
      <c r="CZ531" s="966"/>
      <c r="DA531" s="965">
        <v>0</v>
      </c>
      <c r="DB531" s="966"/>
      <c r="DC531" s="230">
        <f t="shared" ref="DC531:DC550" si="994">SUM(CS531+CU531+CW531+CY531+DA531)</f>
        <v>0</v>
      </c>
      <c r="DD531" s="967">
        <v>0</v>
      </c>
      <c r="DE531" s="968"/>
      <c r="DF531" s="967">
        <v>0</v>
      </c>
      <c r="DG531" s="968"/>
      <c r="DH531" s="967">
        <v>0</v>
      </c>
      <c r="DI531" s="968"/>
      <c r="DJ531" s="967">
        <v>0</v>
      </c>
      <c r="DK531" s="968"/>
      <c r="DL531" s="967">
        <v>0</v>
      </c>
      <c r="DM531" s="968"/>
      <c r="DN531" s="233">
        <f t="shared" ref="DN531:DN550" si="995">SUM(DD531+DF531+DH531+DJ531+DL531)</f>
        <v>0</v>
      </c>
      <c r="DO531" s="650">
        <v>0</v>
      </c>
      <c r="DP531" s="676"/>
      <c r="DQ531" s="650">
        <v>0</v>
      </c>
      <c r="DR531" s="676"/>
      <c r="DS531" s="650">
        <v>0</v>
      </c>
      <c r="DT531" s="676"/>
      <c r="DU531" s="650">
        <v>0</v>
      </c>
      <c r="DV531" s="676"/>
      <c r="DW531" s="650">
        <v>0</v>
      </c>
      <c r="DX531" s="676"/>
      <c r="DY531" s="243">
        <f t="shared" ref="DY531:DY550" si="996">SUM(DO531+DQ531+DS531+DU531+DW531)</f>
        <v>0</v>
      </c>
      <c r="DZ531" s="558">
        <f>BW531+CH531+CS531+DD531+DO531</f>
        <v>0</v>
      </c>
      <c r="EA531" s="522">
        <f>BY531+CJ531+CU531+DF531+DQ531</f>
        <v>0</v>
      </c>
      <c r="EB531" s="522">
        <f>CA531+CL531+CW531+DH531+DS531</f>
        <v>0</v>
      </c>
      <c r="EC531" s="522">
        <f>CC531+CN531+CY531+DJ531+DU531</f>
        <v>0</v>
      </c>
      <c r="ED531" s="522">
        <f>CE531+CP531+DA531+DL531+DW531</f>
        <v>0</v>
      </c>
      <c r="EE531" s="574">
        <f t="shared" ref="EE531:EE550" si="997">SUM(DZ531:ED531)</f>
        <v>0</v>
      </c>
      <c r="EF531" s="239">
        <f t="shared" ref="EF531:EF550" si="998">N531+Y531+AJ531+AU531+BF531+BW531+CH531+CS531+DD531+DO531</f>
        <v>0</v>
      </c>
      <c r="EG531" s="239">
        <f t="shared" ref="EG531:EG550" si="999">P531+AA531+AL531+AW531+BH531+BY531+CJ531+CU531+DF531+DQ531</f>
        <v>0</v>
      </c>
      <c r="EH531" s="239">
        <f t="shared" ref="EH531:EH550" si="1000">R531+AC531+AN531+AY531+BJ531+CA531+CL531+CW531+DH531+DS531</f>
        <v>0</v>
      </c>
      <c r="EI531" s="239">
        <f t="shared" ref="EI531:EI550" si="1001">T531+AE531+AP531+BA531+BL531+CC531+CN531+CY531+DJ531+DU531</f>
        <v>0</v>
      </c>
      <c r="EJ531" s="239">
        <f t="shared" ref="EJ531:EJ550" si="1002">V531+AG531+AR531+BC531+BN531+CE531+CP531+DA531+DL531+DW531</f>
        <v>0</v>
      </c>
      <c r="EK531" s="240">
        <f t="shared" ref="EK531:EK550" si="1003">SUM(EF531:EJ531)</f>
        <v>0</v>
      </c>
      <c r="EL531" s="34"/>
    </row>
    <row r="532" spans="1:142" ht="15" customHeight="1">
      <c r="C532" s="689" t="s">
        <v>29</v>
      </c>
      <c r="D532" s="666"/>
      <c r="E532" s="666"/>
      <c r="F532" s="666"/>
      <c r="G532" s="666"/>
      <c r="H532" s="666"/>
      <c r="I532" s="666"/>
      <c r="J532" s="666"/>
      <c r="K532" s="666"/>
      <c r="L532" s="666"/>
      <c r="M532" s="895"/>
      <c r="N532" s="851">
        <v>0</v>
      </c>
      <c r="O532" s="871"/>
      <c r="P532" s="851">
        <v>0</v>
      </c>
      <c r="Q532" s="871"/>
      <c r="R532" s="851">
        <v>0</v>
      </c>
      <c r="S532" s="871"/>
      <c r="T532" s="851">
        <v>0</v>
      </c>
      <c r="U532" s="871"/>
      <c r="V532" s="851">
        <v>0</v>
      </c>
      <c r="W532" s="871"/>
      <c r="X532" s="92">
        <f t="shared" si="986"/>
        <v>0</v>
      </c>
      <c r="Y532" s="849">
        <v>0</v>
      </c>
      <c r="Z532" s="960"/>
      <c r="AA532" s="849">
        <v>0</v>
      </c>
      <c r="AB532" s="960"/>
      <c r="AC532" s="849">
        <v>0</v>
      </c>
      <c r="AD532" s="960"/>
      <c r="AE532" s="849">
        <v>0</v>
      </c>
      <c r="AF532" s="960"/>
      <c r="AG532" s="849">
        <v>0</v>
      </c>
      <c r="AH532" s="960"/>
      <c r="AI532" s="212">
        <f t="shared" si="987"/>
        <v>0</v>
      </c>
      <c r="AJ532" s="843">
        <v>0</v>
      </c>
      <c r="AK532" s="844"/>
      <c r="AL532" s="843">
        <v>0</v>
      </c>
      <c r="AM532" s="844"/>
      <c r="AN532" s="843">
        <v>0</v>
      </c>
      <c r="AO532" s="844"/>
      <c r="AP532" s="843">
        <v>0</v>
      </c>
      <c r="AQ532" s="844"/>
      <c r="AR532" s="843">
        <v>0</v>
      </c>
      <c r="AS532" s="844"/>
      <c r="AT532" s="215">
        <f t="shared" si="988"/>
        <v>0</v>
      </c>
      <c r="AU532" s="845">
        <v>0</v>
      </c>
      <c r="AV532" s="846"/>
      <c r="AW532" s="845">
        <v>0</v>
      </c>
      <c r="AX532" s="846"/>
      <c r="AY532" s="845">
        <v>0</v>
      </c>
      <c r="AZ532" s="846"/>
      <c r="BA532" s="845">
        <v>0</v>
      </c>
      <c r="BB532" s="846"/>
      <c r="BC532" s="845">
        <v>0</v>
      </c>
      <c r="BD532" s="846"/>
      <c r="BE532" s="218">
        <f t="shared" si="989"/>
        <v>0</v>
      </c>
      <c r="BF532" s="847">
        <v>0</v>
      </c>
      <c r="BG532" s="848"/>
      <c r="BH532" s="847">
        <v>0</v>
      </c>
      <c r="BI532" s="848"/>
      <c r="BJ532" s="847">
        <v>0</v>
      </c>
      <c r="BK532" s="848"/>
      <c r="BL532" s="847">
        <v>0</v>
      </c>
      <c r="BM532" s="848"/>
      <c r="BN532" s="847">
        <v>0</v>
      </c>
      <c r="BO532" s="848"/>
      <c r="BP532" s="413">
        <f t="shared" si="990"/>
        <v>0</v>
      </c>
      <c r="BQ532" s="558">
        <f>N532+Y532+AJ532+AU532+BF532</f>
        <v>0</v>
      </c>
      <c r="BR532" s="522">
        <f>P532+AA532+AL532+AW532+BH532</f>
        <v>0</v>
      </c>
      <c r="BS532" s="522">
        <f>R532+AC532+AN532+AY532+BJ532</f>
        <v>0</v>
      </c>
      <c r="BT532" s="522">
        <f>T532+AE532+AP532+BA532+BL532</f>
        <v>0</v>
      </c>
      <c r="BU532" s="522">
        <f>V532+AG532+AR532+BC532+BN532</f>
        <v>0</v>
      </c>
      <c r="BV532" s="574">
        <f t="shared" si="991"/>
        <v>0</v>
      </c>
      <c r="BW532" s="969">
        <v>0</v>
      </c>
      <c r="BX532" s="970"/>
      <c r="BY532" s="971">
        <v>0</v>
      </c>
      <c r="BZ532" s="970"/>
      <c r="CA532" s="971">
        <v>0</v>
      </c>
      <c r="CB532" s="970"/>
      <c r="CC532" s="971">
        <v>0</v>
      </c>
      <c r="CD532" s="970"/>
      <c r="CE532" s="971">
        <v>0</v>
      </c>
      <c r="CF532" s="970"/>
      <c r="CG532" s="224">
        <f t="shared" si="992"/>
        <v>0</v>
      </c>
      <c r="CH532" s="963">
        <v>0</v>
      </c>
      <c r="CI532" s="964"/>
      <c r="CJ532" s="963">
        <v>0</v>
      </c>
      <c r="CK532" s="964"/>
      <c r="CL532" s="963">
        <v>0</v>
      </c>
      <c r="CM532" s="964"/>
      <c r="CN532" s="963">
        <v>0</v>
      </c>
      <c r="CO532" s="964"/>
      <c r="CP532" s="963">
        <v>0</v>
      </c>
      <c r="CQ532" s="964"/>
      <c r="CR532" s="227">
        <f t="shared" si="993"/>
        <v>0</v>
      </c>
      <c r="CS532" s="965">
        <v>0</v>
      </c>
      <c r="CT532" s="966"/>
      <c r="CU532" s="965">
        <v>0</v>
      </c>
      <c r="CV532" s="966"/>
      <c r="CW532" s="965">
        <v>0</v>
      </c>
      <c r="CX532" s="966"/>
      <c r="CY532" s="965">
        <v>0</v>
      </c>
      <c r="CZ532" s="966"/>
      <c r="DA532" s="965">
        <v>0</v>
      </c>
      <c r="DB532" s="966"/>
      <c r="DC532" s="230">
        <f t="shared" si="994"/>
        <v>0</v>
      </c>
      <c r="DD532" s="967">
        <v>0</v>
      </c>
      <c r="DE532" s="968"/>
      <c r="DF532" s="967">
        <v>0</v>
      </c>
      <c r="DG532" s="968"/>
      <c r="DH532" s="967">
        <v>0</v>
      </c>
      <c r="DI532" s="968"/>
      <c r="DJ532" s="967">
        <v>0</v>
      </c>
      <c r="DK532" s="968"/>
      <c r="DL532" s="967">
        <v>0</v>
      </c>
      <c r="DM532" s="968"/>
      <c r="DN532" s="233">
        <f t="shared" si="995"/>
        <v>0</v>
      </c>
      <c r="DO532" s="650">
        <v>0</v>
      </c>
      <c r="DP532" s="676"/>
      <c r="DQ532" s="650">
        <v>0</v>
      </c>
      <c r="DR532" s="676"/>
      <c r="DS532" s="650">
        <v>0</v>
      </c>
      <c r="DT532" s="676"/>
      <c r="DU532" s="650">
        <v>0</v>
      </c>
      <c r="DV532" s="676"/>
      <c r="DW532" s="650">
        <v>0</v>
      </c>
      <c r="DX532" s="676"/>
      <c r="DY532" s="243">
        <f t="shared" si="996"/>
        <v>0</v>
      </c>
      <c r="DZ532" s="558">
        <f>BW532+CH532+CS532+DD532+DO532</f>
        <v>0</v>
      </c>
      <c r="EA532" s="522">
        <f>BY532+CJ532+CU532+DF532+DQ532</f>
        <v>0</v>
      </c>
      <c r="EB532" s="522">
        <f>CA532+CL532+CW532+DH532+DS532</f>
        <v>0</v>
      </c>
      <c r="EC532" s="522">
        <f>CC532+CN532+CY532+DJ532+DU532</f>
        <v>0</v>
      </c>
      <c r="ED532" s="522">
        <f>CE532+CP532+DA532+DL532+DW532</f>
        <v>0</v>
      </c>
      <c r="EE532" s="574">
        <f t="shared" si="997"/>
        <v>0</v>
      </c>
      <c r="EF532" s="239">
        <f t="shared" si="998"/>
        <v>0</v>
      </c>
      <c r="EG532" s="239">
        <f t="shared" si="999"/>
        <v>0</v>
      </c>
      <c r="EH532" s="239">
        <f t="shared" si="1000"/>
        <v>0</v>
      </c>
      <c r="EI532" s="239">
        <f t="shared" si="1001"/>
        <v>0</v>
      </c>
      <c r="EJ532" s="239">
        <f t="shared" si="1002"/>
        <v>0</v>
      </c>
      <c r="EK532" s="240">
        <f t="shared" si="1003"/>
        <v>0</v>
      </c>
      <c r="EL532" s="34"/>
    </row>
    <row r="533" spans="1:142" ht="15" customHeight="1">
      <c r="C533" s="652" t="s">
        <v>29</v>
      </c>
      <c r="D533" s="653"/>
      <c r="E533" s="666"/>
      <c r="F533" s="666"/>
      <c r="G533" s="666"/>
      <c r="H533" s="666"/>
      <c r="I533" s="666"/>
      <c r="J533" s="666"/>
      <c r="K533" s="666"/>
      <c r="L533" s="666"/>
      <c r="M533" s="895"/>
      <c r="N533" s="851">
        <v>0</v>
      </c>
      <c r="O533" s="871"/>
      <c r="P533" s="851">
        <v>0</v>
      </c>
      <c r="Q533" s="871"/>
      <c r="R533" s="851">
        <v>0</v>
      </c>
      <c r="S533" s="871"/>
      <c r="T533" s="851">
        <v>0</v>
      </c>
      <c r="U533" s="871"/>
      <c r="V533" s="851">
        <v>0</v>
      </c>
      <c r="W533" s="871"/>
      <c r="X533" s="92">
        <f t="shared" si="986"/>
        <v>0</v>
      </c>
      <c r="Y533" s="849">
        <v>0</v>
      </c>
      <c r="Z533" s="960"/>
      <c r="AA533" s="849">
        <v>0</v>
      </c>
      <c r="AB533" s="960"/>
      <c r="AC533" s="849">
        <v>0</v>
      </c>
      <c r="AD533" s="960"/>
      <c r="AE533" s="849">
        <v>0</v>
      </c>
      <c r="AF533" s="960"/>
      <c r="AG533" s="849">
        <v>0</v>
      </c>
      <c r="AH533" s="960"/>
      <c r="AI533" s="212">
        <f t="shared" si="987"/>
        <v>0</v>
      </c>
      <c r="AJ533" s="843">
        <v>0</v>
      </c>
      <c r="AK533" s="844"/>
      <c r="AL533" s="843">
        <v>0</v>
      </c>
      <c r="AM533" s="844"/>
      <c r="AN533" s="843">
        <v>0</v>
      </c>
      <c r="AO533" s="844"/>
      <c r="AP533" s="843">
        <v>0</v>
      </c>
      <c r="AQ533" s="844"/>
      <c r="AR533" s="843">
        <v>0</v>
      </c>
      <c r="AS533" s="844"/>
      <c r="AT533" s="215">
        <f t="shared" si="988"/>
        <v>0</v>
      </c>
      <c r="AU533" s="845">
        <v>0</v>
      </c>
      <c r="AV533" s="846"/>
      <c r="AW533" s="845">
        <v>0</v>
      </c>
      <c r="AX533" s="846"/>
      <c r="AY533" s="845">
        <v>0</v>
      </c>
      <c r="AZ533" s="846"/>
      <c r="BA533" s="845">
        <v>0</v>
      </c>
      <c r="BB533" s="846"/>
      <c r="BC533" s="845">
        <v>0</v>
      </c>
      <c r="BD533" s="846"/>
      <c r="BE533" s="218">
        <f t="shared" si="989"/>
        <v>0</v>
      </c>
      <c r="BF533" s="847">
        <v>0</v>
      </c>
      <c r="BG533" s="848"/>
      <c r="BH533" s="847">
        <v>0</v>
      </c>
      <c r="BI533" s="848"/>
      <c r="BJ533" s="847">
        <v>0</v>
      </c>
      <c r="BK533" s="848"/>
      <c r="BL533" s="847">
        <v>0</v>
      </c>
      <c r="BM533" s="848"/>
      <c r="BN533" s="847">
        <v>0</v>
      </c>
      <c r="BO533" s="848"/>
      <c r="BP533" s="413">
        <f t="shared" si="990"/>
        <v>0</v>
      </c>
      <c r="BQ533" s="558">
        <f t="shared" ref="BQ533:BQ550" si="1004">N533+Y533+AJ533+AU533+BF533</f>
        <v>0</v>
      </c>
      <c r="BR533" s="522">
        <f t="shared" ref="BR533:BR550" si="1005">P533+AA533+AL533+AW533+BH533</f>
        <v>0</v>
      </c>
      <c r="BS533" s="522">
        <f t="shared" ref="BS533:BS550" si="1006">R533+AC533+AN533+AY533+BJ533</f>
        <v>0</v>
      </c>
      <c r="BT533" s="522">
        <f t="shared" ref="BT533:BT550" si="1007">T533+AE533+AP533+BA533+BL533</f>
        <v>0</v>
      </c>
      <c r="BU533" s="522">
        <f t="shared" ref="BU533:BU550" si="1008">V533+AG533+AR533+BC533+BN533</f>
        <v>0</v>
      </c>
      <c r="BV533" s="574">
        <f t="shared" ref="BV533:BV550" si="1009">SUM(BQ533:BU533)</f>
        <v>0</v>
      </c>
      <c r="BW533" s="969">
        <v>0</v>
      </c>
      <c r="BX533" s="970"/>
      <c r="BY533" s="971">
        <v>0</v>
      </c>
      <c r="BZ533" s="970"/>
      <c r="CA533" s="971">
        <v>0</v>
      </c>
      <c r="CB533" s="970"/>
      <c r="CC533" s="971">
        <v>0</v>
      </c>
      <c r="CD533" s="970"/>
      <c r="CE533" s="971">
        <v>0</v>
      </c>
      <c r="CF533" s="970"/>
      <c r="CG533" s="224">
        <f t="shared" si="992"/>
        <v>0</v>
      </c>
      <c r="CH533" s="963">
        <v>0</v>
      </c>
      <c r="CI533" s="964"/>
      <c r="CJ533" s="963">
        <v>0</v>
      </c>
      <c r="CK533" s="964"/>
      <c r="CL533" s="963">
        <v>0</v>
      </c>
      <c r="CM533" s="964"/>
      <c r="CN533" s="963">
        <v>0</v>
      </c>
      <c r="CO533" s="964"/>
      <c r="CP533" s="963">
        <v>0</v>
      </c>
      <c r="CQ533" s="964"/>
      <c r="CR533" s="227">
        <f t="shared" si="993"/>
        <v>0</v>
      </c>
      <c r="CS533" s="965">
        <v>0</v>
      </c>
      <c r="CT533" s="966"/>
      <c r="CU533" s="965">
        <v>0</v>
      </c>
      <c r="CV533" s="966"/>
      <c r="CW533" s="965">
        <v>0</v>
      </c>
      <c r="CX533" s="966"/>
      <c r="CY533" s="965">
        <v>0</v>
      </c>
      <c r="CZ533" s="966"/>
      <c r="DA533" s="965">
        <v>0</v>
      </c>
      <c r="DB533" s="966"/>
      <c r="DC533" s="230">
        <f t="shared" si="994"/>
        <v>0</v>
      </c>
      <c r="DD533" s="967">
        <v>0</v>
      </c>
      <c r="DE533" s="968"/>
      <c r="DF533" s="967">
        <v>0</v>
      </c>
      <c r="DG533" s="968"/>
      <c r="DH533" s="967">
        <v>0</v>
      </c>
      <c r="DI533" s="968"/>
      <c r="DJ533" s="967">
        <v>0</v>
      </c>
      <c r="DK533" s="968"/>
      <c r="DL533" s="967">
        <v>0</v>
      </c>
      <c r="DM533" s="968"/>
      <c r="DN533" s="233">
        <f t="shared" si="995"/>
        <v>0</v>
      </c>
      <c r="DO533" s="650">
        <v>0</v>
      </c>
      <c r="DP533" s="676"/>
      <c r="DQ533" s="650">
        <v>0</v>
      </c>
      <c r="DR533" s="676"/>
      <c r="DS533" s="650">
        <v>0</v>
      </c>
      <c r="DT533" s="676"/>
      <c r="DU533" s="650">
        <v>0</v>
      </c>
      <c r="DV533" s="676"/>
      <c r="DW533" s="650">
        <v>0</v>
      </c>
      <c r="DX533" s="676"/>
      <c r="DY533" s="243">
        <f t="shared" si="996"/>
        <v>0</v>
      </c>
      <c r="DZ533" s="558">
        <f t="shared" ref="DZ533:DZ550" si="1010">BW533+CH533+CS533+DD533+DO533</f>
        <v>0</v>
      </c>
      <c r="EA533" s="522">
        <f t="shared" ref="EA533:EA550" si="1011">BY533+CJ533+CU533+DF533+DQ533</f>
        <v>0</v>
      </c>
      <c r="EB533" s="522">
        <f t="shared" ref="EB533:EB550" si="1012">CA533+CL533+CW533+DH533+DS533</f>
        <v>0</v>
      </c>
      <c r="EC533" s="522">
        <f t="shared" ref="EC533:EC550" si="1013">CC533+CN533+CY533+DJ533+DU533</f>
        <v>0</v>
      </c>
      <c r="ED533" s="522">
        <f t="shared" ref="ED533:ED550" si="1014">CE533+CP533+DA533+DL533+DW533</f>
        <v>0</v>
      </c>
      <c r="EE533" s="574">
        <f t="shared" si="997"/>
        <v>0</v>
      </c>
      <c r="EF533" s="239">
        <f t="shared" si="998"/>
        <v>0</v>
      </c>
      <c r="EG533" s="239">
        <f t="shared" si="999"/>
        <v>0</v>
      </c>
      <c r="EH533" s="239">
        <f t="shared" si="1000"/>
        <v>0</v>
      </c>
      <c r="EI533" s="239">
        <f t="shared" si="1001"/>
        <v>0</v>
      </c>
      <c r="EJ533" s="239">
        <f t="shared" si="1002"/>
        <v>0</v>
      </c>
      <c r="EK533" s="240">
        <f t="shared" si="1003"/>
        <v>0</v>
      </c>
      <c r="EL533" s="34"/>
    </row>
    <row r="534" spans="1:142" ht="15" customHeight="1">
      <c r="C534" s="652" t="s">
        <v>29</v>
      </c>
      <c r="D534" s="653"/>
      <c r="E534" s="666"/>
      <c r="F534" s="666"/>
      <c r="G534" s="666"/>
      <c r="H534" s="666"/>
      <c r="I534" s="666"/>
      <c r="J534" s="666"/>
      <c r="K534" s="666"/>
      <c r="L534" s="666"/>
      <c r="M534" s="895"/>
      <c r="N534" s="851">
        <v>0</v>
      </c>
      <c r="O534" s="871"/>
      <c r="P534" s="851">
        <v>0</v>
      </c>
      <c r="Q534" s="871"/>
      <c r="R534" s="851">
        <v>0</v>
      </c>
      <c r="S534" s="871"/>
      <c r="T534" s="851">
        <v>0</v>
      </c>
      <c r="U534" s="871"/>
      <c r="V534" s="851">
        <v>0</v>
      </c>
      <c r="W534" s="871"/>
      <c r="X534" s="92">
        <f t="shared" si="986"/>
        <v>0</v>
      </c>
      <c r="Y534" s="849">
        <v>0</v>
      </c>
      <c r="Z534" s="960"/>
      <c r="AA534" s="849">
        <v>0</v>
      </c>
      <c r="AB534" s="960"/>
      <c r="AC534" s="849">
        <v>0</v>
      </c>
      <c r="AD534" s="960"/>
      <c r="AE534" s="849">
        <v>0</v>
      </c>
      <c r="AF534" s="960"/>
      <c r="AG534" s="849">
        <v>0</v>
      </c>
      <c r="AH534" s="960"/>
      <c r="AI534" s="212">
        <f t="shared" si="987"/>
        <v>0</v>
      </c>
      <c r="AJ534" s="843">
        <v>0</v>
      </c>
      <c r="AK534" s="844"/>
      <c r="AL534" s="843">
        <v>0</v>
      </c>
      <c r="AM534" s="844"/>
      <c r="AN534" s="843">
        <v>0</v>
      </c>
      <c r="AO534" s="844"/>
      <c r="AP534" s="843">
        <v>0</v>
      </c>
      <c r="AQ534" s="844"/>
      <c r="AR534" s="843">
        <v>0</v>
      </c>
      <c r="AS534" s="844"/>
      <c r="AT534" s="215">
        <f t="shared" si="988"/>
        <v>0</v>
      </c>
      <c r="AU534" s="845">
        <v>0</v>
      </c>
      <c r="AV534" s="846"/>
      <c r="AW534" s="845">
        <v>0</v>
      </c>
      <c r="AX534" s="846"/>
      <c r="AY534" s="845">
        <v>0</v>
      </c>
      <c r="AZ534" s="846"/>
      <c r="BA534" s="845">
        <v>0</v>
      </c>
      <c r="BB534" s="846"/>
      <c r="BC534" s="845">
        <v>0</v>
      </c>
      <c r="BD534" s="846"/>
      <c r="BE534" s="218">
        <f t="shared" si="989"/>
        <v>0</v>
      </c>
      <c r="BF534" s="847">
        <v>0</v>
      </c>
      <c r="BG534" s="848"/>
      <c r="BH534" s="847">
        <v>0</v>
      </c>
      <c r="BI534" s="848"/>
      <c r="BJ534" s="847">
        <v>0</v>
      </c>
      <c r="BK534" s="848"/>
      <c r="BL534" s="847">
        <v>0</v>
      </c>
      <c r="BM534" s="848"/>
      <c r="BN534" s="847">
        <v>0</v>
      </c>
      <c r="BO534" s="848"/>
      <c r="BP534" s="413">
        <f t="shared" si="990"/>
        <v>0</v>
      </c>
      <c r="BQ534" s="558">
        <f t="shared" si="1004"/>
        <v>0</v>
      </c>
      <c r="BR534" s="522">
        <f t="shared" si="1005"/>
        <v>0</v>
      </c>
      <c r="BS534" s="522">
        <f t="shared" si="1006"/>
        <v>0</v>
      </c>
      <c r="BT534" s="522">
        <f t="shared" si="1007"/>
        <v>0</v>
      </c>
      <c r="BU534" s="522">
        <f t="shared" si="1008"/>
        <v>0</v>
      </c>
      <c r="BV534" s="574">
        <f t="shared" si="1009"/>
        <v>0</v>
      </c>
      <c r="BW534" s="969">
        <v>0</v>
      </c>
      <c r="BX534" s="970"/>
      <c r="BY534" s="971">
        <v>0</v>
      </c>
      <c r="BZ534" s="970"/>
      <c r="CA534" s="971">
        <v>0</v>
      </c>
      <c r="CB534" s="970"/>
      <c r="CC534" s="971">
        <v>0</v>
      </c>
      <c r="CD534" s="970"/>
      <c r="CE534" s="971">
        <v>0</v>
      </c>
      <c r="CF534" s="970"/>
      <c r="CG534" s="224">
        <f t="shared" si="992"/>
        <v>0</v>
      </c>
      <c r="CH534" s="963">
        <v>0</v>
      </c>
      <c r="CI534" s="964"/>
      <c r="CJ534" s="963">
        <v>0</v>
      </c>
      <c r="CK534" s="964"/>
      <c r="CL534" s="963">
        <v>0</v>
      </c>
      <c r="CM534" s="964"/>
      <c r="CN534" s="963">
        <v>0</v>
      </c>
      <c r="CO534" s="964"/>
      <c r="CP534" s="963">
        <v>0</v>
      </c>
      <c r="CQ534" s="964"/>
      <c r="CR534" s="227">
        <f t="shared" si="993"/>
        <v>0</v>
      </c>
      <c r="CS534" s="965">
        <v>0</v>
      </c>
      <c r="CT534" s="966"/>
      <c r="CU534" s="965">
        <v>0</v>
      </c>
      <c r="CV534" s="966"/>
      <c r="CW534" s="965">
        <v>0</v>
      </c>
      <c r="CX534" s="966"/>
      <c r="CY534" s="965">
        <v>0</v>
      </c>
      <c r="CZ534" s="966"/>
      <c r="DA534" s="965">
        <v>0</v>
      </c>
      <c r="DB534" s="966"/>
      <c r="DC534" s="230">
        <f t="shared" si="994"/>
        <v>0</v>
      </c>
      <c r="DD534" s="967">
        <v>0</v>
      </c>
      <c r="DE534" s="968"/>
      <c r="DF534" s="967">
        <v>0</v>
      </c>
      <c r="DG534" s="968"/>
      <c r="DH534" s="967">
        <v>0</v>
      </c>
      <c r="DI534" s="968"/>
      <c r="DJ534" s="967">
        <v>0</v>
      </c>
      <c r="DK534" s="968"/>
      <c r="DL534" s="967">
        <v>0</v>
      </c>
      <c r="DM534" s="968"/>
      <c r="DN534" s="233">
        <f t="shared" si="995"/>
        <v>0</v>
      </c>
      <c r="DO534" s="650">
        <v>0</v>
      </c>
      <c r="DP534" s="676"/>
      <c r="DQ534" s="650">
        <v>0</v>
      </c>
      <c r="DR534" s="676"/>
      <c r="DS534" s="650">
        <v>0</v>
      </c>
      <c r="DT534" s="676"/>
      <c r="DU534" s="650">
        <v>0</v>
      </c>
      <c r="DV534" s="676"/>
      <c r="DW534" s="650">
        <v>0</v>
      </c>
      <c r="DX534" s="676"/>
      <c r="DY534" s="243">
        <f t="shared" si="996"/>
        <v>0</v>
      </c>
      <c r="DZ534" s="558">
        <f t="shared" si="1010"/>
        <v>0</v>
      </c>
      <c r="EA534" s="522">
        <f t="shared" si="1011"/>
        <v>0</v>
      </c>
      <c r="EB534" s="522">
        <f t="shared" si="1012"/>
        <v>0</v>
      </c>
      <c r="EC534" s="522">
        <f t="shared" si="1013"/>
        <v>0</v>
      </c>
      <c r="ED534" s="522">
        <f t="shared" si="1014"/>
        <v>0</v>
      </c>
      <c r="EE534" s="574">
        <f t="shared" si="997"/>
        <v>0</v>
      </c>
      <c r="EF534" s="239">
        <f t="shared" si="998"/>
        <v>0</v>
      </c>
      <c r="EG534" s="239">
        <f t="shared" si="999"/>
        <v>0</v>
      </c>
      <c r="EH534" s="239">
        <f t="shared" si="1000"/>
        <v>0</v>
      </c>
      <c r="EI534" s="239">
        <f t="shared" si="1001"/>
        <v>0</v>
      </c>
      <c r="EJ534" s="239">
        <f t="shared" si="1002"/>
        <v>0</v>
      </c>
      <c r="EK534" s="240">
        <f t="shared" si="1003"/>
        <v>0</v>
      </c>
      <c r="EL534" s="34"/>
    </row>
    <row r="535" spans="1:142" ht="15" customHeight="1">
      <c r="C535" s="652" t="s">
        <v>29</v>
      </c>
      <c r="D535" s="653"/>
      <c r="E535" s="666"/>
      <c r="F535" s="666"/>
      <c r="G535" s="666"/>
      <c r="H535" s="666"/>
      <c r="I535" s="666"/>
      <c r="J535" s="666"/>
      <c r="K535" s="666"/>
      <c r="L535" s="666"/>
      <c r="M535" s="895"/>
      <c r="N535" s="851">
        <v>0</v>
      </c>
      <c r="O535" s="871"/>
      <c r="P535" s="851">
        <v>0</v>
      </c>
      <c r="Q535" s="871"/>
      <c r="R535" s="851">
        <v>0</v>
      </c>
      <c r="S535" s="871"/>
      <c r="T535" s="851">
        <v>0</v>
      </c>
      <c r="U535" s="871"/>
      <c r="V535" s="851">
        <v>0</v>
      </c>
      <c r="W535" s="871"/>
      <c r="X535" s="92">
        <f t="shared" si="986"/>
        <v>0</v>
      </c>
      <c r="Y535" s="849">
        <v>0</v>
      </c>
      <c r="Z535" s="960"/>
      <c r="AA535" s="849">
        <v>0</v>
      </c>
      <c r="AB535" s="960"/>
      <c r="AC535" s="849">
        <v>0</v>
      </c>
      <c r="AD535" s="960"/>
      <c r="AE535" s="849">
        <v>0</v>
      </c>
      <c r="AF535" s="960"/>
      <c r="AG535" s="849">
        <v>0</v>
      </c>
      <c r="AH535" s="960"/>
      <c r="AI535" s="212">
        <f t="shared" si="987"/>
        <v>0</v>
      </c>
      <c r="AJ535" s="843">
        <v>0</v>
      </c>
      <c r="AK535" s="844"/>
      <c r="AL535" s="843">
        <v>0</v>
      </c>
      <c r="AM535" s="844"/>
      <c r="AN535" s="843">
        <v>0</v>
      </c>
      <c r="AO535" s="844"/>
      <c r="AP535" s="843">
        <v>0</v>
      </c>
      <c r="AQ535" s="844"/>
      <c r="AR535" s="843">
        <v>0</v>
      </c>
      <c r="AS535" s="844"/>
      <c r="AT535" s="215">
        <f t="shared" si="988"/>
        <v>0</v>
      </c>
      <c r="AU535" s="845">
        <v>0</v>
      </c>
      <c r="AV535" s="846"/>
      <c r="AW535" s="845">
        <v>0</v>
      </c>
      <c r="AX535" s="846"/>
      <c r="AY535" s="845">
        <v>0</v>
      </c>
      <c r="AZ535" s="846"/>
      <c r="BA535" s="845">
        <v>0</v>
      </c>
      <c r="BB535" s="846"/>
      <c r="BC535" s="845">
        <v>0</v>
      </c>
      <c r="BD535" s="846"/>
      <c r="BE535" s="218">
        <f t="shared" si="989"/>
        <v>0</v>
      </c>
      <c r="BF535" s="847">
        <v>0</v>
      </c>
      <c r="BG535" s="848"/>
      <c r="BH535" s="847">
        <v>0</v>
      </c>
      <c r="BI535" s="848"/>
      <c r="BJ535" s="847">
        <v>0</v>
      </c>
      <c r="BK535" s="848"/>
      <c r="BL535" s="847">
        <v>0</v>
      </c>
      <c r="BM535" s="848"/>
      <c r="BN535" s="847">
        <v>0</v>
      </c>
      <c r="BO535" s="848"/>
      <c r="BP535" s="413">
        <f t="shared" si="990"/>
        <v>0</v>
      </c>
      <c r="BQ535" s="558">
        <f t="shared" si="1004"/>
        <v>0</v>
      </c>
      <c r="BR535" s="522">
        <f t="shared" si="1005"/>
        <v>0</v>
      </c>
      <c r="BS535" s="522">
        <f t="shared" si="1006"/>
        <v>0</v>
      </c>
      <c r="BT535" s="522">
        <f t="shared" si="1007"/>
        <v>0</v>
      </c>
      <c r="BU535" s="522">
        <f t="shared" si="1008"/>
        <v>0</v>
      </c>
      <c r="BV535" s="574">
        <f t="shared" si="1009"/>
        <v>0</v>
      </c>
      <c r="BW535" s="969">
        <v>0</v>
      </c>
      <c r="BX535" s="970"/>
      <c r="BY535" s="971">
        <v>0</v>
      </c>
      <c r="BZ535" s="970"/>
      <c r="CA535" s="971">
        <v>0</v>
      </c>
      <c r="CB535" s="970"/>
      <c r="CC535" s="971">
        <v>0</v>
      </c>
      <c r="CD535" s="970"/>
      <c r="CE535" s="971">
        <v>0</v>
      </c>
      <c r="CF535" s="970"/>
      <c r="CG535" s="224">
        <f t="shared" si="992"/>
        <v>0</v>
      </c>
      <c r="CH535" s="963">
        <v>0</v>
      </c>
      <c r="CI535" s="964"/>
      <c r="CJ535" s="963">
        <v>0</v>
      </c>
      <c r="CK535" s="964"/>
      <c r="CL535" s="963">
        <v>0</v>
      </c>
      <c r="CM535" s="964"/>
      <c r="CN535" s="963">
        <v>0</v>
      </c>
      <c r="CO535" s="964"/>
      <c r="CP535" s="963">
        <v>0</v>
      </c>
      <c r="CQ535" s="964"/>
      <c r="CR535" s="227">
        <f t="shared" si="993"/>
        <v>0</v>
      </c>
      <c r="CS535" s="965">
        <v>0</v>
      </c>
      <c r="CT535" s="966"/>
      <c r="CU535" s="965">
        <v>0</v>
      </c>
      <c r="CV535" s="966"/>
      <c r="CW535" s="965">
        <v>0</v>
      </c>
      <c r="CX535" s="966"/>
      <c r="CY535" s="965">
        <v>0</v>
      </c>
      <c r="CZ535" s="966"/>
      <c r="DA535" s="965">
        <v>0</v>
      </c>
      <c r="DB535" s="966"/>
      <c r="DC535" s="230">
        <f t="shared" si="994"/>
        <v>0</v>
      </c>
      <c r="DD535" s="967">
        <v>0</v>
      </c>
      <c r="DE535" s="968"/>
      <c r="DF535" s="967">
        <v>0</v>
      </c>
      <c r="DG535" s="968"/>
      <c r="DH535" s="967">
        <v>0</v>
      </c>
      <c r="DI535" s="968"/>
      <c r="DJ535" s="967">
        <v>0</v>
      </c>
      <c r="DK535" s="968"/>
      <c r="DL535" s="967">
        <v>0</v>
      </c>
      <c r="DM535" s="968"/>
      <c r="DN535" s="233">
        <f t="shared" si="995"/>
        <v>0</v>
      </c>
      <c r="DO535" s="650">
        <v>0</v>
      </c>
      <c r="DP535" s="676"/>
      <c r="DQ535" s="650">
        <v>0</v>
      </c>
      <c r="DR535" s="676"/>
      <c r="DS535" s="650">
        <v>0</v>
      </c>
      <c r="DT535" s="676"/>
      <c r="DU535" s="650">
        <v>0</v>
      </c>
      <c r="DV535" s="676"/>
      <c r="DW535" s="650">
        <v>0</v>
      </c>
      <c r="DX535" s="676"/>
      <c r="DY535" s="243">
        <f t="shared" si="996"/>
        <v>0</v>
      </c>
      <c r="DZ535" s="558">
        <f t="shared" si="1010"/>
        <v>0</v>
      </c>
      <c r="EA535" s="522">
        <f t="shared" si="1011"/>
        <v>0</v>
      </c>
      <c r="EB535" s="522">
        <f t="shared" si="1012"/>
        <v>0</v>
      </c>
      <c r="EC535" s="522">
        <f t="shared" si="1013"/>
        <v>0</v>
      </c>
      <c r="ED535" s="522">
        <f t="shared" si="1014"/>
        <v>0</v>
      </c>
      <c r="EE535" s="574">
        <f t="shared" si="997"/>
        <v>0</v>
      </c>
      <c r="EF535" s="239">
        <f t="shared" si="998"/>
        <v>0</v>
      </c>
      <c r="EG535" s="239">
        <f t="shared" si="999"/>
        <v>0</v>
      </c>
      <c r="EH535" s="239">
        <f t="shared" si="1000"/>
        <v>0</v>
      </c>
      <c r="EI535" s="239">
        <f t="shared" si="1001"/>
        <v>0</v>
      </c>
      <c r="EJ535" s="239">
        <f t="shared" si="1002"/>
        <v>0</v>
      </c>
      <c r="EK535" s="240">
        <f t="shared" si="1003"/>
        <v>0</v>
      </c>
      <c r="EL535" s="34"/>
    </row>
    <row r="536" spans="1:142" ht="15" customHeight="1">
      <c r="C536" s="652" t="s">
        <v>29</v>
      </c>
      <c r="D536" s="653"/>
      <c r="E536" s="666"/>
      <c r="F536" s="666"/>
      <c r="G536" s="666"/>
      <c r="H536" s="666"/>
      <c r="I536" s="666"/>
      <c r="J536" s="666"/>
      <c r="K536" s="666"/>
      <c r="L536" s="666"/>
      <c r="M536" s="895"/>
      <c r="N536" s="851">
        <v>0</v>
      </c>
      <c r="O536" s="871"/>
      <c r="P536" s="851">
        <v>0</v>
      </c>
      <c r="Q536" s="871"/>
      <c r="R536" s="851">
        <v>0</v>
      </c>
      <c r="S536" s="871"/>
      <c r="T536" s="851">
        <v>0</v>
      </c>
      <c r="U536" s="871"/>
      <c r="V536" s="851">
        <v>0</v>
      </c>
      <c r="W536" s="871"/>
      <c r="X536" s="92">
        <f t="shared" si="986"/>
        <v>0</v>
      </c>
      <c r="Y536" s="849">
        <v>0</v>
      </c>
      <c r="Z536" s="960"/>
      <c r="AA536" s="849">
        <v>0</v>
      </c>
      <c r="AB536" s="960"/>
      <c r="AC536" s="849">
        <v>0</v>
      </c>
      <c r="AD536" s="960"/>
      <c r="AE536" s="849">
        <v>0</v>
      </c>
      <c r="AF536" s="960"/>
      <c r="AG536" s="849">
        <v>0</v>
      </c>
      <c r="AH536" s="960"/>
      <c r="AI536" s="212">
        <f t="shared" si="987"/>
        <v>0</v>
      </c>
      <c r="AJ536" s="843">
        <v>0</v>
      </c>
      <c r="AK536" s="844"/>
      <c r="AL536" s="843">
        <v>0</v>
      </c>
      <c r="AM536" s="844"/>
      <c r="AN536" s="843">
        <v>0</v>
      </c>
      <c r="AO536" s="844"/>
      <c r="AP536" s="843">
        <v>0</v>
      </c>
      <c r="AQ536" s="844"/>
      <c r="AR536" s="843">
        <v>0</v>
      </c>
      <c r="AS536" s="844"/>
      <c r="AT536" s="215">
        <f t="shared" si="988"/>
        <v>0</v>
      </c>
      <c r="AU536" s="845">
        <v>0</v>
      </c>
      <c r="AV536" s="846"/>
      <c r="AW536" s="845">
        <v>0</v>
      </c>
      <c r="AX536" s="846"/>
      <c r="AY536" s="845">
        <v>0</v>
      </c>
      <c r="AZ536" s="846"/>
      <c r="BA536" s="845">
        <v>0</v>
      </c>
      <c r="BB536" s="846"/>
      <c r="BC536" s="845">
        <v>0</v>
      </c>
      <c r="BD536" s="846"/>
      <c r="BE536" s="218">
        <f t="shared" si="989"/>
        <v>0</v>
      </c>
      <c r="BF536" s="847">
        <v>0</v>
      </c>
      <c r="BG536" s="848"/>
      <c r="BH536" s="847">
        <v>0</v>
      </c>
      <c r="BI536" s="848"/>
      <c r="BJ536" s="847">
        <v>0</v>
      </c>
      <c r="BK536" s="848"/>
      <c r="BL536" s="847">
        <v>0</v>
      </c>
      <c r="BM536" s="848"/>
      <c r="BN536" s="847">
        <v>0</v>
      </c>
      <c r="BO536" s="848"/>
      <c r="BP536" s="413">
        <f t="shared" si="990"/>
        <v>0</v>
      </c>
      <c r="BQ536" s="558">
        <f t="shared" si="1004"/>
        <v>0</v>
      </c>
      <c r="BR536" s="522">
        <f t="shared" si="1005"/>
        <v>0</v>
      </c>
      <c r="BS536" s="522">
        <f t="shared" si="1006"/>
        <v>0</v>
      </c>
      <c r="BT536" s="522">
        <f t="shared" si="1007"/>
        <v>0</v>
      </c>
      <c r="BU536" s="522">
        <f t="shared" si="1008"/>
        <v>0</v>
      </c>
      <c r="BV536" s="574">
        <f t="shared" si="1009"/>
        <v>0</v>
      </c>
      <c r="BW536" s="969">
        <v>0</v>
      </c>
      <c r="BX536" s="970"/>
      <c r="BY536" s="971">
        <v>0</v>
      </c>
      <c r="BZ536" s="970"/>
      <c r="CA536" s="971">
        <v>0</v>
      </c>
      <c r="CB536" s="970"/>
      <c r="CC536" s="971">
        <v>0</v>
      </c>
      <c r="CD536" s="970"/>
      <c r="CE536" s="971">
        <v>0</v>
      </c>
      <c r="CF536" s="970"/>
      <c r="CG536" s="224">
        <f t="shared" si="992"/>
        <v>0</v>
      </c>
      <c r="CH536" s="963">
        <v>0</v>
      </c>
      <c r="CI536" s="964"/>
      <c r="CJ536" s="963">
        <v>0</v>
      </c>
      <c r="CK536" s="964"/>
      <c r="CL536" s="963">
        <v>0</v>
      </c>
      <c r="CM536" s="964"/>
      <c r="CN536" s="963">
        <v>0</v>
      </c>
      <c r="CO536" s="964"/>
      <c r="CP536" s="963">
        <v>0</v>
      </c>
      <c r="CQ536" s="964"/>
      <c r="CR536" s="227">
        <f t="shared" si="993"/>
        <v>0</v>
      </c>
      <c r="CS536" s="965">
        <v>0</v>
      </c>
      <c r="CT536" s="966"/>
      <c r="CU536" s="965">
        <v>0</v>
      </c>
      <c r="CV536" s="966"/>
      <c r="CW536" s="965">
        <v>0</v>
      </c>
      <c r="CX536" s="966"/>
      <c r="CY536" s="965">
        <v>0</v>
      </c>
      <c r="CZ536" s="966"/>
      <c r="DA536" s="965">
        <v>0</v>
      </c>
      <c r="DB536" s="966"/>
      <c r="DC536" s="230">
        <f t="shared" si="994"/>
        <v>0</v>
      </c>
      <c r="DD536" s="967">
        <v>0</v>
      </c>
      <c r="DE536" s="968"/>
      <c r="DF536" s="967">
        <v>0</v>
      </c>
      <c r="DG536" s="968"/>
      <c r="DH536" s="967">
        <v>0</v>
      </c>
      <c r="DI536" s="968"/>
      <c r="DJ536" s="967">
        <v>0</v>
      </c>
      <c r="DK536" s="968"/>
      <c r="DL536" s="967">
        <v>0</v>
      </c>
      <c r="DM536" s="968"/>
      <c r="DN536" s="233">
        <f t="shared" si="995"/>
        <v>0</v>
      </c>
      <c r="DO536" s="650">
        <v>0</v>
      </c>
      <c r="DP536" s="676"/>
      <c r="DQ536" s="650">
        <v>0</v>
      </c>
      <c r="DR536" s="676"/>
      <c r="DS536" s="650">
        <v>0</v>
      </c>
      <c r="DT536" s="676"/>
      <c r="DU536" s="650">
        <v>0</v>
      </c>
      <c r="DV536" s="676"/>
      <c r="DW536" s="650">
        <v>0</v>
      </c>
      <c r="DX536" s="676"/>
      <c r="DY536" s="243">
        <f t="shared" si="996"/>
        <v>0</v>
      </c>
      <c r="DZ536" s="558">
        <f t="shared" si="1010"/>
        <v>0</v>
      </c>
      <c r="EA536" s="522">
        <f t="shared" si="1011"/>
        <v>0</v>
      </c>
      <c r="EB536" s="522">
        <f t="shared" si="1012"/>
        <v>0</v>
      </c>
      <c r="EC536" s="522">
        <f t="shared" si="1013"/>
        <v>0</v>
      </c>
      <c r="ED536" s="522">
        <f t="shared" si="1014"/>
        <v>0</v>
      </c>
      <c r="EE536" s="574">
        <f t="shared" si="997"/>
        <v>0</v>
      </c>
      <c r="EF536" s="239">
        <f t="shared" si="998"/>
        <v>0</v>
      </c>
      <c r="EG536" s="239">
        <f t="shared" si="999"/>
        <v>0</v>
      </c>
      <c r="EH536" s="239">
        <f t="shared" si="1000"/>
        <v>0</v>
      </c>
      <c r="EI536" s="239">
        <f t="shared" si="1001"/>
        <v>0</v>
      </c>
      <c r="EJ536" s="239">
        <f t="shared" si="1002"/>
        <v>0</v>
      </c>
      <c r="EK536" s="240">
        <f t="shared" si="1003"/>
        <v>0</v>
      </c>
      <c r="EL536" s="34"/>
    </row>
    <row r="537" spans="1:142" ht="15" customHeight="1">
      <c r="C537" s="652" t="s">
        <v>29</v>
      </c>
      <c r="D537" s="653"/>
      <c r="E537" s="666"/>
      <c r="F537" s="666"/>
      <c r="G537" s="666"/>
      <c r="H537" s="666"/>
      <c r="I537" s="666"/>
      <c r="J537" s="666"/>
      <c r="K537" s="666"/>
      <c r="L537" s="666"/>
      <c r="M537" s="895"/>
      <c r="N537" s="851">
        <v>0</v>
      </c>
      <c r="O537" s="871"/>
      <c r="P537" s="851">
        <v>0</v>
      </c>
      <c r="Q537" s="871"/>
      <c r="R537" s="851">
        <v>0</v>
      </c>
      <c r="S537" s="871"/>
      <c r="T537" s="851">
        <v>0</v>
      </c>
      <c r="U537" s="871"/>
      <c r="V537" s="851">
        <v>0</v>
      </c>
      <c r="W537" s="871"/>
      <c r="X537" s="92">
        <f t="shared" si="986"/>
        <v>0</v>
      </c>
      <c r="Y537" s="849">
        <v>0</v>
      </c>
      <c r="Z537" s="960"/>
      <c r="AA537" s="849">
        <v>0</v>
      </c>
      <c r="AB537" s="960"/>
      <c r="AC537" s="849">
        <v>0</v>
      </c>
      <c r="AD537" s="960"/>
      <c r="AE537" s="849">
        <v>0</v>
      </c>
      <c r="AF537" s="960"/>
      <c r="AG537" s="849">
        <v>0</v>
      </c>
      <c r="AH537" s="960"/>
      <c r="AI537" s="212">
        <f t="shared" si="987"/>
        <v>0</v>
      </c>
      <c r="AJ537" s="843">
        <v>0</v>
      </c>
      <c r="AK537" s="844"/>
      <c r="AL537" s="843">
        <v>0</v>
      </c>
      <c r="AM537" s="844"/>
      <c r="AN537" s="843">
        <v>0</v>
      </c>
      <c r="AO537" s="844"/>
      <c r="AP537" s="843">
        <v>0</v>
      </c>
      <c r="AQ537" s="844"/>
      <c r="AR537" s="843">
        <v>0</v>
      </c>
      <c r="AS537" s="844"/>
      <c r="AT537" s="215">
        <f t="shared" si="988"/>
        <v>0</v>
      </c>
      <c r="AU537" s="845">
        <v>0</v>
      </c>
      <c r="AV537" s="846"/>
      <c r="AW537" s="845">
        <v>0</v>
      </c>
      <c r="AX537" s="846"/>
      <c r="AY537" s="845">
        <v>0</v>
      </c>
      <c r="AZ537" s="846"/>
      <c r="BA537" s="845">
        <v>0</v>
      </c>
      <c r="BB537" s="846"/>
      <c r="BC537" s="845">
        <v>0</v>
      </c>
      <c r="BD537" s="846"/>
      <c r="BE537" s="218">
        <f t="shared" si="989"/>
        <v>0</v>
      </c>
      <c r="BF537" s="847">
        <v>0</v>
      </c>
      <c r="BG537" s="848"/>
      <c r="BH537" s="847">
        <v>0</v>
      </c>
      <c r="BI537" s="848"/>
      <c r="BJ537" s="847">
        <v>0</v>
      </c>
      <c r="BK537" s="848"/>
      <c r="BL537" s="847">
        <v>0</v>
      </c>
      <c r="BM537" s="848"/>
      <c r="BN537" s="847">
        <v>0</v>
      </c>
      <c r="BO537" s="848"/>
      <c r="BP537" s="413">
        <f t="shared" si="990"/>
        <v>0</v>
      </c>
      <c r="BQ537" s="558">
        <f t="shared" si="1004"/>
        <v>0</v>
      </c>
      <c r="BR537" s="522">
        <f t="shared" si="1005"/>
        <v>0</v>
      </c>
      <c r="BS537" s="522">
        <f t="shared" si="1006"/>
        <v>0</v>
      </c>
      <c r="BT537" s="522">
        <f t="shared" si="1007"/>
        <v>0</v>
      </c>
      <c r="BU537" s="522">
        <f t="shared" si="1008"/>
        <v>0</v>
      </c>
      <c r="BV537" s="574">
        <f t="shared" si="1009"/>
        <v>0</v>
      </c>
      <c r="BW537" s="969">
        <v>0</v>
      </c>
      <c r="BX537" s="970"/>
      <c r="BY537" s="971">
        <v>0</v>
      </c>
      <c r="BZ537" s="970"/>
      <c r="CA537" s="971">
        <v>0</v>
      </c>
      <c r="CB537" s="970"/>
      <c r="CC537" s="971">
        <v>0</v>
      </c>
      <c r="CD537" s="970"/>
      <c r="CE537" s="971">
        <v>0</v>
      </c>
      <c r="CF537" s="970"/>
      <c r="CG537" s="224">
        <f t="shared" si="992"/>
        <v>0</v>
      </c>
      <c r="CH537" s="963">
        <v>0</v>
      </c>
      <c r="CI537" s="964"/>
      <c r="CJ537" s="963">
        <v>0</v>
      </c>
      <c r="CK537" s="964"/>
      <c r="CL537" s="963">
        <v>0</v>
      </c>
      <c r="CM537" s="964"/>
      <c r="CN537" s="963">
        <v>0</v>
      </c>
      <c r="CO537" s="964"/>
      <c r="CP537" s="963">
        <v>0</v>
      </c>
      <c r="CQ537" s="964"/>
      <c r="CR537" s="227">
        <f t="shared" si="993"/>
        <v>0</v>
      </c>
      <c r="CS537" s="965">
        <v>0</v>
      </c>
      <c r="CT537" s="966"/>
      <c r="CU537" s="965">
        <v>0</v>
      </c>
      <c r="CV537" s="966"/>
      <c r="CW537" s="965">
        <v>0</v>
      </c>
      <c r="CX537" s="966"/>
      <c r="CY537" s="965">
        <v>0</v>
      </c>
      <c r="CZ537" s="966"/>
      <c r="DA537" s="965">
        <v>0</v>
      </c>
      <c r="DB537" s="966"/>
      <c r="DC537" s="230">
        <f t="shared" si="994"/>
        <v>0</v>
      </c>
      <c r="DD537" s="967">
        <v>0</v>
      </c>
      <c r="DE537" s="968"/>
      <c r="DF537" s="967">
        <v>0</v>
      </c>
      <c r="DG537" s="968"/>
      <c r="DH537" s="967">
        <v>0</v>
      </c>
      <c r="DI537" s="968"/>
      <c r="DJ537" s="967">
        <v>0</v>
      </c>
      <c r="DK537" s="968"/>
      <c r="DL537" s="967">
        <v>0</v>
      </c>
      <c r="DM537" s="968"/>
      <c r="DN537" s="233">
        <f t="shared" si="995"/>
        <v>0</v>
      </c>
      <c r="DO537" s="650">
        <v>0</v>
      </c>
      <c r="DP537" s="676"/>
      <c r="DQ537" s="650">
        <v>0</v>
      </c>
      <c r="DR537" s="676"/>
      <c r="DS537" s="650">
        <v>0</v>
      </c>
      <c r="DT537" s="676"/>
      <c r="DU537" s="650">
        <v>0</v>
      </c>
      <c r="DV537" s="676"/>
      <c r="DW537" s="650">
        <v>0</v>
      </c>
      <c r="DX537" s="676"/>
      <c r="DY537" s="243">
        <f t="shared" si="996"/>
        <v>0</v>
      </c>
      <c r="DZ537" s="558">
        <f t="shared" si="1010"/>
        <v>0</v>
      </c>
      <c r="EA537" s="522">
        <f t="shared" si="1011"/>
        <v>0</v>
      </c>
      <c r="EB537" s="522">
        <f t="shared" si="1012"/>
        <v>0</v>
      </c>
      <c r="EC537" s="522">
        <f t="shared" si="1013"/>
        <v>0</v>
      </c>
      <c r="ED537" s="522">
        <f t="shared" si="1014"/>
        <v>0</v>
      </c>
      <c r="EE537" s="574">
        <f t="shared" si="997"/>
        <v>0</v>
      </c>
      <c r="EF537" s="239">
        <f t="shared" si="998"/>
        <v>0</v>
      </c>
      <c r="EG537" s="239">
        <f t="shared" si="999"/>
        <v>0</v>
      </c>
      <c r="EH537" s="239">
        <f t="shared" si="1000"/>
        <v>0</v>
      </c>
      <c r="EI537" s="239">
        <f t="shared" si="1001"/>
        <v>0</v>
      </c>
      <c r="EJ537" s="239">
        <f t="shared" si="1002"/>
        <v>0</v>
      </c>
      <c r="EK537" s="240">
        <f t="shared" si="1003"/>
        <v>0</v>
      </c>
      <c r="EL537" s="34"/>
    </row>
    <row r="538" spans="1:142" ht="15" customHeight="1">
      <c r="C538" s="652" t="s">
        <v>29</v>
      </c>
      <c r="D538" s="653"/>
      <c r="E538" s="666"/>
      <c r="F538" s="666"/>
      <c r="G538" s="666"/>
      <c r="H538" s="666"/>
      <c r="I538" s="666"/>
      <c r="J538" s="666"/>
      <c r="K538" s="666"/>
      <c r="L538" s="666"/>
      <c r="M538" s="895"/>
      <c r="N538" s="851">
        <v>0</v>
      </c>
      <c r="O538" s="871"/>
      <c r="P538" s="851">
        <v>0</v>
      </c>
      <c r="Q538" s="871"/>
      <c r="R538" s="851">
        <v>0</v>
      </c>
      <c r="S538" s="871"/>
      <c r="T538" s="851">
        <v>0</v>
      </c>
      <c r="U538" s="871"/>
      <c r="V538" s="851">
        <v>0</v>
      </c>
      <c r="W538" s="871"/>
      <c r="X538" s="92">
        <f t="shared" si="986"/>
        <v>0</v>
      </c>
      <c r="Y538" s="849">
        <v>0</v>
      </c>
      <c r="Z538" s="960"/>
      <c r="AA538" s="849">
        <v>0</v>
      </c>
      <c r="AB538" s="960"/>
      <c r="AC538" s="849">
        <v>0</v>
      </c>
      <c r="AD538" s="960"/>
      <c r="AE538" s="849">
        <v>0</v>
      </c>
      <c r="AF538" s="960"/>
      <c r="AG538" s="849">
        <v>0</v>
      </c>
      <c r="AH538" s="960"/>
      <c r="AI538" s="212">
        <f t="shared" si="987"/>
        <v>0</v>
      </c>
      <c r="AJ538" s="843">
        <v>0</v>
      </c>
      <c r="AK538" s="844"/>
      <c r="AL538" s="843">
        <v>0</v>
      </c>
      <c r="AM538" s="844"/>
      <c r="AN538" s="843">
        <v>0</v>
      </c>
      <c r="AO538" s="844"/>
      <c r="AP538" s="843">
        <v>0</v>
      </c>
      <c r="AQ538" s="844"/>
      <c r="AR538" s="843">
        <v>0</v>
      </c>
      <c r="AS538" s="844"/>
      <c r="AT538" s="215">
        <f t="shared" si="988"/>
        <v>0</v>
      </c>
      <c r="AU538" s="845">
        <v>0</v>
      </c>
      <c r="AV538" s="846"/>
      <c r="AW538" s="845">
        <v>0</v>
      </c>
      <c r="AX538" s="846"/>
      <c r="AY538" s="845">
        <v>0</v>
      </c>
      <c r="AZ538" s="846"/>
      <c r="BA538" s="845">
        <v>0</v>
      </c>
      <c r="BB538" s="846"/>
      <c r="BC538" s="845">
        <v>0</v>
      </c>
      <c r="BD538" s="846"/>
      <c r="BE538" s="218">
        <f t="shared" si="989"/>
        <v>0</v>
      </c>
      <c r="BF538" s="847">
        <v>0</v>
      </c>
      <c r="BG538" s="848"/>
      <c r="BH538" s="847">
        <v>0</v>
      </c>
      <c r="BI538" s="848"/>
      <c r="BJ538" s="847">
        <v>0</v>
      </c>
      <c r="BK538" s="848"/>
      <c r="BL538" s="847">
        <v>0</v>
      </c>
      <c r="BM538" s="848"/>
      <c r="BN538" s="847">
        <v>0</v>
      </c>
      <c r="BO538" s="848"/>
      <c r="BP538" s="413">
        <f t="shared" si="990"/>
        <v>0</v>
      </c>
      <c r="BQ538" s="558">
        <f t="shared" si="1004"/>
        <v>0</v>
      </c>
      <c r="BR538" s="522">
        <f t="shared" si="1005"/>
        <v>0</v>
      </c>
      <c r="BS538" s="522">
        <f t="shared" si="1006"/>
        <v>0</v>
      </c>
      <c r="BT538" s="522">
        <f t="shared" si="1007"/>
        <v>0</v>
      </c>
      <c r="BU538" s="522">
        <f t="shared" si="1008"/>
        <v>0</v>
      </c>
      <c r="BV538" s="574">
        <f t="shared" si="1009"/>
        <v>0</v>
      </c>
      <c r="BW538" s="969">
        <v>0</v>
      </c>
      <c r="BX538" s="970"/>
      <c r="BY538" s="971">
        <v>0</v>
      </c>
      <c r="BZ538" s="970"/>
      <c r="CA538" s="971">
        <v>0</v>
      </c>
      <c r="CB538" s="970"/>
      <c r="CC538" s="971">
        <v>0</v>
      </c>
      <c r="CD538" s="970"/>
      <c r="CE538" s="971">
        <v>0</v>
      </c>
      <c r="CF538" s="970"/>
      <c r="CG538" s="224">
        <f t="shared" si="992"/>
        <v>0</v>
      </c>
      <c r="CH538" s="963">
        <v>0</v>
      </c>
      <c r="CI538" s="964"/>
      <c r="CJ538" s="963">
        <v>0</v>
      </c>
      <c r="CK538" s="964"/>
      <c r="CL538" s="963">
        <v>0</v>
      </c>
      <c r="CM538" s="964"/>
      <c r="CN538" s="963">
        <v>0</v>
      </c>
      <c r="CO538" s="964"/>
      <c r="CP538" s="963">
        <v>0</v>
      </c>
      <c r="CQ538" s="964"/>
      <c r="CR538" s="227">
        <f t="shared" si="993"/>
        <v>0</v>
      </c>
      <c r="CS538" s="965">
        <v>0</v>
      </c>
      <c r="CT538" s="966"/>
      <c r="CU538" s="965">
        <v>0</v>
      </c>
      <c r="CV538" s="966"/>
      <c r="CW538" s="965">
        <v>0</v>
      </c>
      <c r="CX538" s="966"/>
      <c r="CY538" s="965">
        <v>0</v>
      </c>
      <c r="CZ538" s="966"/>
      <c r="DA538" s="965">
        <v>0</v>
      </c>
      <c r="DB538" s="966"/>
      <c r="DC538" s="230">
        <f t="shared" si="994"/>
        <v>0</v>
      </c>
      <c r="DD538" s="967">
        <v>0</v>
      </c>
      <c r="DE538" s="968"/>
      <c r="DF538" s="967">
        <v>0</v>
      </c>
      <c r="DG538" s="968"/>
      <c r="DH538" s="967">
        <v>0</v>
      </c>
      <c r="DI538" s="968"/>
      <c r="DJ538" s="967">
        <v>0</v>
      </c>
      <c r="DK538" s="968"/>
      <c r="DL538" s="967">
        <v>0</v>
      </c>
      <c r="DM538" s="968"/>
      <c r="DN538" s="233">
        <f t="shared" si="995"/>
        <v>0</v>
      </c>
      <c r="DO538" s="650">
        <v>0</v>
      </c>
      <c r="DP538" s="676"/>
      <c r="DQ538" s="650">
        <v>0</v>
      </c>
      <c r="DR538" s="676"/>
      <c r="DS538" s="650">
        <v>0</v>
      </c>
      <c r="DT538" s="676"/>
      <c r="DU538" s="650">
        <v>0</v>
      </c>
      <c r="DV538" s="676"/>
      <c r="DW538" s="650">
        <v>0</v>
      </c>
      <c r="DX538" s="676"/>
      <c r="DY538" s="243">
        <f t="shared" si="996"/>
        <v>0</v>
      </c>
      <c r="DZ538" s="558">
        <f t="shared" si="1010"/>
        <v>0</v>
      </c>
      <c r="EA538" s="522">
        <f t="shared" si="1011"/>
        <v>0</v>
      </c>
      <c r="EB538" s="522">
        <f t="shared" si="1012"/>
        <v>0</v>
      </c>
      <c r="EC538" s="522">
        <f t="shared" si="1013"/>
        <v>0</v>
      </c>
      <c r="ED538" s="522">
        <f t="shared" si="1014"/>
        <v>0</v>
      </c>
      <c r="EE538" s="574">
        <f t="shared" si="997"/>
        <v>0</v>
      </c>
      <c r="EF538" s="239">
        <f t="shared" si="998"/>
        <v>0</v>
      </c>
      <c r="EG538" s="239">
        <f t="shared" si="999"/>
        <v>0</v>
      </c>
      <c r="EH538" s="239">
        <f t="shared" si="1000"/>
        <v>0</v>
      </c>
      <c r="EI538" s="239">
        <f t="shared" si="1001"/>
        <v>0</v>
      </c>
      <c r="EJ538" s="239">
        <f t="shared" si="1002"/>
        <v>0</v>
      </c>
      <c r="EK538" s="240">
        <f t="shared" si="1003"/>
        <v>0</v>
      </c>
      <c r="EL538" s="34"/>
    </row>
    <row r="539" spans="1:142" ht="15" customHeight="1">
      <c r="C539" s="652" t="s">
        <v>29</v>
      </c>
      <c r="D539" s="653"/>
      <c r="E539" s="666"/>
      <c r="F539" s="666"/>
      <c r="G539" s="666"/>
      <c r="H539" s="666"/>
      <c r="I539" s="666"/>
      <c r="J539" s="666"/>
      <c r="K539" s="666"/>
      <c r="L539" s="666"/>
      <c r="M539" s="895"/>
      <c r="N539" s="851">
        <v>0</v>
      </c>
      <c r="O539" s="871"/>
      <c r="P539" s="851">
        <v>0</v>
      </c>
      <c r="Q539" s="871"/>
      <c r="R539" s="851">
        <v>0</v>
      </c>
      <c r="S539" s="871"/>
      <c r="T539" s="851">
        <v>0</v>
      </c>
      <c r="U539" s="871"/>
      <c r="V539" s="851">
        <v>0</v>
      </c>
      <c r="W539" s="871"/>
      <c r="X539" s="92">
        <f t="shared" si="986"/>
        <v>0</v>
      </c>
      <c r="Y539" s="849">
        <v>0</v>
      </c>
      <c r="Z539" s="960"/>
      <c r="AA539" s="849">
        <v>0</v>
      </c>
      <c r="AB539" s="960"/>
      <c r="AC539" s="849">
        <v>0</v>
      </c>
      <c r="AD539" s="960"/>
      <c r="AE539" s="849">
        <v>0</v>
      </c>
      <c r="AF539" s="960"/>
      <c r="AG539" s="849">
        <v>0</v>
      </c>
      <c r="AH539" s="960"/>
      <c r="AI539" s="212">
        <f t="shared" si="987"/>
        <v>0</v>
      </c>
      <c r="AJ539" s="843">
        <v>0</v>
      </c>
      <c r="AK539" s="844"/>
      <c r="AL539" s="843">
        <v>0</v>
      </c>
      <c r="AM539" s="844"/>
      <c r="AN539" s="843">
        <v>0</v>
      </c>
      <c r="AO539" s="844"/>
      <c r="AP539" s="843">
        <v>0</v>
      </c>
      <c r="AQ539" s="844"/>
      <c r="AR539" s="843">
        <v>0</v>
      </c>
      <c r="AS539" s="844"/>
      <c r="AT539" s="215">
        <f t="shared" si="988"/>
        <v>0</v>
      </c>
      <c r="AU539" s="845">
        <v>0</v>
      </c>
      <c r="AV539" s="846"/>
      <c r="AW539" s="845">
        <v>0</v>
      </c>
      <c r="AX539" s="846"/>
      <c r="AY539" s="845">
        <v>0</v>
      </c>
      <c r="AZ539" s="846"/>
      <c r="BA539" s="845">
        <v>0</v>
      </c>
      <c r="BB539" s="846"/>
      <c r="BC539" s="845">
        <v>0</v>
      </c>
      <c r="BD539" s="846"/>
      <c r="BE539" s="218">
        <f t="shared" si="989"/>
        <v>0</v>
      </c>
      <c r="BF539" s="847">
        <v>0</v>
      </c>
      <c r="BG539" s="848"/>
      <c r="BH539" s="847">
        <v>0</v>
      </c>
      <c r="BI539" s="848"/>
      <c r="BJ539" s="847">
        <v>0</v>
      </c>
      <c r="BK539" s="848"/>
      <c r="BL539" s="847">
        <v>0</v>
      </c>
      <c r="BM539" s="848"/>
      <c r="BN539" s="847">
        <v>0</v>
      </c>
      <c r="BO539" s="848"/>
      <c r="BP539" s="413">
        <f t="shared" si="990"/>
        <v>0</v>
      </c>
      <c r="BQ539" s="558">
        <f t="shared" si="1004"/>
        <v>0</v>
      </c>
      <c r="BR539" s="522">
        <f t="shared" si="1005"/>
        <v>0</v>
      </c>
      <c r="BS539" s="522">
        <f t="shared" si="1006"/>
        <v>0</v>
      </c>
      <c r="BT539" s="522">
        <f t="shared" si="1007"/>
        <v>0</v>
      </c>
      <c r="BU539" s="522">
        <f t="shared" si="1008"/>
        <v>0</v>
      </c>
      <c r="BV539" s="574">
        <f t="shared" si="1009"/>
        <v>0</v>
      </c>
      <c r="BW539" s="969">
        <v>0</v>
      </c>
      <c r="BX539" s="970"/>
      <c r="BY539" s="971">
        <v>0</v>
      </c>
      <c r="BZ539" s="970"/>
      <c r="CA539" s="971">
        <v>0</v>
      </c>
      <c r="CB539" s="970"/>
      <c r="CC539" s="971">
        <v>0</v>
      </c>
      <c r="CD539" s="970"/>
      <c r="CE539" s="971">
        <v>0</v>
      </c>
      <c r="CF539" s="970"/>
      <c r="CG539" s="224">
        <f t="shared" si="992"/>
        <v>0</v>
      </c>
      <c r="CH539" s="963">
        <v>0</v>
      </c>
      <c r="CI539" s="964"/>
      <c r="CJ539" s="963">
        <v>0</v>
      </c>
      <c r="CK539" s="964"/>
      <c r="CL539" s="963">
        <v>0</v>
      </c>
      <c r="CM539" s="964"/>
      <c r="CN539" s="963">
        <v>0</v>
      </c>
      <c r="CO539" s="964"/>
      <c r="CP539" s="963">
        <v>0</v>
      </c>
      <c r="CQ539" s="964"/>
      <c r="CR539" s="227">
        <f t="shared" si="993"/>
        <v>0</v>
      </c>
      <c r="CS539" s="965">
        <v>0</v>
      </c>
      <c r="CT539" s="966"/>
      <c r="CU539" s="965">
        <v>0</v>
      </c>
      <c r="CV539" s="966"/>
      <c r="CW539" s="965">
        <v>0</v>
      </c>
      <c r="CX539" s="966"/>
      <c r="CY539" s="965">
        <v>0</v>
      </c>
      <c r="CZ539" s="966"/>
      <c r="DA539" s="965">
        <v>0</v>
      </c>
      <c r="DB539" s="966"/>
      <c r="DC539" s="230">
        <f t="shared" si="994"/>
        <v>0</v>
      </c>
      <c r="DD539" s="967">
        <v>0</v>
      </c>
      <c r="DE539" s="968"/>
      <c r="DF539" s="967">
        <v>0</v>
      </c>
      <c r="DG539" s="968"/>
      <c r="DH539" s="967">
        <v>0</v>
      </c>
      <c r="DI539" s="968"/>
      <c r="DJ539" s="967">
        <v>0</v>
      </c>
      <c r="DK539" s="968"/>
      <c r="DL539" s="967">
        <v>0</v>
      </c>
      <c r="DM539" s="968"/>
      <c r="DN539" s="233">
        <f t="shared" si="995"/>
        <v>0</v>
      </c>
      <c r="DO539" s="650">
        <v>0</v>
      </c>
      <c r="DP539" s="676"/>
      <c r="DQ539" s="650">
        <v>0</v>
      </c>
      <c r="DR539" s="676"/>
      <c r="DS539" s="650">
        <v>0</v>
      </c>
      <c r="DT539" s="676"/>
      <c r="DU539" s="650">
        <v>0</v>
      </c>
      <c r="DV539" s="676"/>
      <c r="DW539" s="650">
        <v>0</v>
      </c>
      <c r="DX539" s="676"/>
      <c r="DY539" s="243">
        <f t="shared" si="996"/>
        <v>0</v>
      </c>
      <c r="DZ539" s="558">
        <f t="shared" si="1010"/>
        <v>0</v>
      </c>
      <c r="EA539" s="522">
        <f t="shared" si="1011"/>
        <v>0</v>
      </c>
      <c r="EB539" s="522">
        <f t="shared" si="1012"/>
        <v>0</v>
      </c>
      <c r="EC539" s="522">
        <f t="shared" si="1013"/>
        <v>0</v>
      </c>
      <c r="ED539" s="522">
        <f t="shared" si="1014"/>
        <v>0</v>
      </c>
      <c r="EE539" s="574">
        <f t="shared" si="997"/>
        <v>0</v>
      </c>
      <c r="EF539" s="239">
        <f t="shared" si="998"/>
        <v>0</v>
      </c>
      <c r="EG539" s="239">
        <f t="shared" si="999"/>
        <v>0</v>
      </c>
      <c r="EH539" s="239">
        <f t="shared" si="1000"/>
        <v>0</v>
      </c>
      <c r="EI539" s="239">
        <f t="shared" si="1001"/>
        <v>0</v>
      </c>
      <c r="EJ539" s="239">
        <f t="shared" si="1002"/>
        <v>0</v>
      </c>
      <c r="EK539" s="240">
        <f t="shared" si="1003"/>
        <v>0</v>
      </c>
      <c r="EL539" s="34"/>
    </row>
    <row r="540" spans="1:142" ht="15" customHeight="1">
      <c r="C540" s="689" t="s">
        <v>29</v>
      </c>
      <c r="D540" s="666"/>
      <c r="E540" s="666"/>
      <c r="F540" s="666"/>
      <c r="G540" s="666"/>
      <c r="H540" s="666"/>
      <c r="I540" s="666"/>
      <c r="J540" s="666"/>
      <c r="K540" s="666"/>
      <c r="L540" s="666"/>
      <c r="M540" s="895"/>
      <c r="N540" s="851">
        <v>0</v>
      </c>
      <c r="O540" s="871"/>
      <c r="P540" s="851">
        <v>0</v>
      </c>
      <c r="Q540" s="871"/>
      <c r="R540" s="851">
        <v>0</v>
      </c>
      <c r="S540" s="871"/>
      <c r="T540" s="851">
        <v>0</v>
      </c>
      <c r="U540" s="871"/>
      <c r="V540" s="851">
        <v>0</v>
      </c>
      <c r="W540" s="871"/>
      <c r="X540" s="92">
        <f t="shared" si="986"/>
        <v>0</v>
      </c>
      <c r="Y540" s="849">
        <v>0</v>
      </c>
      <c r="Z540" s="960"/>
      <c r="AA540" s="849">
        <v>0</v>
      </c>
      <c r="AB540" s="960"/>
      <c r="AC540" s="849">
        <v>0</v>
      </c>
      <c r="AD540" s="960"/>
      <c r="AE540" s="849">
        <v>0</v>
      </c>
      <c r="AF540" s="960"/>
      <c r="AG540" s="849">
        <v>0</v>
      </c>
      <c r="AH540" s="960"/>
      <c r="AI540" s="212">
        <f t="shared" si="987"/>
        <v>0</v>
      </c>
      <c r="AJ540" s="843">
        <v>0</v>
      </c>
      <c r="AK540" s="844"/>
      <c r="AL540" s="843">
        <v>0</v>
      </c>
      <c r="AM540" s="844"/>
      <c r="AN540" s="843">
        <v>0</v>
      </c>
      <c r="AO540" s="844"/>
      <c r="AP540" s="843">
        <v>0</v>
      </c>
      <c r="AQ540" s="844"/>
      <c r="AR540" s="843">
        <v>0</v>
      </c>
      <c r="AS540" s="844"/>
      <c r="AT540" s="215">
        <f t="shared" si="988"/>
        <v>0</v>
      </c>
      <c r="AU540" s="845">
        <v>0</v>
      </c>
      <c r="AV540" s="846"/>
      <c r="AW540" s="845">
        <v>0</v>
      </c>
      <c r="AX540" s="846"/>
      <c r="AY540" s="845">
        <v>0</v>
      </c>
      <c r="AZ540" s="846"/>
      <c r="BA540" s="845">
        <v>0</v>
      </c>
      <c r="BB540" s="846"/>
      <c r="BC540" s="845">
        <v>0</v>
      </c>
      <c r="BD540" s="846"/>
      <c r="BE540" s="218">
        <f t="shared" si="989"/>
        <v>0</v>
      </c>
      <c r="BF540" s="847">
        <v>0</v>
      </c>
      <c r="BG540" s="848"/>
      <c r="BH540" s="847">
        <v>0</v>
      </c>
      <c r="BI540" s="848"/>
      <c r="BJ540" s="847">
        <v>0</v>
      </c>
      <c r="BK540" s="848"/>
      <c r="BL540" s="847">
        <v>0</v>
      </c>
      <c r="BM540" s="848"/>
      <c r="BN540" s="847">
        <v>0</v>
      </c>
      <c r="BO540" s="848"/>
      <c r="BP540" s="413">
        <f t="shared" si="990"/>
        <v>0</v>
      </c>
      <c r="BQ540" s="558">
        <f t="shared" si="1004"/>
        <v>0</v>
      </c>
      <c r="BR540" s="522">
        <f t="shared" si="1005"/>
        <v>0</v>
      </c>
      <c r="BS540" s="522">
        <f t="shared" si="1006"/>
        <v>0</v>
      </c>
      <c r="BT540" s="522">
        <f t="shared" si="1007"/>
        <v>0</v>
      </c>
      <c r="BU540" s="522">
        <f t="shared" si="1008"/>
        <v>0</v>
      </c>
      <c r="BV540" s="574">
        <f t="shared" si="1009"/>
        <v>0</v>
      </c>
      <c r="BW540" s="969">
        <v>0</v>
      </c>
      <c r="BX540" s="970"/>
      <c r="BY540" s="971">
        <v>0</v>
      </c>
      <c r="BZ540" s="970"/>
      <c r="CA540" s="971">
        <v>0</v>
      </c>
      <c r="CB540" s="970"/>
      <c r="CC540" s="971">
        <v>0</v>
      </c>
      <c r="CD540" s="970"/>
      <c r="CE540" s="971">
        <v>0</v>
      </c>
      <c r="CF540" s="970"/>
      <c r="CG540" s="224">
        <f t="shared" si="992"/>
        <v>0</v>
      </c>
      <c r="CH540" s="963">
        <v>0</v>
      </c>
      <c r="CI540" s="964"/>
      <c r="CJ540" s="963">
        <v>0</v>
      </c>
      <c r="CK540" s="964"/>
      <c r="CL540" s="963">
        <v>0</v>
      </c>
      <c r="CM540" s="964"/>
      <c r="CN540" s="963">
        <v>0</v>
      </c>
      <c r="CO540" s="964"/>
      <c r="CP540" s="963">
        <v>0</v>
      </c>
      <c r="CQ540" s="964"/>
      <c r="CR540" s="227">
        <f t="shared" si="993"/>
        <v>0</v>
      </c>
      <c r="CS540" s="965">
        <v>0</v>
      </c>
      <c r="CT540" s="966"/>
      <c r="CU540" s="965">
        <v>0</v>
      </c>
      <c r="CV540" s="966"/>
      <c r="CW540" s="965">
        <v>0</v>
      </c>
      <c r="CX540" s="966"/>
      <c r="CY540" s="965">
        <v>0</v>
      </c>
      <c r="CZ540" s="966"/>
      <c r="DA540" s="965">
        <v>0</v>
      </c>
      <c r="DB540" s="966"/>
      <c r="DC540" s="230">
        <f t="shared" si="994"/>
        <v>0</v>
      </c>
      <c r="DD540" s="967">
        <v>0</v>
      </c>
      <c r="DE540" s="968"/>
      <c r="DF540" s="967">
        <v>0</v>
      </c>
      <c r="DG540" s="968"/>
      <c r="DH540" s="967">
        <v>0</v>
      </c>
      <c r="DI540" s="968"/>
      <c r="DJ540" s="967">
        <v>0</v>
      </c>
      <c r="DK540" s="968"/>
      <c r="DL540" s="967">
        <v>0</v>
      </c>
      <c r="DM540" s="968"/>
      <c r="DN540" s="233">
        <f t="shared" si="995"/>
        <v>0</v>
      </c>
      <c r="DO540" s="650">
        <v>0</v>
      </c>
      <c r="DP540" s="676"/>
      <c r="DQ540" s="650">
        <v>0</v>
      </c>
      <c r="DR540" s="676"/>
      <c r="DS540" s="650">
        <v>0</v>
      </c>
      <c r="DT540" s="676"/>
      <c r="DU540" s="650">
        <v>0</v>
      </c>
      <c r="DV540" s="676"/>
      <c r="DW540" s="650">
        <v>0</v>
      </c>
      <c r="DX540" s="676"/>
      <c r="DY540" s="243">
        <f t="shared" si="996"/>
        <v>0</v>
      </c>
      <c r="DZ540" s="558">
        <f t="shared" si="1010"/>
        <v>0</v>
      </c>
      <c r="EA540" s="522">
        <f t="shared" si="1011"/>
        <v>0</v>
      </c>
      <c r="EB540" s="522">
        <f t="shared" si="1012"/>
        <v>0</v>
      </c>
      <c r="EC540" s="522">
        <f t="shared" si="1013"/>
        <v>0</v>
      </c>
      <c r="ED540" s="522">
        <f t="shared" si="1014"/>
        <v>0</v>
      </c>
      <c r="EE540" s="574">
        <f t="shared" si="997"/>
        <v>0</v>
      </c>
      <c r="EF540" s="239">
        <f t="shared" si="998"/>
        <v>0</v>
      </c>
      <c r="EG540" s="239">
        <f t="shared" si="999"/>
        <v>0</v>
      </c>
      <c r="EH540" s="239">
        <f t="shared" si="1000"/>
        <v>0</v>
      </c>
      <c r="EI540" s="239">
        <f t="shared" si="1001"/>
        <v>0</v>
      </c>
      <c r="EJ540" s="239">
        <f t="shared" si="1002"/>
        <v>0</v>
      </c>
      <c r="EK540" s="240">
        <f t="shared" si="1003"/>
        <v>0</v>
      </c>
      <c r="EL540" s="34"/>
    </row>
    <row r="541" spans="1:142" ht="15" customHeight="1">
      <c r="C541" s="652" t="s">
        <v>29</v>
      </c>
      <c r="D541" s="653"/>
      <c r="E541" s="666"/>
      <c r="F541" s="666"/>
      <c r="G541" s="666"/>
      <c r="H541" s="666"/>
      <c r="I541" s="666"/>
      <c r="J541" s="666"/>
      <c r="K541" s="666"/>
      <c r="L541" s="666"/>
      <c r="M541" s="895"/>
      <c r="N541" s="851">
        <v>0</v>
      </c>
      <c r="O541" s="871"/>
      <c r="P541" s="851">
        <v>0</v>
      </c>
      <c r="Q541" s="871"/>
      <c r="R541" s="851">
        <v>0</v>
      </c>
      <c r="S541" s="871"/>
      <c r="T541" s="851">
        <v>0</v>
      </c>
      <c r="U541" s="871"/>
      <c r="V541" s="851">
        <v>0</v>
      </c>
      <c r="W541" s="871"/>
      <c r="X541" s="92">
        <f t="shared" si="986"/>
        <v>0</v>
      </c>
      <c r="Y541" s="849">
        <v>0</v>
      </c>
      <c r="Z541" s="960"/>
      <c r="AA541" s="849">
        <v>0</v>
      </c>
      <c r="AB541" s="960"/>
      <c r="AC541" s="849">
        <v>0</v>
      </c>
      <c r="AD541" s="960"/>
      <c r="AE541" s="849">
        <v>0</v>
      </c>
      <c r="AF541" s="960"/>
      <c r="AG541" s="849">
        <v>0</v>
      </c>
      <c r="AH541" s="960"/>
      <c r="AI541" s="212">
        <f t="shared" si="987"/>
        <v>0</v>
      </c>
      <c r="AJ541" s="843">
        <v>0</v>
      </c>
      <c r="AK541" s="844"/>
      <c r="AL541" s="843">
        <v>0</v>
      </c>
      <c r="AM541" s="844"/>
      <c r="AN541" s="843">
        <v>0</v>
      </c>
      <c r="AO541" s="844"/>
      <c r="AP541" s="843">
        <v>0</v>
      </c>
      <c r="AQ541" s="844"/>
      <c r="AR541" s="843">
        <v>0</v>
      </c>
      <c r="AS541" s="844"/>
      <c r="AT541" s="215">
        <f t="shared" si="988"/>
        <v>0</v>
      </c>
      <c r="AU541" s="845">
        <v>0</v>
      </c>
      <c r="AV541" s="846"/>
      <c r="AW541" s="845">
        <v>0</v>
      </c>
      <c r="AX541" s="846"/>
      <c r="AY541" s="845">
        <v>0</v>
      </c>
      <c r="AZ541" s="846"/>
      <c r="BA541" s="845">
        <v>0</v>
      </c>
      <c r="BB541" s="846"/>
      <c r="BC541" s="845">
        <v>0</v>
      </c>
      <c r="BD541" s="846"/>
      <c r="BE541" s="218">
        <f t="shared" si="989"/>
        <v>0</v>
      </c>
      <c r="BF541" s="847">
        <v>0</v>
      </c>
      <c r="BG541" s="848"/>
      <c r="BH541" s="847">
        <v>0</v>
      </c>
      <c r="BI541" s="848"/>
      <c r="BJ541" s="847">
        <v>0</v>
      </c>
      <c r="BK541" s="848"/>
      <c r="BL541" s="847">
        <v>0</v>
      </c>
      <c r="BM541" s="848"/>
      <c r="BN541" s="847">
        <v>0</v>
      </c>
      <c r="BO541" s="848"/>
      <c r="BP541" s="413">
        <f t="shared" si="990"/>
        <v>0</v>
      </c>
      <c r="BQ541" s="558">
        <f t="shared" si="1004"/>
        <v>0</v>
      </c>
      <c r="BR541" s="522">
        <f t="shared" si="1005"/>
        <v>0</v>
      </c>
      <c r="BS541" s="522">
        <f t="shared" si="1006"/>
        <v>0</v>
      </c>
      <c r="BT541" s="522">
        <f t="shared" si="1007"/>
        <v>0</v>
      </c>
      <c r="BU541" s="522">
        <f t="shared" si="1008"/>
        <v>0</v>
      </c>
      <c r="BV541" s="574">
        <f t="shared" si="1009"/>
        <v>0</v>
      </c>
      <c r="BW541" s="969">
        <v>0</v>
      </c>
      <c r="BX541" s="970"/>
      <c r="BY541" s="971">
        <v>0</v>
      </c>
      <c r="BZ541" s="970"/>
      <c r="CA541" s="971">
        <v>0</v>
      </c>
      <c r="CB541" s="970"/>
      <c r="CC541" s="971">
        <v>0</v>
      </c>
      <c r="CD541" s="970"/>
      <c r="CE541" s="971">
        <v>0</v>
      </c>
      <c r="CF541" s="970"/>
      <c r="CG541" s="224">
        <f t="shared" si="992"/>
        <v>0</v>
      </c>
      <c r="CH541" s="963">
        <v>0</v>
      </c>
      <c r="CI541" s="964"/>
      <c r="CJ541" s="963">
        <v>0</v>
      </c>
      <c r="CK541" s="964"/>
      <c r="CL541" s="963">
        <v>0</v>
      </c>
      <c r="CM541" s="964"/>
      <c r="CN541" s="963">
        <v>0</v>
      </c>
      <c r="CO541" s="964"/>
      <c r="CP541" s="963">
        <v>0</v>
      </c>
      <c r="CQ541" s="964"/>
      <c r="CR541" s="227">
        <f t="shared" si="993"/>
        <v>0</v>
      </c>
      <c r="CS541" s="965">
        <v>0</v>
      </c>
      <c r="CT541" s="966"/>
      <c r="CU541" s="965">
        <v>0</v>
      </c>
      <c r="CV541" s="966"/>
      <c r="CW541" s="965">
        <v>0</v>
      </c>
      <c r="CX541" s="966"/>
      <c r="CY541" s="965">
        <v>0</v>
      </c>
      <c r="CZ541" s="966"/>
      <c r="DA541" s="965">
        <v>0</v>
      </c>
      <c r="DB541" s="966"/>
      <c r="DC541" s="230">
        <f t="shared" si="994"/>
        <v>0</v>
      </c>
      <c r="DD541" s="967">
        <v>0</v>
      </c>
      <c r="DE541" s="968"/>
      <c r="DF541" s="967">
        <v>0</v>
      </c>
      <c r="DG541" s="968"/>
      <c r="DH541" s="967">
        <v>0</v>
      </c>
      <c r="DI541" s="968"/>
      <c r="DJ541" s="967">
        <v>0</v>
      </c>
      <c r="DK541" s="968"/>
      <c r="DL541" s="967">
        <v>0</v>
      </c>
      <c r="DM541" s="968"/>
      <c r="DN541" s="233">
        <f t="shared" si="995"/>
        <v>0</v>
      </c>
      <c r="DO541" s="650">
        <v>0</v>
      </c>
      <c r="DP541" s="676"/>
      <c r="DQ541" s="650">
        <v>0</v>
      </c>
      <c r="DR541" s="676"/>
      <c r="DS541" s="650">
        <v>0</v>
      </c>
      <c r="DT541" s="676"/>
      <c r="DU541" s="650">
        <v>0</v>
      </c>
      <c r="DV541" s="676"/>
      <c r="DW541" s="650">
        <v>0</v>
      </c>
      <c r="DX541" s="676"/>
      <c r="DY541" s="243">
        <f t="shared" si="996"/>
        <v>0</v>
      </c>
      <c r="DZ541" s="558">
        <f t="shared" si="1010"/>
        <v>0</v>
      </c>
      <c r="EA541" s="522">
        <f t="shared" si="1011"/>
        <v>0</v>
      </c>
      <c r="EB541" s="522">
        <f t="shared" si="1012"/>
        <v>0</v>
      </c>
      <c r="EC541" s="522">
        <f t="shared" si="1013"/>
        <v>0</v>
      </c>
      <c r="ED541" s="522">
        <f t="shared" si="1014"/>
        <v>0</v>
      </c>
      <c r="EE541" s="574">
        <f t="shared" si="997"/>
        <v>0</v>
      </c>
      <c r="EF541" s="239">
        <f t="shared" si="998"/>
        <v>0</v>
      </c>
      <c r="EG541" s="239">
        <f t="shared" si="999"/>
        <v>0</v>
      </c>
      <c r="EH541" s="239">
        <f t="shared" si="1000"/>
        <v>0</v>
      </c>
      <c r="EI541" s="239">
        <f t="shared" si="1001"/>
        <v>0</v>
      </c>
      <c r="EJ541" s="239">
        <f t="shared" si="1002"/>
        <v>0</v>
      </c>
      <c r="EK541" s="240">
        <f t="shared" si="1003"/>
        <v>0</v>
      </c>
      <c r="EL541" s="34"/>
    </row>
    <row r="542" spans="1:142" ht="15" customHeight="1">
      <c r="C542" s="652" t="s">
        <v>29</v>
      </c>
      <c r="D542" s="653"/>
      <c r="E542" s="666"/>
      <c r="F542" s="666"/>
      <c r="G542" s="666"/>
      <c r="H542" s="666"/>
      <c r="I542" s="666"/>
      <c r="J542" s="666"/>
      <c r="K542" s="666"/>
      <c r="L542" s="666"/>
      <c r="M542" s="895"/>
      <c r="N542" s="851">
        <v>0</v>
      </c>
      <c r="O542" s="871"/>
      <c r="P542" s="851">
        <v>0</v>
      </c>
      <c r="Q542" s="871"/>
      <c r="R542" s="851">
        <v>0</v>
      </c>
      <c r="S542" s="871"/>
      <c r="T542" s="851">
        <v>0</v>
      </c>
      <c r="U542" s="871"/>
      <c r="V542" s="851">
        <v>0</v>
      </c>
      <c r="W542" s="871"/>
      <c r="X542" s="92">
        <f t="shared" si="986"/>
        <v>0</v>
      </c>
      <c r="Y542" s="849">
        <v>0</v>
      </c>
      <c r="Z542" s="960"/>
      <c r="AA542" s="849">
        <v>0</v>
      </c>
      <c r="AB542" s="960"/>
      <c r="AC542" s="849">
        <v>0</v>
      </c>
      <c r="AD542" s="960"/>
      <c r="AE542" s="849">
        <v>0</v>
      </c>
      <c r="AF542" s="960"/>
      <c r="AG542" s="849">
        <v>0</v>
      </c>
      <c r="AH542" s="960"/>
      <c r="AI542" s="212">
        <f t="shared" si="987"/>
        <v>0</v>
      </c>
      <c r="AJ542" s="843">
        <v>0</v>
      </c>
      <c r="AK542" s="844"/>
      <c r="AL542" s="843">
        <v>0</v>
      </c>
      <c r="AM542" s="844"/>
      <c r="AN542" s="843">
        <v>0</v>
      </c>
      <c r="AO542" s="844"/>
      <c r="AP542" s="843">
        <v>0</v>
      </c>
      <c r="AQ542" s="844"/>
      <c r="AR542" s="843">
        <v>0</v>
      </c>
      <c r="AS542" s="844"/>
      <c r="AT542" s="215">
        <f t="shared" si="988"/>
        <v>0</v>
      </c>
      <c r="AU542" s="845">
        <v>0</v>
      </c>
      <c r="AV542" s="846"/>
      <c r="AW542" s="845">
        <v>0</v>
      </c>
      <c r="AX542" s="846"/>
      <c r="AY542" s="845">
        <v>0</v>
      </c>
      <c r="AZ542" s="846"/>
      <c r="BA542" s="845">
        <v>0</v>
      </c>
      <c r="BB542" s="846"/>
      <c r="BC542" s="845">
        <v>0</v>
      </c>
      <c r="BD542" s="846"/>
      <c r="BE542" s="218">
        <f t="shared" si="989"/>
        <v>0</v>
      </c>
      <c r="BF542" s="847">
        <v>0</v>
      </c>
      <c r="BG542" s="848"/>
      <c r="BH542" s="847">
        <v>0</v>
      </c>
      <c r="BI542" s="848"/>
      <c r="BJ542" s="847">
        <v>0</v>
      </c>
      <c r="BK542" s="848"/>
      <c r="BL542" s="847">
        <v>0</v>
      </c>
      <c r="BM542" s="848"/>
      <c r="BN542" s="847">
        <v>0</v>
      </c>
      <c r="BO542" s="848"/>
      <c r="BP542" s="413">
        <f t="shared" si="990"/>
        <v>0</v>
      </c>
      <c r="BQ542" s="558">
        <f t="shared" si="1004"/>
        <v>0</v>
      </c>
      <c r="BR542" s="522">
        <f t="shared" si="1005"/>
        <v>0</v>
      </c>
      <c r="BS542" s="522">
        <f t="shared" si="1006"/>
        <v>0</v>
      </c>
      <c r="BT542" s="522">
        <f t="shared" si="1007"/>
        <v>0</v>
      </c>
      <c r="BU542" s="522">
        <f t="shared" si="1008"/>
        <v>0</v>
      </c>
      <c r="BV542" s="574">
        <f t="shared" si="1009"/>
        <v>0</v>
      </c>
      <c r="BW542" s="969">
        <v>0</v>
      </c>
      <c r="BX542" s="970"/>
      <c r="BY542" s="971">
        <v>0</v>
      </c>
      <c r="BZ542" s="970"/>
      <c r="CA542" s="971">
        <v>0</v>
      </c>
      <c r="CB542" s="970"/>
      <c r="CC542" s="971">
        <v>0</v>
      </c>
      <c r="CD542" s="970"/>
      <c r="CE542" s="971">
        <v>0</v>
      </c>
      <c r="CF542" s="970"/>
      <c r="CG542" s="224">
        <f t="shared" si="992"/>
        <v>0</v>
      </c>
      <c r="CH542" s="963">
        <v>0</v>
      </c>
      <c r="CI542" s="964"/>
      <c r="CJ542" s="963">
        <v>0</v>
      </c>
      <c r="CK542" s="964"/>
      <c r="CL542" s="963">
        <v>0</v>
      </c>
      <c r="CM542" s="964"/>
      <c r="CN542" s="963">
        <v>0</v>
      </c>
      <c r="CO542" s="964"/>
      <c r="CP542" s="963">
        <v>0</v>
      </c>
      <c r="CQ542" s="964"/>
      <c r="CR542" s="227">
        <f t="shared" si="993"/>
        <v>0</v>
      </c>
      <c r="CS542" s="965">
        <v>0</v>
      </c>
      <c r="CT542" s="966"/>
      <c r="CU542" s="965">
        <v>0</v>
      </c>
      <c r="CV542" s="966"/>
      <c r="CW542" s="965">
        <v>0</v>
      </c>
      <c r="CX542" s="966"/>
      <c r="CY542" s="965">
        <v>0</v>
      </c>
      <c r="CZ542" s="966"/>
      <c r="DA542" s="965">
        <v>0</v>
      </c>
      <c r="DB542" s="966"/>
      <c r="DC542" s="230">
        <f t="shared" si="994"/>
        <v>0</v>
      </c>
      <c r="DD542" s="967">
        <v>0</v>
      </c>
      <c r="DE542" s="968"/>
      <c r="DF542" s="967">
        <v>0</v>
      </c>
      <c r="DG542" s="968"/>
      <c r="DH542" s="967">
        <v>0</v>
      </c>
      <c r="DI542" s="968"/>
      <c r="DJ542" s="967">
        <v>0</v>
      </c>
      <c r="DK542" s="968"/>
      <c r="DL542" s="967">
        <v>0</v>
      </c>
      <c r="DM542" s="968"/>
      <c r="DN542" s="233">
        <f t="shared" si="995"/>
        <v>0</v>
      </c>
      <c r="DO542" s="650">
        <v>0</v>
      </c>
      <c r="DP542" s="676"/>
      <c r="DQ542" s="650">
        <v>0</v>
      </c>
      <c r="DR542" s="676"/>
      <c r="DS542" s="650">
        <v>0</v>
      </c>
      <c r="DT542" s="676"/>
      <c r="DU542" s="650">
        <v>0</v>
      </c>
      <c r="DV542" s="676"/>
      <c r="DW542" s="650">
        <v>0</v>
      </c>
      <c r="DX542" s="676"/>
      <c r="DY542" s="243">
        <f t="shared" si="996"/>
        <v>0</v>
      </c>
      <c r="DZ542" s="558">
        <f t="shared" si="1010"/>
        <v>0</v>
      </c>
      <c r="EA542" s="522">
        <f t="shared" si="1011"/>
        <v>0</v>
      </c>
      <c r="EB542" s="522">
        <f t="shared" si="1012"/>
        <v>0</v>
      </c>
      <c r="EC542" s="522">
        <f t="shared" si="1013"/>
        <v>0</v>
      </c>
      <c r="ED542" s="522">
        <f t="shared" si="1014"/>
        <v>0</v>
      </c>
      <c r="EE542" s="574">
        <f t="shared" si="997"/>
        <v>0</v>
      </c>
      <c r="EF542" s="239">
        <f t="shared" si="998"/>
        <v>0</v>
      </c>
      <c r="EG542" s="239">
        <f t="shared" si="999"/>
        <v>0</v>
      </c>
      <c r="EH542" s="239">
        <f t="shared" si="1000"/>
        <v>0</v>
      </c>
      <c r="EI542" s="239">
        <f t="shared" si="1001"/>
        <v>0</v>
      </c>
      <c r="EJ542" s="239">
        <f t="shared" si="1002"/>
        <v>0</v>
      </c>
      <c r="EK542" s="240">
        <f t="shared" si="1003"/>
        <v>0</v>
      </c>
      <c r="EL542" s="34"/>
    </row>
    <row r="543" spans="1:142" ht="15" customHeight="1">
      <c r="C543" s="652" t="s">
        <v>29</v>
      </c>
      <c r="D543" s="653"/>
      <c r="E543" s="666"/>
      <c r="F543" s="666"/>
      <c r="G543" s="666"/>
      <c r="H543" s="666"/>
      <c r="I543" s="666"/>
      <c r="J543" s="666"/>
      <c r="K543" s="666"/>
      <c r="L543" s="666"/>
      <c r="M543" s="895"/>
      <c r="N543" s="851">
        <v>0</v>
      </c>
      <c r="O543" s="871"/>
      <c r="P543" s="851">
        <v>0</v>
      </c>
      <c r="Q543" s="871"/>
      <c r="R543" s="851">
        <v>0</v>
      </c>
      <c r="S543" s="871"/>
      <c r="T543" s="851">
        <v>0</v>
      </c>
      <c r="U543" s="871"/>
      <c r="V543" s="851">
        <v>0</v>
      </c>
      <c r="W543" s="871"/>
      <c r="X543" s="92">
        <f t="shared" si="986"/>
        <v>0</v>
      </c>
      <c r="Y543" s="849">
        <v>0</v>
      </c>
      <c r="Z543" s="960"/>
      <c r="AA543" s="849">
        <v>0</v>
      </c>
      <c r="AB543" s="960"/>
      <c r="AC543" s="849">
        <v>0</v>
      </c>
      <c r="AD543" s="960"/>
      <c r="AE543" s="849">
        <v>0</v>
      </c>
      <c r="AF543" s="960"/>
      <c r="AG543" s="849">
        <v>0</v>
      </c>
      <c r="AH543" s="960"/>
      <c r="AI543" s="212">
        <f t="shared" si="987"/>
        <v>0</v>
      </c>
      <c r="AJ543" s="843">
        <v>0</v>
      </c>
      <c r="AK543" s="844"/>
      <c r="AL543" s="843">
        <v>0</v>
      </c>
      <c r="AM543" s="844"/>
      <c r="AN543" s="843">
        <v>0</v>
      </c>
      <c r="AO543" s="844"/>
      <c r="AP543" s="843">
        <v>0</v>
      </c>
      <c r="AQ543" s="844"/>
      <c r="AR543" s="843">
        <v>0</v>
      </c>
      <c r="AS543" s="844"/>
      <c r="AT543" s="215">
        <f t="shared" si="988"/>
        <v>0</v>
      </c>
      <c r="AU543" s="845">
        <v>0</v>
      </c>
      <c r="AV543" s="846"/>
      <c r="AW543" s="845">
        <v>0</v>
      </c>
      <c r="AX543" s="846"/>
      <c r="AY543" s="845">
        <v>0</v>
      </c>
      <c r="AZ543" s="846"/>
      <c r="BA543" s="845">
        <v>0</v>
      </c>
      <c r="BB543" s="846"/>
      <c r="BC543" s="845">
        <v>0</v>
      </c>
      <c r="BD543" s="846"/>
      <c r="BE543" s="218">
        <f t="shared" si="989"/>
        <v>0</v>
      </c>
      <c r="BF543" s="847">
        <v>0</v>
      </c>
      <c r="BG543" s="848"/>
      <c r="BH543" s="847">
        <v>0</v>
      </c>
      <c r="BI543" s="848"/>
      <c r="BJ543" s="847">
        <v>0</v>
      </c>
      <c r="BK543" s="848"/>
      <c r="BL543" s="847">
        <v>0</v>
      </c>
      <c r="BM543" s="848"/>
      <c r="BN543" s="847">
        <v>0</v>
      </c>
      <c r="BO543" s="848"/>
      <c r="BP543" s="413">
        <f t="shared" si="990"/>
        <v>0</v>
      </c>
      <c r="BQ543" s="558">
        <f t="shared" si="1004"/>
        <v>0</v>
      </c>
      <c r="BR543" s="522">
        <f t="shared" si="1005"/>
        <v>0</v>
      </c>
      <c r="BS543" s="522">
        <f t="shared" si="1006"/>
        <v>0</v>
      </c>
      <c r="BT543" s="522">
        <f t="shared" si="1007"/>
        <v>0</v>
      </c>
      <c r="BU543" s="522">
        <f t="shared" si="1008"/>
        <v>0</v>
      </c>
      <c r="BV543" s="574">
        <f t="shared" si="1009"/>
        <v>0</v>
      </c>
      <c r="BW543" s="969">
        <v>0</v>
      </c>
      <c r="BX543" s="970"/>
      <c r="BY543" s="971">
        <v>0</v>
      </c>
      <c r="BZ543" s="970"/>
      <c r="CA543" s="971">
        <v>0</v>
      </c>
      <c r="CB543" s="970"/>
      <c r="CC543" s="971">
        <v>0</v>
      </c>
      <c r="CD543" s="970"/>
      <c r="CE543" s="971">
        <v>0</v>
      </c>
      <c r="CF543" s="970"/>
      <c r="CG543" s="224">
        <f t="shared" si="992"/>
        <v>0</v>
      </c>
      <c r="CH543" s="963">
        <v>0</v>
      </c>
      <c r="CI543" s="964"/>
      <c r="CJ543" s="963">
        <v>0</v>
      </c>
      <c r="CK543" s="964"/>
      <c r="CL543" s="963">
        <v>0</v>
      </c>
      <c r="CM543" s="964"/>
      <c r="CN543" s="963">
        <v>0</v>
      </c>
      <c r="CO543" s="964"/>
      <c r="CP543" s="963">
        <v>0</v>
      </c>
      <c r="CQ543" s="964"/>
      <c r="CR543" s="227">
        <f t="shared" si="993"/>
        <v>0</v>
      </c>
      <c r="CS543" s="965">
        <v>0</v>
      </c>
      <c r="CT543" s="966"/>
      <c r="CU543" s="965">
        <v>0</v>
      </c>
      <c r="CV543" s="966"/>
      <c r="CW543" s="965">
        <v>0</v>
      </c>
      <c r="CX543" s="966"/>
      <c r="CY543" s="965">
        <v>0</v>
      </c>
      <c r="CZ543" s="966"/>
      <c r="DA543" s="965">
        <v>0</v>
      </c>
      <c r="DB543" s="966"/>
      <c r="DC543" s="230">
        <f t="shared" si="994"/>
        <v>0</v>
      </c>
      <c r="DD543" s="967">
        <v>0</v>
      </c>
      <c r="DE543" s="968"/>
      <c r="DF543" s="967">
        <v>0</v>
      </c>
      <c r="DG543" s="968"/>
      <c r="DH543" s="967">
        <v>0</v>
      </c>
      <c r="DI543" s="968"/>
      <c r="DJ543" s="967">
        <v>0</v>
      </c>
      <c r="DK543" s="968"/>
      <c r="DL543" s="967">
        <v>0</v>
      </c>
      <c r="DM543" s="968"/>
      <c r="DN543" s="233">
        <f t="shared" si="995"/>
        <v>0</v>
      </c>
      <c r="DO543" s="650">
        <v>0</v>
      </c>
      <c r="DP543" s="676"/>
      <c r="DQ543" s="650">
        <v>0</v>
      </c>
      <c r="DR543" s="676"/>
      <c r="DS543" s="650">
        <v>0</v>
      </c>
      <c r="DT543" s="676"/>
      <c r="DU543" s="650">
        <v>0</v>
      </c>
      <c r="DV543" s="676"/>
      <c r="DW543" s="650">
        <v>0</v>
      </c>
      <c r="DX543" s="676"/>
      <c r="DY543" s="243">
        <f t="shared" si="996"/>
        <v>0</v>
      </c>
      <c r="DZ543" s="558">
        <f t="shared" si="1010"/>
        <v>0</v>
      </c>
      <c r="EA543" s="522">
        <f t="shared" si="1011"/>
        <v>0</v>
      </c>
      <c r="EB543" s="522">
        <f t="shared" si="1012"/>
        <v>0</v>
      </c>
      <c r="EC543" s="522">
        <f t="shared" si="1013"/>
        <v>0</v>
      </c>
      <c r="ED543" s="522">
        <f t="shared" si="1014"/>
        <v>0</v>
      </c>
      <c r="EE543" s="574">
        <f t="shared" si="997"/>
        <v>0</v>
      </c>
      <c r="EF543" s="239">
        <f t="shared" si="998"/>
        <v>0</v>
      </c>
      <c r="EG543" s="239">
        <f t="shared" si="999"/>
        <v>0</v>
      </c>
      <c r="EH543" s="239">
        <f t="shared" si="1000"/>
        <v>0</v>
      </c>
      <c r="EI543" s="239">
        <f t="shared" si="1001"/>
        <v>0</v>
      </c>
      <c r="EJ543" s="239">
        <f t="shared" si="1002"/>
        <v>0</v>
      </c>
      <c r="EK543" s="240">
        <f t="shared" si="1003"/>
        <v>0</v>
      </c>
      <c r="EL543" s="34"/>
    </row>
    <row r="544" spans="1:142" ht="15" customHeight="1">
      <c r="C544" s="652" t="s">
        <v>29</v>
      </c>
      <c r="D544" s="653"/>
      <c r="E544" s="666"/>
      <c r="F544" s="666"/>
      <c r="G544" s="666"/>
      <c r="H544" s="666"/>
      <c r="I544" s="666"/>
      <c r="J544" s="666"/>
      <c r="K544" s="666"/>
      <c r="L544" s="666"/>
      <c r="M544" s="895"/>
      <c r="N544" s="851">
        <v>0</v>
      </c>
      <c r="O544" s="871"/>
      <c r="P544" s="851">
        <v>0</v>
      </c>
      <c r="Q544" s="871"/>
      <c r="R544" s="851">
        <v>0</v>
      </c>
      <c r="S544" s="871"/>
      <c r="T544" s="851">
        <v>0</v>
      </c>
      <c r="U544" s="871"/>
      <c r="V544" s="851">
        <v>0</v>
      </c>
      <c r="W544" s="871"/>
      <c r="X544" s="92">
        <f t="shared" si="986"/>
        <v>0</v>
      </c>
      <c r="Y544" s="849">
        <v>0</v>
      </c>
      <c r="Z544" s="960"/>
      <c r="AA544" s="849">
        <v>0</v>
      </c>
      <c r="AB544" s="960"/>
      <c r="AC544" s="849">
        <v>0</v>
      </c>
      <c r="AD544" s="960"/>
      <c r="AE544" s="849">
        <v>0</v>
      </c>
      <c r="AF544" s="960"/>
      <c r="AG544" s="849">
        <v>0</v>
      </c>
      <c r="AH544" s="960"/>
      <c r="AI544" s="212">
        <f t="shared" si="987"/>
        <v>0</v>
      </c>
      <c r="AJ544" s="843">
        <v>0</v>
      </c>
      <c r="AK544" s="844"/>
      <c r="AL544" s="843">
        <v>0</v>
      </c>
      <c r="AM544" s="844"/>
      <c r="AN544" s="843">
        <v>0</v>
      </c>
      <c r="AO544" s="844"/>
      <c r="AP544" s="843">
        <v>0</v>
      </c>
      <c r="AQ544" s="844"/>
      <c r="AR544" s="843">
        <v>0</v>
      </c>
      <c r="AS544" s="844"/>
      <c r="AT544" s="215">
        <f t="shared" si="988"/>
        <v>0</v>
      </c>
      <c r="AU544" s="845">
        <v>0</v>
      </c>
      <c r="AV544" s="846"/>
      <c r="AW544" s="845">
        <v>0</v>
      </c>
      <c r="AX544" s="846"/>
      <c r="AY544" s="845">
        <v>0</v>
      </c>
      <c r="AZ544" s="846"/>
      <c r="BA544" s="845">
        <v>0</v>
      </c>
      <c r="BB544" s="846"/>
      <c r="BC544" s="845">
        <v>0</v>
      </c>
      <c r="BD544" s="846"/>
      <c r="BE544" s="218">
        <f t="shared" si="989"/>
        <v>0</v>
      </c>
      <c r="BF544" s="847">
        <v>0</v>
      </c>
      <c r="BG544" s="848"/>
      <c r="BH544" s="847">
        <v>0</v>
      </c>
      <c r="BI544" s="848"/>
      <c r="BJ544" s="847">
        <v>0</v>
      </c>
      <c r="BK544" s="848"/>
      <c r="BL544" s="847">
        <v>0</v>
      </c>
      <c r="BM544" s="848"/>
      <c r="BN544" s="847">
        <v>0</v>
      </c>
      <c r="BO544" s="848"/>
      <c r="BP544" s="413">
        <f t="shared" si="990"/>
        <v>0</v>
      </c>
      <c r="BQ544" s="558">
        <f t="shared" si="1004"/>
        <v>0</v>
      </c>
      <c r="BR544" s="522">
        <f t="shared" si="1005"/>
        <v>0</v>
      </c>
      <c r="BS544" s="522">
        <f t="shared" si="1006"/>
        <v>0</v>
      </c>
      <c r="BT544" s="522">
        <f t="shared" si="1007"/>
        <v>0</v>
      </c>
      <c r="BU544" s="522">
        <f t="shared" si="1008"/>
        <v>0</v>
      </c>
      <c r="BV544" s="574">
        <f t="shared" si="1009"/>
        <v>0</v>
      </c>
      <c r="BW544" s="969">
        <v>0</v>
      </c>
      <c r="BX544" s="970"/>
      <c r="BY544" s="971">
        <v>0</v>
      </c>
      <c r="BZ544" s="970"/>
      <c r="CA544" s="971">
        <v>0</v>
      </c>
      <c r="CB544" s="970"/>
      <c r="CC544" s="971">
        <v>0</v>
      </c>
      <c r="CD544" s="970"/>
      <c r="CE544" s="971">
        <v>0</v>
      </c>
      <c r="CF544" s="970"/>
      <c r="CG544" s="224">
        <f t="shared" si="992"/>
        <v>0</v>
      </c>
      <c r="CH544" s="963">
        <v>0</v>
      </c>
      <c r="CI544" s="964"/>
      <c r="CJ544" s="963">
        <v>0</v>
      </c>
      <c r="CK544" s="964"/>
      <c r="CL544" s="963">
        <v>0</v>
      </c>
      <c r="CM544" s="964"/>
      <c r="CN544" s="963">
        <v>0</v>
      </c>
      <c r="CO544" s="964"/>
      <c r="CP544" s="963">
        <v>0</v>
      </c>
      <c r="CQ544" s="964"/>
      <c r="CR544" s="227">
        <f t="shared" si="993"/>
        <v>0</v>
      </c>
      <c r="CS544" s="965">
        <v>0</v>
      </c>
      <c r="CT544" s="966"/>
      <c r="CU544" s="965">
        <v>0</v>
      </c>
      <c r="CV544" s="966"/>
      <c r="CW544" s="965">
        <v>0</v>
      </c>
      <c r="CX544" s="966"/>
      <c r="CY544" s="965">
        <v>0</v>
      </c>
      <c r="CZ544" s="966"/>
      <c r="DA544" s="965">
        <v>0</v>
      </c>
      <c r="DB544" s="966"/>
      <c r="DC544" s="230">
        <f t="shared" si="994"/>
        <v>0</v>
      </c>
      <c r="DD544" s="967">
        <v>0</v>
      </c>
      <c r="DE544" s="968"/>
      <c r="DF544" s="967">
        <v>0</v>
      </c>
      <c r="DG544" s="968"/>
      <c r="DH544" s="967">
        <v>0</v>
      </c>
      <c r="DI544" s="968"/>
      <c r="DJ544" s="967">
        <v>0</v>
      </c>
      <c r="DK544" s="968"/>
      <c r="DL544" s="967">
        <v>0</v>
      </c>
      <c r="DM544" s="968"/>
      <c r="DN544" s="233">
        <f t="shared" si="995"/>
        <v>0</v>
      </c>
      <c r="DO544" s="650">
        <v>0</v>
      </c>
      <c r="DP544" s="676"/>
      <c r="DQ544" s="650">
        <v>0</v>
      </c>
      <c r="DR544" s="676"/>
      <c r="DS544" s="650">
        <v>0</v>
      </c>
      <c r="DT544" s="676"/>
      <c r="DU544" s="650">
        <v>0</v>
      </c>
      <c r="DV544" s="676"/>
      <c r="DW544" s="650">
        <v>0</v>
      </c>
      <c r="DX544" s="676"/>
      <c r="DY544" s="243">
        <f t="shared" si="996"/>
        <v>0</v>
      </c>
      <c r="DZ544" s="558">
        <f t="shared" si="1010"/>
        <v>0</v>
      </c>
      <c r="EA544" s="522">
        <f t="shared" si="1011"/>
        <v>0</v>
      </c>
      <c r="EB544" s="522">
        <f t="shared" si="1012"/>
        <v>0</v>
      </c>
      <c r="EC544" s="522">
        <f t="shared" si="1013"/>
        <v>0</v>
      </c>
      <c r="ED544" s="522">
        <f t="shared" si="1014"/>
        <v>0</v>
      </c>
      <c r="EE544" s="574">
        <f t="shared" si="997"/>
        <v>0</v>
      </c>
      <c r="EF544" s="239">
        <f t="shared" si="998"/>
        <v>0</v>
      </c>
      <c r="EG544" s="239">
        <f t="shared" si="999"/>
        <v>0</v>
      </c>
      <c r="EH544" s="239">
        <f t="shared" si="1000"/>
        <v>0</v>
      </c>
      <c r="EI544" s="239">
        <f t="shared" si="1001"/>
        <v>0</v>
      </c>
      <c r="EJ544" s="239">
        <f t="shared" si="1002"/>
        <v>0</v>
      </c>
      <c r="EK544" s="240">
        <f t="shared" si="1003"/>
        <v>0</v>
      </c>
      <c r="EL544" s="34"/>
    </row>
    <row r="545" spans="1:142" ht="15" customHeight="1">
      <c r="C545" s="652" t="s">
        <v>29</v>
      </c>
      <c r="D545" s="653"/>
      <c r="E545" s="666"/>
      <c r="F545" s="666"/>
      <c r="G545" s="666"/>
      <c r="H545" s="666"/>
      <c r="I545" s="666"/>
      <c r="J545" s="666"/>
      <c r="K545" s="666"/>
      <c r="L545" s="666"/>
      <c r="M545" s="895"/>
      <c r="N545" s="851">
        <v>0</v>
      </c>
      <c r="O545" s="871"/>
      <c r="P545" s="851">
        <v>0</v>
      </c>
      <c r="Q545" s="871"/>
      <c r="R545" s="851">
        <v>0</v>
      </c>
      <c r="S545" s="871"/>
      <c r="T545" s="851">
        <v>0</v>
      </c>
      <c r="U545" s="871"/>
      <c r="V545" s="851">
        <v>0</v>
      </c>
      <c r="W545" s="871"/>
      <c r="X545" s="92">
        <f t="shared" si="986"/>
        <v>0</v>
      </c>
      <c r="Y545" s="849">
        <v>0</v>
      </c>
      <c r="Z545" s="960"/>
      <c r="AA545" s="849">
        <v>0</v>
      </c>
      <c r="AB545" s="960"/>
      <c r="AC545" s="849">
        <v>0</v>
      </c>
      <c r="AD545" s="960"/>
      <c r="AE545" s="849">
        <v>0</v>
      </c>
      <c r="AF545" s="960"/>
      <c r="AG545" s="849">
        <v>0</v>
      </c>
      <c r="AH545" s="960"/>
      <c r="AI545" s="212">
        <f t="shared" si="987"/>
        <v>0</v>
      </c>
      <c r="AJ545" s="843">
        <v>0</v>
      </c>
      <c r="AK545" s="844"/>
      <c r="AL545" s="843">
        <v>0</v>
      </c>
      <c r="AM545" s="844"/>
      <c r="AN545" s="843">
        <v>0</v>
      </c>
      <c r="AO545" s="844"/>
      <c r="AP545" s="843">
        <v>0</v>
      </c>
      <c r="AQ545" s="844"/>
      <c r="AR545" s="843">
        <v>0</v>
      </c>
      <c r="AS545" s="844"/>
      <c r="AT545" s="215">
        <f t="shared" si="988"/>
        <v>0</v>
      </c>
      <c r="AU545" s="845">
        <v>0</v>
      </c>
      <c r="AV545" s="846"/>
      <c r="AW545" s="845">
        <v>0</v>
      </c>
      <c r="AX545" s="846"/>
      <c r="AY545" s="845">
        <v>0</v>
      </c>
      <c r="AZ545" s="846"/>
      <c r="BA545" s="845">
        <v>0</v>
      </c>
      <c r="BB545" s="846"/>
      <c r="BC545" s="845">
        <v>0</v>
      </c>
      <c r="BD545" s="846"/>
      <c r="BE545" s="218">
        <f t="shared" si="989"/>
        <v>0</v>
      </c>
      <c r="BF545" s="847">
        <v>0</v>
      </c>
      <c r="BG545" s="848"/>
      <c r="BH545" s="847">
        <v>0</v>
      </c>
      <c r="BI545" s="848"/>
      <c r="BJ545" s="847">
        <v>0</v>
      </c>
      <c r="BK545" s="848"/>
      <c r="BL545" s="847">
        <v>0</v>
      </c>
      <c r="BM545" s="848"/>
      <c r="BN545" s="847">
        <v>0</v>
      </c>
      <c r="BO545" s="848"/>
      <c r="BP545" s="413">
        <f t="shared" si="990"/>
        <v>0</v>
      </c>
      <c r="BQ545" s="558">
        <f t="shared" si="1004"/>
        <v>0</v>
      </c>
      <c r="BR545" s="522">
        <f t="shared" si="1005"/>
        <v>0</v>
      </c>
      <c r="BS545" s="522">
        <f t="shared" si="1006"/>
        <v>0</v>
      </c>
      <c r="BT545" s="522">
        <f t="shared" si="1007"/>
        <v>0</v>
      </c>
      <c r="BU545" s="522">
        <f t="shared" si="1008"/>
        <v>0</v>
      </c>
      <c r="BV545" s="574">
        <f t="shared" si="1009"/>
        <v>0</v>
      </c>
      <c r="BW545" s="969">
        <v>0</v>
      </c>
      <c r="BX545" s="970"/>
      <c r="BY545" s="971">
        <v>0</v>
      </c>
      <c r="BZ545" s="970"/>
      <c r="CA545" s="971">
        <v>0</v>
      </c>
      <c r="CB545" s="970"/>
      <c r="CC545" s="971">
        <v>0</v>
      </c>
      <c r="CD545" s="970"/>
      <c r="CE545" s="971">
        <v>0</v>
      </c>
      <c r="CF545" s="970"/>
      <c r="CG545" s="224">
        <f t="shared" si="992"/>
        <v>0</v>
      </c>
      <c r="CH545" s="963">
        <v>0</v>
      </c>
      <c r="CI545" s="964"/>
      <c r="CJ545" s="963">
        <v>0</v>
      </c>
      <c r="CK545" s="964"/>
      <c r="CL545" s="963">
        <v>0</v>
      </c>
      <c r="CM545" s="964"/>
      <c r="CN545" s="963">
        <v>0</v>
      </c>
      <c r="CO545" s="964"/>
      <c r="CP545" s="963">
        <v>0</v>
      </c>
      <c r="CQ545" s="964"/>
      <c r="CR545" s="227">
        <f t="shared" si="993"/>
        <v>0</v>
      </c>
      <c r="CS545" s="965">
        <v>0</v>
      </c>
      <c r="CT545" s="966"/>
      <c r="CU545" s="965">
        <v>0</v>
      </c>
      <c r="CV545" s="966"/>
      <c r="CW545" s="965">
        <v>0</v>
      </c>
      <c r="CX545" s="966"/>
      <c r="CY545" s="965">
        <v>0</v>
      </c>
      <c r="CZ545" s="966"/>
      <c r="DA545" s="965">
        <v>0</v>
      </c>
      <c r="DB545" s="966"/>
      <c r="DC545" s="230">
        <f t="shared" si="994"/>
        <v>0</v>
      </c>
      <c r="DD545" s="967">
        <v>0</v>
      </c>
      <c r="DE545" s="968"/>
      <c r="DF545" s="967">
        <v>0</v>
      </c>
      <c r="DG545" s="968"/>
      <c r="DH545" s="967">
        <v>0</v>
      </c>
      <c r="DI545" s="968"/>
      <c r="DJ545" s="967">
        <v>0</v>
      </c>
      <c r="DK545" s="968"/>
      <c r="DL545" s="967">
        <v>0</v>
      </c>
      <c r="DM545" s="968"/>
      <c r="DN545" s="233">
        <f t="shared" si="995"/>
        <v>0</v>
      </c>
      <c r="DO545" s="650">
        <v>0</v>
      </c>
      <c r="DP545" s="676"/>
      <c r="DQ545" s="650">
        <v>0</v>
      </c>
      <c r="DR545" s="676"/>
      <c r="DS545" s="650">
        <v>0</v>
      </c>
      <c r="DT545" s="676"/>
      <c r="DU545" s="650">
        <v>0</v>
      </c>
      <c r="DV545" s="676"/>
      <c r="DW545" s="650">
        <v>0</v>
      </c>
      <c r="DX545" s="676"/>
      <c r="DY545" s="243">
        <f t="shared" si="996"/>
        <v>0</v>
      </c>
      <c r="DZ545" s="558">
        <f t="shared" si="1010"/>
        <v>0</v>
      </c>
      <c r="EA545" s="522">
        <f t="shared" si="1011"/>
        <v>0</v>
      </c>
      <c r="EB545" s="522">
        <f t="shared" si="1012"/>
        <v>0</v>
      </c>
      <c r="EC545" s="522">
        <f t="shared" si="1013"/>
        <v>0</v>
      </c>
      <c r="ED545" s="522">
        <f t="shared" si="1014"/>
        <v>0</v>
      </c>
      <c r="EE545" s="574">
        <f t="shared" si="997"/>
        <v>0</v>
      </c>
      <c r="EF545" s="239">
        <f t="shared" si="998"/>
        <v>0</v>
      </c>
      <c r="EG545" s="239">
        <f t="shared" si="999"/>
        <v>0</v>
      </c>
      <c r="EH545" s="239">
        <f t="shared" si="1000"/>
        <v>0</v>
      </c>
      <c r="EI545" s="239">
        <f t="shared" si="1001"/>
        <v>0</v>
      </c>
      <c r="EJ545" s="239">
        <f t="shared" si="1002"/>
        <v>0</v>
      </c>
      <c r="EK545" s="240">
        <f t="shared" si="1003"/>
        <v>0</v>
      </c>
      <c r="EL545" s="34"/>
    </row>
    <row r="546" spans="1:142" ht="15" customHeight="1">
      <c r="C546" s="652" t="s">
        <v>29</v>
      </c>
      <c r="D546" s="653"/>
      <c r="E546" s="666"/>
      <c r="F546" s="666"/>
      <c r="G546" s="666"/>
      <c r="H546" s="666"/>
      <c r="I546" s="666"/>
      <c r="J546" s="666"/>
      <c r="K546" s="666"/>
      <c r="L546" s="666"/>
      <c r="M546" s="895"/>
      <c r="N546" s="851">
        <v>0</v>
      </c>
      <c r="O546" s="871"/>
      <c r="P546" s="851">
        <v>0</v>
      </c>
      <c r="Q546" s="871"/>
      <c r="R546" s="851">
        <v>0</v>
      </c>
      <c r="S546" s="871"/>
      <c r="T546" s="851">
        <v>0</v>
      </c>
      <c r="U546" s="871"/>
      <c r="V546" s="851">
        <v>0</v>
      </c>
      <c r="W546" s="871"/>
      <c r="X546" s="92">
        <f t="shared" si="986"/>
        <v>0</v>
      </c>
      <c r="Y546" s="849">
        <v>0</v>
      </c>
      <c r="Z546" s="960"/>
      <c r="AA546" s="849">
        <v>0</v>
      </c>
      <c r="AB546" s="960"/>
      <c r="AC546" s="849">
        <v>0</v>
      </c>
      <c r="AD546" s="960"/>
      <c r="AE546" s="849">
        <v>0</v>
      </c>
      <c r="AF546" s="960"/>
      <c r="AG546" s="849">
        <v>0</v>
      </c>
      <c r="AH546" s="960"/>
      <c r="AI546" s="212">
        <f t="shared" si="987"/>
        <v>0</v>
      </c>
      <c r="AJ546" s="843">
        <v>0</v>
      </c>
      <c r="AK546" s="844"/>
      <c r="AL546" s="843">
        <v>0</v>
      </c>
      <c r="AM546" s="844"/>
      <c r="AN546" s="843">
        <v>0</v>
      </c>
      <c r="AO546" s="844"/>
      <c r="AP546" s="843">
        <v>0</v>
      </c>
      <c r="AQ546" s="844"/>
      <c r="AR546" s="843">
        <v>0</v>
      </c>
      <c r="AS546" s="844"/>
      <c r="AT546" s="215">
        <f t="shared" si="988"/>
        <v>0</v>
      </c>
      <c r="AU546" s="845">
        <v>0</v>
      </c>
      <c r="AV546" s="846"/>
      <c r="AW546" s="845">
        <v>0</v>
      </c>
      <c r="AX546" s="846"/>
      <c r="AY546" s="845">
        <v>0</v>
      </c>
      <c r="AZ546" s="846"/>
      <c r="BA546" s="845">
        <v>0</v>
      </c>
      <c r="BB546" s="846"/>
      <c r="BC546" s="845">
        <v>0</v>
      </c>
      <c r="BD546" s="846"/>
      <c r="BE546" s="218">
        <f t="shared" si="989"/>
        <v>0</v>
      </c>
      <c r="BF546" s="847">
        <v>0</v>
      </c>
      <c r="BG546" s="848"/>
      <c r="BH546" s="847">
        <v>0</v>
      </c>
      <c r="BI546" s="848"/>
      <c r="BJ546" s="847">
        <v>0</v>
      </c>
      <c r="BK546" s="848"/>
      <c r="BL546" s="847">
        <v>0</v>
      </c>
      <c r="BM546" s="848"/>
      <c r="BN546" s="847">
        <v>0</v>
      </c>
      <c r="BO546" s="848"/>
      <c r="BP546" s="413">
        <f t="shared" si="990"/>
        <v>0</v>
      </c>
      <c r="BQ546" s="558">
        <f t="shared" si="1004"/>
        <v>0</v>
      </c>
      <c r="BR546" s="522">
        <f t="shared" si="1005"/>
        <v>0</v>
      </c>
      <c r="BS546" s="522">
        <f t="shared" si="1006"/>
        <v>0</v>
      </c>
      <c r="BT546" s="522">
        <f t="shared" si="1007"/>
        <v>0</v>
      </c>
      <c r="BU546" s="522">
        <f t="shared" si="1008"/>
        <v>0</v>
      </c>
      <c r="BV546" s="574">
        <f t="shared" si="1009"/>
        <v>0</v>
      </c>
      <c r="BW546" s="969">
        <v>0</v>
      </c>
      <c r="BX546" s="970"/>
      <c r="BY546" s="971">
        <v>0</v>
      </c>
      <c r="BZ546" s="970"/>
      <c r="CA546" s="971">
        <v>0</v>
      </c>
      <c r="CB546" s="970"/>
      <c r="CC546" s="971">
        <v>0</v>
      </c>
      <c r="CD546" s="970"/>
      <c r="CE546" s="971">
        <v>0</v>
      </c>
      <c r="CF546" s="970"/>
      <c r="CG546" s="224">
        <f t="shared" si="992"/>
        <v>0</v>
      </c>
      <c r="CH546" s="963">
        <v>0</v>
      </c>
      <c r="CI546" s="964"/>
      <c r="CJ546" s="963">
        <v>0</v>
      </c>
      <c r="CK546" s="964"/>
      <c r="CL546" s="963">
        <v>0</v>
      </c>
      <c r="CM546" s="964"/>
      <c r="CN546" s="963">
        <v>0</v>
      </c>
      <c r="CO546" s="964"/>
      <c r="CP546" s="963">
        <v>0</v>
      </c>
      <c r="CQ546" s="964"/>
      <c r="CR546" s="227">
        <f t="shared" si="993"/>
        <v>0</v>
      </c>
      <c r="CS546" s="965">
        <v>0</v>
      </c>
      <c r="CT546" s="966"/>
      <c r="CU546" s="965">
        <v>0</v>
      </c>
      <c r="CV546" s="966"/>
      <c r="CW546" s="965">
        <v>0</v>
      </c>
      <c r="CX546" s="966"/>
      <c r="CY546" s="965">
        <v>0</v>
      </c>
      <c r="CZ546" s="966"/>
      <c r="DA546" s="965">
        <v>0</v>
      </c>
      <c r="DB546" s="966"/>
      <c r="DC546" s="230">
        <f t="shared" si="994"/>
        <v>0</v>
      </c>
      <c r="DD546" s="967">
        <v>0</v>
      </c>
      <c r="DE546" s="968"/>
      <c r="DF546" s="967">
        <v>0</v>
      </c>
      <c r="DG546" s="968"/>
      <c r="DH546" s="967">
        <v>0</v>
      </c>
      <c r="DI546" s="968"/>
      <c r="DJ546" s="967">
        <v>0</v>
      </c>
      <c r="DK546" s="968"/>
      <c r="DL546" s="967">
        <v>0</v>
      </c>
      <c r="DM546" s="968"/>
      <c r="DN546" s="233">
        <f t="shared" si="995"/>
        <v>0</v>
      </c>
      <c r="DO546" s="650">
        <v>0</v>
      </c>
      <c r="DP546" s="676"/>
      <c r="DQ546" s="650">
        <v>0</v>
      </c>
      <c r="DR546" s="676"/>
      <c r="DS546" s="650">
        <v>0</v>
      </c>
      <c r="DT546" s="676"/>
      <c r="DU546" s="650">
        <v>0</v>
      </c>
      <c r="DV546" s="676"/>
      <c r="DW546" s="650">
        <v>0</v>
      </c>
      <c r="DX546" s="676"/>
      <c r="DY546" s="243">
        <f t="shared" si="996"/>
        <v>0</v>
      </c>
      <c r="DZ546" s="558">
        <f t="shared" si="1010"/>
        <v>0</v>
      </c>
      <c r="EA546" s="522">
        <f t="shared" si="1011"/>
        <v>0</v>
      </c>
      <c r="EB546" s="522">
        <f t="shared" si="1012"/>
        <v>0</v>
      </c>
      <c r="EC546" s="522">
        <f t="shared" si="1013"/>
        <v>0</v>
      </c>
      <c r="ED546" s="522">
        <f t="shared" si="1014"/>
        <v>0</v>
      </c>
      <c r="EE546" s="574">
        <f t="shared" si="997"/>
        <v>0</v>
      </c>
      <c r="EF546" s="239">
        <f t="shared" si="998"/>
        <v>0</v>
      </c>
      <c r="EG546" s="239">
        <f t="shared" si="999"/>
        <v>0</v>
      </c>
      <c r="EH546" s="239">
        <f t="shared" si="1000"/>
        <v>0</v>
      </c>
      <c r="EI546" s="239">
        <f t="shared" si="1001"/>
        <v>0</v>
      </c>
      <c r="EJ546" s="239">
        <f t="shared" si="1002"/>
        <v>0</v>
      </c>
      <c r="EK546" s="240">
        <f t="shared" si="1003"/>
        <v>0</v>
      </c>
      <c r="EL546" s="34"/>
    </row>
    <row r="547" spans="1:142" ht="15" customHeight="1">
      <c r="C547" s="652" t="s">
        <v>29</v>
      </c>
      <c r="D547" s="653"/>
      <c r="E547" s="666"/>
      <c r="F547" s="666"/>
      <c r="G547" s="666"/>
      <c r="H547" s="666"/>
      <c r="I547" s="666"/>
      <c r="J547" s="666"/>
      <c r="K547" s="666"/>
      <c r="L547" s="666"/>
      <c r="M547" s="895"/>
      <c r="N547" s="851">
        <v>0</v>
      </c>
      <c r="O547" s="871"/>
      <c r="P547" s="851">
        <v>0</v>
      </c>
      <c r="Q547" s="871"/>
      <c r="R547" s="851">
        <v>0</v>
      </c>
      <c r="S547" s="871"/>
      <c r="T547" s="851">
        <v>0</v>
      </c>
      <c r="U547" s="871"/>
      <c r="V547" s="851">
        <v>0</v>
      </c>
      <c r="W547" s="871"/>
      <c r="X547" s="92">
        <f t="shared" si="986"/>
        <v>0</v>
      </c>
      <c r="Y547" s="849">
        <v>0</v>
      </c>
      <c r="Z547" s="960"/>
      <c r="AA547" s="849">
        <v>0</v>
      </c>
      <c r="AB547" s="960"/>
      <c r="AC547" s="849">
        <v>0</v>
      </c>
      <c r="AD547" s="960"/>
      <c r="AE547" s="849">
        <v>0</v>
      </c>
      <c r="AF547" s="960"/>
      <c r="AG547" s="849">
        <v>0</v>
      </c>
      <c r="AH547" s="960"/>
      <c r="AI547" s="212">
        <f t="shared" si="987"/>
        <v>0</v>
      </c>
      <c r="AJ547" s="843">
        <v>0</v>
      </c>
      <c r="AK547" s="844"/>
      <c r="AL547" s="843">
        <v>0</v>
      </c>
      <c r="AM547" s="844"/>
      <c r="AN547" s="843">
        <v>0</v>
      </c>
      <c r="AO547" s="844"/>
      <c r="AP547" s="843">
        <v>0</v>
      </c>
      <c r="AQ547" s="844"/>
      <c r="AR547" s="843">
        <v>0</v>
      </c>
      <c r="AS547" s="844"/>
      <c r="AT547" s="215">
        <f t="shared" si="988"/>
        <v>0</v>
      </c>
      <c r="AU547" s="845">
        <v>0</v>
      </c>
      <c r="AV547" s="846"/>
      <c r="AW547" s="845">
        <v>0</v>
      </c>
      <c r="AX547" s="846"/>
      <c r="AY547" s="845">
        <v>0</v>
      </c>
      <c r="AZ547" s="846"/>
      <c r="BA547" s="845">
        <v>0</v>
      </c>
      <c r="BB547" s="846"/>
      <c r="BC547" s="845">
        <v>0</v>
      </c>
      <c r="BD547" s="846"/>
      <c r="BE547" s="218">
        <f t="shared" si="989"/>
        <v>0</v>
      </c>
      <c r="BF547" s="847">
        <v>0</v>
      </c>
      <c r="BG547" s="848"/>
      <c r="BH547" s="847">
        <v>0</v>
      </c>
      <c r="BI547" s="848"/>
      <c r="BJ547" s="847">
        <v>0</v>
      </c>
      <c r="BK547" s="848"/>
      <c r="BL547" s="847">
        <v>0</v>
      </c>
      <c r="BM547" s="848"/>
      <c r="BN547" s="847">
        <v>0</v>
      </c>
      <c r="BO547" s="848"/>
      <c r="BP547" s="413">
        <f t="shared" si="990"/>
        <v>0</v>
      </c>
      <c r="BQ547" s="558">
        <f t="shared" si="1004"/>
        <v>0</v>
      </c>
      <c r="BR547" s="522">
        <f t="shared" si="1005"/>
        <v>0</v>
      </c>
      <c r="BS547" s="522">
        <f t="shared" si="1006"/>
        <v>0</v>
      </c>
      <c r="BT547" s="522">
        <f t="shared" si="1007"/>
        <v>0</v>
      </c>
      <c r="BU547" s="522">
        <f t="shared" si="1008"/>
        <v>0</v>
      </c>
      <c r="BV547" s="574">
        <f t="shared" si="1009"/>
        <v>0</v>
      </c>
      <c r="BW547" s="969">
        <v>0</v>
      </c>
      <c r="BX547" s="970"/>
      <c r="BY547" s="971">
        <v>0</v>
      </c>
      <c r="BZ547" s="970"/>
      <c r="CA547" s="971">
        <v>0</v>
      </c>
      <c r="CB547" s="970"/>
      <c r="CC547" s="971">
        <v>0</v>
      </c>
      <c r="CD547" s="970"/>
      <c r="CE547" s="971">
        <v>0</v>
      </c>
      <c r="CF547" s="970"/>
      <c r="CG547" s="224">
        <f t="shared" si="992"/>
        <v>0</v>
      </c>
      <c r="CH547" s="963">
        <v>0</v>
      </c>
      <c r="CI547" s="964"/>
      <c r="CJ547" s="963">
        <v>0</v>
      </c>
      <c r="CK547" s="964"/>
      <c r="CL547" s="963">
        <v>0</v>
      </c>
      <c r="CM547" s="964"/>
      <c r="CN547" s="963">
        <v>0</v>
      </c>
      <c r="CO547" s="964"/>
      <c r="CP547" s="963">
        <v>0</v>
      </c>
      <c r="CQ547" s="964"/>
      <c r="CR547" s="227">
        <f t="shared" si="993"/>
        <v>0</v>
      </c>
      <c r="CS547" s="965">
        <v>0</v>
      </c>
      <c r="CT547" s="966"/>
      <c r="CU547" s="965">
        <v>0</v>
      </c>
      <c r="CV547" s="966"/>
      <c r="CW547" s="965">
        <v>0</v>
      </c>
      <c r="CX547" s="966"/>
      <c r="CY547" s="965">
        <v>0</v>
      </c>
      <c r="CZ547" s="966"/>
      <c r="DA547" s="965">
        <v>0</v>
      </c>
      <c r="DB547" s="966"/>
      <c r="DC547" s="230">
        <f t="shared" si="994"/>
        <v>0</v>
      </c>
      <c r="DD547" s="967">
        <v>0</v>
      </c>
      <c r="DE547" s="968"/>
      <c r="DF547" s="967">
        <v>0</v>
      </c>
      <c r="DG547" s="968"/>
      <c r="DH547" s="967">
        <v>0</v>
      </c>
      <c r="DI547" s="968"/>
      <c r="DJ547" s="967">
        <v>0</v>
      </c>
      <c r="DK547" s="968"/>
      <c r="DL547" s="967">
        <v>0</v>
      </c>
      <c r="DM547" s="968"/>
      <c r="DN547" s="233">
        <f t="shared" si="995"/>
        <v>0</v>
      </c>
      <c r="DO547" s="650">
        <v>0</v>
      </c>
      <c r="DP547" s="676"/>
      <c r="DQ547" s="650">
        <v>0</v>
      </c>
      <c r="DR547" s="676"/>
      <c r="DS547" s="650">
        <v>0</v>
      </c>
      <c r="DT547" s="676"/>
      <c r="DU547" s="650">
        <v>0</v>
      </c>
      <c r="DV547" s="676"/>
      <c r="DW547" s="650">
        <v>0</v>
      </c>
      <c r="DX547" s="676"/>
      <c r="DY547" s="243">
        <f t="shared" si="996"/>
        <v>0</v>
      </c>
      <c r="DZ547" s="558">
        <f t="shared" si="1010"/>
        <v>0</v>
      </c>
      <c r="EA547" s="522">
        <f t="shared" si="1011"/>
        <v>0</v>
      </c>
      <c r="EB547" s="522">
        <f t="shared" si="1012"/>
        <v>0</v>
      </c>
      <c r="EC547" s="522">
        <f t="shared" si="1013"/>
        <v>0</v>
      </c>
      <c r="ED547" s="522">
        <f t="shared" si="1014"/>
        <v>0</v>
      </c>
      <c r="EE547" s="574">
        <f t="shared" si="997"/>
        <v>0</v>
      </c>
      <c r="EF547" s="239">
        <f t="shared" si="998"/>
        <v>0</v>
      </c>
      <c r="EG547" s="239">
        <f t="shared" si="999"/>
        <v>0</v>
      </c>
      <c r="EH547" s="239">
        <f t="shared" si="1000"/>
        <v>0</v>
      </c>
      <c r="EI547" s="239">
        <f t="shared" si="1001"/>
        <v>0</v>
      </c>
      <c r="EJ547" s="239">
        <f t="shared" si="1002"/>
        <v>0</v>
      </c>
      <c r="EK547" s="240">
        <f t="shared" si="1003"/>
        <v>0</v>
      </c>
      <c r="EL547" s="34"/>
    </row>
    <row r="548" spans="1:142" ht="15" customHeight="1">
      <c r="C548" s="689" t="s">
        <v>29</v>
      </c>
      <c r="D548" s="666"/>
      <c r="E548" s="666"/>
      <c r="F548" s="666"/>
      <c r="G548" s="666"/>
      <c r="H548" s="666"/>
      <c r="I548" s="666"/>
      <c r="J548" s="666"/>
      <c r="K548" s="666"/>
      <c r="L548" s="666"/>
      <c r="M548" s="895"/>
      <c r="N548" s="851">
        <v>0</v>
      </c>
      <c r="O548" s="871"/>
      <c r="P548" s="851">
        <v>0</v>
      </c>
      <c r="Q548" s="871"/>
      <c r="R548" s="851">
        <v>0</v>
      </c>
      <c r="S548" s="871"/>
      <c r="T548" s="851">
        <v>0</v>
      </c>
      <c r="U548" s="871"/>
      <c r="V548" s="851">
        <v>0</v>
      </c>
      <c r="W548" s="871"/>
      <c r="X548" s="92">
        <f t="shared" si="986"/>
        <v>0</v>
      </c>
      <c r="Y548" s="849">
        <v>0</v>
      </c>
      <c r="Z548" s="960"/>
      <c r="AA548" s="849">
        <v>0</v>
      </c>
      <c r="AB548" s="960"/>
      <c r="AC548" s="849">
        <v>0</v>
      </c>
      <c r="AD548" s="960"/>
      <c r="AE548" s="849">
        <v>0</v>
      </c>
      <c r="AF548" s="960"/>
      <c r="AG548" s="849">
        <v>0</v>
      </c>
      <c r="AH548" s="960"/>
      <c r="AI548" s="212">
        <f t="shared" si="987"/>
        <v>0</v>
      </c>
      <c r="AJ548" s="843">
        <v>0</v>
      </c>
      <c r="AK548" s="844"/>
      <c r="AL548" s="843">
        <v>0</v>
      </c>
      <c r="AM548" s="844"/>
      <c r="AN548" s="843">
        <v>0</v>
      </c>
      <c r="AO548" s="844"/>
      <c r="AP548" s="843">
        <v>0</v>
      </c>
      <c r="AQ548" s="844"/>
      <c r="AR548" s="843">
        <v>0</v>
      </c>
      <c r="AS548" s="844"/>
      <c r="AT548" s="215">
        <f t="shared" si="988"/>
        <v>0</v>
      </c>
      <c r="AU548" s="845">
        <v>0</v>
      </c>
      <c r="AV548" s="846"/>
      <c r="AW548" s="845">
        <v>0</v>
      </c>
      <c r="AX548" s="846"/>
      <c r="AY548" s="845">
        <v>0</v>
      </c>
      <c r="AZ548" s="846"/>
      <c r="BA548" s="845">
        <v>0</v>
      </c>
      <c r="BB548" s="846"/>
      <c r="BC548" s="845">
        <v>0</v>
      </c>
      <c r="BD548" s="846"/>
      <c r="BE548" s="218">
        <f t="shared" si="989"/>
        <v>0</v>
      </c>
      <c r="BF548" s="847">
        <v>0</v>
      </c>
      <c r="BG548" s="848"/>
      <c r="BH548" s="847">
        <v>0</v>
      </c>
      <c r="BI548" s="848"/>
      <c r="BJ548" s="847">
        <v>0</v>
      </c>
      <c r="BK548" s="848"/>
      <c r="BL548" s="847">
        <v>0</v>
      </c>
      <c r="BM548" s="848"/>
      <c r="BN548" s="847">
        <v>0</v>
      </c>
      <c r="BO548" s="848"/>
      <c r="BP548" s="413">
        <f t="shared" si="990"/>
        <v>0</v>
      </c>
      <c r="BQ548" s="558">
        <f t="shared" si="1004"/>
        <v>0</v>
      </c>
      <c r="BR548" s="522">
        <f t="shared" si="1005"/>
        <v>0</v>
      </c>
      <c r="BS548" s="522">
        <f t="shared" si="1006"/>
        <v>0</v>
      </c>
      <c r="BT548" s="522">
        <f t="shared" si="1007"/>
        <v>0</v>
      </c>
      <c r="BU548" s="522">
        <f t="shared" si="1008"/>
        <v>0</v>
      </c>
      <c r="BV548" s="574">
        <f t="shared" si="1009"/>
        <v>0</v>
      </c>
      <c r="BW548" s="969">
        <v>0</v>
      </c>
      <c r="BX548" s="970"/>
      <c r="BY548" s="971">
        <v>0</v>
      </c>
      <c r="BZ548" s="970"/>
      <c r="CA548" s="971">
        <v>0</v>
      </c>
      <c r="CB548" s="970"/>
      <c r="CC548" s="971">
        <v>0</v>
      </c>
      <c r="CD548" s="970"/>
      <c r="CE548" s="971">
        <v>0</v>
      </c>
      <c r="CF548" s="970"/>
      <c r="CG548" s="224">
        <f t="shared" si="992"/>
        <v>0</v>
      </c>
      <c r="CH548" s="963">
        <v>0</v>
      </c>
      <c r="CI548" s="964"/>
      <c r="CJ548" s="963">
        <v>0</v>
      </c>
      <c r="CK548" s="964"/>
      <c r="CL548" s="963">
        <v>0</v>
      </c>
      <c r="CM548" s="964"/>
      <c r="CN548" s="963">
        <v>0</v>
      </c>
      <c r="CO548" s="964"/>
      <c r="CP548" s="963">
        <v>0</v>
      </c>
      <c r="CQ548" s="964"/>
      <c r="CR548" s="227">
        <f t="shared" si="993"/>
        <v>0</v>
      </c>
      <c r="CS548" s="965">
        <v>0</v>
      </c>
      <c r="CT548" s="966"/>
      <c r="CU548" s="965">
        <v>0</v>
      </c>
      <c r="CV548" s="966"/>
      <c r="CW548" s="965">
        <v>0</v>
      </c>
      <c r="CX548" s="966"/>
      <c r="CY548" s="965">
        <v>0</v>
      </c>
      <c r="CZ548" s="966"/>
      <c r="DA548" s="965">
        <v>0</v>
      </c>
      <c r="DB548" s="966"/>
      <c r="DC548" s="230">
        <f t="shared" si="994"/>
        <v>0</v>
      </c>
      <c r="DD548" s="967">
        <v>0</v>
      </c>
      <c r="DE548" s="968"/>
      <c r="DF548" s="967">
        <v>0</v>
      </c>
      <c r="DG548" s="968"/>
      <c r="DH548" s="967">
        <v>0</v>
      </c>
      <c r="DI548" s="968"/>
      <c r="DJ548" s="967">
        <v>0</v>
      </c>
      <c r="DK548" s="968"/>
      <c r="DL548" s="967">
        <v>0</v>
      </c>
      <c r="DM548" s="968"/>
      <c r="DN548" s="233">
        <f t="shared" si="995"/>
        <v>0</v>
      </c>
      <c r="DO548" s="650">
        <v>0</v>
      </c>
      <c r="DP548" s="676"/>
      <c r="DQ548" s="650">
        <v>0</v>
      </c>
      <c r="DR548" s="676"/>
      <c r="DS548" s="650">
        <v>0</v>
      </c>
      <c r="DT548" s="676"/>
      <c r="DU548" s="650">
        <v>0</v>
      </c>
      <c r="DV548" s="676"/>
      <c r="DW548" s="650">
        <v>0</v>
      </c>
      <c r="DX548" s="676"/>
      <c r="DY548" s="243">
        <f t="shared" si="996"/>
        <v>0</v>
      </c>
      <c r="DZ548" s="558">
        <f t="shared" si="1010"/>
        <v>0</v>
      </c>
      <c r="EA548" s="522">
        <f t="shared" si="1011"/>
        <v>0</v>
      </c>
      <c r="EB548" s="522">
        <f t="shared" si="1012"/>
        <v>0</v>
      </c>
      <c r="EC548" s="522">
        <f t="shared" si="1013"/>
        <v>0</v>
      </c>
      <c r="ED548" s="522">
        <f t="shared" si="1014"/>
        <v>0</v>
      </c>
      <c r="EE548" s="574">
        <f t="shared" si="997"/>
        <v>0</v>
      </c>
      <c r="EF548" s="239">
        <f t="shared" si="998"/>
        <v>0</v>
      </c>
      <c r="EG548" s="239">
        <f t="shared" si="999"/>
        <v>0</v>
      </c>
      <c r="EH548" s="239">
        <f t="shared" si="1000"/>
        <v>0</v>
      </c>
      <c r="EI548" s="239">
        <f t="shared" si="1001"/>
        <v>0</v>
      </c>
      <c r="EJ548" s="239">
        <f t="shared" si="1002"/>
        <v>0</v>
      </c>
      <c r="EK548" s="240">
        <f t="shared" si="1003"/>
        <v>0</v>
      </c>
      <c r="EL548" s="34"/>
    </row>
    <row r="549" spans="1:142" ht="15" customHeight="1">
      <c r="C549" s="652" t="s">
        <v>29</v>
      </c>
      <c r="D549" s="653"/>
      <c r="E549" s="666"/>
      <c r="F549" s="666"/>
      <c r="G549" s="666"/>
      <c r="H549" s="666"/>
      <c r="I549" s="666"/>
      <c r="J549" s="666"/>
      <c r="K549" s="666"/>
      <c r="L549" s="666"/>
      <c r="M549" s="895"/>
      <c r="N549" s="851">
        <v>0</v>
      </c>
      <c r="O549" s="871"/>
      <c r="P549" s="851">
        <v>0</v>
      </c>
      <c r="Q549" s="871"/>
      <c r="R549" s="851">
        <v>0</v>
      </c>
      <c r="S549" s="871"/>
      <c r="T549" s="851">
        <v>0</v>
      </c>
      <c r="U549" s="871"/>
      <c r="V549" s="851">
        <v>0</v>
      </c>
      <c r="W549" s="871"/>
      <c r="X549" s="92">
        <f t="shared" si="986"/>
        <v>0</v>
      </c>
      <c r="Y549" s="849">
        <v>0</v>
      </c>
      <c r="Z549" s="960"/>
      <c r="AA549" s="849">
        <v>0</v>
      </c>
      <c r="AB549" s="960"/>
      <c r="AC549" s="849">
        <v>0</v>
      </c>
      <c r="AD549" s="960"/>
      <c r="AE549" s="849">
        <v>0</v>
      </c>
      <c r="AF549" s="960"/>
      <c r="AG549" s="849">
        <v>0</v>
      </c>
      <c r="AH549" s="960"/>
      <c r="AI549" s="212">
        <f t="shared" si="987"/>
        <v>0</v>
      </c>
      <c r="AJ549" s="843">
        <v>0</v>
      </c>
      <c r="AK549" s="844"/>
      <c r="AL549" s="843">
        <v>0</v>
      </c>
      <c r="AM549" s="844"/>
      <c r="AN549" s="843">
        <v>0</v>
      </c>
      <c r="AO549" s="844"/>
      <c r="AP549" s="843">
        <v>0</v>
      </c>
      <c r="AQ549" s="844"/>
      <c r="AR549" s="843">
        <v>0</v>
      </c>
      <c r="AS549" s="844"/>
      <c r="AT549" s="215">
        <f t="shared" si="988"/>
        <v>0</v>
      </c>
      <c r="AU549" s="845">
        <v>0</v>
      </c>
      <c r="AV549" s="846"/>
      <c r="AW549" s="845">
        <v>0</v>
      </c>
      <c r="AX549" s="846"/>
      <c r="AY549" s="845">
        <v>0</v>
      </c>
      <c r="AZ549" s="846"/>
      <c r="BA549" s="845">
        <v>0</v>
      </c>
      <c r="BB549" s="846"/>
      <c r="BC549" s="845">
        <v>0</v>
      </c>
      <c r="BD549" s="846"/>
      <c r="BE549" s="218">
        <f t="shared" si="989"/>
        <v>0</v>
      </c>
      <c r="BF549" s="847">
        <v>0</v>
      </c>
      <c r="BG549" s="848"/>
      <c r="BH549" s="847">
        <v>0</v>
      </c>
      <c r="BI549" s="848"/>
      <c r="BJ549" s="847">
        <v>0</v>
      </c>
      <c r="BK549" s="848"/>
      <c r="BL549" s="847">
        <v>0</v>
      </c>
      <c r="BM549" s="848"/>
      <c r="BN549" s="847">
        <v>0</v>
      </c>
      <c r="BO549" s="848"/>
      <c r="BP549" s="413">
        <f t="shared" si="990"/>
        <v>0</v>
      </c>
      <c r="BQ549" s="558">
        <f t="shared" si="1004"/>
        <v>0</v>
      </c>
      <c r="BR549" s="522">
        <f t="shared" si="1005"/>
        <v>0</v>
      </c>
      <c r="BS549" s="522">
        <f t="shared" si="1006"/>
        <v>0</v>
      </c>
      <c r="BT549" s="522">
        <f t="shared" si="1007"/>
        <v>0</v>
      </c>
      <c r="BU549" s="522">
        <f t="shared" si="1008"/>
        <v>0</v>
      </c>
      <c r="BV549" s="574">
        <f t="shared" si="1009"/>
        <v>0</v>
      </c>
      <c r="BW549" s="969">
        <v>0</v>
      </c>
      <c r="BX549" s="970"/>
      <c r="BY549" s="971">
        <v>0</v>
      </c>
      <c r="BZ549" s="970"/>
      <c r="CA549" s="971">
        <v>0</v>
      </c>
      <c r="CB549" s="970"/>
      <c r="CC549" s="971">
        <v>0</v>
      </c>
      <c r="CD549" s="970"/>
      <c r="CE549" s="971">
        <v>0</v>
      </c>
      <c r="CF549" s="970"/>
      <c r="CG549" s="224">
        <f t="shared" si="992"/>
        <v>0</v>
      </c>
      <c r="CH549" s="963">
        <v>0</v>
      </c>
      <c r="CI549" s="964"/>
      <c r="CJ549" s="963">
        <v>0</v>
      </c>
      <c r="CK549" s="964"/>
      <c r="CL549" s="963">
        <v>0</v>
      </c>
      <c r="CM549" s="964"/>
      <c r="CN549" s="963">
        <v>0</v>
      </c>
      <c r="CO549" s="964"/>
      <c r="CP549" s="963">
        <v>0</v>
      </c>
      <c r="CQ549" s="964"/>
      <c r="CR549" s="227">
        <f t="shared" si="993"/>
        <v>0</v>
      </c>
      <c r="CS549" s="965">
        <v>0</v>
      </c>
      <c r="CT549" s="966"/>
      <c r="CU549" s="965">
        <v>0</v>
      </c>
      <c r="CV549" s="966"/>
      <c r="CW549" s="965">
        <v>0</v>
      </c>
      <c r="CX549" s="966"/>
      <c r="CY549" s="965">
        <v>0</v>
      </c>
      <c r="CZ549" s="966"/>
      <c r="DA549" s="965">
        <v>0</v>
      </c>
      <c r="DB549" s="966"/>
      <c r="DC549" s="230">
        <f t="shared" si="994"/>
        <v>0</v>
      </c>
      <c r="DD549" s="967">
        <v>0</v>
      </c>
      <c r="DE549" s="968"/>
      <c r="DF549" s="967">
        <v>0</v>
      </c>
      <c r="DG549" s="968"/>
      <c r="DH549" s="967">
        <v>0</v>
      </c>
      <c r="DI549" s="968"/>
      <c r="DJ549" s="967">
        <v>0</v>
      </c>
      <c r="DK549" s="968"/>
      <c r="DL549" s="967">
        <v>0</v>
      </c>
      <c r="DM549" s="968"/>
      <c r="DN549" s="233">
        <f t="shared" si="995"/>
        <v>0</v>
      </c>
      <c r="DO549" s="650">
        <v>0</v>
      </c>
      <c r="DP549" s="676"/>
      <c r="DQ549" s="650">
        <v>0</v>
      </c>
      <c r="DR549" s="676"/>
      <c r="DS549" s="650">
        <v>0</v>
      </c>
      <c r="DT549" s="676"/>
      <c r="DU549" s="650">
        <v>0</v>
      </c>
      <c r="DV549" s="676"/>
      <c r="DW549" s="650">
        <v>0</v>
      </c>
      <c r="DX549" s="676"/>
      <c r="DY549" s="243">
        <f t="shared" si="996"/>
        <v>0</v>
      </c>
      <c r="DZ549" s="558">
        <f t="shared" si="1010"/>
        <v>0</v>
      </c>
      <c r="EA549" s="522">
        <f t="shared" si="1011"/>
        <v>0</v>
      </c>
      <c r="EB549" s="522">
        <f t="shared" si="1012"/>
        <v>0</v>
      </c>
      <c r="EC549" s="522">
        <f t="shared" si="1013"/>
        <v>0</v>
      </c>
      <c r="ED549" s="522">
        <f t="shared" si="1014"/>
        <v>0</v>
      </c>
      <c r="EE549" s="574">
        <f t="shared" si="997"/>
        <v>0</v>
      </c>
      <c r="EF549" s="239">
        <f t="shared" si="998"/>
        <v>0</v>
      </c>
      <c r="EG549" s="239">
        <f t="shared" si="999"/>
        <v>0</v>
      </c>
      <c r="EH549" s="239">
        <f t="shared" si="1000"/>
        <v>0</v>
      </c>
      <c r="EI549" s="239">
        <f t="shared" si="1001"/>
        <v>0</v>
      </c>
      <c r="EJ549" s="239">
        <f t="shared" si="1002"/>
        <v>0</v>
      </c>
      <c r="EK549" s="240">
        <f t="shared" si="1003"/>
        <v>0</v>
      </c>
      <c r="EL549" s="34"/>
    </row>
    <row r="550" spans="1:142" ht="15" customHeight="1">
      <c r="C550" s="652" t="s">
        <v>29</v>
      </c>
      <c r="D550" s="653"/>
      <c r="E550" s="666"/>
      <c r="F550" s="666"/>
      <c r="G550" s="666"/>
      <c r="H550" s="666"/>
      <c r="I550" s="666"/>
      <c r="J550" s="666"/>
      <c r="K550" s="666"/>
      <c r="L550" s="666"/>
      <c r="M550" s="895"/>
      <c r="N550" s="851">
        <v>0</v>
      </c>
      <c r="O550" s="871"/>
      <c r="P550" s="851">
        <v>0</v>
      </c>
      <c r="Q550" s="871"/>
      <c r="R550" s="851">
        <v>0</v>
      </c>
      <c r="S550" s="871"/>
      <c r="T550" s="851">
        <v>0</v>
      </c>
      <c r="U550" s="871"/>
      <c r="V550" s="851">
        <v>0</v>
      </c>
      <c r="W550" s="871"/>
      <c r="X550" s="92">
        <f t="shared" si="986"/>
        <v>0</v>
      </c>
      <c r="Y550" s="849">
        <v>0</v>
      </c>
      <c r="Z550" s="960"/>
      <c r="AA550" s="849">
        <v>0</v>
      </c>
      <c r="AB550" s="960"/>
      <c r="AC550" s="849">
        <v>0</v>
      </c>
      <c r="AD550" s="960"/>
      <c r="AE550" s="849">
        <v>0</v>
      </c>
      <c r="AF550" s="960"/>
      <c r="AG550" s="849">
        <v>0</v>
      </c>
      <c r="AH550" s="960"/>
      <c r="AI550" s="212">
        <f t="shared" si="987"/>
        <v>0</v>
      </c>
      <c r="AJ550" s="843">
        <v>0</v>
      </c>
      <c r="AK550" s="844"/>
      <c r="AL550" s="843">
        <v>0</v>
      </c>
      <c r="AM550" s="844"/>
      <c r="AN550" s="843">
        <v>0</v>
      </c>
      <c r="AO550" s="844"/>
      <c r="AP550" s="843">
        <v>0</v>
      </c>
      <c r="AQ550" s="844"/>
      <c r="AR550" s="843">
        <v>0</v>
      </c>
      <c r="AS550" s="844"/>
      <c r="AT550" s="215">
        <f t="shared" si="988"/>
        <v>0</v>
      </c>
      <c r="AU550" s="845">
        <v>0</v>
      </c>
      <c r="AV550" s="846"/>
      <c r="AW550" s="845">
        <v>0</v>
      </c>
      <c r="AX550" s="846"/>
      <c r="AY550" s="845">
        <v>0</v>
      </c>
      <c r="AZ550" s="846"/>
      <c r="BA550" s="845">
        <v>0</v>
      </c>
      <c r="BB550" s="846"/>
      <c r="BC550" s="845">
        <v>0</v>
      </c>
      <c r="BD550" s="846"/>
      <c r="BE550" s="218">
        <f t="shared" si="989"/>
        <v>0</v>
      </c>
      <c r="BF550" s="847">
        <v>0</v>
      </c>
      <c r="BG550" s="848"/>
      <c r="BH550" s="847">
        <v>0</v>
      </c>
      <c r="BI550" s="848"/>
      <c r="BJ550" s="847">
        <v>0</v>
      </c>
      <c r="BK550" s="848"/>
      <c r="BL550" s="847">
        <v>0</v>
      </c>
      <c r="BM550" s="848"/>
      <c r="BN550" s="847">
        <v>0</v>
      </c>
      <c r="BO550" s="848"/>
      <c r="BP550" s="413">
        <f t="shared" si="990"/>
        <v>0</v>
      </c>
      <c r="BQ550" s="558">
        <f t="shared" si="1004"/>
        <v>0</v>
      </c>
      <c r="BR550" s="522">
        <f t="shared" si="1005"/>
        <v>0</v>
      </c>
      <c r="BS550" s="522">
        <f t="shared" si="1006"/>
        <v>0</v>
      </c>
      <c r="BT550" s="522">
        <f t="shared" si="1007"/>
        <v>0</v>
      </c>
      <c r="BU550" s="522">
        <f t="shared" si="1008"/>
        <v>0</v>
      </c>
      <c r="BV550" s="574">
        <f t="shared" si="1009"/>
        <v>0</v>
      </c>
      <c r="BW550" s="969">
        <v>0</v>
      </c>
      <c r="BX550" s="970"/>
      <c r="BY550" s="971">
        <v>0</v>
      </c>
      <c r="BZ550" s="970"/>
      <c r="CA550" s="971">
        <v>0</v>
      </c>
      <c r="CB550" s="970"/>
      <c r="CC550" s="971">
        <v>0</v>
      </c>
      <c r="CD550" s="970"/>
      <c r="CE550" s="971">
        <v>0</v>
      </c>
      <c r="CF550" s="970"/>
      <c r="CG550" s="224">
        <f t="shared" si="992"/>
        <v>0</v>
      </c>
      <c r="CH550" s="963">
        <v>0</v>
      </c>
      <c r="CI550" s="964"/>
      <c r="CJ550" s="963">
        <v>0</v>
      </c>
      <c r="CK550" s="964"/>
      <c r="CL550" s="963">
        <v>0</v>
      </c>
      <c r="CM550" s="964"/>
      <c r="CN550" s="963">
        <v>0</v>
      </c>
      <c r="CO550" s="964"/>
      <c r="CP550" s="963">
        <v>0</v>
      </c>
      <c r="CQ550" s="964"/>
      <c r="CR550" s="227">
        <f t="shared" si="993"/>
        <v>0</v>
      </c>
      <c r="CS550" s="965">
        <v>0</v>
      </c>
      <c r="CT550" s="966"/>
      <c r="CU550" s="965">
        <v>0</v>
      </c>
      <c r="CV550" s="966"/>
      <c r="CW550" s="965">
        <v>0</v>
      </c>
      <c r="CX550" s="966"/>
      <c r="CY550" s="965">
        <v>0</v>
      </c>
      <c r="CZ550" s="966"/>
      <c r="DA550" s="965">
        <v>0</v>
      </c>
      <c r="DB550" s="966"/>
      <c r="DC550" s="230">
        <f t="shared" si="994"/>
        <v>0</v>
      </c>
      <c r="DD550" s="967">
        <v>0</v>
      </c>
      <c r="DE550" s="968"/>
      <c r="DF550" s="967">
        <v>0</v>
      </c>
      <c r="DG550" s="968"/>
      <c r="DH550" s="967">
        <v>0</v>
      </c>
      <c r="DI550" s="968"/>
      <c r="DJ550" s="967">
        <v>0</v>
      </c>
      <c r="DK550" s="968"/>
      <c r="DL550" s="967">
        <v>0</v>
      </c>
      <c r="DM550" s="968"/>
      <c r="DN550" s="233">
        <f t="shared" si="995"/>
        <v>0</v>
      </c>
      <c r="DO550" s="650">
        <v>0</v>
      </c>
      <c r="DP550" s="676"/>
      <c r="DQ550" s="650">
        <v>0</v>
      </c>
      <c r="DR550" s="676"/>
      <c r="DS550" s="650">
        <v>0</v>
      </c>
      <c r="DT550" s="676"/>
      <c r="DU550" s="650">
        <v>0</v>
      </c>
      <c r="DV550" s="676"/>
      <c r="DW550" s="650">
        <v>0</v>
      </c>
      <c r="DX550" s="676"/>
      <c r="DY550" s="243">
        <f t="shared" si="996"/>
        <v>0</v>
      </c>
      <c r="DZ550" s="558">
        <f t="shared" si="1010"/>
        <v>0</v>
      </c>
      <c r="EA550" s="522">
        <f t="shared" si="1011"/>
        <v>0</v>
      </c>
      <c r="EB550" s="522">
        <f t="shared" si="1012"/>
        <v>0</v>
      </c>
      <c r="EC550" s="522">
        <f t="shared" si="1013"/>
        <v>0</v>
      </c>
      <c r="ED550" s="522">
        <f t="shared" si="1014"/>
        <v>0</v>
      </c>
      <c r="EE550" s="574">
        <f t="shared" si="997"/>
        <v>0</v>
      </c>
      <c r="EF550" s="239">
        <f t="shared" si="998"/>
        <v>0</v>
      </c>
      <c r="EG550" s="239">
        <f t="shared" si="999"/>
        <v>0</v>
      </c>
      <c r="EH550" s="239">
        <f t="shared" si="1000"/>
        <v>0</v>
      </c>
      <c r="EI550" s="239">
        <f t="shared" si="1001"/>
        <v>0</v>
      </c>
      <c r="EJ550" s="239">
        <f t="shared" si="1002"/>
        <v>0</v>
      </c>
      <c r="EK550" s="240">
        <f t="shared" si="1003"/>
        <v>0</v>
      </c>
      <c r="EL550" s="34"/>
    </row>
    <row r="551" spans="1:142" ht="15" customHeight="1">
      <c r="A551" s="692" t="s">
        <v>168</v>
      </c>
      <c r="C551" s="652"/>
      <c r="D551" s="666"/>
      <c r="E551" s="727"/>
      <c r="F551" s="727"/>
      <c r="G551" s="727"/>
      <c r="H551" s="727"/>
      <c r="I551" s="727"/>
      <c r="J551" s="892" t="s">
        <v>4</v>
      </c>
      <c r="K551" s="900"/>
      <c r="L551" s="900"/>
      <c r="M551" s="901"/>
      <c r="N551" s="886">
        <f>SUM(N531:N550)</f>
        <v>0</v>
      </c>
      <c r="O551" s="686"/>
      <c r="P551" s="886">
        <f>SUM(P531:P550)</f>
        <v>0</v>
      </c>
      <c r="Q551" s="686"/>
      <c r="R551" s="873">
        <f>SUM(R531:R550)</f>
        <v>0</v>
      </c>
      <c r="S551" s="874"/>
      <c r="T551" s="873">
        <f>SUM(T531:T550)</f>
        <v>0</v>
      </c>
      <c r="U551" s="874"/>
      <c r="V551" s="886">
        <f>SUM(V531:V550)</f>
        <v>0</v>
      </c>
      <c r="W551" s="686"/>
      <c r="X551" s="109">
        <f>SUM(N551:W551)</f>
        <v>0</v>
      </c>
      <c r="Y551" s="886">
        <f>SUM(Y531:Y550)</f>
        <v>0</v>
      </c>
      <c r="Z551" s="686"/>
      <c r="AA551" s="886">
        <f>SUM(AA531:AA550)</f>
        <v>0</v>
      </c>
      <c r="AB551" s="686"/>
      <c r="AC551" s="873">
        <f>SUM(AC531:AC550)</f>
        <v>0</v>
      </c>
      <c r="AD551" s="874"/>
      <c r="AE551" s="873">
        <f>SUM(AE531:AE550)</f>
        <v>0</v>
      </c>
      <c r="AF551" s="874"/>
      <c r="AG551" s="886">
        <f>SUM(AG531:AG550)</f>
        <v>0</v>
      </c>
      <c r="AH551" s="686"/>
      <c r="AI551" s="109">
        <f>SUM(Y551:AG551)</f>
        <v>0</v>
      </c>
      <c r="AJ551" s="886">
        <f>SUM(AJ531:AJ550)</f>
        <v>0</v>
      </c>
      <c r="AK551" s="686"/>
      <c r="AL551" s="886">
        <f>SUM(AL531:AL550)</f>
        <v>0</v>
      </c>
      <c r="AM551" s="686"/>
      <c r="AN551" s="873">
        <f>SUM(AN531:AN550)</f>
        <v>0</v>
      </c>
      <c r="AO551" s="874"/>
      <c r="AP551" s="873">
        <f>SUM(AP531:AP550)</f>
        <v>0</v>
      </c>
      <c r="AQ551" s="874"/>
      <c r="AR551" s="886">
        <f>SUM(AR531:AR550)</f>
        <v>0</v>
      </c>
      <c r="AS551" s="686"/>
      <c r="AT551" s="109">
        <f>SUM(AJ551:AS551)</f>
        <v>0</v>
      </c>
      <c r="AU551" s="886">
        <f>SUM(AU531:AU550)</f>
        <v>0</v>
      </c>
      <c r="AV551" s="686"/>
      <c r="AW551" s="886">
        <f>SUM(AW531:AW550)</f>
        <v>0</v>
      </c>
      <c r="AX551" s="686"/>
      <c r="AY551" s="873">
        <f>SUM(AY531:AY550)</f>
        <v>0</v>
      </c>
      <c r="AZ551" s="874"/>
      <c r="BA551" s="873">
        <f>SUM(BA531:BA550)</f>
        <v>0</v>
      </c>
      <c r="BB551" s="874"/>
      <c r="BC551" s="886">
        <f>SUM(BC531:BC550)</f>
        <v>0</v>
      </c>
      <c r="BD551" s="686"/>
      <c r="BE551" s="109">
        <f>SUM(AU551:BD551)</f>
        <v>0</v>
      </c>
      <c r="BF551" s="886">
        <f>SUM(BF531:BF550)</f>
        <v>0</v>
      </c>
      <c r="BG551" s="686"/>
      <c r="BH551" s="886">
        <f>SUM(BH531:BH550)</f>
        <v>0</v>
      </c>
      <c r="BI551" s="686"/>
      <c r="BJ551" s="873">
        <f>SUM(BJ531:BJ550)</f>
        <v>0</v>
      </c>
      <c r="BK551" s="874"/>
      <c r="BL551" s="873">
        <f>SUM(BL531:BL550)</f>
        <v>0</v>
      </c>
      <c r="BM551" s="874"/>
      <c r="BN551" s="886">
        <f>SUM(BN531:BN550)</f>
        <v>0</v>
      </c>
      <c r="BO551" s="686"/>
      <c r="BP551" s="164">
        <f>SUM(BF551:BO551)</f>
        <v>0</v>
      </c>
      <c r="BQ551" s="578">
        <f>SUM(BQ531:BQ550)</f>
        <v>0</v>
      </c>
      <c r="BR551" s="109">
        <f t="shared" ref="BR551:BU551" si="1015">SUM(BR531:BR550)</f>
        <v>0</v>
      </c>
      <c r="BS551" s="109">
        <f t="shared" si="1015"/>
        <v>0</v>
      </c>
      <c r="BT551" s="109">
        <f t="shared" si="1015"/>
        <v>0</v>
      </c>
      <c r="BU551" s="109">
        <f t="shared" si="1015"/>
        <v>0</v>
      </c>
      <c r="BV551" s="544">
        <f>SUM(BQ551:BU551)</f>
        <v>0</v>
      </c>
      <c r="BW551" s="979">
        <f>SUM(BW531:BW550)</f>
        <v>0</v>
      </c>
      <c r="BX551" s="686"/>
      <c r="BY551" s="886">
        <f>SUM(BY531:BY550)</f>
        <v>0</v>
      </c>
      <c r="BZ551" s="686"/>
      <c r="CA551" s="873">
        <f>SUM(CA531:CA550)</f>
        <v>0</v>
      </c>
      <c r="CB551" s="874"/>
      <c r="CC551" s="873">
        <f>SUM(CC531:CC550)</f>
        <v>0</v>
      </c>
      <c r="CD551" s="874"/>
      <c r="CE551" s="886">
        <f>SUM(CE531:CE550)</f>
        <v>0</v>
      </c>
      <c r="CF551" s="686"/>
      <c r="CG551" s="109">
        <f>SUM(BW551:CF551)</f>
        <v>0</v>
      </c>
      <c r="CH551" s="886">
        <f>SUM(CH531:CH550)</f>
        <v>0</v>
      </c>
      <c r="CI551" s="686"/>
      <c r="CJ551" s="886">
        <f>SUM(CJ531:CJ550)</f>
        <v>0</v>
      </c>
      <c r="CK551" s="686"/>
      <c r="CL551" s="873">
        <f>SUM(CL531:CL550)</f>
        <v>0</v>
      </c>
      <c r="CM551" s="874"/>
      <c r="CN551" s="873">
        <f>SUM(CN531:CN550)</f>
        <v>0</v>
      </c>
      <c r="CO551" s="874"/>
      <c r="CP551" s="886">
        <f>SUM(CP531:CP550)</f>
        <v>0</v>
      </c>
      <c r="CQ551" s="686"/>
      <c r="CR551" s="109">
        <f>SUM(CH551:CQ551)</f>
        <v>0</v>
      </c>
      <c r="CS551" s="886">
        <f>SUM(CS531:CS550)</f>
        <v>0</v>
      </c>
      <c r="CT551" s="686"/>
      <c r="CU551" s="886">
        <f>SUM(CU531:CU550)</f>
        <v>0</v>
      </c>
      <c r="CV551" s="686"/>
      <c r="CW551" s="873">
        <f>SUM(CW531:CW550)</f>
        <v>0</v>
      </c>
      <c r="CX551" s="874"/>
      <c r="CY551" s="873">
        <f>SUM(CY531:CY550)</f>
        <v>0</v>
      </c>
      <c r="CZ551" s="874"/>
      <c r="DA551" s="886">
        <f>SUM(DA531:DA550)</f>
        <v>0</v>
      </c>
      <c r="DB551" s="686"/>
      <c r="DC551" s="109">
        <f>SUM(CS551:DB551)</f>
        <v>0</v>
      </c>
      <c r="DD551" s="886">
        <f>SUM(DD531:DD550)</f>
        <v>0</v>
      </c>
      <c r="DE551" s="686"/>
      <c r="DF551" s="886">
        <f>SUM(DF531:DF550)</f>
        <v>0</v>
      </c>
      <c r="DG551" s="686"/>
      <c r="DH551" s="873">
        <f>SUM(DH531:DH550)</f>
        <v>0</v>
      </c>
      <c r="DI551" s="874"/>
      <c r="DJ551" s="873">
        <f>SUM(DJ531:DJ550)</f>
        <v>0</v>
      </c>
      <c r="DK551" s="874"/>
      <c r="DL551" s="886">
        <f>SUM(DL531:DL550)</f>
        <v>0</v>
      </c>
      <c r="DM551" s="686"/>
      <c r="DN551" s="109">
        <f>SUM(DD551:DM551)</f>
        <v>0</v>
      </c>
      <c r="DO551" s="886">
        <f>SUM(DO531:DO550)</f>
        <v>0</v>
      </c>
      <c r="DP551" s="686"/>
      <c r="DQ551" s="886">
        <f>SUM(DQ531:DQ550)</f>
        <v>0</v>
      </c>
      <c r="DR551" s="686"/>
      <c r="DS551" s="873">
        <f>SUM(DS531:DS550)</f>
        <v>0</v>
      </c>
      <c r="DT551" s="874"/>
      <c r="DU551" s="873">
        <f>SUM(DU531:DU550)</f>
        <v>0</v>
      </c>
      <c r="DV551" s="874"/>
      <c r="DW551" s="886">
        <f>SUM(DW531:DW550)</f>
        <v>0</v>
      </c>
      <c r="DX551" s="686"/>
      <c r="DY551" s="109">
        <f>SUM(DO551:DX551)</f>
        <v>0</v>
      </c>
      <c r="DZ551" s="578">
        <f>SUM(DZ531:DZ550)</f>
        <v>0</v>
      </c>
      <c r="EA551" s="109">
        <f t="shared" ref="EA551" si="1016">SUM(EA531:EA550)</f>
        <v>0</v>
      </c>
      <c r="EB551" s="109">
        <f t="shared" ref="EB551" si="1017">SUM(EB531:EB550)</f>
        <v>0</v>
      </c>
      <c r="EC551" s="109">
        <f t="shared" ref="EC551" si="1018">SUM(EC531:EC550)</f>
        <v>0</v>
      </c>
      <c r="ED551" s="109">
        <f t="shared" ref="ED551" si="1019">SUM(ED531:ED550)</f>
        <v>0</v>
      </c>
      <c r="EE551" s="544">
        <f>SUM(DZ551:ED551)</f>
        <v>0</v>
      </c>
      <c r="EF551" s="139">
        <f>SUM(EF531:EF550)</f>
        <v>0</v>
      </c>
      <c r="EG551" s="139">
        <f>SUM(EG531:EG550)</f>
        <v>0</v>
      </c>
      <c r="EH551" s="139">
        <f>SUM(EH531:EH550)</f>
        <v>0</v>
      </c>
      <c r="EI551" s="139">
        <f>SUM(EI531:EI550)</f>
        <v>0</v>
      </c>
      <c r="EJ551" s="139">
        <f>SUM(EJ531:EJ550)</f>
        <v>0</v>
      </c>
      <c r="EK551" s="139">
        <f t="shared" ref="EK551" si="1020">SUM(EF551:EJ551)</f>
        <v>0</v>
      </c>
      <c r="EL551" s="34"/>
    </row>
    <row r="552" spans="1:142" s="9" customFormat="1" ht="15" customHeight="1">
      <c r="A552" s="727"/>
      <c r="B552" s="62"/>
      <c r="C552" s="756" t="s">
        <v>254</v>
      </c>
      <c r="D552" s="666"/>
      <c r="E552" s="666"/>
      <c r="F552" s="666"/>
      <c r="G552" s="666"/>
      <c r="H552" s="666"/>
      <c r="I552" s="666"/>
      <c r="J552" s="666"/>
      <c r="K552" s="666"/>
      <c r="L552" s="666"/>
      <c r="M552" s="895"/>
      <c r="N552" s="81"/>
      <c r="O552" s="103"/>
      <c r="P552" s="125"/>
      <c r="Q552" s="103"/>
      <c r="R552" s="125"/>
      <c r="S552" s="103"/>
      <c r="T552" s="125"/>
      <c r="U552" s="103"/>
      <c r="V552" s="125"/>
      <c r="W552" s="103"/>
      <c r="X552" s="99"/>
      <c r="Y552" s="81"/>
      <c r="Z552" s="103"/>
      <c r="AA552" s="125"/>
      <c r="AB552" s="103"/>
      <c r="AC552" s="125"/>
      <c r="AD552" s="103"/>
      <c r="AE552" s="125"/>
      <c r="AF552" s="103"/>
      <c r="AG552" s="125"/>
      <c r="AH552" s="103"/>
      <c r="AI552" s="99"/>
      <c r="AJ552" s="81"/>
      <c r="AK552" s="103"/>
      <c r="AL552" s="125"/>
      <c r="AM552" s="103"/>
      <c r="AN552" s="125"/>
      <c r="AO552" s="103"/>
      <c r="AP552" s="125"/>
      <c r="AQ552" s="103"/>
      <c r="AR552" s="125"/>
      <c r="AS552" s="103"/>
      <c r="AT552" s="99"/>
      <c r="AU552" s="81"/>
      <c r="AV552" s="103"/>
      <c r="AW552" s="125"/>
      <c r="AX552" s="103"/>
      <c r="AY552" s="125"/>
      <c r="AZ552" s="103"/>
      <c r="BA552" s="125"/>
      <c r="BB552" s="103"/>
      <c r="BC552" s="125"/>
      <c r="BD552" s="103"/>
      <c r="BE552" s="99"/>
      <c r="BF552" s="81"/>
      <c r="BG552" s="103"/>
      <c r="BH552" s="125"/>
      <c r="BI552" s="103"/>
      <c r="BJ552" s="125"/>
      <c r="BK552" s="103"/>
      <c r="BL552" s="125"/>
      <c r="BM552" s="103"/>
      <c r="BN552" s="125"/>
      <c r="BO552" s="103"/>
      <c r="BP552" s="512"/>
      <c r="BQ552" s="560"/>
      <c r="BR552" s="512"/>
      <c r="BS552" s="512"/>
      <c r="BT552" s="512"/>
      <c r="BU552" s="512"/>
      <c r="BV552" s="542"/>
      <c r="BW552" s="69"/>
      <c r="BX552" s="103"/>
      <c r="BY552" s="125"/>
      <c r="BZ552" s="103"/>
      <c r="CA552" s="125"/>
      <c r="CB552" s="103"/>
      <c r="CC552" s="125"/>
      <c r="CD552" s="103"/>
      <c r="CE552" s="125"/>
      <c r="CF552" s="103"/>
      <c r="CG552" s="99"/>
      <c r="CH552" s="81"/>
      <c r="CI552" s="103"/>
      <c r="CJ552" s="125"/>
      <c r="CK552" s="103"/>
      <c r="CL552" s="125"/>
      <c r="CM552" s="103"/>
      <c r="CN552" s="125"/>
      <c r="CO552" s="103"/>
      <c r="CP552" s="125"/>
      <c r="CQ552" s="103"/>
      <c r="CR552" s="99"/>
      <c r="CS552" s="81"/>
      <c r="CT552" s="103"/>
      <c r="CU552" s="125"/>
      <c r="CV552" s="103"/>
      <c r="CW552" s="125"/>
      <c r="CX552" s="103"/>
      <c r="CY552" s="125"/>
      <c r="CZ552" s="103"/>
      <c r="DA552" s="125"/>
      <c r="DB552" s="103"/>
      <c r="DC552" s="99"/>
      <c r="DD552" s="81"/>
      <c r="DE552" s="103"/>
      <c r="DF552" s="125"/>
      <c r="DG552" s="103"/>
      <c r="DH552" s="125"/>
      <c r="DI552" s="103"/>
      <c r="DJ552" s="125"/>
      <c r="DK552" s="103"/>
      <c r="DL552" s="125"/>
      <c r="DM552" s="103"/>
      <c r="DN552" s="99"/>
      <c r="DO552" s="81"/>
      <c r="DP552" s="103"/>
      <c r="DQ552" s="125"/>
      <c r="DR552" s="103"/>
      <c r="DS552" s="125"/>
      <c r="DT552" s="103"/>
      <c r="DU552" s="125"/>
      <c r="DV552" s="103"/>
      <c r="DW552" s="125"/>
      <c r="DX552" s="103"/>
      <c r="DY552" s="99"/>
      <c r="DZ552" s="560"/>
      <c r="EA552" s="512"/>
      <c r="EB552" s="512"/>
      <c r="EC552" s="512"/>
      <c r="ED552" s="512"/>
      <c r="EE552" s="542"/>
      <c r="EF552" s="242"/>
      <c r="EG552" s="242"/>
      <c r="EH552" s="242"/>
      <c r="EI552" s="242"/>
      <c r="EJ552" s="242"/>
      <c r="EK552" s="99"/>
      <c r="EL552" s="34"/>
    </row>
    <row r="553" spans="1:142" s="9" customFormat="1" ht="15" customHeight="1">
      <c r="A553" s="62"/>
      <c r="B553" s="62">
        <v>1</v>
      </c>
      <c r="C553" s="703"/>
      <c r="D553" s="653"/>
      <c r="E553" s="666"/>
      <c r="F553" s="666"/>
      <c r="G553" s="666"/>
      <c r="H553" s="666"/>
      <c r="I553" s="666"/>
      <c r="J553" s="666"/>
      <c r="K553" s="666"/>
      <c r="L553" s="666"/>
      <c r="M553" s="895"/>
      <c r="N553" s="851">
        <v>0</v>
      </c>
      <c r="O553" s="871"/>
      <c r="P553" s="851">
        <v>0</v>
      </c>
      <c r="Q553" s="871"/>
      <c r="R553" s="851">
        <v>0</v>
      </c>
      <c r="S553" s="871"/>
      <c r="T553" s="851">
        <v>0</v>
      </c>
      <c r="U553" s="871"/>
      <c r="V553" s="851">
        <v>0</v>
      </c>
      <c r="W553" s="871"/>
      <c r="X553" s="92">
        <f t="shared" ref="X553:X562" si="1021">SUM(N553+P553+R553+T553+V553)</f>
        <v>0</v>
      </c>
      <c r="Y553" s="849">
        <v>0</v>
      </c>
      <c r="Z553" s="960"/>
      <c r="AA553" s="849">
        <v>0</v>
      </c>
      <c r="AB553" s="960"/>
      <c r="AC553" s="849">
        <v>0</v>
      </c>
      <c r="AD553" s="960"/>
      <c r="AE553" s="849">
        <v>0</v>
      </c>
      <c r="AF553" s="960"/>
      <c r="AG553" s="849">
        <v>0</v>
      </c>
      <c r="AH553" s="960"/>
      <c r="AI553" s="212">
        <f t="shared" ref="AI553:AI562" si="1022">SUM(Y553+AA553+AC553+AE553+AG553)</f>
        <v>0</v>
      </c>
      <c r="AJ553" s="843">
        <v>0</v>
      </c>
      <c r="AK553" s="844"/>
      <c r="AL553" s="843">
        <v>0</v>
      </c>
      <c r="AM553" s="844"/>
      <c r="AN553" s="843">
        <v>0</v>
      </c>
      <c r="AO553" s="844"/>
      <c r="AP553" s="843">
        <v>0</v>
      </c>
      <c r="AQ553" s="844"/>
      <c r="AR553" s="843">
        <v>0</v>
      </c>
      <c r="AS553" s="844"/>
      <c r="AT553" s="215">
        <f t="shared" ref="AT553:AT562" si="1023">SUM(AJ553+AL553+AN553+AP553+AR553)</f>
        <v>0</v>
      </c>
      <c r="AU553" s="845">
        <v>0</v>
      </c>
      <c r="AV553" s="846"/>
      <c r="AW553" s="845">
        <v>0</v>
      </c>
      <c r="AX553" s="846"/>
      <c r="AY553" s="845">
        <v>0</v>
      </c>
      <c r="AZ553" s="846"/>
      <c r="BA553" s="845">
        <v>0</v>
      </c>
      <c r="BB553" s="846"/>
      <c r="BC553" s="845">
        <v>0</v>
      </c>
      <c r="BD553" s="846"/>
      <c r="BE553" s="218">
        <f t="shared" ref="BE553:BE562" si="1024">SUM(AU553+AW553+AY553+BA553+BC553)</f>
        <v>0</v>
      </c>
      <c r="BF553" s="847">
        <v>0</v>
      </c>
      <c r="BG553" s="848"/>
      <c r="BH553" s="847">
        <v>0</v>
      </c>
      <c r="BI553" s="848"/>
      <c r="BJ553" s="847">
        <v>0</v>
      </c>
      <c r="BK553" s="848"/>
      <c r="BL553" s="847">
        <v>0</v>
      </c>
      <c r="BM553" s="848"/>
      <c r="BN553" s="847">
        <v>0</v>
      </c>
      <c r="BO553" s="848"/>
      <c r="BP553" s="413">
        <f t="shared" ref="BP553:BP562" si="1025">SUM(BF553+BH553+BJ553+BL553+BN553)</f>
        <v>0</v>
      </c>
      <c r="BQ553" s="558">
        <f t="shared" ref="BQ553:BQ562" si="1026">N553+Y553+AJ553+AU553+BF553</f>
        <v>0</v>
      </c>
      <c r="BR553" s="522">
        <f t="shared" ref="BR553:BR562" si="1027">P553+AA553+AL553+AW553+BH553</f>
        <v>0</v>
      </c>
      <c r="BS553" s="522">
        <f t="shared" ref="BS553:BS562" si="1028">R553+AC553+AN553+AY553+BJ553</f>
        <v>0</v>
      </c>
      <c r="BT553" s="522">
        <f t="shared" ref="BT553:BT562" si="1029">T553+AE553+AP553+BA553+BL553</f>
        <v>0</v>
      </c>
      <c r="BU553" s="522">
        <f t="shared" ref="BU553:BU562" si="1030">V553+AG553+AR553+BC553+BN553</f>
        <v>0</v>
      </c>
      <c r="BV553" s="574">
        <f t="shared" ref="BV553:BV562" si="1031">SUM(BQ553:BU553)</f>
        <v>0</v>
      </c>
      <c r="BW553" s="969">
        <v>0</v>
      </c>
      <c r="BX553" s="970"/>
      <c r="BY553" s="971">
        <v>0</v>
      </c>
      <c r="BZ553" s="970"/>
      <c r="CA553" s="971">
        <v>0</v>
      </c>
      <c r="CB553" s="970"/>
      <c r="CC553" s="971">
        <v>0</v>
      </c>
      <c r="CD553" s="970"/>
      <c r="CE553" s="971">
        <v>0</v>
      </c>
      <c r="CF553" s="970"/>
      <c r="CG553" s="224">
        <f t="shared" ref="CG553:CG562" si="1032">SUM(BW553+BY553+CA553+CC553+CE553)</f>
        <v>0</v>
      </c>
      <c r="CH553" s="963">
        <v>0</v>
      </c>
      <c r="CI553" s="964"/>
      <c r="CJ553" s="963">
        <v>0</v>
      </c>
      <c r="CK553" s="964"/>
      <c r="CL553" s="963">
        <v>0</v>
      </c>
      <c r="CM553" s="964"/>
      <c r="CN553" s="963">
        <v>0</v>
      </c>
      <c r="CO553" s="964"/>
      <c r="CP553" s="963">
        <v>0</v>
      </c>
      <c r="CQ553" s="964"/>
      <c r="CR553" s="227">
        <f t="shared" ref="CR553:CR562" si="1033">SUM(CH553+CJ553+CL553+CN553+CP553)</f>
        <v>0</v>
      </c>
      <c r="CS553" s="965">
        <v>0</v>
      </c>
      <c r="CT553" s="966"/>
      <c r="CU553" s="965">
        <v>0</v>
      </c>
      <c r="CV553" s="966"/>
      <c r="CW553" s="965">
        <v>0</v>
      </c>
      <c r="CX553" s="966"/>
      <c r="CY553" s="965">
        <v>0</v>
      </c>
      <c r="CZ553" s="966"/>
      <c r="DA553" s="965">
        <v>0</v>
      </c>
      <c r="DB553" s="966"/>
      <c r="DC553" s="230">
        <f t="shared" ref="DC553:DC562" si="1034">SUM(CS553+CU553+CW553+CY553+DA553)</f>
        <v>0</v>
      </c>
      <c r="DD553" s="967">
        <v>0</v>
      </c>
      <c r="DE553" s="968"/>
      <c r="DF553" s="967">
        <v>0</v>
      </c>
      <c r="DG553" s="968"/>
      <c r="DH553" s="967">
        <v>0</v>
      </c>
      <c r="DI553" s="968"/>
      <c r="DJ553" s="967">
        <v>0</v>
      </c>
      <c r="DK553" s="968"/>
      <c r="DL553" s="967">
        <v>0</v>
      </c>
      <c r="DM553" s="968"/>
      <c r="DN553" s="233">
        <f t="shared" ref="DN553:DN562" si="1035">SUM(DD553+DF553+DH553+DJ553+DL553)</f>
        <v>0</v>
      </c>
      <c r="DO553" s="650">
        <v>0</v>
      </c>
      <c r="DP553" s="676"/>
      <c r="DQ553" s="650">
        <v>0</v>
      </c>
      <c r="DR553" s="676"/>
      <c r="DS553" s="650">
        <v>0</v>
      </c>
      <c r="DT553" s="676"/>
      <c r="DU553" s="650">
        <v>0</v>
      </c>
      <c r="DV553" s="676"/>
      <c r="DW553" s="650">
        <v>0</v>
      </c>
      <c r="DX553" s="676"/>
      <c r="DY553" s="243">
        <f t="shared" ref="DY553:DY562" si="1036">SUM(DO553+DQ553+DS553+DU553+DW553)</f>
        <v>0</v>
      </c>
      <c r="DZ553" s="558">
        <f t="shared" ref="DZ553:DZ562" si="1037">BW553+CH553+CS553+DD553+DO553</f>
        <v>0</v>
      </c>
      <c r="EA553" s="522">
        <f t="shared" ref="EA553:EA562" si="1038">BY553+CJ553+CU553+DF553+DQ553</f>
        <v>0</v>
      </c>
      <c r="EB553" s="522">
        <f t="shared" ref="EB553:EB562" si="1039">CA553+CL553+CW553+DH553+DS553</f>
        <v>0</v>
      </c>
      <c r="EC553" s="522">
        <f t="shared" ref="EC553:EC562" si="1040">CC553+CN553+CY553+DJ553+DU553</f>
        <v>0</v>
      </c>
      <c r="ED553" s="522">
        <f t="shared" ref="ED553:ED562" si="1041">CE553+CP553+DA553+DL553+DW553</f>
        <v>0</v>
      </c>
      <c r="EE553" s="574">
        <f t="shared" ref="EE553:EE562" si="1042">SUM(DZ553:ED553)</f>
        <v>0</v>
      </c>
      <c r="EF553" s="239">
        <f t="shared" ref="EF553:EF562" si="1043">N553+Y553+AJ553+AU553+BF553+BW553+CH553+CS553+DD553+DO553</f>
        <v>0</v>
      </c>
      <c r="EG553" s="239">
        <f t="shared" ref="EG553:EG562" si="1044">P553+AA553+AL553+AW553+BH553+BY553+CJ553+CU553+DF553+DQ553</f>
        <v>0</v>
      </c>
      <c r="EH553" s="239">
        <f t="shared" ref="EH553:EH562" si="1045">R553+AC553+AN553+AY553+BJ553+CA553+CL553+CW553+DH553+DS553</f>
        <v>0</v>
      </c>
      <c r="EI553" s="239">
        <f t="shared" ref="EI553:EI562" si="1046">T553+AE553+AP553+BA553+BL553+CC553+CN553+CY553+DJ553+DU553</f>
        <v>0</v>
      </c>
      <c r="EJ553" s="239">
        <f t="shared" ref="EJ553:EJ562" si="1047">V553+AG553+AR553+BC553+BN553+CE553+CP553+DA553+DL553+DW553</f>
        <v>0</v>
      </c>
      <c r="EK553" s="240">
        <f t="shared" ref="EK553:EK564" si="1048">SUM(EF553:EJ553)</f>
        <v>0</v>
      </c>
      <c r="EL553" s="34"/>
    </row>
    <row r="554" spans="1:142" s="9" customFormat="1" ht="15" customHeight="1">
      <c r="A554" s="62"/>
      <c r="B554" s="62">
        <v>2</v>
      </c>
      <c r="C554" s="703"/>
      <c r="D554" s="653"/>
      <c r="E554" s="666"/>
      <c r="F554" s="666"/>
      <c r="G554" s="666"/>
      <c r="H554" s="666"/>
      <c r="I554" s="666"/>
      <c r="J554" s="666"/>
      <c r="K554" s="666"/>
      <c r="L554" s="666"/>
      <c r="M554" s="895"/>
      <c r="N554" s="851">
        <v>0</v>
      </c>
      <c r="O554" s="871"/>
      <c r="P554" s="851">
        <v>0</v>
      </c>
      <c r="Q554" s="871"/>
      <c r="R554" s="851">
        <v>0</v>
      </c>
      <c r="S554" s="871"/>
      <c r="T554" s="851">
        <v>0</v>
      </c>
      <c r="U554" s="871"/>
      <c r="V554" s="851">
        <v>0</v>
      </c>
      <c r="W554" s="871"/>
      <c r="X554" s="92">
        <f t="shared" si="1021"/>
        <v>0</v>
      </c>
      <c r="Y554" s="849">
        <v>0</v>
      </c>
      <c r="Z554" s="960"/>
      <c r="AA554" s="849">
        <v>0</v>
      </c>
      <c r="AB554" s="960"/>
      <c r="AC554" s="849">
        <v>0</v>
      </c>
      <c r="AD554" s="960"/>
      <c r="AE554" s="849">
        <v>0</v>
      </c>
      <c r="AF554" s="960"/>
      <c r="AG554" s="849">
        <v>0</v>
      </c>
      <c r="AH554" s="960"/>
      <c r="AI554" s="212">
        <f t="shared" si="1022"/>
        <v>0</v>
      </c>
      <c r="AJ554" s="843">
        <v>0</v>
      </c>
      <c r="AK554" s="844"/>
      <c r="AL554" s="843">
        <v>0</v>
      </c>
      <c r="AM554" s="844"/>
      <c r="AN554" s="843">
        <v>0</v>
      </c>
      <c r="AO554" s="844"/>
      <c r="AP554" s="843">
        <v>0</v>
      </c>
      <c r="AQ554" s="844"/>
      <c r="AR554" s="843">
        <v>0</v>
      </c>
      <c r="AS554" s="844"/>
      <c r="AT554" s="215">
        <f t="shared" si="1023"/>
        <v>0</v>
      </c>
      <c r="AU554" s="845">
        <v>0</v>
      </c>
      <c r="AV554" s="846"/>
      <c r="AW554" s="845">
        <v>0</v>
      </c>
      <c r="AX554" s="846"/>
      <c r="AY554" s="845">
        <v>0</v>
      </c>
      <c r="AZ554" s="846"/>
      <c r="BA554" s="845">
        <v>0</v>
      </c>
      <c r="BB554" s="846"/>
      <c r="BC554" s="845">
        <v>0</v>
      </c>
      <c r="BD554" s="846"/>
      <c r="BE554" s="218">
        <f t="shared" si="1024"/>
        <v>0</v>
      </c>
      <c r="BF554" s="847">
        <v>0</v>
      </c>
      <c r="BG554" s="848"/>
      <c r="BH554" s="847">
        <v>0</v>
      </c>
      <c r="BI554" s="848"/>
      <c r="BJ554" s="847">
        <v>0</v>
      </c>
      <c r="BK554" s="848"/>
      <c r="BL554" s="847">
        <v>0</v>
      </c>
      <c r="BM554" s="848"/>
      <c r="BN554" s="847">
        <v>0</v>
      </c>
      <c r="BO554" s="848"/>
      <c r="BP554" s="413">
        <f t="shared" si="1025"/>
        <v>0</v>
      </c>
      <c r="BQ554" s="558">
        <f t="shared" si="1026"/>
        <v>0</v>
      </c>
      <c r="BR554" s="522">
        <f t="shared" si="1027"/>
        <v>0</v>
      </c>
      <c r="BS554" s="522">
        <f t="shared" si="1028"/>
        <v>0</v>
      </c>
      <c r="BT554" s="522">
        <f t="shared" si="1029"/>
        <v>0</v>
      </c>
      <c r="BU554" s="522">
        <f t="shared" si="1030"/>
        <v>0</v>
      </c>
      <c r="BV554" s="574">
        <f t="shared" si="1031"/>
        <v>0</v>
      </c>
      <c r="BW554" s="969">
        <v>0</v>
      </c>
      <c r="BX554" s="970"/>
      <c r="BY554" s="971">
        <v>0</v>
      </c>
      <c r="BZ554" s="970"/>
      <c r="CA554" s="971">
        <v>0</v>
      </c>
      <c r="CB554" s="970"/>
      <c r="CC554" s="971">
        <v>0</v>
      </c>
      <c r="CD554" s="970"/>
      <c r="CE554" s="971">
        <v>0</v>
      </c>
      <c r="CF554" s="970"/>
      <c r="CG554" s="224">
        <f t="shared" si="1032"/>
        <v>0</v>
      </c>
      <c r="CH554" s="963">
        <v>0</v>
      </c>
      <c r="CI554" s="964"/>
      <c r="CJ554" s="963">
        <v>0</v>
      </c>
      <c r="CK554" s="964"/>
      <c r="CL554" s="963">
        <v>0</v>
      </c>
      <c r="CM554" s="964"/>
      <c r="CN554" s="963">
        <v>0</v>
      </c>
      <c r="CO554" s="964"/>
      <c r="CP554" s="963">
        <v>0</v>
      </c>
      <c r="CQ554" s="964"/>
      <c r="CR554" s="227">
        <f t="shared" si="1033"/>
        <v>0</v>
      </c>
      <c r="CS554" s="965">
        <v>0</v>
      </c>
      <c r="CT554" s="966"/>
      <c r="CU554" s="965">
        <v>0</v>
      </c>
      <c r="CV554" s="966"/>
      <c r="CW554" s="965">
        <v>0</v>
      </c>
      <c r="CX554" s="966"/>
      <c r="CY554" s="965">
        <v>0</v>
      </c>
      <c r="CZ554" s="966"/>
      <c r="DA554" s="965">
        <v>0</v>
      </c>
      <c r="DB554" s="966"/>
      <c r="DC554" s="230">
        <f t="shared" si="1034"/>
        <v>0</v>
      </c>
      <c r="DD554" s="967">
        <v>0</v>
      </c>
      <c r="DE554" s="968"/>
      <c r="DF554" s="967">
        <v>0</v>
      </c>
      <c r="DG554" s="968"/>
      <c r="DH554" s="967">
        <v>0</v>
      </c>
      <c r="DI554" s="968"/>
      <c r="DJ554" s="967">
        <v>0</v>
      </c>
      <c r="DK554" s="968"/>
      <c r="DL554" s="967">
        <v>0</v>
      </c>
      <c r="DM554" s="968"/>
      <c r="DN554" s="233">
        <f t="shared" si="1035"/>
        <v>0</v>
      </c>
      <c r="DO554" s="650">
        <v>0</v>
      </c>
      <c r="DP554" s="676"/>
      <c r="DQ554" s="650">
        <v>0</v>
      </c>
      <c r="DR554" s="676"/>
      <c r="DS554" s="650">
        <v>0</v>
      </c>
      <c r="DT554" s="676"/>
      <c r="DU554" s="650">
        <v>0</v>
      </c>
      <c r="DV554" s="676"/>
      <c r="DW554" s="650">
        <v>0</v>
      </c>
      <c r="DX554" s="676"/>
      <c r="DY554" s="243">
        <f t="shared" si="1036"/>
        <v>0</v>
      </c>
      <c r="DZ554" s="558">
        <f t="shared" si="1037"/>
        <v>0</v>
      </c>
      <c r="EA554" s="522">
        <f t="shared" si="1038"/>
        <v>0</v>
      </c>
      <c r="EB554" s="522">
        <f t="shared" si="1039"/>
        <v>0</v>
      </c>
      <c r="EC554" s="522">
        <f t="shared" si="1040"/>
        <v>0</v>
      </c>
      <c r="ED554" s="522">
        <f t="shared" si="1041"/>
        <v>0</v>
      </c>
      <c r="EE554" s="574">
        <f t="shared" si="1042"/>
        <v>0</v>
      </c>
      <c r="EF554" s="239">
        <f t="shared" si="1043"/>
        <v>0</v>
      </c>
      <c r="EG554" s="239">
        <f t="shared" si="1044"/>
        <v>0</v>
      </c>
      <c r="EH554" s="239">
        <f t="shared" si="1045"/>
        <v>0</v>
      </c>
      <c r="EI554" s="239">
        <f t="shared" si="1046"/>
        <v>0</v>
      </c>
      <c r="EJ554" s="239">
        <f t="shared" si="1047"/>
        <v>0</v>
      </c>
      <c r="EK554" s="240">
        <f t="shared" si="1048"/>
        <v>0</v>
      </c>
      <c r="EL554" s="34"/>
    </row>
    <row r="555" spans="1:142" s="9" customFormat="1" ht="15" customHeight="1">
      <c r="A555" s="62"/>
      <c r="B555" s="62">
        <v>2</v>
      </c>
      <c r="C555" s="703"/>
      <c r="D555" s="653"/>
      <c r="E555" s="666"/>
      <c r="F555" s="666"/>
      <c r="G555" s="666"/>
      <c r="H555" s="666"/>
      <c r="I555" s="666"/>
      <c r="J555" s="666"/>
      <c r="K555" s="666"/>
      <c r="L555" s="666"/>
      <c r="M555" s="895"/>
      <c r="N555" s="851">
        <v>0</v>
      </c>
      <c r="O555" s="871"/>
      <c r="P555" s="851">
        <v>0</v>
      </c>
      <c r="Q555" s="871"/>
      <c r="R555" s="851">
        <v>0</v>
      </c>
      <c r="S555" s="871"/>
      <c r="T555" s="851">
        <v>0</v>
      </c>
      <c r="U555" s="871"/>
      <c r="V555" s="851">
        <v>0</v>
      </c>
      <c r="W555" s="871"/>
      <c r="X555" s="92">
        <f t="shared" si="1021"/>
        <v>0</v>
      </c>
      <c r="Y555" s="849">
        <v>0</v>
      </c>
      <c r="Z555" s="960"/>
      <c r="AA555" s="849">
        <v>0</v>
      </c>
      <c r="AB555" s="960"/>
      <c r="AC555" s="849">
        <v>0</v>
      </c>
      <c r="AD555" s="960"/>
      <c r="AE555" s="849">
        <v>0</v>
      </c>
      <c r="AF555" s="960"/>
      <c r="AG555" s="849">
        <v>0</v>
      </c>
      <c r="AH555" s="960"/>
      <c r="AI555" s="212">
        <f t="shared" si="1022"/>
        <v>0</v>
      </c>
      <c r="AJ555" s="843">
        <v>0</v>
      </c>
      <c r="AK555" s="844"/>
      <c r="AL555" s="843">
        <v>0</v>
      </c>
      <c r="AM555" s="844"/>
      <c r="AN555" s="843">
        <v>0</v>
      </c>
      <c r="AO555" s="844"/>
      <c r="AP555" s="843">
        <v>0</v>
      </c>
      <c r="AQ555" s="844"/>
      <c r="AR555" s="843">
        <v>0</v>
      </c>
      <c r="AS555" s="844"/>
      <c r="AT555" s="215">
        <f t="shared" si="1023"/>
        <v>0</v>
      </c>
      <c r="AU555" s="845">
        <v>0</v>
      </c>
      <c r="AV555" s="846"/>
      <c r="AW555" s="845">
        <v>0</v>
      </c>
      <c r="AX555" s="846"/>
      <c r="AY555" s="845">
        <v>0</v>
      </c>
      <c r="AZ555" s="846"/>
      <c r="BA555" s="845">
        <v>0</v>
      </c>
      <c r="BB555" s="846"/>
      <c r="BC555" s="845">
        <v>0</v>
      </c>
      <c r="BD555" s="846"/>
      <c r="BE555" s="218">
        <f t="shared" si="1024"/>
        <v>0</v>
      </c>
      <c r="BF555" s="847">
        <v>0</v>
      </c>
      <c r="BG555" s="848"/>
      <c r="BH555" s="847">
        <v>0</v>
      </c>
      <c r="BI555" s="848"/>
      <c r="BJ555" s="847">
        <v>0</v>
      </c>
      <c r="BK555" s="848"/>
      <c r="BL555" s="847">
        <v>0</v>
      </c>
      <c r="BM555" s="848"/>
      <c r="BN555" s="847">
        <v>0</v>
      </c>
      <c r="BO555" s="848"/>
      <c r="BP555" s="413">
        <f t="shared" si="1025"/>
        <v>0</v>
      </c>
      <c r="BQ555" s="558">
        <f t="shared" si="1026"/>
        <v>0</v>
      </c>
      <c r="BR555" s="522">
        <f t="shared" si="1027"/>
        <v>0</v>
      </c>
      <c r="BS555" s="522">
        <f t="shared" si="1028"/>
        <v>0</v>
      </c>
      <c r="BT555" s="522">
        <f t="shared" si="1029"/>
        <v>0</v>
      </c>
      <c r="BU555" s="522">
        <f t="shared" si="1030"/>
        <v>0</v>
      </c>
      <c r="BV555" s="574">
        <f t="shared" si="1031"/>
        <v>0</v>
      </c>
      <c r="BW555" s="969">
        <v>0</v>
      </c>
      <c r="BX555" s="970"/>
      <c r="BY555" s="971">
        <v>0</v>
      </c>
      <c r="BZ555" s="970"/>
      <c r="CA555" s="971">
        <v>0</v>
      </c>
      <c r="CB555" s="970"/>
      <c r="CC555" s="971">
        <v>0</v>
      </c>
      <c r="CD555" s="970"/>
      <c r="CE555" s="971">
        <v>0</v>
      </c>
      <c r="CF555" s="970"/>
      <c r="CG555" s="224">
        <f t="shared" si="1032"/>
        <v>0</v>
      </c>
      <c r="CH555" s="963">
        <v>0</v>
      </c>
      <c r="CI555" s="964"/>
      <c r="CJ555" s="963">
        <v>0</v>
      </c>
      <c r="CK555" s="964"/>
      <c r="CL555" s="963">
        <v>0</v>
      </c>
      <c r="CM555" s="964"/>
      <c r="CN555" s="963">
        <v>0</v>
      </c>
      <c r="CO555" s="964"/>
      <c r="CP555" s="963">
        <v>0</v>
      </c>
      <c r="CQ555" s="964"/>
      <c r="CR555" s="227">
        <f t="shared" si="1033"/>
        <v>0</v>
      </c>
      <c r="CS555" s="965">
        <v>0</v>
      </c>
      <c r="CT555" s="966"/>
      <c r="CU555" s="965">
        <v>0</v>
      </c>
      <c r="CV555" s="966"/>
      <c r="CW555" s="965">
        <v>0</v>
      </c>
      <c r="CX555" s="966"/>
      <c r="CY555" s="965">
        <v>0</v>
      </c>
      <c r="CZ555" s="966"/>
      <c r="DA555" s="965">
        <v>0</v>
      </c>
      <c r="DB555" s="966"/>
      <c r="DC555" s="230">
        <f t="shared" si="1034"/>
        <v>0</v>
      </c>
      <c r="DD555" s="967">
        <v>0</v>
      </c>
      <c r="DE555" s="968"/>
      <c r="DF555" s="967">
        <v>0</v>
      </c>
      <c r="DG555" s="968"/>
      <c r="DH555" s="967">
        <v>0</v>
      </c>
      <c r="DI555" s="968"/>
      <c r="DJ555" s="967">
        <v>0</v>
      </c>
      <c r="DK555" s="968"/>
      <c r="DL555" s="967">
        <v>0</v>
      </c>
      <c r="DM555" s="968"/>
      <c r="DN555" s="233">
        <f t="shared" si="1035"/>
        <v>0</v>
      </c>
      <c r="DO555" s="650">
        <v>0</v>
      </c>
      <c r="DP555" s="676"/>
      <c r="DQ555" s="650">
        <v>0</v>
      </c>
      <c r="DR555" s="676"/>
      <c r="DS555" s="650">
        <v>0</v>
      </c>
      <c r="DT555" s="676"/>
      <c r="DU555" s="650">
        <v>0</v>
      </c>
      <c r="DV555" s="676"/>
      <c r="DW555" s="650">
        <v>0</v>
      </c>
      <c r="DX555" s="676"/>
      <c r="DY555" s="243">
        <f t="shared" si="1036"/>
        <v>0</v>
      </c>
      <c r="DZ555" s="558">
        <f t="shared" si="1037"/>
        <v>0</v>
      </c>
      <c r="EA555" s="522">
        <f t="shared" si="1038"/>
        <v>0</v>
      </c>
      <c r="EB555" s="522">
        <f t="shared" si="1039"/>
        <v>0</v>
      </c>
      <c r="EC555" s="522">
        <f t="shared" si="1040"/>
        <v>0</v>
      </c>
      <c r="ED555" s="522">
        <f t="shared" si="1041"/>
        <v>0</v>
      </c>
      <c r="EE555" s="574">
        <f t="shared" si="1042"/>
        <v>0</v>
      </c>
      <c r="EF555" s="239">
        <f t="shared" si="1043"/>
        <v>0</v>
      </c>
      <c r="EG555" s="239">
        <f t="shared" si="1044"/>
        <v>0</v>
      </c>
      <c r="EH555" s="239">
        <f t="shared" si="1045"/>
        <v>0</v>
      </c>
      <c r="EI555" s="239">
        <f t="shared" si="1046"/>
        <v>0</v>
      </c>
      <c r="EJ555" s="239">
        <f t="shared" si="1047"/>
        <v>0</v>
      </c>
      <c r="EK555" s="240">
        <f t="shared" si="1048"/>
        <v>0</v>
      </c>
      <c r="EL555" s="34"/>
    </row>
    <row r="556" spans="1:142" s="9" customFormat="1" ht="15" customHeight="1">
      <c r="A556" s="62"/>
      <c r="B556" s="62">
        <v>2</v>
      </c>
      <c r="C556" s="703"/>
      <c r="D556" s="653"/>
      <c r="E556" s="666"/>
      <c r="F556" s="666"/>
      <c r="G556" s="666"/>
      <c r="H556" s="666"/>
      <c r="I556" s="666"/>
      <c r="J556" s="666"/>
      <c r="K556" s="666"/>
      <c r="L556" s="666"/>
      <c r="M556" s="895"/>
      <c r="N556" s="851">
        <v>0</v>
      </c>
      <c r="O556" s="871"/>
      <c r="P556" s="851">
        <v>0</v>
      </c>
      <c r="Q556" s="871"/>
      <c r="R556" s="851">
        <v>0</v>
      </c>
      <c r="S556" s="871"/>
      <c r="T556" s="851">
        <v>0</v>
      </c>
      <c r="U556" s="871"/>
      <c r="V556" s="851">
        <v>0</v>
      </c>
      <c r="W556" s="871"/>
      <c r="X556" s="92">
        <f t="shared" si="1021"/>
        <v>0</v>
      </c>
      <c r="Y556" s="849">
        <v>0</v>
      </c>
      <c r="Z556" s="960"/>
      <c r="AA556" s="849">
        <v>0</v>
      </c>
      <c r="AB556" s="960"/>
      <c r="AC556" s="849">
        <v>0</v>
      </c>
      <c r="AD556" s="960"/>
      <c r="AE556" s="849">
        <v>0</v>
      </c>
      <c r="AF556" s="960"/>
      <c r="AG556" s="849">
        <v>0</v>
      </c>
      <c r="AH556" s="960"/>
      <c r="AI556" s="212">
        <f t="shared" si="1022"/>
        <v>0</v>
      </c>
      <c r="AJ556" s="843">
        <v>0</v>
      </c>
      <c r="AK556" s="844"/>
      <c r="AL556" s="843">
        <v>0</v>
      </c>
      <c r="AM556" s="844"/>
      <c r="AN556" s="843">
        <v>0</v>
      </c>
      <c r="AO556" s="844"/>
      <c r="AP556" s="843">
        <v>0</v>
      </c>
      <c r="AQ556" s="844"/>
      <c r="AR556" s="843">
        <v>0</v>
      </c>
      <c r="AS556" s="844"/>
      <c r="AT556" s="215">
        <f t="shared" si="1023"/>
        <v>0</v>
      </c>
      <c r="AU556" s="845">
        <v>0</v>
      </c>
      <c r="AV556" s="846"/>
      <c r="AW556" s="845">
        <v>0</v>
      </c>
      <c r="AX556" s="846"/>
      <c r="AY556" s="845">
        <v>0</v>
      </c>
      <c r="AZ556" s="846"/>
      <c r="BA556" s="845">
        <v>0</v>
      </c>
      <c r="BB556" s="846"/>
      <c r="BC556" s="845">
        <v>0</v>
      </c>
      <c r="BD556" s="846"/>
      <c r="BE556" s="218">
        <f t="shared" si="1024"/>
        <v>0</v>
      </c>
      <c r="BF556" s="847">
        <v>0</v>
      </c>
      <c r="BG556" s="848"/>
      <c r="BH556" s="847">
        <v>0</v>
      </c>
      <c r="BI556" s="848"/>
      <c r="BJ556" s="847">
        <v>0</v>
      </c>
      <c r="BK556" s="848"/>
      <c r="BL556" s="847">
        <v>0</v>
      </c>
      <c r="BM556" s="848"/>
      <c r="BN556" s="847">
        <v>0</v>
      </c>
      <c r="BO556" s="848"/>
      <c r="BP556" s="413">
        <f t="shared" si="1025"/>
        <v>0</v>
      </c>
      <c r="BQ556" s="558">
        <f t="shared" si="1026"/>
        <v>0</v>
      </c>
      <c r="BR556" s="522">
        <f t="shared" si="1027"/>
        <v>0</v>
      </c>
      <c r="BS556" s="522">
        <f t="shared" si="1028"/>
        <v>0</v>
      </c>
      <c r="BT556" s="522">
        <f t="shared" si="1029"/>
        <v>0</v>
      </c>
      <c r="BU556" s="522">
        <f t="shared" si="1030"/>
        <v>0</v>
      </c>
      <c r="BV556" s="574">
        <f t="shared" si="1031"/>
        <v>0</v>
      </c>
      <c r="BW556" s="969">
        <v>0</v>
      </c>
      <c r="BX556" s="970"/>
      <c r="BY556" s="971">
        <v>0</v>
      </c>
      <c r="BZ556" s="970"/>
      <c r="CA556" s="971">
        <v>0</v>
      </c>
      <c r="CB556" s="970"/>
      <c r="CC556" s="971">
        <v>0</v>
      </c>
      <c r="CD556" s="970"/>
      <c r="CE556" s="971">
        <v>0</v>
      </c>
      <c r="CF556" s="970"/>
      <c r="CG556" s="224">
        <f t="shared" si="1032"/>
        <v>0</v>
      </c>
      <c r="CH556" s="963">
        <v>0</v>
      </c>
      <c r="CI556" s="964"/>
      <c r="CJ556" s="963">
        <v>0</v>
      </c>
      <c r="CK556" s="964"/>
      <c r="CL556" s="963">
        <v>0</v>
      </c>
      <c r="CM556" s="964"/>
      <c r="CN556" s="963">
        <v>0</v>
      </c>
      <c r="CO556" s="964"/>
      <c r="CP556" s="963">
        <v>0</v>
      </c>
      <c r="CQ556" s="964"/>
      <c r="CR556" s="227">
        <f t="shared" si="1033"/>
        <v>0</v>
      </c>
      <c r="CS556" s="965">
        <v>0</v>
      </c>
      <c r="CT556" s="966"/>
      <c r="CU556" s="965">
        <v>0</v>
      </c>
      <c r="CV556" s="966"/>
      <c r="CW556" s="965">
        <v>0</v>
      </c>
      <c r="CX556" s="966"/>
      <c r="CY556" s="965">
        <v>0</v>
      </c>
      <c r="CZ556" s="966"/>
      <c r="DA556" s="965">
        <v>0</v>
      </c>
      <c r="DB556" s="966"/>
      <c r="DC556" s="230">
        <f t="shared" si="1034"/>
        <v>0</v>
      </c>
      <c r="DD556" s="967">
        <v>0</v>
      </c>
      <c r="DE556" s="968"/>
      <c r="DF556" s="967">
        <v>0</v>
      </c>
      <c r="DG556" s="968"/>
      <c r="DH556" s="967">
        <v>0</v>
      </c>
      <c r="DI556" s="968"/>
      <c r="DJ556" s="967">
        <v>0</v>
      </c>
      <c r="DK556" s="968"/>
      <c r="DL556" s="967">
        <v>0</v>
      </c>
      <c r="DM556" s="968"/>
      <c r="DN556" s="233">
        <f t="shared" si="1035"/>
        <v>0</v>
      </c>
      <c r="DO556" s="650">
        <v>0</v>
      </c>
      <c r="DP556" s="676"/>
      <c r="DQ556" s="650">
        <v>0</v>
      </c>
      <c r="DR556" s="676"/>
      <c r="DS556" s="650">
        <v>0</v>
      </c>
      <c r="DT556" s="676"/>
      <c r="DU556" s="650">
        <v>0</v>
      </c>
      <c r="DV556" s="676"/>
      <c r="DW556" s="650">
        <v>0</v>
      </c>
      <c r="DX556" s="676"/>
      <c r="DY556" s="243">
        <f t="shared" si="1036"/>
        <v>0</v>
      </c>
      <c r="DZ556" s="558">
        <f t="shared" si="1037"/>
        <v>0</v>
      </c>
      <c r="EA556" s="522">
        <f t="shared" si="1038"/>
        <v>0</v>
      </c>
      <c r="EB556" s="522">
        <f t="shared" si="1039"/>
        <v>0</v>
      </c>
      <c r="EC556" s="522">
        <f t="shared" si="1040"/>
        <v>0</v>
      </c>
      <c r="ED556" s="522">
        <f t="shared" si="1041"/>
        <v>0</v>
      </c>
      <c r="EE556" s="574">
        <f t="shared" si="1042"/>
        <v>0</v>
      </c>
      <c r="EF556" s="239">
        <f t="shared" si="1043"/>
        <v>0</v>
      </c>
      <c r="EG556" s="239">
        <f t="shared" si="1044"/>
        <v>0</v>
      </c>
      <c r="EH556" s="239">
        <f t="shared" si="1045"/>
        <v>0</v>
      </c>
      <c r="EI556" s="239">
        <f t="shared" si="1046"/>
        <v>0</v>
      </c>
      <c r="EJ556" s="239">
        <f t="shared" si="1047"/>
        <v>0</v>
      </c>
      <c r="EK556" s="240">
        <f t="shared" si="1048"/>
        <v>0</v>
      </c>
      <c r="EL556" s="34"/>
    </row>
    <row r="557" spans="1:142" s="9" customFormat="1" ht="15" customHeight="1">
      <c r="A557" s="62"/>
      <c r="B557" s="62">
        <v>2</v>
      </c>
      <c r="C557" s="703"/>
      <c r="D557" s="653"/>
      <c r="E557" s="666"/>
      <c r="F557" s="666"/>
      <c r="G557" s="666"/>
      <c r="H557" s="666"/>
      <c r="I557" s="666"/>
      <c r="J557" s="666"/>
      <c r="K557" s="666"/>
      <c r="L557" s="666"/>
      <c r="M557" s="895"/>
      <c r="N557" s="851">
        <v>0</v>
      </c>
      <c r="O557" s="871"/>
      <c r="P557" s="851">
        <v>0</v>
      </c>
      <c r="Q557" s="871"/>
      <c r="R557" s="851">
        <v>0</v>
      </c>
      <c r="S557" s="871"/>
      <c r="T557" s="851">
        <v>0</v>
      </c>
      <c r="U557" s="871"/>
      <c r="V557" s="851">
        <v>0</v>
      </c>
      <c r="W557" s="871"/>
      <c r="X557" s="92">
        <f t="shared" si="1021"/>
        <v>0</v>
      </c>
      <c r="Y557" s="849">
        <v>0</v>
      </c>
      <c r="Z557" s="960"/>
      <c r="AA557" s="849">
        <v>0</v>
      </c>
      <c r="AB557" s="960"/>
      <c r="AC557" s="849">
        <v>0</v>
      </c>
      <c r="AD557" s="960"/>
      <c r="AE557" s="849">
        <v>0</v>
      </c>
      <c r="AF557" s="960"/>
      <c r="AG557" s="849">
        <v>0</v>
      </c>
      <c r="AH557" s="960"/>
      <c r="AI557" s="212">
        <f t="shared" si="1022"/>
        <v>0</v>
      </c>
      <c r="AJ557" s="843">
        <v>0</v>
      </c>
      <c r="AK557" s="844"/>
      <c r="AL557" s="843">
        <v>0</v>
      </c>
      <c r="AM557" s="844"/>
      <c r="AN557" s="843">
        <v>0</v>
      </c>
      <c r="AO557" s="844"/>
      <c r="AP557" s="843">
        <v>0</v>
      </c>
      <c r="AQ557" s="844"/>
      <c r="AR557" s="843">
        <v>0</v>
      </c>
      <c r="AS557" s="844"/>
      <c r="AT557" s="215">
        <f t="shared" si="1023"/>
        <v>0</v>
      </c>
      <c r="AU557" s="845">
        <v>0</v>
      </c>
      <c r="AV557" s="846"/>
      <c r="AW557" s="845">
        <v>0</v>
      </c>
      <c r="AX557" s="846"/>
      <c r="AY557" s="845">
        <v>0</v>
      </c>
      <c r="AZ557" s="846"/>
      <c r="BA557" s="845">
        <v>0</v>
      </c>
      <c r="BB557" s="846"/>
      <c r="BC557" s="845">
        <v>0</v>
      </c>
      <c r="BD557" s="846"/>
      <c r="BE557" s="218">
        <f t="shared" si="1024"/>
        <v>0</v>
      </c>
      <c r="BF557" s="847">
        <v>0</v>
      </c>
      <c r="BG557" s="848"/>
      <c r="BH557" s="847">
        <v>0</v>
      </c>
      <c r="BI557" s="848"/>
      <c r="BJ557" s="847">
        <v>0</v>
      </c>
      <c r="BK557" s="848"/>
      <c r="BL557" s="847">
        <v>0</v>
      </c>
      <c r="BM557" s="848"/>
      <c r="BN557" s="847">
        <v>0</v>
      </c>
      <c r="BO557" s="848"/>
      <c r="BP557" s="413">
        <f t="shared" si="1025"/>
        <v>0</v>
      </c>
      <c r="BQ557" s="558">
        <f t="shared" si="1026"/>
        <v>0</v>
      </c>
      <c r="BR557" s="522">
        <f t="shared" si="1027"/>
        <v>0</v>
      </c>
      <c r="BS557" s="522">
        <f t="shared" si="1028"/>
        <v>0</v>
      </c>
      <c r="BT557" s="522">
        <f t="shared" si="1029"/>
        <v>0</v>
      </c>
      <c r="BU557" s="522">
        <f t="shared" si="1030"/>
        <v>0</v>
      </c>
      <c r="BV557" s="574">
        <f t="shared" si="1031"/>
        <v>0</v>
      </c>
      <c r="BW557" s="969">
        <v>0</v>
      </c>
      <c r="BX557" s="970"/>
      <c r="BY557" s="971">
        <v>0</v>
      </c>
      <c r="BZ557" s="970"/>
      <c r="CA557" s="971">
        <v>0</v>
      </c>
      <c r="CB557" s="970"/>
      <c r="CC557" s="971">
        <v>0</v>
      </c>
      <c r="CD557" s="970"/>
      <c r="CE557" s="971">
        <v>0</v>
      </c>
      <c r="CF557" s="970"/>
      <c r="CG557" s="224">
        <f t="shared" si="1032"/>
        <v>0</v>
      </c>
      <c r="CH557" s="963">
        <v>0</v>
      </c>
      <c r="CI557" s="964"/>
      <c r="CJ557" s="963">
        <v>0</v>
      </c>
      <c r="CK557" s="964"/>
      <c r="CL557" s="963">
        <v>0</v>
      </c>
      <c r="CM557" s="964"/>
      <c r="CN557" s="963">
        <v>0</v>
      </c>
      <c r="CO557" s="964"/>
      <c r="CP557" s="963">
        <v>0</v>
      </c>
      <c r="CQ557" s="964"/>
      <c r="CR557" s="227">
        <f t="shared" si="1033"/>
        <v>0</v>
      </c>
      <c r="CS557" s="965">
        <v>0</v>
      </c>
      <c r="CT557" s="966"/>
      <c r="CU557" s="965">
        <v>0</v>
      </c>
      <c r="CV557" s="966"/>
      <c r="CW557" s="965">
        <v>0</v>
      </c>
      <c r="CX557" s="966"/>
      <c r="CY557" s="965">
        <v>0</v>
      </c>
      <c r="CZ557" s="966"/>
      <c r="DA557" s="965">
        <v>0</v>
      </c>
      <c r="DB557" s="966"/>
      <c r="DC557" s="230">
        <f t="shared" si="1034"/>
        <v>0</v>
      </c>
      <c r="DD557" s="967">
        <v>0</v>
      </c>
      <c r="DE557" s="968"/>
      <c r="DF557" s="967">
        <v>0</v>
      </c>
      <c r="DG557" s="968"/>
      <c r="DH557" s="967">
        <v>0</v>
      </c>
      <c r="DI557" s="968"/>
      <c r="DJ557" s="967">
        <v>0</v>
      </c>
      <c r="DK557" s="968"/>
      <c r="DL557" s="967">
        <v>0</v>
      </c>
      <c r="DM557" s="968"/>
      <c r="DN557" s="233">
        <f t="shared" si="1035"/>
        <v>0</v>
      </c>
      <c r="DO557" s="650">
        <v>0</v>
      </c>
      <c r="DP557" s="676"/>
      <c r="DQ557" s="650">
        <v>0</v>
      </c>
      <c r="DR557" s="676"/>
      <c r="DS557" s="650">
        <v>0</v>
      </c>
      <c r="DT557" s="676"/>
      <c r="DU557" s="650">
        <v>0</v>
      </c>
      <c r="DV557" s="676"/>
      <c r="DW557" s="650">
        <v>0</v>
      </c>
      <c r="DX557" s="676"/>
      <c r="DY557" s="243">
        <f t="shared" si="1036"/>
        <v>0</v>
      </c>
      <c r="DZ557" s="558">
        <f t="shared" si="1037"/>
        <v>0</v>
      </c>
      <c r="EA557" s="522">
        <f t="shared" si="1038"/>
        <v>0</v>
      </c>
      <c r="EB557" s="522">
        <f t="shared" si="1039"/>
        <v>0</v>
      </c>
      <c r="EC557" s="522">
        <f t="shared" si="1040"/>
        <v>0</v>
      </c>
      <c r="ED557" s="522">
        <f t="shared" si="1041"/>
        <v>0</v>
      </c>
      <c r="EE557" s="574">
        <f t="shared" si="1042"/>
        <v>0</v>
      </c>
      <c r="EF557" s="239">
        <f t="shared" si="1043"/>
        <v>0</v>
      </c>
      <c r="EG557" s="239">
        <f t="shared" si="1044"/>
        <v>0</v>
      </c>
      <c r="EH557" s="239">
        <f t="shared" si="1045"/>
        <v>0</v>
      </c>
      <c r="EI557" s="239">
        <f t="shared" si="1046"/>
        <v>0</v>
      </c>
      <c r="EJ557" s="239">
        <f t="shared" si="1047"/>
        <v>0</v>
      </c>
      <c r="EK557" s="240">
        <f t="shared" si="1048"/>
        <v>0</v>
      </c>
      <c r="EL557" s="34"/>
    </row>
    <row r="558" spans="1:142" s="9" customFormat="1" ht="15" customHeight="1">
      <c r="A558" s="62"/>
      <c r="B558" s="62">
        <v>2</v>
      </c>
      <c r="C558" s="703"/>
      <c r="D558" s="653"/>
      <c r="E558" s="666"/>
      <c r="F558" s="666"/>
      <c r="G558" s="666"/>
      <c r="H558" s="666"/>
      <c r="I558" s="666"/>
      <c r="J558" s="666"/>
      <c r="K558" s="666"/>
      <c r="L558" s="666"/>
      <c r="M558" s="895"/>
      <c r="N558" s="851">
        <v>0</v>
      </c>
      <c r="O558" s="871"/>
      <c r="P558" s="851">
        <v>0</v>
      </c>
      <c r="Q558" s="871"/>
      <c r="R558" s="851">
        <v>0</v>
      </c>
      <c r="S558" s="871"/>
      <c r="T558" s="851">
        <v>0</v>
      </c>
      <c r="U558" s="871"/>
      <c r="V558" s="851">
        <v>0</v>
      </c>
      <c r="W558" s="871"/>
      <c r="X558" s="92">
        <f t="shared" si="1021"/>
        <v>0</v>
      </c>
      <c r="Y558" s="849">
        <v>0</v>
      </c>
      <c r="Z558" s="960"/>
      <c r="AA558" s="849">
        <v>0</v>
      </c>
      <c r="AB558" s="960"/>
      <c r="AC558" s="849">
        <v>0</v>
      </c>
      <c r="AD558" s="960"/>
      <c r="AE558" s="849">
        <v>0</v>
      </c>
      <c r="AF558" s="960"/>
      <c r="AG558" s="849">
        <v>0</v>
      </c>
      <c r="AH558" s="960"/>
      <c r="AI558" s="212">
        <f t="shared" si="1022"/>
        <v>0</v>
      </c>
      <c r="AJ558" s="843">
        <v>0</v>
      </c>
      <c r="AK558" s="844"/>
      <c r="AL558" s="843">
        <v>0</v>
      </c>
      <c r="AM558" s="844"/>
      <c r="AN558" s="843">
        <v>0</v>
      </c>
      <c r="AO558" s="844"/>
      <c r="AP558" s="843">
        <v>0</v>
      </c>
      <c r="AQ558" s="844"/>
      <c r="AR558" s="843">
        <v>0</v>
      </c>
      <c r="AS558" s="844"/>
      <c r="AT558" s="215">
        <f t="shared" si="1023"/>
        <v>0</v>
      </c>
      <c r="AU558" s="845">
        <v>0</v>
      </c>
      <c r="AV558" s="846"/>
      <c r="AW558" s="845">
        <v>0</v>
      </c>
      <c r="AX558" s="846"/>
      <c r="AY558" s="845">
        <v>0</v>
      </c>
      <c r="AZ558" s="846"/>
      <c r="BA558" s="845">
        <v>0</v>
      </c>
      <c r="BB558" s="846"/>
      <c r="BC558" s="845">
        <v>0</v>
      </c>
      <c r="BD558" s="846"/>
      <c r="BE558" s="218">
        <f t="shared" si="1024"/>
        <v>0</v>
      </c>
      <c r="BF558" s="847">
        <v>0</v>
      </c>
      <c r="BG558" s="848"/>
      <c r="BH558" s="847">
        <v>0</v>
      </c>
      <c r="BI558" s="848"/>
      <c r="BJ558" s="847">
        <v>0</v>
      </c>
      <c r="BK558" s="848"/>
      <c r="BL558" s="847">
        <v>0</v>
      </c>
      <c r="BM558" s="848"/>
      <c r="BN558" s="847">
        <v>0</v>
      </c>
      <c r="BO558" s="848"/>
      <c r="BP558" s="413">
        <f t="shared" si="1025"/>
        <v>0</v>
      </c>
      <c r="BQ558" s="558">
        <f t="shared" si="1026"/>
        <v>0</v>
      </c>
      <c r="BR558" s="522">
        <f t="shared" si="1027"/>
        <v>0</v>
      </c>
      <c r="BS558" s="522">
        <f t="shared" si="1028"/>
        <v>0</v>
      </c>
      <c r="BT558" s="522">
        <f t="shared" si="1029"/>
        <v>0</v>
      </c>
      <c r="BU558" s="522">
        <f t="shared" si="1030"/>
        <v>0</v>
      </c>
      <c r="BV558" s="574">
        <f t="shared" si="1031"/>
        <v>0</v>
      </c>
      <c r="BW558" s="969">
        <v>0</v>
      </c>
      <c r="BX558" s="970"/>
      <c r="BY558" s="971">
        <v>0</v>
      </c>
      <c r="BZ558" s="970"/>
      <c r="CA558" s="971">
        <v>0</v>
      </c>
      <c r="CB558" s="970"/>
      <c r="CC558" s="971">
        <v>0</v>
      </c>
      <c r="CD558" s="970"/>
      <c r="CE558" s="971">
        <v>0</v>
      </c>
      <c r="CF558" s="970"/>
      <c r="CG558" s="224">
        <f t="shared" si="1032"/>
        <v>0</v>
      </c>
      <c r="CH558" s="963">
        <v>0</v>
      </c>
      <c r="CI558" s="964"/>
      <c r="CJ558" s="963">
        <v>0</v>
      </c>
      <c r="CK558" s="964"/>
      <c r="CL558" s="963">
        <v>0</v>
      </c>
      <c r="CM558" s="964"/>
      <c r="CN558" s="963">
        <v>0</v>
      </c>
      <c r="CO558" s="964"/>
      <c r="CP558" s="963">
        <v>0</v>
      </c>
      <c r="CQ558" s="964"/>
      <c r="CR558" s="227">
        <f t="shared" si="1033"/>
        <v>0</v>
      </c>
      <c r="CS558" s="965">
        <v>0</v>
      </c>
      <c r="CT558" s="966"/>
      <c r="CU558" s="965">
        <v>0</v>
      </c>
      <c r="CV558" s="966"/>
      <c r="CW558" s="965">
        <v>0</v>
      </c>
      <c r="CX558" s="966"/>
      <c r="CY558" s="965">
        <v>0</v>
      </c>
      <c r="CZ558" s="966"/>
      <c r="DA558" s="965">
        <v>0</v>
      </c>
      <c r="DB558" s="966"/>
      <c r="DC558" s="230">
        <f t="shared" si="1034"/>
        <v>0</v>
      </c>
      <c r="DD558" s="967">
        <v>0</v>
      </c>
      <c r="DE558" s="968"/>
      <c r="DF558" s="967">
        <v>0</v>
      </c>
      <c r="DG558" s="968"/>
      <c r="DH558" s="967">
        <v>0</v>
      </c>
      <c r="DI558" s="968"/>
      <c r="DJ558" s="967">
        <v>0</v>
      </c>
      <c r="DK558" s="968"/>
      <c r="DL558" s="967">
        <v>0</v>
      </c>
      <c r="DM558" s="968"/>
      <c r="DN558" s="233">
        <f t="shared" si="1035"/>
        <v>0</v>
      </c>
      <c r="DO558" s="650">
        <v>0</v>
      </c>
      <c r="DP558" s="676"/>
      <c r="DQ558" s="650">
        <v>0</v>
      </c>
      <c r="DR558" s="676"/>
      <c r="DS558" s="650">
        <v>0</v>
      </c>
      <c r="DT558" s="676"/>
      <c r="DU558" s="650">
        <v>0</v>
      </c>
      <c r="DV558" s="676"/>
      <c r="DW558" s="650">
        <v>0</v>
      </c>
      <c r="DX558" s="676"/>
      <c r="DY558" s="243">
        <f t="shared" si="1036"/>
        <v>0</v>
      </c>
      <c r="DZ558" s="558">
        <f t="shared" si="1037"/>
        <v>0</v>
      </c>
      <c r="EA558" s="522">
        <f t="shared" si="1038"/>
        <v>0</v>
      </c>
      <c r="EB558" s="522">
        <f t="shared" si="1039"/>
        <v>0</v>
      </c>
      <c r="EC558" s="522">
        <f t="shared" si="1040"/>
        <v>0</v>
      </c>
      <c r="ED558" s="522">
        <f t="shared" si="1041"/>
        <v>0</v>
      </c>
      <c r="EE558" s="574">
        <f t="shared" si="1042"/>
        <v>0</v>
      </c>
      <c r="EF558" s="239">
        <f t="shared" si="1043"/>
        <v>0</v>
      </c>
      <c r="EG558" s="239">
        <f t="shared" si="1044"/>
        <v>0</v>
      </c>
      <c r="EH558" s="239">
        <f t="shared" si="1045"/>
        <v>0</v>
      </c>
      <c r="EI558" s="239">
        <f t="shared" si="1046"/>
        <v>0</v>
      </c>
      <c r="EJ558" s="239">
        <f t="shared" si="1047"/>
        <v>0</v>
      </c>
      <c r="EK558" s="240">
        <f t="shared" si="1048"/>
        <v>0</v>
      </c>
      <c r="EL558" s="34"/>
    </row>
    <row r="559" spans="1:142" s="9" customFormat="1" ht="15" customHeight="1">
      <c r="A559" s="62"/>
      <c r="B559" s="62">
        <v>2</v>
      </c>
      <c r="C559" s="703"/>
      <c r="D559" s="653"/>
      <c r="E559" s="666"/>
      <c r="F559" s="666"/>
      <c r="G559" s="666"/>
      <c r="H559" s="666"/>
      <c r="I559" s="666"/>
      <c r="J559" s="666"/>
      <c r="K559" s="666"/>
      <c r="L559" s="666"/>
      <c r="M559" s="895"/>
      <c r="N559" s="851">
        <v>0</v>
      </c>
      <c r="O559" s="871"/>
      <c r="P559" s="851">
        <v>0</v>
      </c>
      <c r="Q559" s="871"/>
      <c r="R559" s="851">
        <v>0</v>
      </c>
      <c r="S559" s="871"/>
      <c r="T559" s="851">
        <v>0</v>
      </c>
      <c r="U559" s="871"/>
      <c r="V559" s="851">
        <v>0</v>
      </c>
      <c r="W559" s="871"/>
      <c r="X559" s="92">
        <f t="shared" si="1021"/>
        <v>0</v>
      </c>
      <c r="Y559" s="849">
        <v>0</v>
      </c>
      <c r="Z559" s="960"/>
      <c r="AA559" s="849">
        <v>0</v>
      </c>
      <c r="AB559" s="960"/>
      <c r="AC559" s="849">
        <v>0</v>
      </c>
      <c r="AD559" s="960"/>
      <c r="AE559" s="849">
        <v>0</v>
      </c>
      <c r="AF559" s="960"/>
      <c r="AG559" s="849">
        <v>0</v>
      </c>
      <c r="AH559" s="960"/>
      <c r="AI559" s="212">
        <f t="shared" si="1022"/>
        <v>0</v>
      </c>
      <c r="AJ559" s="843">
        <v>0</v>
      </c>
      <c r="AK559" s="844"/>
      <c r="AL559" s="843">
        <v>0</v>
      </c>
      <c r="AM559" s="844"/>
      <c r="AN559" s="843">
        <v>0</v>
      </c>
      <c r="AO559" s="844"/>
      <c r="AP559" s="843">
        <v>0</v>
      </c>
      <c r="AQ559" s="844"/>
      <c r="AR559" s="843">
        <v>0</v>
      </c>
      <c r="AS559" s="844"/>
      <c r="AT559" s="215">
        <f t="shared" si="1023"/>
        <v>0</v>
      </c>
      <c r="AU559" s="845">
        <v>0</v>
      </c>
      <c r="AV559" s="846"/>
      <c r="AW559" s="845">
        <v>0</v>
      </c>
      <c r="AX559" s="846"/>
      <c r="AY559" s="845">
        <v>0</v>
      </c>
      <c r="AZ559" s="846"/>
      <c r="BA559" s="845">
        <v>0</v>
      </c>
      <c r="BB559" s="846"/>
      <c r="BC559" s="845">
        <v>0</v>
      </c>
      <c r="BD559" s="846"/>
      <c r="BE559" s="218">
        <f t="shared" si="1024"/>
        <v>0</v>
      </c>
      <c r="BF559" s="847">
        <v>0</v>
      </c>
      <c r="BG559" s="848"/>
      <c r="BH559" s="847">
        <v>0</v>
      </c>
      <c r="BI559" s="848"/>
      <c r="BJ559" s="847">
        <v>0</v>
      </c>
      <c r="BK559" s="848"/>
      <c r="BL559" s="847">
        <v>0</v>
      </c>
      <c r="BM559" s="848"/>
      <c r="BN559" s="847">
        <v>0</v>
      </c>
      <c r="BO559" s="848"/>
      <c r="BP559" s="413">
        <f t="shared" si="1025"/>
        <v>0</v>
      </c>
      <c r="BQ559" s="558">
        <f t="shared" si="1026"/>
        <v>0</v>
      </c>
      <c r="BR559" s="522">
        <f t="shared" si="1027"/>
        <v>0</v>
      </c>
      <c r="BS559" s="522">
        <f t="shared" si="1028"/>
        <v>0</v>
      </c>
      <c r="BT559" s="522">
        <f t="shared" si="1029"/>
        <v>0</v>
      </c>
      <c r="BU559" s="522">
        <f t="shared" si="1030"/>
        <v>0</v>
      </c>
      <c r="BV559" s="574">
        <f t="shared" si="1031"/>
        <v>0</v>
      </c>
      <c r="BW559" s="969">
        <v>0</v>
      </c>
      <c r="BX559" s="970"/>
      <c r="BY559" s="971">
        <v>0</v>
      </c>
      <c r="BZ559" s="970"/>
      <c r="CA559" s="971">
        <v>0</v>
      </c>
      <c r="CB559" s="970"/>
      <c r="CC559" s="971">
        <v>0</v>
      </c>
      <c r="CD559" s="970"/>
      <c r="CE559" s="971">
        <v>0</v>
      </c>
      <c r="CF559" s="970"/>
      <c r="CG559" s="224">
        <f t="shared" si="1032"/>
        <v>0</v>
      </c>
      <c r="CH559" s="963">
        <v>0</v>
      </c>
      <c r="CI559" s="964"/>
      <c r="CJ559" s="963">
        <v>0</v>
      </c>
      <c r="CK559" s="964"/>
      <c r="CL559" s="963">
        <v>0</v>
      </c>
      <c r="CM559" s="964"/>
      <c r="CN559" s="963">
        <v>0</v>
      </c>
      <c r="CO559" s="964"/>
      <c r="CP559" s="963">
        <v>0</v>
      </c>
      <c r="CQ559" s="964"/>
      <c r="CR559" s="227">
        <f t="shared" si="1033"/>
        <v>0</v>
      </c>
      <c r="CS559" s="965">
        <v>0</v>
      </c>
      <c r="CT559" s="966"/>
      <c r="CU559" s="965">
        <v>0</v>
      </c>
      <c r="CV559" s="966"/>
      <c r="CW559" s="965">
        <v>0</v>
      </c>
      <c r="CX559" s="966"/>
      <c r="CY559" s="965">
        <v>0</v>
      </c>
      <c r="CZ559" s="966"/>
      <c r="DA559" s="965">
        <v>0</v>
      </c>
      <c r="DB559" s="966"/>
      <c r="DC559" s="230">
        <f t="shared" si="1034"/>
        <v>0</v>
      </c>
      <c r="DD559" s="967">
        <v>0</v>
      </c>
      <c r="DE559" s="968"/>
      <c r="DF559" s="967">
        <v>0</v>
      </c>
      <c r="DG559" s="968"/>
      <c r="DH559" s="967">
        <v>0</v>
      </c>
      <c r="DI559" s="968"/>
      <c r="DJ559" s="967">
        <v>0</v>
      </c>
      <c r="DK559" s="968"/>
      <c r="DL559" s="967">
        <v>0</v>
      </c>
      <c r="DM559" s="968"/>
      <c r="DN559" s="233">
        <f t="shared" si="1035"/>
        <v>0</v>
      </c>
      <c r="DO559" s="650">
        <v>0</v>
      </c>
      <c r="DP559" s="676"/>
      <c r="DQ559" s="650">
        <v>0</v>
      </c>
      <c r="DR559" s="676"/>
      <c r="DS559" s="650">
        <v>0</v>
      </c>
      <c r="DT559" s="676"/>
      <c r="DU559" s="650">
        <v>0</v>
      </c>
      <c r="DV559" s="676"/>
      <c r="DW559" s="650">
        <v>0</v>
      </c>
      <c r="DX559" s="676"/>
      <c r="DY559" s="243">
        <f t="shared" si="1036"/>
        <v>0</v>
      </c>
      <c r="DZ559" s="558">
        <f t="shared" si="1037"/>
        <v>0</v>
      </c>
      <c r="EA559" s="522">
        <f t="shared" si="1038"/>
        <v>0</v>
      </c>
      <c r="EB559" s="522">
        <f t="shared" si="1039"/>
        <v>0</v>
      </c>
      <c r="EC559" s="522">
        <f t="shared" si="1040"/>
        <v>0</v>
      </c>
      <c r="ED559" s="522">
        <f t="shared" si="1041"/>
        <v>0</v>
      </c>
      <c r="EE559" s="574">
        <f t="shared" si="1042"/>
        <v>0</v>
      </c>
      <c r="EF559" s="239">
        <f t="shared" si="1043"/>
        <v>0</v>
      </c>
      <c r="EG559" s="239">
        <f t="shared" si="1044"/>
        <v>0</v>
      </c>
      <c r="EH559" s="239">
        <f t="shared" si="1045"/>
        <v>0</v>
      </c>
      <c r="EI559" s="239">
        <f t="shared" si="1046"/>
        <v>0</v>
      </c>
      <c r="EJ559" s="239">
        <f t="shared" si="1047"/>
        <v>0</v>
      </c>
      <c r="EK559" s="240">
        <f t="shared" si="1048"/>
        <v>0</v>
      </c>
      <c r="EL559" s="34"/>
    </row>
    <row r="560" spans="1:142" s="9" customFormat="1" ht="15" customHeight="1">
      <c r="A560" s="62"/>
      <c r="B560" s="62">
        <v>2</v>
      </c>
      <c r="C560" s="703"/>
      <c r="D560" s="653"/>
      <c r="E560" s="666"/>
      <c r="F560" s="666"/>
      <c r="G560" s="666"/>
      <c r="H560" s="666"/>
      <c r="I560" s="666"/>
      <c r="J560" s="666"/>
      <c r="K560" s="666"/>
      <c r="L560" s="666"/>
      <c r="M560" s="895"/>
      <c r="N560" s="851">
        <v>0</v>
      </c>
      <c r="O560" s="871"/>
      <c r="P560" s="851">
        <v>0</v>
      </c>
      <c r="Q560" s="871"/>
      <c r="R560" s="851">
        <v>0</v>
      </c>
      <c r="S560" s="871"/>
      <c r="T560" s="851">
        <v>0</v>
      </c>
      <c r="U560" s="871"/>
      <c r="V560" s="851">
        <v>0</v>
      </c>
      <c r="W560" s="871"/>
      <c r="X560" s="92">
        <f t="shared" si="1021"/>
        <v>0</v>
      </c>
      <c r="Y560" s="849">
        <v>0</v>
      </c>
      <c r="Z560" s="960"/>
      <c r="AA560" s="849">
        <v>0</v>
      </c>
      <c r="AB560" s="960"/>
      <c r="AC560" s="849">
        <v>0</v>
      </c>
      <c r="AD560" s="960"/>
      <c r="AE560" s="849">
        <v>0</v>
      </c>
      <c r="AF560" s="960"/>
      <c r="AG560" s="849">
        <v>0</v>
      </c>
      <c r="AH560" s="960"/>
      <c r="AI560" s="212">
        <f t="shared" si="1022"/>
        <v>0</v>
      </c>
      <c r="AJ560" s="843">
        <v>0</v>
      </c>
      <c r="AK560" s="844"/>
      <c r="AL560" s="843">
        <v>0</v>
      </c>
      <c r="AM560" s="844"/>
      <c r="AN560" s="843">
        <v>0</v>
      </c>
      <c r="AO560" s="844"/>
      <c r="AP560" s="843">
        <v>0</v>
      </c>
      <c r="AQ560" s="844"/>
      <c r="AR560" s="843">
        <v>0</v>
      </c>
      <c r="AS560" s="844"/>
      <c r="AT560" s="215">
        <f t="shared" si="1023"/>
        <v>0</v>
      </c>
      <c r="AU560" s="845">
        <v>0</v>
      </c>
      <c r="AV560" s="846"/>
      <c r="AW560" s="845">
        <v>0</v>
      </c>
      <c r="AX560" s="846"/>
      <c r="AY560" s="845">
        <v>0</v>
      </c>
      <c r="AZ560" s="846"/>
      <c r="BA560" s="845">
        <v>0</v>
      </c>
      <c r="BB560" s="846"/>
      <c r="BC560" s="845">
        <v>0</v>
      </c>
      <c r="BD560" s="846"/>
      <c r="BE560" s="218">
        <f t="shared" si="1024"/>
        <v>0</v>
      </c>
      <c r="BF560" s="847">
        <v>0</v>
      </c>
      <c r="BG560" s="848"/>
      <c r="BH560" s="847">
        <v>0</v>
      </c>
      <c r="BI560" s="848"/>
      <c r="BJ560" s="847">
        <v>0</v>
      </c>
      <c r="BK560" s="848"/>
      <c r="BL560" s="847">
        <v>0</v>
      </c>
      <c r="BM560" s="848"/>
      <c r="BN560" s="847">
        <v>0</v>
      </c>
      <c r="BO560" s="848"/>
      <c r="BP560" s="413">
        <f t="shared" si="1025"/>
        <v>0</v>
      </c>
      <c r="BQ560" s="558">
        <f t="shared" si="1026"/>
        <v>0</v>
      </c>
      <c r="BR560" s="522">
        <f t="shared" si="1027"/>
        <v>0</v>
      </c>
      <c r="BS560" s="522">
        <f t="shared" si="1028"/>
        <v>0</v>
      </c>
      <c r="BT560" s="522">
        <f t="shared" si="1029"/>
        <v>0</v>
      </c>
      <c r="BU560" s="522">
        <f t="shared" si="1030"/>
        <v>0</v>
      </c>
      <c r="BV560" s="574">
        <f t="shared" si="1031"/>
        <v>0</v>
      </c>
      <c r="BW560" s="969">
        <v>0</v>
      </c>
      <c r="BX560" s="970"/>
      <c r="BY560" s="971">
        <v>0</v>
      </c>
      <c r="BZ560" s="970"/>
      <c r="CA560" s="971">
        <v>0</v>
      </c>
      <c r="CB560" s="970"/>
      <c r="CC560" s="971">
        <v>0</v>
      </c>
      <c r="CD560" s="970"/>
      <c r="CE560" s="971">
        <v>0</v>
      </c>
      <c r="CF560" s="970"/>
      <c r="CG560" s="224">
        <f t="shared" si="1032"/>
        <v>0</v>
      </c>
      <c r="CH560" s="963">
        <v>0</v>
      </c>
      <c r="CI560" s="964"/>
      <c r="CJ560" s="963">
        <v>0</v>
      </c>
      <c r="CK560" s="964"/>
      <c r="CL560" s="963">
        <v>0</v>
      </c>
      <c r="CM560" s="964"/>
      <c r="CN560" s="963">
        <v>0</v>
      </c>
      <c r="CO560" s="964"/>
      <c r="CP560" s="963">
        <v>0</v>
      </c>
      <c r="CQ560" s="964"/>
      <c r="CR560" s="227">
        <f t="shared" si="1033"/>
        <v>0</v>
      </c>
      <c r="CS560" s="965">
        <v>0</v>
      </c>
      <c r="CT560" s="966"/>
      <c r="CU560" s="965">
        <v>0</v>
      </c>
      <c r="CV560" s="966"/>
      <c r="CW560" s="965">
        <v>0</v>
      </c>
      <c r="CX560" s="966"/>
      <c r="CY560" s="965">
        <v>0</v>
      </c>
      <c r="CZ560" s="966"/>
      <c r="DA560" s="965">
        <v>0</v>
      </c>
      <c r="DB560" s="966"/>
      <c r="DC560" s="230">
        <f t="shared" si="1034"/>
        <v>0</v>
      </c>
      <c r="DD560" s="967">
        <v>0</v>
      </c>
      <c r="DE560" s="968"/>
      <c r="DF560" s="967">
        <v>0</v>
      </c>
      <c r="DG560" s="968"/>
      <c r="DH560" s="967">
        <v>0</v>
      </c>
      <c r="DI560" s="968"/>
      <c r="DJ560" s="967">
        <v>0</v>
      </c>
      <c r="DK560" s="968"/>
      <c r="DL560" s="967">
        <v>0</v>
      </c>
      <c r="DM560" s="968"/>
      <c r="DN560" s="233">
        <f t="shared" si="1035"/>
        <v>0</v>
      </c>
      <c r="DO560" s="650">
        <v>0</v>
      </c>
      <c r="DP560" s="676"/>
      <c r="DQ560" s="650">
        <v>0</v>
      </c>
      <c r="DR560" s="676"/>
      <c r="DS560" s="650">
        <v>0</v>
      </c>
      <c r="DT560" s="676"/>
      <c r="DU560" s="650">
        <v>0</v>
      </c>
      <c r="DV560" s="676"/>
      <c r="DW560" s="650">
        <v>0</v>
      </c>
      <c r="DX560" s="676"/>
      <c r="DY560" s="243">
        <f t="shared" si="1036"/>
        <v>0</v>
      </c>
      <c r="DZ560" s="558">
        <f t="shared" si="1037"/>
        <v>0</v>
      </c>
      <c r="EA560" s="522">
        <f t="shared" si="1038"/>
        <v>0</v>
      </c>
      <c r="EB560" s="522">
        <f t="shared" si="1039"/>
        <v>0</v>
      </c>
      <c r="EC560" s="522">
        <f t="shared" si="1040"/>
        <v>0</v>
      </c>
      <c r="ED560" s="522">
        <f t="shared" si="1041"/>
        <v>0</v>
      </c>
      <c r="EE560" s="574">
        <f t="shared" si="1042"/>
        <v>0</v>
      </c>
      <c r="EF560" s="239">
        <f t="shared" si="1043"/>
        <v>0</v>
      </c>
      <c r="EG560" s="239">
        <f t="shared" si="1044"/>
        <v>0</v>
      </c>
      <c r="EH560" s="239">
        <f t="shared" si="1045"/>
        <v>0</v>
      </c>
      <c r="EI560" s="239">
        <f t="shared" si="1046"/>
        <v>0</v>
      </c>
      <c r="EJ560" s="239">
        <f t="shared" si="1047"/>
        <v>0</v>
      </c>
      <c r="EK560" s="240">
        <f t="shared" si="1048"/>
        <v>0</v>
      </c>
      <c r="EL560" s="34"/>
    </row>
    <row r="561" spans="1:142" s="9" customFormat="1" ht="15" customHeight="1">
      <c r="A561" s="62"/>
      <c r="B561" s="62">
        <v>2</v>
      </c>
      <c r="C561" s="703"/>
      <c r="D561" s="653"/>
      <c r="E561" s="666"/>
      <c r="F561" s="666"/>
      <c r="G561" s="666"/>
      <c r="H561" s="666"/>
      <c r="I561" s="666"/>
      <c r="J561" s="666"/>
      <c r="K561" s="666"/>
      <c r="L561" s="666"/>
      <c r="M561" s="895"/>
      <c r="N561" s="851">
        <v>0</v>
      </c>
      <c r="O561" s="871"/>
      <c r="P561" s="851">
        <v>0</v>
      </c>
      <c r="Q561" s="871"/>
      <c r="R561" s="851">
        <v>0</v>
      </c>
      <c r="S561" s="871"/>
      <c r="T561" s="851">
        <v>0</v>
      </c>
      <c r="U561" s="871"/>
      <c r="V561" s="851">
        <v>0</v>
      </c>
      <c r="W561" s="871"/>
      <c r="X561" s="92">
        <f t="shared" si="1021"/>
        <v>0</v>
      </c>
      <c r="Y561" s="849">
        <v>0</v>
      </c>
      <c r="Z561" s="960"/>
      <c r="AA561" s="849">
        <v>0</v>
      </c>
      <c r="AB561" s="960"/>
      <c r="AC561" s="849">
        <v>0</v>
      </c>
      <c r="AD561" s="960"/>
      <c r="AE561" s="849">
        <v>0</v>
      </c>
      <c r="AF561" s="960"/>
      <c r="AG561" s="849">
        <v>0</v>
      </c>
      <c r="AH561" s="960"/>
      <c r="AI561" s="212">
        <f t="shared" si="1022"/>
        <v>0</v>
      </c>
      <c r="AJ561" s="843">
        <v>0</v>
      </c>
      <c r="AK561" s="844"/>
      <c r="AL561" s="843">
        <v>0</v>
      </c>
      <c r="AM561" s="844"/>
      <c r="AN561" s="843">
        <v>0</v>
      </c>
      <c r="AO561" s="844"/>
      <c r="AP561" s="843">
        <v>0</v>
      </c>
      <c r="AQ561" s="844"/>
      <c r="AR561" s="843">
        <v>0</v>
      </c>
      <c r="AS561" s="844"/>
      <c r="AT561" s="215">
        <f t="shared" si="1023"/>
        <v>0</v>
      </c>
      <c r="AU561" s="845">
        <v>0</v>
      </c>
      <c r="AV561" s="846"/>
      <c r="AW561" s="845">
        <v>0</v>
      </c>
      <c r="AX561" s="846"/>
      <c r="AY561" s="845">
        <v>0</v>
      </c>
      <c r="AZ561" s="846"/>
      <c r="BA561" s="845">
        <v>0</v>
      </c>
      <c r="BB561" s="846"/>
      <c r="BC561" s="845">
        <v>0</v>
      </c>
      <c r="BD561" s="846"/>
      <c r="BE561" s="218">
        <f t="shared" si="1024"/>
        <v>0</v>
      </c>
      <c r="BF561" s="847">
        <v>0</v>
      </c>
      <c r="BG561" s="848"/>
      <c r="BH561" s="847">
        <v>0</v>
      </c>
      <c r="BI561" s="848"/>
      <c r="BJ561" s="847">
        <v>0</v>
      </c>
      <c r="BK561" s="848"/>
      <c r="BL561" s="847">
        <v>0</v>
      </c>
      <c r="BM561" s="848"/>
      <c r="BN561" s="847">
        <v>0</v>
      </c>
      <c r="BO561" s="848"/>
      <c r="BP561" s="413">
        <f t="shared" si="1025"/>
        <v>0</v>
      </c>
      <c r="BQ561" s="558">
        <f t="shared" si="1026"/>
        <v>0</v>
      </c>
      <c r="BR561" s="522">
        <f t="shared" si="1027"/>
        <v>0</v>
      </c>
      <c r="BS561" s="522">
        <f t="shared" si="1028"/>
        <v>0</v>
      </c>
      <c r="BT561" s="522">
        <f t="shared" si="1029"/>
        <v>0</v>
      </c>
      <c r="BU561" s="522">
        <f t="shared" si="1030"/>
        <v>0</v>
      </c>
      <c r="BV561" s="574">
        <f t="shared" si="1031"/>
        <v>0</v>
      </c>
      <c r="BW561" s="969">
        <v>0</v>
      </c>
      <c r="BX561" s="970"/>
      <c r="BY561" s="971">
        <v>0</v>
      </c>
      <c r="BZ561" s="970"/>
      <c r="CA561" s="971">
        <v>0</v>
      </c>
      <c r="CB561" s="970"/>
      <c r="CC561" s="971">
        <v>0</v>
      </c>
      <c r="CD561" s="970"/>
      <c r="CE561" s="971">
        <v>0</v>
      </c>
      <c r="CF561" s="970"/>
      <c r="CG561" s="224">
        <f t="shared" si="1032"/>
        <v>0</v>
      </c>
      <c r="CH561" s="963">
        <v>0</v>
      </c>
      <c r="CI561" s="964"/>
      <c r="CJ561" s="963">
        <v>0</v>
      </c>
      <c r="CK561" s="964"/>
      <c r="CL561" s="963">
        <v>0</v>
      </c>
      <c r="CM561" s="964"/>
      <c r="CN561" s="963">
        <v>0</v>
      </c>
      <c r="CO561" s="964"/>
      <c r="CP561" s="963">
        <v>0</v>
      </c>
      <c r="CQ561" s="964"/>
      <c r="CR561" s="227">
        <f t="shared" si="1033"/>
        <v>0</v>
      </c>
      <c r="CS561" s="965">
        <v>0</v>
      </c>
      <c r="CT561" s="966"/>
      <c r="CU561" s="965">
        <v>0</v>
      </c>
      <c r="CV561" s="966"/>
      <c r="CW561" s="965">
        <v>0</v>
      </c>
      <c r="CX561" s="966"/>
      <c r="CY561" s="965">
        <v>0</v>
      </c>
      <c r="CZ561" s="966"/>
      <c r="DA561" s="965">
        <v>0</v>
      </c>
      <c r="DB561" s="966"/>
      <c r="DC561" s="230">
        <f t="shared" si="1034"/>
        <v>0</v>
      </c>
      <c r="DD561" s="967">
        <v>0</v>
      </c>
      <c r="DE561" s="968"/>
      <c r="DF561" s="967">
        <v>0</v>
      </c>
      <c r="DG561" s="968"/>
      <c r="DH561" s="967">
        <v>0</v>
      </c>
      <c r="DI561" s="968"/>
      <c r="DJ561" s="967">
        <v>0</v>
      </c>
      <c r="DK561" s="968"/>
      <c r="DL561" s="967">
        <v>0</v>
      </c>
      <c r="DM561" s="968"/>
      <c r="DN561" s="233">
        <f t="shared" si="1035"/>
        <v>0</v>
      </c>
      <c r="DO561" s="650">
        <v>0</v>
      </c>
      <c r="DP561" s="676"/>
      <c r="DQ561" s="650">
        <v>0</v>
      </c>
      <c r="DR561" s="676"/>
      <c r="DS561" s="650">
        <v>0</v>
      </c>
      <c r="DT561" s="676"/>
      <c r="DU561" s="650">
        <v>0</v>
      </c>
      <c r="DV561" s="676"/>
      <c r="DW561" s="650">
        <v>0</v>
      </c>
      <c r="DX561" s="676"/>
      <c r="DY561" s="243">
        <f t="shared" si="1036"/>
        <v>0</v>
      </c>
      <c r="DZ561" s="558">
        <f t="shared" si="1037"/>
        <v>0</v>
      </c>
      <c r="EA561" s="522">
        <f t="shared" si="1038"/>
        <v>0</v>
      </c>
      <c r="EB561" s="522">
        <f t="shared" si="1039"/>
        <v>0</v>
      </c>
      <c r="EC561" s="522">
        <f t="shared" si="1040"/>
        <v>0</v>
      </c>
      <c r="ED561" s="522">
        <f t="shared" si="1041"/>
        <v>0</v>
      </c>
      <c r="EE561" s="574">
        <f t="shared" si="1042"/>
        <v>0</v>
      </c>
      <c r="EF561" s="239">
        <f t="shared" si="1043"/>
        <v>0</v>
      </c>
      <c r="EG561" s="239">
        <f t="shared" si="1044"/>
        <v>0</v>
      </c>
      <c r="EH561" s="239">
        <f t="shared" si="1045"/>
        <v>0</v>
      </c>
      <c r="EI561" s="239">
        <f t="shared" si="1046"/>
        <v>0</v>
      </c>
      <c r="EJ561" s="239">
        <f t="shared" si="1047"/>
        <v>0</v>
      </c>
      <c r="EK561" s="240">
        <f t="shared" si="1048"/>
        <v>0</v>
      </c>
      <c r="EL561" s="34"/>
    </row>
    <row r="562" spans="1:142" s="9" customFormat="1" ht="15" customHeight="1">
      <c r="A562" s="62"/>
      <c r="B562" s="62">
        <v>2</v>
      </c>
      <c r="C562" s="703"/>
      <c r="D562" s="653"/>
      <c r="E562" s="666"/>
      <c r="F562" s="666"/>
      <c r="G562" s="666"/>
      <c r="H562" s="666"/>
      <c r="I562" s="666"/>
      <c r="J562" s="666"/>
      <c r="K562" s="666"/>
      <c r="L562" s="666"/>
      <c r="M562" s="895"/>
      <c r="N562" s="851">
        <v>0</v>
      </c>
      <c r="O562" s="871"/>
      <c r="P562" s="851">
        <v>0</v>
      </c>
      <c r="Q562" s="871"/>
      <c r="R562" s="851">
        <v>0</v>
      </c>
      <c r="S562" s="871"/>
      <c r="T562" s="851">
        <v>0</v>
      </c>
      <c r="U562" s="871"/>
      <c r="V562" s="851">
        <v>0</v>
      </c>
      <c r="W562" s="871"/>
      <c r="X562" s="92">
        <f t="shared" si="1021"/>
        <v>0</v>
      </c>
      <c r="Y562" s="849">
        <v>0</v>
      </c>
      <c r="Z562" s="960"/>
      <c r="AA562" s="849">
        <v>0</v>
      </c>
      <c r="AB562" s="960"/>
      <c r="AC562" s="849">
        <v>0</v>
      </c>
      <c r="AD562" s="960"/>
      <c r="AE562" s="849">
        <v>0</v>
      </c>
      <c r="AF562" s="960"/>
      <c r="AG562" s="849">
        <v>0</v>
      </c>
      <c r="AH562" s="960"/>
      <c r="AI562" s="212">
        <f t="shared" si="1022"/>
        <v>0</v>
      </c>
      <c r="AJ562" s="843">
        <v>0</v>
      </c>
      <c r="AK562" s="844"/>
      <c r="AL562" s="843">
        <v>0</v>
      </c>
      <c r="AM562" s="844"/>
      <c r="AN562" s="843">
        <v>0</v>
      </c>
      <c r="AO562" s="844"/>
      <c r="AP562" s="843">
        <v>0</v>
      </c>
      <c r="AQ562" s="844"/>
      <c r="AR562" s="843">
        <v>0</v>
      </c>
      <c r="AS562" s="844"/>
      <c r="AT562" s="215">
        <f t="shared" si="1023"/>
        <v>0</v>
      </c>
      <c r="AU562" s="845">
        <v>0</v>
      </c>
      <c r="AV562" s="846"/>
      <c r="AW562" s="845">
        <v>0</v>
      </c>
      <c r="AX562" s="846"/>
      <c r="AY562" s="845">
        <v>0</v>
      </c>
      <c r="AZ562" s="846"/>
      <c r="BA562" s="845">
        <v>0</v>
      </c>
      <c r="BB562" s="846"/>
      <c r="BC562" s="845">
        <v>0</v>
      </c>
      <c r="BD562" s="846"/>
      <c r="BE562" s="218">
        <f t="shared" si="1024"/>
        <v>0</v>
      </c>
      <c r="BF562" s="847">
        <v>0</v>
      </c>
      <c r="BG562" s="848"/>
      <c r="BH562" s="847">
        <v>0</v>
      </c>
      <c r="BI562" s="848"/>
      <c r="BJ562" s="847">
        <v>0</v>
      </c>
      <c r="BK562" s="848"/>
      <c r="BL562" s="847">
        <v>0</v>
      </c>
      <c r="BM562" s="848"/>
      <c r="BN562" s="847">
        <v>0</v>
      </c>
      <c r="BO562" s="848"/>
      <c r="BP562" s="413">
        <f t="shared" si="1025"/>
        <v>0</v>
      </c>
      <c r="BQ562" s="558">
        <f t="shared" si="1026"/>
        <v>0</v>
      </c>
      <c r="BR562" s="522">
        <f t="shared" si="1027"/>
        <v>0</v>
      </c>
      <c r="BS562" s="522">
        <f t="shared" si="1028"/>
        <v>0</v>
      </c>
      <c r="BT562" s="522">
        <f t="shared" si="1029"/>
        <v>0</v>
      </c>
      <c r="BU562" s="522">
        <f t="shared" si="1030"/>
        <v>0</v>
      </c>
      <c r="BV562" s="574">
        <f t="shared" si="1031"/>
        <v>0</v>
      </c>
      <c r="BW562" s="969">
        <v>0</v>
      </c>
      <c r="BX562" s="970"/>
      <c r="BY562" s="971">
        <v>0</v>
      </c>
      <c r="BZ562" s="970"/>
      <c r="CA562" s="971">
        <v>0</v>
      </c>
      <c r="CB562" s="970"/>
      <c r="CC562" s="971">
        <v>0</v>
      </c>
      <c r="CD562" s="970"/>
      <c r="CE562" s="971">
        <v>0</v>
      </c>
      <c r="CF562" s="970"/>
      <c r="CG562" s="224">
        <f t="shared" si="1032"/>
        <v>0</v>
      </c>
      <c r="CH562" s="963">
        <v>0</v>
      </c>
      <c r="CI562" s="964"/>
      <c r="CJ562" s="963">
        <v>0</v>
      </c>
      <c r="CK562" s="964"/>
      <c r="CL562" s="963">
        <v>0</v>
      </c>
      <c r="CM562" s="964"/>
      <c r="CN562" s="963">
        <v>0</v>
      </c>
      <c r="CO562" s="964"/>
      <c r="CP562" s="963">
        <v>0</v>
      </c>
      <c r="CQ562" s="964"/>
      <c r="CR562" s="227">
        <f t="shared" si="1033"/>
        <v>0</v>
      </c>
      <c r="CS562" s="965">
        <v>0</v>
      </c>
      <c r="CT562" s="966"/>
      <c r="CU562" s="965">
        <v>0</v>
      </c>
      <c r="CV562" s="966"/>
      <c r="CW562" s="965">
        <v>0</v>
      </c>
      <c r="CX562" s="966"/>
      <c r="CY562" s="965">
        <v>0</v>
      </c>
      <c r="CZ562" s="966"/>
      <c r="DA562" s="965">
        <v>0</v>
      </c>
      <c r="DB562" s="966"/>
      <c r="DC562" s="230">
        <f t="shared" si="1034"/>
        <v>0</v>
      </c>
      <c r="DD562" s="967">
        <v>0</v>
      </c>
      <c r="DE562" s="968"/>
      <c r="DF562" s="967">
        <v>0</v>
      </c>
      <c r="DG562" s="968"/>
      <c r="DH562" s="967">
        <v>0</v>
      </c>
      <c r="DI562" s="968"/>
      <c r="DJ562" s="967">
        <v>0</v>
      </c>
      <c r="DK562" s="968"/>
      <c r="DL562" s="967">
        <v>0</v>
      </c>
      <c r="DM562" s="968"/>
      <c r="DN562" s="233">
        <f t="shared" si="1035"/>
        <v>0</v>
      </c>
      <c r="DO562" s="650">
        <v>0</v>
      </c>
      <c r="DP562" s="676"/>
      <c r="DQ562" s="650">
        <v>0</v>
      </c>
      <c r="DR562" s="676"/>
      <c r="DS562" s="650">
        <v>0</v>
      </c>
      <c r="DT562" s="676"/>
      <c r="DU562" s="650">
        <v>0</v>
      </c>
      <c r="DV562" s="676"/>
      <c r="DW562" s="650">
        <v>0</v>
      </c>
      <c r="DX562" s="676"/>
      <c r="DY562" s="243">
        <f t="shared" si="1036"/>
        <v>0</v>
      </c>
      <c r="DZ562" s="558">
        <f t="shared" si="1037"/>
        <v>0</v>
      </c>
      <c r="EA562" s="522">
        <f t="shared" si="1038"/>
        <v>0</v>
      </c>
      <c r="EB562" s="522">
        <f t="shared" si="1039"/>
        <v>0</v>
      </c>
      <c r="EC562" s="522">
        <f t="shared" si="1040"/>
        <v>0</v>
      </c>
      <c r="ED562" s="522">
        <f t="shared" si="1041"/>
        <v>0</v>
      </c>
      <c r="EE562" s="574">
        <f t="shared" si="1042"/>
        <v>0</v>
      </c>
      <c r="EF562" s="239">
        <f t="shared" si="1043"/>
        <v>0</v>
      </c>
      <c r="EG562" s="239">
        <f t="shared" si="1044"/>
        <v>0</v>
      </c>
      <c r="EH562" s="239">
        <f t="shared" si="1045"/>
        <v>0</v>
      </c>
      <c r="EI562" s="239">
        <f t="shared" si="1046"/>
        <v>0</v>
      </c>
      <c r="EJ562" s="239">
        <f t="shared" si="1047"/>
        <v>0</v>
      </c>
      <c r="EK562" s="240">
        <f t="shared" si="1048"/>
        <v>0</v>
      </c>
      <c r="EL562" s="34"/>
    </row>
    <row r="563" spans="1:142" s="9" customFormat="1" ht="15" customHeight="1">
      <c r="A563" s="62"/>
      <c r="B563" s="62"/>
      <c r="C563" s="701"/>
      <c r="D563" s="702"/>
      <c r="E563" s="697"/>
      <c r="F563" s="697"/>
      <c r="G563" s="697"/>
      <c r="H563" s="697"/>
      <c r="I563" s="697"/>
      <c r="J563" s="892" t="s">
        <v>102</v>
      </c>
      <c r="K563" s="893"/>
      <c r="L563" s="893"/>
      <c r="M563" s="894"/>
      <c r="N563" s="886">
        <f>SUM(N553:N562)</f>
        <v>0</v>
      </c>
      <c r="O563" s="686"/>
      <c r="P563" s="886">
        <f>SUM(P553:P562)</f>
        <v>0</v>
      </c>
      <c r="Q563" s="686"/>
      <c r="R563" s="886">
        <f>SUM(R553:R562)</f>
        <v>0</v>
      </c>
      <c r="S563" s="686"/>
      <c r="T563" s="886">
        <f>SUM(T553:T562)</f>
        <v>0</v>
      </c>
      <c r="U563" s="686"/>
      <c r="V563" s="886">
        <f>SUM(V553:V562)</f>
        <v>0</v>
      </c>
      <c r="W563" s="686"/>
      <c r="X563" s="109">
        <f>SUM(N563:W563)</f>
        <v>0</v>
      </c>
      <c r="Y563" s="886">
        <f>SUM(Y553:Y562)</f>
        <v>0</v>
      </c>
      <c r="Z563" s="686"/>
      <c r="AA563" s="886">
        <f>SUM(AA553:AA562)</f>
        <v>0</v>
      </c>
      <c r="AB563" s="686"/>
      <c r="AC563" s="886">
        <f>SUM(AC553:AC562)</f>
        <v>0</v>
      </c>
      <c r="AD563" s="686"/>
      <c r="AE563" s="886">
        <f>SUM(AE553:AE562)</f>
        <v>0</v>
      </c>
      <c r="AF563" s="686"/>
      <c r="AG563" s="886">
        <f>SUM(AG553:AG562)</f>
        <v>0</v>
      </c>
      <c r="AH563" s="686"/>
      <c r="AI563" s="109">
        <f>SUM(Y563:AG563)</f>
        <v>0</v>
      </c>
      <c r="AJ563" s="886">
        <f>SUM(AJ553:AJ562)</f>
        <v>0</v>
      </c>
      <c r="AK563" s="686"/>
      <c r="AL563" s="886">
        <f>SUM(AL553:AL562)</f>
        <v>0</v>
      </c>
      <c r="AM563" s="686"/>
      <c r="AN563" s="886">
        <f>SUM(AN553:AN562)</f>
        <v>0</v>
      </c>
      <c r="AO563" s="686"/>
      <c r="AP563" s="886">
        <f>SUM(AP553:AP562)</f>
        <v>0</v>
      </c>
      <c r="AQ563" s="686"/>
      <c r="AR563" s="886">
        <f>SUM(AR553:AR562)</f>
        <v>0</v>
      </c>
      <c r="AS563" s="686"/>
      <c r="AT563" s="109">
        <f>SUM(AJ563:AS563)</f>
        <v>0</v>
      </c>
      <c r="AU563" s="886">
        <f>SUM(AU553:AU562)</f>
        <v>0</v>
      </c>
      <c r="AV563" s="686"/>
      <c r="AW563" s="886">
        <f>SUM(AW553:AW562)</f>
        <v>0</v>
      </c>
      <c r="AX563" s="686"/>
      <c r="AY563" s="886">
        <f>SUM(AY553:AY562)</f>
        <v>0</v>
      </c>
      <c r="AZ563" s="686"/>
      <c r="BA563" s="886">
        <f>SUM(BA553:BA562)</f>
        <v>0</v>
      </c>
      <c r="BB563" s="686"/>
      <c r="BC563" s="886">
        <f>SUM(BC553:BC562)</f>
        <v>0</v>
      </c>
      <c r="BD563" s="686"/>
      <c r="BE563" s="109">
        <f>SUM(AU563:BD563)</f>
        <v>0</v>
      </c>
      <c r="BF563" s="886">
        <f>SUM(BF553:BF562)</f>
        <v>0</v>
      </c>
      <c r="BG563" s="686"/>
      <c r="BH563" s="886">
        <f>SUM(BH553:BH562)</f>
        <v>0</v>
      </c>
      <c r="BI563" s="686"/>
      <c r="BJ563" s="886">
        <f>SUM(BJ553:BJ562)</f>
        <v>0</v>
      </c>
      <c r="BK563" s="686"/>
      <c r="BL563" s="886">
        <f>SUM(BL553:BL562)</f>
        <v>0</v>
      </c>
      <c r="BM563" s="686"/>
      <c r="BN563" s="886">
        <f>SUM(BN553:BN562)</f>
        <v>0</v>
      </c>
      <c r="BO563" s="686"/>
      <c r="BP563" s="164">
        <f>SUM(BF563:BO563)</f>
        <v>0</v>
      </c>
      <c r="BQ563" s="578">
        <f>SUM(BQ553:BQ562)</f>
        <v>0</v>
      </c>
      <c r="BR563" s="109">
        <f t="shared" ref="BR563:BU563" si="1049">SUM(BR553:BR562)</f>
        <v>0</v>
      </c>
      <c r="BS563" s="109">
        <f t="shared" si="1049"/>
        <v>0</v>
      </c>
      <c r="BT563" s="109">
        <f t="shared" si="1049"/>
        <v>0</v>
      </c>
      <c r="BU563" s="109">
        <f t="shared" si="1049"/>
        <v>0</v>
      </c>
      <c r="BV563" s="544">
        <f>SUM(BQ563:BU563)</f>
        <v>0</v>
      </c>
      <c r="BW563" s="979">
        <f>SUM(BW553:BW562)</f>
        <v>0</v>
      </c>
      <c r="BX563" s="686"/>
      <c r="BY563" s="886">
        <f>SUM(BY553:BY562)</f>
        <v>0</v>
      </c>
      <c r="BZ563" s="686"/>
      <c r="CA563" s="886">
        <f>SUM(CA553:CA562)</f>
        <v>0</v>
      </c>
      <c r="CB563" s="686"/>
      <c r="CC563" s="886">
        <f>SUM(CC553:CC562)</f>
        <v>0</v>
      </c>
      <c r="CD563" s="686"/>
      <c r="CE563" s="886">
        <f>SUM(CE553:CE562)</f>
        <v>0</v>
      </c>
      <c r="CF563" s="686"/>
      <c r="CG563" s="109">
        <f>SUM(BW563:CF563)</f>
        <v>0</v>
      </c>
      <c r="CH563" s="886">
        <f>SUM(CH553:CH562)</f>
        <v>0</v>
      </c>
      <c r="CI563" s="686"/>
      <c r="CJ563" s="886">
        <f>SUM(CJ553:CJ562)</f>
        <v>0</v>
      </c>
      <c r="CK563" s="686"/>
      <c r="CL563" s="886">
        <f>SUM(CL553:CL562)</f>
        <v>0</v>
      </c>
      <c r="CM563" s="686"/>
      <c r="CN563" s="886">
        <f>SUM(CN553:CN562)</f>
        <v>0</v>
      </c>
      <c r="CO563" s="686"/>
      <c r="CP563" s="886">
        <f>SUM(CP553:CP562)</f>
        <v>0</v>
      </c>
      <c r="CQ563" s="686"/>
      <c r="CR563" s="109">
        <f>SUM(CH563:CQ563)</f>
        <v>0</v>
      </c>
      <c r="CS563" s="886">
        <f>SUM(CS553:CS562)</f>
        <v>0</v>
      </c>
      <c r="CT563" s="686"/>
      <c r="CU563" s="886">
        <f>SUM(CU553:CU562)</f>
        <v>0</v>
      </c>
      <c r="CV563" s="686"/>
      <c r="CW563" s="886">
        <f>SUM(CW553:CW562)</f>
        <v>0</v>
      </c>
      <c r="CX563" s="686"/>
      <c r="CY563" s="886">
        <f>SUM(CY553:CY562)</f>
        <v>0</v>
      </c>
      <c r="CZ563" s="686"/>
      <c r="DA563" s="886">
        <f>SUM(DA553:DA562)</f>
        <v>0</v>
      </c>
      <c r="DB563" s="686"/>
      <c r="DC563" s="109">
        <f>SUM(CS563:DB563)</f>
        <v>0</v>
      </c>
      <c r="DD563" s="886">
        <f>SUM(DD553:DD562)</f>
        <v>0</v>
      </c>
      <c r="DE563" s="686"/>
      <c r="DF563" s="886">
        <f>SUM(DF553:DF562)</f>
        <v>0</v>
      </c>
      <c r="DG563" s="686"/>
      <c r="DH563" s="886">
        <f>SUM(DH553:DH562)</f>
        <v>0</v>
      </c>
      <c r="DI563" s="686"/>
      <c r="DJ563" s="886">
        <f>SUM(DJ553:DJ562)</f>
        <v>0</v>
      </c>
      <c r="DK563" s="686"/>
      <c r="DL563" s="886">
        <f>SUM(DL553:DL562)</f>
        <v>0</v>
      </c>
      <c r="DM563" s="686"/>
      <c r="DN563" s="109">
        <f>SUM(DD563:DM563)</f>
        <v>0</v>
      </c>
      <c r="DO563" s="886">
        <f>SUM(DO553:DO562)</f>
        <v>0</v>
      </c>
      <c r="DP563" s="686"/>
      <c r="DQ563" s="886">
        <f>SUM(DQ553:DQ562)</f>
        <v>0</v>
      </c>
      <c r="DR563" s="686"/>
      <c r="DS563" s="886">
        <f>SUM(DS553:DS562)</f>
        <v>0</v>
      </c>
      <c r="DT563" s="686"/>
      <c r="DU563" s="886">
        <f>SUM(DU553:DU562)</f>
        <v>0</v>
      </c>
      <c r="DV563" s="686"/>
      <c r="DW563" s="886">
        <f>SUM(DW553:DW562)</f>
        <v>0</v>
      </c>
      <c r="DX563" s="686"/>
      <c r="DY563" s="109">
        <f>SUM(DO563:DX563)</f>
        <v>0</v>
      </c>
      <c r="DZ563" s="578">
        <f>SUM(DZ553:DZ562)</f>
        <v>0</v>
      </c>
      <c r="EA563" s="109">
        <f t="shared" ref="EA563" si="1050">SUM(EA553:EA562)</f>
        <v>0</v>
      </c>
      <c r="EB563" s="109">
        <f t="shared" ref="EB563" si="1051">SUM(EB553:EB562)</f>
        <v>0</v>
      </c>
      <c r="EC563" s="109">
        <f t="shared" ref="EC563" si="1052">SUM(EC553:EC562)</f>
        <v>0</v>
      </c>
      <c r="ED563" s="109">
        <f t="shared" ref="ED563" si="1053">SUM(ED553:ED562)</f>
        <v>0</v>
      </c>
      <c r="EE563" s="544">
        <f>SUM(DZ563:ED563)</f>
        <v>0</v>
      </c>
      <c r="EF563" s="99">
        <f>SUM(EF553:EF562)</f>
        <v>0</v>
      </c>
      <c r="EG563" s="99">
        <f>SUM(EG553:EG562)</f>
        <v>0</v>
      </c>
      <c r="EH563" s="99">
        <f>SUM(EH553:EH562)</f>
        <v>0</v>
      </c>
      <c r="EI563" s="99">
        <f>SUM(EI553:EI562)</f>
        <v>0</v>
      </c>
      <c r="EJ563" s="99">
        <f>SUM(EJ553:EJ562)</f>
        <v>0</v>
      </c>
      <c r="EK563" s="139">
        <f t="shared" si="1048"/>
        <v>0</v>
      </c>
      <c r="EL563" s="34"/>
    </row>
    <row r="564" spans="1:142" ht="15" customHeight="1">
      <c r="C564" s="670" t="s">
        <v>30</v>
      </c>
      <c r="D564" s="671"/>
      <c r="E564" s="671"/>
      <c r="F564" s="671"/>
      <c r="G564" s="671"/>
      <c r="H564" s="671"/>
      <c r="I564" s="671"/>
      <c r="J564" s="671"/>
      <c r="K564" s="671"/>
      <c r="L564" s="671"/>
      <c r="M564" s="672"/>
      <c r="N564" s="668">
        <f>SUM(N551+N563)</f>
        <v>0</v>
      </c>
      <c r="O564" s="686"/>
      <c r="P564" s="668">
        <f>SUM(P551+P563)</f>
        <v>0</v>
      </c>
      <c r="Q564" s="686"/>
      <c r="R564" s="668">
        <f>SUM(R551+R563)</f>
        <v>0</v>
      </c>
      <c r="S564" s="686"/>
      <c r="T564" s="668">
        <f>SUM(T551+T563)</f>
        <v>0</v>
      </c>
      <c r="U564" s="686"/>
      <c r="V564" s="668">
        <f>SUM(V551+V563)</f>
        <v>0</v>
      </c>
      <c r="W564" s="686"/>
      <c r="X564" s="120">
        <f>SUM(N564:W564)</f>
        <v>0</v>
      </c>
      <c r="Y564" s="668">
        <f>SUM(Y551+Y563)</f>
        <v>0</v>
      </c>
      <c r="Z564" s="686"/>
      <c r="AA564" s="668">
        <f>SUM(AA551+AA563)</f>
        <v>0</v>
      </c>
      <c r="AB564" s="686"/>
      <c r="AC564" s="668">
        <f>SUM(AC551+AC563)</f>
        <v>0</v>
      </c>
      <c r="AD564" s="686"/>
      <c r="AE564" s="668">
        <f>SUM(AE551+AE563)</f>
        <v>0</v>
      </c>
      <c r="AF564" s="686"/>
      <c r="AG564" s="668">
        <f>SUM(AG551+AG563)</f>
        <v>0</v>
      </c>
      <c r="AH564" s="686"/>
      <c r="AI564" s="120">
        <f>SUM(Y564:AG564)</f>
        <v>0</v>
      </c>
      <c r="AJ564" s="668">
        <f>SUM(AJ551+AJ563)</f>
        <v>0</v>
      </c>
      <c r="AK564" s="686"/>
      <c r="AL564" s="668">
        <f>SUM(AL551+AL563)</f>
        <v>0</v>
      </c>
      <c r="AM564" s="686"/>
      <c r="AN564" s="668">
        <f>SUM(AN551+AN563)</f>
        <v>0</v>
      </c>
      <c r="AO564" s="686"/>
      <c r="AP564" s="668">
        <f>SUM(AP551+AP563)</f>
        <v>0</v>
      </c>
      <c r="AQ564" s="686"/>
      <c r="AR564" s="668">
        <f>SUM(AR551+AR563)</f>
        <v>0</v>
      </c>
      <c r="AS564" s="686"/>
      <c r="AT564" s="120">
        <f>SUM(AJ564:AS564)</f>
        <v>0</v>
      </c>
      <c r="AU564" s="668">
        <f>SUM(AU551+AU563)</f>
        <v>0</v>
      </c>
      <c r="AV564" s="686"/>
      <c r="AW564" s="668">
        <f>SUM(AW551+AW563)</f>
        <v>0</v>
      </c>
      <c r="AX564" s="686"/>
      <c r="AY564" s="668">
        <f>SUM(AY551+AY563)</f>
        <v>0</v>
      </c>
      <c r="AZ564" s="686"/>
      <c r="BA564" s="668">
        <f>SUM(BA551+BA563)</f>
        <v>0</v>
      </c>
      <c r="BB564" s="686"/>
      <c r="BC564" s="668">
        <f>SUM(BC551+BC563)</f>
        <v>0</v>
      </c>
      <c r="BD564" s="686"/>
      <c r="BE564" s="120">
        <f>SUM(AU564:BD564)</f>
        <v>0</v>
      </c>
      <c r="BF564" s="668">
        <f>SUM(BF551+BF563)</f>
        <v>0</v>
      </c>
      <c r="BG564" s="686"/>
      <c r="BH564" s="668">
        <f>SUM(BH551+BH563)</f>
        <v>0</v>
      </c>
      <c r="BI564" s="686"/>
      <c r="BJ564" s="668">
        <f>SUM(BJ551+BJ563)</f>
        <v>0</v>
      </c>
      <c r="BK564" s="686"/>
      <c r="BL564" s="668">
        <f>SUM(BL551+BL563)</f>
        <v>0</v>
      </c>
      <c r="BM564" s="686"/>
      <c r="BN564" s="668">
        <f>SUM(BN551+BN563)</f>
        <v>0</v>
      </c>
      <c r="BO564" s="686"/>
      <c r="BP564" s="488">
        <f>SUM(BF564:BO564)</f>
        <v>0</v>
      </c>
      <c r="BQ564" s="580">
        <f>BQ551+BQ563</f>
        <v>0</v>
      </c>
      <c r="BR564" s="120">
        <f t="shared" ref="BR564:BU564" si="1054">BR551+BR563</f>
        <v>0</v>
      </c>
      <c r="BS564" s="120">
        <f t="shared" si="1054"/>
        <v>0</v>
      </c>
      <c r="BT564" s="120">
        <f t="shared" si="1054"/>
        <v>0</v>
      </c>
      <c r="BU564" s="120">
        <f t="shared" si="1054"/>
        <v>0</v>
      </c>
      <c r="BV564" s="546">
        <f>SUM(BQ564:BU564)</f>
        <v>0</v>
      </c>
      <c r="BW564" s="962">
        <f>SUM(BW551+BW563)</f>
        <v>0</v>
      </c>
      <c r="BX564" s="686"/>
      <c r="BY564" s="668">
        <f>SUM(BY551+BY563)</f>
        <v>0</v>
      </c>
      <c r="BZ564" s="686"/>
      <c r="CA564" s="668">
        <f>SUM(CA551+CA563)</f>
        <v>0</v>
      </c>
      <c r="CB564" s="686"/>
      <c r="CC564" s="668">
        <f>SUM(CC551+CC563)</f>
        <v>0</v>
      </c>
      <c r="CD564" s="686"/>
      <c r="CE564" s="668">
        <f>SUM(CE551+CE563)</f>
        <v>0</v>
      </c>
      <c r="CF564" s="686"/>
      <c r="CG564" s="120">
        <f>SUM(BW564:CF564)</f>
        <v>0</v>
      </c>
      <c r="CH564" s="668">
        <f>SUM(CH551+CH563)</f>
        <v>0</v>
      </c>
      <c r="CI564" s="686"/>
      <c r="CJ564" s="668">
        <f>SUM(CJ551+CJ563)</f>
        <v>0</v>
      </c>
      <c r="CK564" s="686"/>
      <c r="CL564" s="668">
        <f>SUM(CL551+CL563)</f>
        <v>0</v>
      </c>
      <c r="CM564" s="686"/>
      <c r="CN564" s="668">
        <f>SUM(CN551+CN563)</f>
        <v>0</v>
      </c>
      <c r="CO564" s="686"/>
      <c r="CP564" s="668">
        <f>SUM(CP551+CP563)</f>
        <v>0</v>
      </c>
      <c r="CQ564" s="686"/>
      <c r="CR564" s="120">
        <f>SUM(CH564:CQ564)</f>
        <v>0</v>
      </c>
      <c r="CS564" s="668">
        <f>SUM(CS551+CS563)</f>
        <v>0</v>
      </c>
      <c r="CT564" s="686"/>
      <c r="CU564" s="668">
        <f>SUM(CU551+CU563)</f>
        <v>0</v>
      </c>
      <c r="CV564" s="686"/>
      <c r="CW564" s="668">
        <f>SUM(CW551+CW563)</f>
        <v>0</v>
      </c>
      <c r="CX564" s="686"/>
      <c r="CY564" s="668">
        <f>SUM(CY551+CY563)</f>
        <v>0</v>
      </c>
      <c r="CZ564" s="686"/>
      <c r="DA564" s="668">
        <f>SUM(DA551+DA563)</f>
        <v>0</v>
      </c>
      <c r="DB564" s="686"/>
      <c r="DC564" s="120">
        <f>SUM(CS564:DB564)</f>
        <v>0</v>
      </c>
      <c r="DD564" s="668">
        <f>SUM(DD551+DD563)</f>
        <v>0</v>
      </c>
      <c r="DE564" s="686"/>
      <c r="DF564" s="668">
        <f>SUM(DF551+DF563)</f>
        <v>0</v>
      </c>
      <c r="DG564" s="686"/>
      <c r="DH564" s="668">
        <f>SUM(DH551+DH563)</f>
        <v>0</v>
      </c>
      <c r="DI564" s="686"/>
      <c r="DJ564" s="668">
        <f>SUM(DJ551+DJ563)</f>
        <v>0</v>
      </c>
      <c r="DK564" s="686"/>
      <c r="DL564" s="668">
        <f>SUM(DL551+DL563)</f>
        <v>0</v>
      </c>
      <c r="DM564" s="686"/>
      <c r="DN564" s="120">
        <f>SUM(DD564:DM564)</f>
        <v>0</v>
      </c>
      <c r="DO564" s="668">
        <f>SUM(DO551+DO563)</f>
        <v>0</v>
      </c>
      <c r="DP564" s="686"/>
      <c r="DQ564" s="668">
        <f>SUM(DQ551+DQ563)</f>
        <v>0</v>
      </c>
      <c r="DR564" s="686"/>
      <c r="DS564" s="668">
        <f>SUM(DS551+DS563)</f>
        <v>0</v>
      </c>
      <c r="DT564" s="686"/>
      <c r="DU564" s="668">
        <f>SUM(DU551+DU563)</f>
        <v>0</v>
      </c>
      <c r="DV564" s="686"/>
      <c r="DW564" s="668">
        <f>SUM(DW551+DW563)</f>
        <v>0</v>
      </c>
      <c r="DX564" s="686"/>
      <c r="DY564" s="120">
        <f>SUM(DO564:DX564)</f>
        <v>0</v>
      </c>
      <c r="DZ564" s="580">
        <f>DZ551+DZ563</f>
        <v>0</v>
      </c>
      <c r="EA564" s="120">
        <f t="shared" ref="EA564" si="1055">EA551+EA563</f>
        <v>0</v>
      </c>
      <c r="EB564" s="120">
        <f t="shared" ref="EB564" si="1056">EB551+EB563</f>
        <v>0</v>
      </c>
      <c r="EC564" s="120">
        <f t="shared" ref="EC564" si="1057">EC551+EC563</f>
        <v>0</v>
      </c>
      <c r="ED564" s="120">
        <f t="shared" ref="ED564" si="1058">ED551+ED563</f>
        <v>0</v>
      </c>
      <c r="EE564" s="546">
        <f>SUM(DZ564:ED564)</f>
        <v>0</v>
      </c>
      <c r="EF564" s="291">
        <f>SUM(EF551+EF563)</f>
        <v>0</v>
      </c>
      <c r="EG564" s="291">
        <f>SUM(EG551+EG563)</f>
        <v>0</v>
      </c>
      <c r="EH564" s="291">
        <f>SUM(EH551+EH563)</f>
        <v>0</v>
      </c>
      <c r="EI564" s="291">
        <f>SUM(EI551+EI563)</f>
        <v>0</v>
      </c>
      <c r="EJ564" s="291">
        <f>SUM(EJ551+EJ563)</f>
        <v>0</v>
      </c>
      <c r="EK564" s="291">
        <f t="shared" si="1048"/>
        <v>0</v>
      </c>
      <c r="EL564" s="34"/>
    </row>
    <row r="565" spans="1:142" ht="15" customHeight="1">
      <c r="A565" s="62">
        <v>4000</v>
      </c>
      <c r="B565" s="62"/>
      <c r="C565" s="663" t="s">
        <v>261</v>
      </c>
      <c r="D565" s="664"/>
      <c r="E565" s="664"/>
      <c r="F565" s="664"/>
      <c r="G565" s="664"/>
      <c r="H565" s="664"/>
      <c r="I565" s="664"/>
      <c r="J565" s="664"/>
      <c r="K565" s="664"/>
      <c r="L565" s="664"/>
      <c r="M565" s="685"/>
      <c r="N565" s="125"/>
      <c r="O565" s="103"/>
      <c r="P565" s="125"/>
      <c r="Q565" s="103"/>
      <c r="R565" s="125"/>
      <c r="S565" s="103"/>
      <c r="T565" s="125"/>
      <c r="U565" s="103"/>
      <c r="V565" s="125"/>
      <c r="W565" s="103"/>
      <c r="X565" s="99"/>
      <c r="Y565" s="125"/>
      <c r="Z565" s="103"/>
      <c r="AA565" s="125"/>
      <c r="AB565" s="103"/>
      <c r="AC565" s="125"/>
      <c r="AD565" s="103"/>
      <c r="AE565" s="125"/>
      <c r="AF565" s="103"/>
      <c r="AG565" s="125"/>
      <c r="AH565" s="103"/>
      <c r="AI565" s="99"/>
      <c r="AJ565" s="125"/>
      <c r="AK565" s="103"/>
      <c r="AL565" s="125"/>
      <c r="AM565" s="103"/>
      <c r="AN565" s="125"/>
      <c r="AO565" s="103"/>
      <c r="AP565" s="125"/>
      <c r="AQ565" s="103"/>
      <c r="AR565" s="125"/>
      <c r="AS565" s="103"/>
      <c r="AT565" s="99"/>
      <c r="AU565" s="125"/>
      <c r="AV565" s="103"/>
      <c r="AW565" s="125"/>
      <c r="AX565" s="103"/>
      <c r="AY565" s="125"/>
      <c r="AZ565" s="103"/>
      <c r="BA565" s="125"/>
      <c r="BB565" s="103"/>
      <c r="BC565" s="125"/>
      <c r="BD565" s="103"/>
      <c r="BE565" s="99"/>
      <c r="BF565" s="125"/>
      <c r="BG565" s="103"/>
      <c r="BH565" s="125"/>
      <c r="BI565" s="103"/>
      <c r="BJ565" s="125"/>
      <c r="BK565" s="103"/>
      <c r="BL565" s="125"/>
      <c r="BM565" s="103"/>
      <c r="BN565" s="125"/>
      <c r="BO565" s="103"/>
      <c r="BP565" s="512"/>
      <c r="BQ565" s="560"/>
      <c r="BR565" s="512"/>
      <c r="BS565" s="512"/>
      <c r="BT565" s="512"/>
      <c r="BU565" s="512"/>
      <c r="BV565" s="542"/>
      <c r="BX565" s="103"/>
      <c r="BY565" s="125"/>
      <c r="BZ565" s="103"/>
      <c r="CA565" s="125"/>
      <c r="CB565" s="103"/>
      <c r="CC565" s="125"/>
      <c r="CD565" s="103"/>
      <c r="CE565" s="125"/>
      <c r="CF565" s="103"/>
      <c r="CG565" s="99"/>
      <c r="CH565" s="125"/>
      <c r="CI565" s="103"/>
      <c r="CJ565" s="125"/>
      <c r="CK565" s="103"/>
      <c r="CL565" s="125"/>
      <c r="CM565" s="103"/>
      <c r="CN565" s="125"/>
      <c r="CO565" s="103"/>
      <c r="CP565" s="125"/>
      <c r="CQ565" s="103"/>
      <c r="CR565" s="99"/>
      <c r="CS565" s="125"/>
      <c r="CT565" s="103"/>
      <c r="CU565" s="125"/>
      <c r="CV565" s="103"/>
      <c r="CW565" s="125"/>
      <c r="CX565" s="103"/>
      <c r="CY565" s="125"/>
      <c r="CZ565" s="103"/>
      <c r="DA565" s="125"/>
      <c r="DB565" s="103"/>
      <c r="DC565" s="99"/>
      <c r="DD565" s="125"/>
      <c r="DE565" s="103"/>
      <c r="DF565" s="125"/>
      <c r="DG565" s="103"/>
      <c r="DH565" s="125"/>
      <c r="DI565" s="103"/>
      <c r="DJ565" s="125"/>
      <c r="DK565" s="103"/>
      <c r="DL565" s="125"/>
      <c r="DM565" s="103"/>
      <c r="DN565" s="99"/>
      <c r="DO565" s="125"/>
      <c r="DP565" s="103"/>
      <c r="DQ565" s="125"/>
      <c r="DR565" s="103"/>
      <c r="DS565" s="125"/>
      <c r="DT565" s="103"/>
      <c r="DU565" s="125"/>
      <c r="DV565" s="103"/>
      <c r="DW565" s="125"/>
      <c r="DX565" s="103"/>
      <c r="DY565" s="99"/>
      <c r="DZ565" s="560"/>
      <c r="EA565" s="512"/>
      <c r="EB565" s="512"/>
      <c r="EC565" s="512"/>
      <c r="ED565" s="512"/>
      <c r="EE565" s="542"/>
      <c r="EF565" s="242"/>
      <c r="EG565" s="242"/>
      <c r="EH565" s="242"/>
      <c r="EI565" s="242"/>
      <c r="EJ565" s="242"/>
      <c r="EK565" s="99"/>
      <c r="EL565" s="34"/>
    </row>
    <row r="566" spans="1:142" ht="15" customHeight="1">
      <c r="C566" s="652" t="s">
        <v>302</v>
      </c>
      <c r="D566" s="653"/>
      <c r="E566" s="666"/>
      <c r="F566" s="666"/>
      <c r="G566" s="666"/>
      <c r="H566" s="666"/>
      <c r="I566" s="666"/>
      <c r="J566" s="666"/>
      <c r="K566" s="666"/>
      <c r="L566" s="666"/>
      <c r="M566" s="895"/>
      <c r="N566" s="851">
        <v>0</v>
      </c>
      <c r="O566" s="871"/>
      <c r="P566" s="851">
        <v>0</v>
      </c>
      <c r="Q566" s="871"/>
      <c r="R566" s="851">
        <v>0</v>
      </c>
      <c r="S566" s="871"/>
      <c r="T566" s="851">
        <v>0</v>
      </c>
      <c r="U566" s="871"/>
      <c r="V566" s="851">
        <v>0</v>
      </c>
      <c r="W566" s="871"/>
      <c r="X566" s="92">
        <f t="shared" ref="X566:X585" si="1059">SUM(N566+P566+R566+T566+V566)</f>
        <v>0</v>
      </c>
      <c r="Y566" s="849">
        <v>0</v>
      </c>
      <c r="Z566" s="960"/>
      <c r="AA566" s="849">
        <v>0</v>
      </c>
      <c r="AB566" s="960"/>
      <c r="AC566" s="849">
        <v>0</v>
      </c>
      <c r="AD566" s="960"/>
      <c r="AE566" s="849">
        <v>0</v>
      </c>
      <c r="AF566" s="960"/>
      <c r="AG566" s="849">
        <v>0</v>
      </c>
      <c r="AH566" s="960"/>
      <c r="AI566" s="212">
        <f t="shared" ref="AI566:AI585" si="1060">SUM(Y566+AA566+AC566+AE566+AG566)</f>
        <v>0</v>
      </c>
      <c r="AJ566" s="843">
        <v>0</v>
      </c>
      <c r="AK566" s="844"/>
      <c r="AL566" s="843">
        <v>0</v>
      </c>
      <c r="AM566" s="844"/>
      <c r="AN566" s="843">
        <v>0</v>
      </c>
      <c r="AO566" s="844"/>
      <c r="AP566" s="843">
        <v>0</v>
      </c>
      <c r="AQ566" s="844"/>
      <c r="AR566" s="843">
        <v>0</v>
      </c>
      <c r="AS566" s="844"/>
      <c r="AT566" s="215">
        <f t="shared" ref="AT566:AT585" si="1061">SUM(AJ566+AL566+AN566+AP566+AR566)</f>
        <v>0</v>
      </c>
      <c r="AU566" s="845">
        <v>0</v>
      </c>
      <c r="AV566" s="846"/>
      <c r="AW566" s="845">
        <v>0</v>
      </c>
      <c r="AX566" s="846"/>
      <c r="AY566" s="845">
        <v>0</v>
      </c>
      <c r="AZ566" s="846"/>
      <c r="BA566" s="845">
        <v>0</v>
      </c>
      <c r="BB566" s="846"/>
      <c r="BC566" s="845">
        <v>0</v>
      </c>
      <c r="BD566" s="846"/>
      <c r="BE566" s="218">
        <f t="shared" ref="BE566:BE585" si="1062">SUM(AU566+AW566+AY566+BA566+BC566)</f>
        <v>0</v>
      </c>
      <c r="BF566" s="847">
        <v>0</v>
      </c>
      <c r="BG566" s="848"/>
      <c r="BH566" s="847">
        <v>0</v>
      </c>
      <c r="BI566" s="848"/>
      <c r="BJ566" s="847">
        <v>0</v>
      </c>
      <c r="BK566" s="848"/>
      <c r="BL566" s="847">
        <v>0</v>
      </c>
      <c r="BM566" s="848"/>
      <c r="BN566" s="847">
        <v>0</v>
      </c>
      <c r="BO566" s="848"/>
      <c r="BP566" s="413">
        <f t="shared" ref="BP566:BP585" si="1063">SUM(BF566+BH566+BJ566+BL566+BN566)</f>
        <v>0</v>
      </c>
      <c r="BQ566" s="558">
        <f t="shared" ref="BQ566:BQ585" si="1064">N566+Y566+AJ566+AU566+BF566</f>
        <v>0</v>
      </c>
      <c r="BR566" s="522">
        <f t="shared" ref="BR566:BR585" si="1065">P566+AA566+AL566+AW566+BH566</f>
        <v>0</v>
      </c>
      <c r="BS566" s="522">
        <f t="shared" ref="BS566:BS585" si="1066">R566+AC566+AN566+AY566+BJ566</f>
        <v>0</v>
      </c>
      <c r="BT566" s="522">
        <f t="shared" ref="BT566:BT585" si="1067">T566+AE566+AP566+BA566+BL566</f>
        <v>0</v>
      </c>
      <c r="BU566" s="522">
        <f t="shared" ref="BU566:BU585" si="1068">V566+AG566+AR566+BC566+BN566</f>
        <v>0</v>
      </c>
      <c r="BV566" s="574">
        <f t="shared" ref="BV566:BV585" si="1069">SUM(BQ566:BU566)</f>
        <v>0</v>
      </c>
      <c r="BW566" s="969">
        <v>0</v>
      </c>
      <c r="BX566" s="970"/>
      <c r="BY566" s="971">
        <v>0</v>
      </c>
      <c r="BZ566" s="970"/>
      <c r="CA566" s="971">
        <v>0</v>
      </c>
      <c r="CB566" s="970"/>
      <c r="CC566" s="971">
        <v>0</v>
      </c>
      <c r="CD566" s="970"/>
      <c r="CE566" s="971">
        <v>0</v>
      </c>
      <c r="CF566" s="970"/>
      <c r="CG566" s="224">
        <f t="shared" ref="CG566:CG585" si="1070">SUM(BW566+BY566+CA566+CC566+CE566)</f>
        <v>0</v>
      </c>
      <c r="CH566" s="963">
        <v>0</v>
      </c>
      <c r="CI566" s="964"/>
      <c r="CJ566" s="963">
        <v>0</v>
      </c>
      <c r="CK566" s="964"/>
      <c r="CL566" s="963">
        <v>0</v>
      </c>
      <c r="CM566" s="964"/>
      <c r="CN566" s="963">
        <v>0</v>
      </c>
      <c r="CO566" s="964"/>
      <c r="CP566" s="963">
        <v>0</v>
      </c>
      <c r="CQ566" s="964"/>
      <c r="CR566" s="227">
        <f t="shared" ref="CR566:CR585" si="1071">SUM(CH566+CJ566+CL566+CN566+CP566)</f>
        <v>0</v>
      </c>
      <c r="CS566" s="965">
        <v>0</v>
      </c>
      <c r="CT566" s="966"/>
      <c r="CU566" s="965">
        <v>0</v>
      </c>
      <c r="CV566" s="966"/>
      <c r="CW566" s="965">
        <v>0</v>
      </c>
      <c r="CX566" s="966"/>
      <c r="CY566" s="965">
        <v>0</v>
      </c>
      <c r="CZ566" s="966"/>
      <c r="DA566" s="965">
        <v>0</v>
      </c>
      <c r="DB566" s="966"/>
      <c r="DC566" s="230">
        <f t="shared" ref="DC566:DC585" si="1072">SUM(CS566+CU566+CW566+CY566+DA566)</f>
        <v>0</v>
      </c>
      <c r="DD566" s="967">
        <v>0</v>
      </c>
      <c r="DE566" s="968"/>
      <c r="DF566" s="967">
        <v>0</v>
      </c>
      <c r="DG566" s="968"/>
      <c r="DH566" s="967">
        <v>0</v>
      </c>
      <c r="DI566" s="968"/>
      <c r="DJ566" s="967">
        <v>0</v>
      </c>
      <c r="DK566" s="968"/>
      <c r="DL566" s="967">
        <v>0</v>
      </c>
      <c r="DM566" s="968"/>
      <c r="DN566" s="233">
        <f t="shared" ref="DN566:DN585" si="1073">SUM(DD566+DF566+DH566+DJ566+DL566)</f>
        <v>0</v>
      </c>
      <c r="DO566" s="650">
        <v>0</v>
      </c>
      <c r="DP566" s="676"/>
      <c r="DQ566" s="650">
        <v>0</v>
      </c>
      <c r="DR566" s="676"/>
      <c r="DS566" s="650">
        <v>0</v>
      </c>
      <c r="DT566" s="676"/>
      <c r="DU566" s="650">
        <v>0</v>
      </c>
      <c r="DV566" s="676"/>
      <c r="DW566" s="650">
        <v>0</v>
      </c>
      <c r="DX566" s="676"/>
      <c r="DY566" s="243">
        <f t="shared" ref="DY566:DY585" si="1074">SUM(DO566+DQ566+DS566+DU566+DW566)</f>
        <v>0</v>
      </c>
      <c r="DZ566" s="558">
        <f t="shared" ref="DZ566:DZ585" si="1075">BW566+CH566+CS566+DD566+DO566</f>
        <v>0</v>
      </c>
      <c r="EA566" s="522">
        <f t="shared" ref="EA566:EA585" si="1076">BY566+CJ566+CU566+DF566+DQ566</f>
        <v>0</v>
      </c>
      <c r="EB566" s="522">
        <f t="shared" ref="EB566:EB585" si="1077">CA566+CL566+CW566+DH566+DS566</f>
        <v>0</v>
      </c>
      <c r="EC566" s="522">
        <f t="shared" ref="EC566:EC585" si="1078">CC566+CN566+CY566+DJ566+DU566</f>
        <v>0</v>
      </c>
      <c r="ED566" s="522">
        <f t="shared" ref="ED566:ED585" si="1079">CE566+CP566+DA566+DL566+DW566</f>
        <v>0</v>
      </c>
      <c r="EE566" s="574">
        <f t="shared" ref="EE566:EE585" si="1080">SUM(DZ566:ED566)</f>
        <v>0</v>
      </c>
      <c r="EF566" s="239">
        <f t="shared" ref="EF566:EF585" si="1081">N566+Y566+AJ566+AU566+BF566+BW566+CH566+CS566+DD566+DO566</f>
        <v>0</v>
      </c>
      <c r="EG566" s="239">
        <f t="shared" ref="EG566:EG585" si="1082">P566+AA566+AL566+AW566+BH566+BY566+CJ566+CU566+DF566+DQ566</f>
        <v>0</v>
      </c>
      <c r="EH566" s="239">
        <f t="shared" ref="EH566:EH585" si="1083">R566+AC566+AN566+AY566+BJ566+CA566+CL566+CW566+DH566+DS566</f>
        <v>0</v>
      </c>
      <c r="EI566" s="239">
        <f t="shared" ref="EI566:EI585" si="1084">T566+AE566+AP566+BA566+BL566+CC566+CN566+CY566+DJ566+DU566</f>
        <v>0</v>
      </c>
      <c r="EJ566" s="239">
        <f t="shared" ref="EJ566:EJ585" si="1085">V566+AG566+AR566+BC566+BN566+CE566+CP566+DA566+DL566+DW566</f>
        <v>0</v>
      </c>
      <c r="EK566" s="240">
        <f t="shared" ref="EK566:EK585" si="1086">SUM(EF566:EJ566)</f>
        <v>0</v>
      </c>
      <c r="EL566" s="34"/>
    </row>
    <row r="567" spans="1:142" ht="15" customHeight="1">
      <c r="C567" s="652" t="s">
        <v>302</v>
      </c>
      <c r="D567" s="653"/>
      <c r="E567" s="666"/>
      <c r="F567" s="666"/>
      <c r="G567" s="666"/>
      <c r="H567" s="666"/>
      <c r="I567" s="666"/>
      <c r="J567" s="666"/>
      <c r="K567" s="666"/>
      <c r="L567" s="666"/>
      <c r="M567" s="895"/>
      <c r="N567" s="851">
        <v>0</v>
      </c>
      <c r="O567" s="871"/>
      <c r="P567" s="851">
        <v>0</v>
      </c>
      <c r="Q567" s="871"/>
      <c r="R567" s="851">
        <v>0</v>
      </c>
      <c r="S567" s="871"/>
      <c r="T567" s="851">
        <v>0</v>
      </c>
      <c r="U567" s="871"/>
      <c r="V567" s="851">
        <v>0</v>
      </c>
      <c r="W567" s="871"/>
      <c r="X567" s="92">
        <f t="shared" si="1059"/>
        <v>0</v>
      </c>
      <c r="Y567" s="849">
        <v>0</v>
      </c>
      <c r="Z567" s="960"/>
      <c r="AA567" s="849">
        <v>0</v>
      </c>
      <c r="AB567" s="960"/>
      <c r="AC567" s="849">
        <v>0</v>
      </c>
      <c r="AD567" s="960"/>
      <c r="AE567" s="849">
        <v>0</v>
      </c>
      <c r="AF567" s="960"/>
      <c r="AG567" s="849">
        <v>0</v>
      </c>
      <c r="AH567" s="960"/>
      <c r="AI567" s="212">
        <f t="shared" si="1060"/>
        <v>0</v>
      </c>
      <c r="AJ567" s="843">
        <v>0</v>
      </c>
      <c r="AK567" s="844"/>
      <c r="AL567" s="843">
        <v>0</v>
      </c>
      <c r="AM567" s="844"/>
      <c r="AN567" s="843">
        <v>0</v>
      </c>
      <c r="AO567" s="844"/>
      <c r="AP567" s="843">
        <v>0</v>
      </c>
      <c r="AQ567" s="844"/>
      <c r="AR567" s="843">
        <v>0</v>
      </c>
      <c r="AS567" s="844"/>
      <c r="AT567" s="215">
        <f t="shared" si="1061"/>
        <v>0</v>
      </c>
      <c r="AU567" s="845">
        <v>0</v>
      </c>
      <c r="AV567" s="846"/>
      <c r="AW567" s="845">
        <v>0</v>
      </c>
      <c r="AX567" s="846"/>
      <c r="AY567" s="845">
        <v>0</v>
      </c>
      <c r="AZ567" s="846"/>
      <c r="BA567" s="845">
        <v>0</v>
      </c>
      <c r="BB567" s="846"/>
      <c r="BC567" s="845">
        <v>0</v>
      </c>
      <c r="BD567" s="846"/>
      <c r="BE567" s="218">
        <f t="shared" si="1062"/>
        <v>0</v>
      </c>
      <c r="BF567" s="847">
        <v>0</v>
      </c>
      <c r="BG567" s="848"/>
      <c r="BH567" s="847">
        <v>0</v>
      </c>
      <c r="BI567" s="848"/>
      <c r="BJ567" s="847">
        <v>0</v>
      </c>
      <c r="BK567" s="848"/>
      <c r="BL567" s="847">
        <v>0</v>
      </c>
      <c r="BM567" s="848"/>
      <c r="BN567" s="847">
        <v>0</v>
      </c>
      <c r="BO567" s="848"/>
      <c r="BP567" s="413">
        <f t="shared" si="1063"/>
        <v>0</v>
      </c>
      <c r="BQ567" s="558">
        <f t="shared" si="1064"/>
        <v>0</v>
      </c>
      <c r="BR567" s="522">
        <f t="shared" si="1065"/>
        <v>0</v>
      </c>
      <c r="BS567" s="522">
        <f t="shared" si="1066"/>
        <v>0</v>
      </c>
      <c r="BT567" s="522">
        <f t="shared" si="1067"/>
        <v>0</v>
      </c>
      <c r="BU567" s="522">
        <f t="shared" si="1068"/>
        <v>0</v>
      </c>
      <c r="BV567" s="574">
        <f t="shared" si="1069"/>
        <v>0</v>
      </c>
      <c r="BW567" s="969">
        <v>0</v>
      </c>
      <c r="BX567" s="970"/>
      <c r="BY567" s="971">
        <v>0</v>
      </c>
      <c r="BZ567" s="970"/>
      <c r="CA567" s="971">
        <v>0</v>
      </c>
      <c r="CB567" s="970"/>
      <c r="CC567" s="971">
        <v>0</v>
      </c>
      <c r="CD567" s="970"/>
      <c r="CE567" s="971">
        <v>0</v>
      </c>
      <c r="CF567" s="970"/>
      <c r="CG567" s="224">
        <f t="shared" si="1070"/>
        <v>0</v>
      </c>
      <c r="CH567" s="963">
        <v>0</v>
      </c>
      <c r="CI567" s="964"/>
      <c r="CJ567" s="963">
        <v>0</v>
      </c>
      <c r="CK567" s="964"/>
      <c r="CL567" s="963">
        <v>0</v>
      </c>
      <c r="CM567" s="964"/>
      <c r="CN567" s="963">
        <v>0</v>
      </c>
      <c r="CO567" s="964"/>
      <c r="CP567" s="963">
        <v>0</v>
      </c>
      <c r="CQ567" s="964"/>
      <c r="CR567" s="227">
        <f t="shared" si="1071"/>
        <v>0</v>
      </c>
      <c r="CS567" s="965">
        <v>0</v>
      </c>
      <c r="CT567" s="966"/>
      <c r="CU567" s="965">
        <v>0</v>
      </c>
      <c r="CV567" s="966"/>
      <c r="CW567" s="965">
        <v>0</v>
      </c>
      <c r="CX567" s="966"/>
      <c r="CY567" s="965">
        <v>0</v>
      </c>
      <c r="CZ567" s="966"/>
      <c r="DA567" s="965">
        <v>0</v>
      </c>
      <c r="DB567" s="966"/>
      <c r="DC567" s="230">
        <f t="shared" si="1072"/>
        <v>0</v>
      </c>
      <c r="DD567" s="967">
        <v>0</v>
      </c>
      <c r="DE567" s="968"/>
      <c r="DF567" s="967">
        <v>0</v>
      </c>
      <c r="DG567" s="968"/>
      <c r="DH567" s="967">
        <v>0</v>
      </c>
      <c r="DI567" s="968"/>
      <c r="DJ567" s="967">
        <v>0</v>
      </c>
      <c r="DK567" s="968"/>
      <c r="DL567" s="967">
        <v>0</v>
      </c>
      <c r="DM567" s="968"/>
      <c r="DN567" s="233">
        <f t="shared" si="1073"/>
        <v>0</v>
      </c>
      <c r="DO567" s="650">
        <v>0</v>
      </c>
      <c r="DP567" s="676"/>
      <c r="DQ567" s="650">
        <v>0</v>
      </c>
      <c r="DR567" s="676"/>
      <c r="DS567" s="650">
        <v>0</v>
      </c>
      <c r="DT567" s="676"/>
      <c r="DU567" s="650">
        <v>0</v>
      </c>
      <c r="DV567" s="676"/>
      <c r="DW567" s="650">
        <v>0</v>
      </c>
      <c r="DX567" s="676"/>
      <c r="DY567" s="243">
        <f t="shared" si="1074"/>
        <v>0</v>
      </c>
      <c r="DZ567" s="558">
        <f t="shared" si="1075"/>
        <v>0</v>
      </c>
      <c r="EA567" s="522">
        <f t="shared" si="1076"/>
        <v>0</v>
      </c>
      <c r="EB567" s="522">
        <f t="shared" si="1077"/>
        <v>0</v>
      </c>
      <c r="EC567" s="522">
        <f t="shared" si="1078"/>
        <v>0</v>
      </c>
      <c r="ED567" s="522">
        <f t="shared" si="1079"/>
        <v>0</v>
      </c>
      <c r="EE567" s="574">
        <f t="shared" si="1080"/>
        <v>0</v>
      </c>
      <c r="EF567" s="239">
        <f t="shared" si="1081"/>
        <v>0</v>
      </c>
      <c r="EG567" s="239">
        <f t="shared" si="1082"/>
        <v>0</v>
      </c>
      <c r="EH567" s="239">
        <f t="shared" si="1083"/>
        <v>0</v>
      </c>
      <c r="EI567" s="239">
        <f t="shared" si="1084"/>
        <v>0</v>
      </c>
      <c r="EJ567" s="239">
        <f t="shared" si="1085"/>
        <v>0</v>
      </c>
      <c r="EK567" s="240">
        <f t="shared" si="1086"/>
        <v>0</v>
      </c>
      <c r="EL567" s="34"/>
    </row>
    <row r="568" spans="1:142" ht="15" customHeight="1">
      <c r="C568" s="652" t="s">
        <v>302</v>
      </c>
      <c r="D568" s="653"/>
      <c r="E568" s="666"/>
      <c r="F568" s="666"/>
      <c r="G568" s="666"/>
      <c r="H568" s="666"/>
      <c r="I568" s="666"/>
      <c r="J568" s="666"/>
      <c r="K568" s="666"/>
      <c r="L568" s="666"/>
      <c r="M568" s="895"/>
      <c r="N568" s="851">
        <v>0</v>
      </c>
      <c r="O568" s="871"/>
      <c r="P568" s="851">
        <v>0</v>
      </c>
      <c r="Q568" s="871"/>
      <c r="R568" s="851">
        <v>0</v>
      </c>
      <c r="S568" s="871"/>
      <c r="T568" s="851">
        <v>0</v>
      </c>
      <c r="U568" s="871"/>
      <c r="V568" s="851">
        <v>0</v>
      </c>
      <c r="W568" s="871"/>
      <c r="X568" s="92">
        <f t="shared" si="1059"/>
        <v>0</v>
      </c>
      <c r="Y568" s="849">
        <v>0</v>
      </c>
      <c r="Z568" s="960"/>
      <c r="AA568" s="849">
        <v>0</v>
      </c>
      <c r="AB568" s="960"/>
      <c r="AC568" s="849">
        <v>0</v>
      </c>
      <c r="AD568" s="960"/>
      <c r="AE568" s="849">
        <v>0</v>
      </c>
      <c r="AF568" s="960"/>
      <c r="AG568" s="849">
        <v>0</v>
      </c>
      <c r="AH568" s="960"/>
      <c r="AI568" s="212">
        <f t="shared" si="1060"/>
        <v>0</v>
      </c>
      <c r="AJ568" s="843">
        <v>0</v>
      </c>
      <c r="AK568" s="844"/>
      <c r="AL568" s="843">
        <v>0</v>
      </c>
      <c r="AM568" s="844"/>
      <c r="AN568" s="843">
        <v>0</v>
      </c>
      <c r="AO568" s="844"/>
      <c r="AP568" s="843">
        <v>0</v>
      </c>
      <c r="AQ568" s="844"/>
      <c r="AR568" s="843">
        <v>0</v>
      </c>
      <c r="AS568" s="844"/>
      <c r="AT568" s="215">
        <f t="shared" si="1061"/>
        <v>0</v>
      </c>
      <c r="AU568" s="845">
        <v>0</v>
      </c>
      <c r="AV568" s="846"/>
      <c r="AW568" s="845">
        <v>0</v>
      </c>
      <c r="AX568" s="846"/>
      <c r="AY568" s="845">
        <v>0</v>
      </c>
      <c r="AZ568" s="846"/>
      <c r="BA568" s="845">
        <v>0</v>
      </c>
      <c r="BB568" s="846"/>
      <c r="BC568" s="845">
        <v>0</v>
      </c>
      <c r="BD568" s="846"/>
      <c r="BE568" s="218">
        <f t="shared" si="1062"/>
        <v>0</v>
      </c>
      <c r="BF568" s="847">
        <v>0</v>
      </c>
      <c r="BG568" s="848"/>
      <c r="BH568" s="847">
        <v>0</v>
      </c>
      <c r="BI568" s="848"/>
      <c r="BJ568" s="847">
        <v>0</v>
      </c>
      <c r="BK568" s="848"/>
      <c r="BL568" s="847">
        <v>0</v>
      </c>
      <c r="BM568" s="848"/>
      <c r="BN568" s="847">
        <v>0</v>
      </c>
      <c r="BO568" s="848"/>
      <c r="BP568" s="413">
        <f t="shared" si="1063"/>
        <v>0</v>
      </c>
      <c r="BQ568" s="558">
        <f t="shared" si="1064"/>
        <v>0</v>
      </c>
      <c r="BR568" s="522">
        <f t="shared" si="1065"/>
        <v>0</v>
      </c>
      <c r="BS568" s="522">
        <f t="shared" si="1066"/>
        <v>0</v>
      </c>
      <c r="BT568" s="522">
        <f t="shared" si="1067"/>
        <v>0</v>
      </c>
      <c r="BU568" s="522">
        <f t="shared" si="1068"/>
        <v>0</v>
      </c>
      <c r="BV568" s="574">
        <f t="shared" si="1069"/>
        <v>0</v>
      </c>
      <c r="BW568" s="969">
        <v>0</v>
      </c>
      <c r="BX568" s="970"/>
      <c r="BY568" s="971">
        <v>0</v>
      </c>
      <c r="BZ568" s="970"/>
      <c r="CA568" s="971">
        <v>0</v>
      </c>
      <c r="CB568" s="970"/>
      <c r="CC568" s="971">
        <v>0</v>
      </c>
      <c r="CD568" s="970"/>
      <c r="CE568" s="971">
        <v>0</v>
      </c>
      <c r="CF568" s="970"/>
      <c r="CG568" s="224">
        <f t="shared" si="1070"/>
        <v>0</v>
      </c>
      <c r="CH568" s="963">
        <v>0</v>
      </c>
      <c r="CI568" s="964"/>
      <c r="CJ568" s="963">
        <v>0</v>
      </c>
      <c r="CK568" s="964"/>
      <c r="CL568" s="963">
        <v>0</v>
      </c>
      <c r="CM568" s="964"/>
      <c r="CN568" s="963">
        <v>0</v>
      </c>
      <c r="CO568" s="964"/>
      <c r="CP568" s="963">
        <v>0</v>
      </c>
      <c r="CQ568" s="964"/>
      <c r="CR568" s="227">
        <f t="shared" si="1071"/>
        <v>0</v>
      </c>
      <c r="CS568" s="965">
        <v>0</v>
      </c>
      <c r="CT568" s="966"/>
      <c r="CU568" s="965">
        <v>0</v>
      </c>
      <c r="CV568" s="966"/>
      <c r="CW568" s="965">
        <v>0</v>
      </c>
      <c r="CX568" s="966"/>
      <c r="CY568" s="965">
        <v>0</v>
      </c>
      <c r="CZ568" s="966"/>
      <c r="DA568" s="965">
        <v>0</v>
      </c>
      <c r="DB568" s="966"/>
      <c r="DC568" s="230">
        <f t="shared" si="1072"/>
        <v>0</v>
      </c>
      <c r="DD568" s="967">
        <v>0</v>
      </c>
      <c r="DE568" s="968"/>
      <c r="DF568" s="967">
        <v>0</v>
      </c>
      <c r="DG568" s="968"/>
      <c r="DH568" s="967">
        <v>0</v>
      </c>
      <c r="DI568" s="968"/>
      <c r="DJ568" s="967">
        <v>0</v>
      </c>
      <c r="DK568" s="968"/>
      <c r="DL568" s="967">
        <v>0</v>
      </c>
      <c r="DM568" s="968"/>
      <c r="DN568" s="233">
        <f t="shared" si="1073"/>
        <v>0</v>
      </c>
      <c r="DO568" s="650">
        <v>0</v>
      </c>
      <c r="DP568" s="676"/>
      <c r="DQ568" s="650">
        <v>0</v>
      </c>
      <c r="DR568" s="676"/>
      <c r="DS568" s="650">
        <v>0</v>
      </c>
      <c r="DT568" s="676"/>
      <c r="DU568" s="650">
        <v>0</v>
      </c>
      <c r="DV568" s="676"/>
      <c r="DW568" s="650">
        <v>0</v>
      </c>
      <c r="DX568" s="676"/>
      <c r="DY568" s="243">
        <f t="shared" si="1074"/>
        <v>0</v>
      </c>
      <c r="DZ568" s="558">
        <f t="shared" si="1075"/>
        <v>0</v>
      </c>
      <c r="EA568" s="522">
        <f t="shared" si="1076"/>
        <v>0</v>
      </c>
      <c r="EB568" s="522">
        <f t="shared" si="1077"/>
        <v>0</v>
      </c>
      <c r="EC568" s="522">
        <f t="shared" si="1078"/>
        <v>0</v>
      </c>
      <c r="ED568" s="522">
        <f t="shared" si="1079"/>
        <v>0</v>
      </c>
      <c r="EE568" s="574">
        <f t="shared" si="1080"/>
        <v>0</v>
      </c>
      <c r="EF568" s="239">
        <f t="shared" si="1081"/>
        <v>0</v>
      </c>
      <c r="EG568" s="239">
        <f t="shared" si="1082"/>
        <v>0</v>
      </c>
      <c r="EH568" s="239">
        <f t="shared" si="1083"/>
        <v>0</v>
      </c>
      <c r="EI568" s="239">
        <f t="shared" si="1084"/>
        <v>0</v>
      </c>
      <c r="EJ568" s="239">
        <f t="shared" si="1085"/>
        <v>0</v>
      </c>
      <c r="EK568" s="240">
        <f t="shared" si="1086"/>
        <v>0</v>
      </c>
      <c r="EL568" s="34"/>
    </row>
    <row r="569" spans="1:142" ht="15" customHeight="1">
      <c r="C569" s="652" t="s">
        <v>302</v>
      </c>
      <c r="D569" s="653"/>
      <c r="E569" s="666"/>
      <c r="F569" s="666"/>
      <c r="G569" s="666"/>
      <c r="H569" s="666"/>
      <c r="I569" s="666"/>
      <c r="J569" s="666"/>
      <c r="K569" s="666"/>
      <c r="L569" s="666"/>
      <c r="M569" s="895"/>
      <c r="N569" s="851">
        <v>0</v>
      </c>
      <c r="O569" s="871"/>
      <c r="P569" s="851">
        <v>0</v>
      </c>
      <c r="Q569" s="871"/>
      <c r="R569" s="851">
        <v>0</v>
      </c>
      <c r="S569" s="871"/>
      <c r="T569" s="851">
        <v>0</v>
      </c>
      <c r="U569" s="871"/>
      <c r="V569" s="851">
        <v>0</v>
      </c>
      <c r="W569" s="871"/>
      <c r="X569" s="92">
        <f t="shared" si="1059"/>
        <v>0</v>
      </c>
      <c r="Y569" s="849">
        <v>0</v>
      </c>
      <c r="Z569" s="960"/>
      <c r="AA569" s="849">
        <v>0</v>
      </c>
      <c r="AB569" s="960"/>
      <c r="AC569" s="849">
        <v>0</v>
      </c>
      <c r="AD569" s="960"/>
      <c r="AE569" s="849">
        <v>0</v>
      </c>
      <c r="AF569" s="960"/>
      <c r="AG569" s="849">
        <v>0</v>
      </c>
      <c r="AH569" s="960"/>
      <c r="AI569" s="212">
        <f t="shared" si="1060"/>
        <v>0</v>
      </c>
      <c r="AJ569" s="843">
        <v>0</v>
      </c>
      <c r="AK569" s="844"/>
      <c r="AL569" s="843">
        <v>0</v>
      </c>
      <c r="AM569" s="844"/>
      <c r="AN569" s="843">
        <v>0</v>
      </c>
      <c r="AO569" s="844"/>
      <c r="AP569" s="843">
        <v>0</v>
      </c>
      <c r="AQ569" s="844"/>
      <c r="AR569" s="843">
        <v>0</v>
      </c>
      <c r="AS569" s="844"/>
      <c r="AT569" s="215">
        <f t="shared" si="1061"/>
        <v>0</v>
      </c>
      <c r="AU569" s="845">
        <v>0</v>
      </c>
      <c r="AV569" s="846"/>
      <c r="AW569" s="845">
        <v>0</v>
      </c>
      <c r="AX569" s="846"/>
      <c r="AY569" s="845">
        <v>0</v>
      </c>
      <c r="AZ569" s="846"/>
      <c r="BA569" s="845">
        <v>0</v>
      </c>
      <c r="BB569" s="846"/>
      <c r="BC569" s="845">
        <v>0</v>
      </c>
      <c r="BD569" s="846"/>
      <c r="BE569" s="218">
        <f t="shared" si="1062"/>
        <v>0</v>
      </c>
      <c r="BF569" s="847">
        <v>0</v>
      </c>
      <c r="BG569" s="848"/>
      <c r="BH569" s="847">
        <v>0</v>
      </c>
      <c r="BI569" s="848"/>
      <c r="BJ569" s="847">
        <v>0</v>
      </c>
      <c r="BK569" s="848"/>
      <c r="BL569" s="847">
        <v>0</v>
      </c>
      <c r="BM569" s="848"/>
      <c r="BN569" s="847">
        <v>0</v>
      </c>
      <c r="BO569" s="848"/>
      <c r="BP569" s="413">
        <f t="shared" si="1063"/>
        <v>0</v>
      </c>
      <c r="BQ569" s="558">
        <f t="shared" si="1064"/>
        <v>0</v>
      </c>
      <c r="BR569" s="522">
        <f t="shared" si="1065"/>
        <v>0</v>
      </c>
      <c r="BS569" s="522">
        <f t="shared" si="1066"/>
        <v>0</v>
      </c>
      <c r="BT569" s="522">
        <f t="shared" si="1067"/>
        <v>0</v>
      </c>
      <c r="BU569" s="522">
        <f t="shared" si="1068"/>
        <v>0</v>
      </c>
      <c r="BV569" s="574">
        <f t="shared" si="1069"/>
        <v>0</v>
      </c>
      <c r="BW569" s="969">
        <v>0</v>
      </c>
      <c r="BX569" s="970"/>
      <c r="BY569" s="971">
        <v>0</v>
      </c>
      <c r="BZ569" s="970"/>
      <c r="CA569" s="971">
        <v>0</v>
      </c>
      <c r="CB569" s="970"/>
      <c r="CC569" s="971">
        <v>0</v>
      </c>
      <c r="CD569" s="970"/>
      <c r="CE569" s="971">
        <v>0</v>
      </c>
      <c r="CF569" s="970"/>
      <c r="CG569" s="224">
        <f t="shared" si="1070"/>
        <v>0</v>
      </c>
      <c r="CH569" s="963">
        <v>0</v>
      </c>
      <c r="CI569" s="964"/>
      <c r="CJ569" s="963">
        <v>0</v>
      </c>
      <c r="CK569" s="964"/>
      <c r="CL569" s="963">
        <v>0</v>
      </c>
      <c r="CM569" s="964"/>
      <c r="CN569" s="963">
        <v>0</v>
      </c>
      <c r="CO569" s="964"/>
      <c r="CP569" s="963">
        <v>0</v>
      </c>
      <c r="CQ569" s="964"/>
      <c r="CR569" s="227">
        <f t="shared" si="1071"/>
        <v>0</v>
      </c>
      <c r="CS569" s="965">
        <v>0</v>
      </c>
      <c r="CT569" s="966"/>
      <c r="CU569" s="965">
        <v>0</v>
      </c>
      <c r="CV569" s="966"/>
      <c r="CW569" s="965">
        <v>0</v>
      </c>
      <c r="CX569" s="966"/>
      <c r="CY569" s="965">
        <v>0</v>
      </c>
      <c r="CZ569" s="966"/>
      <c r="DA569" s="965">
        <v>0</v>
      </c>
      <c r="DB569" s="966"/>
      <c r="DC569" s="230">
        <f t="shared" si="1072"/>
        <v>0</v>
      </c>
      <c r="DD569" s="967">
        <v>0</v>
      </c>
      <c r="DE569" s="968"/>
      <c r="DF569" s="967">
        <v>0</v>
      </c>
      <c r="DG569" s="968"/>
      <c r="DH569" s="967">
        <v>0</v>
      </c>
      <c r="DI569" s="968"/>
      <c r="DJ569" s="967">
        <v>0</v>
      </c>
      <c r="DK569" s="968"/>
      <c r="DL569" s="967">
        <v>0</v>
      </c>
      <c r="DM569" s="968"/>
      <c r="DN569" s="233">
        <f t="shared" si="1073"/>
        <v>0</v>
      </c>
      <c r="DO569" s="650">
        <v>0</v>
      </c>
      <c r="DP569" s="676"/>
      <c r="DQ569" s="650">
        <v>0</v>
      </c>
      <c r="DR569" s="676"/>
      <c r="DS569" s="650">
        <v>0</v>
      </c>
      <c r="DT569" s="676"/>
      <c r="DU569" s="650">
        <v>0</v>
      </c>
      <c r="DV569" s="676"/>
      <c r="DW569" s="650">
        <v>0</v>
      </c>
      <c r="DX569" s="676"/>
      <c r="DY569" s="243">
        <f t="shared" si="1074"/>
        <v>0</v>
      </c>
      <c r="DZ569" s="558">
        <f t="shared" si="1075"/>
        <v>0</v>
      </c>
      <c r="EA569" s="522">
        <f t="shared" si="1076"/>
        <v>0</v>
      </c>
      <c r="EB569" s="522">
        <f t="shared" si="1077"/>
        <v>0</v>
      </c>
      <c r="EC569" s="522">
        <f t="shared" si="1078"/>
        <v>0</v>
      </c>
      <c r="ED569" s="522">
        <f t="shared" si="1079"/>
        <v>0</v>
      </c>
      <c r="EE569" s="574">
        <f t="shared" si="1080"/>
        <v>0</v>
      </c>
      <c r="EF569" s="239">
        <f t="shared" si="1081"/>
        <v>0</v>
      </c>
      <c r="EG569" s="239">
        <f t="shared" si="1082"/>
        <v>0</v>
      </c>
      <c r="EH569" s="239">
        <f t="shared" si="1083"/>
        <v>0</v>
      </c>
      <c r="EI569" s="239">
        <f t="shared" si="1084"/>
        <v>0</v>
      </c>
      <c r="EJ569" s="239">
        <f t="shared" si="1085"/>
        <v>0</v>
      </c>
      <c r="EK569" s="240">
        <f t="shared" si="1086"/>
        <v>0</v>
      </c>
      <c r="EL569" s="34"/>
    </row>
    <row r="570" spans="1:142" ht="15" customHeight="1">
      <c r="C570" s="652" t="s">
        <v>302</v>
      </c>
      <c r="D570" s="653"/>
      <c r="E570" s="666"/>
      <c r="F570" s="666"/>
      <c r="G570" s="666"/>
      <c r="H570" s="666"/>
      <c r="I570" s="666"/>
      <c r="J570" s="666"/>
      <c r="K570" s="666"/>
      <c r="L570" s="666"/>
      <c r="M570" s="895"/>
      <c r="N570" s="851">
        <v>0</v>
      </c>
      <c r="O570" s="871"/>
      <c r="P570" s="851">
        <v>0</v>
      </c>
      <c r="Q570" s="871"/>
      <c r="R570" s="851">
        <v>0</v>
      </c>
      <c r="S570" s="871"/>
      <c r="T570" s="851">
        <v>0</v>
      </c>
      <c r="U570" s="871"/>
      <c r="V570" s="851">
        <v>0</v>
      </c>
      <c r="W570" s="871"/>
      <c r="X570" s="92">
        <f t="shared" si="1059"/>
        <v>0</v>
      </c>
      <c r="Y570" s="849">
        <v>0</v>
      </c>
      <c r="Z570" s="960"/>
      <c r="AA570" s="849">
        <v>0</v>
      </c>
      <c r="AB570" s="960"/>
      <c r="AC570" s="849">
        <v>0</v>
      </c>
      <c r="AD570" s="960"/>
      <c r="AE570" s="849">
        <v>0</v>
      </c>
      <c r="AF570" s="960"/>
      <c r="AG570" s="849">
        <v>0</v>
      </c>
      <c r="AH570" s="960"/>
      <c r="AI570" s="212">
        <f t="shared" si="1060"/>
        <v>0</v>
      </c>
      <c r="AJ570" s="843">
        <v>0</v>
      </c>
      <c r="AK570" s="844"/>
      <c r="AL570" s="843">
        <v>0</v>
      </c>
      <c r="AM570" s="844"/>
      <c r="AN570" s="843">
        <v>0</v>
      </c>
      <c r="AO570" s="844"/>
      <c r="AP570" s="843">
        <v>0</v>
      </c>
      <c r="AQ570" s="844"/>
      <c r="AR570" s="843">
        <v>0</v>
      </c>
      <c r="AS570" s="844"/>
      <c r="AT570" s="215">
        <f t="shared" si="1061"/>
        <v>0</v>
      </c>
      <c r="AU570" s="845">
        <v>0</v>
      </c>
      <c r="AV570" s="846"/>
      <c r="AW570" s="845">
        <v>0</v>
      </c>
      <c r="AX570" s="846"/>
      <c r="AY570" s="845">
        <v>0</v>
      </c>
      <c r="AZ570" s="846"/>
      <c r="BA570" s="845">
        <v>0</v>
      </c>
      <c r="BB570" s="846"/>
      <c r="BC570" s="845">
        <v>0</v>
      </c>
      <c r="BD570" s="846"/>
      <c r="BE570" s="218">
        <f t="shared" si="1062"/>
        <v>0</v>
      </c>
      <c r="BF570" s="847">
        <v>0</v>
      </c>
      <c r="BG570" s="848"/>
      <c r="BH570" s="847">
        <v>0</v>
      </c>
      <c r="BI570" s="848"/>
      <c r="BJ570" s="847">
        <v>0</v>
      </c>
      <c r="BK570" s="848"/>
      <c r="BL570" s="847">
        <v>0</v>
      </c>
      <c r="BM570" s="848"/>
      <c r="BN570" s="847">
        <v>0</v>
      </c>
      <c r="BO570" s="848"/>
      <c r="BP570" s="413">
        <f t="shared" si="1063"/>
        <v>0</v>
      </c>
      <c r="BQ570" s="558">
        <f t="shared" si="1064"/>
        <v>0</v>
      </c>
      <c r="BR570" s="522">
        <f t="shared" si="1065"/>
        <v>0</v>
      </c>
      <c r="BS570" s="522">
        <f t="shared" si="1066"/>
        <v>0</v>
      </c>
      <c r="BT570" s="522">
        <f t="shared" si="1067"/>
        <v>0</v>
      </c>
      <c r="BU570" s="522">
        <f t="shared" si="1068"/>
        <v>0</v>
      </c>
      <c r="BV570" s="574">
        <f t="shared" si="1069"/>
        <v>0</v>
      </c>
      <c r="BW570" s="969">
        <v>0</v>
      </c>
      <c r="BX570" s="970"/>
      <c r="BY570" s="971">
        <v>0</v>
      </c>
      <c r="BZ570" s="970"/>
      <c r="CA570" s="971">
        <v>0</v>
      </c>
      <c r="CB570" s="970"/>
      <c r="CC570" s="971">
        <v>0</v>
      </c>
      <c r="CD570" s="970"/>
      <c r="CE570" s="971">
        <v>0</v>
      </c>
      <c r="CF570" s="970"/>
      <c r="CG570" s="224">
        <f t="shared" si="1070"/>
        <v>0</v>
      </c>
      <c r="CH570" s="963">
        <v>0</v>
      </c>
      <c r="CI570" s="964"/>
      <c r="CJ570" s="963">
        <v>0</v>
      </c>
      <c r="CK570" s="964"/>
      <c r="CL570" s="963">
        <v>0</v>
      </c>
      <c r="CM570" s="964"/>
      <c r="CN570" s="963">
        <v>0</v>
      </c>
      <c r="CO570" s="964"/>
      <c r="CP570" s="963">
        <v>0</v>
      </c>
      <c r="CQ570" s="964"/>
      <c r="CR570" s="227">
        <f t="shared" si="1071"/>
        <v>0</v>
      </c>
      <c r="CS570" s="965">
        <v>0</v>
      </c>
      <c r="CT570" s="966"/>
      <c r="CU570" s="965">
        <v>0</v>
      </c>
      <c r="CV570" s="966"/>
      <c r="CW570" s="965">
        <v>0</v>
      </c>
      <c r="CX570" s="966"/>
      <c r="CY570" s="965">
        <v>0</v>
      </c>
      <c r="CZ570" s="966"/>
      <c r="DA570" s="965">
        <v>0</v>
      </c>
      <c r="DB570" s="966"/>
      <c r="DC570" s="230">
        <f t="shared" si="1072"/>
        <v>0</v>
      </c>
      <c r="DD570" s="967">
        <v>0</v>
      </c>
      <c r="DE570" s="968"/>
      <c r="DF570" s="967">
        <v>0</v>
      </c>
      <c r="DG570" s="968"/>
      <c r="DH570" s="967">
        <v>0</v>
      </c>
      <c r="DI570" s="968"/>
      <c r="DJ570" s="967">
        <v>0</v>
      </c>
      <c r="DK570" s="968"/>
      <c r="DL570" s="967">
        <v>0</v>
      </c>
      <c r="DM570" s="968"/>
      <c r="DN570" s="233">
        <f t="shared" si="1073"/>
        <v>0</v>
      </c>
      <c r="DO570" s="650">
        <v>0</v>
      </c>
      <c r="DP570" s="676"/>
      <c r="DQ570" s="650">
        <v>0</v>
      </c>
      <c r="DR570" s="676"/>
      <c r="DS570" s="650">
        <v>0</v>
      </c>
      <c r="DT570" s="676"/>
      <c r="DU570" s="650">
        <v>0</v>
      </c>
      <c r="DV570" s="676"/>
      <c r="DW570" s="650">
        <v>0</v>
      </c>
      <c r="DX570" s="676"/>
      <c r="DY570" s="243">
        <f t="shared" si="1074"/>
        <v>0</v>
      </c>
      <c r="DZ570" s="558">
        <f t="shared" si="1075"/>
        <v>0</v>
      </c>
      <c r="EA570" s="522">
        <f t="shared" si="1076"/>
        <v>0</v>
      </c>
      <c r="EB570" s="522">
        <f t="shared" si="1077"/>
        <v>0</v>
      </c>
      <c r="EC570" s="522">
        <f t="shared" si="1078"/>
        <v>0</v>
      </c>
      <c r="ED570" s="522">
        <f t="shared" si="1079"/>
        <v>0</v>
      </c>
      <c r="EE570" s="574">
        <f t="shared" si="1080"/>
        <v>0</v>
      </c>
      <c r="EF570" s="239">
        <f t="shared" si="1081"/>
        <v>0</v>
      </c>
      <c r="EG570" s="239">
        <f t="shared" si="1082"/>
        <v>0</v>
      </c>
      <c r="EH570" s="239">
        <f t="shared" si="1083"/>
        <v>0</v>
      </c>
      <c r="EI570" s="239">
        <f t="shared" si="1084"/>
        <v>0</v>
      </c>
      <c r="EJ570" s="239">
        <f t="shared" si="1085"/>
        <v>0</v>
      </c>
      <c r="EK570" s="240">
        <f t="shared" si="1086"/>
        <v>0</v>
      </c>
      <c r="EL570" s="34"/>
    </row>
    <row r="571" spans="1:142" ht="15" customHeight="1">
      <c r="C571" s="652" t="s">
        <v>302</v>
      </c>
      <c r="D571" s="653"/>
      <c r="E571" s="666"/>
      <c r="F571" s="666"/>
      <c r="G571" s="666"/>
      <c r="H571" s="666"/>
      <c r="I571" s="666"/>
      <c r="J571" s="666"/>
      <c r="K571" s="666"/>
      <c r="L571" s="666"/>
      <c r="M571" s="895"/>
      <c r="N571" s="851">
        <v>0</v>
      </c>
      <c r="O571" s="871"/>
      <c r="P571" s="851">
        <v>0</v>
      </c>
      <c r="Q571" s="871"/>
      <c r="R571" s="851">
        <v>0</v>
      </c>
      <c r="S571" s="871"/>
      <c r="T571" s="851">
        <v>0</v>
      </c>
      <c r="U571" s="871"/>
      <c r="V571" s="851">
        <v>0</v>
      </c>
      <c r="W571" s="871"/>
      <c r="X571" s="92">
        <f t="shared" si="1059"/>
        <v>0</v>
      </c>
      <c r="Y571" s="849">
        <v>0</v>
      </c>
      <c r="Z571" s="960"/>
      <c r="AA571" s="849">
        <v>0</v>
      </c>
      <c r="AB571" s="960"/>
      <c r="AC571" s="849">
        <v>0</v>
      </c>
      <c r="AD571" s="960"/>
      <c r="AE571" s="849">
        <v>0</v>
      </c>
      <c r="AF571" s="960"/>
      <c r="AG571" s="849">
        <v>0</v>
      </c>
      <c r="AH571" s="960"/>
      <c r="AI571" s="212">
        <f t="shared" si="1060"/>
        <v>0</v>
      </c>
      <c r="AJ571" s="843">
        <v>0</v>
      </c>
      <c r="AK571" s="844"/>
      <c r="AL571" s="843">
        <v>0</v>
      </c>
      <c r="AM571" s="844"/>
      <c r="AN571" s="843">
        <v>0</v>
      </c>
      <c r="AO571" s="844"/>
      <c r="AP571" s="843">
        <v>0</v>
      </c>
      <c r="AQ571" s="844"/>
      <c r="AR571" s="843">
        <v>0</v>
      </c>
      <c r="AS571" s="844"/>
      <c r="AT571" s="215">
        <f t="shared" si="1061"/>
        <v>0</v>
      </c>
      <c r="AU571" s="845">
        <v>0</v>
      </c>
      <c r="AV571" s="846"/>
      <c r="AW571" s="845">
        <v>0</v>
      </c>
      <c r="AX571" s="846"/>
      <c r="AY571" s="845">
        <v>0</v>
      </c>
      <c r="AZ571" s="846"/>
      <c r="BA571" s="845">
        <v>0</v>
      </c>
      <c r="BB571" s="846"/>
      <c r="BC571" s="845">
        <v>0</v>
      </c>
      <c r="BD571" s="846"/>
      <c r="BE571" s="218">
        <f t="shared" si="1062"/>
        <v>0</v>
      </c>
      <c r="BF571" s="847">
        <v>0</v>
      </c>
      <c r="BG571" s="848"/>
      <c r="BH571" s="847">
        <v>0</v>
      </c>
      <c r="BI571" s="848"/>
      <c r="BJ571" s="847">
        <v>0</v>
      </c>
      <c r="BK571" s="848"/>
      <c r="BL571" s="847">
        <v>0</v>
      </c>
      <c r="BM571" s="848"/>
      <c r="BN571" s="847">
        <v>0</v>
      </c>
      <c r="BO571" s="848"/>
      <c r="BP571" s="413">
        <f t="shared" si="1063"/>
        <v>0</v>
      </c>
      <c r="BQ571" s="558">
        <f t="shared" si="1064"/>
        <v>0</v>
      </c>
      <c r="BR571" s="522">
        <f t="shared" si="1065"/>
        <v>0</v>
      </c>
      <c r="BS571" s="522">
        <f t="shared" si="1066"/>
        <v>0</v>
      </c>
      <c r="BT571" s="522">
        <f t="shared" si="1067"/>
        <v>0</v>
      </c>
      <c r="BU571" s="522">
        <f t="shared" si="1068"/>
        <v>0</v>
      </c>
      <c r="BV571" s="574">
        <f t="shared" si="1069"/>
        <v>0</v>
      </c>
      <c r="BW571" s="969">
        <v>0</v>
      </c>
      <c r="BX571" s="970"/>
      <c r="BY571" s="971">
        <v>0</v>
      </c>
      <c r="BZ571" s="970"/>
      <c r="CA571" s="971">
        <v>0</v>
      </c>
      <c r="CB571" s="970"/>
      <c r="CC571" s="971">
        <v>0</v>
      </c>
      <c r="CD571" s="970"/>
      <c r="CE571" s="971">
        <v>0</v>
      </c>
      <c r="CF571" s="970"/>
      <c r="CG571" s="224">
        <f t="shared" si="1070"/>
        <v>0</v>
      </c>
      <c r="CH571" s="963">
        <v>0</v>
      </c>
      <c r="CI571" s="964"/>
      <c r="CJ571" s="963">
        <v>0</v>
      </c>
      <c r="CK571" s="964"/>
      <c r="CL571" s="963">
        <v>0</v>
      </c>
      <c r="CM571" s="964"/>
      <c r="CN571" s="963">
        <v>0</v>
      </c>
      <c r="CO571" s="964"/>
      <c r="CP571" s="963">
        <v>0</v>
      </c>
      <c r="CQ571" s="964"/>
      <c r="CR571" s="227">
        <f t="shared" si="1071"/>
        <v>0</v>
      </c>
      <c r="CS571" s="965">
        <v>0</v>
      </c>
      <c r="CT571" s="966"/>
      <c r="CU571" s="965">
        <v>0</v>
      </c>
      <c r="CV571" s="966"/>
      <c r="CW571" s="965">
        <v>0</v>
      </c>
      <c r="CX571" s="966"/>
      <c r="CY571" s="965">
        <v>0</v>
      </c>
      <c r="CZ571" s="966"/>
      <c r="DA571" s="965">
        <v>0</v>
      </c>
      <c r="DB571" s="966"/>
      <c r="DC571" s="230">
        <f t="shared" si="1072"/>
        <v>0</v>
      </c>
      <c r="DD571" s="967">
        <v>0</v>
      </c>
      <c r="DE571" s="968"/>
      <c r="DF571" s="967">
        <v>0</v>
      </c>
      <c r="DG571" s="968"/>
      <c r="DH571" s="967">
        <v>0</v>
      </c>
      <c r="DI571" s="968"/>
      <c r="DJ571" s="967">
        <v>0</v>
      </c>
      <c r="DK571" s="968"/>
      <c r="DL571" s="967">
        <v>0</v>
      </c>
      <c r="DM571" s="968"/>
      <c r="DN571" s="233">
        <f t="shared" si="1073"/>
        <v>0</v>
      </c>
      <c r="DO571" s="650">
        <v>0</v>
      </c>
      <c r="DP571" s="676"/>
      <c r="DQ571" s="650">
        <v>0</v>
      </c>
      <c r="DR571" s="676"/>
      <c r="DS571" s="650">
        <v>0</v>
      </c>
      <c r="DT571" s="676"/>
      <c r="DU571" s="650">
        <v>0</v>
      </c>
      <c r="DV571" s="676"/>
      <c r="DW571" s="650">
        <v>0</v>
      </c>
      <c r="DX571" s="676"/>
      <c r="DY571" s="243">
        <f t="shared" si="1074"/>
        <v>0</v>
      </c>
      <c r="DZ571" s="558">
        <f t="shared" si="1075"/>
        <v>0</v>
      </c>
      <c r="EA571" s="522">
        <f t="shared" si="1076"/>
        <v>0</v>
      </c>
      <c r="EB571" s="522">
        <f t="shared" si="1077"/>
        <v>0</v>
      </c>
      <c r="EC571" s="522">
        <f t="shared" si="1078"/>
        <v>0</v>
      </c>
      <c r="ED571" s="522">
        <f t="shared" si="1079"/>
        <v>0</v>
      </c>
      <c r="EE571" s="574">
        <f t="shared" si="1080"/>
        <v>0</v>
      </c>
      <c r="EF571" s="239">
        <f t="shared" si="1081"/>
        <v>0</v>
      </c>
      <c r="EG571" s="239">
        <f t="shared" si="1082"/>
        <v>0</v>
      </c>
      <c r="EH571" s="239">
        <f t="shared" si="1083"/>
        <v>0</v>
      </c>
      <c r="EI571" s="239">
        <f t="shared" si="1084"/>
        <v>0</v>
      </c>
      <c r="EJ571" s="239">
        <f t="shared" si="1085"/>
        <v>0</v>
      </c>
      <c r="EK571" s="240">
        <f t="shared" si="1086"/>
        <v>0</v>
      </c>
      <c r="EL571" s="34"/>
    </row>
    <row r="572" spans="1:142" ht="15" customHeight="1">
      <c r="C572" s="652" t="s">
        <v>302</v>
      </c>
      <c r="D572" s="653"/>
      <c r="E572" s="666"/>
      <c r="F572" s="666"/>
      <c r="G572" s="666"/>
      <c r="H572" s="666"/>
      <c r="I572" s="666"/>
      <c r="J572" s="666"/>
      <c r="K572" s="666"/>
      <c r="L572" s="666"/>
      <c r="M572" s="895"/>
      <c r="N572" s="851">
        <v>0</v>
      </c>
      <c r="O572" s="871"/>
      <c r="P572" s="851">
        <v>0</v>
      </c>
      <c r="Q572" s="871"/>
      <c r="R572" s="851">
        <v>0</v>
      </c>
      <c r="S572" s="871"/>
      <c r="T572" s="851">
        <v>0</v>
      </c>
      <c r="U572" s="871"/>
      <c r="V572" s="851">
        <v>0</v>
      </c>
      <c r="W572" s="871"/>
      <c r="X572" s="92">
        <f t="shared" si="1059"/>
        <v>0</v>
      </c>
      <c r="Y572" s="849">
        <v>0</v>
      </c>
      <c r="Z572" s="960"/>
      <c r="AA572" s="849">
        <v>0</v>
      </c>
      <c r="AB572" s="960"/>
      <c r="AC572" s="849">
        <v>0</v>
      </c>
      <c r="AD572" s="960"/>
      <c r="AE572" s="849">
        <v>0</v>
      </c>
      <c r="AF572" s="960"/>
      <c r="AG572" s="849">
        <v>0</v>
      </c>
      <c r="AH572" s="960"/>
      <c r="AI572" s="212">
        <f t="shared" si="1060"/>
        <v>0</v>
      </c>
      <c r="AJ572" s="843">
        <v>0</v>
      </c>
      <c r="AK572" s="844"/>
      <c r="AL572" s="843">
        <v>0</v>
      </c>
      <c r="AM572" s="844"/>
      <c r="AN572" s="843">
        <v>0</v>
      </c>
      <c r="AO572" s="844"/>
      <c r="AP572" s="843">
        <v>0</v>
      </c>
      <c r="AQ572" s="844"/>
      <c r="AR572" s="843">
        <v>0</v>
      </c>
      <c r="AS572" s="844"/>
      <c r="AT572" s="215">
        <f t="shared" si="1061"/>
        <v>0</v>
      </c>
      <c r="AU572" s="845">
        <v>0</v>
      </c>
      <c r="AV572" s="846"/>
      <c r="AW572" s="845">
        <v>0</v>
      </c>
      <c r="AX572" s="846"/>
      <c r="AY572" s="845">
        <v>0</v>
      </c>
      <c r="AZ572" s="846"/>
      <c r="BA572" s="845">
        <v>0</v>
      </c>
      <c r="BB572" s="846"/>
      <c r="BC572" s="845">
        <v>0</v>
      </c>
      <c r="BD572" s="846"/>
      <c r="BE572" s="218">
        <f t="shared" si="1062"/>
        <v>0</v>
      </c>
      <c r="BF572" s="847">
        <v>0</v>
      </c>
      <c r="BG572" s="848"/>
      <c r="BH572" s="847">
        <v>0</v>
      </c>
      <c r="BI572" s="848"/>
      <c r="BJ572" s="847">
        <v>0</v>
      </c>
      <c r="BK572" s="848"/>
      <c r="BL572" s="847">
        <v>0</v>
      </c>
      <c r="BM572" s="848"/>
      <c r="BN572" s="847">
        <v>0</v>
      </c>
      <c r="BO572" s="848"/>
      <c r="BP572" s="413">
        <f t="shared" si="1063"/>
        <v>0</v>
      </c>
      <c r="BQ572" s="558">
        <f t="shared" si="1064"/>
        <v>0</v>
      </c>
      <c r="BR572" s="522">
        <f t="shared" si="1065"/>
        <v>0</v>
      </c>
      <c r="BS572" s="522">
        <f t="shared" si="1066"/>
        <v>0</v>
      </c>
      <c r="BT572" s="522">
        <f t="shared" si="1067"/>
        <v>0</v>
      </c>
      <c r="BU572" s="522">
        <f t="shared" si="1068"/>
        <v>0</v>
      </c>
      <c r="BV572" s="574">
        <f t="shared" si="1069"/>
        <v>0</v>
      </c>
      <c r="BW572" s="969">
        <v>0</v>
      </c>
      <c r="BX572" s="970"/>
      <c r="BY572" s="971">
        <v>0</v>
      </c>
      <c r="BZ572" s="970"/>
      <c r="CA572" s="971">
        <v>0</v>
      </c>
      <c r="CB572" s="970"/>
      <c r="CC572" s="971">
        <v>0</v>
      </c>
      <c r="CD572" s="970"/>
      <c r="CE572" s="971">
        <v>0</v>
      </c>
      <c r="CF572" s="970"/>
      <c r="CG572" s="224">
        <f t="shared" si="1070"/>
        <v>0</v>
      </c>
      <c r="CH572" s="963">
        <v>0</v>
      </c>
      <c r="CI572" s="964"/>
      <c r="CJ572" s="963">
        <v>0</v>
      </c>
      <c r="CK572" s="964"/>
      <c r="CL572" s="963">
        <v>0</v>
      </c>
      <c r="CM572" s="964"/>
      <c r="CN572" s="963">
        <v>0</v>
      </c>
      <c r="CO572" s="964"/>
      <c r="CP572" s="963">
        <v>0</v>
      </c>
      <c r="CQ572" s="964"/>
      <c r="CR572" s="227">
        <f t="shared" si="1071"/>
        <v>0</v>
      </c>
      <c r="CS572" s="965">
        <v>0</v>
      </c>
      <c r="CT572" s="966"/>
      <c r="CU572" s="965">
        <v>0</v>
      </c>
      <c r="CV572" s="966"/>
      <c r="CW572" s="965">
        <v>0</v>
      </c>
      <c r="CX572" s="966"/>
      <c r="CY572" s="965">
        <v>0</v>
      </c>
      <c r="CZ572" s="966"/>
      <c r="DA572" s="965">
        <v>0</v>
      </c>
      <c r="DB572" s="966"/>
      <c r="DC572" s="230">
        <f t="shared" si="1072"/>
        <v>0</v>
      </c>
      <c r="DD572" s="967">
        <v>0</v>
      </c>
      <c r="DE572" s="968"/>
      <c r="DF572" s="967">
        <v>0</v>
      </c>
      <c r="DG572" s="968"/>
      <c r="DH572" s="967">
        <v>0</v>
      </c>
      <c r="DI572" s="968"/>
      <c r="DJ572" s="967">
        <v>0</v>
      </c>
      <c r="DK572" s="968"/>
      <c r="DL572" s="967">
        <v>0</v>
      </c>
      <c r="DM572" s="968"/>
      <c r="DN572" s="233">
        <f t="shared" si="1073"/>
        <v>0</v>
      </c>
      <c r="DO572" s="650">
        <v>0</v>
      </c>
      <c r="DP572" s="676"/>
      <c r="DQ572" s="650">
        <v>0</v>
      </c>
      <c r="DR572" s="676"/>
      <c r="DS572" s="650">
        <v>0</v>
      </c>
      <c r="DT572" s="676"/>
      <c r="DU572" s="650">
        <v>0</v>
      </c>
      <c r="DV572" s="676"/>
      <c r="DW572" s="650">
        <v>0</v>
      </c>
      <c r="DX572" s="676"/>
      <c r="DY572" s="243">
        <f t="shared" si="1074"/>
        <v>0</v>
      </c>
      <c r="DZ572" s="558">
        <f t="shared" si="1075"/>
        <v>0</v>
      </c>
      <c r="EA572" s="522">
        <f t="shared" si="1076"/>
        <v>0</v>
      </c>
      <c r="EB572" s="522">
        <f t="shared" si="1077"/>
        <v>0</v>
      </c>
      <c r="EC572" s="522">
        <f t="shared" si="1078"/>
        <v>0</v>
      </c>
      <c r="ED572" s="522">
        <f t="shared" si="1079"/>
        <v>0</v>
      </c>
      <c r="EE572" s="574">
        <f t="shared" si="1080"/>
        <v>0</v>
      </c>
      <c r="EF572" s="239">
        <f t="shared" si="1081"/>
        <v>0</v>
      </c>
      <c r="EG572" s="239">
        <f t="shared" si="1082"/>
        <v>0</v>
      </c>
      <c r="EH572" s="239">
        <f t="shared" si="1083"/>
        <v>0</v>
      </c>
      <c r="EI572" s="239">
        <f t="shared" si="1084"/>
        <v>0</v>
      </c>
      <c r="EJ572" s="239">
        <f t="shared" si="1085"/>
        <v>0</v>
      </c>
      <c r="EK572" s="240">
        <f t="shared" si="1086"/>
        <v>0</v>
      </c>
      <c r="EL572" s="34"/>
    </row>
    <row r="573" spans="1:142" ht="15" customHeight="1">
      <c r="C573" s="652" t="s">
        <v>302</v>
      </c>
      <c r="D573" s="653"/>
      <c r="E573" s="666"/>
      <c r="F573" s="666"/>
      <c r="G573" s="666"/>
      <c r="H573" s="666"/>
      <c r="I573" s="666"/>
      <c r="J573" s="666"/>
      <c r="K573" s="666"/>
      <c r="L573" s="666"/>
      <c r="M573" s="895"/>
      <c r="N573" s="851">
        <v>0</v>
      </c>
      <c r="O573" s="871"/>
      <c r="P573" s="851">
        <v>0</v>
      </c>
      <c r="Q573" s="871"/>
      <c r="R573" s="851">
        <v>0</v>
      </c>
      <c r="S573" s="871"/>
      <c r="T573" s="851">
        <v>0</v>
      </c>
      <c r="U573" s="871"/>
      <c r="V573" s="851">
        <v>0</v>
      </c>
      <c r="W573" s="871"/>
      <c r="X573" s="92">
        <f t="shared" si="1059"/>
        <v>0</v>
      </c>
      <c r="Y573" s="849">
        <v>0</v>
      </c>
      <c r="Z573" s="960"/>
      <c r="AA573" s="849">
        <v>0</v>
      </c>
      <c r="AB573" s="960"/>
      <c r="AC573" s="849">
        <v>0</v>
      </c>
      <c r="AD573" s="960"/>
      <c r="AE573" s="849">
        <v>0</v>
      </c>
      <c r="AF573" s="960"/>
      <c r="AG573" s="849">
        <v>0</v>
      </c>
      <c r="AH573" s="960"/>
      <c r="AI573" s="212">
        <f t="shared" si="1060"/>
        <v>0</v>
      </c>
      <c r="AJ573" s="843">
        <v>0</v>
      </c>
      <c r="AK573" s="844"/>
      <c r="AL573" s="843">
        <v>0</v>
      </c>
      <c r="AM573" s="844"/>
      <c r="AN573" s="843">
        <v>0</v>
      </c>
      <c r="AO573" s="844"/>
      <c r="AP573" s="843">
        <v>0</v>
      </c>
      <c r="AQ573" s="844"/>
      <c r="AR573" s="843">
        <v>0</v>
      </c>
      <c r="AS573" s="844"/>
      <c r="AT573" s="215">
        <f t="shared" si="1061"/>
        <v>0</v>
      </c>
      <c r="AU573" s="845">
        <v>0</v>
      </c>
      <c r="AV573" s="846"/>
      <c r="AW573" s="845">
        <v>0</v>
      </c>
      <c r="AX573" s="846"/>
      <c r="AY573" s="845">
        <v>0</v>
      </c>
      <c r="AZ573" s="846"/>
      <c r="BA573" s="845">
        <v>0</v>
      </c>
      <c r="BB573" s="846"/>
      <c r="BC573" s="845">
        <v>0</v>
      </c>
      <c r="BD573" s="846"/>
      <c r="BE573" s="218">
        <f t="shared" si="1062"/>
        <v>0</v>
      </c>
      <c r="BF573" s="847">
        <v>0</v>
      </c>
      <c r="BG573" s="848"/>
      <c r="BH573" s="847">
        <v>0</v>
      </c>
      <c r="BI573" s="848"/>
      <c r="BJ573" s="847">
        <v>0</v>
      </c>
      <c r="BK573" s="848"/>
      <c r="BL573" s="847">
        <v>0</v>
      </c>
      <c r="BM573" s="848"/>
      <c r="BN573" s="847">
        <v>0</v>
      </c>
      <c r="BO573" s="848"/>
      <c r="BP573" s="413">
        <f t="shared" si="1063"/>
        <v>0</v>
      </c>
      <c r="BQ573" s="558">
        <f t="shared" si="1064"/>
        <v>0</v>
      </c>
      <c r="BR573" s="522">
        <f t="shared" si="1065"/>
        <v>0</v>
      </c>
      <c r="BS573" s="522">
        <f t="shared" si="1066"/>
        <v>0</v>
      </c>
      <c r="BT573" s="522">
        <f t="shared" si="1067"/>
        <v>0</v>
      </c>
      <c r="BU573" s="522">
        <f t="shared" si="1068"/>
        <v>0</v>
      </c>
      <c r="BV573" s="574">
        <f t="shared" si="1069"/>
        <v>0</v>
      </c>
      <c r="BW573" s="969">
        <v>0</v>
      </c>
      <c r="BX573" s="970"/>
      <c r="BY573" s="971">
        <v>0</v>
      </c>
      <c r="BZ573" s="970"/>
      <c r="CA573" s="971">
        <v>0</v>
      </c>
      <c r="CB573" s="970"/>
      <c r="CC573" s="971">
        <v>0</v>
      </c>
      <c r="CD573" s="970"/>
      <c r="CE573" s="971">
        <v>0</v>
      </c>
      <c r="CF573" s="970"/>
      <c r="CG573" s="224">
        <f t="shared" si="1070"/>
        <v>0</v>
      </c>
      <c r="CH573" s="963">
        <v>0</v>
      </c>
      <c r="CI573" s="964"/>
      <c r="CJ573" s="963">
        <v>0</v>
      </c>
      <c r="CK573" s="964"/>
      <c r="CL573" s="963">
        <v>0</v>
      </c>
      <c r="CM573" s="964"/>
      <c r="CN573" s="963">
        <v>0</v>
      </c>
      <c r="CO573" s="964"/>
      <c r="CP573" s="963">
        <v>0</v>
      </c>
      <c r="CQ573" s="964"/>
      <c r="CR573" s="227">
        <f t="shared" si="1071"/>
        <v>0</v>
      </c>
      <c r="CS573" s="965">
        <v>0</v>
      </c>
      <c r="CT573" s="966"/>
      <c r="CU573" s="965">
        <v>0</v>
      </c>
      <c r="CV573" s="966"/>
      <c r="CW573" s="965">
        <v>0</v>
      </c>
      <c r="CX573" s="966"/>
      <c r="CY573" s="965">
        <v>0</v>
      </c>
      <c r="CZ573" s="966"/>
      <c r="DA573" s="965">
        <v>0</v>
      </c>
      <c r="DB573" s="966"/>
      <c r="DC573" s="230">
        <f t="shared" si="1072"/>
        <v>0</v>
      </c>
      <c r="DD573" s="967">
        <v>0</v>
      </c>
      <c r="DE573" s="968"/>
      <c r="DF573" s="967">
        <v>0</v>
      </c>
      <c r="DG573" s="968"/>
      <c r="DH573" s="967">
        <v>0</v>
      </c>
      <c r="DI573" s="968"/>
      <c r="DJ573" s="967">
        <v>0</v>
      </c>
      <c r="DK573" s="968"/>
      <c r="DL573" s="967">
        <v>0</v>
      </c>
      <c r="DM573" s="968"/>
      <c r="DN573" s="233">
        <f t="shared" si="1073"/>
        <v>0</v>
      </c>
      <c r="DO573" s="650">
        <v>0</v>
      </c>
      <c r="DP573" s="676"/>
      <c r="DQ573" s="650">
        <v>0</v>
      </c>
      <c r="DR573" s="676"/>
      <c r="DS573" s="650">
        <v>0</v>
      </c>
      <c r="DT573" s="676"/>
      <c r="DU573" s="650">
        <v>0</v>
      </c>
      <c r="DV573" s="676"/>
      <c r="DW573" s="650">
        <v>0</v>
      </c>
      <c r="DX573" s="676"/>
      <c r="DY573" s="243">
        <f t="shared" si="1074"/>
        <v>0</v>
      </c>
      <c r="DZ573" s="558">
        <f t="shared" si="1075"/>
        <v>0</v>
      </c>
      <c r="EA573" s="522">
        <f t="shared" si="1076"/>
        <v>0</v>
      </c>
      <c r="EB573" s="522">
        <f t="shared" si="1077"/>
        <v>0</v>
      </c>
      <c r="EC573" s="522">
        <f t="shared" si="1078"/>
        <v>0</v>
      </c>
      <c r="ED573" s="522">
        <f t="shared" si="1079"/>
        <v>0</v>
      </c>
      <c r="EE573" s="574">
        <f t="shared" si="1080"/>
        <v>0</v>
      </c>
      <c r="EF573" s="239">
        <f t="shared" si="1081"/>
        <v>0</v>
      </c>
      <c r="EG573" s="239">
        <f t="shared" si="1082"/>
        <v>0</v>
      </c>
      <c r="EH573" s="239">
        <f t="shared" si="1083"/>
        <v>0</v>
      </c>
      <c r="EI573" s="239">
        <f t="shared" si="1084"/>
        <v>0</v>
      </c>
      <c r="EJ573" s="239">
        <f t="shared" si="1085"/>
        <v>0</v>
      </c>
      <c r="EK573" s="240">
        <f t="shared" si="1086"/>
        <v>0</v>
      </c>
      <c r="EL573" s="34"/>
    </row>
    <row r="574" spans="1:142" ht="15" customHeight="1">
      <c r="C574" s="652" t="s">
        <v>302</v>
      </c>
      <c r="D574" s="653"/>
      <c r="E574" s="666"/>
      <c r="F574" s="666"/>
      <c r="G574" s="666"/>
      <c r="H574" s="666"/>
      <c r="I574" s="666"/>
      <c r="J574" s="666"/>
      <c r="K574" s="666"/>
      <c r="L574" s="666"/>
      <c r="M574" s="895"/>
      <c r="N574" s="851">
        <v>0</v>
      </c>
      <c r="O574" s="871"/>
      <c r="P574" s="851">
        <v>0</v>
      </c>
      <c r="Q574" s="871"/>
      <c r="R574" s="851">
        <v>0</v>
      </c>
      <c r="S574" s="871"/>
      <c r="T574" s="851">
        <v>0</v>
      </c>
      <c r="U574" s="871"/>
      <c r="V574" s="851">
        <v>0</v>
      </c>
      <c r="W574" s="871"/>
      <c r="X574" s="92">
        <f t="shared" si="1059"/>
        <v>0</v>
      </c>
      <c r="Y574" s="849">
        <v>0</v>
      </c>
      <c r="Z574" s="960"/>
      <c r="AA574" s="849">
        <v>0</v>
      </c>
      <c r="AB574" s="960"/>
      <c r="AC574" s="849">
        <v>0</v>
      </c>
      <c r="AD574" s="960"/>
      <c r="AE574" s="849">
        <v>0</v>
      </c>
      <c r="AF574" s="960"/>
      <c r="AG574" s="849">
        <v>0</v>
      </c>
      <c r="AH574" s="960"/>
      <c r="AI574" s="212">
        <f t="shared" si="1060"/>
        <v>0</v>
      </c>
      <c r="AJ574" s="843">
        <v>0</v>
      </c>
      <c r="AK574" s="844"/>
      <c r="AL574" s="843">
        <v>0</v>
      </c>
      <c r="AM574" s="844"/>
      <c r="AN574" s="843">
        <v>0</v>
      </c>
      <c r="AO574" s="844"/>
      <c r="AP574" s="843">
        <v>0</v>
      </c>
      <c r="AQ574" s="844"/>
      <c r="AR574" s="843">
        <v>0</v>
      </c>
      <c r="AS574" s="844"/>
      <c r="AT574" s="215">
        <f t="shared" si="1061"/>
        <v>0</v>
      </c>
      <c r="AU574" s="845">
        <v>0</v>
      </c>
      <c r="AV574" s="846"/>
      <c r="AW574" s="845">
        <v>0</v>
      </c>
      <c r="AX574" s="846"/>
      <c r="AY574" s="845">
        <v>0</v>
      </c>
      <c r="AZ574" s="846"/>
      <c r="BA574" s="845">
        <v>0</v>
      </c>
      <c r="BB574" s="846"/>
      <c r="BC574" s="845">
        <v>0</v>
      </c>
      <c r="BD574" s="846"/>
      <c r="BE574" s="218">
        <f t="shared" si="1062"/>
        <v>0</v>
      </c>
      <c r="BF574" s="847">
        <v>0</v>
      </c>
      <c r="BG574" s="848"/>
      <c r="BH574" s="847">
        <v>0</v>
      </c>
      <c r="BI574" s="848"/>
      <c r="BJ574" s="847">
        <v>0</v>
      </c>
      <c r="BK574" s="848"/>
      <c r="BL574" s="847">
        <v>0</v>
      </c>
      <c r="BM574" s="848"/>
      <c r="BN574" s="847">
        <v>0</v>
      </c>
      <c r="BO574" s="848"/>
      <c r="BP574" s="413">
        <f t="shared" si="1063"/>
        <v>0</v>
      </c>
      <c r="BQ574" s="558">
        <f t="shared" si="1064"/>
        <v>0</v>
      </c>
      <c r="BR574" s="522">
        <f t="shared" si="1065"/>
        <v>0</v>
      </c>
      <c r="BS574" s="522">
        <f t="shared" si="1066"/>
        <v>0</v>
      </c>
      <c r="BT574" s="522">
        <f t="shared" si="1067"/>
        <v>0</v>
      </c>
      <c r="BU574" s="522">
        <f t="shared" si="1068"/>
        <v>0</v>
      </c>
      <c r="BV574" s="574">
        <f t="shared" si="1069"/>
        <v>0</v>
      </c>
      <c r="BW574" s="969">
        <v>0</v>
      </c>
      <c r="BX574" s="970"/>
      <c r="BY574" s="971">
        <v>0</v>
      </c>
      <c r="BZ574" s="970"/>
      <c r="CA574" s="971">
        <v>0</v>
      </c>
      <c r="CB574" s="970"/>
      <c r="CC574" s="971">
        <v>0</v>
      </c>
      <c r="CD574" s="970"/>
      <c r="CE574" s="971">
        <v>0</v>
      </c>
      <c r="CF574" s="970"/>
      <c r="CG574" s="224">
        <f t="shared" si="1070"/>
        <v>0</v>
      </c>
      <c r="CH574" s="963">
        <v>0</v>
      </c>
      <c r="CI574" s="964"/>
      <c r="CJ574" s="963">
        <v>0</v>
      </c>
      <c r="CK574" s="964"/>
      <c r="CL574" s="963">
        <v>0</v>
      </c>
      <c r="CM574" s="964"/>
      <c r="CN574" s="963">
        <v>0</v>
      </c>
      <c r="CO574" s="964"/>
      <c r="CP574" s="963">
        <v>0</v>
      </c>
      <c r="CQ574" s="964"/>
      <c r="CR574" s="227">
        <f t="shared" si="1071"/>
        <v>0</v>
      </c>
      <c r="CS574" s="965">
        <v>0</v>
      </c>
      <c r="CT574" s="966"/>
      <c r="CU574" s="965">
        <v>0</v>
      </c>
      <c r="CV574" s="966"/>
      <c r="CW574" s="965">
        <v>0</v>
      </c>
      <c r="CX574" s="966"/>
      <c r="CY574" s="965">
        <v>0</v>
      </c>
      <c r="CZ574" s="966"/>
      <c r="DA574" s="965">
        <v>0</v>
      </c>
      <c r="DB574" s="966"/>
      <c r="DC574" s="230">
        <f t="shared" si="1072"/>
        <v>0</v>
      </c>
      <c r="DD574" s="967">
        <v>0</v>
      </c>
      <c r="DE574" s="968"/>
      <c r="DF574" s="967">
        <v>0</v>
      </c>
      <c r="DG574" s="968"/>
      <c r="DH574" s="967">
        <v>0</v>
      </c>
      <c r="DI574" s="968"/>
      <c r="DJ574" s="967">
        <v>0</v>
      </c>
      <c r="DK574" s="968"/>
      <c r="DL574" s="967">
        <v>0</v>
      </c>
      <c r="DM574" s="968"/>
      <c r="DN574" s="233">
        <f t="shared" si="1073"/>
        <v>0</v>
      </c>
      <c r="DO574" s="650">
        <v>0</v>
      </c>
      <c r="DP574" s="676"/>
      <c r="DQ574" s="650">
        <v>0</v>
      </c>
      <c r="DR574" s="676"/>
      <c r="DS574" s="650">
        <v>0</v>
      </c>
      <c r="DT574" s="676"/>
      <c r="DU574" s="650">
        <v>0</v>
      </c>
      <c r="DV574" s="676"/>
      <c r="DW574" s="650">
        <v>0</v>
      </c>
      <c r="DX574" s="676"/>
      <c r="DY574" s="243">
        <f t="shared" si="1074"/>
        <v>0</v>
      </c>
      <c r="DZ574" s="558">
        <f t="shared" si="1075"/>
        <v>0</v>
      </c>
      <c r="EA574" s="522">
        <f t="shared" si="1076"/>
        <v>0</v>
      </c>
      <c r="EB574" s="522">
        <f t="shared" si="1077"/>
        <v>0</v>
      </c>
      <c r="EC574" s="522">
        <f t="shared" si="1078"/>
        <v>0</v>
      </c>
      <c r="ED574" s="522">
        <f t="shared" si="1079"/>
        <v>0</v>
      </c>
      <c r="EE574" s="574">
        <f t="shared" si="1080"/>
        <v>0</v>
      </c>
      <c r="EF574" s="239">
        <f t="shared" si="1081"/>
        <v>0</v>
      </c>
      <c r="EG574" s="239">
        <f t="shared" si="1082"/>
        <v>0</v>
      </c>
      <c r="EH574" s="239">
        <f t="shared" si="1083"/>
        <v>0</v>
      </c>
      <c r="EI574" s="239">
        <f t="shared" si="1084"/>
        <v>0</v>
      </c>
      <c r="EJ574" s="239">
        <f t="shared" si="1085"/>
        <v>0</v>
      </c>
      <c r="EK574" s="240">
        <f t="shared" si="1086"/>
        <v>0</v>
      </c>
      <c r="EL574" s="34"/>
    </row>
    <row r="575" spans="1:142" ht="15" customHeight="1">
      <c r="C575" s="652" t="s">
        <v>302</v>
      </c>
      <c r="D575" s="653"/>
      <c r="E575" s="666"/>
      <c r="F575" s="666"/>
      <c r="G575" s="666"/>
      <c r="H575" s="666"/>
      <c r="I575" s="666"/>
      <c r="J575" s="666"/>
      <c r="K575" s="666"/>
      <c r="L575" s="666"/>
      <c r="M575" s="895"/>
      <c r="N575" s="851">
        <v>0</v>
      </c>
      <c r="O575" s="871"/>
      <c r="P575" s="851">
        <v>0</v>
      </c>
      <c r="Q575" s="871"/>
      <c r="R575" s="851">
        <v>0</v>
      </c>
      <c r="S575" s="871"/>
      <c r="T575" s="851">
        <v>0</v>
      </c>
      <c r="U575" s="871"/>
      <c r="V575" s="851">
        <v>0</v>
      </c>
      <c r="W575" s="871"/>
      <c r="X575" s="92">
        <f t="shared" si="1059"/>
        <v>0</v>
      </c>
      <c r="Y575" s="849">
        <v>0</v>
      </c>
      <c r="Z575" s="960"/>
      <c r="AA575" s="849">
        <v>0</v>
      </c>
      <c r="AB575" s="960"/>
      <c r="AC575" s="849">
        <v>0</v>
      </c>
      <c r="AD575" s="960"/>
      <c r="AE575" s="849">
        <v>0</v>
      </c>
      <c r="AF575" s="960"/>
      <c r="AG575" s="849">
        <v>0</v>
      </c>
      <c r="AH575" s="960"/>
      <c r="AI575" s="212">
        <f t="shared" si="1060"/>
        <v>0</v>
      </c>
      <c r="AJ575" s="843">
        <v>0</v>
      </c>
      <c r="AK575" s="844"/>
      <c r="AL575" s="843">
        <v>0</v>
      </c>
      <c r="AM575" s="844"/>
      <c r="AN575" s="843">
        <v>0</v>
      </c>
      <c r="AO575" s="844"/>
      <c r="AP575" s="843">
        <v>0</v>
      </c>
      <c r="AQ575" s="844"/>
      <c r="AR575" s="843">
        <v>0</v>
      </c>
      <c r="AS575" s="844"/>
      <c r="AT575" s="215">
        <f t="shared" si="1061"/>
        <v>0</v>
      </c>
      <c r="AU575" s="845">
        <v>0</v>
      </c>
      <c r="AV575" s="846"/>
      <c r="AW575" s="845">
        <v>0</v>
      </c>
      <c r="AX575" s="846"/>
      <c r="AY575" s="845">
        <v>0</v>
      </c>
      <c r="AZ575" s="846"/>
      <c r="BA575" s="845">
        <v>0</v>
      </c>
      <c r="BB575" s="846"/>
      <c r="BC575" s="845">
        <v>0</v>
      </c>
      <c r="BD575" s="846"/>
      <c r="BE575" s="218">
        <f t="shared" si="1062"/>
        <v>0</v>
      </c>
      <c r="BF575" s="847">
        <v>0</v>
      </c>
      <c r="BG575" s="848"/>
      <c r="BH575" s="847">
        <v>0</v>
      </c>
      <c r="BI575" s="848"/>
      <c r="BJ575" s="847">
        <v>0</v>
      </c>
      <c r="BK575" s="848"/>
      <c r="BL575" s="847">
        <v>0</v>
      </c>
      <c r="BM575" s="848"/>
      <c r="BN575" s="847">
        <v>0</v>
      </c>
      <c r="BO575" s="848"/>
      <c r="BP575" s="413">
        <f t="shared" si="1063"/>
        <v>0</v>
      </c>
      <c r="BQ575" s="558">
        <f t="shared" si="1064"/>
        <v>0</v>
      </c>
      <c r="BR575" s="522">
        <f t="shared" si="1065"/>
        <v>0</v>
      </c>
      <c r="BS575" s="522">
        <f t="shared" si="1066"/>
        <v>0</v>
      </c>
      <c r="BT575" s="522">
        <f t="shared" si="1067"/>
        <v>0</v>
      </c>
      <c r="BU575" s="522">
        <f t="shared" si="1068"/>
        <v>0</v>
      </c>
      <c r="BV575" s="574">
        <f t="shared" si="1069"/>
        <v>0</v>
      </c>
      <c r="BW575" s="969">
        <v>0</v>
      </c>
      <c r="BX575" s="970"/>
      <c r="BY575" s="971">
        <v>0</v>
      </c>
      <c r="BZ575" s="970"/>
      <c r="CA575" s="971">
        <v>0</v>
      </c>
      <c r="CB575" s="970"/>
      <c r="CC575" s="971">
        <v>0</v>
      </c>
      <c r="CD575" s="970"/>
      <c r="CE575" s="971">
        <v>0</v>
      </c>
      <c r="CF575" s="970"/>
      <c r="CG575" s="224">
        <f t="shared" si="1070"/>
        <v>0</v>
      </c>
      <c r="CH575" s="963">
        <v>0</v>
      </c>
      <c r="CI575" s="964"/>
      <c r="CJ575" s="963">
        <v>0</v>
      </c>
      <c r="CK575" s="964"/>
      <c r="CL575" s="963">
        <v>0</v>
      </c>
      <c r="CM575" s="964"/>
      <c r="CN575" s="963">
        <v>0</v>
      </c>
      <c r="CO575" s="964"/>
      <c r="CP575" s="963">
        <v>0</v>
      </c>
      <c r="CQ575" s="964"/>
      <c r="CR575" s="227">
        <f t="shared" si="1071"/>
        <v>0</v>
      </c>
      <c r="CS575" s="965">
        <v>0</v>
      </c>
      <c r="CT575" s="966"/>
      <c r="CU575" s="965">
        <v>0</v>
      </c>
      <c r="CV575" s="966"/>
      <c r="CW575" s="965">
        <v>0</v>
      </c>
      <c r="CX575" s="966"/>
      <c r="CY575" s="965">
        <v>0</v>
      </c>
      <c r="CZ575" s="966"/>
      <c r="DA575" s="965">
        <v>0</v>
      </c>
      <c r="DB575" s="966"/>
      <c r="DC575" s="230">
        <f t="shared" si="1072"/>
        <v>0</v>
      </c>
      <c r="DD575" s="967">
        <v>0</v>
      </c>
      <c r="DE575" s="968"/>
      <c r="DF575" s="967">
        <v>0</v>
      </c>
      <c r="DG575" s="968"/>
      <c r="DH575" s="967">
        <v>0</v>
      </c>
      <c r="DI575" s="968"/>
      <c r="DJ575" s="967">
        <v>0</v>
      </c>
      <c r="DK575" s="968"/>
      <c r="DL575" s="967">
        <v>0</v>
      </c>
      <c r="DM575" s="968"/>
      <c r="DN575" s="233">
        <f t="shared" si="1073"/>
        <v>0</v>
      </c>
      <c r="DO575" s="650">
        <v>0</v>
      </c>
      <c r="DP575" s="676"/>
      <c r="DQ575" s="650">
        <v>0</v>
      </c>
      <c r="DR575" s="676"/>
      <c r="DS575" s="650">
        <v>0</v>
      </c>
      <c r="DT575" s="676"/>
      <c r="DU575" s="650">
        <v>0</v>
      </c>
      <c r="DV575" s="676"/>
      <c r="DW575" s="650">
        <v>0</v>
      </c>
      <c r="DX575" s="676"/>
      <c r="DY575" s="243">
        <f t="shared" si="1074"/>
        <v>0</v>
      </c>
      <c r="DZ575" s="558">
        <f t="shared" si="1075"/>
        <v>0</v>
      </c>
      <c r="EA575" s="522">
        <f t="shared" si="1076"/>
        <v>0</v>
      </c>
      <c r="EB575" s="522">
        <f t="shared" si="1077"/>
        <v>0</v>
      </c>
      <c r="EC575" s="522">
        <f t="shared" si="1078"/>
        <v>0</v>
      </c>
      <c r="ED575" s="522">
        <f t="shared" si="1079"/>
        <v>0</v>
      </c>
      <c r="EE575" s="574">
        <f t="shared" si="1080"/>
        <v>0</v>
      </c>
      <c r="EF575" s="239">
        <f t="shared" si="1081"/>
        <v>0</v>
      </c>
      <c r="EG575" s="239">
        <f t="shared" si="1082"/>
        <v>0</v>
      </c>
      <c r="EH575" s="239">
        <f t="shared" si="1083"/>
        <v>0</v>
      </c>
      <c r="EI575" s="239">
        <f t="shared" si="1084"/>
        <v>0</v>
      </c>
      <c r="EJ575" s="239">
        <f t="shared" si="1085"/>
        <v>0</v>
      </c>
      <c r="EK575" s="240">
        <f t="shared" si="1086"/>
        <v>0</v>
      </c>
      <c r="EL575" s="34"/>
    </row>
    <row r="576" spans="1:142" ht="15" customHeight="1">
      <c r="C576" s="652" t="s">
        <v>302</v>
      </c>
      <c r="D576" s="653"/>
      <c r="E576" s="666"/>
      <c r="F576" s="666"/>
      <c r="G576" s="666"/>
      <c r="H576" s="666"/>
      <c r="I576" s="666"/>
      <c r="J576" s="666"/>
      <c r="K576" s="666"/>
      <c r="L576" s="666"/>
      <c r="M576" s="895"/>
      <c r="N576" s="851">
        <v>0</v>
      </c>
      <c r="O576" s="871"/>
      <c r="P576" s="851">
        <v>0</v>
      </c>
      <c r="Q576" s="871"/>
      <c r="R576" s="851">
        <v>0</v>
      </c>
      <c r="S576" s="871"/>
      <c r="T576" s="851">
        <v>0</v>
      </c>
      <c r="U576" s="871"/>
      <c r="V576" s="851">
        <v>0</v>
      </c>
      <c r="W576" s="871"/>
      <c r="X576" s="92">
        <f t="shared" si="1059"/>
        <v>0</v>
      </c>
      <c r="Y576" s="849">
        <v>0</v>
      </c>
      <c r="Z576" s="960"/>
      <c r="AA576" s="849">
        <v>0</v>
      </c>
      <c r="AB576" s="960"/>
      <c r="AC576" s="849">
        <v>0</v>
      </c>
      <c r="AD576" s="960"/>
      <c r="AE576" s="849">
        <v>0</v>
      </c>
      <c r="AF576" s="960"/>
      <c r="AG576" s="849">
        <v>0</v>
      </c>
      <c r="AH576" s="960"/>
      <c r="AI576" s="212">
        <f t="shared" si="1060"/>
        <v>0</v>
      </c>
      <c r="AJ576" s="843">
        <v>0</v>
      </c>
      <c r="AK576" s="844"/>
      <c r="AL576" s="843">
        <v>0</v>
      </c>
      <c r="AM576" s="844"/>
      <c r="AN576" s="843">
        <v>0</v>
      </c>
      <c r="AO576" s="844"/>
      <c r="AP576" s="843">
        <v>0</v>
      </c>
      <c r="AQ576" s="844"/>
      <c r="AR576" s="843">
        <v>0</v>
      </c>
      <c r="AS576" s="844"/>
      <c r="AT576" s="215">
        <f t="shared" si="1061"/>
        <v>0</v>
      </c>
      <c r="AU576" s="845">
        <v>0</v>
      </c>
      <c r="AV576" s="846"/>
      <c r="AW576" s="845">
        <v>0</v>
      </c>
      <c r="AX576" s="846"/>
      <c r="AY576" s="845">
        <v>0</v>
      </c>
      <c r="AZ576" s="846"/>
      <c r="BA576" s="845">
        <v>0</v>
      </c>
      <c r="BB576" s="846"/>
      <c r="BC576" s="845">
        <v>0</v>
      </c>
      <c r="BD576" s="846"/>
      <c r="BE576" s="218">
        <f t="shared" si="1062"/>
        <v>0</v>
      </c>
      <c r="BF576" s="847">
        <v>0</v>
      </c>
      <c r="BG576" s="848"/>
      <c r="BH576" s="847">
        <v>0</v>
      </c>
      <c r="BI576" s="848"/>
      <c r="BJ576" s="847">
        <v>0</v>
      </c>
      <c r="BK576" s="848"/>
      <c r="BL576" s="847">
        <v>0</v>
      </c>
      <c r="BM576" s="848"/>
      <c r="BN576" s="847">
        <v>0</v>
      </c>
      <c r="BO576" s="848"/>
      <c r="BP576" s="413">
        <f t="shared" si="1063"/>
        <v>0</v>
      </c>
      <c r="BQ576" s="558">
        <f t="shared" si="1064"/>
        <v>0</v>
      </c>
      <c r="BR576" s="522">
        <f t="shared" si="1065"/>
        <v>0</v>
      </c>
      <c r="BS576" s="522">
        <f t="shared" si="1066"/>
        <v>0</v>
      </c>
      <c r="BT576" s="522">
        <f t="shared" si="1067"/>
        <v>0</v>
      </c>
      <c r="BU576" s="522">
        <f t="shared" si="1068"/>
        <v>0</v>
      </c>
      <c r="BV576" s="574">
        <f t="shared" si="1069"/>
        <v>0</v>
      </c>
      <c r="BW576" s="969">
        <v>0</v>
      </c>
      <c r="BX576" s="970"/>
      <c r="BY576" s="971">
        <v>0</v>
      </c>
      <c r="BZ576" s="970"/>
      <c r="CA576" s="971">
        <v>0</v>
      </c>
      <c r="CB576" s="970"/>
      <c r="CC576" s="971">
        <v>0</v>
      </c>
      <c r="CD576" s="970"/>
      <c r="CE576" s="971">
        <v>0</v>
      </c>
      <c r="CF576" s="970"/>
      <c r="CG576" s="224">
        <f t="shared" si="1070"/>
        <v>0</v>
      </c>
      <c r="CH576" s="963">
        <v>0</v>
      </c>
      <c r="CI576" s="964"/>
      <c r="CJ576" s="963">
        <v>0</v>
      </c>
      <c r="CK576" s="964"/>
      <c r="CL576" s="963">
        <v>0</v>
      </c>
      <c r="CM576" s="964"/>
      <c r="CN576" s="963">
        <v>0</v>
      </c>
      <c r="CO576" s="964"/>
      <c r="CP576" s="963">
        <v>0</v>
      </c>
      <c r="CQ576" s="964"/>
      <c r="CR576" s="227">
        <f t="shared" si="1071"/>
        <v>0</v>
      </c>
      <c r="CS576" s="965">
        <v>0</v>
      </c>
      <c r="CT576" s="966"/>
      <c r="CU576" s="965">
        <v>0</v>
      </c>
      <c r="CV576" s="966"/>
      <c r="CW576" s="965">
        <v>0</v>
      </c>
      <c r="CX576" s="966"/>
      <c r="CY576" s="965">
        <v>0</v>
      </c>
      <c r="CZ576" s="966"/>
      <c r="DA576" s="965">
        <v>0</v>
      </c>
      <c r="DB576" s="966"/>
      <c r="DC576" s="230">
        <f t="shared" si="1072"/>
        <v>0</v>
      </c>
      <c r="DD576" s="967">
        <v>0</v>
      </c>
      <c r="DE576" s="968"/>
      <c r="DF576" s="967">
        <v>0</v>
      </c>
      <c r="DG576" s="968"/>
      <c r="DH576" s="967">
        <v>0</v>
      </c>
      <c r="DI576" s="968"/>
      <c r="DJ576" s="967">
        <v>0</v>
      </c>
      <c r="DK576" s="968"/>
      <c r="DL576" s="967">
        <v>0</v>
      </c>
      <c r="DM576" s="968"/>
      <c r="DN576" s="233">
        <f t="shared" si="1073"/>
        <v>0</v>
      </c>
      <c r="DO576" s="650">
        <v>0</v>
      </c>
      <c r="DP576" s="676"/>
      <c r="DQ576" s="650">
        <v>0</v>
      </c>
      <c r="DR576" s="676"/>
      <c r="DS576" s="650">
        <v>0</v>
      </c>
      <c r="DT576" s="676"/>
      <c r="DU576" s="650">
        <v>0</v>
      </c>
      <c r="DV576" s="676"/>
      <c r="DW576" s="650">
        <v>0</v>
      </c>
      <c r="DX576" s="676"/>
      <c r="DY576" s="243">
        <f t="shared" si="1074"/>
        <v>0</v>
      </c>
      <c r="DZ576" s="558">
        <f t="shared" si="1075"/>
        <v>0</v>
      </c>
      <c r="EA576" s="522">
        <f t="shared" si="1076"/>
        <v>0</v>
      </c>
      <c r="EB576" s="522">
        <f t="shared" si="1077"/>
        <v>0</v>
      </c>
      <c r="EC576" s="522">
        <f t="shared" si="1078"/>
        <v>0</v>
      </c>
      <c r="ED576" s="522">
        <f t="shared" si="1079"/>
        <v>0</v>
      </c>
      <c r="EE576" s="574">
        <f t="shared" si="1080"/>
        <v>0</v>
      </c>
      <c r="EF576" s="239">
        <f t="shared" si="1081"/>
        <v>0</v>
      </c>
      <c r="EG576" s="239">
        <f t="shared" si="1082"/>
        <v>0</v>
      </c>
      <c r="EH576" s="239">
        <f t="shared" si="1083"/>
        <v>0</v>
      </c>
      <c r="EI576" s="239">
        <f t="shared" si="1084"/>
        <v>0</v>
      </c>
      <c r="EJ576" s="239">
        <f t="shared" si="1085"/>
        <v>0</v>
      </c>
      <c r="EK576" s="240">
        <f t="shared" si="1086"/>
        <v>0</v>
      </c>
      <c r="EL576" s="34"/>
    </row>
    <row r="577" spans="1:142" ht="15" customHeight="1">
      <c r="C577" s="652" t="s">
        <v>302</v>
      </c>
      <c r="D577" s="653"/>
      <c r="E577" s="666"/>
      <c r="F577" s="666"/>
      <c r="G577" s="666"/>
      <c r="H577" s="666"/>
      <c r="I577" s="666"/>
      <c r="J577" s="666"/>
      <c r="K577" s="666"/>
      <c r="L577" s="666"/>
      <c r="M577" s="895"/>
      <c r="N577" s="851">
        <v>0</v>
      </c>
      <c r="O577" s="871"/>
      <c r="P577" s="851">
        <v>0</v>
      </c>
      <c r="Q577" s="871"/>
      <c r="R577" s="851">
        <v>0</v>
      </c>
      <c r="S577" s="871"/>
      <c r="T577" s="851">
        <v>0</v>
      </c>
      <c r="U577" s="871"/>
      <c r="V577" s="851">
        <v>0</v>
      </c>
      <c r="W577" s="871"/>
      <c r="X577" s="92">
        <f t="shared" si="1059"/>
        <v>0</v>
      </c>
      <c r="Y577" s="849">
        <v>0</v>
      </c>
      <c r="Z577" s="960"/>
      <c r="AA577" s="849">
        <v>0</v>
      </c>
      <c r="AB577" s="960"/>
      <c r="AC577" s="849">
        <v>0</v>
      </c>
      <c r="AD577" s="960"/>
      <c r="AE577" s="849">
        <v>0</v>
      </c>
      <c r="AF577" s="960"/>
      <c r="AG577" s="849">
        <v>0</v>
      </c>
      <c r="AH577" s="960"/>
      <c r="AI577" s="212">
        <f t="shared" si="1060"/>
        <v>0</v>
      </c>
      <c r="AJ577" s="843">
        <v>0</v>
      </c>
      <c r="AK577" s="844"/>
      <c r="AL577" s="843">
        <v>0</v>
      </c>
      <c r="AM577" s="844"/>
      <c r="AN577" s="843">
        <v>0</v>
      </c>
      <c r="AO577" s="844"/>
      <c r="AP577" s="843">
        <v>0</v>
      </c>
      <c r="AQ577" s="844"/>
      <c r="AR577" s="843">
        <v>0</v>
      </c>
      <c r="AS577" s="844"/>
      <c r="AT577" s="215">
        <f t="shared" si="1061"/>
        <v>0</v>
      </c>
      <c r="AU577" s="845">
        <v>0</v>
      </c>
      <c r="AV577" s="846"/>
      <c r="AW577" s="845">
        <v>0</v>
      </c>
      <c r="AX577" s="846"/>
      <c r="AY577" s="845">
        <v>0</v>
      </c>
      <c r="AZ577" s="846"/>
      <c r="BA577" s="845">
        <v>0</v>
      </c>
      <c r="BB577" s="846"/>
      <c r="BC577" s="845">
        <v>0</v>
      </c>
      <c r="BD577" s="846"/>
      <c r="BE577" s="218">
        <f t="shared" si="1062"/>
        <v>0</v>
      </c>
      <c r="BF577" s="847">
        <v>0</v>
      </c>
      <c r="BG577" s="848"/>
      <c r="BH577" s="847">
        <v>0</v>
      </c>
      <c r="BI577" s="848"/>
      <c r="BJ577" s="847">
        <v>0</v>
      </c>
      <c r="BK577" s="848"/>
      <c r="BL577" s="847">
        <v>0</v>
      </c>
      <c r="BM577" s="848"/>
      <c r="BN577" s="847">
        <v>0</v>
      </c>
      <c r="BO577" s="848"/>
      <c r="BP577" s="413">
        <f t="shared" si="1063"/>
        <v>0</v>
      </c>
      <c r="BQ577" s="558">
        <f t="shared" si="1064"/>
        <v>0</v>
      </c>
      <c r="BR577" s="522">
        <f t="shared" si="1065"/>
        <v>0</v>
      </c>
      <c r="BS577" s="522">
        <f t="shared" si="1066"/>
        <v>0</v>
      </c>
      <c r="BT577" s="522">
        <f t="shared" si="1067"/>
        <v>0</v>
      </c>
      <c r="BU577" s="522">
        <f t="shared" si="1068"/>
        <v>0</v>
      </c>
      <c r="BV577" s="574">
        <f t="shared" si="1069"/>
        <v>0</v>
      </c>
      <c r="BW577" s="969">
        <v>0</v>
      </c>
      <c r="BX577" s="970"/>
      <c r="BY577" s="971">
        <v>0</v>
      </c>
      <c r="BZ577" s="970"/>
      <c r="CA577" s="971">
        <v>0</v>
      </c>
      <c r="CB577" s="970"/>
      <c r="CC577" s="971">
        <v>0</v>
      </c>
      <c r="CD577" s="970"/>
      <c r="CE577" s="971">
        <v>0</v>
      </c>
      <c r="CF577" s="970"/>
      <c r="CG577" s="224">
        <f t="shared" si="1070"/>
        <v>0</v>
      </c>
      <c r="CH577" s="963">
        <v>0</v>
      </c>
      <c r="CI577" s="964"/>
      <c r="CJ577" s="963">
        <v>0</v>
      </c>
      <c r="CK577" s="964"/>
      <c r="CL577" s="963">
        <v>0</v>
      </c>
      <c r="CM577" s="964"/>
      <c r="CN577" s="963">
        <v>0</v>
      </c>
      <c r="CO577" s="964"/>
      <c r="CP577" s="963">
        <v>0</v>
      </c>
      <c r="CQ577" s="964"/>
      <c r="CR577" s="227">
        <f t="shared" si="1071"/>
        <v>0</v>
      </c>
      <c r="CS577" s="965">
        <v>0</v>
      </c>
      <c r="CT577" s="966"/>
      <c r="CU577" s="965">
        <v>0</v>
      </c>
      <c r="CV577" s="966"/>
      <c r="CW577" s="965">
        <v>0</v>
      </c>
      <c r="CX577" s="966"/>
      <c r="CY577" s="965">
        <v>0</v>
      </c>
      <c r="CZ577" s="966"/>
      <c r="DA577" s="965">
        <v>0</v>
      </c>
      <c r="DB577" s="966"/>
      <c r="DC577" s="230">
        <f t="shared" si="1072"/>
        <v>0</v>
      </c>
      <c r="DD577" s="967">
        <v>0</v>
      </c>
      <c r="DE577" s="968"/>
      <c r="DF577" s="967">
        <v>0</v>
      </c>
      <c r="DG577" s="968"/>
      <c r="DH577" s="967">
        <v>0</v>
      </c>
      <c r="DI577" s="968"/>
      <c r="DJ577" s="967">
        <v>0</v>
      </c>
      <c r="DK577" s="968"/>
      <c r="DL577" s="967">
        <v>0</v>
      </c>
      <c r="DM577" s="968"/>
      <c r="DN577" s="233">
        <f t="shared" si="1073"/>
        <v>0</v>
      </c>
      <c r="DO577" s="650">
        <v>0</v>
      </c>
      <c r="DP577" s="676"/>
      <c r="DQ577" s="650">
        <v>0</v>
      </c>
      <c r="DR577" s="676"/>
      <c r="DS577" s="650">
        <v>0</v>
      </c>
      <c r="DT577" s="676"/>
      <c r="DU577" s="650">
        <v>0</v>
      </c>
      <c r="DV577" s="676"/>
      <c r="DW577" s="650">
        <v>0</v>
      </c>
      <c r="DX577" s="676"/>
      <c r="DY577" s="243">
        <f t="shared" si="1074"/>
        <v>0</v>
      </c>
      <c r="DZ577" s="558">
        <f t="shared" si="1075"/>
        <v>0</v>
      </c>
      <c r="EA577" s="522">
        <f t="shared" si="1076"/>
        <v>0</v>
      </c>
      <c r="EB577" s="522">
        <f t="shared" si="1077"/>
        <v>0</v>
      </c>
      <c r="EC577" s="522">
        <f t="shared" si="1078"/>
        <v>0</v>
      </c>
      <c r="ED577" s="522">
        <f t="shared" si="1079"/>
        <v>0</v>
      </c>
      <c r="EE577" s="574">
        <f t="shared" si="1080"/>
        <v>0</v>
      </c>
      <c r="EF577" s="239">
        <f t="shared" si="1081"/>
        <v>0</v>
      </c>
      <c r="EG577" s="239">
        <f t="shared" si="1082"/>
        <v>0</v>
      </c>
      <c r="EH577" s="239">
        <f t="shared" si="1083"/>
        <v>0</v>
      </c>
      <c r="EI577" s="239">
        <f t="shared" si="1084"/>
        <v>0</v>
      </c>
      <c r="EJ577" s="239">
        <f t="shared" si="1085"/>
        <v>0</v>
      </c>
      <c r="EK577" s="240">
        <f t="shared" si="1086"/>
        <v>0</v>
      </c>
      <c r="EL577" s="34"/>
    </row>
    <row r="578" spans="1:142" ht="15" customHeight="1">
      <c r="C578" s="652" t="s">
        <v>302</v>
      </c>
      <c r="D578" s="653"/>
      <c r="E578" s="666"/>
      <c r="F578" s="666"/>
      <c r="G578" s="666"/>
      <c r="H578" s="666"/>
      <c r="I578" s="666"/>
      <c r="J578" s="666"/>
      <c r="K578" s="666"/>
      <c r="L578" s="666"/>
      <c r="M578" s="895"/>
      <c r="N578" s="851">
        <v>0</v>
      </c>
      <c r="O578" s="871"/>
      <c r="P578" s="851">
        <v>0</v>
      </c>
      <c r="Q578" s="871"/>
      <c r="R578" s="851">
        <v>0</v>
      </c>
      <c r="S578" s="871"/>
      <c r="T578" s="851">
        <v>0</v>
      </c>
      <c r="U578" s="871"/>
      <c r="V578" s="851">
        <v>0</v>
      </c>
      <c r="W578" s="871"/>
      <c r="X578" s="92">
        <f t="shared" si="1059"/>
        <v>0</v>
      </c>
      <c r="Y578" s="849">
        <v>0</v>
      </c>
      <c r="Z578" s="960"/>
      <c r="AA578" s="849">
        <v>0</v>
      </c>
      <c r="AB578" s="960"/>
      <c r="AC578" s="849">
        <v>0</v>
      </c>
      <c r="AD578" s="960"/>
      <c r="AE578" s="849">
        <v>0</v>
      </c>
      <c r="AF578" s="960"/>
      <c r="AG578" s="849">
        <v>0</v>
      </c>
      <c r="AH578" s="960"/>
      <c r="AI578" s="212">
        <f t="shared" si="1060"/>
        <v>0</v>
      </c>
      <c r="AJ578" s="843">
        <v>0</v>
      </c>
      <c r="AK578" s="844"/>
      <c r="AL578" s="843">
        <v>0</v>
      </c>
      <c r="AM578" s="844"/>
      <c r="AN578" s="843">
        <v>0</v>
      </c>
      <c r="AO578" s="844"/>
      <c r="AP578" s="843">
        <v>0</v>
      </c>
      <c r="AQ578" s="844"/>
      <c r="AR578" s="843">
        <v>0</v>
      </c>
      <c r="AS578" s="844"/>
      <c r="AT578" s="215">
        <f t="shared" si="1061"/>
        <v>0</v>
      </c>
      <c r="AU578" s="845">
        <v>0</v>
      </c>
      <c r="AV578" s="846"/>
      <c r="AW578" s="845">
        <v>0</v>
      </c>
      <c r="AX578" s="846"/>
      <c r="AY578" s="845">
        <v>0</v>
      </c>
      <c r="AZ578" s="846"/>
      <c r="BA578" s="845">
        <v>0</v>
      </c>
      <c r="BB578" s="846"/>
      <c r="BC578" s="845">
        <v>0</v>
      </c>
      <c r="BD578" s="846"/>
      <c r="BE578" s="218">
        <f t="shared" si="1062"/>
        <v>0</v>
      </c>
      <c r="BF578" s="847">
        <v>0</v>
      </c>
      <c r="BG578" s="848"/>
      <c r="BH578" s="847">
        <v>0</v>
      </c>
      <c r="BI578" s="848"/>
      <c r="BJ578" s="847">
        <v>0</v>
      </c>
      <c r="BK578" s="848"/>
      <c r="BL578" s="847">
        <v>0</v>
      </c>
      <c r="BM578" s="848"/>
      <c r="BN578" s="847">
        <v>0</v>
      </c>
      <c r="BO578" s="848"/>
      <c r="BP578" s="413">
        <f t="shared" si="1063"/>
        <v>0</v>
      </c>
      <c r="BQ578" s="558">
        <f t="shared" si="1064"/>
        <v>0</v>
      </c>
      <c r="BR578" s="522">
        <f t="shared" si="1065"/>
        <v>0</v>
      </c>
      <c r="BS578" s="522">
        <f t="shared" si="1066"/>
        <v>0</v>
      </c>
      <c r="BT578" s="522">
        <f t="shared" si="1067"/>
        <v>0</v>
      </c>
      <c r="BU578" s="522">
        <f t="shared" si="1068"/>
        <v>0</v>
      </c>
      <c r="BV578" s="574">
        <f t="shared" si="1069"/>
        <v>0</v>
      </c>
      <c r="BW578" s="969">
        <v>0</v>
      </c>
      <c r="BX578" s="970"/>
      <c r="BY578" s="971">
        <v>0</v>
      </c>
      <c r="BZ578" s="970"/>
      <c r="CA578" s="971">
        <v>0</v>
      </c>
      <c r="CB578" s="970"/>
      <c r="CC578" s="971">
        <v>0</v>
      </c>
      <c r="CD578" s="970"/>
      <c r="CE578" s="971">
        <v>0</v>
      </c>
      <c r="CF578" s="970"/>
      <c r="CG578" s="224">
        <f t="shared" si="1070"/>
        <v>0</v>
      </c>
      <c r="CH578" s="963">
        <v>0</v>
      </c>
      <c r="CI578" s="964"/>
      <c r="CJ578" s="963">
        <v>0</v>
      </c>
      <c r="CK578" s="964"/>
      <c r="CL578" s="963">
        <v>0</v>
      </c>
      <c r="CM578" s="964"/>
      <c r="CN578" s="963">
        <v>0</v>
      </c>
      <c r="CO578" s="964"/>
      <c r="CP578" s="963">
        <v>0</v>
      </c>
      <c r="CQ578" s="964"/>
      <c r="CR578" s="227">
        <f t="shared" si="1071"/>
        <v>0</v>
      </c>
      <c r="CS578" s="965">
        <v>0</v>
      </c>
      <c r="CT578" s="966"/>
      <c r="CU578" s="965">
        <v>0</v>
      </c>
      <c r="CV578" s="966"/>
      <c r="CW578" s="965">
        <v>0</v>
      </c>
      <c r="CX578" s="966"/>
      <c r="CY578" s="965">
        <v>0</v>
      </c>
      <c r="CZ578" s="966"/>
      <c r="DA578" s="965">
        <v>0</v>
      </c>
      <c r="DB578" s="966"/>
      <c r="DC578" s="230">
        <f t="shared" si="1072"/>
        <v>0</v>
      </c>
      <c r="DD578" s="967">
        <v>0</v>
      </c>
      <c r="DE578" s="968"/>
      <c r="DF578" s="967">
        <v>0</v>
      </c>
      <c r="DG578" s="968"/>
      <c r="DH578" s="967">
        <v>0</v>
      </c>
      <c r="DI578" s="968"/>
      <c r="DJ578" s="967">
        <v>0</v>
      </c>
      <c r="DK578" s="968"/>
      <c r="DL578" s="967">
        <v>0</v>
      </c>
      <c r="DM578" s="968"/>
      <c r="DN578" s="233">
        <f t="shared" si="1073"/>
        <v>0</v>
      </c>
      <c r="DO578" s="650">
        <v>0</v>
      </c>
      <c r="DP578" s="676"/>
      <c r="DQ578" s="650">
        <v>0</v>
      </c>
      <c r="DR578" s="676"/>
      <c r="DS578" s="650">
        <v>0</v>
      </c>
      <c r="DT578" s="676"/>
      <c r="DU578" s="650">
        <v>0</v>
      </c>
      <c r="DV578" s="676"/>
      <c r="DW578" s="650">
        <v>0</v>
      </c>
      <c r="DX578" s="676"/>
      <c r="DY578" s="243">
        <f t="shared" si="1074"/>
        <v>0</v>
      </c>
      <c r="DZ578" s="558">
        <f t="shared" si="1075"/>
        <v>0</v>
      </c>
      <c r="EA578" s="522">
        <f t="shared" si="1076"/>
        <v>0</v>
      </c>
      <c r="EB578" s="522">
        <f t="shared" si="1077"/>
        <v>0</v>
      </c>
      <c r="EC578" s="522">
        <f t="shared" si="1078"/>
        <v>0</v>
      </c>
      <c r="ED578" s="522">
        <f t="shared" si="1079"/>
        <v>0</v>
      </c>
      <c r="EE578" s="574">
        <f t="shared" si="1080"/>
        <v>0</v>
      </c>
      <c r="EF578" s="239">
        <f t="shared" si="1081"/>
        <v>0</v>
      </c>
      <c r="EG578" s="239">
        <f t="shared" si="1082"/>
        <v>0</v>
      </c>
      <c r="EH578" s="239">
        <f t="shared" si="1083"/>
        <v>0</v>
      </c>
      <c r="EI578" s="239">
        <f t="shared" si="1084"/>
        <v>0</v>
      </c>
      <c r="EJ578" s="239">
        <f t="shared" si="1085"/>
        <v>0</v>
      </c>
      <c r="EK578" s="240">
        <f t="shared" si="1086"/>
        <v>0</v>
      </c>
      <c r="EL578" s="34"/>
    </row>
    <row r="579" spans="1:142" ht="15" customHeight="1">
      <c r="C579" s="652" t="s">
        <v>302</v>
      </c>
      <c r="D579" s="653"/>
      <c r="E579" s="666"/>
      <c r="F579" s="666"/>
      <c r="G579" s="666"/>
      <c r="H579" s="666"/>
      <c r="I579" s="666"/>
      <c r="J579" s="666"/>
      <c r="K579" s="666"/>
      <c r="L579" s="666"/>
      <c r="M579" s="895"/>
      <c r="N579" s="851">
        <v>0</v>
      </c>
      <c r="O579" s="871"/>
      <c r="P579" s="851">
        <v>0</v>
      </c>
      <c r="Q579" s="871"/>
      <c r="R579" s="851">
        <v>0</v>
      </c>
      <c r="S579" s="871"/>
      <c r="T579" s="851">
        <v>0</v>
      </c>
      <c r="U579" s="871"/>
      <c r="V579" s="851">
        <v>0</v>
      </c>
      <c r="W579" s="871"/>
      <c r="X579" s="92">
        <f t="shared" si="1059"/>
        <v>0</v>
      </c>
      <c r="Y579" s="849">
        <v>0</v>
      </c>
      <c r="Z579" s="960"/>
      <c r="AA579" s="849">
        <v>0</v>
      </c>
      <c r="AB579" s="960"/>
      <c r="AC579" s="849">
        <v>0</v>
      </c>
      <c r="AD579" s="960"/>
      <c r="AE579" s="849">
        <v>0</v>
      </c>
      <c r="AF579" s="960"/>
      <c r="AG579" s="849">
        <v>0</v>
      </c>
      <c r="AH579" s="960"/>
      <c r="AI579" s="212">
        <f t="shared" si="1060"/>
        <v>0</v>
      </c>
      <c r="AJ579" s="843">
        <v>0</v>
      </c>
      <c r="AK579" s="844"/>
      <c r="AL579" s="843">
        <v>0</v>
      </c>
      <c r="AM579" s="844"/>
      <c r="AN579" s="843">
        <v>0</v>
      </c>
      <c r="AO579" s="844"/>
      <c r="AP579" s="843">
        <v>0</v>
      </c>
      <c r="AQ579" s="844"/>
      <c r="AR579" s="843">
        <v>0</v>
      </c>
      <c r="AS579" s="844"/>
      <c r="AT579" s="215">
        <f t="shared" si="1061"/>
        <v>0</v>
      </c>
      <c r="AU579" s="845">
        <v>0</v>
      </c>
      <c r="AV579" s="846"/>
      <c r="AW579" s="845">
        <v>0</v>
      </c>
      <c r="AX579" s="846"/>
      <c r="AY579" s="845">
        <v>0</v>
      </c>
      <c r="AZ579" s="846"/>
      <c r="BA579" s="845">
        <v>0</v>
      </c>
      <c r="BB579" s="846"/>
      <c r="BC579" s="845">
        <v>0</v>
      </c>
      <c r="BD579" s="846"/>
      <c r="BE579" s="218">
        <f t="shared" si="1062"/>
        <v>0</v>
      </c>
      <c r="BF579" s="847">
        <v>0</v>
      </c>
      <c r="BG579" s="848"/>
      <c r="BH579" s="847">
        <v>0</v>
      </c>
      <c r="BI579" s="848"/>
      <c r="BJ579" s="847">
        <v>0</v>
      </c>
      <c r="BK579" s="848"/>
      <c r="BL579" s="847">
        <v>0</v>
      </c>
      <c r="BM579" s="848"/>
      <c r="BN579" s="847">
        <v>0</v>
      </c>
      <c r="BO579" s="848"/>
      <c r="BP579" s="413">
        <f t="shared" si="1063"/>
        <v>0</v>
      </c>
      <c r="BQ579" s="558">
        <f t="shared" si="1064"/>
        <v>0</v>
      </c>
      <c r="BR579" s="522">
        <f t="shared" si="1065"/>
        <v>0</v>
      </c>
      <c r="BS579" s="522">
        <f t="shared" si="1066"/>
        <v>0</v>
      </c>
      <c r="BT579" s="522">
        <f t="shared" si="1067"/>
        <v>0</v>
      </c>
      <c r="BU579" s="522">
        <f t="shared" si="1068"/>
        <v>0</v>
      </c>
      <c r="BV579" s="574">
        <f t="shared" si="1069"/>
        <v>0</v>
      </c>
      <c r="BW579" s="969">
        <v>0</v>
      </c>
      <c r="BX579" s="970"/>
      <c r="BY579" s="971">
        <v>0</v>
      </c>
      <c r="BZ579" s="970"/>
      <c r="CA579" s="971">
        <v>0</v>
      </c>
      <c r="CB579" s="970"/>
      <c r="CC579" s="971">
        <v>0</v>
      </c>
      <c r="CD579" s="970"/>
      <c r="CE579" s="971">
        <v>0</v>
      </c>
      <c r="CF579" s="970"/>
      <c r="CG579" s="224">
        <f t="shared" si="1070"/>
        <v>0</v>
      </c>
      <c r="CH579" s="963">
        <v>0</v>
      </c>
      <c r="CI579" s="964"/>
      <c r="CJ579" s="963">
        <v>0</v>
      </c>
      <c r="CK579" s="964"/>
      <c r="CL579" s="963">
        <v>0</v>
      </c>
      <c r="CM579" s="964"/>
      <c r="CN579" s="963">
        <v>0</v>
      </c>
      <c r="CO579" s="964"/>
      <c r="CP579" s="963">
        <v>0</v>
      </c>
      <c r="CQ579" s="964"/>
      <c r="CR579" s="227">
        <f t="shared" si="1071"/>
        <v>0</v>
      </c>
      <c r="CS579" s="965">
        <v>0</v>
      </c>
      <c r="CT579" s="966"/>
      <c r="CU579" s="965">
        <v>0</v>
      </c>
      <c r="CV579" s="966"/>
      <c r="CW579" s="965">
        <v>0</v>
      </c>
      <c r="CX579" s="966"/>
      <c r="CY579" s="965">
        <v>0</v>
      </c>
      <c r="CZ579" s="966"/>
      <c r="DA579" s="965">
        <v>0</v>
      </c>
      <c r="DB579" s="966"/>
      <c r="DC579" s="230">
        <f t="shared" si="1072"/>
        <v>0</v>
      </c>
      <c r="DD579" s="967">
        <v>0</v>
      </c>
      <c r="DE579" s="968"/>
      <c r="DF579" s="967">
        <v>0</v>
      </c>
      <c r="DG579" s="968"/>
      <c r="DH579" s="967">
        <v>0</v>
      </c>
      <c r="DI579" s="968"/>
      <c r="DJ579" s="967">
        <v>0</v>
      </c>
      <c r="DK579" s="968"/>
      <c r="DL579" s="967">
        <v>0</v>
      </c>
      <c r="DM579" s="968"/>
      <c r="DN579" s="233">
        <f t="shared" si="1073"/>
        <v>0</v>
      </c>
      <c r="DO579" s="650">
        <v>0</v>
      </c>
      <c r="DP579" s="676"/>
      <c r="DQ579" s="650">
        <v>0</v>
      </c>
      <c r="DR579" s="676"/>
      <c r="DS579" s="650">
        <v>0</v>
      </c>
      <c r="DT579" s="676"/>
      <c r="DU579" s="650">
        <v>0</v>
      </c>
      <c r="DV579" s="676"/>
      <c r="DW579" s="650">
        <v>0</v>
      </c>
      <c r="DX579" s="676"/>
      <c r="DY579" s="243">
        <f t="shared" si="1074"/>
        <v>0</v>
      </c>
      <c r="DZ579" s="558">
        <f t="shared" si="1075"/>
        <v>0</v>
      </c>
      <c r="EA579" s="522">
        <f t="shared" si="1076"/>
        <v>0</v>
      </c>
      <c r="EB579" s="522">
        <f t="shared" si="1077"/>
        <v>0</v>
      </c>
      <c r="EC579" s="522">
        <f t="shared" si="1078"/>
        <v>0</v>
      </c>
      <c r="ED579" s="522">
        <f t="shared" si="1079"/>
        <v>0</v>
      </c>
      <c r="EE579" s="574">
        <f t="shared" si="1080"/>
        <v>0</v>
      </c>
      <c r="EF579" s="239">
        <f t="shared" si="1081"/>
        <v>0</v>
      </c>
      <c r="EG579" s="239">
        <f t="shared" si="1082"/>
        <v>0</v>
      </c>
      <c r="EH579" s="239">
        <f t="shared" si="1083"/>
        <v>0</v>
      </c>
      <c r="EI579" s="239">
        <f t="shared" si="1084"/>
        <v>0</v>
      </c>
      <c r="EJ579" s="239">
        <f t="shared" si="1085"/>
        <v>0</v>
      </c>
      <c r="EK579" s="240">
        <f t="shared" si="1086"/>
        <v>0</v>
      </c>
      <c r="EL579" s="34"/>
    </row>
    <row r="580" spans="1:142" ht="15" customHeight="1">
      <c r="C580" s="652" t="s">
        <v>302</v>
      </c>
      <c r="D580" s="653"/>
      <c r="E580" s="666"/>
      <c r="F580" s="666"/>
      <c r="G580" s="666"/>
      <c r="H580" s="666"/>
      <c r="I580" s="666"/>
      <c r="J580" s="666"/>
      <c r="K580" s="666"/>
      <c r="L580" s="666"/>
      <c r="M580" s="895"/>
      <c r="N580" s="851">
        <v>0</v>
      </c>
      <c r="O580" s="871"/>
      <c r="P580" s="851">
        <v>0</v>
      </c>
      <c r="Q580" s="871"/>
      <c r="R580" s="851">
        <v>0</v>
      </c>
      <c r="S580" s="871"/>
      <c r="T580" s="851">
        <v>0</v>
      </c>
      <c r="U580" s="871"/>
      <c r="V580" s="851">
        <v>0</v>
      </c>
      <c r="W580" s="871"/>
      <c r="X580" s="92">
        <f t="shared" si="1059"/>
        <v>0</v>
      </c>
      <c r="Y580" s="849">
        <v>0</v>
      </c>
      <c r="Z580" s="960"/>
      <c r="AA580" s="849">
        <v>0</v>
      </c>
      <c r="AB580" s="960"/>
      <c r="AC580" s="849">
        <v>0</v>
      </c>
      <c r="AD580" s="960"/>
      <c r="AE580" s="849">
        <v>0</v>
      </c>
      <c r="AF580" s="960"/>
      <c r="AG580" s="849">
        <v>0</v>
      </c>
      <c r="AH580" s="960"/>
      <c r="AI580" s="212">
        <f t="shared" si="1060"/>
        <v>0</v>
      </c>
      <c r="AJ580" s="843">
        <v>0</v>
      </c>
      <c r="AK580" s="844"/>
      <c r="AL580" s="843">
        <v>0</v>
      </c>
      <c r="AM580" s="844"/>
      <c r="AN580" s="843">
        <v>0</v>
      </c>
      <c r="AO580" s="844"/>
      <c r="AP580" s="843">
        <v>0</v>
      </c>
      <c r="AQ580" s="844"/>
      <c r="AR580" s="843">
        <v>0</v>
      </c>
      <c r="AS580" s="844"/>
      <c r="AT580" s="215">
        <f t="shared" si="1061"/>
        <v>0</v>
      </c>
      <c r="AU580" s="845">
        <v>0</v>
      </c>
      <c r="AV580" s="846"/>
      <c r="AW580" s="845">
        <v>0</v>
      </c>
      <c r="AX580" s="846"/>
      <c r="AY580" s="845">
        <v>0</v>
      </c>
      <c r="AZ580" s="846"/>
      <c r="BA580" s="845">
        <v>0</v>
      </c>
      <c r="BB580" s="846"/>
      <c r="BC580" s="845">
        <v>0</v>
      </c>
      <c r="BD580" s="846"/>
      <c r="BE580" s="218">
        <f t="shared" si="1062"/>
        <v>0</v>
      </c>
      <c r="BF580" s="847">
        <v>0</v>
      </c>
      <c r="BG580" s="848"/>
      <c r="BH580" s="847">
        <v>0</v>
      </c>
      <c r="BI580" s="848"/>
      <c r="BJ580" s="847">
        <v>0</v>
      </c>
      <c r="BK580" s="848"/>
      <c r="BL580" s="847">
        <v>0</v>
      </c>
      <c r="BM580" s="848"/>
      <c r="BN580" s="847">
        <v>0</v>
      </c>
      <c r="BO580" s="848"/>
      <c r="BP580" s="413">
        <f t="shared" si="1063"/>
        <v>0</v>
      </c>
      <c r="BQ580" s="558">
        <f t="shared" si="1064"/>
        <v>0</v>
      </c>
      <c r="BR580" s="522">
        <f t="shared" si="1065"/>
        <v>0</v>
      </c>
      <c r="BS580" s="522">
        <f t="shared" si="1066"/>
        <v>0</v>
      </c>
      <c r="BT580" s="522">
        <f t="shared" si="1067"/>
        <v>0</v>
      </c>
      <c r="BU580" s="522">
        <f t="shared" si="1068"/>
        <v>0</v>
      </c>
      <c r="BV580" s="574">
        <f t="shared" si="1069"/>
        <v>0</v>
      </c>
      <c r="BW580" s="969">
        <v>0</v>
      </c>
      <c r="BX580" s="970"/>
      <c r="BY580" s="971">
        <v>0</v>
      </c>
      <c r="BZ580" s="970"/>
      <c r="CA580" s="971">
        <v>0</v>
      </c>
      <c r="CB580" s="970"/>
      <c r="CC580" s="971">
        <v>0</v>
      </c>
      <c r="CD580" s="970"/>
      <c r="CE580" s="971">
        <v>0</v>
      </c>
      <c r="CF580" s="970"/>
      <c r="CG580" s="224">
        <f t="shared" si="1070"/>
        <v>0</v>
      </c>
      <c r="CH580" s="963">
        <v>0</v>
      </c>
      <c r="CI580" s="964"/>
      <c r="CJ580" s="963">
        <v>0</v>
      </c>
      <c r="CK580" s="964"/>
      <c r="CL580" s="963">
        <v>0</v>
      </c>
      <c r="CM580" s="964"/>
      <c r="CN580" s="963">
        <v>0</v>
      </c>
      <c r="CO580" s="964"/>
      <c r="CP580" s="963">
        <v>0</v>
      </c>
      <c r="CQ580" s="964"/>
      <c r="CR580" s="227">
        <f t="shared" si="1071"/>
        <v>0</v>
      </c>
      <c r="CS580" s="965">
        <v>0</v>
      </c>
      <c r="CT580" s="966"/>
      <c r="CU580" s="965">
        <v>0</v>
      </c>
      <c r="CV580" s="966"/>
      <c r="CW580" s="965">
        <v>0</v>
      </c>
      <c r="CX580" s="966"/>
      <c r="CY580" s="965">
        <v>0</v>
      </c>
      <c r="CZ580" s="966"/>
      <c r="DA580" s="965">
        <v>0</v>
      </c>
      <c r="DB580" s="966"/>
      <c r="DC580" s="230">
        <f t="shared" si="1072"/>
        <v>0</v>
      </c>
      <c r="DD580" s="967">
        <v>0</v>
      </c>
      <c r="DE580" s="968"/>
      <c r="DF580" s="967">
        <v>0</v>
      </c>
      <c r="DG580" s="968"/>
      <c r="DH580" s="967">
        <v>0</v>
      </c>
      <c r="DI580" s="968"/>
      <c r="DJ580" s="967">
        <v>0</v>
      </c>
      <c r="DK580" s="968"/>
      <c r="DL580" s="967">
        <v>0</v>
      </c>
      <c r="DM580" s="968"/>
      <c r="DN580" s="233">
        <f t="shared" si="1073"/>
        <v>0</v>
      </c>
      <c r="DO580" s="650">
        <v>0</v>
      </c>
      <c r="DP580" s="676"/>
      <c r="DQ580" s="650">
        <v>0</v>
      </c>
      <c r="DR580" s="676"/>
      <c r="DS580" s="650">
        <v>0</v>
      </c>
      <c r="DT580" s="676"/>
      <c r="DU580" s="650">
        <v>0</v>
      </c>
      <c r="DV580" s="676"/>
      <c r="DW580" s="650">
        <v>0</v>
      </c>
      <c r="DX580" s="676"/>
      <c r="DY580" s="243">
        <f t="shared" si="1074"/>
        <v>0</v>
      </c>
      <c r="DZ580" s="558">
        <f t="shared" si="1075"/>
        <v>0</v>
      </c>
      <c r="EA580" s="522">
        <f t="shared" si="1076"/>
        <v>0</v>
      </c>
      <c r="EB580" s="522">
        <f t="shared" si="1077"/>
        <v>0</v>
      </c>
      <c r="EC580" s="522">
        <f t="shared" si="1078"/>
        <v>0</v>
      </c>
      <c r="ED580" s="522">
        <f t="shared" si="1079"/>
        <v>0</v>
      </c>
      <c r="EE580" s="574">
        <f t="shared" si="1080"/>
        <v>0</v>
      </c>
      <c r="EF580" s="239">
        <f t="shared" si="1081"/>
        <v>0</v>
      </c>
      <c r="EG580" s="239">
        <f t="shared" si="1082"/>
        <v>0</v>
      </c>
      <c r="EH580" s="239">
        <f t="shared" si="1083"/>
        <v>0</v>
      </c>
      <c r="EI580" s="239">
        <f t="shared" si="1084"/>
        <v>0</v>
      </c>
      <c r="EJ580" s="239">
        <f t="shared" si="1085"/>
        <v>0</v>
      </c>
      <c r="EK580" s="240">
        <f t="shared" si="1086"/>
        <v>0</v>
      </c>
      <c r="EL580" s="34"/>
    </row>
    <row r="581" spans="1:142" ht="15" customHeight="1">
      <c r="C581" s="652" t="s">
        <v>302</v>
      </c>
      <c r="D581" s="653"/>
      <c r="E581" s="666"/>
      <c r="F581" s="666"/>
      <c r="G581" s="666"/>
      <c r="H581" s="666"/>
      <c r="I581" s="666"/>
      <c r="J581" s="666"/>
      <c r="K581" s="666"/>
      <c r="L581" s="666"/>
      <c r="M581" s="895"/>
      <c r="N581" s="851">
        <v>0</v>
      </c>
      <c r="O581" s="871"/>
      <c r="P581" s="851">
        <v>0</v>
      </c>
      <c r="Q581" s="871"/>
      <c r="R581" s="851">
        <v>0</v>
      </c>
      <c r="S581" s="871"/>
      <c r="T581" s="851">
        <v>0</v>
      </c>
      <c r="U581" s="871"/>
      <c r="V581" s="851">
        <v>0</v>
      </c>
      <c r="W581" s="871"/>
      <c r="X581" s="92">
        <f t="shared" si="1059"/>
        <v>0</v>
      </c>
      <c r="Y581" s="849">
        <v>0</v>
      </c>
      <c r="Z581" s="960"/>
      <c r="AA581" s="849">
        <v>0</v>
      </c>
      <c r="AB581" s="960"/>
      <c r="AC581" s="849">
        <v>0</v>
      </c>
      <c r="AD581" s="960"/>
      <c r="AE581" s="849">
        <v>0</v>
      </c>
      <c r="AF581" s="960"/>
      <c r="AG581" s="849">
        <v>0</v>
      </c>
      <c r="AH581" s="960"/>
      <c r="AI581" s="212">
        <f t="shared" si="1060"/>
        <v>0</v>
      </c>
      <c r="AJ581" s="843">
        <v>0</v>
      </c>
      <c r="AK581" s="844"/>
      <c r="AL581" s="843">
        <v>0</v>
      </c>
      <c r="AM581" s="844"/>
      <c r="AN581" s="843">
        <v>0</v>
      </c>
      <c r="AO581" s="844"/>
      <c r="AP581" s="843">
        <v>0</v>
      </c>
      <c r="AQ581" s="844"/>
      <c r="AR581" s="843">
        <v>0</v>
      </c>
      <c r="AS581" s="844"/>
      <c r="AT581" s="215">
        <f t="shared" si="1061"/>
        <v>0</v>
      </c>
      <c r="AU581" s="845">
        <v>0</v>
      </c>
      <c r="AV581" s="846"/>
      <c r="AW581" s="845">
        <v>0</v>
      </c>
      <c r="AX581" s="846"/>
      <c r="AY581" s="845">
        <v>0</v>
      </c>
      <c r="AZ581" s="846"/>
      <c r="BA581" s="845">
        <v>0</v>
      </c>
      <c r="BB581" s="846"/>
      <c r="BC581" s="845">
        <v>0</v>
      </c>
      <c r="BD581" s="846"/>
      <c r="BE581" s="218">
        <f t="shared" si="1062"/>
        <v>0</v>
      </c>
      <c r="BF581" s="847">
        <v>0</v>
      </c>
      <c r="BG581" s="848"/>
      <c r="BH581" s="847">
        <v>0</v>
      </c>
      <c r="BI581" s="848"/>
      <c r="BJ581" s="847">
        <v>0</v>
      </c>
      <c r="BK581" s="848"/>
      <c r="BL581" s="847">
        <v>0</v>
      </c>
      <c r="BM581" s="848"/>
      <c r="BN581" s="847">
        <v>0</v>
      </c>
      <c r="BO581" s="848"/>
      <c r="BP581" s="413">
        <f t="shared" si="1063"/>
        <v>0</v>
      </c>
      <c r="BQ581" s="558">
        <f t="shared" si="1064"/>
        <v>0</v>
      </c>
      <c r="BR581" s="522">
        <f t="shared" si="1065"/>
        <v>0</v>
      </c>
      <c r="BS581" s="522">
        <f t="shared" si="1066"/>
        <v>0</v>
      </c>
      <c r="BT581" s="522">
        <f t="shared" si="1067"/>
        <v>0</v>
      </c>
      <c r="BU581" s="522">
        <f t="shared" si="1068"/>
        <v>0</v>
      </c>
      <c r="BV581" s="574">
        <f t="shared" si="1069"/>
        <v>0</v>
      </c>
      <c r="BW581" s="969">
        <v>0</v>
      </c>
      <c r="BX581" s="970"/>
      <c r="BY581" s="971">
        <v>0</v>
      </c>
      <c r="BZ581" s="970"/>
      <c r="CA581" s="971">
        <v>0</v>
      </c>
      <c r="CB581" s="970"/>
      <c r="CC581" s="971">
        <v>0</v>
      </c>
      <c r="CD581" s="970"/>
      <c r="CE581" s="971">
        <v>0</v>
      </c>
      <c r="CF581" s="970"/>
      <c r="CG581" s="224">
        <f t="shared" si="1070"/>
        <v>0</v>
      </c>
      <c r="CH581" s="963">
        <v>0</v>
      </c>
      <c r="CI581" s="964"/>
      <c r="CJ581" s="963">
        <v>0</v>
      </c>
      <c r="CK581" s="964"/>
      <c r="CL581" s="963">
        <v>0</v>
      </c>
      <c r="CM581" s="964"/>
      <c r="CN581" s="963">
        <v>0</v>
      </c>
      <c r="CO581" s="964"/>
      <c r="CP581" s="963">
        <v>0</v>
      </c>
      <c r="CQ581" s="964"/>
      <c r="CR581" s="227">
        <f t="shared" si="1071"/>
        <v>0</v>
      </c>
      <c r="CS581" s="965">
        <v>0</v>
      </c>
      <c r="CT581" s="966"/>
      <c r="CU581" s="965">
        <v>0</v>
      </c>
      <c r="CV581" s="966"/>
      <c r="CW581" s="965">
        <v>0</v>
      </c>
      <c r="CX581" s="966"/>
      <c r="CY581" s="965">
        <v>0</v>
      </c>
      <c r="CZ581" s="966"/>
      <c r="DA581" s="965">
        <v>0</v>
      </c>
      <c r="DB581" s="966"/>
      <c r="DC581" s="230">
        <f t="shared" si="1072"/>
        <v>0</v>
      </c>
      <c r="DD581" s="967">
        <v>0</v>
      </c>
      <c r="DE581" s="968"/>
      <c r="DF581" s="967">
        <v>0</v>
      </c>
      <c r="DG581" s="968"/>
      <c r="DH581" s="967">
        <v>0</v>
      </c>
      <c r="DI581" s="968"/>
      <c r="DJ581" s="967">
        <v>0</v>
      </c>
      <c r="DK581" s="968"/>
      <c r="DL581" s="967">
        <v>0</v>
      </c>
      <c r="DM581" s="968"/>
      <c r="DN581" s="233">
        <f t="shared" si="1073"/>
        <v>0</v>
      </c>
      <c r="DO581" s="650">
        <v>0</v>
      </c>
      <c r="DP581" s="676"/>
      <c r="DQ581" s="650">
        <v>0</v>
      </c>
      <c r="DR581" s="676"/>
      <c r="DS581" s="650">
        <v>0</v>
      </c>
      <c r="DT581" s="676"/>
      <c r="DU581" s="650">
        <v>0</v>
      </c>
      <c r="DV581" s="676"/>
      <c r="DW581" s="650">
        <v>0</v>
      </c>
      <c r="DX581" s="676"/>
      <c r="DY581" s="243">
        <f t="shared" si="1074"/>
        <v>0</v>
      </c>
      <c r="DZ581" s="558">
        <f t="shared" si="1075"/>
        <v>0</v>
      </c>
      <c r="EA581" s="522">
        <f t="shared" si="1076"/>
        <v>0</v>
      </c>
      <c r="EB581" s="522">
        <f t="shared" si="1077"/>
        <v>0</v>
      </c>
      <c r="EC581" s="522">
        <f t="shared" si="1078"/>
        <v>0</v>
      </c>
      <c r="ED581" s="522">
        <f t="shared" si="1079"/>
        <v>0</v>
      </c>
      <c r="EE581" s="574">
        <f t="shared" si="1080"/>
        <v>0</v>
      </c>
      <c r="EF581" s="239">
        <f t="shared" si="1081"/>
        <v>0</v>
      </c>
      <c r="EG581" s="239">
        <f t="shared" si="1082"/>
        <v>0</v>
      </c>
      <c r="EH581" s="239">
        <f t="shared" si="1083"/>
        <v>0</v>
      </c>
      <c r="EI581" s="239">
        <f t="shared" si="1084"/>
        <v>0</v>
      </c>
      <c r="EJ581" s="239">
        <f t="shared" si="1085"/>
        <v>0</v>
      </c>
      <c r="EK581" s="240">
        <f t="shared" si="1086"/>
        <v>0</v>
      </c>
      <c r="EL581" s="34"/>
    </row>
    <row r="582" spans="1:142" ht="15" customHeight="1">
      <c r="C582" s="652" t="s">
        <v>302</v>
      </c>
      <c r="D582" s="653"/>
      <c r="E582" s="666"/>
      <c r="F582" s="666"/>
      <c r="G582" s="666"/>
      <c r="H582" s="666"/>
      <c r="I582" s="666"/>
      <c r="J582" s="666"/>
      <c r="K582" s="666"/>
      <c r="L582" s="666"/>
      <c r="M582" s="895"/>
      <c r="N582" s="851">
        <v>0</v>
      </c>
      <c r="O582" s="871"/>
      <c r="P582" s="851">
        <v>0</v>
      </c>
      <c r="Q582" s="871"/>
      <c r="R582" s="851">
        <v>0</v>
      </c>
      <c r="S582" s="871"/>
      <c r="T582" s="851">
        <v>0</v>
      </c>
      <c r="U582" s="871"/>
      <c r="V582" s="851">
        <v>0</v>
      </c>
      <c r="W582" s="871"/>
      <c r="X582" s="92">
        <f t="shared" si="1059"/>
        <v>0</v>
      </c>
      <c r="Y582" s="849">
        <v>0</v>
      </c>
      <c r="Z582" s="960"/>
      <c r="AA582" s="849">
        <v>0</v>
      </c>
      <c r="AB582" s="960"/>
      <c r="AC582" s="849">
        <v>0</v>
      </c>
      <c r="AD582" s="960"/>
      <c r="AE582" s="849">
        <v>0</v>
      </c>
      <c r="AF582" s="960"/>
      <c r="AG582" s="849">
        <v>0</v>
      </c>
      <c r="AH582" s="960"/>
      <c r="AI582" s="212">
        <f t="shared" si="1060"/>
        <v>0</v>
      </c>
      <c r="AJ582" s="843">
        <v>0</v>
      </c>
      <c r="AK582" s="844"/>
      <c r="AL582" s="843">
        <v>0</v>
      </c>
      <c r="AM582" s="844"/>
      <c r="AN582" s="843">
        <v>0</v>
      </c>
      <c r="AO582" s="844"/>
      <c r="AP582" s="843">
        <v>0</v>
      </c>
      <c r="AQ582" s="844"/>
      <c r="AR582" s="843">
        <v>0</v>
      </c>
      <c r="AS582" s="844"/>
      <c r="AT582" s="215">
        <f t="shared" si="1061"/>
        <v>0</v>
      </c>
      <c r="AU582" s="845">
        <v>0</v>
      </c>
      <c r="AV582" s="846"/>
      <c r="AW582" s="845">
        <v>0</v>
      </c>
      <c r="AX582" s="846"/>
      <c r="AY582" s="845">
        <v>0</v>
      </c>
      <c r="AZ582" s="846"/>
      <c r="BA582" s="845">
        <v>0</v>
      </c>
      <c r="BB582" s="846"/>
      <c r="BC582" s="845">
        <v>0</v>
      </c>
      <c r="BD582" s="846"/>
      <c r="BE582" s="218">
        <f t="shared" si="1062"/>
        <v>0</v>
      </c>
      <c r="BF582" s="847">
        <v>0</v>
      </c>
      <c r="BG582" s="848"/>
      <c r="BH582" s="847">
        <v>0</v>
      </c>
      <c r="BI582" s="848"/>
      <c r="BJ582" s="847">
        <v>0</v>
      </c>
      <c r="BK582" s="848"/>
      <c r="BL582" s="847">
        <v>0</v>
      </c>
      <c r="BM582" s="848"/>
      <c r="BN582" s="847">
        <v>0</v>
      </c>
      <c r="BO582" s="848"/>
      <c r="BP582" s="413">
        <f t="shared" si="1063"/>
        <v>0</v>
      </c>
      <c r="BQ582" s="558">
        <f t="shared" si="1064"/>
        <v>0</v>
      </c>
      <c r="BR582" s="522">
        <f t="shared" si="1065"/>
        <v>0</v>
      </c>
      <c r="BS582" s="522">
        <f t="shared" si="1066"/>
        <v>0</v>
      </c>
      <c r="BT582" s="522">
        <f t="shared" si="1067"/>
        <v>0</v>
      </c>
      <c r="BU582" s="522">
        <f t="shared" si="1068"/>
        <v>0</v>
      </c>
      <c r="BV582" s="574">
        <f t="shared" si="1069"/>
        <v>0</v>
      </c>
      <c r="BW582" s="969">
        <v>0</v>
      </c>
      <c r="BX582" s="970"/>
      <c r="BY582" s="971">
        <v>0</v>
      </c>
      <c r="BZ582" s="970"/>
      <c r="CA582" s="971">
        <v>0</v>
      </c>
      <c r="CB582" s="970"/>
      <c r="CC582" s="971">
        <v>0</v>
      </c>
      <c r="CD582" s="970"/>
      <c r="CE582" s="971">
        <v>0</v>
      </c>
      <c r="CF582" s="970"/>
      <c r="CG582" s="224">
        <f t="shared" si="1070"/>
        <v>0</v>
      </c>
      <c r="CH582" s="963">
        <v>0</v>
      </c>
      <c r="CI582" s="964"/>
      <c r="CJ582" s="963">
        <v>0</v>
      </c>
      <c r="CK582" s="964"/>
      <c r="CL582" s="963">
        <v>0</v>
      </c>
      <c r="CM582" s="964"/>
      <c r="CN582" s="963">
        <v>0</v>
      </c>
      <c r="CO582" s="964"/>
      <c r="CP582" s="963">
        <v>0</v>
      </c>
      <c r="CQ582" s="964"/>
      <c r="CR582" s="227">
        <f t="shared" si="1071"/>
        <v>0</v>
      </c>
      <c r="CS582" s="965">
        <v>0</v>
      </c>
      <c r="CT582" s="966"/>
      <c r="CU582" s="965">
        <v>0</v>
      </c>
      <c r="CV582" s="966"/>
      <c r="CW582" s="965">
        <v>0</v>
      </c>
      <c r="CX582" s="966"/>
      <c r="CY582" s="965">
        <v>0</v>
      </c>
      <c r="CZ582" s="966"/>
      <c r="DA582" s="965">
        <v>0</v>
      </c>
      <c r="DB582" s="966"/>
      <c r="DC582" s="230">
        <f t="shared" si="1072"/>
        <v>0</v>
      </c>
      <c r="DD582" s="967">
        <v>0</v>
      </c>
      <c r="DE582" s="968"/>
      <c r="DF582" s="967">
        <v>0</v>
      </c>
      <c r="DG582" s="968"/>
      <c r="DH582" s="967">
        <v>0</v>
      </c>
      <c r="DI582" s="968"/>
      <c r="DJ582" s="967">
        <v>0</v>
      </c>
      <c r="DK582" s="968"/>
      <c r="DL582" s="967">
        <v>0</v>
      </c>
      <c r="DM582" s="968"/>
      <c r="DN582" s="233">
        <f t="shared" si="1073"/>
        <v>0</v>
      </c>
      <c r="DO582" s="650">
        <v>0</v>
      </c>
      <c r="DP582" s="676"/>
      <c r="DQ582" s="650">
        <v>0</v>
      </c>
      <c r="DR582" s="676"/>
      <c r="DS582" s="650">
        <v>0</v>
      </c>
      <c r="DT582" s="676"/>
      <c r="DU582" s="650">
        <v>0</v>
      </c>
      <c r="DV582" s="676"/>
      <c r="DW582" s="650">
        <v>0</v>
      </c>
      <c r="DX582" s="676"/>
      <c r="DY582" s="243">
        <f t="shared" si="1074"/>
        <v>0</v>
      </c>
      <c r="DZ582" s="558">
        <f t="shared" si="1075"/>
        <v>0</v>
      </c>
      <c r="EA582" s="522">
        <f t="shared" si="1076"/>
        <v>0</v>
      </c>
      <c r="EB582" s="522">
        <f t="shared" si="1077"/>
        <v>0</v>
      </c>
      <c r="EC582" s="522">
        <f t="shared" si="1078"/>
        <v>0</v>
      </c>
      <c r="ED582" s="522">
        <f t="shared" si="1079"/>
        <v>0</v>
      </c>
      <c r="EE582" s="574">
        <f t="shared" si="1080"/>
        <v>0</v>
      </c>
      <c r="EF582" s="239">
        <f t="shared" si="1081"/>
        <v>0</v>
      </c>
      <c r="EG582" s="239">
        <f t="shared" si="1082"/>
        <v>0</v>
      </c>
      <c r="EH582" s="239">
        <f t="shared" si="1083"/>
        <v>0</v>
      </c>
      <c r="EI582" s="239">
        <f t="shared" si="1084"/>
        <v>0</v>
      </c>
      <c r="EJ582" s="239">
        <f t="shared" si="1085"/>
        <v>0</v>
      </c>
      <c r="EK582" s="240">
        <f t="shared" si="1086"/>
        <v>0</v>
      </c>
      <c r="EL582" s="34"/>
    </row>
    <row r="583" spans="1:142" ht="15" customHeight="1">
      <c r="C583" s="652" t="s">
        <v>302</v>
      </c>
      <c r="D583" s="653"/>
      <c r="E583" s="666"/>
      <c r="F583" s="666"/>
      <c r="G583" s="666"/>
      <c r="H583" s="666"/>
      <c r="I583" s="666"/>
      <c r="J583" s="666"/>
      <c r="K583" s="666"/>
      <c r="L583" s="666"/>
      <c r="M583" s="895"/>
      <c r="N583" s="851">
        <v>0</v>
      </c>
      <c r="O583" s="871"/>
      <c r="P583" s="851">
        <v>0</v>
      </c>
      <c r="Q583" s="871"/>
      <c r="R583" s="851">
        <v>0</v>
      </c>
      <c r="S583" s="871"/>
      <c r="T583" s="851">
        <v>0</v>
      </c>
      <c r="U583" s="871"/>
      <c r="V583" s="851">
        <v>0</v>
      </c>
      <c r="W583" s="871"/>
      <c r="X583" s="92">
        <f t="shared" si="1059"/>
        <v>0</v>
      </c>
      <c r="Y583" s="849">
        <v>0</v>
      </c>
      <c r="Z583" s="960"/>
      <c r="AA583" s="849">
        <v>0</v>
      </c>
      <c r="AB583" s="960"/>
      <c r="AC583" s="849">
        <v>0</v>
      </c>
      <c r="AD583" s="960"/>
      <c r="AE583" s="849">
        <v>0</v>
      </c>
      <c r="AF583" s="960"/>
      <c r="AG583" s="849">
        <v>0</v>
      </c>
      <c r="AH583" s="960"/>
      <c r="AI583" s="212">
        <f t="shared" si="1060"/>
        <v>0</v>
      </c>
      <c r="AJ583" s="843">
        <v>0</v>
      </c>
      <c r="AK583" s="844"/>
      <c r="AL583" s="843">
        <v>0</v>
      </c>
      <c r="AM583" s="844"/>
      <c r="AN583" s="843">
        <v>0</v>
      </c>
      <c r="AO583" s="844"/>
      <c r="AP583" s="843">
        <v>0</v>
      </c>
      <c r="AQ583" s="844"/>
      <c r="AR583" s="843">
        <v>0</v>
      </c>
      <c r="AS583" s="844"/>
      <c r="AT583" s="215">
        <f t="shared" si="1061"/>
        <v>0</v>
      </c>
      <c r="AU583" s="845">
        <v>0</v>
      </c>
      <c r="AV583" s="846"/>
      <c r="AW583" s="845">
        <v>0</v>
      </c>
      <c r="AX583" s="846"/>
      <c r="AY583" s="845">
        <v>0</v>
      </c>
      <c r="AZ583" s="846"/>
      <c r="BA583" s="845">
        <v>0</v>
      </c>
      <c r="BB583" s="846"/>
      <c r="BC583" s="845">
        <v>0</v>
      </c>
      <c r="BD583" s="846"/>
      <c r="BE583" s="218">
        <f t="shared" si="1062"/>
        <v>0</v>
      </c>
      <c r="BF583" s="847">
        <v>0</v>
      </c>
      <c r="BG583" s="848"/>
      <c r="BH583" s="847">
        <v>0</v>
      </c>
      <c r="BI583" s="848"/>
      <c r="BJ583" s="847">
        <v>0</v>
      </c>
      <c r="BK583" s="848"/>
      <c r="BL583" s="847">
        <v>0</v>
      </c>
      <c r="BM583" s="848"/>
      <c r="BN583" s="847">
        <v>0</v>
      </c>
      <c r="BO583" s="848"/>
      <c r="BP583" s="413">
        <f t="shared" si="1063"/>
        <v>0</v>
      </c>
      <c r="BQ583" s="558">
        <f t="shared" si="1064"/>
        <v>0</v>
      </c>
      <c r="BR583" s="522">
        <f t="shared" si="1065"/>
        <v>0</v>
      </c>
      <c r="BS583" s="522">
        <f t="shared" si="1066"/>
        <v>0</v>
      </c>
      <c r="BT583" s="522">
        <f t="shared" si="1067"/>
        <v>0</v>
      </c>
      <c r="BU583" s="522">
        <f t="shared" si="1068"/>
        <v>0</v>
      </c>
      <c r="BV583" s="574">
        <f t="shared" si="1069"/>
        <v>0</v>
      </c>
      <c r="BW583" s="969">
        <v>0</v>
      </c>
      <c r="BX583" s="970"/>
      <c r="BY583" s="971">
        <v>0</v>
      </c>
      <c r="BZ583" s="970"/>
      <c r="CA583" s="971">
        <v>0</v>
      </c>
      <c r="CB583" s="970"/>
      <c r="CC583" s="971">
        <v>0</v>
      </c>
      <c r="CD583" s="970"/>
      <c r="CE583" s="971">
        <v>0</v>
      </c>
      <c r="CF583" s="970"/>
      <c r="CG583" s="224">
        <f t="shared" si="1070"/>
        <v>0</v>
      </c>
      <c r="CH583" s="963">
        <v>0</v>
      </c>
      <c r="CI583" s="964"/>
      <c r="CJ583" s="963">
        <v>0</v>
      </c>
      <c r="CK583" s="964"/>
      <c r="CL583" s="963">
        <v>0</v>
      </c>
      <c r="CM583" s="964"/>
      <c r="CN583" s="963">
        <v>0</v>
      </c>
      <c r="CO583" s="964"/>
      <c r="CP583" s="963">
        <v>0</v>
      </c>
      <c r="CQ583" s="964"/>
      <c r="CR583" s="227">
        <f t="shared" si="1071"/>
        <v>0</v>
      </c>
      <c r="CS583" s="965">
        <v>0</v>
      </c>
      <c r="CT583" s="966"/>
      <c r="CU583" s="965">
        <v>0</v>
      </c>
      <c r="CV583" s="966"/>
      <c r="CW583" s="965">
        <v>0</v>
      </c>
      <c r="CX583" s="966"/>
      <c r="CY583" s="965">
        <v>0</v>
      </c>
      <c r="CZ583" s="966"/>
      <c r="DA583" s="965">
        <v>0</v>
      </c>
      <c r="DB583" s="966"/>
      <c r="DC583" s="230">
        <f t="shared" si="1072"/>
        <v>0</v>
      </c>
      <c r="DD583" s="967">
        <v>0</v>
      </c>
      <c r="DE583" s="968"/>
      <c r="DF583" s="967">
        <v>0</v>
      </c>
      <c r="DG583" s="968"/>
      <c r="DH583" s="967">
        <v>0</v>
      </c>
      <c r="DI583" s="968"/>
      <c r="DJ583" s="967">
        <v>0</v>
      </c>
      <c r="DK583" s="968"/>
      <c r="DL583" s="967">
        <v>0</v>
      </c>
      <c r="DM583" s="968"/>
      <c r="DN583" s="233">
        <f t="shared" si="1073"/>
        <v>0</v>
      </c>
      <c r="DO583" s="650">
        <v>0</v>
      </c>
      <c r="DP583" s="676"/>
      <c r="DQ583" s="650">
        <v>0</v>
      </c>
      <c r="DR583" s="676"/>
      <c r="DS583" s="650">
        <v>0</v>
      </c>
      <c r="DT583" s="676"/>
      <c r="DU583" s="650">
        <v>0</v>
      </c>
      <c r="DV583" s="676"/>
      <c r="DW583" s="650">
        <v>0</v>
      </c>
      <c r="DX583" s="676"/>
      <c r="DY583" s="243">
        <f t="shared" si="1074"/>
        <v>0</v>
      </c>
      <c r="DZ583" s="558">
        <f t="shared" si="1075"/>
        <v>0</v>
      </c>
      <c r="EA583" s="522">
        <f t="shared" si="1076"/>
        <v>0</v>
      </c>
      <c r="EB583" s="522">
        <f t="shared" si="1077"/>
        <v>0</v>
      </c>
      <c r="EC583" s="522">
        <f t="shared" si="1078"/>
        <v>0</v>
      </c>
      <c r="ED583" s="522">
        <f t="shared" si="1079"/>
        <v>0</v>
      </c>
      <c r="EE583" s="574">
        <f t="shared" si="1080"/>
        <v>0</v>
      </c>
      <c r="EF583" s="239">
        <f t="shared" si="1081"/>
        <v>0</v>
      </c>
      <c r="EG583" s="239">
        <f t="shared" si="1082"/>
        <v>0</v>
      </c>
      <c r="EH583" s="239">
        <f t="shared" si="1083"/>
        <v>0</v>
      </c>
      <c r="EI583" s="239">
        <f t="shared" si="1084"/>
        <v>0</v>
      </c>
      <c r="EJ583" s="239">
        <f t="shared" si="1085"/>
        <v>0</v>
      </c>
      <c r="EK583" s="240">
        <f t="shared" si="1086"/>
        <v>0</v>
      </c>
      <c r="EL583" s="34"/>
    </row>
    <row r="584" spans="1:142" ht="15" customHeight="1">
      <c r="C584" s="652" t="s">
        <v>302</v>
      </c>
      <c r="D584" s="653"/>
      <c r="E584" s="666"/>
      <c r="F584" s="666"/>
      <c r="G584" s="666"/>
      <c r="H584" s="666"/>
      <c r="I584" s="666"/>
      <c r="J584" s="666"/>
      <c r="K584" s="666"/>
      <c r="L584" s="666"/>
      <c r="M584" s="895"/>
      <c r="N584" s="851">
        <v>0</v>
      </c>
      <c r="O584" s="871"/>
      <c r="P584" s="851">
        <v>0</v>
      </c>
      <c r="Q584" s="871"/>
      <c r="R584" s="851">
        <v>0</v>
      </c>
      <c r="S584" s="871"/>
      <c r="T584" s="851">
        <v>0</v>
      </c>
      <c r="U584" s="871"/>
      <c r="V584" s="851">
        <v>0</v>
      </c>
      <c r="W584" s="871"/>
      <c r="X584" s="92">
        <f t="shared" si="1059"/>
        <v>0</v>
      </c>
      <c r="Y584" s="849">
        <v>0</v>
      </c>
      <c r="Z584" s="960"/>
      <c r="AA584" s="849">
        <v>0</v>
      </c>
      <c r="AB584" s="960"/>
      <c r="AC584" s="849">
        <v>0</v>
      </c>
      <c r="AD584" s="960"/>
      <c r="AE584" s="849">
        <v>0</v>
      </c>
      <c r="AF584" s="960"/>
      <c r="AG584" s="849">
        <v>0</v>
      </c>
      <c r="AH584" s="960"/>
      <c r="AI584" s="212">
        <f t="shared" si="1060"/>
        <v>0</v>
      </c>
      <c r="AJ584" s="843">
        <v>0</v>
      </c>
      <c r="AK584" s="844"/>
      <c r="AL584" s="843">
        <v>0</v>
      </c>
      <c r="AM584" s="844"/>
      <c r="AN584" s="843">
        <v>0</v>
      </c>
      <c r="AO584" s="844"/>
      <c r="AP584" s="843">
        <v>0</v>
      </c>
      <c r="AQ584" s="844"/>
      <c r="AR584" s="843">
        <v>0</v>
      </c>
      <c r="AS584" s="844"/>
      <c r="AT584" s="215">
        <f t="shared" si="1061"/>
        <v>0</v>
      </c>
      <c r="AU584" s="845">
        <v>0</v>
      </c>
      <c r="AV584" s="846"/>
      <c r="AW584" s="845">
        <v>0</v>
      </c>
      <c r="AX584" s="846"/>
      <c r="AY584" s="845">
        <v>0</v>
      </c>
      <c r="AZ584" s="846"/>
      <c r="BA584" s="845">
        <v>0</v>
      </c>
      <c r="BB584" s="846"/>
      <c r="BC584" s="845">
        <v>0</v>
      </c>
      <c r="BD584" s="846"/>
      <c r="BE584" s="218">
        <f t="shared" si="1062"/>
        <v>0</v>
      </c>
      <c r="BF584" s="847">
        <v>0</v>
      </c>
      <c r="BG584" s="848"/>
      <c r="BH584" s="847">
        <v>0</v>
      </c>
      <c r="BI584" s="848"/>
      <c r="BJ584" s="847">
        <v>0</v>
      </c>
      <c r="BK584" s="848"/>
      <c r="BL584" s="847">
        <v>0</v>
      </c>
      <c r="BM584" s="848"/>
      <c r="BN584" s="847">
        <v>0</v>
      </c>
      <c r="BO584" s="848"/>
      <c r="BP584" s="413">
        <f t="shared" si="1063"/>
        <v>0</v>
      </c>
      <c r="BQ584" s="558">
        <f t="shared" si="1064"/>
        <v>0</v>
      </c>
      <c r="BR584" s="522">
        <f t="shared" si="1065"/>
        <v>0</v>
      </c>
      <c r="BS584" s="522">
        <f t="shared" si="1066"/>
        <v>0</v>
      </c>
      <c r="BT584" s="522">
        <f t="shared" si="1067"/>
        <v>0</v>
      </c>
      <c r="BU584" s="522">
        <f t="shared" si="1068"/>
        <v>0</v>
      </c>
      <c r="BV584" s="574">
        <f t="shared" si="1069"/>
        <v>0</v>
      </c>
      <c r="BW584" s="969">
        <v>0</v>
      </c>
      <c r="BX584" s="970"/>
      <c r="BY584" s="971">
        <v>0</v>
      </c>
      <c r="BZ584" s="970"/>
      <c r="CA584" s="971">
        <v>0</v>
      </c>
      <c r="CB584" s="970"/>
      <c r="CC584" s="971">
        <v>0</v>
      </c>
      <c r="CD584" s="970"/>
      <c r="CE584" s="971">
        <v>0</v>
      </c>
      <c r="CF584" s="970"/>
      <c r="CG584" s="224">
        <f t="shared" si="1070"/>
        <v>0</v>
      </c>
      <c r="CH584" s="963">
        <v>0</v>
      </c>
      <c r="CI584" s="964"/>
      <c r="CJ584" s="963">
        <v>0</v>
      </c>
      <c r="CK584" s="964"/>
      <c r="CL584" s="963">
        <v>0</v>
      </c>
      <c r="CM584" s="964"/>
      <c r="CN584" s="963">
        <v>0</v>
      </c>
      <c r="CO584" s="964"/>
      <c r="CP584" s="963">
        <v>0</v>
      </c>
      <c r="CQ584" s="964"/>
      <c r="CR584" s="227">
        <f t="shared" si="1071"/>
        <v>0</v>
      </c>
      <c r="CS584" s="965">
        <v>0</v>
      </c>
      <c r="CT584" s="966"/>
      <c r="CU584" s="965">
        <v>0</v>
      </c>
      <c r="CV584" s="966"/>
      <c r="CW584" s="965">
        <v>0</v>
      </c>
      <c r="CX584" s="966"/>
      <c r="CY584" s="965">
        <v>0</v>
      </c>
      <c r="CZ584" s="966"/>
      <c r="DA584" s="965">
        <v>0</v>
      </c>
      <c r="DB584" s="966"/>
      <c r="DC584" s="230">
        <f t="shared" si="1072"/>
        <v>0</v>
      </c>
      <c r="DD584" s="967">
        <v>0</v>
      </c>
      <c r="DE584" s="968"/>
      <c r="DF584" s="967">
        <v>0</v>
      </c>
      <c r="DG584" s="968"/>
      <c r="DH584" s="967">
        <v>0</v>
      </c>
      <c r="DI584" s="968"/>
      <c r="DJ584" s="967">
        <v>0</v>
      </c>
      <c r="DK584" s="968"/>
      <c r="DL584" s="967">
        <v>0</v>
      </c>
      <c r="DM584" s="968"/>
      <c r="DN584" s="233">
        <f t="shared" si="1073"/>
        <v>0</v>
      </c>
      <c r="DO584" s="650">
        <v>0</v>
      </c>
      <c r="DP584" s="676"/>
      <c r="DQ584" s="650">
        <v>0</v>
      </c>
      <c r="DR584" s="676"/>
      <c r="DS584" s="650">
        <v>0</v>
      </c>
      <c r="DT584" s="676"/>
      <c r="DU584" s="650">
        <v>0</v>
      </c>
      <c r="DV584" s="676"/>
      <c r="DW584" s="650">
        <v>0</v>
      </c>
      <c r="DX584" s="676"/>
      <c r="DY584" s="243">
        <f t="shared" si="1074"/>
        <v>0</v>
      </c>
      <c r="DZ584" s="558">
        <f t="shared" si="1075"/>
        <v>0</v>
      </c>
      <c r="EA584" s="522">
        <f t="shared" si="1076"/>
        <v>0</v>
      </c>
      <c r="EB584" s="522">
        <f t="shared" si="1077"/>
        <v>0</v>
      </c>
      <c r="EC584" s="522">
        <f t="shared" si="1078"/>
        <v>0</v>
      </c>
      <c r="ED584" s="522">
        <f t="shared" si="1079"/>
        <v>0</v>
      </c>
      <c r="EE584" s="574">
        <f t="shared" si="1080"/>
        <v>0</v>
      </c>
      <c r="EF584" s="239">
        <f t="shared" si="1081"/>
        <v>0</v>
      </c>
      <c r="EG584" s="239">
        <f t="shared" si="1082"/>
        <v>0</v>
      </c>
      <c r="EH584" s="239">
        <f t="shared" si="1083"/>
        <v>0</v>
      </c>
      <c r="EI584" s="239">
        <f t="shared" si="1084"/>
        <v>0</v>
      </c>
      <c r="EJ584" s="239">
        <f t="shared" si="1085"/>
        <v>0</v>
      </c>
      <c r="EK584" s="240">
        <f t="shared" si="1086"/>
        <v>0</v>
      </c>
      <c r="EL584" s="34"/>
    </row>
    <row r="585" spans="1:142" ht="15" customHeight="1">
      <c r="C585" s="652" t="s">
        <v>302</v>
      </c>
      <c r="D585" s="653"/>
      <c r="E585" s="666"/>
      <c r="F585" s="666"/>
      <c r="G585" s="666"/>
      <c r="H585" s="666"/>
      <c r="I585" s="666"/>
      <c r="J585" s="666"/>
      <c r="K585" s="666"/>
      <c r="L585" s="666"/>
      <c r="M585" s="895"/>
      <c r="N585" s="851">
        <v>0</v>
      </c>
      <c r="O585" s="871"/>
      <c r="P585" s="851">
        <v>0</v>
      </c>
      <c r="Q585" s="871"/>
      <c r="R585" s="851">
        <v>0</v>
      </c>
      <c r="S585" s="871"/>
      <c r="T585" s="851">
        <v>0</v>
      </c>
      <c r="U585" s="871"/>
      <c r="V585" s="851">
        <v>0</v>
      </c>
      <c r="W585" s="871"/>
      <c r="X585" s="92">
        <f t="shared" si="1059"/>
        <v>0</v>
      </c>
      <c r="Y585" s="849">
        <v>0</v>
      </c>
      <c r="Z585" s="960"/>
      <c r="AA585" s="849">
        <v>0</v>
      </c>
      <c r="AB585" s="960"/>
      <c r="AC585" s="849">
        <v>0</v>
      </c>
      <c r="AD585" s="960"/>
      <c r="AE585" s="849">
        <v>0</v>
      </c>
      <c r="AF585" s="960"/>
      <c r="AG585" s="849">
        <v>0</v>
      </c>
      <c r="AH585" s="960"/>
      <c r="AI585" s="212">
        <f t="shared" si="1060"/>
        <v>0</v>
      </c>
      <c r="AJ585" s="843">
        <v>0</v>
      </c>
      <c r="AK585" s="844"/>
      <c r="AL585" s="843">
        <v>0</v>
      </c>
      <c r="AM585" s="844"/>
      <c r="AN585" s="843">
        <v>0</v>
      </c>
      <c r="AO585" s="844"/>
      <c r="AP585" s="843">
        <v>0</v>
      </c>
      <c r="AQ585" s="844"/>
      <c r="AR585" s="843">
        <v>0</v>
      </c>
      <c r="AS585" s="844"/>
      <c r="AT585" s="215">
        <f t="shared" si="1061"/>
        <v>0</v>
      </c>
      <c r="AU585" s="845">
        <v>0</v>
      </c>
      <c r="AV585" s="846"/>
      <c r="AW585" s="845">
        <v>0</v>
      </c>
      <c r="AX585" s="846"/>
      <c r="AY585" s="845">
        <v>0</v>
      </c>
      <c r="AZ585" s="846"/>
      <c r="BA585" s="845">
        <v>0</v>
      </c>
      <c r="BB585" s="846"/>
      <c r="BC585" s="845">
        <v>0</v>
      </c>
      <c r="BD585" s="846"/>
      <c r="BE585" s="218">
        <f t="shared" si="1062"/>
        <v>0</v>
      </c>
      <c r="BF585" s="847">
        <v>0</v>
      </c>
      <c r="BG585" s="848"/>
      <c r="BH585" s="847">
        <v>0</v>
      </c>
      <c r="BI585" s="848"/>
      <c r="BJ585" s="847">
        <v>0</v>
      </c>
      <c r="BK585" s="848"/>
      <c r="BL585" s="847">
        <v>0</v>
      </c>
      <c r="BM585" s="848"/>
      <c r="BN585" s="847">
        <v>0</v>
      </c>
      <c r="BO585" s="848"/>
      <c r="BP585" s="413">
        <f t="shared" si="1063"/>
        <v>0</v>
      </c>
      <c r="BQ585" s="558">
        <f t="shared" si="1064"/>
        <v>0</v>
      </c>
      <c r="BR585" s="522">
        <f t="shared" si="1065"/>
        <v>0</v>
      </c>
      <c r="BS585" s="522">
        <f t="shared" si="1066"/>
        <v>0</v>
      </c>
      <c r="BT585" s="522">
        <f t="shared" si="1067"/>
        <v>0</v>
      </c>
      <c r="BU585" s="522">
        <f t="shared" si="1068"/>
        <v>0</v>
      </c>
      <c r="BV585" s="574">
        <f t="shared" si="1069"/>
        <v>0</v>
      </c>
      <c r="BW585" s="969">
        <v>0</v>
      </c>
      <c r="BX585" s="970"/>
      <c r="BY585" s="971">
        <v>0</v>
      </c>
      <c r="BZ585" s="970"/>
      <c r="CA585" s="971">
        <v>0</v>
      </c>
      <c r="CB585" s="970"/>
      <c r="CC585" s="971">
        <v>0</v>
      </c>
      <c r="CD585" s="970"/>
      <c r="CE585" s="971">
        <v>0</v>
      </c>
      <c r="CF585" s="970"/>
      <c r="CG585" s="224">
        <f t="shared" si="1070"/>
        <v>0</v>
      </c>
      <c r="CH585" s="963">
        <v>0</v>
      </c>
      <c r="CI585" s="964"/>
      <c r="CJ585" s="963">
        <v>0</v>
      </c>
      <c r="CK585" s="964"/>
      <c r="CL585" s="963">
        <v>0</v>
      </c>
      <c r="CM585" s="964"/>
      <c r="CN585" s="963">
        <v>0</v>
      </c>
      <c r="CO585" s="964"/>
      <c r="CP585" s="963">
        <v>0</v>
      </c>
      <c r="CQ585" s="964"/>
      <c r="CR585" s="227">
        <f t="shared" si="1071"/>
        <v>0</v>
      </c>
      <c r="CS585" s="965">
        <v>0</v>
      </c>
      <c r="CT585" s="966"/>
      <c r="CU585" s="965">
        <v>0</v>
      </c>
      <c r="CV585" s="966"/>
      <c r="CW585" s="965">
        <v>0</v>
      </c>
      <c r="CX585" s="966"/>
      <c r="CY585" s="965">
        <v>0</v>
      </c>
      <c r="CZ585" s="966"/>
      <c r="DA585" s="965">
        <v>0</v>
      </c>
      <c r="DB585" s="966"/>
      <c r="DC585" s="230">
        <f t="shared" si="1072"/>
        <v>0</v>
      </c>
      <c r="DD585" s="967">
        <v>0</v>
      </c>
      <c r="DE585" s="968"/>
      <c r="DF585" s="967">
        <v>0</v>
      </c>
      <c r="DG585" s="968"/>
      <c r="DH585" s="967">
        <v>0</v>
      </c>
      <c r="DI585" s="968"/>
      <c r="DJ585" s="967">
        <v>0</v>
      </c>
      <c r="DK585" s="968"/>
      <c r="DL585" s="967">
        <v>0</v>
      </c>
      <c r="DM585" s="968"/>
      <c r="DN585" s="233">
        <f t="shared" si="1073"/>
        <v>0</v>
      </c>
      <c r="DO585" s="650">
        <v>0</v>
      </c>
      <c r="DP585" s="676"/>
      <c r="DQ585" s="650">
        <v>0</v>
      </c>
      <c r="DR585" s="676"/>
      <c r="DS585" s="650">
        <v>0</v>
      </c>
      <c r="DT585" s="676"/>
      <c r="DU585" s="650">
        <v>0</v>
      </c>
      <c r="DV585" s="676"/>
      <c r="DW585" s="650">
        <v>0</v>
      </c>
      <c r="DX585" s="676"/>
      <c r="DY585" s="243">
        <f t="shared" si="1074"/>
        <v>0</v>
      </c>
      <c r="DZ585" s="558">
        <f t="shared" si="1075"/>
        <v>0</v>
      </c>
      <c r="EA585" s="522">
        <f t="shared" si="1076"/>
        <v>0</v>
      </c>
      <c r="EB585" s="522">
        <f t="shared" si="1077"/>
        <v>0</v>
      </c>
      <c r="EC585" s="522">
        <f t="shared" si="1078"/>
        <v>0</v>
      </c>
      <c r="ED585" s="522">
        <f t="shared" si="1079"/>
        <v>0</v>
      </c>
      <c r="EE585" s="574">
        <f t="shared" si="1080"/>
        <v>0</v>
      </c>
      <c r="EF585" s="239">
        <f t="shared" si="1081"/>
        <v>0</v>
      </c>
      <c r="EG585" s="239">
        <f t="shared" si="1082"/>
        <v>0</v>
      </c>
      <c r="EH585" s="239">
        <f t="shared" si="1083"/>
        <v>0</v>
      </c>
      <c r="EI585" s="239">
        <f t="shared" si="1084"/>
        <v>0</v>
      </c>
      <c r="EJ585" s="239">
        <f t="shared" si="1085"/>
        <v>0</v>
      </c>
      <c r="EK585" s="240">
        <f t="shared" si="1086"/>
        <v>0</v>
      </c>
      <c r="EL585" s="34"/>
    </row>
    <row r="586" spans="1:142" ht="16.5" customHeight="1">
      <c r="C586" s="670" t="s">
        <v>262</v>
      </c>
      <c r="D586" s="671"/>
      <c r="E586" s="671"/>
      <c r="F586" s="671"/>
      <c r="G586" s="671"/>
      <c r="H586" s="671"/>
      <c r="I586" s="671"/>
      <c r="J586" s="671"/>
      <c r="K586" s="671"/>
      <c r="L586" s="671"/>
      <c r="M586" s="672"/>
      <c r="N586" s="668">
        <f>SUM(N566:N585)</f>
        <v>0</v>
      </c>
      <c r="O586" s="686"/>
      <c r="P586" s="668">
        <f>SUM(P566:P585)</f>
        <v>0</v>
      </c>
      <c r="Q586" s="686"/>
      <c r="R586" s="668">
        <f>SUM(R566:R585)</f>
        <v>0</v>
      </c>
      <c r="S586" s="686"/>
      <c r="T586" s="668">
        <f>SUM(T566:T585)</f>
        <v>0</v>
      </c>
      <c r="U586" s="686"/>
      <c r="V586" s="668">
        <f>SUM(V566:V585)</f>
        <v>0</v>
      </c>
      <c r="W586" s="686"/>
      <c r="X586" s="120">
        <f>SUM(N586:W586)</f>
        <v>0</v>
      </c>
      <c r="Y586" s="668">
        <f>SUM(Y566:Y585)</f>
        <v>0</v>
      </c>
      <c r="Z586" s="686"/>
      <c r="AA586" s="668">
        <f>SUM(AA566:AA585)</f>
        <v>0</v>
      </c>
      <c r="AB586" s="686"/>
      <c r="AC586" s="668">
        <f>SUM(AC566:AC585)</f>
        <v>0</v>
      </c>
      <c r="AD586" s="686"/>
      <c r="AE586" s="668">
        <f>SUM(AE566:AE585)</f>
        <v>0</v>
      </c>
      <c r="AF586" s="686"/>
      <c r="AG586" s="668">
        <f>SUM(AG566:AG585)</f>
        <v>0</v>
      </c>
      <c r="AH586" s="686"/>
      <c r="AI586" s="120">
        <f>SUM(Y586:AG586)</f>
        <v>0</v>
      </c>
      <c r="AJ586" s="668">
        <f>SUM(AJ566:AJ585)</f>
        <v>0</v>
      </c>
      <c r="AK586" s="686"/>
      <c r="AL586" s="668">
        <f>SUM(AL566:AL585)</f>
        <v>0</v>
      </c>
      <c r="AM586" s="686"/>
      <c r="AN586" s="668">
        <f>SUM(AN566:AN585)</f>
        <v>0</v>
      </c>
      <c r="AO586" s="686"/>
      <c r="AP586" s="668">
        <f>SUM(AP566:AP585)</f>
        <v>0</v>
      </c>
      <c r="AQ586" s="686"/>
      <c r="AR586" s="668">
        <f>SUM(AR566:AR585)</f>
        <v>0</v>
      </c>
      <c r="AS586" s="686"/>
      <c r="AT586" s="120">
        <f>SUM(AJ586:AS586)</f>
        <v>0</v>
      </c>
      <c r="AU586" s="668">
        <f>SUM(AU566:AU585)</f>
        <v>0</v>
      </c>
      <c r="AV586" s="686"/>
      <c r="AW586" s="668">
        <f>SUM(AW566:AW585)</f>
        <v>0</v>
      </c>
      <c r="AX586" s="686"/>
      <c r="AY586" s="668">
        <f>SUM(AY566:AY585)</f>
        <v>0</v>
      </c>
      <c r="AZ586" s="686"/>
      <c r="BA586" s="668">
        <f>SUM(BA566:BA585)</f>
        <v>0</v>
      </c>
      <c r="BB586" s="686"/>
      <c r="BC586" s="668">
        <f>SUM(BC566:BC585)</f>
        <v>0</v>
      </c>
      <c r="BD586" s="686"/>
      <c r="BE586" s="120">
        <f>SUM(AU586:BD586)</f>
        <v>0</v>
      </c>
      <c r="BF586" s="668">
        <f>SUM(BF566:BF585)</f>
        <v>0</v>
      </c>
      <c r="BG586" s="686"/>
      <c r="BH586" s="668">
        <f>SUM(BH566:BH585)</f>
        <v>0</v>
      </c>
      <c r="BI586" s="686"/>
      <c r="BJ586" s="668">
        <f>SUM(BJ566:BJ585)</f>
        <v>0</v>
      </c>
      <c r="BK586" s="686"/>
      <c r="BL586" s="668">
        <f>SUM(BL566:BL585)</f>
        <v>0</v>
      </c>
      <c r="BM586" s="686"/>
      <c r="BN586" s="668">
        <f>SUM(BN566:BN585)</f>
        <v>0</v>
      </c>
      <c r="BO586" s="686"/>
      <c r="BP586" s="488">
        <f>SUM(BF586:BO586)</f>
        <v>0</v>
      </c>
      <c r="BQ586" s="580">
        <f>SUM(BQ566:BQ585)</f>
        <v>0</v>
      </c>
      <c r="BR586" s="120">
        <f t="shared" ref="BR586:BU586" si="1087">SUM(BR566:BR585)</f>
        <v>0</v>
      </c>
      <c r="BS586" s="120">
        <f t="shared" si="1087"/>
        <v>0</v>
      </c>
      <c r="BT586" s="120">
        <f t="shared" si="1087"/>
        <v>0</v>
      </c>
      <c r="BU586" s="120">
        <f t="shared" si="1087"/>
        <v>0</v>
      </c>
      <c r="BV586" s="546">
        <f>SUM(BQ586:BU586)</f>
        <v>0</v>
      </c>
      <c r="BW586" s="962">
        <f>SUM(BW566:BW585)</f>
        <v>0</v>
      </c>
      <c r="BX586" s="686"/>
      <c r="BY586" s="668">
        <f>SUM(BY566:BY585)</f>
        <v>0</v>
      </c>
      <c r="BZ586" s="686"/>
      <c r="CA586" s="668">
        <f>SUM(CA566:CA585)</f>
        <v>0</v>
      </c>
      <c r="CB586" s="686"/>
      <c r="CC586" s="668">
        <f>SUM(CC566:CC585)</f>
        <v>0</v>
      </c>
      <c r="CD586" s="686"/>
      <c r="CE586" s="668">
        <f>SUM(CE566:CE585)</f>
        <v>0</v>
      </c>
      <c r="CF586" s="686"/>
      <c r="CG586" s="120">
        <f>SUM(BW586:CF586)</f>
        <v>0</v>
      </c>
      <c r="CH586" s="668">
        <f>SUM(CH566:CH585)</f>
        <v>0</v>
      </c>
      <c r="CI586" s="686"/>
      <c r="CJ586" s="668">
        <f>SUM(CJ566:CJ585)</f>
        <v>0</v>
      </c>
      <c r="CK586" s="686"/>
      <c r="CL586" s="668">
        <f>SUM(CL566:CL585)</f>
        <v>0</v>
      </c>
      <c r="CM586" s="686"/>
      <c r="CN586" s="668">
        <f>SUM(CN566:CN585)</f>
        <v>0</v>
      </c>
      <c r="CO586" s="686"/>
      <c r="CP586" s="668">
        <f>SUM(CP566:CP585)</f>
        <v>0</v>
      </c>
      <c r="CQ586" s="686"/>
      <c r="CR586" s="120">
        <f>SUM(CH586:CQ586)</f>
        <v>0</v>
      </c>
      <c r="CS586" s="668">
        <f>SUM(CS566:CS585)</f>
        <v>0</v>
      </c>
      <c r="CT586" s="686"/>
      <c r="CU586" s="668">
        <f>SUM(CU566:CU585)</f>
        <v>0</v>
      </c>
      <c r="CV586" s="686"/>
      <c r="CW586" s="668">
        <f>SUM(CW566:CW585)</f>
        <v>0</v>
      </c>
      <c r="CX586" s="686"/>
      <c r="CY586" s="668">
        <f>SUM(CY566:CY585)</f>
        <v>0</v>
      </c>
      <c r="CZ586" s="686"/>
      <c r="DA586" s="668">
        <f>SUM(DA566:DA585)</f>
        <v>0</v>
      </c>
      <c r="DB586" s="686"/>
      <c r="DC586" s="120">
        <f>SUM(CS586:DB586)</f>
        <v>0</v>
      </c>
      <c r="DD586" s="668">
        <f>SUM(DD566:DD585)</f>
        <v>0</v>
      </c>
      <c r="DE586" s="686"/>
      <c r="DF586" s="668">
        <f>SUM(DF566:DF585)</f>
        <v>0</v>
      </c>
      <c r="DG586" s="686"/>
      <c r="DH586" s="668">
        <f>SUM(DH566:DH585)</f>
        <v>0</v>
      </c>
      <c r="DI586" s="686"/>
      <c r="DJ586" s="668">
        <f>SUM(DJ566:DJ585)</f>
        <v>0</v>
      </c>
      <c r="DK586" s="686"/>
      <c r="DL586" s="668">
        <f>SUM(DL566:DL585)</f>
        <v>0</v>
      </c>
      <c r="DM586" s="686"/>
      <c r="DN586" s="120">
        <f>SUM(DD586:DM586)</f>
        <v>0</v>
      </c>
      <c r="DO586" s="668">
        <f>SUM(DO566:DO585)</f>
        <v>0</v>
      </c>
      <c r="DP586" s="686"/>
      <c r="DQ586" s="668">
        <f>SUM(DQ566:DQ585)</f>
        <v>0</v>
      </c>
      <c r="DR586" s="686"/>
      <c r="DS586" s="668">
        <f>SUM(DS566:DS585)</f>
        <v>0</v>
      </c>
      <c r="DT586" s="686"/>
      <c r="DU586" s="668">
        <f>SUM(DU566:DU585)</f>
        <v>0</v>
      </c>
      <c r="DV586" s="686"/>
      <c r="DW586" s="668">
        <f>SUM(DW566:DW585)</f>
        <v>0</v>
      </c>
      <c r="DX586" s="686"/>
      <c r="DY586" s="120">
        <f>SUM(DO586:DX586)</f>
        <v>0</v>
      </c>
      <c r="DZ586" s="580">
        <f>SUM(DZ566:DZ585)</f>
        <v>0</v>
      </c>
      <c r="EA586" s="120">
        <f t="shared" ref="EA586" si="1088">SUM(EA566:EA585)</f>
        <v>0</v>
      </c>
      <c r="EB586" s="120">
        <f t="shared" ref="EB586" si="1089">SUM(EB566:EB585)</f>
        <v>0</v>
      </c>
      <c r="EC586" s="120">
        <f t="shared" ref="EC586" si="1090">SUM(EC566:EC585)</f>
        <v>0</v>
      </c>
      <c r="ED586" s="120">
        <f t="shared" ref="ED586" si="1091">SUM(ED566:ED585)</f>
        <v>0</v>
      </c>
      <c r="EE586" s="546">
        <f>SUM(DZ586:ED586)</f>
        <v>0</v>
      </c>
      <c r="EF586" s="291">
        <f>SUM(EF566:EF585)</f>
        <v>0</v>
      </c>
      <c r="EG586" s="291">
        <f>SUM(EG566:EG585)</f>
        <v>0</v>
      </c>
      <c r="EH586" s="291">
        <f>SUM(EH566:EH585)</f>
        <v>0</v>
      </c>
      <c r="EI586" s="291">
        <f>SUM(EI566:EI585)</f>
        <v>0</v>
      </c>
      <c r="EJ586" s="291">
        <f>SUM(EJ566:EJ585)</f>
        <v>0</v>
      </c>
      <c r="EK586" s="291">
        <f t="shared" ref="EK586" si="1092">SUM(EF586:EJ586)</f>
        <v>0</v>
      </c>
      <c r="EL586" s="34"/>
    </row>
    <row r="587" spans="1:142" ht="15" customHeight="1">
      <c r="C587" s="922"/>
      <c r="D587" s="923"/>
      <c r="E587" s="923"/>
      <c r="F587" s="923"/>
      <c r="G587" s="923"/>
      <c r="H587" s="923"/>
      <c r="I587" s="923"/>
      <c r="J587" s="923"/>
      <c r="K587" s="923"/>
      <c r="L587" s="923"/>
      <c r="M587" s="669"/>
      <c r="N587" s="879"/>
      <c r="O587" s="880"/>
      <c r="P587" s="879"/>
      <c r="Q587" s="880"/>
      <c r="R587" s="879"/>
      <c r="S587" s="880"/>
      <c r="T587" s="879"/>
      <c r="U587" s="880"/>
      <c r="V587" s="879"/>
      <c r="W587" s="880"/>
      <c r="X587" s="99"/>
      <c r="Y587" s="879"/>
      <c r="Z587" s="880"/>
      <c r="AA587" s="879"/>
      <c r="AB587" s="880"/>
      <c r="AC587" s="879"/>
      <c r="AD587" s="880"/>
      <c r="AE587" s="879"/>
      <c r="AF587" s="880"/>
      <c r="AG587" s="879"/>
      <c r="AH587" s="880"/>
      <c r="AI587" s="99"/>
      <c r="AJ587" s="879"/>
      <c r="AK587" s="880"/>
      <c r="AL587" s="879"/>
      <c r="AM587" s="880"/>
      <c r="AN587" s="879"/>
      <c r="AO587" s="880"/>
      <c r="AP587" s="879"/>
      <c r="AQ587" s="880"/>
      <c r="AR587" s="879"/>
      <c r="AS587" s="880"/>
      <c r="AT587" s="99"/>
      <c r="AU587" s="879"/>
      <c r="AV587" s="880"/>
      <c r="AW587" s="879"/>
      <c r="AX587" s="880"/>
      <c r="AY587" s="879"/>
      <c r="AZ587" s="880"/>
      <c r="BA587" s="879"/>
      <c r="BB587" s="880"/>
      <c r="BC587" s="879"/>
      <c r="BD587" s="880"/>
      <c r="BE587" s="99"/>
      <c r="BF587" s="879"/>
      <c r="BG587" s="880"/>
      <c r="BH587" s="879"/>
      <c r="BI587" s="880"/>
      <c r="BJ587" s="879"/>
      <c r="BK587" s="880"/>
      <c r="BL587" s="879"/>
      <c r="BM587" s="880"/>
      <c r="BN587" s="879"/>
      <c r="BO587" s="880"/>
      <c r="BP587" s="512"/>
      <c r="BQ587" s="582"/>
      <c r="BR587" s="99"/>
      <c r="BS587" s="99"/>
      <c r="BT587" s="99"/>
      <c r="BU587" s="99"/>
      <c r="BV587" s="542"/>
      <c r="BW587" s="982"/>
      <c r="BX587" s="880"/>
      <c r="BY587" s="879"/>
      <c r="BZ587" s="880"/>
      <c r="CA587" s="879"/>
      <c r="CB587" s="880"/>
      <c r="CC587" s="879"/>
      <c r="CD587" s="880"/>
      <c r="CE587" s="879"/>
      <c r="CF587" s="880"/>
      <c r="CG587" s="99"/>
      <c r="CH587" s="879"/>
      <c r="CI587" s="880"/>
      <c r="CJ587" s="879"/>
      <c r="CK587" s="880"/>
      <c r="CL587" s="879"/>
      <c r="CM587" s="880"/>
      <c r="CN587" s="879"/>
      <c r="CO587" s="880"/>
      <c r="CP587" s="879"/>
      <c r="CQ587" s="880"/>
      <c r="CR587" s="99"/>
      <c r="CS587" s="879"/>
      <c r="CT587" s="880"/>
      <c r="CU587" s="879"/>
      <c r="CV587" s="880"/>
      <c r="CW587" s="879"/>
      <c r="CX587" s="880"/>
      <c r="CY587" s="879"/>
      <c r="CZ587" s="880"/>
      <c r="DA587" s="879"/>
      <c r="DB587" s="880"/>
      <c r="DC587" s="99"/>
      <c r="DD587" s="879"/>
      <c r="DE587" s="880"/>
      <c r="DF587" s="879"/>
      <c r="DG587" s="880"/>
      <c r="DH587" s="879"/>
      <c r="DI587" s="880"/>
      <c r="DJ587" s="879"/>
      <c r="DK587" s="880"/>
      <c r="DL587" s="879"/>
      <c r="DM587" s="880"/>
      <c r="DN587" s="99"/>
      <c r="DO587" s="879"/>
      <c r="DP587" s="880"/>
      <c r="DQ587" s="879"/>
      <c r="DR587" s="880"/>
      <c r="DS587" s="879"/>
      <c r="DT587" s="880"/>
      <c r="DU587" s="879"/>
      <c r="DV587" s="880"/>
      <c r="DW587" s="879"/>
      <c r="DX587" s="880"/>
      <c r="DY587" s="99"/>
      <c r="DZ587" s="582"/>
      <c r="EA587" s="99"/>
      <c r="EB587" s="99"/>
      <c r="EC587" s="99"/>
      <c r="ED587" s="99"/>
      <c r="EE587" s="542"/>
      <c r="EF587" s="113"/>
      <c r="EG587" s="113"/>
      <c r="EH587" s="113"/>
      <c r="EI587" s="113"/>
      <c r="EJ587" s="113"/>
      <c r="EK587" s="113"/>
      <c r="EL587" s="34"/>
    </row>
    <row r="588" spans="1:142" ht="15" customHeight="1">
      <c r="C588" s="934" t="s">
        <v>240</v>
      </c>
      <c r="D588" s="923"/>
      <c r="E588" s="923"/>
      <c r="F588" s="923"/>
      <c r="G588" s="923"/>
      <c r="H588" s="923"/>
      <c r="I588" s="923"/>
      <c r="J588" s="923"/>
      <c r="K588" s="923"/>
      <c r="L588" s="923"/>
      <c r="M588" s="669"/>
      <c r="N588" s="883">
        <f>N586+N564+N529+N146</f>
        <v>0</v>
      </c>
      <c r="O588" s="885"/>
      <c r="P588" s="883">
        <f>P586+P564+P529+P146</f>
        <v>0</v>
      </c>
      <c r="Q588" s="885"/>
      <c r="R588" s="883">
        <f>R586+R564+R529+R146</f>
        <v>0</v>
      </c>
      <c r="S588" s="885"/>
      <c r="T588" s="883">
        <f>T586+T564+T529+T146</f>
        <v>0</v>
      </c>
      <c r="U588" s="885"/>
      <c r="V588" s="883">
        <f>V586+V564+V529+V146</f>
        <v>0</v>
      </c>
      <c r="W588" s="885"/>
      <c r="X588" s="135">
        <f>SUM(N588:W588)</f>
        <v>0</v>
      </c>
      <c r="Y588" s="883">
        <f>Y586+Y564+Y529+Y146</f>
        <v>0</v>
      </c>
      <c r="Z588" s="885"/>
      <c r="AA588" s="883">
        <f>AA586+AA564+AA529+AA146</f>
        <v>0</v>
      </c>
      <c r="AB588" s="885"/>
      <c r="AC588" s="883">
        <f>AC586+AC564+AC529+AC146</f>
        <v>0</v>
      </c>
      <c r="AD588" s="885"/>
      <c r="AE588" s="883">
        <f>AE586+AE564+AE529+AE146</f>
        <v>0</v>
      </c>
      <c r="AF588" s="885"/>
      <c r="AG588" s="883">
        <f>AG586+AG564+AG529+AG146</f>
        <v>0</v>
      </c>
      <c r="AH588" s="885"/>
      <c r="AI588" s="135">
        <f>SUM(Y588:AG588)</f>
        <v>0</v>
      </c>
      <c r="AJ588" s="883">
        <f>AJ586+AJ564+AJ529+AJ146</f>
        <v>0</v>
      </c>
      <c r="AK588" s="885"/>
      <c r="AL588" s="883">
        <f>AL586+AL564+AL529+AL146</f>
        <v>0</v>
      </c>
      <c r="AM588" s="885"/>
      <c r="AN588" s="883">
        <f>AN586+AN564+AN529+AN146</f>
        <v>0</v>
      </c>
      <c r="AO588" s="885"/>
      <c r="AP588" s="883">
        <f>AP586+AP564+AP529+AP146</f>
        <v>0</v>
      </c>
      <c r="AQ588" s="885"/>
      <c r="AR588" s="883">
        <f>AR586+AR564+AR529+AR146</f>
        <v>0</v>
      </c>
      <c r="AS588" s="885"/>
      <c r="AT588" s="135">
        <f>SUM(AJ588:AS588)</f>
        <v>0</v>
      </c>
      <c r="AU588" s="883">
        <f>AU586+AU564+AU529+AU146</f>
        <v>0</v>
      </c>
      <c r="AV588" s="885"/>
      <c r="AW588" s="883">
        <f>AW586+AW564+AW529+AW146</f>
        <v>0</v>
      </c>
      <c r="AX588" s="885"/>
      <c r="AY588" s="883">
        <f>AY586+AY564+AY529+AY146</f>
        <v>0</v>
      </c>
      <c r="AZ588" s="885"/>
      <c r="BA588" s="883">
        <f>BA586+BA564+BA529+BA146</f>
        <v>0</v>
      </c>
      <c r="BB588" s="885"/>
      <c r="BC588" s="883">
        <f>BC586+BC564+BC529+BC146</f>
        <v>0</v>
      </c>
      <c r="BD588" s="885"/>
      <c r="BE588" s="135">
        <f>SUM(AU588:BD588)</f>
        <v>0</v>
      </c>
      <c r="BF588" s="883">
        <f>BF586+BF564+BF529+BF146</f>
        <v>0</v>
      </c>
      <c r="BG588" s="885"/>
      <c r="BH588" s="883">
        <f>BH586+BH564+BH529+BH146</f>
        <v>0</v>
      </c>
      <c r="BI588" s="885"/>
      <c r="BJ588" s="883">
        <f>BJ586+BJ564+BJ529+BJ146</f>
        <v>0</v>
      </c>
      <c r="BK588" s="885"/>
      <c r="BL588" s="883">
        <f>BL586+BL564+BL529+BL146</f>
        <v>0</v>
      </c>
      <c r="BM588" s="885"/>
      <c r="BN588" s="883">
        <f>BN586+BN564+BN529+BN146</f>
        <v>0</v>
      </c>
      <c r="BO588" s="885"/>
      <c r="BP588" s="489">
        <f>SUM(BF588:BO588)</f>
        <v>0</v>
      </c>
      <c r="BQ588" s="583">
        <f t="shared" ref="BQ588" si="1093">N588+Y588+AJ588+AU588+BF588</f>
        <v>0</v>
      </c>
      <c r="BR588" s="135">
        <f t="shared" ref="BR588" si="1094">P588+AA588+AL588+AW588+BH588</f>
        <v>0</v>
      </c>
      <c r="BS588" s="135">
        <f t="shared" ref="BS588" si="1095">R588+AC588+AN588+AY588+BJ588</f>
        <v>0</v>
      </c>
      <c r="BT588" s="135">
        <f t="shared" ref="BT588" si="1096">T588+AE588+AP588+BA588+BL588</f>
        <v>0</v>
      </c>
      <c r="BU588" s="135">
        <f t="shared" ref="BU588" si="1097">V588+AG588+AR588+BC588+BN588</f>
        <v>0</v>
      </c>
      <c r="BV588" s="549">
        <f t="shared" ref="BV588" si="1098">SUM(BQ588:BU588)</f>
        <v>0</v>
      </c>
      <c r="BW588" s="978">
        <f>BW586+BW564+BW529+BW146</f>
        <v>0</v>
      </c>
      <c r="BX588" s="885"/>
      <c r="BY588" s="883">
        <f>BY586+BY564+BY529+BY146</f>
        <v>0</v>
      </c>
      <c r="BZ588" s="885"/>
      <c r="CA588" s="883">
        <f>CA586+CA564+CA529+CA146</f>
        <v>0</v>
      </c>
      <c r="CB588" s="885"/>
      <c r="CC588" s="883">
        <f>CC586+CC564+CC529+CC146</f>
        <v>0</v>
      </c>
      <c r="CD588" s="885"/>
      <c r="CE588" s="883">
        <f>CE586+CE564+CE529+CE146</f>
        <v>0</v>
      </c>
      <c r="CF588" s="885"/>
      <c r="CG588" s="135">
        <f>SUM(BW588:CF588)</f>
        <v>0</v>
      </c>
      <c r="CH588" s="883">
        <f>CH586+CH564+CH529+CH146</f>
        <v>0</v>
      </c>
      <c r="CI588" s="885"/>
      <c r="CJ588" s="883">
        <f>CJ586+CJ564+CJ529+CJ146</f>
        <v>0</v>
      </c>
      <c r="CK588" s="885"/>
      <c r="CL588" s="883">
        <f>CL586+CL564+CL529+CL146</f>
        <v>0</v>
      </c>
      <c r="CM588" s="885"/>
      <c r="CN588" s="883">
        <f>CN586+CN564+CN529+CN146</f>
        <v>0</v>
      </c>
      <c r="CO588" s="885"/>
      <c r="CP588" s="883">
        <f>CP586+CP564+CP529+CP146</f>
        <v>0</v>
      </c>
      <c r="CQ588" s="885"/>
      <c r="CR588" s="135">
        <f>SUM(CH588:CQ588)</f>
        <v>0</v>
      </c>
      <c r="CS588" s="883">
        <f>CS586+CS564+CS529+CS146</f>
        <v>0</v>
      </c>
      <c r="CT588" s="885"/>
      <c r="CU588" s="883">
        <f>CU586+CU564+CU529+CU146</f>
        <v>0</v>
      </c>
      <c r="CV588" s="885"/>
      <c r="CW588" s="883">
        <f>CW586+CW564+CW529+CW146</f>
        <v>0</v>
      </c>
      <c r="CX588" s="885"/>
      <c r="CY588" s="883">
        <f>CY586+CY564+CY529+CY146</f>
        <v>0</v>
      </c>
      <c r="CZ588" s="885"/>
      <c r="DA588" s="883">
        <f>DA586+DA564+DA529+DA146</f>
        <v>0</v>
      </c>
      <c r="DB588" s="885"/>
      <c r="DC588" s="135">
        <f>SUM(CS588:DB588)</f>
        <v>0</v>
      </c>
      <c r="DD588" s="883">
        <f>DD586+DD564+DD529+DD146</f>
        <v>0</v>
      </c>
      <c r="DE588" s="885"/>
      <c r="DF588" s="883">
        <f>DF586+DF564+DF529+DF146</f>
        <v>0</v>
      </c>
      <c r="DG588" s="885"/>
      <c r="DH588" s="883">
        <f>DH586+DH564+DH529+DH146</f>
        <v>0</v>
      </c>
      <c r="DI588" s="885"/>
      <c r="DJ588" s="883">
        <f>DJ586+DJ564+DJ529+DJ146</f>
        <v>0</v>
      </c>
      <c r="DK588" s="885"/>
      <c r="DL588" s="883">
        <f>DL586+DL564+DL529+DL146</f>
        <v>0</v>
      </c>
      <c r="DM588" s="885"/>
      <c r="DN588" s="135">
        <f>SUM(DD588:DM588)</f>
        <v>0</v>
      </c>
      <c r="DO588" s="883">
        <f>DO586+DO564+DO529+DO146</f>
        <v>0</v>
      </c>
      <c r="DP588" s="885"/>
      <c r="DQ588" s="883">
        <f>DQ586+DQ564+DQ529+DQ146</f>
        <v>0</v>
      </c>
      <c r="DR588" s="885"/>
      <c r="DS588" s="883">
        <f>DS586+DS564+DS529+DS146</f>
        <v>0</v>
      </c>
      <c r="DT588" s="885"/>
      <c r="DU588" s="883">
        <f>DU586+DU564+DU529+DU146</f>
        <v>0</v>
      </c>
      <c r="DV588" s="885"/>
      <c r="DW588" s="883">
        <f>DW586+DW564+DW529+DW146</f>
        <v>0</v>
      </c>
      <c r="DX588" s="885"/>
      <c r="DY588" s="135">
        <f>SUM(DO588:DX588)</f>
        <v>0</v>
      </c>
      <c r="DZ588" s="583">
        <f t="shared" ref="DZ588" si="1099">BW588+CH588+CS588+DD588+DO588</f>
        <v>0</v>
      </c>
      <c r="EA588" s="135">
        <f t="shared" ref="EA588" si="1100">BY588+CJ588+CU588+DF588+DQ588</f>
        <v>0</v>
      </c>
      <c r="EB588" s="135">
        <f t="shared" ref="EB588" si="1101">CA588+CL588+CW588+DH588+DS588</f>
        <v>0</v>
      </c>
      <c r="EC588" s="135">
        <f t="shared" ref="EC588" si="1102">CC588+CN588+CY588+DJ588+DU588</f>
        <v>0</v>
      </c>
      <c r="ED588" s="135">
        <f t="shared" ref="ED588" si="1103">CE588+CP588+DA588+DL588+DW588</f>
        <v>0</v>
      </c>
      <c r="EE588" s="549">
        <f t="shared" ref="EE588" si="1104">SUM(DZ588:ED588)</f>
        <v>0</v>
      </c>
      <c r="EF588" s="292">
        <f>N588+Y588+AJ588+AU588+BF588+BW588+CH588+CS588+DD588+DO588</f>
        <v>0</v>
      </c>
      <c r="EG588" s="292">
        <f>P588+AA588+AL588+AW588+BH588+BY588+CJ588+CU588+DF588+DQ588</f>
        <v>0</v>
      </c>
      <c r="EH588" s="292">
        <f>R588+AC588+AN588+AY588+BJ588+CA588+CL588+CW588+DH588+DS588</f>
        <v>0</v>
      </c>
      <c r="EI588" s="292">
        <f>T588+AE588+AP588+BA588+BL588+CC588+CN588+CY588+DJ588+DU588</f>
        <v>0</v>
      </c>
      <c r="EJ588" s="292">
        <f>V588+AG588+AR588+BC588+BN588+CE588+CP588+DA588+DL588+DW588</f>
        <v>0</v>
      </c>
      <c r="EK588" s="293">
        <f>SUM(EF588:EJ588)</f>
        <v>0</v>
      </c>
      <c r="EL588" s="34"/>
    </row>
    <row r="589" spans="1:142" ht="15" customHeight="1">
      <c r="C589" s="935"/>
      <c r="D589" s="923"/>
      <c r="E589" s="923"/>
      <c r="F589" s="923"/>
      <c r="G589" s="923"/>
      <c r="H589" s="923"/>
      <c r="I589" s="923"/>
      <c r="J589" s="923"/>
      <c r="K589" s="923"/>
      <c r="L589" s="923"/>
      <c r="M589" s="669"/>
      <c r="N589" s="896"/>
      <c r="O589" s="897"/>
      <c r="P589" s="898"/>
      <c r="Q589" s="899"/>
      <c r="R589" s="898"/>
      <c r="S589" s="899"/>
      <c r="T589" s="898"/>
      <c r="U589" s="899"/>
      <c r="V589" s="898"/>
      <c r="W589" s="899"/>
      <c r="X589" s="99"/>
      <c r="Y589" s="879"/>
      <c r="Z589" s="880"/>
      <c r="AA589" s="879"/>
      <c r="AB589" s="880"/>
      <c r="AC589" s="879"/>
      <c r="AD589" s="880"/>
      <c r="AE589" s="879"/>
      <c r="AF589" s="880"/>
      <c r="AG589" s="879"/>
      <c r="AH589" s="880"/>
      <c r="AI589" s="99"/>
      <c r="AJ589" s="879"/>
      <c r="AK589" s="880"/>
      <c r="AL589" s="879"/>
      <c r="AM589" s="880"/>
      <c r="AN589" s="879"/>
      <c r="AO589" s="880"/>
      <c r="AP589" s="879"/>
      <c r="AQ589" s="880"/>
      <c r="AR589" s="879"/>
      <c r="AS589" s="880"/>
      <c r="AT589" s="99"/>
      <c r="AU589" s="879"/>
      <c r="AV589" s="880"/>
      <c r="AW589" s="879"/>
      <c r="AX589" s="880"/>
      <c r="AY589" s="879"/>
      <c r="AZ589" s="880"/>
      <c r="BA589" s="879"/>
      <c r="BB589" s="880"/>
      <c r="BC589" s="879"/>
      <c r="BD589" s="880"/>
      <c r="BE589" s="99"/>
      <c r="BF589" s="879"/>
      <c r="BG589" s="880"/>
      <c r="BH589" s="879"/>
      <c r="BI589" s="880"/>
      <c r="BJ589" s="879"/>
      <c r="BK589" s="880"/>
      <c r="BL589" s="879"/>
      <c r="BM589" s="880"/>
      <c r="BN589" s="879"/>
      <c r="BO589" s="880"/>
      <c r="BP589" s="512"/>
      <c r="BQ589" s="582"/>
      <c r="BR589" s="99"/>
      <c r="BS589" s="99"/>
      <c r="BT589" s="99"/>
      <c r="BU589" s="99"/>
      <c r="BV589" s="542"/>
      <c r="BW589" s="982"/>
      <c r="BX589" s="880"/>
      <c r="BY589" s="879"/>
      <c r="BZ589" s="880"/>
      <c r="CA589" s="879"/>
      <c r="CB589" s="880"/>
      <c r="CC589" s="879"/>
      <c r="CD589" s="880"/>
      <c r="CE589" s="879"/>
      <c r="CF589" s="880"/>
      <c r="CG589" s="99"/>
      <c r="CH589" s="879"/>
      <c r="CI589" s="880"/>
      <c r="CJ589" s="879"/>
      <c r="CK589" s="880"/>
      <c r="CL589" s="879"/>
      <c r="CM589" s="880"/>
      <c r="CN589" s="879"/>
      <c r="CO589" s="880"/>
      <c r="CP589" s="879"/>
      <c r="CQ589" s="880"/>
      <c r="CR589" s="99"/>
      <c r="CS589" s="879"/>
      <c r="CT589" s="880"/>
      <c r="CU589" s="879"/>
      <c r="CV589" s="880"/>
      <c r="CW589" s="879"/>
      <c r="CX589" s="880"/>
      <c r="CY589" s="879"/>
      <c r="CZ589" s="880"/>
      <c r="DA589" s="879"/>
      <c r="DB589" s="880"/>
      <c r="DC589" s="99"/>
      <c r="DD589" s="879"/>
      <c r="DE589" s="880"/>
      <c r="DF589" s="879"/>
      <c r="DG589" s="880"/>
      <c r="DH589" s="879"/>
      <c r="DI589" s="880"/>
      <c r="DJ589" s="879"/>
      <c r="DK589" s="880"/>
      <c r="DL589" s="879"/>
      <c r="DM589" s="880"/>
      <c r="DN589" s="99"/>
      <c r="DO589" s="879"/>
      <c r="DP589" s="880"/>
      <c r="DQ589" s="879"/>
      <c r="DR589" s="880"/>
      <c r="DS589" s="879"/>
      <c r="DT589" s="880"/>
      <c r="DU589" s="879"/>
      <c r="DV589" s="880"/>
      <c r="DW589" s="879"/>
      <c r="DX589" s="880"/>
      <c r="DY589" s="99"/>
      <c r="DZ589" s="582"/>
      <c r="EA589" s="99"/>
      <c r="EB589" s="99"/>
      <c r="EC589" s="99"/>
      <c r="ED589" s="99"/>
      <c r="EE589" s="542"/>
      <c r="EF589" s="294"/>
      <c r="EG589" s="294"/>
      <c r="EH589" s="294"/>
      <c r="EI589" s="294"/>
      <c r="EJ589" s="294"/>
      <c r="EK589" s="113"/>
      <c r="EL589" s="34"/>
    </row>
    <row r="590" spans="1:142" ht="15" customHeight="1">
      <c r="C590" s="852" t="str">
        <f>CONCATENATE("B. ", N8, " Facilities and Administration (F&amp;A)")</f>
        <v>B. Dept #1 Request Budget Facilities and Administration (F&amp;A)</v>
      </c>
      <c r="D590" s="923"/>
      <c r="E590" s="923"/>
      <c r="F590" s="923"/>
      <c r="G590" s="923"/>
      <c r="H590" s="923"/>
      <c r="I590" s="932" t="s">
        <v>134</v>
      </c>
      <c r="J590" s="903"/>
      <c r="K590" s="903"/>
      <c r="L590" s="903"/>
      <c r="M590" s="29">
        <f>VLOOKUP(I592,F_A,2,0)</f>
        <v>0.55000000000000004</v>
      </c>
      <c r="N590" s="883">
        <f>ROUND(N$588*$M590,0)</f>
        <v>0</v>
      </c>
      <c r="O590" s="885"/>
      <c r="P590" s="883">
        <f>ROUND(P$588*$M590,0)</f>
        <v>0</v>
      </c>
      <c r="Q590" s="885"/>
      <c r="R590" s="883">
        <f>ROUND(R$588*$M590,0)</f>
        <v>0</v>
      </c>
      <c r="S590" s="885"/>
      <c r="T590" s="883">
        <f>ROUND(T$588*$M590,0)</f>
        <v>0</v>
      </c>
      <c r="U590" s="885"/>
      <c r="V590" s="883">
        <f>ROUND(V$588*$M590,0)</f>
        <v>0</v>
      </c>
      <c r="W590" s="885"/>
      <c r="X590" s="135">
        <f>SUM(N590:W590)</f>
        <v>0</v>
      </c>
      <c r="Y590" s="855"/>
      <c r="Z590" s="856"/>
      <c r="AA590" s="855"/>
      <c r="AB590" s="856"/>
      <c r="AC590" s="855"/>
      <c r="AD590" s="856"/>
      <c r="AE590" s="855"/>
      <c r="AF590" s="856"/>
      <c r="AG590" s="855"/>
      <c r="AH590" s="856"/>
      <c r="AI590" s="295"/>
      <c r="AJ590" s="855"/>
      <c r="AK590" s="856"/>
      <c r="AL590" s="855"/>
      <c r="AM590" s="856"/>
      <c r="AN590" s="855"/>
      <c r="AO590" s="856"/>
      <c r="AP590" s="855"/>
      <c r="AQ590" s="856"/>
      <c r="AR590" s="855"/>
      <c r="AS590" s="856"/>
      <c r="AT590" s="295"/>
      <c r="AU590" s="855"/>
      <c r="AV590" s="887"/>
      <c r="AW590" s="855"/>
      <c r="AX590" s="887"/>
      <c r="AY590" s="855"/>
      <c r="AZ590" s="887"/>
      <c r="BA590" s="855"/>
      <c r="BB590" s="887"/>
      <c r="BC590" s="855"/>
      <c r="BD590" s="887"/>
      <c r="BE590" s="295"/>
      <c r="BF590" s="855"/>
      <c r="BG590" s="887"/>
      <c r="BH590" s="855"/>
      <c r="BI590" s="887"/>
      <c r="BJ590" s="855"/>
      <c r="BK590" s="887"/>
      <c r="BL590" s="855"/>
      <c r="BM590" s="887"/>
      <c r="BN590" s="855"/>
      <c r="BO590" s="887"/>
      <c r="BP590" s="295"/>
      <c r="BQ590" s="583">
        <f t="shared" ref="BQ590" si="1105">N590+Y590+AJ590+AU590+BF590</f>
        <v>0</v>
      </c>
      <c r="BR590" s="135">
        <f t="shared" ref="BR590" si="1106">P590+AA590+AL590+AW590+BH590</f>
        <v>0</v>
      </c>
      <c r="BS590" s="135">
        <f t="shared" ref="BS590" si="1107">R590+AC590+AN590+AY590+BJ590</f>
        <v>0</v>
      </c>
      <c r="BT590" s="135">
        <f t="shared" ref="BT590" si="1108">T590+AE590+AP590+BA590+BL590</f>
        <v>0</v>
      </c>
      <c r="BU590" s="135">
        <f t="shared" ref="BU590" si="1109">V590+AG590+AR590+BC590+BN590</f>
        <v>0</v>
      </c>
      <c r="BV590" s="549">
        <f t="shared" ref="BV590" si="1110">SUM(BQ590:BU590)</f>
        <v>0</v>
      </c>
      <c r="BW590" s="981"/>
      <c r="BX590" s="887"/>
      <c r="BY590" s="855"/>
      <c r="BZ590" s="887"/>
      <c r="CA590" s="855"/>
      <c r="CB590" s="887"/>
      <c r="CC590" s="855"/>
      <c r="CD590" s="887"/>
      <c r="CE590" s="855"/>
      <c r="CF590" s="887"/>
      <c r="CG590" s="295"/>
      <c r="CH590" s="855"/>
      <c r="CI590" s="856"/>
      <c r="CJ590" s="855"/>
      <c r="CK590" s="856"/>
      <c r="CL590" s="855"/>
      <c r="CM590" s="856"/>
      <c r="CN590" s="855"/>
      <c r="CO590" s="856"/>
      <c r="CP590" s="855"/>
      <c r="CQ590" s="856"/>
      <c r="CR590" s="295"/>
      <c r="CS590" s="855"/>
      <c r="CT590" s="856"/>
      <c r="CU590" s="855"/>
      <c r="CV590" s="856"/>
      <c r="CW590" s="855"/>
      <c r="CX590" s="856"/>
      <c r="CY590" s="855"/>
      <c r="CZ590" s="856"/>
      <c r="DA590" s="855"/>
      <c r="DB590" s="856"/>
      <c r="DC590" s="295"/>
      <c r="DD590" s="855"/>
      <c r="DE590" s="856"/>
      <c r="DF590" s="855"/>
      <c r="DG590" s="856"/>
      <c r="DH590" s="855"/>
      <c r="DI590" s="856"/>
      <c r="DJ590" s="855"/>
      <c r="DK590" s="856"/>
      <c r="DL590" s="855"/>
      <c r="DM590" s="856"/>
      <c r="DN590" s="295"/>
      <c r="DO590" s="855"/>
      <c r="DP590" s="856"/>
      <c r="DQ590" s="855"/>
      <c r="DR590" s="856"/>
      <c r="DS590" s="855"/>
      <c r="DT590" s="856"/>
      <c r="DU590" s="855"/>
      <c r="DV590" s="856"/>
      <c r="DW590" s="855"/>
      <c r="DX590" s="856"/>
      <c r="DY590" s="295"/>
      <c r="DZ590" s="566"/>
      <c r="EA590" s="517"/>
      <c r="EB590" s="517"/>
      <c r="EC590" s="517"/>
      <c r="ED590" s="517"/>
      <c r="EE590" s="550"/>
      <c r="EF590" s="292">
        <f>N590+Y590+AJ590+AU590+BF590+BW590+CH590+CS590+DD590+DO590</f>
        <v>0</v>
      </c>
      <c r="EG590" s="292">
        <f>P590+AA590+AL590+AW590+BH590+BY590+CJ590+CU590+DF590+DQ590</f>
        <v>0</v>
      </c>
      <c r="EH590" s="292">
        <f>R590+AC590+AN590+AY590+BJ590+CA590+CL590+CW590+DH590+DS590</f>
        <v>0</v>
      </c>
      <c r="EI590" s="292">
        <f>T590+AE590+AP590+BA590+BL590+CC590+CN590+CY590+DJ590+DU590</f>
        <v>0</v>
      </c>
      <c r="EJ590" s="292">
        <f>V590+AG590+AR590+BC590+BN590+CE590+CP590+DA590+DL590+DW590</f>
        <v>0</v>
      </c>
      <c r="EK590" s="292">
        <f>SUM(EF590:EJ590)</f>
        <v>0</v>
      </c>
      <c r="EL590" s="34"/>
    </row>
    <row r="591" spans="1:142" s="188" customFormat="1" ht="15" customHeight="1">
      <c r="A591" s="296"/>
      <c r="B591" s="296"/>
      <c r="C591" s="297"/>
      <c r="D591" s="298"/>
      <c r="E591" s="298"/>
      <c r="F591" s="298"/>
      <c r="G591" s="298"/>
      <c r="H591" s="298"/>
      <c r="I591" s="299"/>
      <c r="J591" s="300"/>
      <c r="K591" s="300"/>
      <c r="L591" s="300"/>
      <c r="M591" s="35"/>
      <c r="N591" s="301"/>
      <c r="O591" s="302"/>
      <c r="P591" s="301"/>
      <c r="Q591" s="302"/>
      <c r="R591" s="301"/>
      <c r="S591" s="302"/>
      <c r="T591" s="301"/>
      <c r="U591" s="302"/>
      <c r="V591" s="301"/>
      <c r="W591" s="302"/>
      <c r="X591" s="303"/>
      <c r="Y591" s="301"/>
      <c r="Z591" s="302"/>
      <c r="AA591" s="301"/>
      <c r="AB591" s="302"/>
      <c r="AC591" s="301"/>
      <c r="AD591" s="302"/>
      <c r="AE591" s="301"/>
      <c r="AF591" s="302"/>
      <c r="AG591" s="301"/>
      <c r="AH591" s="302"/>
      <c r="AI591" s="303"/>
      <c r="AJ591" s="301"/>
      <c r="AK591" s="302"/>
      <c r="AL591" s="301"/>
      <c r="AM591" s="302"/>
      <c r="AN591" s="301"/>
      <c r="AO591" s="302"/>
      <c r="AP591" s="301"/>
      <c r="AQ591" s="302"/>
      <c r="AR591" s="301"/>
      <c r="AS591" s="302"/>
      <c r="AT591" s="303"/>
      <c r="AU591" s="301"/>
      <c r="AV591" s="302"/>
      <c r="AW591" s="301"/>
      <c r="AX591" s="302"/>
      <c r="AY591" s="301"/>
      <c r="AZ591" s="302"/>
      <c r="BA591" s="301"/>
      <c r="BB591" s="302"/>
      <c r="BC591" s="301"/>
      <c r="BD591" s="302"/>
      <c r="BE591" s="303"/>
      <c r="BF591" s="301"/>
      <c r="BG591" s="302"/>
      <c r="BH591" s="301"/>
      <c r="BI591" s="302"/>
      <c r="BJ591" s="301"/>
      <c r="BK591" s="302"/>
      <c r="BL591" s="301"/>
      <c r="BM591" s="302"/>
      <c r="BN591" s="301"/>
      <c r="BO591" s="302"/>
      <c r="BP591" s="303"/>
      <c r="BQ591" s="584"/>
      <c r="BR591" s="303"/>
      <c r="BS591" s="303"/>
      <c r="BT591" s="303"/>
      <c r="BU591" s="303"/>
      <c r="BV591" s="551"/>
      <c r="BW591" s="531"/>
      <c r="BX591" s="302"/>
      <c r="BY591" s="301"/>
      <c r="BZ591" s="302"/>
      <c r="CA591" s="301"/>
      <c r="CB591" s="302"/>
      <c r="CC591" s="301"/>
      <c r="CD591" s="302"/>
      <c r="CE591" s="301"/>
      <c r="CF591" s="302"/>
      <c r="CG591" s="303"/>
      <c r="CH591" s="301"/>
      <c r="CI591" s="302"/>
      <c r="CJ591" s="301"/>
      <c r="CK591" s="302"/>
      <c r="CL591" s="301"/>
      <c r="CM591" s="302"/>
      <c r="CN591" s="301"/>
      <c r="CO591" s="302"/>
      <c r="CP591" s="301"/>
      <c r="CQ591" s="302"/>
      <c r="CR591" s="303"/>
      <c r="CS591" s="301"/>
      <c r="CT591" s="302"/>
      <c r="CU591" s="301"/>
      <c r="CV591" s="302"/>
      <c r="CW591" s="301"/>
      <c r="CX591" s="302"/>
      <c r="CY591" s="301"/>
      <c r="CZ591" s="302"/>
      <c r="DA591" s="301"/>
      <c r="DB591" s="302"/>
      <c r="DC591" s="303"/>
      <c r="DD591" s="301"/>
      <c r="DE591" s="302"/>
      <c r="DF591" s="301"/>
      <c r="DG591" s="302"/>
      <c r="DH591" s="301"/>
      <c r="DI591" s="302"/>
      <c r="DJ591" s="301"/>
      <c r="DK591" s="302"/>
      <c r="DL591" s="301"/>
      <c r="DM591" s="302"/>
      <c r="DN591" s="303"/>
      <c r="DO591" s="301"/>
      <c r="DP591" s="302"/>
      <c r="DQ591" s="301"/>
      <c r="DR591" s="302"/>
      <c r="DS591" s="301"/>
      <c r="DT591" s="302"/>
      <c r="DU591" s="301"/>
      <c r="DV591" s="302"/>
      <c r="DW591" s="301"/>
      <c r="DX591" s="302"/>
      <c r="DY591" s="303"/>
      <c r="DZ591" s="567"/>
      <c r="EA591" s="519"/>
      <c r="EB591" s="519"/>
      <c r="EC591" s="519"/>
      <c r="ED591" s="519"/>
      <c r="EE591" s="552"/>
      <c r="EF591" s="294"/>
      <c r="EG591" s="294"/>
      <c r="EH591" s="294"/>
      <c r="EI591" s="294"/>
      <c r="EJ591" s="294"/>
      <c r="EK591" s="113"/>
      <c r="EL591" s="34"/>
    </row>
    <row r="592" spans="1:142" ht="15" customHeight="1">
      <c r="C592" s="852" t="str">
        <f>CONCATENATE("B. ", Y8, " Facilities and Administration (F&amp;A)")</f>
        <v>B. Dept #2 Request Budget Facilities and Administration (F&amp;A)</v>
      </c>
      <c r="D592" s="923"/>
      <c r="E592" s="923"/>
      <c r="F592" s="923"/>
      <c r="G592" s="923"/>
      <c r="H592" s="923"/>
      <c r="I592" s="932" t="s">
        <v>134</v>
      </c>
      <c r="J592" s="933"/>
      <c r="K592" s="933"/>
      <c r="L592" s="933"/>
      <c r="M592" s="29">
        <f>VLOOKUP(I592,F_A,2,0)</f>
        <v>0.55000000000000004</v>
      </c>
      <c r="N592" s="855"/>
      <c r="O592" s="856"/>
      <c r="P592" s="855"/>
      <c r="Q592" s="856"/>
      <c r="R592" s="855"/>
      <c r="S592" s="856"/>
      <c r="T592" s="855"/>
      <c r="U592" s="856"/>
      <c r="V592" s="855"/>
      <c r="W592" s="856"/>
      <c r="X592" s="295"/>
      <c r="Y592" s="883">
        <f>ROUND(Y$588*$M592,0)</f>
        <v>0</v>
      </c>
      <c r="Z592" s="885"/>
      <c r="AA592" s="883">
        <f t="shared" ref="AA592" si="1111">ROUND(AA$588*$M592,0)</f>
        <v>0</v>
      </c>
      <c r="AB592" s="885"/>
      <c r="AC592" s="883">
        <f t="shared" ref="AC592" si="1112">ROUND(AC$588*$M592,0)</f>
        <v>0</v>
      </c>
      <c r="AD592" s="885"/>
      <c r="AE592" s="883">
        <f t="shared" ref="AE592" si="1113">ROUND(AE$588*$M592,0)</f>
        <v>0</v>
      </c>
      <c r="AF592" s="885"/>
      <c r="AG592" s="883">
        <f t="shared" ref="AG592:AR594" si="1114">ROUND(AG$588*$M592,0)</f>
        <v>0</v>
      </c>
      <c r="AH592" s="885"/>
      <c r="AI592" s="304">
        <f>SUM(Y592:AG592)</f>
        <v>0</v>
      </c>
      <c r="AJ592" s="855"/>
      <c r="AK592" s="856"/>
      <c r="AL592" s="855"/>
      <c r="AM592" s="856"/>
      <c r="AN592" s="855"/>
      <c r="AO592" s="856"/>
      <c r="AP592" s="855"/>
      <c r="AQ592" s="856"/>
      <c r="AR592" s="855"/>
      <c r="AS592" s="856"/>
      <c r="AT592" s="295"/>
      <c r="AU592" s="855"/>
      <c r="AV592" s="887"/>
      <c r="AW592" s="855"/>
      <c r="AX592" s="887"/>
      <c r="AY592" s="855"/>
      <c r="AZ592" s="887"/>
      <c r="BA592" s="855"/>
      <c r="BB592" s="887"/>
      <c r="BC592" s="855"/>
      <c r="BD592" s="887"/>
      <c r="BE592" s="295"/>
      <c r="BF592" s="855"/>
      <c r="BG592" s="887"/>
      <c r="BH592" s="855"/>
      <c r="BI592" s="887"/>
      <c r="BJ592" s="855"/>
      <c r="BK592" s="887"/>
      <c r="BL592" s="855"/>
      <c r="BM592" s="887"/>
      <c r="BN592" s="855"/>
      <c r="BO592" s="887"/>
      <c r="BP592" s="295"/>
      <c r="BQ592" s="583">
        <f t="shared" ref="BQ592" si="1115">N592+Y592+AJ592+AU592+BF592</f>
        <v>0</v>
      </c>
      <c r="BR592" s="135">
        <f t="shared" ref="BR592" si="1116">P592+AA592+AL592+AW592+BH592</f>
        <v>0</v>
      </c>
      <c r="BS592" s="135">
        <f t="shared" ref="BS592" si="1117">R592+AC592+AN592+AY592+BJ592</f>
        <v>0</v>
      </c>
      <c r="BT592" s="135">
        <f t="shared" ref="BT592" si="1118">T592+AE592+AP592+BA592+BL592</f>
        <v>0</v>
      </c>
      <c r="BU592" s="135">
        <f t="shared" ref="BU592" si="1119">V592+AG592+AR592+BC592+BN592</f>
        <v>0</v>
      </c>
      <c r="BV592" s="549">
        <f t="shared" ref="BV592" si="1120">SUM(BQ592:BU592)</f>
        <v>0</v>
      </c>
      <c r="BW592" s="981"/>
      <c r="BX592" s="887"/>
      <c r="BY592" s="855"/>
      <c r="BZ592" s="887"/>
      <c r="CA592" s="855"/>
      <c r="CB592" s="887"/>
      <c r="CC592" s="855"/>
      <c r="CD592" s="887"/>
      <c r="CE592" s="855"/>
      <c r="CF592" s="887"/>
      <c r="CG592" s="295"/>
      <c r="CH592" s="855"/>
      <c r="CI592" s="856"/>
      <c r="CJ592" s="855"/>
      <c r="CK592" s="856"/>
      <c r="CL592" s="855"/>
      <c r="CM592" s="856"/>
      <c r="CN592" s="855"/>
      <c r="CO592" s="856"/>
      <c r="CP592" s="855"/>
      <c r="CQ592" s="856"/>
      <c r="CR592" s="295"/>
      <c r="CS592" s="855"/>
      <c r="CT592" s="856"/>
      <c r="CU592" s="855"/>
      <c r="CV592" s="856"/>
      <c r="CW592" s="855"/>
      <c r="CX592" s="856"/>
      <c r="CY592" s="855"/>
      <c r="CZ592" s="856"/>
      <c r="DA592" s="855"/>
      <c r="DB592" s="856"/>
      <c r="DC592" s="295"/>
      <c r="DD592" s="855"/>
      <c r="DE592" s="856"/>
      <c r="DF592" s="855"/>
      <c r="DG592" s="856"/>
      <c r="DH592" s="855"/>
      <c r="DI592" s="856"/>
      <c r="DJ592" s="855"/>
      <c r="DK592" s="856"/>
      <c r="DL592" s="855"/>
      <c r="DM592" s="856"/>
      <c r="DN592" s="295"/>
      <c r="DO592" s="855"/>
      <c r="DP592" s="856"/>
      <c r="DQ592" s="855"/>
      <c r="DR592" s="856"/>
      <c r="DS592" s="855"/>
      <c r="DT592" s="856"/>
      <c r="DU592" s="855"/>
      <c r="DV592" s="856"/>
      <c r="DW592" s="855"/>
      <c r="DX592" s="856"/>
      <c r="DY592" s="295"/>
      <c r="DZ592" s="566"/>
      <c r="EA592" s="517"/>
      <c r="EB592" s="517"/>
      <c r="EC592" s="517"/>
      <c r="ED592" s="517"/>
      <c r="EE592" s="550"/>
      <c r="EF592" s="292">
        <f>N592+Y592+AJ592+AU592+BF592+BW592+CH592+CS592+DD592+DO592</f>
        <v>0</v>
      </c>
      <c r="EG592" s="292">
        <f>P592+AA592+AL592+AW592+BH592+BY592+CJ592+CU592+DF592+DQ592</f>
        <v>0</v>
      </c>
      <c r="EH592" s="292">
        <f>R592+AC592+AN592+AY592+BJ592+CA592+CL592+CW592+DH592+DS592</f>
        <v>0</v>
      </c>
      <c r="EI592" s="292">
        <f>T592+AE592+AP592+BA592+BL592+CC592+CN592+CY592+DJ592+DU592</f>
        <v>0</v>
      </c>
      <c r="EJ592" s="292">
        <f>V592+AG592+AR592+BC592+BN592+CE592+CP592+DA592+DL592+DW592</f>
        <v>0</v>
      </c>
      <c r="EK592" s="292">
        <f>SUM(EF592:EJ592)</f>
        <v>0</v>
      </c>
      <c r="EL592" s="34"/>
    </row>
    <row r="593" spans="1:142" s="188" customFormat="1" ht="15" customHeight="1">
      <c r="A593" s="296"/>
      <c r="B593" s="296"/>
      <c r="C593" s="297"/>
      <c r="D593" s="298"/>
      <c r="E593" s="298"/>
      <c r="F593" s="298"/>
      <c r="G593" s="298"/>
      <c r="H593" s="298"/>
      <c r="I593" s="299"/>
      <c r="J593" s="300"/>
      <c r="K593" s="300"/>
      <c r="L593" s="300"/>
      <c r="M593" s="35"/>
      <c r="N593" s="301"/>
      <c r="O593" s="302"/>
      <c r="P593" s="301"/>
      <c r="Q593" s="302"/>
      <c r="R593" s="301"/>
      <c r="S593" s="302"/>
      <c r="T593" s="301"/>
      <c r="U593" s="302"/>
      <c r="V593" s="301"/>
      <c r="W593" s="302"/>
      <c r="X593" s="303"/>
      <c r="Y593" s="301"/>
      <c r="Z593" s="302"/>
      <c r="AA593" s="301"/>
      <c r="AB593" s="302"/>
      <c r="AC593" s="301"/>
      <c r="AD593" s="302"/>
      <c r="AE593" s="301"/>
      <c r="AF593" s="302"/>
      <c r="AG593" s="301"/>
      <c r="AH593" s="302"/>
      <c r="AI593" s="303"/>
      <c r="AJ593" s="301"/>
      <c r="AK593" s="302"/>
      <c r="AL593" s="301"/>
      <c r="AM593" s="302"/>
      <c r="AN593" s="301"/>
      <c r="AO593" s="302"/>
      <c r="AP593" s="301"/>
      <c r="AQ593" s="302"/>
      <c r="AR593" s="301"/>
      <c r="AS593" s="302"/>
      <c r="AT593" s="303"/>
      <c r="AU593" s="301"/>
      <c r="AV593" s="302"/>
      <c r="AW593" s="301"/>
      <c r="AX593" s="302"/>
      <c r="AY593" s="301"/>
      <c r="AZ593" s="302"/>
      <c r="BA593" s="301"/>
      <c r="BB593" s="302"/>
      <c r="BC593" s="301"/>
      <c r="BD593" s="302"/>
      <c r="BE593" s="303"/>
      <c r="BF593" s="301"/>
      <c r="BG593" s="302"/>
      <c r="BH593" s="301"/>
      <c r="BI593" s="302"/>
      <c r="BJ593" s="301"/>
      <c r="BK593" s="302"/>
      <c r="BL593" s="301"/>
      <c r="BM593" s="302"/>
      <c r="BN593" s="301"/>
      <c r="BO593" s="302"/>
      <c r="BP593" s="303"/>
      <c r="BQ593" s="584"/>
      <c r="BR593" s="303"/>
      <c r="BS593" s="303"/>
      <c r="BT593" s="303"/>
      <c r="BU593" s="303"/>
      <c r="BV593" s="551"/>
      <c r="BW593" s="531"/>
      <c r="BX593" s="302"/>
      <c r="BY593" s="301"/>
      <c r="BZ593" s="302"/>
      <c r="CA593" s="301"/>
      <c r="CB593" s="302"/>
      <c r="CC593" s="301"/>
      <c r="CD593" s="302"/>
      <c r="CE593" s="301"/>
      <c r="CF593" s="302"/>
      <c r="CG593" s="303"/>
      <c r="CH593" s="301"/>
      <c r="CI593" s="302"/>
      <c r="CJ593" s="301"/>
      <c r="CK593" s="302"/>
      <c r="CL593" s="301"/>
      <c r="CM593" s="302"/>
      <c r="CN593" s="301"/>
      <c r="CO593" s="302"/>
      <c r="CP593" s="301"/>
      <c r="CQ593" s="302"/>
      <c r="CR593" s="303"/>
      <c r="CS593" s="301"/>
      <c r="CT593" s="302"/>
      <c r="CU593" s="301"/>
      <c r="CV593" s="302"/>
      <c r="CW593" s="301"/>
      <c r="CX593" s="302"/>
      <c r="CY593" s="301"/>
      <c r="CZ593" s="302"/>
      <c r="DA593" s="301"/>
      <c r="DB593" s="302"/>
      <c r="DC593" s="303"/>
      <c r="DD593" s="301"/>
      <c r="DE593" s="302"/>
      <c r="DF593" s="301"/>
      <c r="DG593" s="302"/>
      <c r="DH593" s="301"/>
      <c r="DI593" s="302"/>
      <c r="DJ593" s="301"/>
      <c r="DK593" s="302"/>
      <c r="DL593" s="301"/>
      <c r="DM593" s="302"/>
      <c r="DN593" s="303"/>
      <c r="DO593" s="301"/>
      <c r="DP593" s="302"/>
      <c r="DQ593" s="301"/>
      <c r="DR593" s="302"/>
      <c r="DS593" s="301"/>
      <c r="DT593" s="302"/>
      <c r="DU593" s="301"/>
      <c r="DV593" s="302"/>
      <c r="DW593" s="301"/>
      <c r="DX593" s="302"/>
      <c r="DY593" s="303"/>
      <c r="DZ593" s="567"/>
      <c r="EA593" s="519"/>
      <c r="EB593" s="519"/>
      <c r="EC593" s="519"/>
      <c r="ED593" s="519"/>
      <c r="EE593" s="552"/>
      <c r="EF593" s="294"/>
      <c r="EG593" s="294"/>
      <c r="EH593" s="294"/>
      <c r="EI593" s="294"/>
      <c r="EJ593" s="294"/>
      <c r="EK593" s="113"/>
      <c r="EL593" s="34"/>
    </row>
    <row r="594" spans="1:142" ht="15" customHeight="1">
      <c r="C594" s="852" t="str">
        <f>CONCATENATE("B. ", AJ8, " Facilities and Administration (F&amp;A)")</f>
        <v>B. Dept #3 Request Budget Facilities and Administration (F&amp;A)</v>
      </c>
      <c r="D594" s="923"/>
      <c r="E594" s="923"/>
      <c r="F594" s="923"/>
      <c r="G594" s="923"/>
      <c r="H594" s="923"/>
      <c r="I594" s="932" t="s">
        <v>134</v>
      </c>
      <c r="J594" s="933"/>
      <c r="K594" s="933"/>
      <c r="L594" s="933"/>
      <c r="M594" s="29">
        <f>VLOOKUP(I594,F_A,2,0)</f>
        <v>0.55000000000000004</v>
      </c>
      <c r="N594" s="855"/>
      <c r="O594" s="856"/>
      <c r="P594" s="855"/>
      <c r="Q594" s="856"/>
      <c r="R594" s="855"/>
      <c r="S594" s="856"/>
      <c r="T594" s="855"/>
      <c r="U594" s="856"/>
      <c r="V594" s="855"/>
      <c r="W594" s="856"/>
      <c r="X594" s="295"/>
      <c r="Y594" s="855"/>
      <c r="Z594" s="856"/>
      <c r="AA594" s="855"/>
      <c r="AB594" s="856"/>
      <c r="AC594" s="855"/>
      <c r="AD594" s="856"/>
      <c r="AE594" s="855"/>
      <c r="AF594" s="856"/>
      <c r="AG594" s="855"/>
      <c r="AH594" s="856"/>
      <c r="AI594" s="295"/>
      <c r="AJ594" s="883">
        <f t="shared" si="1114"/>
        <v>0</v>
      </c>
      <c r="AK594" s="885"/>
      <c r="AL594" s="883">
        <f t="shared" si="1114"/>
        <v>0</v>
      </c>
      <c r="AM594" s="885"/>
      <c r="AN594" s="883">
        <f t="shared" si="1114"/>
        <v>0</v>
      </c>
      <c r="AO594" s="885"/>
      <c r="AP594" s="883">
        <f t="shared" si="1114"/>
        <v>0</v>
      </c>
      <c r="AQ594" s="885"/>
      <c r="AR594" s="883">
        <f t="shared" si="1114"/>
        <v>0</v>
      </c>
      <c r="AS594" s="885"/>
      <c r="AT594" s="135">
        <f>SUM(AJ594:AS594)</f>
        <v>0</v>
      </c>
      <c r="AU594" s="855"/>
      <c r="AV594" s="887"/>
      <c r="AW594" s="855"/>
      <c r="AX594" s="887"/>
      <c r="AY594" s="855"/>
      <c r="AZ594" s="887"/>
      <c r="BA594" s="855"/>
      <c r="BB594" s="887"/>
      <c r="BC594" s="855"/>
      <c r="BD594" s="887"/>
      <c r="BE594" s="295"/>
      <c r="BF594" s="855"/>
      <c r="BG594" s="887"/>
      <c r="BH594" s="855"/>
      <c r="BI594" s="887"/>
      <c r="BJ594" s="855"/>
      <c r="BK594" s="887"/>
      <c r="BL594" s="855"/>
      <c r="BM594" s="887"/>
      <c r="BN594" s="855"/>
      <c r="BO594" s="887"/>
      <c r="BP594" s="295"/>
      <c r="BQ594" s="583">
        <f t="shared" ref="BQ594" si="1121">N594+Y594+AJ594+AU594+BF594</f>
        <v>0</v>
      </c>
      <c r="BR594" s="135">
        <f t="shared" ref="BR594" si="1122">P594+AA594+AL594+AW594+BH594</f>
        <v>0</v>
      </c>
      <c r="BS594" s="135">
        <f t="shared" ref="BS594" si="1123">R594+AC594+AN594+AY594+BJ594</f>
        <v>0</v>
      </c>
      <c r="BT594" s="135">
        <f t="shared" ref="BT594" si="1124">T594+AE594+AP594+BA594+BL594</f>
        <v>0</v>
      </c>
      <c r="BU594" s="135">
        <f t="shared" ref="BU594" si="1125">V594+AG594+AR594+BC594+BN594</f>
        <v>0</v>
      </c>
      <c r="BV594" s="549">
        <f t="shared" ref="BV594" si="1126">SUM(BQ594:BU594)</f>
        <v>0</v>
      </c>
      <c r="BW594" s="981"/>
      <c r="BX594" s="887"/>
      <c r="BY594" s="855"/>
      <c r="BZ594" s="887"/>
      <c r="CA594" s="855"/>
      <c r="CB594" s="887"/>
      <c r="CC594" s="855"/>
      <c r="CD594" s="887"/>
      <c r="CE594" s="855"/>
      <c r="CF594" s="887"/>
      <c r="CG594" s="295"/>
      <c r="CH594" s="855"/>
      <c r="CI594" s="856"/>
      <c r="CJ594" s="855"/>
      <c r="CK594" s="856"/>
      <c r="CL594" s="855"/>
      <c r="CM594" s="856"/>
      <c r="CN594" s="855"/>
      <c r="CO594" s="856"/>
      <c r="CP594" s="855"/>
      <c r="CQ594" s="856"/>
      <c r="CR594" s="295"/>
      <c r="CS594" s="855"/>
      <c r="CT594" s="856"/>
      <c r="CU594" s="855"/>
      <c r="CV594" s="856"/>
      <c r="CW594" s="855"/>
      <c r="CX594" s="856"/>
      <c r="CY594" s="855"/>
      <c r="CZ594" s="856"/>
      <c r="DA594" s="855"/>
      <c r="DB594" s="856"/>
      <c r="DC594" s="295"/>
      <c r="DD594" s="855"/>
      <c r="DE594" s="856"/>
      <c r="DF594" s="855"/>
      <c r="DG594" s="856"/>
      <c r="DH594" s="855"/>
      <c r="DI594" s="856"/>
      <c r="DJ594" s="855"/>
      <c r="DK594" s="856"/>
      <c r="DL594" s="855"/>
      <c r="DM594" s="856"/>
      <c r="DN594" s="295"/>
      <c r="DO594" s="855"/>
      <c r="DP594" s="856"/>
      <c r="DQ594" s="855"/>
      <c r="DR594" s="856"/>
      <c r="DS594" s="855"/>
      <c r="DT594" s="856"/>
      <c r="DU594" s="855"/>
      <c r="DV594" s="856"/>
      <c r="DW594" s="855"/>
      <c r="DX594" s="856"/>
      <c r="DY594" s="295"/>
      <c r="DZ594" s="566"/>
      <c r="EA594" s="517"/>
      <c r="EB594" s="517"/>
      <c r="EC594" s="517"/>
      <c r="ED594" s="517"/>
      <c r="EE594" s="550"/>
      <c r="EF594" s="292">
        <f>N594+Y594+AJ594+AU594+BF594+BW594+CH594+CS594+DD594+DO594</f>
        <v>0</v>
      </c>
      <c r="EG594" s="292">
        <f>P594+AA594+AL594+AW594+BH594+BY594+CJ594+CU594+DF594+DQ594</f>
        <v>0</v>
      </c>
      <c r="EH594" s="292">
        <f>R594+AC594+AN594+AY594+BJ594+CA594+CL594+CW594+DH594+DS594</f>
        <v>0</v>
      </c>
      <c r="EI594" s="292">
        <f>T594+AE594+AP594+BA594+BL594+CC594+CN594+CY594+DJ594+DU594</f>
        <v>0</v>
      </c>
      <c r="EJ594" s="292">
        <f>V594+AG594+AR594+BC594+BN594+CE594+CP594+DA594+DL594+DW594</f>
        <v>0</v>
      </c>
      <c r="EK594" s="292">
        <f>SUM(EF594:EJ594)</f>
        <v>0</v>
      </c>
      <c r="EL594" s="34"/>
    </row>
    <row r="595" spans="1:142" s="188" customFormat="1" ht="15" customHeight="1">
      <c r="A595" s="296"/>
      <c r="B595" s="296"/>
      <c r="C595" s="297"/>
      <c r="D595" s="298"/>
      <c r="E595" s="298"/>
      <c r="F595" s="298"/>
      <c r="G595" s="298"/>
      <c r="H595" s="298"/>
      <c r="I595" s="299"/>
      <c r="J595" s="300"/>
      <c r="K595" s="300"/>
      <c r="L595" s="300"/>
      <c r="M595" s="35"/>
      <c r="N595" s="301"/>
      <c r="O595" s="302"/>
      <c r="P595" s="301"/>
      <c r="Q595" s="302"/>
      <c r="R595" s="301"/>
      <c r="S595" s="302"/>
      <c r="T595" s="301"/>
      <c r="U595" s="302"/>
      <c r="V595" s="301"/>
      <c r="W595" s="302"/>
      <c r="X595" s="303"/>
      <c r="Y595" s="301"/>
      <c r="Z595" s="302"/>
      <c r="AA595" s="301"/>
      <c r="AB595" s="302"/>
      <c r="AC595" s="301"/>
      <c r="AD595" s="302"/>
      <c r="AE595" s="301"/>
      <c r="AF595" s="302"/>
      <c r="AG595" s="301"/>
      <c r="AH595" s="302"/>
      <c r="AI595" s="303"/>
      <c r="AJ595" s="301"/>
      <c r="AK595" s="302"/>
      <c r="AL595" s="301"/>
      <c r="AM595" s="302"/>
      <c r="AN595" s="301"/>
      <c r="AO595" s="302"/>
      <c r="AP595" s="301"/>
      <c r="AQ595" s="302"/>
      <c r="AR595" s="301"/>
      <c r="AS595" s="302"/>
      <c r="AT595" s="303"/>
      <c r="AU595" s="301"/>
      <c r="AV595" s="302"/>
      <c r="AW595" s="301"/>
      <c r="AX595" s="302"/>
      <c r="AY595" s="301"/>
      <c r="AZ595" s="302"/>
      <c r="BA595" s="301"/>
      <c r="BB595" s="302"/>
      <c r="BC595" s="301"/>
      <c r="BD595" s="302"/>
      <c r="BE595" s="303"/>
      <c r="BF595" s="301"/>
      <c r="BG595" s="302"/>
      <c r="BH595" s="301"/>
      <c r="BI595" s="302"/>
      <c r="BJ595" s="301"/>
      <c r="BK595" s="302"/>
      <c r="BL595" s="301"/>
      <c r="BM595" s="302"/>
      <c r="BN595" s="301"/>
      <c r="BO595" s="302"/>
      <c r="BP595" s="518"/>
      <c r="BQ595" s="584"/>
      <c r="BR595" s="303"/>
      <c r="BS595" s="303"/>
      <c r="BT595" s="303"/>
      <c r="BU595" s="303"/>
      <c r="BV595" s="551"/>
      <c r="BW595" s="531"/>
      <c r="BX595" s="302"/>
      <c r="BY595" s="301"/>
      <c r="BZ595" s="302"/>
      <c r="CA595" s="301"/>
      <c r="CB595" s="302"/>
      <c r="CC595" s="301"/>
      <c r="CD595" s="302"/>
      <c r="CE595" s="301"/>
      <c r="CF595" s="302"/>
      <c r="CG595" s="303"/>
      <c r="CH595" s="313"/>
      <c r="CI595" s="314"/>
      <c r="CJ595" s="313"/>
      <c r="CK595" s="314"/>
      <c r="CL595" s="313"/>
      <c r="CM595" s="314"/>
      <c r="CN595" s="313"/>
      <c r="CO595" s="314"/>
      <c r="CP595" s="313"/>
      <c r="CQ595" s="314"/>
      <c r="CR595" s="317"/>
      <c r="CS595" s="313"/>
      <c r="CT595" s="314"/>
      <c r="CU595" s="313"/>
      <c r="CV595" s="314"/>
      <c r="CW595" s="313"/>
      <c r="CX595" s="314"/>
      <c r="CY595" s="313"/>
      <c r="CZ595" s="314"/>
      <c r="DA595" s="313"/>
      <c r="DB595" s="314"/>
      <c r="DC595" s="317"/>
      <c r="DD595" s="313"/>
      <c r="DE595" s="314"/>
      <c r="DF595" s="313"/>
      <c r="DG595" s="314"/>
      <c r="DH595" s="313"/>
      <c r="DI595" s="314"/>
      <c r="DJ595" s="313"/>
      <c r="DK595" s="314"/>
      <c r="DL595" s="313"/>
      <c r="DM595" s="314"/>
      <c r="DN595" s="317"/>
      <c r="DO595" s="313"/>
      <c r="DP595" s="314"/>
      <c r="DQ595" s="313"/>
      <c r="DR595" s="314"/>
      <c r="DS595" s="313"/>
      <c r="DT595" s="314"/>
      <c r="DU595" s="313"/>
      <c r="DV595" s="314"/>
      <c r="DW595" s="313"/>
      <c r="DX595" s="314"/>
      <c r="DY595" s="317"/>
      <c r="DZ595" s="567"/>
      <c r="EA595" s="519"/>
      <c r="EB595" s="519"/>
      <c r="EC595" s="519"/>
      <c r="ED595" s="519"/>
      <c r="EE595" s="552"/>
      <c r="EF595" s="294"/>
      <c r="EG595" s="294"/>
      <c r="EH595" s="294"/>
      <c r="EI595" s="294"/>
      <c r="EJ595" s="294"/>
      <c r="EK595" s="113"/>
      <c r="EL595" s="34"/>
    </row>
    <row r="596" spans="1:142" ht="15" customHeight="1">
      <c r="C596" s="852" t="str">
        <f>CONCATENATE("B. ", AU8, " Facilities and Administration (F&amp;A)")</f>
        <v>B. Dept #4 Request Budget Facilities and Administration (F&amp;A)</v>
      </c>
      <c r="D596" s="923"/>
      <c r="E596" s="923"/>
      <c r="F596" s="923"/>
      <c r="G596" s="923"/>
      <c r="H596" s="923"/>
      <c r="I596" s="932" t="s">
        <v>134</v>
      </c>
      <c r="J596" s="933"/>
      <c r="K596" s="933"/>
      <c r="L596" s="933"/>
      <c r="M596" s="29">
        <f>VLOOKUP(I596,F_A,2,0)</f>
        <v>0.55000000000000004</v>
      </c>
      <c r="N596" s="855"/>
      <c r="O596" s="856"/>
      <c r="P596" s="855"/>
      <c r="Q596" s="856"/>
      <c r="R596" s="855"/>
      <c r="S596" s="856"/>
      <c r="T596" s="855"/>
      <c r="U596" s="856"/>
      <c r="V596" s="855"/>
      <c r="W596" s="856"/>
      <c r="X596" s="295"/>
      <c r="Y596" s="855"/>
      <c r="Z596" s="856"/>
      <c r="AA596" s="855"/>
      <c r="AB596" s="856"/>
      <c r="AC596" s="855"/>
      <c r="AD596" s="856"/>
      <c r="AE596" s="855"/>
      <c r="AF596" s="856"/>
      <c r="AG596" s="855"/>
      <c r="AH596" s="856"/>
      <c r="AI596" s="295"/>
      <c r="AJ596" s="855"/>
      <c r="AK596" s="856"/>
      <c r="AL596" s="855"/>
      <c r="AM596" s="856"/>
      <c r="AN596" s="855"/>
      <c r="AO596" s="856"/>
      <c r="AP596" s="855"/>
      <c r="AQ596" s="856"/>
      <c r="AR596" s="855"/>
      <c r="AS596" s="856"/>
      <c r="AT596" s="295"/>
      <c r="AU596" s="883">
        <f t="shared" ref="AU596:BJ598" si="1127">ROUND(AU$588*$M596,0)</f>
        <v>0</v>
      </c>
      <c r="AV596" s="885"/>
      <c r="AW596" s="883">
        <f t="shared" si="1127"/>
        <v>0</v>
      </c>
      <c r="AX596" s="885"/>
      <c r="AY596" s="883">
        <f t="shared" si="1127"/>
        <v>0</v>
      </c>
      <c r="AZ596" s="885"/>
      <c r="BA596" s="883">
        <f t="shared" si="1127"/>
        <v>0</v>
      </c>
      <c r="BB596" s="885"/>
      <c r="BC596" s="883">
        <f t="shared" si="1127"/>
        <v>0</v>
      </c>
      <c r="BD596" s="885"/>
      <c r="BE596" s="135">
        <f>SUM(AU596:BD596)</f>
        <v>0</v>
      </c>
      <c r="BF596" s="855"/>
      <c r="BG596" s="887"/>
      <c r="BH596" s="855"/>
      <c r="BI596" s="887"/>
      <c r="BJ596" s="855"/>
      <c r="BK596" s="887"/>
      <c r="BL596" s="855"/>
      <c r="BM596" s="887"/>
      <c r="BN596" s="855"/>
      <c r="BO596" s="887"/>
      <c r="BP596" s="295"/>
      <c r="BQ596" s="583">
        <f t="shared" ref="BQ596" si="1128">N596+Y596+AJ596+AU596+BF596</f>
        <v>0</v>
      </c>
      <c r="BR596" s="135">
        <f t="shared" ref="BR596" si="1129">P596+AA596+AL596+AW596+BH596</f>
        <v>0</v>
      </c>
      <c r="BS596" s="135">
        <f t="shared" ref="BS596" si="1130">R596+AC596+AN596+AY596+BJ596</f>
        <v>0</v>
      </c>
      <c r="BT596" s="135">
        <f t="shared" ref="BT596" si="1131">T596+AE596+AP596+BA596+BL596</f>
        <v>0</v>
      </c>
      <c r="BU596" s="135">
        <f t="shared" ref="BU596" si="1132">V596+AG596+AR596+BC596+BN596</f>
        <v>0</v>
      </c>
      <c r="BV596" s="549">
        <f t="shared" ref="BV596" si="1133">SUM(BQ596:BU596)</f>
        <v>0</v>
      </c>
      <c r="BW596" s="981"/>
      <c r="BX596" s="887"/>
      <c r="BY596" s="855"/>
      <c r="BZ596" s="887"/>
      <c r="CA596" s="855"/>
      <c r="CB596" s="887"/>
      <c r="CC596" s="855"/>
      <c r="CD596" s="887"/>
      <c r="CE596" s="855"/>
      <c r="CF596" s="887"/>
      <c r="CG596" s="295"/>
      <c r="CH596" s="855"/>
      <c r="CI596" s="856"/>
      <c r="CJ596" s="855"/>
      <c r="CK596" s="856"/>
      <c r="CL596" s="855"/>
      <c r="CM596" s="856"/>
      <c r="CN596" s="855"/>
      <c r="CO596" s="856"/>
      <c r="CP596" s="855"/>
      <c r="CQ596" s="856"/>
      <c r="CR596" s="295"/>
      <c r="CS596" s="855"/>
      <c r="CT596" s="856"/>
      <c r="CU596" s="855"/>
      <c r="CV596" s="856"/>
      <c r="CW596" s="855"/>
      <c r="CX596" s="856"/>
      <c r="CY596" s="855"/>
      <c r="CZ596" s="856"/>
      <c r="DA596" s="855"/>
      <c r="DB596" s="856"/>
      <c r="DC596" s="295"/>
      <c r="DD596" s="855"/>
      <c r="DE596" s="856"/>
      <c r="DF596" s="855"/>
      <c r="DG596" s="856"/>
      <c r="DH596" s="855"/>
      <c r="DI596" s="856"/>
      <c r="DJ596" s="855"/>
      <c r="DK596" s="856"/>
      <c r="DL596" s="855"/>
      <c r="DM596" s="856"/>
      <c r="DN596" s="295"/>
      <c r="DO596" s="855"/>
      <c r="DP596" s="856"/>
      <c r="DQ596" s="855"/>
      <c r="DR596" s="856"/>
      <c r="DS596" s="855"/>
      <c r="DT596" s="856"/>
      <c r="DU596" s="855"/>
      <c r="DV596" s="856"/>
      <c r="DW596" s="855"/>
      <c r="DX596" s="856"/>
      <c r="DY596" s="295"/>
      <c r="DZ596" s="566"/>
      <c r="EA596" s="517"/>
      <c r="EB596" s="517"/>
      <c r="EC596" s="517"/>
      <c r="ED596" s="517"/>
      <c r="EE596" s="550"/>
      <c r="EF596" s="292">
        <f>N596+Y596+AJ596+AU596+BF596+BW596+CH596+CS596+DD596+DO596</f>
        <v>0</v>
      </c>
      <c r="EG596" s="292">
        <f>P596+AA596+AL596+AW596+BH596+BY596+CJ596+CU596+DF596+DQ596</f>
        <v>0</v>
      </c>
      <c r="EH596" s="292">
        <f>R596+AC596+AN596+AY596+BJ596+CA596+CL596+CW596+DH596+DS596</f>
        <v>0</v>
      </c>
      <c r="EI596" s="292">
        <f>T596+AE596+AP596+BA596+BL596+CC596+CN596+CY596+DJ596+DU596</f>
        <v>0</v>
      </c>
      <c r="EJ596" s="292">
        <f>V596+AG596+AR596+BC596+BN596+CE596+CP596+DA596+DL596+DW596</f>
        <v>0</v>
      </c>
      <c r="EK596" s="292">
        <f>SUM(EF596:EJ596)</f>
        <v>0</v>
      </c>
      <c r="EL596" s="34"/>
    </row>
    <row r="597" spans="1:142" s="320" customFormat="1" ht="15" customHeight="1">
      <c r="A597" s="308"/>
      <c r="B597" s="308"/>
      <c r="C597" s="309"/>
      <c r="D597" s="310"/>
      <c r="E597" s="310"/>
      <c r="F597" s="310"/>
      <c r="G597" s="310"/>
      <c r="H597" s="310"/>
      <c r="I597" s="311"/>
      <c r="J597" s="312"/>
      <c r="K597" s="312"/>
      <c r="L597" s="312"/>
      <c r="M597" s="37"/>
      <c r="N597" s="313"/>
      <c r="O597" s="314"/>
      <c r="P597" s="313"/>
      <c r="Q597" s="314"/>
      <c r="R597" s="313"/>
      <c r="S597" s="314"/>
      <c r="T597" s="313"/>
      <c r="U597" s="314"/>
      <c r="V597" s="313"/>
      <c r="W597" s="314"/>
      <c r="X597" s="317"/>
      <c r="Y597" s="313"/>
      <c r="Z597" s="314"/>
      <c r="AA597" s="313"/>
      <c r="AB597" s="314"/>
      <c r="AC597" s="313"/>
      <c r="AD597" s="314"/>
      <c r="AE597" s="313"/>
      <c r="AF597" s="314"/>
      <c r="AG597" s="313"/>
      <c r="AH597" s="314"/>
      <c r="AI597" s="317"/>
      <c r="AJ597" s="313"/>
      <c r="AK597" s="314"/>
      <c r="AL597" s="313"/>
      <c r="AM597" s="314"/>
      <c r="AN597" s="313"/>
      <c r="AO597" s="314"/>
      <c r="AP597" s="313"/>
      <c r="AQ597" s="314"/>
      <c r="AR597" s="313"/>
      <c r="AS597" s="314"/>
      <c r="AT597" s="317"/>
      <c r="AU597" s="313"/>
      <c r="AV597" s="314"/>
      <c r="AW597" s="313"/>
      <c r="AX597" s="314"/>
      <c r="AY597" s="313"/>
      <c r="AZ597" s="314"/>
      <c r="BA597" s="313"/>
      <c r="BB597" s="314"/>
      <c r="BC597" s="313"/>
      <c r="BD597" s="314"/>
      <c r="BE597" s="317"/>
      <c r="BF597" s="313"/>
      <c r="BG597" s="314"/>
      <c r="BH597" s="313"/>
      <c r="BI597" s="314"/>
      <c r="BJ597" s="313"/>
      <c r="BK597" s="314"/>
      <c r="BL597" s="313"/>
      <c r="BM597" s="314"/>
      <c r="BN597" s="313"/>
      <c r="BO597" s="314"/>
      <c r="BP597" s="519"/>
      <c r="BQ597" s="585"/>
      <c r="BR597" s="317"/>
      <c r="BS597" s="317"/>
      <c r="BT597" s="317"/>
      <c r="BU597" s="317"/>
      <c r="BV597" s="552"/>
      <c r="BW597" s="532"/>
      <c r="BX597" s="314"/>
      <c r="BY597" s="313"/>
      <c r="BZ597" s="314"/>
      <c r="CA597" s="313"/>
      <c r="CB597" s="314"/>
      <c r="CC597" s="313"/>
      <c r="CD597" s="314"/>
      <c r="CE597" s="313"/>
      <c r="CF597" s="314"/>
      <c r="CG597" s="317"/>
      <c r="CH597" s="313"/>
      <c r="CI597" s="314"/>
      <c r="CJ597" s="313"/>
      <c r="CK597" s="314"/>
      <c r="CL597" s="313"/>
      <c r="CM597" s="314"/>
      <c r="CN597" s="313"/>
      <c r="CO597" s="314"/>
      <c r="CP597" s="313"/>
      <c r="CQ597" s="314"/>
      <c r="CR597" s="317"/>
      <c r="CS597" s="313"/>
      <c r="CT597" s="314"/>
      <c r="CU597" s="313"/>
      <c r="CV597" s="314"/>
      <c r="CW597" s="313"/>
      <c r="CX597" s="314"/>
      <c r="CY597" s="313"/>
      <c r="CZ597" s="314"/>
      <c r="DA597" s="313"/>
      <c r="DB597" s="314"/>
      <c r="DC597" s="317"/>
      <c r="DD597" s="313"/>
      <c r="DE597" s="314"/>
      <c r="DF597" s="313"/>
      <c r="DG597" s="314"/>
      <c r="DH597" s="313"/>
      <c r="DI597" s="314"/>
      <c r="DJ597" s="313"/>
      <c r="DK597" s="314"/>
      <c r="DL597" s="313"/>
      <c r="DM597" s="314"/>
      <c r="DN597" s="317"/>
      <c r="DO597" s="313"/>
      <c r="DP597" s="314"/>
      <c r="DQ597" s="313"/>
      <c r="DR597" s="314"/>
      <c r="DS597" s="313"/>
      <c r="DT597" s="314"/>
      <c r="DU597" s="313"/>
      <c r="DV597" s="314"/>
      <c r="DW597" s="313"/>
      <c r="DX597" s="314"/>
      <c r="DY597" s="317"/>
      <c r="DZ597" s="567"/>
      <c r="EA597" s="519"/>
      <c r="EB597" s="519"/>
      <c r="EC597" s="519"/>
      <c r="ED597" s="519"/>
      <c r="EE597" s="552"/>
      <c r="EF597" s="318"/>
      <c r="EG597" s="318"/>
      <c r="EH597" s="318"/>
      <c r="EI597" s="318"/>
      <c r="EJ597" s="318"/>
      <c r="EK597" s="319"/>
      <c r="EL597" s="34"/>
    </row>
    <row r="598" spans="1:142" ht="15" customHeight="1">
      <c r="C598" s="852" t="str">
        <f>CONCATENATE("B. ", BF8, " Facilities and Administration (F&amp;A)")</f>
        <v>B. Dept #5 Request Budget Facilities and Administration (F&amp;A)</v>
      </c>
      <c r="D598" s="923"/>
      <c r="E598" s="923"/>
      <c r="F598" s="923"/>
      <c r="G598" s="923"/>
      <c r="H598" s="923"/>
      <c r="I598" s="932" t="s">
        <v>134</v>
      </c>
      <c r="J598" s="933"/>
      <c r="K598" s="933"/>
      <c r="L598" s="933"/>
      <c r="M598" s="29">
        <f>VLOOKUP(I598,F_A,2,0)</f>
        <v>0.55000000000000004</v>
      </c>
      <c r="N598" s="855"/>
      <c r="O598" s="856"/>
      <c r="P598" s="855"/>
      <c r="Q598" s="856"/>
      <c r="R598" s="855"/>
      <c r="S598" s="856"/>
      <c r="T598" s="855"/>
      <c r="U598" s="856"/>
      <c r="V598" s="855"/>
      <c r="W598" s="856"/>
      <c r="X598" s="295"/>
      <c r="Y598" s="855"/>
      <c r="Z598" s="856"/>
      <c r="AA598" s="855"/>
      <c r="AB598" s="856"/>
      <c r="AC598" s="855"/>
      <c r="AD598" s="856"/>
      <c r="AE598" s="855"/>
      <c r="AF598" s="856"/>
      <c r="AG598" s="855"/>
      <c r="AH598" s="856"/>
      <c r="AI598" s="295"/>
      <c r="AJ598" s="855"/>
      <c r="AK598" s="856"/>
      <c r="AL598" s="855"/>
      <c r="AM598" s="856"/>
      <c r="AN598" s="855"/>
      <c r="AO598" s="856"/>
      <c r="AP598" s="855"/>
      <c r="AQ598" s="856"/>
      <c r="AR598" s="855"/>
      <c r="AS598" s="856"/>
      <c r="AT598" s="295"/>
      <c r="AU598" s="855"/>
      <c r="AV598" s="856"/>
      <c r="AW598" s="855"/>
      <c r="AX598" s="856"/>
      <c r="AY598" s="855"/>
      <c r="AZ598" s="856"/>
      <c r="BA598" s="855"/>
      <c r="BB598" s="856"/>
      <c r="BC598" s="855"/>
      <c r="BD598" s="856"/>
      <c r="BE598" s="295"/>
      <c r="BF598" s="883">
        <f t="shared" si="1127"/>
        <v>0</v>
      </c>
      <c r="BG598" s="885"/>
      <c r="BH598" s="883">
        <f t="shared" si="1127"/>
        <v>0</v>
      </c>
      <c r="BI598" s="885"/>
      <c r="BJ598" s="883">
        <f t="shared" si="1127"/>
        <v>0</v>
      </c>
      <c r="BK598" s="885"/>
      <c r="BL598" s="883">
        <f t="shared" ref="BL598:BN598" si="1134">ROUND(BL$588*$M598,0)</f>
        <v>0</v>
      </c>
      <c r="BM598" s="885"/>
      <c r="BN598" s="883">
        <f t="shared" si="1134"/>
        <v>0</v>
      </c>
      <c r="BO598" s="885"/>
      <c r="BP598" s="489">
        <f>SUM(BF598:BO598)</f>
        <v>0</v>
      </c>
      <c r="BQ598" s="583">
        <f t="shared" ref="BQ598" si="1135">N598+Y598+AJ598+AU598+BF598</f>
        <v>0</v>
      </c>
      <c r="BR598" s="135">
        <f t="shared" ref="BR598" si="1136">P598+AA598+AL598+AW598+BH598</f>
        <v>0</v>
      </c>
      <c r="BS598" s="135">
        <f t="shared" ref="BS598" si="1137">R598+AC598+AN598+AY598+BJ598</f>
        <v>0</v>
      </c>
      <c r="BT598" s="135">
        <f t="shared" ref="BT598" si="1138">T598+AE598+AP598+BA598+BL598</f>
        <v>0</v>
      </c>
      <c r="BU598" s="135">
        <f t="shared" ref="BU598" si="1139">V598+AG598+AR598+BC598+BN598</f>
        <v>0</v>
      </c>
      <c r="BV598" s="549">
        <f t="shared" ref="BV598" si="1140">SUM(BQ598:BU598)</f>
        <v>0</v>
      </c>
      <c r="BW598" s="981"/>
      <c r="BX598" s="887"/>
      <c r="BY598" s="855"/>
      <c r="BZ598" s="887"/>
      <c r="CA598" s="855"/>
      <c r="CB598" s="887"/>
      <c r="CC598" s="855"/>
      <c r="CD598" s="887"/>
      <c r="CE598" s="855"/>
      <c r="CF598" s="887"/>
      <c r="CG598" s="295"/>
      <c r="CH598" s="855"/>
      <c r="CI598" s="856"/>
      <c r="CJ598" s="855"/>
      <c r="CK598" s="856"/>
      <c r="CL598" s="855"/>
      <c r="CM598" s="856"/>
      <c r="CN598" s="855"/>
      <c r="CO598" s="856"/>
      <c r="CP598" s="855"/>
      <c r="CQ598" s="856"/>
      <c r="CR598" s="295"/>
      <c r="CS598" s="855"/>
      <c r="CT598" s="856"/>
      <c r="CU598" s="855"/>
      <c r="CV598" s="856"/>
      <c r="CW598" s="855"/>
      <c r="CX598" s="856"/>
      <c r="CY598" s="855"/>
      <c r="CZ598" s="856"/>
      <c r="DA598" s="855"/>
      <c r="DB598" s="856"/>
      <c r="DC598" s="295"/>
      <c r="DD598" s="855"/>
      <c r="DE598" s="856"/>
      <c r="DF598" s="855"/>
      <c r="DG598" s="856"/>
      <c r="DH598" s="855"/>
      <c r="DI598" s="856"/>
      <c r="DJ598" s="855"/>
      <c r="DK598" s="856"/>
      <c r="DL598" s="855"/>
      <c r="DM598" s="856"/>
      <c r="DN598" s="295"/>
      <c r="DO598" s="855"/>
      <c r="DP598" s="856"/>
      <c r="DQ598" s="855"/>
      <c r="DR598" s="856"/>
      <c r="DS598" s="855"/>
      <c r="DT598" s="856"/>
      <c r="DU598" s="855"/>
      <c r="DV598" s="856"/>
      <c r="DW598" s="855"/>
      <c r="DX598" s="856"/>
      <c r="DY598" s="295"/>
      <c r="DZ598" s="566"/>
      <c r="EA598" s="517"/>
      <c r="EB598" s="517"/>
      <c r="EC598" s="517"/>
      <c r="ED598" s="517"/>
      <c r="EE598" s="550"/>
      <c r="EF598" s="292">
        <f>N598+Y598+AJ598+AU598+BF598+BW598+CH598+CS598+DD598+DO598</f>
        <v>0</v>
      </c>
      <c r="EG598" s="292">
        <f>P598+AA598+AL598+AW598+BH598+BY598+CJ598+CU598+DF598+DQ598</f>
        <v>0</v>
      </c>
      <c r="EH598" s="292">
        <f>R598+AC598+AN598+AY598+BJ598+CA598+CL598+CW598+DH598+DS598</f>
        <v>0</v>
      </c>
      <c r="EI598" s="292">
        <f>T598+AE598+AP598+BA598+BL598+CC598+CN598+CY598+DJ598+DU598</f>
        <v>0</v>
      </c>
      <c r="EJ598" s="292">
        <f>V598+AG598+AR598+BC598+BN598+CE598+CP598+DA598+DL598+DW598</f>
        <v>0</v>
      </c>
      <c r="EK598" s="292">
        <f>SUM(EF598:EJ598)</f>
        <v>0</v>
      </c>
      <c r="EL598" s="34"/>
    </row>
    <row r="599" spans="1:142" s="320" customFormat="1" ht="15" customHeight="1">
      <c r="A599" s="308"/>
      <c r="B599" s="308"/>
      <c r="C599" s="309"/>
      <c r="D599" s="310"/>
      <c r="E599" s="310"/>
      <c r="F599" s="310"/>
      <c r="G599" s="310"/>
      <c r="H599" s="310"/>
      <c r="I599" s="311"/>
      <c r="J599" s="312"/>
      <c r="K599" s="312"/>
      <c r="L599" s="312"/>
      <c r="M599" s="37"/>
      <c r="N599" s="313"/>
      <c r="O599" s="314"/>
      <c r="P599" s="313"/>
      <c r="Q599" s="314"/>
      <c r="R599" s="313"/>
      <c r="S599" s="314"/>
      <c r="T599" s="313"/>
      <c r="U599" s="314"/>
      <c r="V599" s="313"/>
      <c r="W599" s="314"/>
      <c r="X599" s="317"/>
      <c r="Y599" s="313"/>
      <c r="Z599" s="314"/>
      <c r="AA599" s="313"/>
      <c r="AB599" s="314"/>
      <c r="AC599" s="313"/>
      <c r="AD599" s="314"/>
      <c r="AE599" s="313"/>
      <c r="AF599" s="314"/>
      <c r="AG599" s="313"/>
      <c r="AH599" s="314"/>
      <c r="AI599" s="317"/>
      <c r="AJ599" s="313"/>
      <c r="AK599" s="314"/>
      <c r="AL599" s="313"/>
      <c r="AM599" s="314"/>
      <c r="AN599" s="313"/>
      <c r="AO599" s="314"/>
      <c r="AP599" s="313"/>
      <c r="AQ599" s="314"/>
      <c r="AR599" s="313"/>
      <c r="AS599" s="314"/>
      <c r="AT599" s="317"/>
      <c r="AU599" s="313"/>
      <c r="AV599" s="314"/>
      <c r="AW599" s="313"/>
      <c r="AX599" s="314"/>
      <c r="AY599" s="313"/>
      <c r="AZ599" s="314"/>
      <c r="BA599" s="313"/>
      <c r="BB599" s="314"/>
      <c r="BC599" s="313"/>
      <c r="BD599" s="314"/>
      <c r="BE599" s="317"/>
      <c r="BF599" s="313"/>
      <c r="BG599" s="314"/>
      <c r="BH599" s="313"/>
      <c r="BI599" s="314"/>
      <c r="BJ599" s="313"/>
      <c r="BK599" s="314"/>
      <c r="BL599" s="313"/>
      <c r="BM599" s="314"/>
      <c r="BN599" s="313"/>
      <c r="BO599" s="314"/>
      <c r="BP599" s="519"/>
      <c r="BQ599" s="567"/>
      <c r="BR599" s="519"/>
      <c r="BS599" s="519"/>
      <c r="BT599" s="519"/>
      <c r="BU599" s="519"/>
      <c r="BV599" s="552"/>
      <c r="BW599" s="532"/>
      <c r="BX599" s="314"/>
      <c r="BY599" s="313"/>
      <c r="BZ599" s="314"/>
      <c r="CA599" s="313"/>
      <c r="CB599" s="314"/>
      <c r="CC599" s="313"/>
      <c r="CD599" s="314"/>
      <c r="CE599" s="313"/>
      <c r="CF599" s="314"/>
      <c r="CG599" s="317"/>
      <c r="CH599" s="313"/>
      <c r="CI599" s="314"/>
      <c r="CJ599" s="313"/>
      <c r="CK599" s="314"/>
      <c r="CL599" s="313"/>
      <c r="CM599" s="314"/>
      <c r="CN599" s="313"/>
      <c r="CO599" s="314"/>
      <c r="CP599" s="313"/>
      <c r="CQ599" s="314"/>
      <c r="CR599" s="317"/>
      <c r="CS599" s="313"/>
      <c r="CT599" s="314"/>
      <c r="CU599" s="313"/>
      <c r="CV599" s="314"/>
      <c r="CW599" s="313"/>
      <c r="CX599" s="314"/>
      <c r="CY599" s="313"/>
      <c r="CZ599" s="314"/>
      <c r="DA599" s="313"/>
      <c r="DB599" s="314"/>
      <c r="DC599" s="317"/>
      <c r="DD599" s="313"/>
      <c r="DE599" s="314"/>
      <c r="DF599" s="313"/>
      <c r="DG599" s="314"/>
      <c r="DH599" s="313"/>
      <c r="DI599" s="314"/>
      <c r="DJ599" s="313"/>
      <c r="DK599" s="314"/>
      <c r="DL599" s="313"/>
      <c r="DM599" s="314"/>
      <c r="DN599" s="317"/>
      <c r="DO599" s="313"/>
      <c r="DP599" s="314"/>
      <c r="DQ599" s="313"/>
      <c r="DR599" s="314"/>
      <c r="DS599" s="313"/>
      <c r="DT599" s="314"/>
      <c r="DU599" s="313"/>
      <c r="DV599" s="314"/>
      <c r="DW599" s="313"/>
      <c r="DX599" s="314"/>
      <c r="DY599" s="317"/>
      <c r="DZ599" s="567"/>
      <c r="EA599" s="519"/>
      <c r="EB599" s="519"/>
      <c r="EC599" s="519"/>
      <c r="ED599" s="519"/>
      <c r="EE599" s="552"/>
      <c r="EF599" s="318"/>
      <c r="EG599" s="318"/>
      <c r="EH599" s="318"/>
      <c r="EI599" s="318"/>
      <c r="EJ599" s="318"/>
      <c r="EK599" s="318"/>
      <c r="EL599" s="34"/>
    </row>
    <row r="600" spans="1:142" ht="15" customHeight="1">
      <c r="C600" s="852" t="str">
        <f>CONCATENATE("B. ", BW8, " Facilities and Administration (F&amp;A)")</f>
        <v>B. Dept #1 Match Budget Facilities and Administration (F&amp;A)</v>
      </c>
      <c r="D600" s="923"/>
      <c r="E600" s="923"/>
      <c r="F600" s="923"/>
      <c r="G600" s="923"/>
      <c r="H600" s="923"/>
      <c r="I600" s="932" t="s">
        <v>134</v>
      </c>
      <c r="J600" s="933"/>
      <c r="K600" s="933"/>
      <c r="L600" s="933"/>
      <c r="M600" s="29">
        <f>VLOOKUP(I600,F_A,2,0)</f>
        <v>0.55000000000000004</v>
      </c>
      <c r="N600" s="855"/>
      <c r="O600" s="856"/>
      <c r="P600" s="855"/>
      <c r="Q600" s="856"/>
      <c r="R600" s="855"/>
      <c r="S600" s="856"/>
      <c r="T600" s="855"/>
      <c r="U600" s="856"/>
      <c r="V600" s="855"/>
      <c r="W600" s="856"/>
      <c r="X600" s="295"/>
      <c r="Y600" s="855"/>
      <c r="Z600" s="856"/>
      <c r="AA600" s="855"/>
      <c r="AB600" s="856"/>
      <c r="AC600" s="855"/>
      <c r="AD600" s="856"/>
      <c r="AE600" s="855"/>
      <c r="AF600" s="856"/>
      <c r="AG600" s="855"/>
      <c r="AH600" s="856"/>
      <c r="AI600" s="295"/>
      <c r="AJ600" s="855"/>
      <c r="AK600" s="856"/>
      <c r="AL600" s="855"/>
      <c r="AM600" s="856"/>
      <c r="AN600" s="855"/>
      <c r="AO600" s="856"/>
      <c r="AP600" s="855"/>
      <c r="AQ600" s="856"/>
      <c r="AR600" s="855"/>
      <c r="AS600" s="856"/>
      <c r="AT600" s="295"/>
      <c r="AU600" s="855"/>
      <c r="AV600" s="856"/>
      <c r="AW600" s="855"/>
      <c r="AX600" s="856"/>
      <c r="AY600" s="855"/>
      <c r="AZ600" s="856"/>
      <c r="BA600" s="855"/>
      <c r="BB600" s="856"/>
      <c r="BC600" s="855"/>
      <c r="BD600" s="856"/>
      <c r="BE600" s="295"/>
      <c r="BF600" s="855"/>
      <c r="BG600" s="887"/>
      <c r="BH600" s="855"/>
      <c r="BI600" s="887"/>
      <c r="BJ600" s="855"/>
      <c r="BK600" s="887"/>
      <c r="BL600" s="855"/>
      <c r="BM600" s="887"/>
      <c r="BN600" s="855"/>
      <c r="BO600" s="887"/>
      <c r="BP600" s="295"/>
      <c r="BQ600" s="566"/>
      <c r="BR600" s="517"/>
      <c r="BS600" s="517"/>
      <c r="BT600" s="517"/>
      <c r="BU600" s="517"/>
      <c r="BV600" s="550"/>
      <c r="BW600" s="883">
        <f>ROUND(BW$588*$M600,0)</f>
        <v>0</v>
      </c>
      <c r="BX600" s="885"/>
      <c r="BY600" s="883">
        <f>ROUND(BY$588*$M600,0)</f>
        <v>0</v>
      </c>
      <c r="BZ600" s="885"/>
      <c r="CA600" s="883">
        <f>ROUND(CA$588*$M600,0)</f>
        <v>0</v>
      </c>
      <c r="CB600" s="885"/>
      <c r="CC600" s="883">
        <f>ROUND(CC$588*$M600,0)</f>
        <v>0</v>
      </c>
      <c r="CD600" s="885"/>
      <c r="CE600" s="883">
        <f>ROUND(CE$588*$M600,0)</f>
        <v>0</v>
      </c>
      <c r="CF600" s="885"/>
      <c r="CG600" s="135">
        <f>SUM(BW600:CF600)</f>
        <v>0</v>
      </c>
      <c r="CH600" s="855"/>
      <c r="CI600" s="856"/>
      <c r="CJ600" s="855"/>
      <c r="CK600" s="856"/>
      <c r="CL600" s="855"/>
      <c r="CM600" s="856"/>
      <c r="CN600" s="855"/>
      <c r="CO600" s="856"/>
      <c r="CP600" s="855"/>
      <c r="CQ600" s="856"/>
      <c r="CR600" s="295"/>
      <c r="CS600" s="855"/>
      <c r="CT600" s="856"/>
      <c r="CU600" s="855"/>
      <c r="CV600" s="856"/>
      <c r="CW600" s="855"/>
      <c r="CX600" s="856"/>
      <c r="CY600" s="855"/>
      <c r="CZ600" s="856"/>
      <c r="DA600" s="855"/>
      <c r="DB600" s="856"/>
      <c r="DC600" s="295"/>
      <c r="DD600" s="855"/>
      <c r="DE600" s="887"/>
      <c r="DF600" s="855"/>
      <c r="DG600" s="887"/>
      <c r="DH600" s="855"/>
      <c r="DI600" s="887"/>
      <c r="DJ600" s="855"/>
      <c r="DK600" s="887"/>
      <c r="DL600" s="855"/>
      <c r="DM600" s="887"/>
      <c r="DN600" s="295"/>
      <c r="DO600" s="855"/>
      <c r="DP600" s="887"/>
      <c r="DQ600" s="855"/>
      <c r="DR600" s="887"/>
      <c r="DS600" s="855"/>
      <c r="DT600" s="887"/>
      <c r="DU600" s="855"/>
      <c r="DV600" s="887"/>
      <c r="DW600" s="855"/>
      <c r="DX600" s="887"/>
      <c r="DY600" s="295"/>
      <c r="DZ600" s="583">
        <f t="shared" ref="DZ600" si="1141">BW600+CH600+CS600+DD600+DO600</f>
        <v>0</v>
      </c>
      <c r="EA600" s="135">
        <f t="shared" ref="EA600" si="1142">BY600+CJ600+CU600+DF600+DQ600</f>
        <v>0</v>
      </c>
      <c r="EB600" s="135">
        <f t="shared" ref="EB600" si="1143">CA600+CL600+CW600+DH600+DS600</f>
        <v>0</v>
      </c>
      <c r="EC600" s="135">
        <f t="shared" ref="EC600" si="1144">CC600+CN600+CY600+DJ600+DU600</f>
        <v>0</v>
      </c>
      <c r="ED600" s="135">
        <f t="shared" ref="ED600" si="1145">CE600+CP600+DA600+DL600+DW600</f>
        <v>0</v>
      </c>
      <c r="EE600" s="549">
        <f t="shared" ref="EE600" si="1146">SUM(DZ600:ED600)</f>
        <v>0</v>
      </c>
      <c r="EF600" s="292">
        <f>N600+Y600+AJ600+AU600+BF600+BW600+CH600+CS600+DD600+DO600</f>
        <v>0</v>
      </c>
      <c r="EG600" s="292">
        <f>P600+AA600+AL600+AW600+BH600+BY600+CJ600+CU600+DF600+DQ600</f>
        <v>0</v>
      </c>
      <c r="EH600" s="292">
        <f>R600+AC600+AN600+AY600+BJ600+CA600+CL600+CW600+DH600+DS600</f>
        <v>0</v>
      </c>
      <c r="EI600" s="292">
        <f>T600+AE600+AP600+BA600+BL600+CC600+CN600+CY600+DJ600+DU600</f>
        <v>0</v>
      </c>
      <c r="EJ600" s="292">
        <f>V600+AG600+AR600+BC600+BN600+CE600+CP600+DA600+DL600+DW600</f>
        <v>0</v>
      </c>
      <c r="EK600" s="292">
        <f>SUM(EF600:EJ600)</f>
        <v>0</v>
      </c>
      <c r="EL600" s="34"/>
    </row>
    <row r="601" spans="1:142" s="320" customFormat="1" ht="15" customHeight="1">
      <c r="A601" s="308"/>
      <c r="B601" s="308"/>
      <c r="C601" s="309"/>
      <c r="D601" s="310"/>
      <c r="E601" s="310"/>
      <c r="F601" s="310"/>
      <c r="G601" s="310"/>
      <c r="H601" s="310"/>
      <c r="I601" s="311"/>
      <c r="J601" s="312"/>
      <c r="K601" s="312"/>
      <c r="L601" s="312"/>
      <c r="M601" s="37"/>
      <c r="N601" s="313"/>
      <c r="O601" s="314"/>
      <c r="P601" s="313"/>
      <c r="Q601" s="314"/>
      <c r="R601" s="313"/>
      <c r="S601" s="314"/>
      <c r="T601" s="313"/>
      <c r="U601" s="314"/>
      <c r="V601" s="313"/>
      <c r="W601" s="314"/>
      <c r="X601" s="317"/>
      <c r="Y601" s="313"/>
      <c r="Z601" s="314"/>
      <c r="AA601" s="313"/>
      <c r="AB601" s="314"/>
      <c r="AC601" s="313"/>
      <c r="AD601" s="314"/>
      <c r="AE601" s="313"/>
      <c r="AF601" s="314"/>
      <c r="AG601" s="313"/>
      <c r="AH601" s="314"/>
      <c r="AI601" s="317"/>
      <c r="AJ601" s="313"/>
      <c r="AK601" s="314"/>
      <c r="AL601" s="313"/>
      <c r="AM601" s="314"/>
      <c r="AN601" s="313"/>
      <c r="AO601" s="314"/>
      <c r="AP601" s="313"/>
      <c r="AQ601" s="314"/>
      <c r="AR601" s="313"/>
      <c r="AS601" s="314"/>
      <c r="AT601" s="317"/>
      <c r="AU601" s="313"/>
      <c r="AV601" s="314"/>
      <c r="AW601" s="313"/>
      <c r="AX601" s="314"/>
      <c r="AY601" s="313"/>
      <c r="AZ601" s="314"/>
      <c r="BA601" s="313"/>
      <c r="BB601" s="314"/>
      <c r="BC601" s="313"/>
      <c r="BD601" s="314"/>
      <c r="BE601" s="317"/>
      <c r="BF601" s="301"/>
      <c r="BG601" s="302"/>
      <c r="BH601" s="301"/>
      <c r="BI601" s="302"/>
      <c r="BJ601" s="301"/>
      <c r="BK601" s="302"/>
      <c r="BL601" s="301"/>
      <c r="BM601" s="302"/>
      <c r="BN601" s="301"/>
      <c r="BO601" s="302"/>
      <c r="BP601" s="303"/>
      <c r="BQ601" s="567"/>
      <c r="BR601" s="519"/>
      <c r="BS601" s="519"/>
      <c r="BT601" s="519"/>
      <c r="BU601" s="519"/>
      <c r="BV601" s="552"/>
      <c r="BW601" s="301"/>
      <c r="BX601" s="302"/>
      <c r="BY601" s="301"/>
      <c r="BZ601" s="302"/>
      <c r="CA601" s="301"/>
      <c r="CB601" s="302"/>
      <c r="CC601" s="301"/>
      <c r="CD601" s="302"/>
      <c r="CE601" s="301"/>
      <c r="CF601" s="302"/>
      <c r="CG601" s="303"/>
      <c r="CH601" s="301"/>
      <c r="CI601" s="302"/>
      <c r="CJ601" s="301"/>
      <c r="CK601" s="302"/>
      <c r="CL601" s="301"/>
      <c r="CM601" s="302"/>
      <c r="CN601" s="301"/>
      <c r="CO601" s="302"/>
      <c r="CP601" s="301"/>
      <c r="CQ601" s="302"/>
      <c r="CR601" s="303"/>
      <c r="CS601" s="301"/>
      <c r="CT601" s="302"/>
      <c r="CU601" s="301"/>
      <c r="CV601" s="302"/>
      <c r="CW601" s="301"/>
      <c r="CX601" s="302"/>
      <c r="CY601" s="301"/>
      <c r="CZ601" s="302"/>
      <c r="DA601" s="301"/>
      <c r="DB601" s="302"/>
      <c r="DC601" s="303"/>
      <c r="DD601" s="301"/>
      <c r="DE601" s="302"/>
      <c r="DF601" s="301"/>
      <c r="DG601" s="302"/>
      <c r="DH601" s="301"/>
      <c r="DI601" s="302"/>
      <c r="DJ601" s="301"/>
      <c r="DK601" s="302"/>
      <c r="DL601" s="301"/>
      <c r="DM601" s="302"/>
      <c r="DN601" s="303"/>
      <c r="DO601" s="301"/>
      <c r="DP601" s="302"/>
      <c r="DQ601" s="301"/>
      <c r="DR601" s="302"/>
      <c r="DS601" s="301"/>
      <c r="DT601" s="302"/>
      <c r="DU601" s="301"/>
      <c r="DV601" s="302"/>
      <c r="DW601" s="301"/>
      <c r="DX601" s="302"/>
      <c r="DY601" s="303"/>
      <c r="DZ601" s="584"/>
      <c r="EA601" s="303"/>
      <c r="EB601" s="303"/>
      <c r="EC601" s="303"/>
      <c r="ED601" s="303"/>
      <c r="EE601" s="551"/>
      <c r="EF601" s="318"/>
      <c r="EG601" s="318"/>
      <c r="EH601" s="318"/>
      <c r="EI601" s="318"/>
      <c r="EJ601" s="318"/>
      <c r="EK601" s="319"/>
      <c r="EL601" s="34"/>
    </row>
    <row r="602" spans="1:142" ht="15" customHeight="1">
      <c r="C602" s="852" t="str">
        <f>CONCATENATE("B. ", CH8, " Facilities and Administration (F&amp;A)")</f>
        <v>B. Dept #2 Match Budget Facilities and Administration (F&amp;A)</v>
      </c>
      <c r="D602" s="923"/>
      <c r="E602" s="923"/>
      <c r="F602" s="923"/>
      <c r="G602" s="923"/>
      <c r="H602" s="923"/>
      <c r="I602" s="932" t="s">
        <v>134</v>
      </c>
      <c r="J602" s="933"/>
      <c r="K602" s="933"/>
      <c r="L602" s="933"/>
      <c r="M602" s="29">
        <f>VLOOKUP(I602,F_A,2,0)</f>
        <v>0.55000000000000004</v>
      </c>
      <c r="N602" s="855"/>
      <c r="O602" s="856"/>
      <c r="P602" s="855"/>
      <c r="Q602" s="856"/>
      <c r="R602" s="855"/>
      <c r="S602" s="856"/>
      <c r="T602" s="855"/>
      <c r="U602" s="856"/>
      <c r="V602" s="855"/>
      <c r="W602" s="856"/>
      <c r="X602" s="295"/>
      <c r="Y602" s="855"/>
      <c r="Z602" s="856"/>
      <c r="AA602" s="855"/>
      <c r="AB602" s="856"/>
      <c r="AC602" s="855"/>
      <c r="AD602" s="856"/>
      <c r="AE602" s="855"/>
      <c r="AF602" s="856"/>
      <c r="AG602" s="855"/>
      <c r="AH602" s="856"/>
      <c r="AI602" s="295"/>
      <c r="AJ602" s="855"/>
      <c r="AK602" s="856"/>
      <c r="AL602" s="855"/>
      <c r="AM602" s="856"/>
      <c r="AN602" s="855"/>
      <c r="AO602" s="856"/>
      <c r="AP602" s="855"/>
      <c r="AQ602" s="856"/>
      <c r="AR602" s="855"/>
      <c r="AS602" s="856"/>
      <c r="AT602" s="295"/>
      <c r="AU602" s="855"/>
      <c r="AV602" s="856"/>
      <c r="AW602" s="855"/>
      <c r="AX602" s="856"/>
      <c r="AY602" s="855"/>
      <c r="AZ602" s="856"/>
      <c r="BA602" s="855"/>
      <c r="BB602" s="856"/>
      <c r="BC602" s="855"/>
      <c r="BD602" s="856"/>
      <c r="BE602" s="295"/>
      <c r="BF602" s="855"/>
      <c r="BG602" s="887"/>
      <c r="BH602" s="855"/>
      <c r="BI602" s="887"/>
      <c r="BJ602" s="855"/>
      <c r="BK602" s="887"/>
      <c r="BL602" s="855"/>
      <c r="BM602" s="887"/>
      <c r="BN602" s="855"/>
      <c r="BO602" s="887"/>
      <c r="BP602" s="295"/>
      <c r="BQ602" s="566"/>
      <c r="BR602" s="517"/>
      <c r="BS602" s="517"/>
      <c r="BT602" s="517"/>
      <c r="BU602" s="517"/>
      <c r="BV602" s="550"/>
      <c r="BW602" s="855"/>
      <c r="BX602" s="856"/>
      <c r="BY602" s="855"/>
      <c r="BZ602" s="887"/>
      <c r="CA602" s="855"/>
      <c r="CB602" s="856"/>
      <c r="CC602" s="855"/>
      <c r="CD602" s="856"/>
      <c r="CE602" s="855"/>
      <c r="CF602" s="856"/>
      <c r="CG602" s="295"/>
      <c r="CH602" s="883">
        <f>ROUND(CH$588*$M602,0)</f>
        <v>0</v>
      </c>
      <c r="CI602" s="885"/>
      <c r="CJ602" s="883">
        <f t="shared" ref="CJ602" si="1147">ROUND(CJ$588*$M602,0)</f>
        <v>0</v>
      </c>
      <c r="CK602" s="885"/>
      <c r="CL602" s="883">
        <f t="shared" ref="CL602" si="1148">ROUND(CL$588*$M602,0)</f>
        <v>0</v>
      </c>
      <c r="CM602" s="885"/>
      <c r="CN602" s="883">
        <f t="shared" ref="CN602" si="1149">ROUND(CN$588*$M602,0)</f>
        <v>0</v>
      </c>
      <c r="CO602" s="885"/>
      <c r="CP602" s="883">
        <f t="shared" ref="CP602:DA604" si="1150">ROUND(CP$588*$M602,0)</f>
        <v>0</v>
      </c>
      <c r="CQ602" s="885"/>
      <c r="CR602" s="304">
        <f>SUM(CH602:CP602)</f>
        <v>0</v>
      </c>
      <c r="CS602" s="855"/>
      <c r="CT602" s="856"/>
      <c r="CU602" s="855"/>
      <c r="CV602" s="856"/>
      <c r="CW602" s="855"/>
      <c r="CX602" s="856"/>
      <c r="CY602" s="855"/>
      <c r="CZ602" s="856"/>
      <c r="DA602" s="855"/>
      <c r="DB602" s="856"/>
      <c r="DC602" s="295"/>
      <c r="DD602" s="855"/>
      <c r="DE602" s="887"/>
      <c r="DF602" s="855"/>
      <c r="DG602" s="887"/>
      <c r="DH602" s="855"/>
      <c r="DI602" s="887"/>
      <c r="DJ602" s="855"/>
      <c r="DK602" s="887"/>
      <c r="DL602" s="855"/>
      <c r="DM602" s="887"/>
      <c r="DN602" s="295"/>
      <c r="DO602" s="855"/>
      <c r="DP602" s="887"/>
      <c r="DQ602" s="855"/>
      <c r="DR602" s="887"/>
      <c r="DS602" s="855"/>
      <c r="DT602" s="887"/>
      <c r="DU602" s="855"/>
      <c r="DV602" s="887"/>
      <c r="DW602" s="855"/>
      <c r="DX602" s="887"/>
      <c r="DY602" s="295"/>
      <c r="DZ602" s="583">
        <f t="shared" ref="DZ602" si="1151">BW602+CH602+CS602+DD602+DO602</f>
        <v>0</v>
      </c>
      <c r="EA602" s="135">
        <f t="shared" ref="EA602" si="1152">BY602+CJ602+CU602+DF602+DQ602</f>
        <v>0</v>
      </c>
      <c r="EB602" s="135">
        <f t="shared" ref="EB602" si="1153">CA602+CL602+CW602+DH602+DS602</f>
        <v>0</v>
      </c>
      <c r="EC602" s="135">
        <f t="shared" ref="EC602" si="1154">CC602+CN602+CY602+DJ602+DU602</f>
        <v>0</v>
      </c>
      <c r="ED602" s="135">
        <f t="shared" ref="ED602" si="1155">CE602+CP602+DA602+DL602+DW602</f>
        <v>0</v>
      </c>
      <c r="EE602" s="549">
        <f t="shared" ref="EE602" si="1156">SUM(DZ602:ED602)</f>
        <v>0</v>
      </c>
      <c r="EF602" s="292">
        <f>N602+Y602+AJ602+AU602+BF602+BW602+CH602+CS602+DD602+DO602</f>
        <v>0</v>
      </c>
      <c r="EG602" s="292">
        <f>P602+AA602+AL602+AW602+BH602+BY602+CJ602+CU602+DF602+DQ602</f>
        <v>0</v>
      </c>
      <c r="EH602" s="292">
        <f>R602+AC602+AN602+AY602+BJ602+CA602+CL602+CW602+DH602+DS602</f>
        <v>0</v>
      </c>
      <c r="EI602" s="292">
        <f>T602+AE602+AP602+BA602+BL602+CC602+CN602+CY602+DJ602+DU602</f>
        <v>0</v>
      </c>
      <c r="EJ602" s="292">
        <f>V602+AG602+AR602+BC602+BN602+CE602+CP602+DA602+DL602+DW602</f>
        <v>0</v>
      </c>
      <c r="EK602" s="292">
        <f>SUM(EF602:EJ602)</f>
        <v>0</v>
      </c>
      <c r="EL602" s="34"/>
    </row>
    <row r="603" spans="1:142" s="320" customFormat="1" ht="15" customHeight="1">
      <c r="A603" s="308"/>
      <c r="B603" s="308"/>
      <c r="C603" s="309"/>
      <c r="D603" s="310"/>
      <c r="E603" s="310"/>
      <c r="F603" s="310"/>
      <c r="G603" s="310"/>
      <c r="H603" s="310"/>
      <c r="I603" s="311"/>
      <c r="J603" s="312"/>
      <c r="K603" s="312"/>
      <c r="L603" s="312"/>
      <c r="M603" s="37"/>
      <c r="N603" s="313"/>
      <c r="O603" s="314"/>
      <c r="P603" s="313"/>
      <c r="Q603" s="314"/>
      <c r="R603" s="313"/>
      <c r="S603" s="314"/>
      <c r="T603" s="313"/>
      <c r="U603" s="314"/>
      <c r="V603" s="313"/>
      <c r="W603" s="314"/>
      <c r="X603" s="317"/>
      <c r="Y603" s="313"/>
      <c r="Z603" s="314"/>
      <c r="AA603" s="313"/>
      <c r="AB603" s="314"/>
      <c r="AC603" s="313"/>
      <c r="AD603" s="314"/>
      <c r="AE603" s="313"/>
      <c r="AF603" s="314"/>
      <c r="AG603" s="313"/>
      <c r="AH603" s="314"/>
      <c r="AI603" s="317"/>
      <c r="AJ603" s="313"/>
      <c r="AK603" s="314"/>
      <c r="AL603" s="313"/>
      <c r="AM603" s="314"/>
      <c r="AN603" s="313"/>
      <c r="AO603" s="314"/>
      <c r="AP603" s="313"/>
      <c r="AQ603" s="314"/>
      <c r="AR603" s="313"/>
      <c r="AS603" s="314"/>
      <c r="AT603" s="317"/>
      <c r="AU603" s="313"/>
      <c r="AV603" s="314"/>
      <c r="AW603" s="313"/>
      <c r="AX603" s="314"/>
      <c r="AY603" s="313"/>
      <c r="AZ603" s="314"/>
      <c r="BA603" s="313"/>
      <c r="BB603" s="314"/>
      <c r="BC603" s="313"/>
      <c r="BD603" s="314"/>
      <c r="BE603" s="317"/>
      <c r="BF603" s="301"/>
      <c r="BG603" s="302"/>
      <c r="BH603" s="301"/>
      <c r="BI603" s="302"/>
      <c r="BJ603" s="301"/>
      <c r="BK603" s="302"/>
      <c r="BL603" s="301"/>
      <c r="BM603" s="302"/>
      <c r="BN603" s="301"/>
      <c r="BO603" s="302"/>
      <c r="BP603" s="303"/>
      <c r="BQ603" s="567"/>
      <c r="BR603" s="519"/>
      <c r="BS603" s="519"/>
      <c r="BT603" s="519"/>
      <c r="BU603" s="519"/>
      <c r="BV603" s="552"/>
      <c r="BW603" s="301"/>
      <c r="BX603" s="302"/>
      <c r="BY603" s="301"/>
      <c r="BZ603" s="302"/>
      <c r="CA603" s="301"/>
      <c r="CB603" s="302"/>
      <c r="CC603" s="301"/>
      <c r="CD603" s="302"/>
      <c r="CE603" s="301"/>
      <c r="CF603" s="302"/>
      <c r="CG603" s="303"/>
      <c r="CH603" s="301"/>
      <c r="CI603" s="302"/>
      <c r="CJ603" s="301"/>
      <c r="CK603" s="302"/>
      <c r="CL603" s="301"/>
      <c r="CM603" s="302"/>
      <c r="CN603" s="301"/>
      <c r="CO603" s="302"/>
      <c r="CP603" s="301"/>
      <c r="CQ603" s="302"/>
      <c r="CR603" s="303"/>
      <c r="CS603" s="301"/>
      <c r="CT603" s="302"/>
      <c r="CU603" s="301"/>
      <c r="CV603" s="302"/>
      <c r="CW603" s="301"/>
      <c r="CX603" s="302"/>
      <c r="CY603" s="301"/>
      <c r="CZ603" s="302"/>
      <c r="DA603" s="301"/>
      <c r="DB603" s="302"/>
      <c r="DC603" s="303"/>
      <c r="DD603" s="301"/>
      <c r="DE603" s="302"/>
      <c r="DF603" s="301"/>
      <c r="DG603" s="302"/>
      <c r="DH603" s="301"/>
      <c r="DI603" s="302"/>
      <c r="DJ603" s="301"/>
      <c r="DK603" s="302"/>
      <c r="DL603" s="301"/>
      <c r="DM603" s="302"/>
      <c r="DN603" s="303"/>
      <c r="DO603" s="301"/>
      <c r="DP603" s="302"/>
      <c r="DQ603" s="301"/>
      <c r="DR603" s="302"/>
      <c r="DS603" s="301"/>
      <c r="DT603" s="302"/>
      <c r="DU603" s="301"/>
      <c r="DV603" s="302"/>
      <c r="DW603" s="301"/>
      <c r="DX603" s="302"/>
      <c r="DY603" s="303"/>
      <c r="DZ603" s="584"/>
      <c r="EA603" s="303"/>
      <c r="EB603" s="303"/>
      <c r="EC603" s="303"/>
      <c r="ED603" s="303"/>
      <c r="EE603" s="551"/>
      <c r="EF603" s="318"/>
      <c r="EG603" s="318"/>
      <c r="EH603" s="318"/>
      <c r="EI603" s="318"/>
      <c r="EJ603" s="318"/>
      <c r="EK603" s="319"/>
      <c r="EL603" s="34"/>
    </row>
    <row r="604" spans="1:142" ht="15.75">
      <c r="C604" s="852" t="str">
        <f>CONCATENATE("B. ", CS8, " Facilities and Administration (F&amp;A)")</f>
        <v>B. Dept #3 Match Budget Facilities and Administration (F&amp;A)</v>
      </c>
      <c r="D604" s="923"/>
      <c r="E604" s="923"/>
      <c r="F604" s="923"/>
      <c r="G604" s="923"/>
      <c r="H604" s="923"/>
      <c r="I604" s="932" t="s">
        <v>134</v>
      </c>
      <c r="J604" s="933"/>
      <c r="K604" s="933"/>
      <c r="L604" s="933"/>
      <c r="M604" s="29">
        <f>VLOOKUP(I604,F_A,2,0)</f>
        <v>0.55000000000000004</v>
      </c>
      <c r="N604" s="855"/>
      <c r="O604" s="856"/>
      <c r="P604" s="855"/>
      <c r="Q604" s="856"/>
      <c r="R604" s="855"/>
      <c r="S604" s="856"/>
      <c r="T604" s="855"/>
      <c r="U604" s="856"/>
      <c r="V604" s="855"/>
      <c r="W604" s="856"/>
      <c r="X604" s="295"/>
      <c r="Y604" s="855"/>
      <c r="Z604" s="856"/>
      <c r="AA604" s="855"/>
      <c r="AB604" s="856"/>
      <c r="AC604" s="855"/>
      <c r="AD604" s="856"/>
      <c r="AE604" s="855"/>
      <c r="AF604" s="856"/>
      <c r="AG604" s="855"/>
      <c r="AH604" s="856"/>
      <c r="AI604" s="295"/>
      <c r="AJ604" s="855"/>
      <c r="AK604" s="856"/>
      <c r="AL604" s="855"/>
      <c r="AM604" s="856"/>
      <c r="AN604" s="855"/>
      <c r="AO604" s="856"/>
      <c r="AP604" s="855"/>
      <c r="AQ604" s="856"/>
      <c r="AR604" s="855"/>
      <c r="AS604" s="856"/>
      <c r="AT604" s="295"/>
      <c r="AU604" s="855"/>
      <c r="AV604" s="856"/>
      <c r="AW604" s="855"/>
      <c r="AX604" s="856"/>
      <c r="AY604" s="855"/>
      <c r="AZ604" s="856"/>
      <c r="BA604" s="855"/>
      <c r="BB604" s="856"/>
      <c r="BC604" s="855"/>
      <c r="BD604" s="856"/>
      <c r="BE604" s="295"/>
      <c r="BF604" s="855"/>
      <c r="BG604" s="887"/>
      <c r="BH604" s="855"/>
      <c r="BI604" s="887"/>
      <c r="BJ604" s="855"/>
      <c r="BK604" s="887"/>
      <c r="BL604" s="855"/>
      <c r="BM604" s="887"/>
      <c r="BN604" s="855"/>
      <c r="BO604" s="887"/>
      <c r="BP604" s="295"/>
      <c r="BQ604" s="566"/>
      <c r="BR604" s="517"/>
      <c r="BS604" s="517"/>
      <c r="BT604" s="517"/>
      <c r="BU604" s="517"/>
      <c r="BV604" s="550"/>
      <c r="BW604" s="855"/>
      <c r="BX604" s="856"/>
      <c r="BY604" s="855"/>
      <c r="BZ604" s="856"/>
      <c r="CA604" s="855"/>
      <c r="CB604" s="856"/>
      <c r="CC604" s="855"/>
      <c r="CD604" s="856"/>
      <c r="CE604" s="855"/>
      <c r="CF604" s="856"/>
      <c r="CG604" s="295"/>
      <c r="CH604" s="855"/>
      <c r="CI604" s="856"/>
      <c r="CJ604" s="855"/>
      <c r="CK604" s="856"/>
      <c r="CL604" s="855"/>
      <c r="CM604" s="856"/>
      <c r="CN604" s="855"/>
      <c r="CO604" s="856"/>
      <c r="CP604" s="855"/>
      <c r="CQ604" s="856"/>
      <c r="CR604" s="295"/>
      <c r="CS604" s="883">
        <f t="shared" si="1150"/>
        <v>0</v>
      </c>
      <c r="CT604" s="885"/>
      <c r="CU604" s="883">
        <f t="shared" si="1150"/>
        <v>0</v>
      </c>
      <c r="CV604" s="885"/>
      <c r="CW604" s="883">
        <f t="shared" si="1150"/>
        <v>0</v>
      </c>
      <c r="CX604" s="885"/>
      <c r="CY604" s="883">
        <f t="shared" si="1150"/>
        <v>0</v>
      </c>
      <c r="CZ604" s="885"/>
      <c r="DA604" s="883">
        <f t="shared" si="1150"/>
        <v>0</v>
      </c>
      <c r="DB604" s="885"/>
      <c r="DC604" s="135">
        <f>SUM(CS604:DB604)</f>
        <v>0</v>
      </c>
      <c r="DD604" s="855"/>
      <c r="DE604" s="887"/>
      <c r="DF604" s="855"/>
      <c r="DG604" s="887"/>
      <c r="DH604" s="855"/>
      <c r="DI604" s="887"/>
      <c r="DJ604" s="855"/>
      <c r="DK604" s="887"/>
      <c r="DL604" s="855"/>
      <c r="DM604" s="887"/>
      <c r="DN604" s="295"/>
      <c r="DO604" s="855"/>
      <c r="DP604" s="887"/>
      <c r="DQ604" s="855"/>
      <c r="DR604" s="887"/>
      <c r="DS604" s="855"/>
      <c r="DT604" s="887"/>
      <c r="DU604" s="855"/>
      <c r="DV604" s="887"/>
      <c r="DW604" s="855"/>
      <c r="DX604" s="887"/>
      <c r="DY604" s="295"/>
      <c r="DZ604" s="583">
        <f t="shared" ref="DZ604" si="1157">BW604+CH604+CS604+DD604+DO604</f>
        <v>0</v>
      </c>
      <c r="EA604" s="135">
        <f t="shared" ref="EA604" si="1158">BY604+CJ604+CU604+DF604+DQ604</f>
        <v>0</v>
      </c>
      <c r="EB604" s="135">
        <f t="shared" ref="EB604" si="1159">CA604+CL604+CW604+DH604+DS604</f>
        <v>0</v>
      </c>
      <c r="EC604" s="135">
        <f t="shared" ref="EC604" si="1160">CC604+CN604+CY604+DJ604+DU604</f>
        <v>0</v>
      </c>
      <c r="ED604" s="135">
        <f t="shared" ref="ED604" si="1161">CE604+CP604+DA604+DL604+DW604</f>
        <v>0</v>
      </c>
      <c r="EE604" s="549">
        <f t="shared" ref="EE604" si="1162">SUM(DZ604:ED604)</f>
        <v>0</v>
      </c>
      <c r="EF604" s="292">
        <f>N604+Y604+AJ604+AU604+BF604+BW604+CH604+CS604+DD604+DO604</f>
        <v>0</v>
      </c>
      <c r="EG604" s="292">
        <f>P604+AA604+AL604+AW604+BH604+BY604+CJ604+CU604+DF604+DQ604</f>
        <v>0</v>
      </c>
      <c r="EH604" s="292">
        <f>R604+AC604+AN604+AY604+BJ604+CA604+CL604+CW604+DH604+DS604</f>
        <v>0</v>
      </c>
      <c r="EI604" s="292">
        <f>T604+AE604+AP604+BA604+BL604+CC604+CN604+CY604+DJ604+DU604</f>
        <v>0</v>
      </c>
      <c r="EJ604" s="292">
        <f>V604+AG604+AR604+BC604+BN604+CE604+CP604+DA604+DL604+DW604</f>
        <v>0</v>
      </c>
      <c r="EK604" s="292">
        <f>SUM(EF604:EJ604)</f>
        <v>0</v>
      </c>
      <c r="EL604" s="34"/>
    </row>
    <row r="605" spans="1:142" s="320" customFormat="1" ht="15" customHeight="1">
      <c r="A605" s="308"/>
      <c r="B605" s="308"/>
      <c r="C605" s="309"/>
      <c r="D605" s="310"/>
      <c r="E605" s="310"/>
      <c r="F605" s="310"/>
      <c r="G605" s="310"/>
      <c r="H605" s="310"/>
      <c r="I605" s="311"/>
      <c r="J605" s="312"/>
      <c r="K605" s="312"/>
      <c r="L605" s="312"/>
      <c r="M605" s="37"/>
      <c r="N605" s="313"/>
      <c r="O605" s="314"/>
      <c r="P605" s="313"/>
      <c r="Q605" s="314"/>
      <c r="R605" s="313"/>
      <c r="S605" s="314"/>
      <c r="T605" s="313"/>
      <c r="U605" s="314"/>
      <c r="V605" s="313"/>
      <c r="W605" s="314"/>
      <c r="X605" s="317"/>
      <c r="Y605" s="313"/>
      <c r="Z605" s="314"/>
      <c r="AA605" s="313"/>
      <c r="AB605" s="314"/>
      <c r="AC605" s="313"/>
      <c r="AD605" s="314"/>
      <c r="AE605" s="313"/>
      <c r="AF605" s="314"/>
      <c r="AG605" s="313"/>
      <c r="AH605" s="314"/>
      <c r="AI605" s="317"/>
      <c r="AJ605" s="313"/>
      <c r="AK605" s="314"/>
      <c r="AL605" s="313"/>
      <c r="AM605" s="314"/>
      <c r="AN605" s="313"/>
      <c r="AO605" s="314"/>
      <c r="AP605" s="313"/>
      <c r="AQ605" s="314"/>
      <c r="AR605" s="313"/>
      <c r="AS605" s="314"/>
      <c r="AT605" s="317"/>
      <c r="AU605" s="313"/>
      <c r="AV605" s="314"/>
      <c r="AW605" s="313"/>
      <c r="AX605" s="314"/>
      <c r="AY605" s="313"/>
      <c r="AZ605" s="314"/>
      <c r="BA605" s="313"/>
      <c r="BB605" s="314"/>
      <c r="BC605" s="313"/>
      <c r="BD605" s="314"/>
      <c r="BE605" s="317"/>
      <c r="BF605" s="301"/>
      <c r="BG605" s="302"/>
      <c r="BH605" s="301"/>
      <c r="BI605" s="302"/>
      <c r="BJ605" s="301"/>
      <c r="BK605" s="302"/>
      <c r="BL605" s="301"/>
      <c r="BM605" s="302"/>
      <c r="BN605" s="301"/>
      <c r="BO605" s="302"/>
      <c r="BP605" s="518"/>
      <c r="BQ605" s="567"/>
      <c r="BR605" s="519"/>
      <c r="BS605" s="519"/>
      <c r="BT605" s="519"/>
      <c r="BU605" s="519"/>
      <c r="BV605" s="552"/>
      <c r="BW605" s="301"/>
      <c r="BX605" s="302"/>
      <c r="BY605" s="301"/>
      <c r="BZ605" s="302"/>
      <c r="CA605" s="301"/>
      <c r="CB605" s="302"/>
      <c r="CC605" s="301"/>
      <c r="CD605" s="302"/>
      <c r="CE605" s="301"/>
      <c r="CF605" s="302"/>
      <c r="CG605" s="303"/>
      <c r="CH605" s="301"/>
      <c r="CI605" s="302"/>
      <c r="CJ605" s="301"/>
      <c r="CK605" s="302"/>
      <c r="CL605" s="301"/>
      <c r="CM605" s="302"/>
      <c r="CN605" s="301"/>
      <c r="CO605" s="302"/>
      <c r="CP605" s="301"/>
      <c r="CQ605" s="302"/>
      <c r="CR605" s="303"/>
      <c r="CS605" s="301"/>
      <c r="CT605" s="302"/>
      <c r="CU605" s="301"/>
      <c r="CV605" s="302"/>
      <c r="CW605" s="301"/>
      <c r="CX605" s="302"/>
      <c r="CY605" s="301"/>
      <c r="CZ605" s="302"/>
      <c r="DA605" s="301"/>
      <c r="DB605" s="302"/>
      <c r="DC605" s="303"/>
      <c r="DD605" s="301"/>
      <c r="DE605" s="302"/>
      <c r="DF605" s="301"/>
      <c r="DG605" s="302"/>
      <c r="DH605" s="301"/>
      <c r="DI605" s="302"/>
      <c r="DJ605" s="301"/>
      <c r="DK605" s="302"/>
      <c r="DL605" s="301"/>
      <c r="DM605" s="302"/>
      <c r="DN605" s="303"/>
      <c r="DO605" s="301"/>
      <c r="DP605" s="302"/>
      <c r="DQ605" s="301"/>
      <c r="DR605" s="302"/>
      <c r="DS605" s="301"/>
      <c r="DT605" s="302"/>
      <c r="DU605" s="301"/>
      <c r="DV605" s="302"/>
      <c r="DW605" s="301"/>
      <c r="DX605" s="302"/>
      <c r="DY605" s="518"/>
      <c r="DZ605" s="584"/>
      <c r="EA605" s="303"/>
      <c r="EB605" s="303"/>
      <c r="EC605" s="303"/>
      <c r="ED605" s="303"/>
      <c r="EE605" s="551"/>
      <c r="EF605" s="318"/>
      <c r="EG605" s="318"/>
      <c r="EH605" s="318"/>
      <c r="EI605" s="318"/>
      <c r="EJ605" s="318"/>
      <c r="EK605" s="319"/>
      <c r="EL605" s="34"/>
    </row>
    <row r="606" spans="1:142" ht="15" customHeight="1">
      <c r="C606" s="852" t="str">
        <f>CONCATENATE("B. ", DD8, " Facilities and Administration (F&amp;A)")</f>
        <v>B. Dept #4 Match Budget Facilities and Administration (F&amp;A)</v>
      </c>
      <c r="D606" s="923"/>
      <c r="E606" s="923"/>
      <c r="F606" s="923"/>
      <c r="G606" s="923"/>
      <c r="H606" s="923"/>
      <c r="I606" s="932" t="s">
        <v>134</v>
      </c>
      <c r="J606" s="933"/>
      <c r="K606" s="933"/>
      <c r="L606" s="933"/>
      <c r="M606" s="29">
        <f>VLOOKUP(I606,F_A,2,0)</f>
        <v>0.55000000000000004</v>
      </c>
      <c r="N606" s="855"/>
      <c r="O606" s="856"/>
      <c r="P606" s="855"/>
      <c r="Q606" s="856"/>
      <c r="R606" s="855"/>
      <c r="S606" s="856"/>
      <c r="T606" s="855"/>
      <c r="U606" s="856"/>
      <c r="V606" s="855"/>
      <c r="W606" s="856"/>
      <c r="X606" s="295"/>
      <c r="Y606" s="855"/>
      <c r="Z606" s="856"/>
      <c r="AA606" s="855"/>
      <c r="AB606" s="856"/>
      <c r="AC606" s="855"/>
      <c r="AD606" s="856"/>
      <c r="AE606" s="855"/>
      <c r="AF606" s="856"/>
      <c r="AG606" s="855"/>
      <c r="AH606" s="856"/>
      <c r="AI606" s="295"/>
      <c r="AJ606" s="855"/>
      <c r="AK606" s="856"/>
      <c r="AL606" s="855"/>
      <c r="AM606" s="856"/>
      <c r="AN606" s="855"/>
      <c r="AO606" s="856"/>
      <c r="AP606" s="855"/>
      <c r="AQ606" s="856"/>
      <c r="AR606" s="855"/>
      <c r="AS606" s="856"/>
      <c r="AT606" s="295"/>
      <c r="AU606" s="855"/>
      <c r="AV606" s="856"/>
      <c r="AW606" s="855"/>
      <c r="AX606" s="856"/>
      <c r="AY606" s="855"/>
      <c r="AZ606" s="856"/>
      <c r="BA606" s="855"/>
      <c r="BB606" s="856"/>
      <c r="BC606" s="855"/>
      <c r="BD606" s="856"/>
      <c r="BE606" s="295"/>
      <c r="BF606" s="855"/>
      <c r="BG606" s="887"/>
      <c r="BH606" s="855"/>
      <c r="BI606" s="887"/>
      <c r="BJ606" s="855"/>
      <c r="BK606" s="887"/>
      <c r="BL606" s="855"/>
      <c r="BM606" s="887"/>
      <c r="BN606" s="855"/>
      <c r="BO606" s="887"/>
      <c r="BP606" s="295"/>
      <c r="BQ606" s="566"/>
      <c r="BR606" s="517"/>
      <c r="BS606" s="517"/>
      <c r="BT606" s="517"/>
      <c r="BU606" s="517"/>
      <c r="BV606" s="550"/>
      <c r="BW606" s="855"/>
      <c r="BX606" s="856"/>
      <c r="BY606" s="855"/>
      <c r="BZ606" s="856"/>
      <c r="CA606" s="855"/>
      <c r="CB606" s="856"/>
      <c r="CC606" s="855"/>
      <c r="CD606" s="856"/>
      <c r="CE606" s="855"/>
      <c r="CF606" s="856"/>
      <c r="CG606" s="295"/>
      <c r="CH606" s="855"/>
      <c r="CI606" s="856"/>
      <c r="CJ606" s="855"/>
      <c r="CK606" s="856"/>
      <c r="CL606" s="855"/>
      <c r="CM606" s="856"/>
      <c r="CN606" s="855"/>
      <c r="CO606" s="856"/>
      <c r="CP606" s="855"/>
      <c r="CQ606" s="856"/>
      <c r="CR606" s="295"/>
      <c r="CS606" s="855"/>
      <c r="CT606" s="856"/>
      <c r="CU606" s="855"/>
      <c r="CV606" s="856"/>
      <c r="CW606" s="855"/>
      <c r="CX606" s="856"/>
      <c r="CY606" s="855"/>
      <c r="CZ606" s="856"/>
      <c r="DA606" s="855"/>
      <c r="DB606" s="856"/>
      <c r="DC606" s="295"/>
      <c r="DD606" s="883">
        <f t="shared" ref="DD606:DS608" si="1163">ROUND(DD$588*$M606,0)</f>
        <v>0</v>
      </c>
      <c r="DE606" s="885"/>
      <c r="DF606" s="883">
        <f t="shared" si="1163"/>
        <v>0</v>
      </c>
      <c r="DG606" s="885"/>
      <c r="DH606" s="883">
        <f t="shared" si="1163"/>
        <v>0</v>
      </c>
      <c r="DI606" s="885"/>
      <c r="DJ606" s="883">
        <f t="shared" si="1163"/>
        <v>0</v>
      </c>
      <c r="DK606" s="885"/>
      <c r="DL606" s="883">
        <f t="shared" si="1163"/>
        <v>0</v>
      </c>
      <c r="DM606" s="885"/>
      <c r="DN606" s="135">
        <f>SUM(DD606:DM606)</f>
        <v>0</v>
      </c>
      <c r="DO606" s="855"/>
      <c r="DP606" s="887"/>
      <c r="DQ606" s="855"/>
      <c r="DR606" s="887"/>
      <c r="DS606" s="855"/>
      <c r="DT606" s="887"/>
      <c r="DU606" s="855"/>
      <c r="DV606" s="887"/>
      <c r="DW606" s="855"/>
      <c r="DX606" s="887"/>
      <c r="DY606" s="295"/>
      <c r="DZ606" s="583">
        <f t="shared" ref="DZ606" si="1164">BW606+CH606+CS606+DD606+DO606</f>
        <v>0</v>
      </c>
      <c r="EA606" s="135">
        <f t="shared" ref="EA606" si="1165">BY606+CJ606+CU606+DF606+DQ606</f>
        <v>0</v>
      </c>
      <c r="EB606" s="135">
        <f t="shared" ref="EB606" si="1166">CA606+CL606+CW606+DH606+DS606</f>
        <v>0</v>
      </c>
      <c r="EC606" s="135">
        <f t="shared" ref="EC606" si="1167">CC606+CN606+CY606+DJ606+DU606</f>
        <v>0</v>
      </c>
      <c r="ED606" s="135">
        <f t="shared" ref="ED606" si="1168">CE606+CP606+DA606+DL606+DW606</f>
        <v>0</v>
      </c>
      <c r="EE606" s="549">
        <f t="shared" ref="EE606" si="1169">SUM(DZ606:ED606)</f>
        <v>0</v>
      </c>
      <c r="EF606" s="292">
        <f>N606+Y606+AJ606+AU606+BF606+BW606+CH606+CS606+DD606+DO606</f>
        <v>0</v>
      </c>
      <c r="EG606" s="292">
        <f>P606+AA606+AL606+AW606+BH606+BY606+CJ606+CU606+DF606+DQ606</f>
        <v>0</v>
      </c>
      <c r="EH606" s="292">
        <f>R606+AC606+AN606+AY606+BJ606+CA606+CL606+CW606+DH606+DS606</f>
        <v>0</v>
      </c>
      <c r="EI606" s="292">
        <f>T606+AE606+AP606+BA606+BL606+CC606+CN606+CY606+DJ606+DU606</f>
        <v>0</v>
      </c>
      <c r="EJ606" s="292">
        <f>V606+AG606+AR606+BC606+BN606+CE606+CP606+DA606+DL606+DW606</f>
        <v>0</v>
      </c>
      <c r="EK606" s="293">
        <f>SUM(EF606:EJ606)</f>
        <v>0</v>
      </c>
      <c r="EL606" s="34"/>
    </row>
    <row r="607" spans="1:142" s="320" customFormat="1" ht="15" customHeight="1">
      <c r="A607" s="308"/>
      <c r="B607" s="308"/>
      <c r="C607" s="309"/>
      <c r="D607" s="310"/>
      <c r="E607" s="310"/>
      <c r="F607" s="310"/>
      <c r="G607" s="310"/>
      <c r="H607" s="310"/>
      <c r="I607" s="311"/>
      <c r="J607" s="312"/>
      <c r="K607" s="312"/>
      <c r="L607" s="312"/>
      <c r="M607" s="37"/>
      <c r="N607" s="313"/>
      <c r="O607" s="314"/>
      <c r="P607" s="313"/>
      <c r="Q607" s="314"/>
      <c r="R607" s="313"/>
      <c r="S607" s="314"/>
      <c r="T607" s="313"/>
      <c r="U607" s="314"/>
      <c r="V607" s="313"/>
      <c r="W607" s="314"/>
      <c r="X607" s="317"/>
      <c r="Y607" s="313"/>
      <c r="Z607" s="314"/>
      <c r="AA607" s="313"/>
      <c r="AB607" s="314"/>
      <c r="AC607" s="313"/>
      <c r="AD607" s="314"/>
      <c r="AE607" s="313"/>
      <c r="AF607" s="314"/>
      <c r="AG607" s="313"/>
      <c r="AH607" s="314"/>
      <c r="AI607" s="317"/>
      <c r="AJ607" s="313"/>
      <c r="AK607" s="314"/>
      <c r="AL607" s="313"/>
      <c r="AM607" s="314"/>
      <c r="AN607" s="313"/>
      <c r="AO607" s="314"/>
      <c r="AP607" s="313"/>
      <c r="AQ607" s="314"/>
      <c r="AR607" s="313"/>
      <c r="AS607" s="314"/>
      <c r="AT607" s="317"/>
      <c r="AU607" s="313"/>
      <c r="AV607" s="314"/>
      <c r="AW607" s="313"/>
      <c r="AX607" s="314"/>
      <c r="AY607" s="313"/>
      <c r="AZ607" s="314"/>
      <c r="BA607" s="313"/>
      <c r="BB607" s="314"/>
      <c r="BC607" s="313"/>
      <c r="BD607" s="314"/>
      <c r="BE607" s="317"/>
      <c r="BF607" s="313"/>
      <c r="BG607" s="314"/>
      <c r="BH607" s="313"/>
      <c r="BI607" s="314"/>
      <c r="BJ607" s="313"/>
      <c r="BK607" s="314"/>
      <c r="BL607" s="313"/>
      <c r="BM607" s="314"/>
      <c r="BN607" s="313"/>
      <c r="BO607" s="314"/>
      <c r="BP607" s="519"/>
      <c r="BQ607" s="567"/>
      <c r="BR607" s="519"/>
      <c r="BS607" s="519"/>
      <c r="BT607" s="519"/>
      <c r="BU607" s="519"/>
      <c r="BV607" s="552"/>
      <c r="BW607" s="313"/>
      <c r="BX607" s="314"/>
      <c r="BY607" s="313"/>
      <c r="BZ607" s="314"/>
      <c r="CA607" s="313"/>
      <c r="CB607" s="314"/>
      <c r="CC607" s="313"/>
      <c r="CD607" s="314"/>
      <c r="CE607" s="313"/>
      <c r="CF607" s="314"/>
      <c r="CG607" s="317"/>
      <c r="CH607" s="313"/>
      <c r="CI607" s="314"/>
      <c r="CJ607" s="313"/>
      <c r="CK607" s="314"/>
      <c r="CL607" s="313"/>
      <c r="CM607" s="314"/>
      <c r="CN607" s="313"/>
      <c r="CO607" s="314"/>
      <c r="CP607" s="313"/>
      <c r="CQ607" s="314"/>
      <c r="CR607" s="317"/>
      <c r="CS607" s="313"/>
      <c r="CT607" s="314"/>
      <c r="CU607" s="313"/>
      <c r="CV607" s="314"/>
      <c r="CW607" s="313"/>
      <c r="CX607" s="314"/>
      <c r="CY607" s="313"/>
      <c r="CZ607" s="314"/>
      <c r="DA607" s="313"/>
      <c r="DB607" s="314"/>
      <c r="DC607" s="317"/>
      <c r="DD607" s="313"/>
      <c r="DE607" s="314"/>
      <c r="DF607" s="313"/>
      <c r="DG607" s="314"/>
      <c r="DH607" s="313"/>
      <c r="DI607" s="314"/>
      <c r="DJ607" s="313"/>
      <c r="DK607" s="314"/>
      <c r="DL607" s="313"/>
      <c r="DM607" s="314"/>
      <c r="DN607" s="317"/>
      <c r="DO607" s="313"/>
      <c r="DP607" s="314"/>
      <c r="DQ607" s="313"/>
      <c r="DR607" s="314"/>
      <c r="DS607" s="313"/>
      <c r="DT607" s="314"/>
      <c r="DU607" s="313"/>
      <c r="DV607" s="314"/>
      <c r="DW607" s="313"/>
      <c r="DX607" s="314"/>
      <c r="DY607" s="519"/>
      <c r="DZ607" s="585"/>
      <c r="EA607" s="317"/>
      <c r="EB607" s="317"/>
      <c r="EC607" s="317"/>
      <c r="ED607" s="317"/>
      <c r="EE607" s="552"/>
      <c r="EF607" s="318"/>
      <c r="EG607" s="318"/>
      <c r="EH607" s="318"/>
      <c r="EI607" s="318"/>
      <c r="EJ607" s="318"/>
      <c r="EK607" s="319"/>
      <c r="EL607" s="34"/>
    </row>
    <row r="608" spans="1:142" ht="15" customHeight="1">
      <c r="C608" s="852" t="str">
        <f>CONCATENATE("B. ", DO8, " Facilities and Administration (F&amp;A)")</f>
        <v>B. Dept #5 Match Budget Facilities and Administration (F&amp;A)</v>
      </c>
      <c r="D608" s="923"/>
      <c r="E608" s="923"/>
      <c r="F608" s="923"/>
      <c r="G608" s="923"/>
      <c r="H608" s="923"/>
      <c r="I608" s="932" t="s">
        <v>134</v>
      </c>
      <c r="J608" s="933"/>
      <c r="K608" s="933"/>
      <c r="L608" s="933"/>
      <c r="M608" s="29">
        <f>VLOOKUP(I608,F_A,2,0)</f>
        <v>0.55000000000000004</v>
      </c>
      <c r="N608" s="855"/>
      <c r="O608" s="856"/>
      <c r="P608" s="855"/>
      <c r="Q608" s="856"/>
      <c r="R608" s="855"/>
      <c r="S608" s="856"/>
      <c r="T608" s="855"/>
      <c r="U608" s="856"/>
      <c r="V608" s="855"/>
      <c r="W608" s="856"/>
      <c r="X608" s="295"/>
      <c r="Y608" s="855"/>
      <c r="Z608" s="856"/>
      <c r="AA608" s="855"/>
      <c r="AB608" s="856"/>
      <c r="AC608" s="855"/>
      <c r="AD608" s="856"/>
      <c r="AE608" s="855"/>
      <c r="AF608" s="856"/>
      <c r="AG608" s="855"/>
      <c r="AH608" s="856"/>
      <c r="AI608" s="295"/>
      <c r="AJ608" s="855"/>
      <c r="AK608" s="856"/>
      <c r="AL608" s="855"/>
      <c r="AM608" s="856"/>
      <c r="AN608" s="855"/>
      <c r="AO608" s="856"/>
      <c r="AP608" s="855"/>
      <c r="AQ608" s="856"/>
      <c r="AR608" s="855"/>
      <c r="AS608" s="856"/>
      <c r="AT608" s="295"/>
      <c r="AU608" s="855"/>
      <c r="AV608" s="856"/>
      <c r="AW608" s="855"/>
      <c r="AX608" s="856"/>
      <c r="AY608" s="855"/>
      <c r="AZ608" s="856"/>
      <c r="BA608" s="855"/>
      <c r="BB608" s="856"/>
      <c r="BC608" s="855"/>
      <c r="BD608" s="856"/>
      <c r="BE608" s="295"/>
      <c r="BF608" s="855"/>
      <c r="BG608" s="887"/>
      <c r="BH608" s="855"/>
      <c r="BI608" s="887"/>
      <c r="BJ608" s="855"/>
      <c r="BK608" s="887"/>
      <c r="BL608" s="855"/>
      <c r="BM608" s="887"/>
      <c r="BN608" s="855"/>
      <c r="BO608" s="887"/>
      <c r="BP608" s="295"/>
      <c r="BQ608" s="566"/>
      <c r="BR608" s="517"/>
      <c r="BS608" s="517"/>
      <c r="BT608" s="517"/>
      <c r="BU608" s="517"/>
      <c r="BV608" s="550"/>
      <c r="BW608" s="855"/>
      <c r="BX608" s="856"/>
      <c r="BY608" s="855"/>
      <c r="BZ608" s="856"/>
      <c r="CA608" s="855"/>
      <c r="CB608" s="856"/>
      <c r="CC608" s="855"/>
      <c r="CD608" s="856"/>
      <c r="CE608" s="855"/>
      <c r="CF608" s="856"/>
      <c r="CG608" s="295"/>
      <c r="CH608" s="855"/>
      <c r="CI608" s="856"/>
      <c r="CJ608" s="855"/>
      <c r="CK608" s="856"/>
      <c r="CL608" s="855"/>
      <c r="CM608" s="856"/>
      <c r="CN608" s="855"/>
      <c r="CO608" s="856"/>
      <c r="CP608" s="855"/>
      <c r="CQ608" s="856"/>
      <c r="CR608" s="295"/>
      <c r="CS608" s="855"/>
      <c r="CT608" s="856"/>
      <c r="CU608" s="855"/>
      <c r="CV608" s="856"/>
      <c r="CW608" s="855"/>
      <c r="CX608" s="856"/>
      <c r="CY608" s="855"/>
      <c r="CZ608" s="856"/>
      <c r="DA608" s="855"/>
      <c r="DB608" s="856"/>
      <c r="DC608" s="295"/>
      <c r="DD608" s="855"/>
      <c r="DE608" s="856"/>
      <c r="DF608" s="855"/>
      <c r="DG608" s="856"/>
      <c r="DH608" s="855"/>
      <c r="DI608" s="856"/>
      <c r="DJ608" s="855"/>
      <c r="DK608" s="856"/>
      <c r="DL608" s="855"/>
      <c r="DM608" s="856"/>
      <c r="DN608" s="295"/>
      <c r="DO608" s="883">
        <f t="shared" si="1163"/>
        <v>0</v>
      </c>
      <c r="DP608" s="885"/>
      <c r="DQ608" s="883">
        <f t="shared" si="1163"/>
        <v>0</v>
      </c>
      <c r="DR608" s="885"/>
      <c r="DS608" s="883">
        <f t="shared" si="1163"/>
        <v>0</v>
      </c>
      <c r="DT608" s="885"/>
      <c r="DU608" s="883">
        <f t="shared" ref="DU608:DW608" si="1170">ROUND(DU$588*$M608,0)</f>
        <v>0</v>
      </c>
      <c r="DV608" s="885"/>
      <c r="DW608" s="883">
        <f t="shared" si="1170"/>
        <v>0</v>
      </c>
      <c r="DX608" s="885"/>
      <c r="DY608" s="489">
        <f>SUM(DO608:DX608)</f>
        <v>0</v>
      </c>
      <c r="DZ608" s="583">
        <f t="shared" ref="DZ608" si="1171">BW608+CH608+CS608+DD608+DO608</f>
        <v>0</v>
      </c>
      <c r="EA608" s="135">
        <f t="shared" ref="EA608" si="1172">BY608+CJ608+CU608+DF608+DQ608</f>
        <v>0</v>
      </c>
      <c r="EB608" s="135">
        <f t="shared" ref="EB608" si="1173">CA608+CL608+CW608+DH608+DS608</f>
        <v>0</v>
      </c>
      <c r="EC608" s="135">
        <f t="shared" ref="EC608" si="1174">CC608+CN608+CY608+DJ608+DU608</f>
        <v>0</v>
      </c>
      <c r="ED608" s="135">
        <f t="shared" ref="ED608" si="1175">CE608+CP608+DA608+DL608+DW608</f>
        <v>0</v>
      </c>
      <c r="EE608" s="549">
        <f t="shared" ref="EE608" si="1176">SUM(DZ608:ED608)</f>
        <v>0</v>
      </c>
      <c r="EF608" s="292">
        <f>N608+Y608+AJ608+AU608+BF608+BW608+CH608+CS608+DD608+DO608</f>
        <v>0</v>
      </c>
      <c r="EG608" s="292">
        <f>P608+AA608+AL608+AW608+BH608+BY608+CJ608+CU608+DF608+DQ608</f>
        <v>0</v>
      </c>
      <c r="EH608" s="292">
        <f>R608+AC608+AN608+AY608+BJ608+CA608+CL608+CW608+DH608+DS608</f>
        <v>0</v>
      </c>
      <c r="EI608" s="292">
        <f>T608+AE608+AP608+BA608+BL608+CC608+CN608+CY608+DJ608+DU608</f>
        <v>0</v>
      </c>
      <c r="EJ608" s="292">
        <f>V608+AG608+AR608+BC608+BN608+CE608+CP608+DA608+DL608+DW608</f>
        <v>0</v>
      </c>
      <c r="EK608" s="293">
        <f>SUM(EF608:EJ608)</f>
        <v>0</v>
      </c>
      <c r="EL608" s="34"/>
    </row>
    <row r="609" spans="1:142" s="320" customFormat="1" ht="15" customHeight="1">
      <c r="A609" s="308"/>
      <c r="B609" s="308"/>
      <c r="C609" s="309"/>
      <c r="D609" s="310"/>
      <c r="E609" s="310"/>
      <c r="F609" s="310"/>
      <c r="G609" s="310"/>
      <c r="H609" s="310"/>
      <c r="I609" s="311"/>
      <c r="J609" s="312"/>
      <c r="K609" s="312"/>
      <c r="L609" s="312"/>
      <c r="M609" s="37"/>
      <c r="N609" s="313"/>
      <c r="O609" s="314"/>
      <c r="P609" s="313"/>
      <c r="Q609" s="314"/>
      <c r="R609" s="313"/>
      <c r="S609" s="314"/>
      <c r="T609" s="313"/>
      <c r="U609" s="314"/>
      <c r="V609" s="313"/>
      <c r="W609" s="314"/>
      <c r="X609" s="317"/>
      <c r="Y609" s="313"/>
      <c r="Z609" s="314"/>
      <c r="AA609" s="313"/>
      <c r="AB609" s="314"/>
      <c r="AC609" s="313"/>
      <c r="AD609" s="314"/>
      <c r="AE609" s="313"/>
      <c r="AF609" s="314"/>
      <c r="AG609" s="313"/>
      <c r="AH609" s="314"/>
      <c r="AI609" s="317"/>
      <c r="AJ609" s="313"/>
      <c r="AK609" s="314"/>
      <c r="AL609" s="313"/>
      <c r="AM609" s="314"/>
      <c r="AN609" s="313"/>
      <c r="AO609" s="314"/>
      <c r="AP609" s="313"/>
      <c r="AQ609" s="314"/>
      <c r="AR609" s="313"/>
      <c r="AS609" s="314"/>
      <c r="AT609" s="317"/>
      <c r="AU609" s="313"/>
      <c r="AV609" s="314"/>
      <c r="AW609" s="313"/>
      <c r="AX609" s="314"/>
      <c r="AY609" s="313"/>
      <c r="AZ609" s="314"/>
      <c r="BA609" s="313"/>
      <c r="BB609" s="314"/>
      <c r="BC609" s="313"/>
      <c r="BD609" s="314"/>
      <c r="BE609" s="317"/>
      <c r="BF609" s="313"/>
      <c r="BG609" s="314"/>
      <c r="BH609" s="313"/>
      <c r="BI609" s="314"/>
      <c r="BJ609" s="313"/>
      <c r="BK609" s="314"/>
      <c r="BL609" s="313"/>
      <c r="BM609" s="314"/>
      <c r="BN609" s="313"/>
      <c r="BO609" s="314"/>
      <c r="BP609" s="519"/>
      <c r="BQ609" s="567"/>
      <c r="BR609" s="519"/>
      <c r="BS609" s="519"/>
      <c r="BT609" s="519"/>
      <c r="BU609" s="519"/>
      <c r="BV609" s="552"/>
      <c r="BW609" s="532"/>
      <c r="BX609" s="314"/>
      <c r="BY609" s="313"/>
      <c r="BZ609" s="314"/>
      <c r="CA609" s="313"/>
      <c r="CB609" s="314"/>
      <c r="CC609" s="313"/>
      <c r="CD609" s="314"/>
      <c r="CE609" s="313"/>
      <c r="CF609" s="314"/>
      <c r="CG609" s="317"/>
      <c r="CH609" s="313"/>
      <c r="CI609" s="314"/>
      <c r="CJ609" s="313"/>
      <c r="CK609" s="314"/>
      <c r="CL609" s="313"/>
      <c r="CM609" s="314"/>
      <c r="CN609" s="313"/>
      <c r="CO609" s="314"/>
      <c r="CP609" s="313"/>
      <c r="CQ609" s="314"/>
      <c r="CR609" s="317"/>
      <c r="CS609" s="313"/>
      <c r="CT609" s="314"/>
      <c r="CU609" s="313"/>
      <c r="CV609" s="314"/>
      <c r="CW609" s="313"/>
      <c r="CX609" s="314"/>
      <c r="CY609" s="313"/>
      <c r="CZ609" s="314"/>
      <c r="DA609" s="313"/>
      <c r="DB609" s="314"/>
      <c r="DC609" s="317"/>
      <c r="DD609" s="313"/>
      <c r="DE609" s="314"/>
      <c r="DF609" s="313"/>
      <c r="DG609" s="314"/>
      <c r="DH609" s="313"/>
      <c r="DI609" s="314"/>
      <c r="DJ609" s="313"/>
      <c r="DK609" s="314"/>
      <c r="DL609" s="313"/>
      <c r="DM609" s="314"/>
      <c r="DN609" s="317"/>
      <c r="DO609" s="313"/>
      <c r="DP609" s="314"/>
      <c r="DQ609" s="313"/>
      <c r="DR609" s="314"/>
      <c r="DS609" s="313"/>
      <c r="DT609" s="314"/>
      <c r="DU609" s="313"/>
      <c r="DV609" s="314"/>
      <c r="DW609" s="313"/>
      <c r="DX609" s="314"/>
      <c r="DY609" s="317"/>
      <c r="DZ609" s="567"/>
      <c r="EA609" s="519"/>
      <c r="EB609" s="519"/>
      <c r="EC609" s="519"/>
      <c r="ED609" s="519"/>
      <c r="EE609" s="552"/>
      <c r="EF609" s="318"/>
      <c r="EG609" s="318"/>
      <c r="EH609" s="318"/>
      <c r="EI609" s="318"/>
      <c r="EJ609" s="318"/>
      <c r="EK609" s="319"/>
      <c r="EL609" s="34"/>
    </row>
    <row r="610" spans="1:142" s="9" customFormat="1" ht="15" customHeight="1">
      <c r="A610" s="62"/>
      <c r="B610" s="62"/>
      <c r="C610" s="852" t="s">
        <v>327</v>
      </c>
      <c r="D610" s="853"/>
      <c r="E610" s="853"/>
      <c r="F610" s="853"/>
      <c r="G610" s="853"/>
      <c r="H610" s="321"/>
      <c r="I610" s="322"/>
      <c r="J610" s="323"/>
      <c r="K610" s="323"/>
      <c r="L610" s="323"/>
      <c r="M610" s="29"/>
      <c r="N610" s="883">
        <f>N590+N592+N594+N596+N598+N600+N602+N604+N606+N608</f>
        <v>0</v>
      </c>
      <c r="O610" s="884"/>
      <c r="P610" s="883">
        <f>P590+P592+P594+P596+P598+P600+P602+P604+P606+P608</f>
        <v>0</v>
      </c>
      <c r="Q610" s="884"/>
      <c r="R610" s="883">
        <f>R590+R592+R594+R596+R598+R600+R602+R604+R606+R608</f>
        <v>0</v>
      </c>
      <c r="S610" s="884"/>
      <c r="T610" s="883">
        <f>T590+T592+T594+T596+T598+T600+T602+T604+T606+T608</f>
        <v>0</v>
      </c>
      <c r="U610" s="884"/>
      <c r="V610" s="883">
        <f>V590+V592+V594+V596+V598+V600+V602+V604+V606+V608</f>
        <v>0</v>
      </c>
      <c r="W610" s="884"/>
      <c r="X610" s="304">
        <f>SUM(N610:W610)</f>
        <v>0</v>
      </c>
      <c r="Y610" s="883">
        <f>Y590+Y592+Y594+Y596+Y598+Y600+Y602+Y604+Y606+Y608</f>
        <v>0</v>
      </c>
      <c r="Z610" s="884"/>
      <c r="AA610" s="883">
        <f>AA590+AA592+AA594+AA596+AA598+AA600+AA602+AA604+AA606+AA608</f>
        <v>0</v>
      </c>
      <c r="AB610" s="884"/>
      <c r="AC610" s="883">
        <f>AC590+AC592+AC594+AC596+AC598+AC600+AC602+AC604+AC606+AC608</f>
        <v>0</v>
      </c>
      <c r="AD610" s="884"/>
      <c r="AE610" s="883">
        <f>AE590+AE592+AE594+AE596+AE598+AE600+AE602+AE604+AE606+AE608</f>
        <v>0</v>
      </c>
      <c r="AF610" s="884"/>
      <c r="AG610" s="883">
        <f>AG590+AG592+AG594+AG596+AG598+AG600+AG602+AG604+AG606+AG608</f>
        <v>0</v>
      </c>
      <c r="AH610" s="884"/>
      <c r="AI610" s="304">
        <f>SUM(Y610:AH610)</f>
        <v>0</v>
      </c>
      <c r="AJ610" s="883">
        <f>AJ590+AJ592+AJ594+AJ596+AJ598+AJ600+AJ602+AJ604+AJ606+AJ608</f>
        <v>0</v>
      </c>
      <c r="AK610" s="884"/>
      <c r="AL610" s="883">
        <f>AL590+AL592+AL594+AL596+AL598+AL600+AL602+AL604+AL606+AL608</f>
        <v>0</v>
      </c>
      <c r="AM610" s="884"/>
      <c r="AN610" s="883">
        <f>AN590+AN592+AN594+AN596+AN598+AN600+AN602+AN604+AN606+AN608</f>
        <v>0</v>
      </c>
      <c r="AO610" s="884"/>
      <c r="AP610" s="883">
        <f>AP590+AP592+AP594+AP596+AP598+AP600+AP602+AP604+AP606+AP608</f>
        <v>0</v>
      </c>
      <c r="AQ610" s="884"/>
      <c r="AR610" s="883">
        <f>AR590+AR592+AR594+AR596+AR598+AR600+AR602+AR604+AR606+AR608</f>
        <v>0</v>
      </c>
      <c r="AS610" s="884"/>
      <c r="AT610" s="304">
        <f>SUM(AJ610:AS610)</f>
        <v>0</v>
      </c>
      <c r="AU610" s="883">
        <f>AU590+AU592+AU594+AU596+AU598+AU600+AU602+AU604+AU606+AU608</f>
        <v>0</v>
      </c>
      <c r="AV610" s="884"/>
      <c r="AW610" s="883">
        <f>AW590+AW592+AW594+AW596+AW598+AW600+AW602+AW604+AW606+AW608</f>
        <v>0</v>
      </c>
      <c r="AX610" s="884"/>
      <c r="AY610" s="883">
        <f>AY590+AY592+AY594+AY596+AY598+AY600+AY602+AY604+AY606+AY608</f>
        <v>0</v>
      </c>
      <c r="AZ610" s="884"/>
      <c r="BA610" s="883">
        <f>BA590+BA592+BA594+BA596+BA598+BA600+BA602+BA604+BA606+BA608</f>
        <v>0</v>
      </c>
      <c r="BB610" s="884"/>
      <c r="BC610" s="883">
        <f>BC590+BC592+BC594+BC596+BC598+BC600+BC602+BC604+BC606+BC608</f>
        <v>0</v>
      </c>
      <c r="BD610" s="884"/>
      <c r="BE610" s="304">
        <f>SUM(AU610:BD610)</f>
        <v>0</v>
      </c>
      <c r="BF610" s="883">
        <f>BF590+BF592+BF594+BF596+BF598+BF600+BF602+BF604+BF606+BF608</f>
        <v>0</v>
      </c>
      <c r="BG610" s="884"/>
      <c r="BH610" s="883">
        <f>BH590+BH592+BH594+BH596+BH598+BH600+BH602+BH604+BH606+BH608</f>
        <v>0</v>
      </c>
      <c r="BI610" s="884"/>
      <c r="BJ610" s="883">
        <f>BJ590+BJ592+BJ594+BJ596+BJ598+BJ600+BJ602+BJ604+BJ606+BJ608</f>
        <v>0</v>
      </c>
      <c r="BK610" s="884"/>
      <c r="BL610" s="883">
        <f>BL590+BL592+BL594+BL596+BL598+BL600+BL602+BL604+BL606+BL608</f>
        <v>0</v>
      </c>
      <c r="BM610" s="884"/>
      <c r="BN610" s="883">
        <f>BN590+BN592+BN594+BN596+BN598+BN600+BN602+BN604+BN606+BN608</f>
        <v>0</v>
      </c>
      <c r="BO610" s="884"/>
      <c r="BP610" s="304">
        <f>SUM(BF610:BO610)</f>
        <v>0</v>
      </c>
      <c r="BQ610" s="583">
        <f t="shared" ref="BQ610" si="1177">N610+Y610+AJ610+AU610+BF610</f>
        <v>0</v>
      </c>
      <c r="BR610" s="135">
        <f t="shared" ref="BR610" si="1178">P610+AA610+AL610+AW610+BH610</f>
        <v>0</v>
      </c>
      <c r="BS610" s="135">
        <f t="shared" ref="BS610" si="1179">R610+AC610+AN610+AY610+BJ610</f>
        <v>0</v>
      </c>
      <c r="BT610" s="135">
        <f t="shared" ref="BT610" si="1180">T610+AE610+AP610+BA610+BL610</f>
        <v>0</v>
      </c>
      <c r="BU610" s="135">
        <f t="shared" ref="BU610" si="1181">V610+AG610+AR610+BC610+BN610</f>
        <v>0</v>
      </c>
      <c r="BV610" s="549">
        <f t="shared" ref="BV610" si="1182">SUM(BQ610:BU610)</f>
        <v>0</v>
      </c>
      <c r="BW610" s="978">
        <f>SUM(BW590+BW592+BW594+BW596+BW598+BW600+BW602+BW604+BW606+BW608)</f>
        <v>0</v>
      </c>
      <c r="BX610" s="884"/>
      <c r="BY610" s="978">
        <f>SUM(BY590+BY592+BY594+BY596+BY598+BY600+BY602+BY604+BY606+BY608)</f>
        <v>0</v>
      </c>
      <c r="BZ610" s="884"/>
      <c r="CA610" s="978">
        <f t="shared" ref="CA610" si="1183">SUM(CA590+CA592+CA594+CA596+CA598+CA600+CA602+CA604+CA606+CA608)</f>
        <v>0</v>
      </c>
      <c r="CB610" s="884"/>
      <c r="CC610" s="978">
        <f t="shared" ref="CC610" si="1184">SUM(CC590+CC592+CC594+CC596+CC598+CC600+CC602+CC604+CC606+CC608)</f>
        <v>0</v>
      </c>
      <c r="CD610" s="884"/>
      <c r="CE610" s="978">
        <f t="shared" ref="CE610" si="1185">SUM(CE590+CE592+CE594+CE596+CE598+CE600+CE602+CE604+CE606+CE608)</f>
        <v>0</v>
      </c>
      <c r="CF610" s="884"/>
      <c r="CG610" s="304">
        <f>SUM(BW610:CF610)</f>
        <v>0</v>
      </c>
      <c r="CH610" s="978">
        <f>SUM(CH590+CH592+CH594+CH596+CH598+CH600+CH602+CH604+CH606+CH608)</f>
        <v>0</v>
      </c>
      <c r="CI610" s="884"/>
      <c r="CJ610" s="978">
        <f>SUM(CJ590+CJ592+CJ594+CJ596+CJ598+CJ600+CJ602+CJ604+CJ606+CJ608)</f>
        <v>0</v>
      </c>
      <c r="CK610" s="884"/>
      <c r="CL610" s="978">
        <f t="shared" ref="CL610" si="1186">SUM(CL590+CL592+CL594+CL596+CL598+CL600+CL602+CL604+CL606+CL608)</f>
        <v>0</v>
      </c>
      <c r="CM610" s="884"/>
      <c r="CN610" s="978">
        <f t="shared" ref="CN610" si="1187">SUM(CN590+CN592+CN594+CN596+CN598+CN600+CN602+CN604+CN606+CN608)</f>
        <v>0</v>
      </c>
      <c r="CO610" s="884"/>
      <c r="CP610" s="978">
        <f t="shared" ref="CP610" si="1188">SUM(CP590+CP592+CP594+CP596+CP598+CP600+CP602+CP604+CP606+CP608)</f>
        <v>0</v>
      </c>
      <c r="CQ610" s="884"/>
      <c r="CR610" s="304">
        <f>SUM(CH610:CQ610)</f>
        <v>0</v>
      </c>
      <c r="CS610" s="978">
        <f>SUM(CS590+CS592+CS594+CS596+CS598+CS600+CS602+CS604+CS606+CS608)</f>
        <v>0</v>
      </c>
      <c r="CT610" s="884"/>
      <c r="CU610" s="978">
        <f>SUM(CU590+CU592+CU594+CU596+CU598+CU600+CU602+CU604+CU606+CU608)</f>
        <v>0</v>
      </c>
      <c r="CV610" s="884"/>
      <c r="CW610" s="978">
        <f t="shared" ref="CW610" si="1189">SUM(CW590+CW592+CW594+CW596+CW598+CW600+CW602+CW604+CW606+CW608)</f>
        <v>0</v>
      </c>
      <c r="CX610" s="884"/>
      <c r="CY610" s="978">
        <f t="shared" ref="CY610" si="1190">SUM(CY590+CY592+CY594+CY596+CY598+CY600+CY602+CY604+CY606+CY608)</f>
        <v>0</v>
      </c>
      <c r="CZ610" s="884"/>
      <c r="DA610" s="978">
        <f t="shared" ref="DA610" si="1191">SUM(DA590+DA592+DA594+DA596+DA598+DA600+DA602+DA604+DA606+DA608)</f>
        <v>0</v>
      </c>
      <c r="DB610" s="884"/>
      <c r="DC610" s="304">
        <f>SUM(CS610:DB610)</f>
        <v>0</v>
      </c>
      <c r="DD610" s="978">
        <f>SUM(DD590+DD592+DD594+DD596+DD598+DD600+DD602+DD604+DD606+DD608)</f>
        <v>0</v>
      </c>
      <c r="DE610" s="884"/>
      <c r="DF610" s="978">
        <f>SUM(DF590+DF592+DF594+DF596+DF598+DF600+DF602+DF604+DF606+DF608)</f>
        <v>0</v>
      </c>
      <c r="DG610" s="884"/>
      <c r="DH610" s="978">
        <f>SUM(DH590+DH592+DH594+DH596+DH598+DH600+DH602+DH604+DH606+DH608)</f>
        <v>0</v>
      </c>
      <c r="DI610" s="884"/>
      <c r="DJ610" s="978">
        <f t="shared" ref="DJ610" si="1192">SUM(DJ590+DJ592+DJ594+DJ596+DJ598+DJ600+DJ602+DJ604+DJ606+DJ608)</f>
        <v>0</v>
      </c>
      <c r="DK610" s="884"/>
      <c r="DL610" s="978">
        <f t="shared" ref="DL610" si="1193">SUM(DL590+DL592+DL594+DL596+DL598+DL600+DL602+DL604+DL606+DL608)</f>
        <v>0</v>
      </c>
      <c r="DM610" s="884"/>
      <c r="DN610" s="304">
        <f>SUM(DD610:DM610)</f>
        <v>0</v>
      </c>
      <c r="DO610" s="978">
        <f>SUM(DO590+DO592+DO594+DO596+DO598+DO600+DO602+DO604+DO606+DO608)</f>
        <v>0</v>
      </c>
      <c r="DP610" s="884"/>
      <c r="DQ610" s="978">
        <f>SUM(DQ590+DQ592+DQ594+DQ596+DQ598+DQ600+DQ602+DQ604+DQ606+DQ608)</f>
        <v>0</v>
      </c>
      <c r="DR610" s="884"/>
      <c r="DS610" s="978">
        <f>SUM(DS590+DS592+DS594+DS596+DS598+DS600+DS602+DS604+DS606+DS608)</f>
        <v>0</v>
      </c>
      <c r="DT610" s="884"/>
      <c r="DU610" s="978">
        <f t="shared" ref="DU610" si="1194">SUM(DU590+DU592+DU594+DU596+DU598+DU600+DU602+DU604+DU606+DU608)</f>
        <v>0</v>
      </c>
      <c r="DV610" s="884"/>
      <c r="DW610" s="978">
        <f t="shared" ref="DW610" si="1195">SUM(DW590+DW592+DW594+DW596+DW598+DW600+DW602+DW604+DW606+DW608)</f>
        <v>0</v>
      </c>
      <c r="DX610" s="884"/>
      <c r="DY610" s="304">
        <f>SUM(DO610:DX610)</f>
        <v>0</v>
      </c>
      <c r="DZ610" s="583">
        <f t="shared" ref="DZ610" si="1196">BW610+CH610+CS610+DD610+DO610</f>
        <v>0</v>
      </c>
      <c r="EA610" s="135">
        <f t="shared" ref="EA610" si="1197">BY610+CJ610+CU610+DF610+DQ610</f>
        <v>0</v>
      </c>
      <c r="EB610" s="135">
        <f t="shared" ref="EB610" si="1198">CA610+CL610+CW610+DH610+DS610</f>
        <v>0</v>
      </c>
      <c r="EC610" s="135">
        <f t="shared" ref="EC610" si="1199">CC610+CN610+CY610+DJ610+DU610</f>
        <v>0</v>
      </c>
      <c r="ED610" s="135">
        <f t="shared" ref="ED610" si="1200">CE610+CP610+DA610+DL610+DW610</f>
        <v>0</v>
      </c>
      <c r="EE610" s="549">
        <f t="shared" ref="EE610" si="1201">SUM(DZ610:ED610)</f>
        <v>0</v>
      </c>
      <c r="EF610" s="292">
        <f>N610+Y610+AJ610+AU610+BF610+BW610+CH610+CS610+DD610+DO610</f>
        <v>0</v>
      </c>
      <c r="EG610" s="292">
        <f>P610+AA610+AL610+AW610+BH610+BY610+CJ610+CU610+DF610+DQ610</f>
        <v>0</v>
      </c>
      <c r="EH610" s="292">
        <f>R610+AC610+AN610+AY610+BJ610+CA610+CL610+CW610+DH610+DS610</f>
        <v>0</v>
      </c>
      <c r="EI610" s="292">
        <f>T610+AE610+AP610+BA610+BL610+CC610+CN610+CY610+DJ610+DU610</f>
        <v>0</v>
      </c>
      <c r="EJ610" s="292">
        <f>V610+AG610+AR610+BC610+BN610+CE610+CP610+DA610+DL610+DW610</f>
        <v>0</v>
      </c>
      <c r="EK610" s="293">
        <f>SUM(EF610:EJ610)</f>
        <v>0</v>
      </c>
      <c r="EL610" s="34"/>
    </row>
    <row r="611" spans="1:142" s="9" customFormat="1" ht="15" customHeight="1">
      <c r="A611" s="62"/>
      <c r="B611" s="62"/>
      <c r="C611" s="713"/>
      <c r="D611" s="714"/>
      <c r="E611" s="714"/>
      <c r="F611" s="714"/>
      <c r="G611" s="714"/>
      <c r="H611" s="714"/>
      <c r="I611" s="714"/>
      <c r="J611" s="714"/>
      <c r="K611" s="714"/>
      <c r="L611" s="714"/>
      <c r="M611" s="715"/>
      <c r="N611" s="393"/>
      <c r="O611" s="394"/>
      <c r="P611" s="393"/>
      <c r="Q611" s="394"/>
      <c r="R611" s="393"/>
      <c r="S611" s="394"/>
      <c r="T611" s="393"/>
      <c r="U611" s="394"/>
      <c r="V611" s="393"/>
      <c r="W611" s="394"/>
      <c r="X611" s="395"/>
      <c r="Y611" s="393"/>
      <c r="Z611" s="394"/>
      <c r="AA611" s="393"/>
      <c r="AB611" s="394"/>
      <c r="AC611" s="393"/>
      <c r="AD611" s="394"/>
      <c r="AE611" s="393"/>
      <c r="AF611" s="394"/>
      <c r="AG611" s="393"/>
      <c r="AH611" s="394"/>
      <c r="AI611" s="395"/>
      <c r="AJ611" s="393"/>
      <c r="AK611" s="394"/>
      <c r="AL611" s="393"/>
      <c r="AM611" s="394"/>
      <c r="AN611" s="393"/>
      <c r="AO611" s="394"/>
      <c r="AP611" s="393"/>
      <c r="AQ611" s="394"/>
      <c r="AR611" s="393"/>
      <c r="AS611" s="394"/>
      <c r="AT611" s="395"/>
      <c r="AU611" s="393"/>
      <c r="AV611" s="394"/>
      <c r="AW611" s="393"/>
      <c r="AX611" s="394"/>
      <c r="AY611" s="393"/>
      <c r="AZ611" s="394"/>
      <c r="BA611" s="393"/>
      <c r="BB611" s="394"/>
      <c r="BC611" s="393"/>
      <c r="BD611" s="394"/>
      <c r="BE611" s="395"/>
      <c r="BF611" s="393"/>
      <c r="BG611" s="394"/>
      <c r="BH611" s="393"/>
      <c r="BI611" s="394"/>
      <c r="BJ611" s="393"/>
      <c r="BK611" s="394"/>
      <c r="BL611" s="393"/>
      <c r="BM611" s="394"/>
      <c r="BN611" s="393"/>
      <c r="BO611" s="394"/>
      <c r="BP611" s="393"/>
      <c r="BQ611" s="568"/>
      <c r="BR611" s="393"/>
      <c r="BS611" s="393"/>
      <c r="BT611" s="393"/>
      <c r="BU611" s="393"/>
      <c r="BV611" s="553"/>
      <c r="BW611" s="491"/>
      <c r="BX611" s="394"/>
      <c r="BY611" s="393"/>
      <c r="BZ611" s="394"/>
      <c r="CA611" s="393"/>
      <c r="CB611" s="394"/>
      <c r="CC611" s="393"/>
      <c r="CD611" s="394"/>
      <c r="CE611" s="393"/>
      <c r="CF611" s="394"/>
      <c r="CG611" s="395"/>
      <c r="CH611" s="393"/>
      <c r="CI611" s="394"/>
      <c r="CJ611" s="393"/>
      <c r="CK611" s="394"/>
      <c r="CL611" s="393"/>
      <c r="CM611" s="394"/>
      <c r="CN611" s="393"/>
      <c r="CO611" s="394"/>
      <c r="CP611" s="393"/>
      <c r="CQ611" s="394"/>
      <c r="CR611" s="395"/>
      <c r="CS611" s="393"/>
      <c r="CT611" s="394"/>
      <c r="CU611" s="393"/>
      <c r="CV611" s="394"/>
      <c r="CW611" s="393"/>
      <c r="CX611" s="394"/>
      <c r="CY611" s="393"/>
      <c r="CZ611" s="394"/>
      <c r="DA611" s="393"/>
      <c r="DB611" s="394"/>
      <c r="DC611" s="395"/>
      <c r="DD611" s="393"/>
      <c r="DE611" s="394"/>
      <c r="DF611" s="393"/>
      <c r="DG611" s="394"/>
      <c r="DH611" s="393"/>
      <c r="DI611" s="394"/>
      <c r="DJ611" s="393"/>
      <c r="DK611" s="394"/>
      <c r="DL611" s="393"/>
      <c r="DM611" s="394"/>
      <c r="DN611" s="395"/>
      <c r="DO611" s="393"/>
      <c r="DP611" s="394"/>
      <c r="DQ611" s="393"/>
      <c r="DR611" s="394"/>
      <c r="DS611" s="393"/>
      <c r="DT611" s="394"/>
      <c r="DU611" s="393"/>
      <c r="DV611" s="394"/>
      <c r="DW611" s="393"/>
      <c r="DX611" s="394"/>
      <c r="DY611" s="395"/>
      <c r="DZ611" s="568"/>
      <c r="EA611" s="393"/>
      <c r="EB611" s="393"/>
      <c r="EC611" s="393"/>
      <c r="ED611" s="393"/>
      <c r="EE611" s="553"/>
      <c r="EF611" s="99"/>
      <c r="EG611" s="99"/>
      <c r="EH611" s="99"/>
      <c r="EI611" s="99"/>
      <c r="EJ611" s="99"/>
      <c r="EK611" s="99"/>
      <c r="EL611" s="34"/>
    </row>
    <row r="612" spans="1:142" s="9" customFormat="1" ht="15" customHeight="1">
      <c r="A612" s="62"/>
      <c r="B612" s="62"/>
      <c r="C612" s="852" t="s">
        <v>361</v>
      </c>
      <c r="D612" s="853"/>
      <c r="E612" s="853"/>
      <c r="F612" s="853"/>
      <c r="G612" s="853"/>
      <c r="H612" s="853"/>
      <c r="I612" s="853"/>
      <c r="J612" s="932" t="s">
        <v>98</v>
      </c>
      <c r="K612" s="932"/>
      <c r="L612" s="932"/>
      <c r="M612" s="29">
        <v>0</v>
      </c>
      <c r="N612" s="305"/>
      <c r="O612" s="396"/>
      <c r="P612" s="305"/>
      <c r="Q612" s="396"/>
      <c r="R612" s="305"/>
      <c r="S612" s="396"/>
      <c r="T612" s="305"/>
      <c r="U612" s="396"/>
      <c r="V612" s="305"/>
      <c r="W612" s="396"/>
      <c r="X612" s="397"/>
      <c r="Y612" s="305"/>
      <c r="Z612" s="396"/>
      <c r="AA612" s="305"/>
      <c r="AB612" s="396"/>
      <c r="AC612" s="305"/>
      <c r="AD612" s="396"/>
      <c r="AE612" s="305"/>
      <c r="AF612" s="396"/>
      <c r="AG612" s="305"/>
      <c r="AH612" s="396"/>
      <c r="AI612" s="397"/>
      <c r="AJ612" s="305"/>
      <c r="AK612" s="396"/>
      <c r="AL612" s="305"/>
      <c r="AM612" s="396"/>
      <c r="AN612" s="305"/>
      <c r="AO612" s="396"/>
      <c r="AP612" s="305"/>
      <c r="AQ612" s="396"/>
      <c r="AR612" s="305"/>
      <c r="AS612" s="396"/>
      <c r="AT612" s="397"/>
      <c r="AU612" s="305"/>
      <c r="AV612" s="396"/>
      <c r="AW612" s="305"/>
      <c r="AX612" s="396"/>
      <c r="AY612" s="305"/>
      <c r="AZ612" s="396"/>
      <c r="BA612" s="305"/>
      <c r="BB612" s="396"/>
      <c r="BC612" s="305"/>
      <c r="BD612" s="396"/>
      <c r="BE612" s="397"/>
      <c r="BF612" s="305"/>
      <c r="BG612" s="396"/>
      <c r="BH612" s="305"/>
      <c r="BI612" s="396"/>
      <c r="BJ612" s="305"/>
      <c r="BK612" s="396"/>
      <c r="BL612" s="305"/>
      <c r="BM612" s="396"/>
      <c r="BN612" s="305"/>
      <c r="BO612" s="396"/>
      <c r="BP612" s="305"/>
      <c r="BQ612" s="569"/>
      <c r="BR612" s="305"/>
      <c r="BS612" s="305"/>
      <c r="BT612" s="305"/>
      <c r="BU612" s="305"/>
      <c r="BV612" s="554"/>
      <c r="BW612" s="978">
        <f>ROUND(N588*$M612,0)</f>
        <v>0</v>
      </c>
      <c r="BX612" s="884"/>
      <c r="BY612" s="978">
        <f>ROUND(P588*$M612,0)</f>
        <v>0</v>
      </c>
      <c r="BZ612" s="884"/>
      <c r="CA612" s="883">
        <f>ROUND(R588*$M612,0)</f>
        <v>0</v>
      </c>
      <c r="CB612" s="884"/>
      <c r="CC612" s="883">
        <f>ROUND(T588*$M612,0)</f>
        <v>0</v>
      </c>
      <c r="CD612" s="884"/>
      <c r="CE612" s="883">
        <f>ROUND(V588*$M612,0)</f>
        <v>0</v>
      </c>
      <c r="CF612" s="884"/>
      <c r="CG612" s="304">
        <f>SUM(BW612:CF612)</f>
        <v>0</v>
      </c>
      <c r="CH612" s="883">
        <f>ROUND(Y588*$M612,0)</f>
        <v>0</v>
      </c>
      <c r="CI612" s="884"/>
      <c r="CJ612" s="883">
        <f>ROUND(AA588*$M612,0)</f>
        <v>0</v>
      </c>
      <c r="CK612" s="884"/>
      <c r="CL612" s="883">
        <f>ROUND(AC588*$M612,0)</f>
        <v>0</v>
      </c>
      <c r="CM612" s="884"/>
      <c r="CN612" s="883">
        <f>ROUND(AE588*$M612,0)</f>
        <v>0</v>
      </c>
      <c r="CO612" s="884"/>
      <c r="CP612" s="883">
        <f>ROUND(AG588*$M612,0)</f>
        <v>0</v>
      </c>
      <c r="CQ612" s="884"/>
      <c r="CR612" s="304">
        <f>SUM(CH612:CQ612)</f>
        <v>0</v>
      </c>
      <c r="CS612" s="883">
        <f>ROUND(AJ588*$M612,0)</f>
        <v>0</v>
      </c>
      <c r="CT612" s="884"/>
      <c r="CU612" s="883">
        <f>ROUND(AL588*$M612,0)</f>
        <v>0</v>
      </c>
      <c r="CV612" s="884"/>
      <c r="CW612" s="883">
        <f>ROUND(AN588*$M612,0)</f>
        <v>0</v>
      </c>
      <c r="CX612" s="884"/>
      <c r="CY612" s="883">
        <f>ROUND(AP588*$M612,0)</f>
        <v>0</v>
      </c>
      <c r="CZ612" s="884"/>
      <c r="DA612" s="883">
        <f>ROUND(AR588*$M612,0)</f>
        <v>0</v>
      </c>
      <c r="DB612" s="884"/>
      <c r="DC612" s="304">
        <f>SUM(CS612:DB612)</f>
        <v>0</v>
      </c>
      <c r="DD612" s="883">
        <f>ROUND(AU588*$M612,0)</f>
        <v>0</v>
      </c>
      <c r="DE612" s="884"/>
      <c r="DF612" s="883">
        <f>ROUND(AW588*$M612,0)</f>
        <v>0</v>
      </c>
      <c r="DG612" s="884"/>
      <c r="DH612" s="883">
        <f>ROUND(AY588*$M612,0)</f>
        <v>0</v>
      </c>
      <c r="DI612" s="884"/>
      <c r="DJ612" s="883">
        <f>ROUND(BA588*$M612,0)</f>
        <v>0</v>
      </c>
      <c r="DK612" s="884"/>
      <c r="DL612" s="883">
        <f>ROUND(BC588*$M612,0)</f>
        <v>0</v>
      </c>
      <c r="DM612" s="884"/>
      <c r="DN612" s="304">
        <f>SUM(DD612:DM612)</f>
        <v>0</v>
      </c>
      <c r="DO612" s="883">
        <f>ROUND(BF588*$M612,0)</f>
        <v>0</v>
      </c>
      <c r="DP612" s="884"/>
      <c r="DQ612" s="883">
        <f>ROUND(BH588*$M612,0)</f>
        <v>0</v>
      </c>
      <c r="DR612" s="884"/>
      <c r="DS612" s="883">
        <f>ROUND(BJ588*$M612,0)</f>
        <v>0</v>
      </c>
      <c r="DT612" s="884"/>
      <c r="DU612" s="883">
        <f>ROUND(BL588*$M612,0)</f>
        <v>0</v>
      </c>
      <c r="DV612" s="884"/>
      <c r="DW612" s="883">
        <f>ROUND(BN588*$M612,0)</f>
        <v>0</v>
      </c>
      <c r="DX612" s="884"/>
      <c r="DY612" s="304">
        <f>SUM(DO612:DX612)</f>
        <v>0</v>
      </c>
      <c r="DZ612" s="583">
        <f t="shared" ref="DZ612" si="1202">BW612+CH612+CS612+DD612+DO612</f>
        <v>0</v>
      </c>
      <c r="EA612" s="135">
        <f t="shared" ref="EA612" si="1203">BY612+CJ612+CU612+DF612+DQ612</f>
        <v>0</v>
      </c>
      <c r="EB612" s="135">
        <f t="shared" ref="EB612" si="1204">CA612+CL612+CW612+DH612+DS612</f>
        <v>0</v>
      </c>
      <c r="EC612" s="135">
        <f t="shared" ref="EC612" si="1205">CC612+CN612+CY612+DJ612+DU612</f>
        <v>0</v>
      </c>
      <c r="ED612" s="135">
        <f t="shared" ref="ED612" si="1206">CE612+CP612+DA612+DL612+DW612</f>
        <v>0</v>
      </c>
      <c r="EE612" s="549">
        <f t="shared" ref="EE612" si="1207">SUM(DZ612:ED612)</f>
        <v>0</v>
      </c>
      <c r="EF612" s="292">
        <f>N612+Y612+AJ612+AU612+BF612+BW612+CH612+CS612+DD612+DO612</f>
        <v>0</v>
      </c>
      <c r="EG612" s="292">
        <f>P612+AA612+AL612+AW612+BH612+BY612+CJ612+CU612+DF612+DQ612</f>
        <v>0</v>
      </c>
      <c r="EH612" s="292">
        <f>R612+AC612+AN612+AY612+BJ612+CA612+CL612+CW612+DH612+DS612</f>
        <v>0</v>
      </c>
      <c r="EI612" s="292">
        <f>T612+AE612+AP612+BA612+BL612+CC612+CN612+CY612+DJ612+DU612</f>
        <v>0</v>
      </c>
      <c r="EJ612" s="292">
        <f>V612+AG612+AR612+BC612+BN612+CE612+CP612+DA612+DL612+DW612</f>
        <v>0</v>
      </c>
      <c r="EK612" s="293">
        <f>SUM(EF612:EJ612)</f>
        <v>0</v>
      </c>
    </row>
    <row r="613" spans="1:142" ht="17.25" customHeight="1">
      <c r="C613" s="766" t="s">
        <v>100</v>
      </c>
      <c r="D613" s="653"/>
      <c r="E613" s="653"/>
      <c r="F613" s="653"/>
      <c r="G613" s="653"/>
      <c r="H613" s="653"/>
      <c r="I613" s="653"/>
      <c r="J613" s="666"/>
      <c r="M613" s="30"/>
      <c r="N613" s="61"/>
      <c r="O613" s="98"/>
      <c r="P613" s="142"/>
      <c r="Q613" s="324"/>
      <c r="R613" s="61"/>
      <c r="S613" s="98"/>
      <c r="T613" s="142"/>
      <c r="U613" s="98"/>
      <c r="V613" s="142"/>
      <c r="W613" s="98"/>
      <c r="X613" s="99"/>
      <c r="Y613" s="61"/>
      <c r="Z613" s="98"/>
      <c r="AA613" s="142"/>
      <c r="AB613" s="324"/>
      <c r="AC613" s="61"/>
      <c r="AD613" s="98"/>
      <c r="AE613" s="142"/>
      <c r="AF613" s="98"/>
      <c r="AG613" s="142"/>
      <c r="AH613" s="98"/>
      <c r="AI613" s="99"/>
      <c r="AJ613" s="61"/>
      <c r="AK613" s="98"/>
      <c r="AL613" s="142"/>
      <c r="AM613" s="324"/>
      <c r="AN613" s="61"/>
      <c r="AO613" s="98"/>
      <c r="AP613" s="142"/>
      <c r="AQ613" s="98"/>
      <c r="AR613" s="142"/>
      <c r="AS613" s="98"/>
      <c r="AT613" s="99"/>
      <c r="AU613" s="61"/>
      <c r="AV613" s="98"/>
      <c r="AW613" s="142"/>
      <c r="AX613" s="324"/>
      <c r="AY613" s="61"/>
      <c r="AZ613" s="98"/>
      <c r="BA613" s="142"/>
      <c r="BB613" s="98"/>
      <c r="BC613" s="142"/>
      <c r="BD613" s="98"/>
      <c r="BE613" s="99"/>
      <c r="BF613" s="61"/>
      <c r="BG613" s="98"/>
      <c r="BH613" s="142"/>
      <c r="BI613" s="324"/>
      <c r="BJ613" s="61"/>
      <c r="BK613" s="98"/>
      <c r="BL613" s="142"/>
      <c r="BM613" s="98"/>
      <c r="BN613" s="142"/>
      <c r="BO613" s="98"/>
      <c r="BP613" s="512"/>
      <c r="BQ613" s="560"/>
      <c r="BR613" s="512"/>
      <c r="BS613" s="512"/>
      <c r="BT613" s="512"/>
      <c r="BU613" s="512"/>
      <c r="BV613" s="542"/>
      <c r="BW613" s="34"/>
      <c r="BX613" s="98"/>
      <c r="BY613" s="142"/>
      <c r="BZ613" s="324"/>
      <c r="CA613" s="61"/>
      <c r="CB613" s="98"/>
      <c r="CC613" s="142"/>
      <c r="CD613" s="98"/>
      <c r="CE613" s="142"/>
      <c r="CF613" s="98"/>
      <c r="CG613" s="99"/>
      <c r="CH613" s="61"/>
      <c r="CI613" s="98"/>
      <c r="CJ613" s="142"/>
      <c r="CK613" s="324"/>
      <c r="CL613" s="61"/>
      <c r="CM613" s="98"/>
      <c r="CN613" s="142"/>
      <c r="CO613" s="98"/>
      <c r="CP613" s="142"/>
      <c r="CQ613" s="98"/>
      <c r="CR613" s="99"/>
      <c r="CS613" s="61"/>
      <c r="CT613" s="98"/>
      <c r="CU613" s="142"/>
      <c r="CV613" s="324"/>
      <c r="CW613" s="61"/>
      <c r="CX613" s="98"/>
      <c r="CY613" s="142"/>
      <c r="CZ613" s="98"/>
      <c r="DA613" s="142"/>
      <c r="DB613" s="98"/>
      <c r="DC613" s="99"/>
      <c r="DD613" s="61"/>
      <c r="DE613" s="98"/>
      <c r="DF613" s="142"/>
      <c r="DG613" s="324"/>
      <c r="DH613" s="61"/>
      <c r="DI613" s="98"/>
      <c r="DJ613" s="142"/>
      <c r="DK613" s="98"/>
      <c r="DL613" s="142"/>
      <c r="DM613" s="98"/>
      <c r="DN613" s="99"/>
      <c r="DO613" s="61"/>
      <c r="DP613" s="98"/>
      <c r="DQ613" s="142"/>
      <c r="DR613" s="324"/>
      <c r="DS613" s="61"/>
      <c r="DT613" s="98"/>
      <c r="DU613" s="142"/>
      <c r="DV613" s="98"/>
      <c r="DW613" s="142"/>
      <c r="DX613" s="98"/>
      <c r="DY613" s="99"/>
      <c r="DZ613" s="560"/>
      <c r="EA613" s="512"/>
      <c r="EB613" s="512"/>
      <c r="EC613" s="512"/>
      <c r="ED613" s="512"/>
      <c r="EE613" s="542"/>
      <c r="EF613" s="206"/>
      <c r="EG613" s="206"/>
      <c r="EH613" s="206"/>
      <c r="EI613" s="206"/>
      <c r="EJ613" s="206"/>
      <c r="EK613" s="206"/>
      <c r="EL613" s="34"/>
    </row>
    <row r="614" spans="1:142" ht="31.5">
      <c r="A614" s="62">
        <v>1000</v>
      </c>
      <c r="C614" s="58" t="s">
        <v>143</v>
      </c>
      <c r="D614" s="63" t="s">
        <v>101</v>
      </c>
      <c r="E614" s="696"/>
      <c r="F614" s="666"/>
      <c r="G614" s="666"/>
      <c r="H614" s="666"/>
      <c r="I614" s="666"/>
      <c r="J614" s="666"/>
      <c r="K614" s="33" t="s">
        <v>147</v>
      </c>
      <c r="L614" s="33" t="s">
        <v>140</v>
      </c>
      <c r="M614" s="31" t="s">
        <v>317</v>
      </c>
      <c r="N614" s="325" t="s">
        <v>148</v>
      </c>
      <c r="O614" s="98"/>
      <c r="P614" s="142" t="s">
        <v>148</v>
      </c>
      <c r="Q614" s="326"/>
      <c r="R614" s="142" t="s">
        <v>148</v>
      </c>
      <c r="S614" s="98"/>
      <c r="T614" s="142" t="s">
        <v>148</v>
      </c>
      <c r="U614" s="98"/>
      <c r="V614" s="142" t="s">
        <v>148</v>
      </c>
      <c r="W614" s="98"/>
      <c r="X614" s="99"/>
      <c r="Y614" s="325" t="s">
        <v>148</v>
      </c>
      <c r="Z614" s="98"/>
      <c r="AA614" s="142" t="s">
        <v>148</v>
      </c>
      <c r="AB614" s="326"/>
      <c r="AC614" s="142" t="s">
        <v>148</v>
      </c>
      <c r="AD614" s="98"/>
      <c r="AE614" s="142" t="s">
        <v>148</v>
      </c>
      <c r="AF614" s="98"/>
      <c r="AG614" s="142" t="s">
        <v>148</v>
      </c>
      <c r="AH614" s="98"/>
      <c r="AI614" s="99"/>
      <c r="AJ614" s="325" t="s">
        <v>148</v>
      </c>
      <c r="AK614" s="98"/>
      <c r="AL614" s="142" t="s">
        <v>148</v>
      </c>
      <c r="AM614" s="326"/>
      <c r="AN614" s="142" t="s">
        <v>148</v>
      </c>
      <c r="AO614" s="98"/>
      <c r="AP614" s="142" t="s">
        <v>148</v>
      </c>
      <c r="AQ614" s="98"/>
      <c r="AR614" s="142" t="s">
        <v>148</v>
      </c>
      <c r="AS614" s="98"/>
      <c r="AT614" s="99"/>
      <c r="AU614" s="325" t="s">
        <v>148</v>
      </c>
      <c r="AV614" s="98"/>
      <c r="AW614" s="142" t="s">
        <v>148</v>
      </c>
      <c r="AX614" s="326"/>
      <c r="AY614" s="142" t="s">
        <v>148</v>
      </c>
      <c r="AZ614" s="98"/>
      <c r="BA614" s="142" t="s">
        <v>148</v>
      </c>
      <c r="BB614" s="98"/>
      <c r="BC614" s="142" t="s">
        <v>148</v>
      </c>
      <c r="BD614" s="98"/>
      <c r="BE614" s="99"/>
      <c r="BF614" s="325" t="s">
        <v>148</v>
      </c>
      <c r="BG614" s="98"/>
      <c r="BH614" s="142" t="s">
        <v>148</v>
      </c>
      <c r="BI614" s="326"/>
      <c r="BJ614" s="142" t="s">
        <v>148</v>
      </c>
      <c r="BK614" s="98"/>
      <c r="BL614" s="142" t="s">
        <v>148</v>
      </c>
      <c r="BM614" s="98"/>
      <c r="BN614" s="142" t="s">
        <v>148</v>
      </c>
      <c r="BO614" s="98"/>
      <c r="BP614" s="512"/>
      <c r="BQ614" s="560"/>
      <c r="BR614" s="512"/>
      <c r="BS614" s="512"/>
      <c r="BT614" s="512"/>
      <c r="BU614" s="512"/>
      <c r="BV614" s="542"/>
      <c r="BW614" s="533" t="s">
        <v>148</v>
      </c>
      <c r="BX614" s="98"/>
      <c r="BY614" s="142" t="s">
        <v>148</v>
      </c>
      <c r="BZ614" s="326"/>
      <c r="CA614" s="142" t="s">
        <v>148</v>
      </c>
      <c r="CB614" s="98"/>
      <c r="CC614" s="142" t="s">
        <v>148</v>
      </c>
      <c r="CD614" s="98"/>
      <c r="CE614" s="142" t="s">
        <v>148</v>
      </c>
      <c r="CF614" s="98"/>
      <c r="CG614" s="99"/>
      <c r="CH614" s="325" t="s">
        <v>148</v>
      </c>
      <c r="CI614" s="98"/>
      <c r="CJ614" s="142" t="s">
        <v>148</v>
      </c>
      <c r="CK614" s="326"/>
      <c r="CL614" s="142" t="s">
        <v>148</v>
      </c>
      <c r="CM614" s="98"/>
      <c r="CN614" s="142" t="s">
        <v>148</v>
      </c>
      <c r="CO614" s="98"/>
      <c r="CP614" s="142" t="s">
        <v>148</v>
      </c>
      <c r="CQ614" s="98"/>
      <c r="CR614" s="99"/>
      <c r="CS614" s="325" t="s">
        <v>148</v>
      </c>
      <c r="CT614" s="98"/>
      <c r="CU614" s="142" t="s">
        <v>148</v>
      </c>
      <c r="CV614" s="326"/>
      <c r="CW614" s="142" t="s">
        <v>148</v>
      </c>
      <c r="CX614" s="98"/>
      <c r="CY614" s="142" t="s">
        <v>148</v>
      </c>
      <c r="CZ614" s="98"/>
      <c r="DA614" s="142" t="s">
        <v>148</v>
      </c>
      <c r="DB614" s="98"/>
      <c r="DC614" s="99"/>
      <c r="DD614" s="325" t="s">
        <v>148</v>
      </c>
      <c r="DE614" s="98"/>
      <c r="DF614" s="142" t="s">
        <v>148</v>
      </c>
      <c r="DG614" s="326"/>
      <c r="DH614" s="142" t="s">
        <v>148</v>
      </c>
      <c r="DI614" s="98"/>
      <c r="DJ614" s="142" t="s">
        <v>148</v>
      </c>
      <c r="DK614" s="98"/>
      <c r="DL614" s="142" t="s">
        <v>148</v>
      </c>
      <c r="DM614" s="98"/>
      <c r="DN614" s="99"/>
      <c r="DO614" s="325" t="s">
        <v>148</v>
      </c>
      <c r="DP614" s="98"/>
      <c r="DQ614" s="142" t="s">
        <v>148</v>
      </c>
      <c r="DR614" s="326"/>
      <c r="DS614" s="142" t="s">
        <v>148</v>
      </c>
      <c r="DT614" s="98"/>
      <c r="DU614" s="142" t="s">
        <v>148</v>
      </c>
      <c r="DV614" s="98"/>
      <c r="DW614" s="142" t="s">
        <v>148</v>
      </c>
      <c r="DX614" s="98"/>
      <c r="DY614" s="99"/>
      <c r="DZ614" s="560"/>
      <c r="EA614" s="512"/>
      <c r="EB614" s="512"/>
      <c r="EC614" s="512"/>
      <c r="ED614" s="512"/>
      <c r="EE614" s="542"/>
      <c r="EF614" s="153"/>
      <c r="EG614" s="153"/>
      <c r="EH614" s="153"/>
      <c r="EI614" s="153"/>
      <c r="EJ614" s="153"/>
      <c r="EK614" s="206"/>
      <c r="EL614" s="34"/>
    </row>
    <row r="615" spans="1:142" ht="15" customHeight="1">
      <c r="C615" s="144">
        <f t="shared" ref="C615:C620" si="1208">N615+P615+R615+T615+V615+Y615+AA615+AC615+AE615+AG615+AJ615+AL615+AN615+AP615+AR615+AU615+AW615+AY615+BA615+BC615+BF615+BH615+BJ615+BL615+BN615+BW615+BY615+CA615+CC615+CE615+CH615+CJ615+CL615+CN615+CP615+CS615+CU615+CW615+CY615+DA615+DD615+DF615+DH615+DJ615+DL615+DO615+DQ615+DS615+DU615+DW615</f>
        <v>0</v>
      </c>
      <c r="D615" s="16"/>
      <c r="E615" s="653" t="s">
        <v>300</v>
      </c>
      <c r="F615" s="653"/>
      <c r="G615" s="653"/>
      <c r="H615" s="653"/>
      <c r="I615" s="653"/>
      <c r="J615" s="653"/>
      <c r="K615" s="145">
        <v>0</v>
      </c>
      <c r="L615" s="146">
        <f t="shared" ref="L615:L620" si="1209">VLOOKUP(E615,Leave_Benefits,2,0)</f>
        <v>0</v>
      </c>
      <c r="M615" s="32">
        <f t="shared" ref="M615:M620" si="1210">VLOOKUP(E615,Leave_Benefits,4,0)</f>
        <v>0</v>
      </c>
      <c r="N615" s="207">
        <v>0</v>
      </c>
      <c r="O615" s="208">
        <f>ROUND($K615*(1+$L615)*(N615)*$M615,0)</f>
        <v>0</v>
      </c>
      <c r="P615" s="207">
        <v>0</v>
      </c>
      <c r="Q615" s="208">
        <f>ROUND($K615*(1+$L615)*(P615)*($M615^2),0)</f>
        <v>0</v>
      </c>
      <c r="R615" s="207">
        <v>0</v>
      </c>
      <c r="S615" s="208">
        <f>ROUND($K615*(1+$L615)*(R615)*($M615^3),0)</f>
        <v>0</v>
      </c>
      <c r="T615" s="207">
        <v>0</v>
      </c>
      <c r="U615" s="208">
        <f>ROUND($K615*(1+$L615)*(T615)*($M615^4),0)</f>
        <v>0</v>
      </c>
      <c r="V615" s="207">
        <v>0</v>
      </c>
      <c r="W615" s="208">
        <f>ROUND($K615*(1+$L615)*(V615)*($M615^5),0)</f>
        <v>0</v>
      </c>
      <c r="X615" s="209">
        <f>O615+Q615+S615+U615+W615</f>
        <v>0</v>
      </c>
      <c r="Y615" s="210">
        <v>0</v>
      </c>
      <c r="Z615" s="211">
        <f>ROUND($K615*(1+$L615)*(Y615)*$M615,0)</f>
        <v>0</v>
      </c>
      <c r="AA615" s="210">
        <v>0</v>
      </c>
      <c r="AB615" s="211">
        <f>ROUND($K615*(1+$L615)*(AA615)*($M615^2),0)</f>
        <v>0</v>
      </c>
      <c r="AC615" s="210">
        <v>0</v>
      </c>
      <c r="AD615" s="211">
        <f>ROUND($K615*(1+$L615)*(AC615)*($M615^3),0)</f>
        <v>0</v>
      </c>
      <c r="AE615" s="210">
        <v>0</v>
      </c>
      <c r="AF615" s="211">
        <f>ROUND($K615*(1+$L615)*(AE615)*($M615^4),0)</f>
        <v>0</v>
      </c>
      <c r="AG615" s="210">
        <v>0</v>
      </c>
      <c r="AH615" s="211">
        <f>ROUND($K615*(1+$L615)*(AG615)*($M615^5),0)</f>
        <v>0</v>
      </c>
      <c r="AI615" s="212">
        <f>Z615+AB615+AD615+AF615+AH615</f>
        <v>0</v>
      </c>
      <c r="AJ615" s="213">
        <v>0</v>
      </c>
      <c r="AK615" s="214">
        <f>ROUND($K615*(1+$L615)*(AJ615)*$M615,0)</f>
        <v>0</v>
      </c>
      <c r="AL615" s="213">
        <v>0</v>
      </c>
      <c r="AM615" s="214">
        <f>ROUND($K615*(1+$L615)*(AL615)*($M615^2),0)</f>
        <v>0</v>
      </c>
      <c r="AN615" s="213">
        <v>0</v>
      </c>
      <c r="AO615" s="214">
        <f>ROUND($K615*(1+$L615)*(AN615)*($M615^3),0)</f>
        <v>0</v>
      </c>
      <c r="AP615" s="213">
        <v>0</v>
      </c>
      <c r="AQ615" s="214">
        <f>ROUND($K615*(1+$L615)*(AP615)*($M615^4),0)</f>
        <v>0</v>
      </c>
      <c r="AR615" s="213">
        <v>0</v>
      </c>
      <c r="AS615" s="214">
        <f>ROUND($K615*(1+$L615)*(AR615)*($M615^5),0)</f>
        <v>0</v>
      </c>
      <c r="AT615" s="215">
        <f>AK615+AM615+AO615+AQ615+AS615</f>
        <v>0</v>
      </c>
      <c r="AU615" s="216">
        <v>0</v>
      </c>
      <c r="AV615" s="217">
        <f>ROUND($K615*(1+$L615)*(AU615)*$M615,0)</f>
        <v>0</v>
      </c>
      <c r="AW615" s="216">
        <v>0</v>
      </c>
      <c r="AX615" s="217">
        <f>ROUND($K615*(1+$L615)*(AW615)*($M615^2),0)</f>
        <v>0</v>
      </c>
      <c r="AY615" s="216">
        <v>0</v>
      </c>
      <c r="AZ615" s="217">
        <f>ROUND($K615*(1+$L615)*(AY615)*($M615^3),0)</f>
        <v>0</v>
      </c>
      <c r="BA615" s="216">
        <v>0</v>
      </c>
      <c r="BB615" s="217">
        <f>ROUND($K615*(1+$L615)*(BA615)*($M615^4),0)</f>
        <v>0</v>
      </c>
      <c r="BC615" s="216">
        <v>0</v>
      </c>
      <c r="BD615" s="217">
        <f>ROUND($K615*(1+$L615)*(BC615)*($M615^5),0)</f>
        <v>0</v>
      </c>
      <c r="BE615" s="218">
        <f>AV615+AX615+AZ615+BB615+BD615</f>
        <v>0</v>
      </c>
      <c r="BF615" s="219">
        <v>0</v>
      </c>
      <c r="BG615" s="220">
        <f>ROUND($K615*(1+$L615)*(BF615)*$M615,0)</f>
        <v>0</v>
      </c>
      <c r="BH615" s="219">
        <v>0</v>
      </c>
      <c r="BI615" s="220">
        <f>ROUND($K615*(1+$L615)*(BH615)*($M615^2),0)</f>
        <v>0</v>
      </c>
      <c r="BJ615" s="219">
        <v>0</v>
      </c>
      <c r="BK615" s="220">
        <f>ROUND($K615*(1+$L615)*(BJ615)*($M615^3),0)</f>
        <v>0</v>
      </c>
      <c r="BL615" s="219">
        <v>0</v>
      </c>
      <c r="BM615" s="220">
        <f>ROUND($K615*(1+$L615)*(BL615)*($M615^4),0)</f>
        <v>0</v>
      </c>
      <c r="BN615" s="219">
        <v>0</v>
      </c>
      <c r="BO615" s="220">
        <f>ROUND($K615*(1+$L615)*(BN615)*($M615^5),0)</f>
        <v>0</v>
      </c>
      <c r="BP615" s="413">
        <f>BG615+BI615+BK615+BM615+BO615</f>
        <v>0</v>
      </c>
      <c r="BQ615" s="558">
        <f>O615+Z615+AK615+AV615+BG615</f>
        <v>0</v>
      </c>
      <c r="BR615" s="522">
        <f>Q615+AB615+AM615+AX615+BI615</f>
        <v>0</v>
      </c>
      <c r="BS615" s="522">
        <f>S615+AD615+AO615+AZ615+BK615</f>
        <v>0</v>
      </c>
      <c r="BT615" s="522">
        <f>U615+AF615+AQ615+BB615+BM615</f>
        <v>0</v>
      </c>
      <c r="BU615" s="522">
        <f>W615+AH615+AS615+BD615+BO615</f>
        <v>0</v>
      </c>
      <c r="BV615" s="571">
        <f>SUM(BQ615:BU615)</f>
        <v>0</v>
      </c>
      <c r="BW615" s="529">
        <v>0</v>
      </c>
      <c r="BX615" s="223">
        <f>ROUND($K615*(1+$L615)*(BW615)*$M615,0)</f>
        <v>0</v>
      </c>
      <c r="BY615" s="272">
        <v>0</v>
      </c>
      <c r="BZ615" s="223">
        <f>ROUND($K615*(1+$L615)*(BY615)*($M615^2),0)</f>
        <v>0</v>
      </c>
      <c r="CA615" s="272">
        <v>0</v>
      </c>
      <c r="CB615" s="223">
        <f>ROUND($K615*(1+$L615)*(CA615)*($M615^3),0)</f>
        <v>0</v>
      </c>
      <c r="CC615" s="272">
        <v>0</v>
      </c>
      <c r="CD615" s="223">
        <f>ROUND($K615*(1+$L615)*(CC615)*($M615^4),0)</f>
        <v>0</v>
      </c>
      <c r="CE615" s="272">
        <v>0</v>
      </c>
      <c r="CF615" s="223">
        <f>ROUND($K615*(1+$L615)*(CE615)*($M615^5),0)</f>
        <v>0</v>
      </c>
      <c r="CG615" s="224">
        <f>BX615+BZ615+CB615+CD615+CF615</f>
        <v>0</v>
      </c>
      <c r="CH615" s="273">
        <v>0</v>
      </c>
      <c r="CI615" s="226">
        <f>ROUND($K615*(1+$L615)*(CH615)*$M615,0)</f>
        <v>0</v>
      </c>
      <c r="CJ615" s="273">
        <v>0</v>
      </c>
      <c r="CK615" s="226">
        <f>ROUND($K615*(1+$L615)*(CJ615)*($M615^2),0)</f>
        <v>0</v>
      </c>
      <c r="CL615" s="273">
        <v>0</v>
      </c>
      <c r="CM615" s="226">
        <f>ROUND($K615*(1+$L615)*(CL615)*($M615^3),0)</f>
        <v>0</v>
      </c>
      <c r="CN615" s="273">
        <v>0</v>
      </c>
      <c r="CO615" s="226">
        <f>ROUND($K615*(1+$L615)*(CN615)*($M615^4),0)</f>
        <v>0</v>
      </c>
      <c r="CP615" s="273">
        <v>0</v>
      </c>
      <c r="CQ615" s="226">
        <f>ROUND($K615*(1+$L615)*(CP615)*($M615^5),0)</f>
        <v>0</v>
      </c>
      <c r="CR615" s="227">
        <f>CI615+CK615+CM615+CO615+CQ615</f>
        <v>0</v>
      </c>
      <c r="CS615" s="274">
        <v>0</v>
      </c>
      <c r="CT615" s="229">
        <f>ROUND($K615*(1+$L615)*(CS615)*$M615,0)</f>
        <v>0</v>
      </c>
      <c r="CU615" s="274">
        <v>0</v>
      </c>
      <c r="CV615" s="229">
        <f>ROUND($K615*(1+$L615)*(CU615)*($M615^2),0)</f>
        <v>0</v>
      </c>
      <c r="CW615" s="274">
        <v>0</v>
      </c>
      <c r="CX615" s="229">
        <f>ROUND($K615*(1+$L615)*(CW615)*($M615^3),0)</f>
        <v>0</v>
      </c>
      <c r="CY615" s="274">
        <v>0</v>
      </c>
      <c r="CZ615" s="229">
        <f>ROUND($K615*(1+$L615)*(CY615)*($M615^4),0)</f>
        <v>0</v>
      </c>
      <c r="DA615" s="274">
        <v>0</v>
      </c>
      <c r="DB615" s="229">
        <f>ROUND($K615*(1+$L615)*(DA615)*($M615^5),0)</f>
        <v>0</v>
      </c>
      <c r="DC615" s="230">
        <f>CT615+CV615+CX615+CZ615+DB615</f>
        <v>0</v>
      </c>
      <c r="DD615" s="275">
        <v>0</v>
      </c>
      <c r="DE615" s="232">
        <f>ROUND($K615*(1+$L615)*(DD615)*$M615,0)</f>
        <v>0</v>
      </c>
      <c r="DF615" s="275">
        <v>0</v>
      </c>
      <c r="DG615" s="232">
        <f>ROUND($K615*(1+$L615)*(DF615)*($M615^2),0)</f>
        <v>0</v>
      </c>
      <c r="DH615" s="275">
        <v>0</v>
      </c>
      <c r="DI615" s="232">
        <f>ROUND($K615*(1+$L615)*(DH615)*($M615^3),0)</f>
        <v>0</v>
      </c>
      <c r="DJ615" s="275">
        <v>0</v>
      </c>
      <c r="DK615" s="232">
        <f>ROUND($K615*(1+$L615)*(DJ615)*($M615^4),0)</f>
        <v>0</v>
      </c>
      <c r="DL615" s="275">
        <v>0</v>
      </c>
      <c r="DM615" s="232">
        <f>ROUND($K615*(1+$L615)*(DL615)*($M615^5),0)</f>
        <v>0</v>
      </c>
      <c r="DN615" s="233">
        <f>DE615+DG615+DI615+DK615+DM615</f>
        <v>0</v>
      </c>
      <c r="DO615" s="276">
        <v>0</v>
      </c>
      <c r="DP615" s="235">
        <f>ROUND($K615*(1+$L615)*(DO615)*$M615,0)</f>
        <v>0</v>
      </c>
      <c r="DQ615" s="276">
        <v>0</v>
      </c>
      <c r="DR615" s="235">
        <f>ROUND($K615*(1+$L615)*(DQ615)*($M615^2),0)</f>
        <v>0</v>
      </c>
      <c r="DS615" s="276">
        <v>0</v>
      </c>
      <c r="DT615" s="235">
        <f>ROUND($K615*(1+$L615)*(DS615)*($M615^3),0)</f>
        <v>0</v>
      </c>
      <c r="DU615" s="276">
        <v>0</v>
      </c>
      <c r="DV615" s="235">
        <f>ROUND($K615*(1+$L615)*(DU615)*($M615^4),0)</f>
        <v>0</v>
      </c>
      <c r="DW615" s="276">
        <v>0</v>
      </c>
      <c r="DX615" s="235">
        <f>ROUND($K615*(1+$L615)*(DW615)*($M615^5),0)</f>
        <v>0</v>
      </c>
      <c r="DY615" s="243">
        <f>DP615+DR615+DT615+DV615+DX615</f>
        <v>0</v>
      </c>
      <c r="DZ615" s="558">
        <f>BX615+CI615+CT615+DE615+DP615</f>
        <v>0</v>
      </c>
      <c r="EA615" s="522">
        <f>BZ615+CK615+CV615+DG615+DR615</f>
        <v>0</v>
      </c>
      <c r="EB615" s="522">
        <f>CB615+CM615+CX615+DI615+DT615</f>
        <v>0</v>
      </c>
      <c r="EC615" s="522">
        <f>CD615+CO615+CZ615+DK615+DV615</f>
        <v>0</v>
      </c>
      <c r="ED615" s="522">
        <f>CF615+CQ615+DB615+DM615+DX615</f>
        <v>0</v>
      </c>
      <c r="EE615" s="571">
        <f>SUM(DZ615:ED615)</f>
        <v>0</v>
      </c>
      <c r="EF615" s="239">
        <f t="shared" ref="EF615:EF620" si="1211">O615+Z615+AK615+AV615+BG615+BX615+CI615+CT615+DE615+DP615</f>
        <v>0</v>
      </c>
      <c r="EG615" s="239">
        <f t="shared" ref="EG615:EG620" si="1212">Q615+AB615+AM615+AX615+BI615+BZ615+CK615+CV615+DG615+DR615</f>
        <v>0</v>
      </c>
      <c r="EH615" s="239">
        <f t="shared" ref="EH615:EH620" si="1213">S615+AD615+AO615+AZ615+BK615+CB615+CM615+CX615+DI615+DT615</f>
        <v>0</v>
      </c>
      <c r="EI615" s="239">
        <f t="shared" ref="EI615:EI620" si="1214">U615+AF615+AQ615+BB615+BM615+CD615+CO615+CZ615+DK615+DV615</f>
        <v>0</v>
      </c>
      <c r="EJ615" s="239">
        <f t="shared" ref="EJ615:EJ620" si="1215">W615+AS615+BD615+BO615+CF615+CQ615+DB615+DM615+DX615</f>
        <v>0</v>
      </c>
      <c r="EK615" s="244">
        <f t="shared" ref="EK615:EK621" si="1216">SUM(EF615:EJ615)</f>
        <v>0</v>
      </c>
      <c r="EL615" s="34"/>
    </row>
    <row r="616" spans="1:142" ht="15" customHeight="1">
      <c r="C616" s="144">
        <f t="shared" si="1208"/>
        <v>0</v>
      </c>
      <c r="D616" s="16"/>
      <c r="E616" s="653" t="s">
        <v>300</v>
      </c>
      <c r="F616" s="653"/>
      <c r="G616" s="653"/>
      <c r="H616" s="653"/>
      <c r="I616" s="653"/>
      <c r="J616" s="653"/>
      <c r="K616" s="145">
        <v>0</v>
      </c>
      <c r="L616" s="146">
        <f t="shared" si="1209"/>
        <v>0</v>
      </c>
      <c r="M616" s="32">
        <f t="shared" si="1210"/>
        <v>0</v>
      </c>
      <c r="N616" s="207">
        <v>0</v>
      </c>
      <c r="O616" s="208">
        <f t="shared" ref="O616:O620" si="1217">ROUND($K616*(1+$L616)*(N616)*$M616,0)</f>
        <v>0</v>
      </c>
      <c r="P616" s="207">
        <v>0</v>
      </c>
      <c r="Q616" s="208">
        <f t="shared" ref="Q616:Q620" si="1218">ROUND($K616*(1+$L616)*(P616)*($M616^2),0)</f>
        <v>0</v>
      </c>
      <c r="R616" s="207">
        <v>0</v>
      </c>
      <c r="S616" s="208">
        <f t="shared" ref="S616:S620" si="1219">ROUND($K616*(1+$L616)*(R616)*($M616^3),0)</f>
        <v>0</v>
      </c>
      <c r="T616" s="207">
        <v>0</v>
      </c>
      <c r="U616" s="208">
        <f t="shared" ref="U616:U620" si="1220">ROUND($K616*(1+$L616)*(T616)*($M616^4),0)</f>
        <v>0</v>
      </c>
      <c r="V616" s="207">
        <v>0</v>
      </c>
      <c r="W616" s="208">
        <f t="shared" ref="W616:W620" si="1221">ROUND($K616*(1+$L616)*(V616)*($M616^5),0)</f>
        <v>0</v>
      </c>
      <c r="X616" s="209">
        <f t="shared" ref="X616:X620" si="1222">O616+Q616+S616+U616+W616</f>
        <v>0</v>
      </c>
      <c r="Y616" s="210">
        <v>0</v>
      </c>
      <c r="Z616" s="211">
        <f t="shared" ref="Z616:Z620" si="1223">ROUND($K616*(1+$L616)*(Y616)*$M616,0)</f>
        <v>0</v>
      </c>
      <c r="AA616" s="210">
        <v>0</v>
      </c>
      <c r="AB616" s="211">
        <f t="shared" ref="AB616:AB620" si="1224">ROUND($K616*(1+$L616)*(AA616)*($M616^2),0)</f>
        <v>0</v>
      </c>
      <c r="AC616" s="210">
        <v>0</v>
      </c>
      <c r="AD616" s="211">
        <f t="shared" ref="AD616:AD620" si="1225">ROUND($K616*(1+$L616)*(AC616)*($M616^3),0)</f>
        <v>0</v>
      </c>
      <c r="AE616" s="210">
        <v>0</v>
      </c>
      <c r="AF616" s="211">
        <f t="shared" ref="AF616:AF620" si="1226">ROUND($K616*(1+$L616)*(AE616)*($M616^4),0)</f>
        <v>0</v>
      </c>
      <c r="AG616" s="210">
        <v>0</v>
      </c>
      <c r="AH616" s="211">
        <f t="shared" ref="AH616:AH620" si="1227">ROUND($K616*(1+$L616)*(AG616)*($M616^5),0)</f>
        <v>0</v>
      </c>
      <c r="AI616" s="212">
        <f t="shared" ref="AI616:AI620" si="1228">Z616+AB616+AD616+AF616+AH616</f>
        <v>0</v>
      </c>
      <c r="AJ616" s="213">
        <v>0</v>
      </c>
      <c r="AK616" s="214">
        <f t="shared" ref="AK616:AK620" si="1229">ROUND($K616*(1+$L616)*(AJ616)*$M616,0)</f>
        <v>0</v>
      </c>
      <c r="AL616" s="213">
        <v>0</v>
      </c>
      <c r="AM616" s="214">
        <f t="shared" ref="AM616:AM620" si="1230">ROUND($K616*(1+$L616)*(AL616)*($M616^2),0)</f>
        <v>0</v>
      </c>
      <c r="AN616" s="213">
        <v>0</v>
      </c>
      <c r="AO616" s="214">
        <f t="shared" ref="AO616:AO620" si="1231">ROUND($K616*(1+$L616)*(AN616)*($M616^3),0)</f>
        <v>0</v>
      </c>
      <c r="AP616" s="213">
        <v>0</v>
      </c>
      <c r="AQ616" s="214">
        <f t="shared" ref="AQ616:AQ620" si="1232">ROUND($K616*(1+$L616)*(AP616)*($M616^4),0)</f>
        <v>0</v>
      </c>
      <c r="AR616" s="213">
        <v>0</v>
      </c>
      <c r="AS616" s="214">
        <f t="shared" ref="AS616:AS620" si="1233">ROUND($K616*(1+$L616)*(AR616)*($M616^5),0)</f>
        <v>0</v>
      </c>
      <c r="AT616" s="215">
        <f t="shared" ref="AT616:AT620" si="1234">AK616+AM616+AO616+AQ616+AS616</f>
        <v>0</v>
      </c>
      <c r="AU616" s="216">
        <v>0</v>
      </c>
      <c r="AV616" s="217">
        <f t="shared" ref="AV616:AV620" si="1235">ROUND($K616*(1+$L616)*(AU616)*$M616,0)</f>
        <v>0</v>
      </c>
      <c r="AW616" s="216">
        <v>0</v>
      </c>
      <c r="AX616" s="217">
        <f t="shared" ref="AX616:AX620" si="1236">ROUND($K616*(1+$L616)*(AW616)*($M616^2),0)</f>
        <v>0</v>
      </c>
      <c r="AY616" s="216">
        <v>0</v>
      </c>
      <c r="AZ616" s="217">
        <f t="shared" ref="AZ616:AZ620" si="1237">ROUND($K616*(1+$L616)*(AY616)*($M616^3),0)</f>
        <v>0</v>
      </c>
      <c r="BA616" s="216">
        <v>0</v>
      </c>
      <c r="BB616" s="217">
        <f t="shared" ref="BB616:BB620" si="1238">ROUND($K616*(1+$L616)*(BA616)*($M616^4),0)</f>
        <v>0</v>
      </c>
      <c r="BC616" s="216">
        <v>0</v>
      </c>
      <c r="BD616" s="217">
        <f t="shared" ref="BD616:BD620" si="1239">ROUND($K616*(1+$L616)*(BC616)*($M616^5),0)</f>
        <v>0</v>
      </c>
      <c r="BE616" s="218">
        <f t="shared" ref="BE616:BE620" si="1240">AV616+AX616+AZ616+BB616+BD616</f>
        <v>0</v>
      </c>
      <c r="BF616" s="219">
        <v>0</v>
      </c>
      <c r="BG616" s="220">
        <f t="shared" ref="BG616:BG620" si="1241">ROUND($K616*(1+$L616)*(BF616)*$M616,0)</f>
        <v>0</v>
      </c>
      <c r="BH616" s="219">
        <v>0</v>
      </c>
      <c r="BI616" s="220">
        <f t="shared" ref="BI616:BI620" si="1242">ROUND($K616*(1+$L616)*(BH616)*($M616^2),0)</f>
        <v>0</v>
      </c>
      <c r="BJ616" s="219">
        <v>0</v>
      </c>
      <c r="BK616" s="220">
        <f t="shared" ref="BK616:BK620" si="1243">ROUND($K616*(1+$L616)*(BJ616)*($M616^3),0)</f>
        <v>0</v>
      </c>
      <c r="BL616" s="219">
        <v>0</v>
      </c>
      <c r="BM616" s="220">
        <f t="shared" ref="BM616:BM620" si="1244">ROUND($K616*(1+$L616)*(BL616)*($M616^4),0)</f>
        <v>0</v>
      </c>
      <c r="BN616" s="219">
        <v>0</v>
      </c>
      <c r="BO616" s="220">
        <f t="shared" ref="BO616:BO620" si="1245">ROUND($K616*(1+$L616)*(BN616)*($M616^5),0)</f>
        <v>0</v>
      </c>
      <c r="BP616" s="413">
        <f t="shared" ref="BP616:BP620" si="1246">BG616+BI616+BK616+BM616+BO616</f>
        <v>0</v>
      </c>
      <c r="BQ616" s="558">
        <f t="shared" ref="BQ616:BQ620" si="1247">O616+Z616+AK616+AV616+BG616</f>
        <v>0</v>
      </c>
      <c r="BR616" s="522">
        <f t="shared" ref="BR616:BR620" si="1248">Q616+AB616+AM616+AX616+BI616</f>
        <v>0</v>
      </c>
      <c r="BS616" s="522">
        <f t="shared" ref="BS616:BS620" si="1249">S616+AD616+AO616+AZ616+BK616</f>
        <v>0</v>
      </c>
      <c r="BT616" s="522">
        <f t="shared" ref="BT616:BT620" si="1250">U616+AF616+AQ616+BB616+BM616</f>
        <v>0</v>
      </c>
      <c r="BU616" s="522">
        <f t="shared" ref="BU616:BU620" si="1251">W616+AH616+AS616+BD616+BO616</f>
        <v>0</v>
      </c>
      <c r="BV616" s="571">
        <f t="shared" ref="BV616:BV620" si="1252">SUM(BQ616:BU616)</f>
        <v>0</v>
      </c>
      <c r="BW616" s="529">
        <v>0</v>
      </c>
      <c r="BX616" s="223">
        <f t="shared" ref="BX616:BX620" si="1253">ROUND($K616*(1+$L616)*(BW616)*$M616,0)</f>
        <v>0</v>
      </c>
      <c r="BY616" s="272">
        <v>0</v>
      </c>
      <c r="BZ616" s="223">
        <f t="shared" ref="BZ616:BZ620" si="1254">ROUND($K616*(1+$L616)*(BY616)*($M616^2),0)</f>
        <v>0</v>
      </c>
      <c r="CA616" s="272">
        <v>0</v>
      </c>
      <c r="CB616" s="223">
        <f t="shared" ref="CB616:CB620" si="1255">ROUND($K616*(1+$L616)*(CA616)*($M616^3),0)</f>
        <v>0</v>
      </c>
      <c r="CC616" s="272">
        <v>0</v>
      </c>
      <c r="CD616" s="223">
        <f t="shared" ref="CD616:CD620" si="1256">ROUND($K616*(1+$L616)*(CC616)*($M616^4),0)</f>
        <v>0</v>
      </c>
      <c r="CE616" s="272">
        <v>0</v>
      </c>
      <c r="CF616" s="223">
        <f t="shared" ref="CF616:CF620" si="1257">ROUND($K616*(1+$L616)*(CE616)*($M616^5),0)</f>
        <v>0</v>
      </c>
      <c r="CG616" s="224">
        <f t="shared" ref="CG616:CG620" si="1258">BX616+BZ616+CB616+CD616+CF616</f>
        <v>0</v>
      </c>
      <c r="CH616" s="273">
        <v>0</v>
      </c>
      <c r="CI616" s="226">
        <f t="shared" ref="CI616:CI620" si="1259">ROUND($K616*(1+$L616)*(CH616)*$M616,0)</f>
        <v>0</v>
      </c>
      <c r="CJ616" s="273">
        <v>0</v>
      </c>
      <c r="CK616" s="226">
        <f t="shared" ref="CK616:CK620" si="1260">ROUND($K616*(1+$L616)*(CJ616)*($M616^2),0)</f>
        <v>0</v>
      </c>
      <c r="CL616" s="273">
        <v>0</v>
      </c>
      <c r="CM616" s="226">
        <f t="shared" ref="CM616:CM620" si="1261">ROUND($K616*(1+$L616)*(CL616)*($M616^3),0)</f>
        <v>0</v>
      </c>
      <c r="CN616" s="273">
        <v>0</v>
      </c>
      <c r="CO616" s="226">
        <f t="shared" ref="CO616:CO620" si="1262">ROUND($K616*(1+$L616)*(CN616)*($M616^4),0)</f>
        <v>0</v>
      </c>
      <c r="CP616" s="273">
        <v>0</v>
      </c>
      <c r="CQ616" s="226">
        <f t="shared" ref="CQ616:CQ620" si="1263">ROUND($K616*(1+$L616)*(CP616)*($M616^5),0)</f>
        <v>0</v>
      </c>
      <c r="CR616" s="227">
        <f t="shared" ref="CR616:CR620" si="1264">CI616+CK616+CM616+CO616+CQ616</f>
        <v>0</v>
      </c>
      <c r="CS616" s="274">
        <v>0</v>
      </c>
      <c r="CT616" s="229">
        <f t="shared" ref="CT616:CT620" si="1265">ROUND($K616*(1+$L616)*(CS616)*$M616,0)</f>
        <v>0</v>
      </c>
      <c r="CU616" s="274">
        <v>0</v>
      </c>
      <c r="CV616" s="229">
        <f t="shared" ref="CV616:CV620" si="1266">ROUND($K616*(1+$L616)*(CU616)*($M616^2),0)</f>
        <v>0</v>
      </c>
      <c r="CW616" s="274">
        <v>0</v>
      </c>
      <c r="CX616" s="229">
        <f t="shared" ref="CX616:CX620" si="1267">ROUND($K616*(1+$L616)*(CW616)*($M616^3),0)</f>
        <v>0</v>
      </c>
      <c r="CY616" s="274">
        <v>0</v>
      </c>
      <c r="CZ616" s="229">
        <f t="shared" ref="CZ616:CZ620" si="1268">ROUND($K616*(1+$L616)*(CY616)*($M616^4),0)</f>
        <v>0</v>
      </c>
      <c r="DA616" s="274">
        <v>0</v>
      </c>
      <c r="DB616" s="229">
        <f t="shared" ref="DB616:DB620" si="1269">ROUND($K616*(1+$L616)*(DA616)*($M616^5),0)</f>
        <v>0</v>
      </c>
      <c r="DC616" s="230">
        <f t="shared" ref="DC616:DC620" si="1270">CT616+CV616+CX616+CZ616+DB616</f>
        <v>0</v>
      </c>
      <c r="DD616" s="275">
        <v>0</v>
      </c>
      <c r="DE616" s="232">
        <f t="shared" ref="DE616:DE620" si="1271">ROUND($K616*(1+$L616)*(DD616)*$M616,0)</f>
        <v>0</v>
      </c>
      <c r="DF616" s="275">
        <v>0</v>
      </c>
      <c r="DG616" s="232">
        <f t="shared" ref="DG616:DG620" si="1272">ROUND($K616*(1+$L616)*(DF616)*($M616^2),0)</f>
        <v>0</v>
      </c>
      <c r="DH616" s="275">
        <v>0</v>
      </c>
      <c r="DI616" s="232">
        <f t="shared" ref="DI616:DI620" si="1273">ROUND($K616*(1+$L616)*(DH616)*($M616^3),0)</f>
        <v>0</v>
      </c>
      <c r="DJ616" s="275">
        <v>0</v>
      </c>
      <c r="DK616" s="232">
        <f t="shared" ref="DK616:DK620" si="1274">ROUND($K616*(1+$L616)*(DJ616)*($M616^4),0)</f>
        <v>0</v>
      </c>
      <c r="DL616" s="275">
        <v>0</v>
      </c>
      <c r="DM616" s="232">
        <f t="shared" ref="DM616:DM620" si="1275">ROUND($K616*(1+$L616)*(DL616)*($M616^5),0)</f>
        <v>0</v>
      </c>
      <c r="DN616" s="233">
        <f t="shared" ref="DN616:DN620" si="1276">DE616+DG616+DI616+DK616+DM616</f>
        <v>0</v>
      </c>
      <c r="DO616" s="276">
        <v>0</v>
      </c>
      <c r="DP616" s="235">
        <f t="shared" ref="DP616:DP620" si="1277">ROUND($K616*(1+$L616)*(DO616)*$M616,0)</f>
        <v>0</v>
      </c>
      <c r="DQ616" s="276">
        <v>0</v>
      </c>
      <c r="DR616" s="235">
        <f t="shared" ref="DR616:DR620" si="1278">ROUND($K616*(1+$L616)*(DQ616)*($M616^2),0)</f>
        <v>0</v>
      </c>
      <c r="DS616" s="276">
        <v>0</v>
      </c>
      <c r="DT616" s="235">
        <f t="shared" ref="DT616:DT620" si="1279">ROUND($K616*(1+$L616)*(DS616)*($M616^3),0)</f>
        <v>0</v>
      </c>
      <c r="DU616" s="276">
        <v>0</v>
      </c>
      <c r="DV616" s="235">
        <f t="shared" ref="DV616:DV620" si="1280">ROUND($K616*(1+$L616)*(DU616)*($M616^4),0)</f>
        <v>0</v>
      </c>
      <c r="DW616" s="276">
        <v>0</v>
      </c>
      <c r="DX616" s="235">
        <f t="shared" ref="DX616:DX620" si="1281">ROUND($K616*(1+$L616)*(DW616)*($M616^5),0)</f>
        <v>0</v>
      </c>
      <c r="DY616" s="243">
        <f t="shared" ref="DY616:DY620" si="1282">DP616+DR616+DT616+DV616+DX616</f>
        <v>0</v>
      </c>
      <c r="DZ616" s="558">
        <f t="shared" ref="DZ616:DZ620" si="1283">BX616+CI616+CT616+DE616+DP616</f>
        <v>0</v>
      </c>
      <c r="EA616" s="522">
        <f t="shared" ref="EA616:EA620" si="1284">BZ616+CK616+CV616+DG616+DR616</f>
        <v>0</v>
      </c>
      <c r="EB616" s="522">
        <f t="shared" ref="EB616:EB620" si="1285">CB616+CM616+CX616+DI616+DT616</f>
        <v>0</v>
      </c>
      <c r="EC616" s="522">
        <f t="shared" ref="EC616:EC620" si="1286">CD616+CO616+CZ616+DK616+DV616</f>
        <v>0</v>
      </c>
      <c r="ED616" s="522">
        <f t="shared" ref="ED616:ED620" si="1287">CF616+CQ616+DB616+DM616+DX616</f>
        <v>0</v>
      </c>
      <c r="EE616" s="571">
        <f t="shared" ref="EE616:EE620" si="1288">SUM(DZ616:ED616)</f>
        <v>0</v>
      </c>
      <c r="EF616" s="239">
        <f t="shared" si="1211"/>
        <v>0</v>
      </c>
      <c r="EG616" s="239">
        <f t="shared" si="1212"/>
        <v>0</v>
      </c>
      <c r="EH616" s="239">
        <f t="shared" si="1213"/>
        <v>0</v>
      </c>
      <c r="EI616" s="239">
        <f t="shared" si="1214"/>
        <v>0</v>
      </c>
      <c r="EJ616" s="239">
        <f t="shared" si="1215"/>
        <v>0</v>
      </c>
      <c r="EK616" s="244">
        <f t="shared" si="1216"/>
        <v>0</v>
      </c>
      <c r="EL616" s="34"/>
    </row>
    <row r="617" spans="1:142" ht="15" customHeight="1">
      <c r="C617" s="144">
        <f t="shared" si="1208"/>
        <v>0</v>
      </c>
      <c r="D617" s="16"/>
      <c r="E617" s="653" t="s">
        <v>300</v>
      </c>
      <c r="F617" s="653"/>
      <c r="G617" s="653"/>
      <c r="H617" s="653"/>
      <c r="I617" s="653"/>
      <c r="J617" s="653"/>
      <c r="K617" s="145">
        <v>0</v>
      </c>
      <c r="L617" s="146">
        <f t="shared" si="1209"/>
        <v>0</v>
      </c>
      <c r="M617" s="32">
        <f t="shared" si="1210"/>
        <v>0</v>
      </c>
      <c r="N617" s="207">
        <v>0</v>
      </c>
      <c r="O617" s="208">
        <f t="shared" si="1217"/>
        <v>0</v>
      </c>
      <c r="P617" s="207">
        <v>0</v>
      </c>
      <c r="Q617" s="208">
        <f t="shared" si="1218"/>
        <v>0</v>
      </c>
      <c r="R617" s="207">
        <v>0</v>
      </c>
      <c r="S617" s="208">
        <f t="shared" si="1219"/>
        <v>0</v>
      </c>
      <c r="T617" s="207">
        <v>0</v>
      </c>
      <c r="U617" s="208">
        <f t="shared" si="1220"/>
        <v>0</v>
      </c>
      <c r="V617" s="207">
        <v>0</v>
      </c>
      <c r="W617" s="208">
        <f t="shared" si="1221"/>
        <v>0</v>
      </c>
      <c r="X617" s="209">
        <f t="shared" si="1222"/>
        <v>0</v>
      </c>
      <c r="Y617" s="210">
        <v>0</v>
      </c>
      <c r="Z617" s="211">
        <f t="shared" si="1223"/>
        <v>0</v>
      </c>
      <c r="AA617" s="210">
        <v>0</v>
      </c>
      <c r="AB617" s="211">
        <f t="shared" si="1224"/>
        <v>0</v>
      </c>
      <c r="AC617" s="210">
        <v>0</v>
      </c>
      <c r="AD617" s="211">
        <f t="shared" si="1225"/>
        <v>0</v>
      </c>
      <c r="AE617" s="210">
        <v>0</v>
      </c>
      <c r="AF617" s="211">
        <f t="shared" si="1226"/>
        <v>0</v>
      </c>
      <c r="AG617" s="210">
        <v>0</v>
      </c>
      <c r="AH617" s="211">
        <f t="shared" si="1227"/>
        <v>0</v>
      </c>
      <c r="AI617" s="212">
        <f t="shared" si="1228"/>
        <v>0</v>
      </c>
      <c r="AJ617" s="213">
        <v>0</v>
      </c>
      <c r="AK617" s="214">
        <f t="shared" si="1229"/>
        <v>0</v>
      </c>
      <c r="AL617" s="213">
        <v>0</v>
      </c>
      <c r="AM617" s="214">
        <f t="shared" si="1230"/>
        <v>0</v>
      </c>
      <c r="AN617" s="213">
        <v>0</v>
      </c>
      <c r="AO617" s="214">
        <f t="shared" si="1231"/>
        <v>0</v>
      </c>
      <c r="AP617" s="213">
        <v>0</v>
      </c>
      <c r="AQ617" s="214">
        <f t="shared" si="1232"/>
        <v>0</v>
      </c>
      <c r="AR617" s="213">
        <v>0</v>
      </c>
      <c r="AS617" s="214">
        <f t="shared" si="1233"/>
        <v>0</v>
      </c>
      <c r="AT617" s="215">
        <f t="shared" si="1234"/>
        <v>0</v>
      </c>
      <c r="AU617" s="216">
        <v>0</v>
      </c>
      <c r="AV617" s="217">
        <f t="shared" si="1235"/>
        <v>0</v>
      </c>
      <c r="AW617" s="216">
        <v>0</v>
      </c>
      <c r="AX617" s="217">
        <f t="shared" si="1236"/>
        <v>0</v>
      </c>
      <c r="AY617" s="216">
        <v>0</v>
      </c>
      <c r="AZ617" s="217">
        <f t="shared" si="1237"/>
        <v>0</v>
      </c>
      <c r="BA617" s="216">
        <v>0</v>
      </c>
      <c r="BB617" s="217">
        <f t="shared" si="1238"/>
        <v>0</v>
      </c>
      <c r="BC617" s="216">
        <v>0</v>
      </c>
      <c r="BD617" s="217">
        <f t="shared" si="1239"/>
        <v>0</v>
      </c>
      <c r="BE617" s="218">
        <f t="shared" si="1240"/>
        <v>0</v>
      </c>
      <c r="BF617" s="219">
        <v>0</v>
      </c>
      <c r="BG617" s="220">
        <f t="shared" si="1241"/>
        <v>0</v>
      </c>
      <c r="BH617" s="219">
        <v>0</v>
      </c>
      <c r="BI617" s="220">
        <f t="shared" si="1242"/>
        <v>0</v>
      </c>
      <c r="BJ617" s="219">
        <v>0</v>
      </c>
      <c r="BK617" s="220">
        <f t="shared" si="1243"/>
        <v>0</v>
      </c>
      <c r="BL617" s="219">
        <v>0</v>
      </c>
      <c r="BM617" s="220">
        <f t="shared" si="1244"/>
        <v>0</v>
      </c>
      <c r="BN617" s="219">
        <v>0</v>
      </c>
      <c r="BO617" s="220">
        <f t="shared" si="1245"/>
        <v>0</v>
      </c>
      <c r="BP617" s="413">
        <f t="shared" si="1246"/>
        <v>0</v>
      </c>
      <c r="BQ617" s="558">
        <f t="shared" si="1247"/>
        <v>0</v>
      </c>
      <c r="BR617" s="522">
        <f t="shared" si="1248"/>
        <v>0</v>
      </c>
      <c r="BS617" s="522">
        <f t="shared" si="1249"/>
        <v>0</v>
      </c>
      <c r="BT617" s="522">
        <f t="shared" si="1250"/>
        <v>0</v>
      </c>
      <c r="BU617" s="522">
        <f t="shared" si="1251"/>
        <v>0</v>
      </c>
      <c r="BV617" s="571">
        <f t="shared" si="1252"/>
        <v>0</v>
      </c>
      <c r="BW617" s="529">
        <v>0</v>
      </c>
      <c r="BX617" s="223">
        <f t="shared" si="1253"/>
        <v>0</v>
      </c>
      <c r="BY617" s="272">
        <v>0</v>
      </c>
      <c r="BZ617" s="223">
        <f t="shared" si="1254"/>
        <v>0</v>
      </c>
      <c r="CA617" s="272">
        <v>0</v>
      </c>
      <c r="CB617" s="223">
        <f t="shared" si="1255"/>
        <v>0</v>
      </c>
      <c r="CC617" s="272">
        <v>0</v>
      </c>
      <c r="CD617" s="223">
        <f t="shared" si="1256"/>
        <v>0</v>
      </c>
      <c r="CE617" s="272">
        <v>0</v>
      </c>
      <c r="CF617" s="223">
        <f t="shared" si="1257"/>
        <v>0</v>
      </c>
      <c r="CG617" s="224">
        <f t="shared" si="1258"/>
        <v>0</v>
      </c>
      <c r="CH617" s="273">
        <v>0</v>
      </c>
      <c r="CI617" s="226">
        <f t="shared" si="1259"/>
        <v>0</v>
      </c>
      <c r="CJ617" s="273">
        <v>0</v>
      </c>
      <c r="CK617" s="226">
        <f t="shared" si="1260"/>
        <v>0</v>
      </c>
      <c r="CL617" s="273">
        <v>0</v>
      </c>
      <c r="CM617" s="226">
        <f t="shared" si="1261"/>
        <v>0</v>
      </c>
      <c r="CN617" s="273">
        <v>0</v>
      </c>
      <c r="CO617" s="226">
        <f t="shared" si="1262"/>
        <v>0</v>
      </c>
      <c r="CP617" s="273">
        <v>0</v>
      </c>
      <c r="CQ617" s="226">
        <f t="shared" si="1263"/>
        <v>0</v>
      </c>
      <c r="CR617" s="227">
        <f t="shared" si="1264"/>
        <v>0</v>
      </c>
      <c r="CS617" s="274">
        <v>0</v>
      </c>
      <c r="CT617" s="229">
        <f t="shared" si="1265"/>
        <v>0</v>
      </c>
      <c r="CU617" s="274">
        <v>0</v>
      </c>
      <c r="CV617" s="229">
        <f t="shared" si="1266"/>
        <v>0</v>
      </c>
      <c r="CW617" s="274">
        <v>0</v>
      </c>
      <c r="CX617" s="229">
        <f t="shared" si="1267"/>
        <v>0</v>
      </c>
      <c r="CY617" s="274">
        <v>0</v>
      </c>
      <c r="CZ617" s="229">
        <f t="shared" si="1268"/>
        <v>0</v>
      </c>
      <c r="DA617" s="274">
        <v>0</v>
      </c>
      <c r="DB617" s="229">
        <f t="shared" si="1269"/>
        <v>0</v>
      </c>
      <c r="DC617" s="230">
        <f t="shared" si="1270"/>
        <v>0</v>
      </c>
      <c r="DD617" s="275">
        <v>0</v>
      </c>
      <c r="DE617" s="232">
        <f t="shared" si="1271"/>
        <v>0</v>
      </c>
      <c r="DF617" s="275">
        <v>0</v>
      </c>
      <c r="DG617" s="232">
        <f t="shared" si="1272"/>
        <v>0</v>
      </c>
      <c r="DH617" s="275">
        <v>0</v>
      </c>
      <c r="DI617" s="232">
        <f t="shared" si="1273"/>
        <v>0</v>
      </c>
      <c r="DJ617" s="275">
        <v>0</v>
      </c>
      <c r="DK617" s="232">
        <f t="shared" si="1274"/>
        <v>0</v>
      </c>
      <c r="DL617" s="275">
        <v>0</v>
      </c>
      <c r="DM617" s="232">
        <f t="shared" si="1275"/>
        <v>0</v>
      </c>
      <c r="DN617" s="233">
        <f t="shared" si="1276"/>
        <v>0</v>
      </c>
      <c r="DO617" s="276">
        <v>0</v>
      </c>
      <c r="DP617" s="235">
        <f t="shared" si="1277"/>
        <v>0</v>
      </c>
      <c r="DQ617" s="276">
        <v>0</v>
      </c>
      <c r="DR617" s="235">
        <f t="shared" si="1278"/>
        <v>0</v>
      </c>
      <c r="DS617" s="276">
        <v>0</v>
      </c>
      <c r="DT617" s="235">
        <f t="shared" si="1279"/>
        <v>0</v>
      </c>
      <c r="DU617" s="276">
        <v>0</v>
      </c>
      <c r="DV617" s="235">
        <f t="shared" si="1280"/>
        <v>0</v>
      </c>
      <c r="DW617" s="276">
        <v>0</v>
      </c>
      <c r="DX617" s="235">
        <f t="shared" si="1281"/>
        <v>0</v>
      </c>
      <c r="DY617" s="243">
        <f t="shared" si="1282"/>
        <v>0</v>
      </c>
      <c r="DZ617" s="558">
        <f t="shared" si="1283"/>
        <v>0</v>
      </c>
      <c r="EA617" s="522">
        <f t="shared" si="1284"/>
        <v>0</v>
      </c>
      <c r="EB617" s="522">
        <f t="shared" si="1285"/>
        <v>0</v>
      </c>
      <c r="EC617" s="522">
        <f t="shared" si="1286"/>
        <v>0</v>
      </c>
      <c r="ED617" s="522">
        <f t="shared" si="1287"/>
        <v>0</v>
      </c>
      <c r="EE617" s="571">
        <f t="shared" si="1288"/>
        <v>0</v>
      </c>
      <c r="EF617" s="239">
        <f t="shared" si="1211"/>
        <v>0</v>
      </c>
      <c r="EG617" s="239">
        <f t="shared" si="1212"/>
        <v>0</v>
      </c>
      <c r="EH617" s="239">
        <f t="shared" si="1213"/>
        <v>0</v>
      </c>
      <c r="EI617" s="239">
        <f t="shared" si="1214"/>
        <v>0</v>
      </c>
      <c r="EJ617" s="239">
        <f t="shared" si="1215"/>
        <v>0</v>
      </c>
      <c r="EK617" s="244">
        <f t="shared" si="1216"/>
        <v>0</v>
      </c>
      <c r="EL617" s="34"/>
    </row>
    <row r="618" spans="1:142" ht="15" customHeight="1">
      <c r="C618" s="144">
        <f t="shared" si="1208"/>
        <v>0</v>
      </c>
      <c r="D618" s="16"/>
      <c r="E618" s="653" t="s">
        <v>300</v>
      </c>
      <c r="F618" s="653"/>
      <c r="G618" s="653"/>
      <c r="H618" s="653"/>
      <c r="I618" s="653"/>
      <c r="J618" s="653"/>
      <c r="K618" s="145">
        <v>0</v>
      </c>
      <c r="L618" s="146">
        <f t="shared" si="1209"/>
        <v>0</v>
      </c>
      <c r="M618" s="32">
        <f t="shared" si="1210"/>
        <v>0</v>
      </c>
      <c r="N618" s="207">
        <v>0</v>
      </c>
      <c r="O618" s="208">
        <f t="shared" si="1217"/>
        <v>0</v>
      </c>
      <c r="P618" s="207">
        <v>0</v>
      </c>
      <c r="Q618" s="208">
        <f t="shared" si="1218"/>
        <v>0</v>
      </c>
      <c r="R618" s="207">
        <v>0</v>
      </c>
      <c r="S618" s="208">
        <f t="shared" si="1219"/>
        <v>0</v>
      </c>
      <c r="T618" s="207">
        <v>0</v>
      </c>
      <c r="U618" s="208">
        <f t="shared" si="1220"/>
        <v>0</v>
      </c>
      <c r="V618" s="207">
        <v>0</v>
      </c>
      <c r="W618" s="208">
        <f t="shared" si="1221"/>
        <v>0</v>
      </c>
      <c r="X618" s="209">
        <f t="shared" si="1222"/>
        <v>0</v>
      </c>
      <c r="Y618" s="210">
        <v>0</v>
      </c>
      <c r="Z618" s="211">
        <f t="shared" si="1223"/>
        <v>0</v>
      </c>
      <c r="AA618" s="210">
        <v>0</v>
      </c>
      <c r="AB618" s="211">
        <f t="shared" si="1224"/>
        <v>0</v>
      </c>
      <c r="AC618" s="210">
        <v>0</v>
      </c>
      <c r="AD618" s="211">
        <f t="shared" si="1225"/>
        <v>0</v>
      </c>
      <c r="AE618" s="210">
        <v>0</v>
      </c>
      <c r="AF618" s="211">
        <f t="shared" si="1226"/>
        <v>0</v>
      </c>
      <c r="AG618" s="210">
        <v>0</v>
      </c>
      <c r="AH618" s="211">
        <f t="shared" si="1227"/>
        <v>0</v>
      </c>
      <c r="AI618" s="212">
        <f t="shared" si="1228"/>
        <v>0</v>
      </c>
      <c r="AJ618" s="213">
        <v>0</v>
      </c>
      <c r="AK618" s="214">
        <f t="shared" si="1229"/>
        <v>0</v>
      </c>
      <c r="AL618" s="213">
        <v>0</v>
      </c>
      <c r="AM618" s="214">
        <f t="shared" si="1230"/>
        <v>0</v>
      </c>
      <c r="AN618" s="213">
        <v>0</v>
      </c>
      <c r="AO618" s="214">
        <f t="shared" si="1231"/>
        <v>0</v>
      </c>
      <c r="AP618" s="213">
        <v>0</v>
      </c>
      <c r="AQ618" s="214">
        <f t="shared" si="1232"/>
        <v>0</v>
      </c>
      <c r="AR618" s="213">
        <v>0</v>
      </c>
      <c r="AS618" s="214">
        <f t="shared" si="1233"/>
        <v>0</v>
      </c>
      <c r="AT618" s="215">
        <f t="shared" si="1234"/>
        <v>0</v>
      </c>
      <c r="AU618" s="216">
        <v>0</v>
      </c>
      <c r="AV618" s="217">
        <f t="shared" si="1235"/>
        <v>0</v>
      </c>
      <c r="AW618" s="216">
        <v>0</v>
      </c>
      <c r="AX618" s="217">
        <f t="shared" si="1236"/>
        <v>0</v>
      </c>
      <c r="AY618" s="216">
        <v>0</v>
      </c>
      <c r="AZ618" s="217">
        <f t="shared" si="1237"/>
        <v>0</v>
      </c>
      <c r="BA618" s="216">
        <v>0</v>
      </c>
      <c r="BB618" s="217">
        <f t="shared" si="1238"/>
        <v>0</v>
      </c>
      <c r="BC618" s="216">
        <v>0</v>
      </c>
      <c r="BD618" s="217">
        <f t="shared" si="1239"/>
        <v>0</v>
      </c>
      <c r="BE618" s="218">
        <f t="shared" si="1240"/>
        <v>0</v>
      </c>
      <c r="BF618" s="219">
        <v>0</v>
      </c>
      <c r="BG618" s="220">
        <f t="shared" si="1241"/>
        <v>0</v>
      </c>
      <c r="BH618" s="219">
        <v>0</v>
      </c>
      <c r="BI618" s="220">
        <f t="shared" si="1242"/>
        <v>0</v>
      </c>
      <c r="BJ618" s="219">
        <v>0</v>
      </c>
      <c r="BK618" s="220">
        <f t="shared" si="1243"/>
        <v>0</v>
      </c>
      <c r="BL618" s="219">
        <v>0</v>
      </c>
      <c r="BM618" s="220">
        <f t="shared" si="1244"/>
        <v>0</v>
      </c>
      <c r="BN618" s="219">
        <v>0</v>
      </c>
      <c r="BO618" s="220">
        <f t="shared" si="1245"/>
        <v>0</v>
      </c>
      <c r="BP618" s="413">
        <f t="shared" si="1246"/>
        <v>0</v>
      </c>
      <c r="BQ618" s="558">
        <f t="shared" si="1247"/>
        <v>0</v>
      </c>
      <c r="BR618" s="522">
        <f t="shared" si="1248"/>
        <v>0</v>
      </c>
      <c r="BS618" s="522">
        <f t="shared" si="1249"/>
        <v>0</v>
      </c>
      <c r="BT618" s="522">
        <f t="shared" si="1250"/>
        <v>0</v>
      </c>
      <c r="BU618" s="522">
        <f t="shared" si="1251"/>
        <v>0</v>
      </c>
      <c r="BV618" s="571">
        <f t="shared" si="1252"/>
        <v>0</v>
      </c>
      <c r="BW618" s="529">
        <v>0</v>
      </c>
      <c r="BX618" s="223">
        <f t="shared" si="1253"/>
        <v>0</v>
      </c>
      <c r="BY618" s="272">
        <v>0</v>
      </c>
      <c r="BZ618" s="223">
        <f t="shared" si="1254"/>
        <v>0</v>
      </c>
      <c r="CA618" s="272">
        <v>0</v>
      </c>
      <c r="CB618" s="223">
        <f t="shared" si="1255"/>
        <v>0</v>
      </c>
      <c r="CC618" s="272">
        <v>0</v>
      </c>
      <c r="CD618" s="223">
        <f t="shared" si="1256"/>
        <v>0</v>
      </c>
      <c r="CE618" s="272">
        <v>0</v>
      </c>
      <c r="CF618" s="223">
        <f t="shared" si="1257"/>
        <v>0</v>
      </c>
      <c r="CG618" s="224">
        <f t="shared" si="1258"/>
        <v>0</v>
      </c>
      <c r="CH618" s="273">
        <v>0</v>
      </c>
      <c r="CI618" s="226">
        <f t="shared" si="1259"/>
        <v>0</v>
      </c>
      <c r="CJ618" s="273">
        <v>0</v>
      </c>
      <c r="CK618" s="226">
        <f t="shared" si="1260"/>
        <v>0</v>
      </c>
      <c r="CL618" s="273">
        <v>0</v>
      </c>
      <c r="CM618" s="226">
        <f t="shared" si="1261"/>
        <v>0</v>
      </c>
      <c r="CN618" s="273">
        <v>0</v>
      </c>
      <c r="CO618" s="226">
        <f t="shared" si="1262"/>
        <v>0</v>
      </c>
      <c r="CP618" s="273">
        <v>0</v>
      </c>
      <c r="CQ618" s="226">
        <f t="shared" si="1263"/>
        <v>0</v>
      </c>
      <c r="CR618" s="227">
        <f t="shared" si="1264"/>
        <v>0</v>
      </c>
      <c r="CS618" s="274">
        <v>0</v>
      </c>
      <c r="CT618" s="229">
        <f t="shared" si="1265"/>
        <v>0</v>
      </c>
      <c r="CU618" s="274">
        <v>0</v>
      </c>
      <c r="CV618" s="229">
        <f t="shared" si="1266"/>
        <v>0</v>
      </c>
      <c r="CW618" s="274">
        <v>0</v>
      </c>
      <c r="CX618" s="229">
        <f t="shared" si="1267"/>
        <v>0</v>
      </c>
      <c r="CY618" s="274">
        <v>0</v>
      </c>
      <c r="CZ618" s="229">
        <f t="shared" si="1268"/>
        <v>0</v>
      </c>
      <c r="DA618" s="274">
        <v>0</v>
      </c>
      <c r="DB618" s="229">
        <f t="shared" si="1269"/>
        <v>0</v>
      </c>
      <c r="DC618" s="230">
        <f t="shared" si="1270"/>
        <v>0</v>
      </c>
      <c r="DD618" s="275">
        <v>0</v>
      </c>
      <c r="DE618" s="232">
        <f t="shared" si="1271"/>
        <v>0</v>
      </c>
      <c r="DF618" s="275">
        <v>0</v>
      </c>
      <c r="DG618" s="232">
        <f t="shared" si="1272"/>
        <v>0</v>
      </c>
      <c r="DH618" s="275">
        <v>0</v>
      </c>
      <c r="DI618" s="232">
        <f t="shared" si="1273"/>
        <v>0</v>
      </c>
      <c r="DJ618" s="275">
        <v>0</v>
      </c>
      <c r="DK618" s="232">
        <f t="shared" si="1274"/>
        <v>0</v>
      </c>
      <c r="DL618" s="275">
        <v>0</v>
      </c>
      <c r="DM618" s="232">
        <f t="shared" si="1275"/>
        <v>0</v>
      </c>
      <c r="DN618" s="233">
        <f t="shared" si="1276"/>
        <v>0</v>
      </c>
      <c r="DO618" s="276">
        <v>0</v>
      </c>
      <c r="DP618" s="235">
        <f t="shared" si="1277"/>
        <v>0</v>
      </c>
      <c r="DQ618" s="276">
        <v>0</v>
      </c>
      <c r="DR618" s="235">
        <f t="shared" si="1278"/>
        <v>0</v>
      </c>
      <c r="DS618" s="276">
        <v>0</v>
      </c>
      <c r="DT618" s="235">
        <f t="shared" si="1279"/>
        <v>0</v>
      </c>
      <c r="DU618" s="276">
        <v>0</v>
      </c>
      <c r="DV618" s="235">
        <f t="shared" si="1280"/>
        <v>0</v>
      </c>
      <c r="DW618" s="276">
        <v>0</v>
      </c>
      <c r="DX618" s="235">
        <f t="shared" si="1281"/>
        <v>0</v>
      </c>
      <c r="DY618" s="243">
        <f t="shared" si="1282"/>
        <v>0</v>
      </c>
      <c r="DZ618" s="558">
        <f t="shared" si="1283"/>
        <v>0</v>
      </c>
      <c r="EA618" s="522">
        <f t="shared" si="1284"/>
        <v>0</v>
      </c>
      <c r="EB618" s="522">
        <f t="shared" si="1285"/>
        <v>0</v>
      </c>
      <c r="EC618" s="522">
        <f t="shared" si="1286"/>
        <v>0</v>
      </c>
      <c r="ED618" s="522">
        <f t="shared" si="1287"/>
        <v>0</v>
      </c>
      <c r="EE618" s="571">
        <f t="shared" si="1288"/>
        <v>0</v>
      </c>
      <c r="EF618" s="239">
        <f t="shared" si="1211"/>
        <v>0</v>
      </c>
      <c r="EG618" s="239">
        <f t="shared" si="1212"/>
        <v>0</v>
      </c>
      <c r="EH618" s="239">
        <f t="shared" si="1213"/>
        <v>0</v>
      </c>
      <c r="EI618" s="239">
        <f t="shared" si="1214"/>
        <v>0</v>
      </c>
      <c r="EJ618" s="239">
        <f t="shared" si="1215"/>
        <v>0</v>
      </c>
      <c r="EK618" s="244">
        <f t="shared" si="1216"/>
        <v>0</v>
      </c>
      <c r="EL618" s="34"/>
    </row>
    <row r="619" spans="1:142" ht="15" customHeight="1">
      <c r="C619" s="144">
        <f t="shared" si="1208"/>
        <v>0</v>
      </c>
      <c r="D619" s="16"/>
      <c r="E619" s="653" t="s">
        <v>300</v>
      </c>
      <c r="F619" s="653"/>
      <c r="G619" s="653"/>
      <c r="H619" s="653"/>
      <c r="I619" s="653"/>
      <c r="J619" s="653"/>
      <c r="K619" s="145">
        <v>0</v>
      </c>
      <c r="L619" s="146">
        <f t="shared" si="1209"/>
        <v>0</v>
      </c>
      <c r="M619" s="32">
        <f t="shared" si="1210"/>
        <v>0</v>
      </c>
      <c r="N619" s="207">
        <v>0</v>
      </c>
      <c r="O619" s="208">
        <f t="shared" si="1217"/>
        <v>0</v>
      </c>
      <c r="P619" s="207">
        <v>0</v>
      </c>
      <c r="Q619" s="208">
        <f t="shared" si="1218"/>
        <v>0</v>
      </c>
      <c r="R619" s="207">
        <v>0</v>
      </c>
      <c r="S619" s="208">
        <f t="shared" si="1219"/>
        <v>0</v>
      </c>
      <c r="T619" s="207">
        <v>0</v>
      </c>
      <c r="U619" s="208">
        <f t="shared" si="1220"/>
        <v>0</v>
      </c>
      <c r="V619" s="207">
        <v>0</v>
      </c>
      <c r="W619" s="208">
        <f t="shared" si="1221"/>
        <v>0</v>
      </c>
      <c r="X619" s="209">
        <f t="shared" si="1222"/>
        <v>0</v>
      </c>
      <c r="Y619" s="210">
        <v>0</v>
      </c>
      <c r="Z619" s="211">
        <f t="shared" si="1223"/>
        <v>0</v>
      </c>
      <c r="AA619" s="210">
        <v>0</v>
      </c>
      <c r="AB619" s="211">
        <f t="shared" si="1224"/>
        <v>0</v>
      </c>
      <c r="AC619" s="210">
        <v>0</v>
      </c>
      <c r="AD619" s="211">
        <f t="shared" si="1225"/>
        <v>0</v>
      </c>
      <c r="AE619" s="210">
        <v>0</v>
      </c>
      <c r="AF619" s="211">
        <f t="shared" si="1226"/>
        <v>0</v>
      </c>
      <c r="AG619" s="210">
        <v>0</v>
      </c>
      <c r="AH619" s="211">
        <f t="shared" si="1227"/>
        <v>0</v>
      </c>
      <c r="AI619" s="212">
        <f t="shared" si="1228"/>
        <v>0</v>
      </c>
      <c r="AJ619" s="213">
        <v>0</v>
      </c>
      <c r="AK619" s="214">
        <f t="shared" si="1229"/>
        <v>0</v>
      </c>
      <c r="AL619" s="213">
        <v>0</v>
      </c>
      <c r="AM619" s="214">
        <f t="shared" si="1230"/>
        <v>0</v>
      </c>
      <c r="AN619" s="213">
        <v>0</v>
      </c>
      <c r="AO619" s="214">
        <f t="shared" si="1231"/>
        <v>0</v>
      </c>
      <c r="AP619" s="213">
        <v>0</v>
      </c>
      <c r="AQ619" s="214">
        <f t="shared" si="1232"/>
        <v>0</v>
      </c>
      <c r="AR619" s="213">
        <v>0</v>
      </c>
      <c r="AS619" s="214">
        <f t="shared" si="1233"/>
        <v>0</v>
      </c>
      <c r="AT619" s="215">
        <f t="shared" si="1234"/>
        <v>0</v>
      </c>
      <c r="AU619" s="216">
        <v>0</v>
      </c>
      <c r="AV619" s="217">
        <f t="shared" si="1235"/>
        <v>0</v>
      </c>
      <c r="AW619" s="216">
        <v>0</v>
      </c>
      <c r="AX619" s="217">
        <f t="shared" si="1236"/>
        <v>0</v>
      </c>
      <c r="AY619" s="216">
        <v>0</v>
      </c>
      <c r="AZ619" s="217">
        <f t="shared" si="1237"/>
        <v>0</v>
      </c>
      <c r="BA619" s="216">
        <v>0</v>
      </c>
      <c r="BB619" s="217">
        <f t="shared" si="1238"/>
        <v>0</v>
      </c>
      <c r="BC619" s="216">
        <v>0</v>
      </c>
      <c r="BD619" s="217">
        <f t="shared" si="1239"/>
        <v>0</v>
      </c>
      <c r="BE619" s="218">
        <f t="shared" si="1240"/>
        <v>0</v>
      </c>
      <c r="BF619" s="219">
        <v>0</v>
      </c>
      <c r="BG619" s="220">
        <f t="shared" si="1241"/>
        <v>0</v>
      </c>
      <c r="BH619" s="219">
        <v>0</v>
      </c>
      <c r="BI619" s="220">
        <f t="shared" si="1242"/>
        <v>0</v>
      </c>
      <c r="BJ619" s="219">
        <v>0</v>
      </c>
      <c r="BK619" s="220">
        <f t="shared" si="1243"/>
        <v>0</v>
      </c>
      <c r="BL619" s="219">
        <v>0</v>
      </c>
      <c r="BM619" s="220">
        <f t="shared" si="1244"/>
        <v>0</v>
      </c>
      <c r="BN619" s="219">
        <v>0</v>
      </c>
      <c r="BO619" s="220">
        <f t="shared" si="1245"/>
        <v>0</v>
      </c>
      <c r="BP619" s="413">
        <f t="shared" si="1246"/>
        <v>0</v>
      </c>
      <c r="BQ619" s="558">
        <f t="shared" si="1247"/>
        <v>0</v>
      </c>
      <c r="BR619" s="522">
        <f t="shared" si="1248"/>
        <v>0</v>
      </c>
      <c r="BS619" s="522">
        <f t="shared" si="1249"/>
        <v>0</v>
      </c>
      <c r="BT619" s="522">
        <f t="shared" si="1250"/>
        <v>0</v>
      </c>
      <c r="BU619" s="522">
        <f t="shared" si="1251"/>
        <v>0</v>
      </c>
      <c r="BV619" s="571">
        <f t="shared" si="1252"/>
        <v>0</v>
      </c>
      <c r="BW619" s="529">
        <v>0</v>
      </c>
      <c r="BX619" s="223">
        <f t="shared" si="1253"/>
        <v>0</v>
      </c>
      <c r="BY619" s="272">
        <v>0</v>
      </c>
      <c r="BZ619" s="223">
        <f t="shared" si="1254"/>
        <v>0</v>
      </c>
      <c r="CA619" s="272">
        <v>0</v>
      </c>
      <c r="CB619" s="223">
        <f t="shared" si="1255"/>
        <v>0</v>
      </c>
      <c r="CC619" s="272">
        <v>0</v>
      </c>
      <c r="CD619" s="223">
        <f t="shared" si="1256"/>
        <v>0</v>
      </c>
      <c r="CE619" s="272">
        <v>0</v>
      </c>
      <c r="CF619" s="223">
        <f t="shared" si="1257"/>
        <v>0</v>
      </c>
      <c r="CG619" s="224">
        <f t="shared" si="1258"/>
        <v>0</v>
      </c>
      <c r="CH619" s="273">
        <v>0</v>
      </c>
      <c r="CI619" s="226">
        <f t="shared" si="1259"/>
        <v>0</v>
      </c>
      <c r="CJ619" s="273">
        <v>0</v>
      </c>
      <c r="CK619" s="226">
        <f t="shared" si="1260"/>
        <v>0</v>
      </c>
      <c r="CL619" s="273">
        <v>0</v>
      </c>
      <c r="CM619" s="226">
        <f t="shared" si="1261"/>
        <v>0</v>
      </c>
      <c r="CN619" s="273">
        <v>0</v>
      </c>
      <c r="CO619" s="226">
        <f t="shared" si="1262"/>
        <v>0</v>
      </c>
      <c r="CP619" s="273">
        <v>0</v>
      </c>
      <c r="CQ619" s="226">
        <f t="shared" si="1263"/>
        <v>0</v>
      </c>
      <c r="CR619" s="227">
        <f t="shared" si="1264"/>
        <v>0</v>
      </c>
      <c r="CS619" s="274">
        <v>0</v>
      </c>
      <c r="CT619" s="229">
        <f t="shared" si="1265"/>
        <v>0</v>
      </c>
      <c r="CU619" s="274">
        <v>0</v>
      </c>
      <c r="CV619" s="229">
        <f t="shared" si="1266"/>
        <v>0</v>
      </c>
      <c r="CW619" s="274">
        <v>0</v>
      </c>
      <c r="CX619" s="229">
        <f t="shared" si="1267"/>
        <v>0</v>
      </c>
      <c r="CY619" s="274">
        <v>0</v>
      </c>
      <c r="CZ619" s="229">
        <f t="shared" si="1268"/>
        <v>0</v>
      </c>
      <c r="DA619" s="274">
        <v>0</v>
      </c>
      <c r="DB619" s="229">
        <f t="shared" si="1269"/>
        <v>0</v>
      </c>
      <c r="DC619" s="230">
        <f t="shared" si="1270"/>
        <v>0</v>
      </c>
      <c r="DD619" s="275">
        <v>0</v>
      </c>
      <c r="DE619" s="232">
        <f t="shared" si="1271"/>
        <v>0</v>
      </c>
      <c r="DF619" s="275">
        <v>0</v>
      </c>
      <c r="DG619" s="232">
        <f t="shared" si="1272"/>
        <v>0</v>
      </c>
      <c r="DH619" s="275">
        <v>0</v>
      </c>
      <c r="DI619" s="232">
        <f t="shared" si="1273"/>
        <v>0</v>
      </c>
      <c r="DJ619" s="275">
        <v>0</v>
      </c>
      <c r="DK619" s="232">
        <f t="shared" si="1274"/>
        <v>0</v>
      </c>
      <c r="DL619" s="275">
        <v>0</v>
      </c>
      <c r="DM619" s="232">
        <f t="shared" si="1275"/>
        <v>0</v>
      </c>
      <c r="DN619" s="233">
        <f t="shared" si="1276"/>
        <v>0</v>
      </c>
      <c r="DO619" s="276">
        <v>0</v>
      </c>
      <c r="DP619" s="235">
        <f t="shared" si="1277"/>
        <v>0</v>
      </c>
      <c r="DQ619" s="276">
        <v>0</v>
      </c>
      <c r="DR619" s="235">
        <f t="shared" si="1278"/>
        <v>0</v>
      </c>
      <c r="DS619" s="276">
        <v>0</v>
      </c>
      <c r="DT619" s="235">
        <f t="shared" si="1279"/>
        <v>0</v>
      </c>
      <c r="DU619" s="276">
        <v>0</v>
      </c>
      <c r="DV619" s="235">
        <f t="shared" si="1280"/>
        <v>0</v>
      </c>
      <c r="DW619" s="276">
        <v>0</v>
      </c>
      <c r="DX619" s="235">
        <f t="shared" si="1281"/>
        <v>0</v>
      </c>
      <c r="DY619" s="243">
        <f t="shared" si="1282"/>
        <v>0</v>
      </c>
      <c r="DZ619" s="558">
        <f t="shared" si="1283"/>
        <v>0</v>
      </c>
      <c r="EA619" s="522">
        <f t="shared" si="1284"/>
        <v>0</v>
      </c>
      <c r="EB619" s="522">
        <f t="shared" si="1285"/>
        <v>0</v>
      </c>
      <c r="EC619" s="522">
        <f t="shared" si="1286"/>
        <v>0</v>
      </c>
      <c r="ED619" s="522">
        <f t="shared" si="1287"/>
        <v>0</v>
      </c>
      <c r="EE619" s="571">
        <f t="shared" si="1288"/>
        <v>0</v>
      </c>
      <c r="EF619" s="239">
        <f t="shared" si="1211"/>
        <v>0</v>
      </c>
      <c r="EG619" s="239">
        <f t="shared" si="1212"/>
        <v>0</v>
      </c>
      <c r="EH619" s="239">
        <f t="shared" si="1213"/>
        <v>0</v>
      </c>
      <c r="EI619" s="239">
        <f t="shared" si="1214"/>
        <v>0</v>
      </c>
      <c r="EJ619" s="239">
        <f t="shared" si="1215"/>
        <v>0</v>
      </c>
      <c r="EK619" s="244">
        <f t="shared" si="1216"/>
        <v>0</v>
      </c>
      <c r="EL619" s="34"/>
    </row>
    <row r="620" spans="1:142" ht="15" customHeight="1">
      <c r="C620" s="144">
        <f t="shared" si="1208"/>
        <v>0</v>
      </c>
      <c r="D620" s="16"/>
      <c r="E620" s="653" t="s">
        <v>300</v>
      </c>
      <c r="F620" s="653"/>
      <c r="G620" s="653"/>
      <c r="H620" s="653"/>
      <c r="I620" s="653"/>
      <c r="J620" s="653"/>
      <c r="K620" s="145">
        <v>0</v>
      </c>
      <c r="L620" s="146">
        <f t="shared" si="1209"/>
        <v>0</v>
      </c>
      <c r="M620" s="32">
        <f t="shared" si="1210"/>
        <v>0</v>
      </c>
      <c r="N620" s="207">
        <v>0</v>
      </c>
      <c r="O620" s="208">
        <f t="shared" si="1217"/>
        <v>0</v>
      </c>
      <c r="P620" s="207">
        <v>0</v>
      </c>
      <c r="Q620" s="208">
        <f t="shared" si="1218"/>
        <v>0</v>
      </c>
      <c r="R620" s="207">
        <v>0</v>
      </c>
      <c r="S620" s="208">
        <f t="shared" si="1219"/>
        <v>0</v>
      </c>
      <c r="T620" s="207">
        <v>0</v>
      </c>
      <c r="U620" s="208">
        <f t="shared" si="1220"/>
        <v>0</v>
      </c>
      <c r="V620" s="207">
        <v>0</v>
      </c>
      <c r="W620" s="208">
        <f t="shared" si="1221"/>
        <v>0</v>
      </c>
      <c r="X620" s="209">
        <f t="shared" si="1222"/>
        <v>0</v>
      </c>
      <c r="Y620" s="210">
        <v>0</v>
      </c>
      <c r="Z620" s="211">
        <f t="shared" si="1223"/>
        <v>0</v>
      </c>
      <c r="AA620" s="210">
        <v>0</v>
      </c>
      <c r="AB620" s="211">
        <f t="shared" si="1224"/>
        <v>0</v>
      </c>
      <c r="AC620" s="210">
        <v>0</v>
      </c>
      <c r="AD620" s="211">
        <f t="shared" si="1225"/>
        <v>0</v>
      </c>
      <c r="AE620" s="210">
        <v>0</v>
      </c>
      <c r="AF620" s="211">
        <f t="shared" si="1226"/>
        <v>0</v>
      </c>
      <c r="AG620" s="210">
        <v>0</v>
      </c>
      <c r="AH620" s="211">
        <f t="shared" si="1227"/>
        <v>0</v>
      </c>
      <c r="AI620" s="212">
        <f t="shared" si="1228"/>
        <v>0</v>
      </c>
      <c r="AJ620" s="213">
        <v>0</v>
      </c>
      <c r="AK620" s="214">
        <f t="shared" si="1229"/>
        <v>0</v>
      </c>
      <c r="AL620" s="213">
        <v>0</v>
      </c>
      <c r="AM620" s="214">
        <f t="shared" si="1230"/>
        <v>0</v>
      </c>
      <c r="AN620" s="213">
        <v>0</v>
      </c>
      <c r="AO620" s="214">
        <f t="shared" si="1231"/>
        <v>0</v>
      </c>
      <c r="AP620" s="213">
        <v>0</v>
      </c>
      <c r="AQ620" s="214">
        <f t="shared" si="1232"/>
        <v>0</v>
      </c>
      <c r="AR620" s="213">
        <v>0</v>
      </c>
      <c r="AS620" s="214">
        <f t="shared" si="1233"/>
        <v>0</v>
      </c>
      <c r="AT620" s="215">
        <f t="shared" si="1234"/>
        <v>0</v>
      </c>
      <c r="AU620" s="216">
        <v>0</v>
      </c>
      <c r="AV620" s="217">
        <f t="shared" si="1235"/>
        <v>0</v>
      </c>
      <c r="AW620" s="216">
        <v>0</v>
      </c>
      <c r="AX620" s="217">
        <f t="shared" si="1236"/>
        <v>0</v>
      </c>
      <c r="AY620" s="216">
        <v>0</v>
      </c>
      <c r="AZ620" s="217">
        <f t="shared" si="1237"/>
        <v>0</v>
      </c>
      <c r="BA620" s="216">
        <v>0</v>
      </c>
      <c r="BB620" s="217">
        <f t="shared" si="1238"/>
        <v>0</v>
      </c>
      <c r="BC620" s="216">
        <v>0</v>
      </c>
      <c r="BD620" s="217">
        <f t="shared" si="1239"/>
        <v>0</v>
      </c>
      <c r="BE620" s="218">
        <f t="shared" si="1240"/>
        <v>0</v>
      </c>
      <c r="BF620" s="219">
        <v>0</v>
      </c>
      <c r="BG620" s="220">
        <f t="shared" si="1241"/>
        <v>0</v>
      </c>
      <c r="BH620" s="219">
        <v>0</v>
      </c>
      <c r="BI620" s="220">
        <f t="shared" si="1242"/>
        <v>0</v>
      </c>
      <c r="BJ620" s="219">
        <v>0</v>
      </c>
      <c r="BK620" s="220">
        <f t="shared" si="1243"/>
        <v>0</v>
      </c>
      <c r="BL620" s="219">
        <v>0</v>
      </c>
      <c r="BM620" s="220">
        <f t="shared" si="1244"/>
        <v>0</v>
      </c>
      <c r="BN620" s="219">
        <v>0</v>
      </c>
      <c r="BO620" s="220">
        <f t="shared" si="1245"/>
        <v>0</v>
      </c>
      <c r="BP620" s="413">
        <f t="shared" si="1246"/>
        <v>0</v>
      </c>
      <c r="BQ620" s="558">
        <f t="shared" si="1247"/>
        <v>0</v>
      </c>
      <c r="BR620" s="522">
        <f t="shared" si="1248"/>
        <v>0</v>
      </c>
      <c r="BS620" s="522">
        <f t="shared" si="1249"/>
        <v>0</v>
      </c>
      <c r="BT620" s="522">
        <f t="shared" si="1250"/>
        <v>0</v>
      </c>
      <c r="BU620" s="522">
        <f t="shared" si="1251"/>
        <v>0</v>
      </c>
      <c r="BV620" s="571">
        <f t="shared" si="1252"/>
        <v>0</v>
      </c>
      <c r="BW620" s="529">
        <v>0</v>
      </c>
      <c r="BX620" s="223">
        <f t="shared" si="1253"/>
        <v>0</v>
      </c>
      <c r="BY620" s="272">
        <v>0</v>
      </c>
      <c r="BZ620" s="223">
        <f t="shared" si="1254"/>
        <v>0</v>
      </c>
      <c r="CA620" s="272">
        <v>0</v>
      </c>
      <c r="CB620" s="223">
        <f t="shared" si="1255"/>
        <v>0</v>
      </c>
      <c r="CC620" s="272">
        <v>0</v>
      </c>
      <c r="CD620" s="223">
        <f t="shared" si="1256"/>
        <v>0</v>
      </c>
      <c r="CE620" s="272">
        <v>0</v>
      </c>
      <c r="CF620" s="223">
        <f t="shared" si="1257"/>
        <v>0</v>
      </c>
      <c r="CG620" s="224">
        <f t="shared" si="1258"/>
        <v>0</v>
      </c>
      <c r="CH620" s="273">
        <v>0</v>
      </c>
      <c r="CI620" s="226">
        <f t="shared" si="1259"/>
        <v>0</v>
      </c>
      <c r="CJ620" s="273">
        <v>0</v>
      </c>
      <c r="CK620" s="226">
        <f t="shared" si="1260"/>
        <v>0</v>
      </c>
      <c r="CL620" s="273">
        <v>0</v>
      </c>
      <c r="CM620" s="226">
        <f t="shared" si="1261"/>
        <v>0</v>
      </c>
      <c r="CN620" s="273">
        <v>0</v>
      </c>
      <c r="CO620" s="226">
        <f t="shared" si="1262"/>
        <v>0</v>
      </c>
      <c r="CP620" s="273">
        <v>0</v>
      </c>
      <c r="CQ620" s="226">
        <f t="shared" si="1263"/>
        <v>0</v>
      </c>
      <c r="CR620" s="227">
        <f t="shared" si="1264"/>
        <v>0</v>
      </c>
      <c r="CS620" s="274">
        <v>0</v>
      </c>
      <c r="CT620" s="229">
        <f t="shared" si="1265"/>
        <v>0</v>
      </c>
      <c r="CU620" s="274">
        <v>0</v>
      </c>
      <c r="CV620" s="229">
        <f t="shared" si="1266"/>
        <v>0</v>
      </c>
      <c r="CW620" s="274">
        <v>0</v>
      </c>
      <c r="CX620" s="229">
        <f t="shared" si="1267"/>
        <v>0</v>
      </c>
      <c r="CY620" s="274">
        <v>0</v>
      </c>
      <c r="CZ620" s="229">
        <f t="shared" si="1268"/>
        <v>0</v>
      </c>
      <c r="DA620" s="274">
        <v>0</v>
      </c>
      <c r="DB620" s="229">
        <f t="shared" si="1269"/>
        <v>0</v>
      </c>
      <c r="DC620" s="230">
        <f t="shared" si="1270"/>
        <v>0</v>
      </c>
      <c r="DD620" s="275">
        <v>0</v>
      </c>
      <c r="DE620" s="232">
        <f t="shared" si="1271"/>
        <v>0</v>
      </c>
      <c r="DF620" s="275">
        <v>0</v>
      </c>
      <c r="DG620" s="232">
        <f t="shared" si="1272"/>
        <v>0</v>
      </c>
      <c r="DH620" s="275">
        <v>0</v>
      </c>
      <c r="DI620" s="232">
        <f t="shared" si="1273"/>
        <v>0</v>
      </c>
      <c r="DJ620" s="275">
        <v>0</v>
      </c>
      <c r="DK620" s="232">
        <f t="shared" si="1274"/>
        <v>0</v>
      </c>
      <c r="DL620" s="275">
        <v>0</v>
      </c>
      <c r="DM620" s="232">
        <f t="shared" si="1275"/>
        <v>0</v>
      </c>
      <c r="DN620" s="233">
        <f t="shared" si="1276"/>
        <v>0</v>
      </c>
      <c r="DO620" s="276">
        <v>0</v>
      </c>
      <c r="DP620" s="235">
        <f t="shared" si="1277"/>
        <v>0</v>
      </c>
      <c r="DQ620" s="276">
        <v>0</v>
      </c>
      <c r="DR620" s="235">
        <f t="shared" si="1278"/>
        <v>0</v>
      </c>
      <c r="DS620" s="276">
        <v>0</v>
      </c>
      <c r="DT620" s="235">
        <f t="shared" si="1279"/>
        <v>0</v>
      </c>
      <c r="DU620" s="276">
        <v>0</v>
      </c>
      <c r="DV620" s="235">
        <f t="shared" si="1280"/>
        <v>0</v>
      </c>
      <c r="DW620" s="276">
        <v>0</v>
      </c>
      <c r="DX620" s="235">
        <f t="shared" si="1281"/>
        <v>0</v>
      </c>
      <c r="DY620" s="243">
        <f t="shared" si="1282"/>
        <v>0</v>
      </c>
      <c r="DZ620" s="558">
        <f t="shared" si="1283"/>
        <v>0</v>
      </c>
      <c r="EA620" s="522">
        <f t="shared" si="1284"/>
        <v>0</v>
      </c>
      <c r="EB620" s="522">
        <f t="shared" si="1285"/>
        <v>0</v>
      </c>
      <c r="EC620" s="522">
        <f t="shared" si="1286"/>
        <v>0</v>
      </c>
      <c r="ED620" s="522">
        <f t="shared" si="1287"/>
        <v>0</v>
      </c>
      <c r="EE620" s="571">
        <f t="shared" si="1288"/>
        <v>0</v>
      </c>
      <c r="EF620" s="239">
        <f t="shared" si="1211"/>
        <v>0</v>
      </c>
      <c r="EG620" s="239">
        <f t="shared" si="1212"/>
        <v>0</v>
      </c>
      <c r="EH620" s="239">
        <f t="shared" si="1213"/>
        <v>0</v>
      </c>
      <c r="EI620" s="239">
        <f t="shared" si="1214"/>
        <v>0</v>
      </c>
      <c r="EJ620" s="239">
        <f t="shared" si="1215"/>
        <v>0</v>
      </c>
      <c r="EK620" s="244">
        <f t="shared" si="1216"/>
        <v>0</v>
      </c>
      <c r="EL620" s="34"/>
    </row>
    <row r="621" spans="1:142" ht="15" customHeight="1">
      <c r="C621" s="706"/>
      <c r="D621" s="696"/>
      <c r="E621" s="696"/>
      <c r="F621" s="696"/>
      <c r="G621" s="696"/>
      <c r="H621" s="696"/>
      <c r="I621" s="696"/>
      <c r="J621" s="892" t="s">
        <v>103</v>
      </c>
      <c r="K621" s="893"/>
      <c r="L621" s="893"/>
      <c r="M621" s="894"/>
      <c r="N621" s="873">
        <f>SUM(O615:O620)</f>
        <v>0</v>
      </c>
      <c r="O621" s="874"/>
      <c r="P621" s="873">
        <f>SUM(Q615:Q620)</f>
        <v>0</v>
      </c>
      <c r="Q621" s="874"/>
      <c r="R621" s="873">
        <f>SUM(S615:S620)</f>
        <v>0</v>
      </c>
      <c r="S621" s="874"/>
      <c r="T621" s="873">
        <f>SUM(U615:U620)</f>
        <v>0</v>
      </c>
      <c r="U621" s="874"/>
      <c r="V621" s="873">
        <f>SUM(W615:W620)</f>
        <v>0</v>
      </c>
      <c r="W621" s="874"/>
      <c r="X621" s="109">
        <f>SUM(N621:W621)</f>
        <v>0</v>
      </c>
      <c r="Y621" s="873">
        <f>SUM(Z615:Z620)</f>
        <v>0</v>
      </c>
      <c r="Z621" s="874"/>
      <c r="AA621" s="873">
        <f>SUM(AB615:AB620)</f>
        <v>0</v>
      </c>
      <c r="AB621" s="874"/>
      <c r="AC621" s="873">
        <f>SUM(AD615:AD620)</f>
        <v>0</v>
      </c>
      <c r="AD621" s="874"/>
      <c r="AE621" s="873">
        <f>SUM(AF615:AF620)</f>
        <v>0</v>
      </c>
      <c r="AF621" s="874"/>
      <c r="AG621" s="873">
        <f>SUM(AH615:AH620)</f>
        <v>0</v>
      </c>
      <c r="AH621" s="874"/>
      <c r="AI621" s="109">
        <f>SUM(Y621:AG621)</f>
        <v>0</v>
      </c>
      <c r="AJ621" s="873">
        <f>SUM(AK615:AK620)</f>
        <v>0</v>
      </c>
      <c r="AK621" s="874"/>
      <c r="AL621" s="873">
        <f>SUM(AM615:AM620)</f>
        <v>0</v>
      </c>
      <c r="AM621" s="874"/>
      <c r="AN621" s="873">
        <f>SUM(AO615:AO620)</f>
        <v>0</v>
      </c>
      <c r="AO621" s="874"/>
      <c r="AP621" s="873">
        <f>SUM(AQ615:AQ620)</f>
        <v>0</v>
      </c>
      <c r="AQ621" s="874"/>
      <c r="AR621" s="873">
        <f>SUM(AS615:AS620)</f>
        <v>0</v>
      </c>
      <c r="AS621" s="874"/>
      <c r="AT621" s="109">
        <f>SUM(AJ621:AS621)</f>
        <v>0</v>
      </c>
      <c r="AU621" s="873">
        <f>SUM(AV615:AV620)</f>
        <v>0</v>
      </c>
      <c r="AV621" s="874"/>
      <c r="AW621" s="873">
        <f>SUM(AX615:AX620)</f>
        <v>0</v>
      </c>
      <c r="AX621" s="874"/>
      <c r="AY621" s="873">
        <f>SUM(AZ615:AZ620)</f>
        <v>0</v>
      </c>
      <c r="AZ621" s="874"/>
      <c r="BA621" s="873">
        <f>SUM(BB615:BB620)</f>
        <v>0</v>
      </c>
      <c r="BB621" s="874"/>
      <c r="BC621" s="873">
        <f>SUM(BD615:BD620)</f>
        <v>0</v>
      </c>
      <c r="BD621" s="874"/>
      <c r="BE621" s="109">
        <f>SUM(AU621:BD621)</f>
        <v>0</v>
      </c>
      <c r="BF621" s="873">
        <f>SUM(BG615:BG620)</f>
        <v>0</v>
      </c>
      <c r="BG621" s="874"/>
      <c r="BH621" s="873">
        <f>SUM(BI615:BI620)</f>
        <v>0</v>
      </c>
      <c r="BI621" s="874"/>
      <c r="BJ621" s="873">
        <f>SUM(BK615:BK620)</f>
        <v>0</v>
      </c>
      <c r="BK621" s="874"/>
      <c r="BL621" s="873">
        <f>SUM(BM615:BM620)</f>
        <v>0</v>
      </c>
      <c r="BM621" s="874"/>
      <c r="BN621" s="873">
        <f>SUM(BO615:BO620)</f>
        <v>0</v>
      </c>
      <c r="BO621" s="874"/>
      <c r="BP621" s="164">
        <f>SUM(BF621:BO621)</f>
        <v>0</v>
      </c>
      <c r="BQ621" s="578">
        <f>SUM(BQ615:BQ620)</f>
        <v>0</v>
      </c>
      <c r="BR621" s="109">
        <f t="shared" ref="BR621:BU621" si="1289">SUM(BR615:BR620)</f>
        <v>0</v>
      </c>
      <c r="BS621" s="109">
        <f t="shared" si="1289"/>
        <v>0</v>
      </c>
      <c r="BT621" s="109">
        <f t="shared" si="1289"/>
        <v>0</v>
      </c>
      <c r="BU621" s="109">
        <f t="shared" si="1289"/>
        <v>0</v>
      </c>
      <c r="BV621" s="544">
        <f>SUM(BQ621:BU621)</f>
        <v>0</v>
      </c>
      <c r="BW621" s="980">
        <f>SUM(BX615:BX620)</f>
        <v>0</v>
      </c>
      <c r="BX621" s="874"/>
      <c r="BY621" s="873">
        <f>SUM(BZ615:BZ620)</f>
        <v>0</v>
      </c>
      <c r="BZ621" s="874"/>
      <c r="CA621" s="873">
        <f>SUM(CB615:CB620)</f>
        <v>0</v>
      </c>
      <c r="CB621" s="874"/>
      <c r="CC621" s="873">
        <f>SUM(CD615:CD620)</f>
        <v>0</v>
      </c>
      <c r="CD621" s="874"/>
      <c r="CE621" s="873">
        <f>SUM(CF615:CF620)</f>
        <v>0</v>
      </c>
      <c r="CF621" s="874"/>
      <c r="CG621" s="109">
        <f>SUM(BW621:CF621)</f>
        <v>0</v>
      </c>
      <c r="CH621" s="873">
        <f>SUM(CI615:CI620)</f>
        <v>0</v>
      </c>
      <c r="CI621" s="874"/>
      <c r="CJ621" s="873">
        <f>SUM(CK615:CK620)</f>
        <v>0</v>
      </c>
      <c r="CK621" s="874"/>
      <c r="CL621" s="873">
        <f>SUM(CM615:CM620)</f>
        <v>0</v>
      </c>
      <c r="CM621" s="874"/>
      <c r="CN621" s="873">
        <f>SUM(CO615:CO620)</f>
        <v>0</v>
      </c>
      <c r="CO621" s="874"/>
      <c r="CP621" s="873">
        <f>SUM(CQ615:CQ620)</f>
        <v>0</v>
      </c>
      <c r="CQ621" s="874"/>
      <c r="CR621" s="109">
        <f>SUM(CH621:CQ621)</f>
        <v>0</v>
      </c>
      <c r="CS621" s="873">
        <f>SUM(CT615:CT620)</f>
        <v>0</v>
      </c>
      <c r="CT621" s="874"/>
      <c r="CU621" s="873">
        <f>SUM(CV615:CV620)</f>
        <v>0</v>
      </c>
      <c r="CV621" s="874"/>
      <c r="CW621" s="873">
        <f>SUM(CX615:CX620)</f>
        <v>0</v>
      </c>
      <c r="CX621" s="874"/>
      <c r="CY621" s="873">
        <f>SUM(CZ615:CZ620)</f>
        <v>0</v>
      </c>
      <c r="CZ621" s="874"/>
      <c r="DA621" s="873">
        <f>SUM(DB615:DB620)</f>
        <v>0</v>
      </c>
      <c r="DB621" s="874"/>
      <c r="DC621" s="109">
        <f>SUM(CS621:DB621)</f>
        <v>0</v>
      </c>
      <c r="DD621" s="873">
        <f>SUM(DE615:DE620)</f>
        <v>0</v>
      </c>
      <c r="DE621" s="874"/>
      <c r="DF621" s="873">
        <f>SUM(DG615:DG620)</f>
        <v>0</v>
      </c>
      <c r="DG621" s="874"/>
      <c r="DH621" s="873">
        <f>SUM(DI615:DI620)</f>
        <v>0</v>
      </c>
      <c r="DI621" s="874"/>
      <c r="DJ621" s="873">
        <f>SUM(DK615:DK620)</f>
        <v>0</v>
      </c>
      <c r="DK621" s="874"/>
      <c r="DL621" s="873">
        <f>SUM(DM615:DM620)</f>
        <v>0</v>
      </c>
      <c r="DM621" s="874"/>
      <c r="DN621" s="109">
        <f>SUM(DD621:DM621)</f>
        <v>0</v>
      </c>
      <c r="DO621" s="873">
        <f>SUM(DP615:DP620)</f>
        <v>0</v>
      </c>
      <c r="DP621" s="874"/>
      <c r="DQ621" s="873">
        <f>SUM(DR615:DR620)</f>
        <v>0</v>
      </c>
      <c r="DR621" s="874"/>
      <c r="DS621" s="873">
        <f>SUM(DT615:DT620)</f>
        <v>0</v>
      </c>
      <c r="DT621" s="874"/>
      <c r="DU621" s="873">
        <f>SUM(DV615:DV620)</f>
        <v>0</v>
      </c>
      <c r="DV621" s="874"/>
      <c r="DW621" s="873">
        <f>SUM(DX615:DX620)</f>
        <v>0</v>
      </c>
      <c r="DX621" s="874"/>
      <c r="DY621" s="109">
        <f>SUM(DO621:DX621)</f>
        <v>0</v>
      </c>
      <c r="DZ621" s="578">
        <f>SUM(DZ615:DZ620)</f>
        <v>0</v>
      </c>
      <c r="EA621" s="109">
        <f t="shared" ref="EA621" si="1290">SUM(EA615:EA620)</f>
        <v>0</v>
      </c>
      <c r="EB621" s="109">
        <f t="shared" ref="EB621" si="1291">SUM(EB615:EB620)</f>
        <v>0</v>
      </c>
      <c r="EC621" s="109">
        <f t="shared" ref="EC621" si="1292">SUM(EC615:EC620)</f>
        <v>0</v>
      </c>
      <c r="ED621" s="109">
        <f t="shared" ref="ED621" si="1293">SUM(ED615:ED620)</f>
        <v>0</v>
      </c>
      <c r="EE621" s="544">
        <f>SUM(DZ621:ED621)</f>
        <v>0</v>
      </c>
      <c r="EF621" s="109">
        <f>SUM(EF615:EF620)</f>
        <v>0</v>
      </c>
      <c r="EG621" s="109">
        <f>SUM(EG615:EG620)</f>
        <v>0</v>
      </c>
      <c r="EH621" s="109">
        <f>SUM(EH615:EH620)</f>
        <v>0</v>
      </c>
      <c r="EI621" s="109">
        <f>SUM(EI615:EI620)</f>
        <v>0</v>
      </c>
      <c r="EJ621" s="109">
        <f>SUM(EJ615:EJ620)</f>
        <v>0</v>
      </c>
      <c r="EK621" s="109">
        <f t="shared" si="1216"/>
        <v>0</v>
      </c>
      <c r="EL621" s="34"/>
    </row>
    <row r="622" spans="1:142" ht="33" customHeight="1">
      <c r="A622" s="62">
        <v>1900</v>
      </c>
      <c r="C622" s="759"/>
      <c r="D622" s="653"/>
      <c r="E622" s="653"/>
      <c r="F622" s="653"/>
      <c r="G622" s="653"/>
      <c r="H622" s="653"/>
      <c r="I622" s="653"/>
      <c r="J622" s="653"/>
      <c r="K622" s="653"/>
      <c r="L622" s="15" t="s">
        <v>104</v>
      </c>
      <c r="M622" s="30"/>
      <c r="N622" s="148"/>
      <c r="O622" s="98"/>
      <c r="P622" s="149"/>
      <c r="Q622" s="98"/>
      <c r="R622" s="149"/>
      <c r="S622" s="98"/>
      <c r="T622" s="149"/>
      <c r="U622" s="98"/>
      <c r="V622" s="149"/>
      <c r="W622" s="98"/>
      <c r="X622" s="99"/>
      <c r="Y622" s="148"/>
      <c r="Z622" s="98"/>
      <c r="AA622" s="149"/>
      <c r="AB622" s="98"/>
      <c r="AC622" s="149"/>
      <c r="AD622" s="98"/>
      <c r="AE622" s="149"/>
      <c r="AF622" s="98"/>
      <c r="AG622" s="149"/>
      <c r="AH622" s="98"/>
      <c r="AI622" s="99"/>
      <c r="AJ622" s="148"/>
      <c r="AK622" s="98"/>
      <c r="AL622" s="149"/>
      <c r="AM622" s="98"/>
      <c r="AN622" s="149"/>
      <c r="AO622" s="98"/>
      <c r="AP622" s="149"/>
      <c r="AQ622" s="98"/>
      <c r="AR622" s="149"/>
      <c r="AS622" s="98"/>
      <c r="AT622" s="99"/>
      <c r="AU622" s="148"/>
      <c r="AV622" s="98"/>
      <c r="AW622" s="149"/>
      <c r="AX622" s="98"/>
      <c r="AY622" s="149"/>
      <c r="AZ622" s="98"/>
      <c r="BA622" s="149"/>
      <c r="BB622" s="98"/>
      <c r="BC622" s="149"/>
      <c r="BD622" s="98"/>
      <c r="BE622" s="99"/>
      <c r="BF622" s="148"/>
      <c r="BG622" s="98"/>
      <c r="BH622" s="149"/>
      <c r="BI622" s="98"/>
      <c r="BJ622" s="149"/>
      <c r="BK622" s="98"/>
      <c r="BL622" s="149"/>
      <c r="BM622" s="98"/>
      <c r="BN622" s="149"/>
      <c r="BO622" s="98"/>
      <c r="BP622" s="512"/>
      <c r="BQ622" s="582"/>
      <c r="BR622" s="99"/>
      <c r="BS622" s="99"/>
      <c r="BT622" s="99"/>
      <c r="BU622" s="99"/>
      <c r="BV622" s="542"/>
      <c r="BW622" s="534"/>
      <c r="BX622" s="98"/>
      <c r="BY622" s="149"/>
      <c r="BZ622" s="98"/>
      <c r="CA622" s="149"/>
      <c r="CB622" s="98"/>
      <c r="CC622" s="149"/>
      <c r="CD622" s="98"/>
      <c r="CE622" s="149"/>
      <c r="CF622" s="98"/>
      <c r="CG622" s="99"/>
      <c r="CH622" s="148"/>
      <c r="CI622" s="98"/>
      <c r="CJ622" s="149"/>
      <c r="CK622" s="98"/>
      <c r="CL622" s="149"/>
      <c r="CM622" s="98"/>
      <c r="CN622" s="149"/>
      <c r="CO622" s="98"/>
      <c r="CP622" s="149"/>
      <c r="CQ622" s="98"/>
      <c r="CR622" s="99"/>
      <c r="CS622" s="148"/>
      <c r="CT622" s="98"/>
      <c r="CU622" s="149"/>
      <c r="CV622" s="98"/>
      <c r="CW622" s="149"/>
      <c r="CX622" s="98"/>
      <c r="CY622" s="149"/>
      <c r="CZ622" s="98"/>
      <c r="DA622" s="149"/>
      <c r="DB622" s="98"/>
      <c r="DC622" s="99"/>
      <c r="DD622" s="148"/>
      <c r="DE622" s="98"/>
      <c r="DF622" s="149"/>
      <c r="DG622" s="98"/>
      <c r="DH622" s="149"/>
      <c r="DI622" s="98"/>
      <c r="DJ622" s="149"/>
      <c r="DK622" s="98"/>
      <c r="DL622" s="149"/>
      <c r="DM622" s="98"/>
      <c r="DN622" s="99"/>
      <c r="DO622" s="148"/>
      <c r="DP622" s="98"/>
      <c r="DQ622" s="149"/>
      <c r="DR622" s="98"/>
      <c r="DS622" s="149"/>
      <c r="DT622" s="98"/>
      <c r="DU622" s="149"/>
      <c r="DV622" s="98"/>
      <c r="DW622" s="149"/>
      <c r="DX622" s="98"/>
      <c r="DY622" s="99"/>
      <c r="DZ622" s="582"/>
      <c r="EA622" s="99"/>
      <c r="EB622" s="99"/>
      <c r="EC622" s="99"/>
      <c r="ED622" s="99"/>
      <c r="EE622" s="542"/>
      <c r="EF622" s="153"/>
      <c r="EG622" s="153"/>
      <c r="EH622" s="153"/>
      <c r="EI622" s="153"/>
      <c r="EJ622" s="153"/>
      <c r="EK622" s="206"/>
      <c r="EL622" s="34"/>
    </row>
    <row r="623" spans="1:142" ht="15" customHeight="1">
      <c r="C623" s="759">
        <f t="shared" ref="C623:C628" si="1294">D615</f>
        <v>0</v>
      </c>
      <c r="D623" s="653"/>
      <c r="E623" s="653"/>
      <c r="F623" s="653"/>
      <c r="G623" s="653"/>
      <c r="H623" s="653"/>
      <c r="I623" s="653"/>
      <c r="J623" s="653"/>
      <c r="K623" s="653"/>
      <c r="L623" s="146">
        <f t="shared" ref="L623:L628" si="1295">VLOOKUP(E615,Leave_Benefits,3,0)</f>
        <v>0</v>
      </c>
      <c r="M623" s="30"/>
      <c r="N623" s="851">
        <f t="shared" ref="N623:N628" si="1296">ROUND(O615*$L623,0)</f>
        <v>0</v>
      </c>
      <c r="O623" s="890"/>
      <c r="P623" s="851">
        <f t="shared" ref="P623:P628" si="1297">ROUND(Q615*$L623,0)</f>
        <v>0</v>
      </c>
      <c r="Q623" s="890"/>
      <c r="R623" s="851">
        <f t="shared" ref="R623:R628" si="1298">ROUND(S615*$L623,0)</f>
        <v>0</v>
      </c>
      <c r="S623" s="890"/>
      <c r="T623" s="851">
        <f t="shared" ref="T623:T628" si="1299">ROUND(U615*$L623,0)</f>
        <v>0</v>
      </c>
      <c r="U623" s="890"/>
      <c r="V623" s="851">
        <f t="shared" ref="V623:V628" si="1300">ROUND(W615*$L623,0)</f>
        <v>0</v>
      </c>
      <c r="W623" s="890"/>
      <c r="X623" s="92">
        <f t="shared" ref="X623:X628" si="1301">N623+P623+R623+T623+V623</f>
        <v>0</v>
      </c>
      <c r="Y623" s="849">
        <f t="shared" ref="Y623:Y628" si="1302">ROUND(Z615*$L623,0)</f>
        <v>0</v>
      </c>
      <c r="Z623" s="960"/>
      <c r="AA623" s="849">
        <f t="shared" ref="AA623:AA628" si="1303">ROUND(AB615*$L623,0)</f>
        <v>0</v>
      </c>
      <c r="AB623" s="960"/>
      <c r="AC623" s="849">
        <f t="shared" ref="AC623:AC628" si="1304">ROUND(AD615*$L623,0)</f>
        <v>0</v>
      </c>
      <c r="AD623" s="960"/>
      <c r="AE623" s="849">
        <f t="shared" ref="AE623:AE628" si="1305">ROUND(AF615*$L623,0)</f>
        <v>0</v>
      </c>
      <c r="AF623" s="960"/>
      <c r="AG623" s="849">
        <f t="shared" ref="AG623:AG628" si="1306">ROUND(AH615*$L623,0)</f>
        <v>0</v>
      </c>
      <c r="AH623" s="960"/>
      <c r="AI623" s="212">
        <f t="shared" ref="AI623:AI628" si="1307">Y623+AA623+AC623+AE623+AG623</f>
        <v>0</v>
      </c>
      <c r="AJ623" s="843">
        <f t="shared" ref="AJ623:AJ628" si="1308">ROUND(AK615*$L623,0)</f>
        <v>0</v>
      </c>
      <c r="AK623" s="844"/>
      <c r="AL623" s="843">
        <f t="shared" ref="AL623:AL628" si="1309">ROUND(AM615*$L623,0)</f>
        <v>0</v>
      </c>
      <c r="AM623" s="844"/>
      <c r="AN623" s="843">
        <f t="shared" ref="AN623:AN628" si="1310">ROUND(AO615*$L623,0)</f>
        <v>0</v>
      </c>
      <c r="AO623" s="844"/>
      <c r="AP623" s="843">
        <f t="shared" ref="AP623:AP628" si="1311">ROUND(AQ615*$L623,0)</f>
        <v>0</v>
      </c>
      <c r="AQ623" s="844"/>
      <c r="AR623" s="843">
        <f t="shared" ref="AR623:AR628" si="1312">ROUND(AS615*$L623,0)</f>
        <v>0</v>
      </c>
      <c r="AS623" s="844"/>
      <c r="AT623" s="215">
        <f t="shared" ref="AT623:AT628" si="1313">AJ623+AL623+AN623+AP623+AR623</f>
        <v>0</v>
      </c>
      <c r="AU623" s="845">
        <f t="shared" ref="AU623:AU628" si="1314">ROUND(AV615*$L623,0)</f>
        <v>0</v>
      </c>
      <c r="AV623" s="846"/>
      <c r="AW623" s="845">
        <f t="shared" ref="AW623:AW628" si="1315">ROUND(AX615*$L623,0)</f>
        <v>0</v>
      </c>
      <c r="AX623" s="846"/>
      <c r="AY623" s="845">
        <f t="shared" ref="AY623:AY628" si="1316">ROUND(AZ615*$L623,0)</f>
        <v>0</v>
      </c>
      <c r="AZ623" s="846"/>
      <c r="BA623" s="845">
        <f t="shared" ref="BA623:BA628" si="1317">ROUND(BB615*$L623,0)</f>
        <v>0</v>
      </c>
      <c r="BB623" s="846"/>
      <c r="BC623" s="845">
        <f t="shared" ref="BC623:BC628" si="1318">ROUND(BD615*$L623,0)</f>
        <v>0</v>
      </c>
      <c r="BD623" s="846"/>
      <c r="BE623" s="218">
        <f t="shared" ref="BE623:BE628" si="1319">AU623+AW623+AY623+BA623+BC623</f>
        <v>0</v>
      </c>
      <c r="BF623" s="847">
        <f t="shared" ref="BF623:BF628" si="1320">ROUND(BG615*$L623,0)</f>
        <v>0</v>
      </c>
      <c r="BG623" s="848"/>
      <c r="BH623" s="847">
        <f t="shared" ref="BH623:BH628" si="1321">ROUND(BI615*$L623,0)</f>
        <v>0</v>
      </c>
      <c r="BI623" s="848"/>
      <c r="BJ623" s="847">
        <f t="shared" ref="BJ623:BJ628" si="1322">ROUND(BK615*$L623,0)</f>
        <v>0</v>
      </c>
      <c r="BK623" s="848"/>
      <c r="BL623" s="847">
        <f t="shared" ref="BL623:BL628" si="1323">ROUND(BM615*$L623,0)</f>
        <v>0</v>
      </c>
      <c r="BM623" s="848"/>
      <c r="BN623" s="847">
        <f t="shared" ref="BN623:BN628" si="1324">ROUND(BO615*$L623,0)</f>
        <v>0</v>
      </c>
      <c r="BO623" s="848"/>
      <c r="BP623" s="413">
        <f t="shared" ref="BP623:BP628" si="1325">BF623+BH623+BJ623+BL623+BN623</f>
        <v>0</v>
      </c>
      <c r="BQ623" s="586">
        <f t="shared" ref="BQ623" si="1326">O623+Z623+AK623+AV623+BG623</f>
        <v>0</v>
      </c>
      <c r="BR623" s="587">
        <f t="shared" ref="BR623" si="1327">Q623+AB623+AM623+AX623+BI623</f>
        <v>0</v>
      </c>
      <c r="BS623" s="587">
        <f t="shared" ref="BS623" si="1328">S623+AD623+AO623+AZ623+BK623</f>
        <v>0</v>
      </c>
      <c r="BT623" s="587">
        <f t="shared" ref="BT623" si="1329">U623+AF623+AQ623+BB623+BM623</f>
        <v>0</v>
      </c>
      <c r="BU623" s="587">
        <f t="shared" ref="BU623" si="1330">W623+AH623+AS623+BD623+BO623</f>
        <v>0</v>
      </c>
      <c r="BV623" s="571">
        <f t="shared" ref="BV623" si="1331">SUM(BQ623:BU623)</f>
        <v>0</v>
      </c>
      <c r="BW623" s="969">
        <f t="shared" ref="BW623:BW628" si="1332">ROUND(BX615*$L623,0)</f>
        <v>0</v>
      </c>
      <c r="BX623" s="970"/>
      <c r="BY623" s="971">
        <f t="shared" ref="BY623:BY628" si="1333">ROUND(BZ615*$L623,0)</f>
        <v>0</v>
      </c>
      <c r="BZ623" s="970"/>
      <c r="CA623" s="971">
        <f t="shared" ref="CA623:CA628" si="1334">ROUND(CB615*$L623,0)</f>
        <v>0</v>
      </c>
      <c r="CB623" s="970"/>
      <c r="CC623" s="971">
        <f t="shared" ref="CC623:CC628" si="1335">ROUND(CD615*$L623,0)</f>
        <v>0</v>
      </c>
      <c r="CD623" s="970"/>
      <c r="CE623" s="971">
        <f t="shared" ref="CE623:CE628" si="1336">ROUND(CF615*$L623,0)</f>
        <v>0</v>
      </c>
      <c r="CF623" s="970"/>
      <c r="CG623" s="224">
        <f t="shared" ref="CG623:CG628" si="1337">BW623+BY623+CA623+CC623+CE623</f>
        <v>0</v>
      </c>
      <c r="CH623" s="963">
        <f t="shared" ref="CH623:CH628" si="1338">ROUND(CI615*$L623,0)</f>
        <v>0</v>
      </c>
      <c r="CI623" s="964"/>
      <c r="CJ623" s="963">
        <f t="shared" ref="CJ623:CJ628" si="1339">ROUND(CK615*$L623,0)</f>
        <v>0</v>
      </c>
      <c r="CK623" s="964"/>
      <c r="CL623" s="963">
        <f t="shared" ref="CL623:CL628" si="1340">ROUND(CM615*$L623,0)</f>
        <v>0</v>
      </c>
      <c r="CM623" s="964"/>
      <c r="CN623" s="963">
        <f t="shared" ref="CN623:CN628" si="1341">ROUND(CO615*$L623,0)</f>
        <v>0</v>
      </c>
      <c r="CO623" s="964"/>
      <c r="CP623" s="963">
        <f t="shared" ref="CP623:CP628" si="1342">ROUND(CQ615*$L623,0)</f>
        <v>0</v>
      </c>
      <c r="CQ623" s="964"/>
      <c r="CR623" s="227">
        <f t="shared" ref="CR623:CR628" si="1343">CH623+CJ623+CL623+CN623+CP623</f>
        <v>0</v>
      </c>
      <c r="CS623" s="965">
        <f t="shared" ref="CS623:CS628" si="1344">ROUND(CT615*$L623,0)</f>
        <v>0</v>
      </c>
      <c r="CT623" s="966"/>
      <c r="CU623" s="965">
        <f t="shared" ref="CU623:CU628" si="1345">ROUND(CV615*$L623,0)</f>
        <v>0</v>
      </c>
      <c r="CV623" s="966"/>
      <c r="CW623" s="965">
        <f t="shared" ref="CW623:CW628" si="1346">ROUND(CX615*$L623,0)</f>
        <v>0</v>
      </c>
      <c r="CX623" s="966"/>
      <c r="CY623" s="965">
        <f t="shared" ref="CY623:CY628" si="1347">ROUND(CZ615*$L623,0)</f>
        <v>0</v>
      </c>
      <c r="CZ623" s="966"/>
      <c r="DA623" s="965">
        <f t="shared" ref="DA623:DA628" si="1348">ROUND(DB615*$L623,0)</f>
        <v>0</v>
      </c>
      <c r="DB623" s="966"/>
      <c r="DC623" s="230">
        <f t="shared" ref="DC623:DC628" si="1349">CS623+CU623+CW623+CY623+DA623</f>
        <v>0</v>
      </c>
      <c r="DD623" s="967">
        <f t="shared" ref="DD623:DD628" si="1350">ROUND(DE615*$L623,0)</f>
        <v>0</v>
      </c>
      <c r="DE623" s="968"/>
      <c r="DF623" s="967">
        <f t="shared" ref="DF623:DF628" si="1351">ROUND(DG615*$L623,0)</f>
        <v>0</v>
      </c>
      <c r="DG623" s="968"/>
      <c r="DH623" s="967">
        <f t="shared" ref="DH623:DH628" si="1352">ROUND(DI615*$L623,0)</f>
        <v>0</v>
      </c>
      <c r="DI623" s="968"/>
      <c r="DJ623" s="967">
        <f t="shared" ref="DJ623:DJ628" si="1353">ROUND(DK615*$L623,0)</f>
        <v>0</v>
      </c>
      <c r="DK623" s="968"/>
      <c r="DL623" s="967">
        <f t="shared" ref="DL623:DL628" si="1354">ROUND(DM615*$L623,0)</f>
        <v>0</v>
      </c>
      <c r="DM623" s="968"/>
      <c r="DN623" s="233">
        <f t="shared" ref="DN623:DN628" si="1355">DD623+DF623+DH623+DJ623+DL623</f>
        <v>0</v>
      </c>
      <c r="DO623" s="650">
        <f t="shared" ref="DO623:DO628" si="1356">ROUND(DP615*$L623,0)</f>
        <v>0</v>
      </c>
      <c r="DP623" s="676"/>
      <c r="DQ623" s="650">
        <f t="shared" ref="DQ623:DQ628" si="1357">ROUND(DR615*$L623,0)</f>
        <v>0</v>
      </c>
      <c r="DR623" s="676"/>
      <c r="DS623" s="650">
        <f t="shared" ref="DS623:DS628" si="1358">ROUND(DT615*$L623,0)</f>
        <v>0</v>
      </c>
      <c r="DT623" s="676"/>
      <c r="DU623" s="650">
        <f t="shared" ref="DU623:DU628" si="1359">ROUND(DV615*$L623,0)</f>
        <v>0</v>
      </c>
      <c r="DV623" s="676"/>
      <c r="DW623" s="650">
        <f t="shared" ref="DW623:DW628" si="1360">ROUND(DX615*$L623,0)</f>
        <v>0</v>
      </c>
      <c r="DX623" s="676"/>
      <c r="DY623" s="243">
        <f t="shared" ref="DY623:DY628" si="1361">DO623+DQ623+DS623+DU623+DW623</f>
        <v>0</v>
      </c>
      <c r="DZ623" s="586">
        <f t="shared" ref="DZ623:DZ628" si="1362">BX623+CI623+CT623+DE623+DP623</f>
        <v>0</v>
      </c>
      <c r="EA623" s="587">
        <f t="shared" ref="EA623:EA628" si="1363">BZ623+CK623+CV623+DG623+DR623</f>
        <v>0</v>
      </c>
      <c r="EB623" s="587">
        <f t="shared" ref="EB623:EB628" si="1364">CB623+CM623+CX623+DI623+DT623</f>
        <v>0</v>
      </c>
      <c r="EC623" s="587">
        <f t="shared" ref="EC623:EC628" si="1365">CD623+CO623+CZ623+DK623+DV623</f>
        <v>0</v>
      </c>
      <c r="ED623" s="587">
        <f t="shared" ref="ED623:ED628" si="1366">CF623+CQ623+DB623+DM623+DX623</f>
        <v>0</v>
      </c>
      <c r="EE623" s="571">
        <f t="shared" ref="EE623:EE628" si="1367">SUM(DZ623:ED623)</f>
        <v>0</v>
      </c>
      <c r="EF623" s="256">
        <f>N623+Y623+AJ623+AU623+BF623+BW623+CH623+CS623+DD623+DO623</f>
        <v>0</v>
      </c>
      <c r="EG623" s="256">
        <f>P623+AA623+AL623+AW623+BH623+BY623+CJ623+CU623+DF623+DQ623</f>
        <v>0</v>
      </c>
      <c r="EH623" s="256">
        <f>R623+AC623+AN623+AY623+BJ623+CA623+CL623+CW623+DH623+DS623</f>
        <v>0</v>
      </c>
      <c r="EI623" s="256">
        <f>T623+AE623+AP623+BA623+BL623+CC623+CN623+CY623+DJ623+DU623</f>
        <v>0</v>
      </c>
      <c r="EJ623" s="256">
        <f>V623+AG623+AR623+BC623+BN623+CE623+CP623+DA623+DL623+DW623</f>
        <v>0</v>
      </c>
      <c r="EK623" s="244">
        <f t="shared" ref="EK623:EK630" si="1368">SUM(EF623:EJ623)</f>
        <v>0</v>
      </c>
      <c r="EL623" s="34"/>
    </row>
    <row r="624" spans="1:142" ht="15" customHeight="1">
      <c r="C624" s="759">
        <f t="shared" si="1294"/>
        <v>0</v>
      </c>
      <c r="D624" s="653"/>
      <c r="E624" s="653"/>
      <c r="F624" s="653"/>
      <c r="G624" s="653"/>
      <c r="H624" s="653"/>
      <c r="I624" s="653"/>
      <c r="J624" s="653"/>
      <c r="K624" s="653"/>
      <c r="L624" s="146">
        <f t="shared" si="1295"/>
        <v>0</v>
      </c>
      <c r="M624" s="30"/>
      <c r="N624" s="851">
        <f t="shared" si="1296"/>
        <v>0</v>
      </c>
      <c r="O624" s="890"/>
      <c r="P624" s="851">
        <f t="shared" si="1297"/>
        <v>0</v>
      </c>
      <c r="Q624" s="890"/>
      <c r="R624" s="851">
        <f t="shared" si="1298"/>
        <v>0</v>
      </c>
      <c r="S624" s="890"/>
      <c r="T624" s="851">
        <f t="shared" si="1299"/>
        <v>0</v>
      </c>
      <c r="U624" s="890"/>
      <c r="V624" s="851">
        <f t="shared" si="1300"/>
        <v>0</v>
      </c>
      <c r="W624" s="890"/>
      <c r="X624" s="92">
        <f t="shared" si="1301"/>
        <v>0</v>
      </c>
      <c r="Y624" s="849">
        <f t="shared" si="1302"/>
        <v>0</v>
      </c>
      <c r="Z624" s="960"/>
      <c r="AA624" s="849">
        <f t="shared" si="1303"/>
        <v>0</v>
      </c>
      <c r="AB624" s="960"/>
      <c r="AC624" s="849">
        <f t="shared" si="1304"/>
        <v>0</v>
      </c>
      <c r="AD624" s="960"/>
      <c r="AE624" s="849">
        <f t="shared" si="1305"/>
        <v>0</v>
      </c>
      <c r="AF624" s="960"/>
      <c r="AG624" s="849">
        <f t="shared" si="1306"/>
        <v>0</v>
      </c>
      <c r="AH624" s="960"/>
      <c r="AI624" s="212">
        <f t="shared" si="1307"/>
        <v>0</v>
      </c>
      <c r="AJ624" s="843">
        <f t="shared" si="1308"/>
        <v>0</v>
      </c>
      <c r="AK624" s="844"/>
      <c r="AL624" s="843">
        <f t="shared" si="1309"/>
        <v>0</v>
      </c>
      <c r="AM624" s="844"/>
      <c r="AN624" s="843">
        <f t="shared" si="1310"/>
        <v>0</v>
      </c>
      <c r="AO624" s="844"/>
      <c r="AP624" s="843">
        <f t="shared" si="1311"/>
        <v>0</v>
      </c>
      <c r="AQ624" s="844"/>
      <c r="AR624" s="843">
        <f t="shared" si="1312"/>
        <v>0</v>
      </c>
      <c r="AS624" s="844"/>
      <c r="AT624" s="215">
        <f t="shared" si="1313"/>
        <v>0</v>
      </c>
      <c r="AU624" s="845">
        <f t="shared" si="1314"/>
        <v>0</v>
      </c>
      <c r="AV624" s="846"/>
      <c r="AW624" s="845">
        <f t="shared" si="1315"/>
        <v>0</v>
      </c>
      <c r="AX624" s="846"/>
      <c r="AY624" s="845">
        <f t="shared" si="1316"/>
        <v>0</v>
      </c>
      <c r="AZ624" s="846"/>
      <c r="BA624" s="845">
        <f t="shared" si="1317"/>
        <v>0</v>
      </c>
      <c r="BB624" s="846"/>
      <c r="BC624" s="845">
        <f t="shared" si="1318"/>
        <v>0</v>
      </c>
      <c r="BD624" s="846"/>
      <c r="BE624" s="218">
        <f t="shared" si="1319"/>
        <v>0</v>
      </c>
      <c r="BF624" s="847">
        <f t="shared" si="1320"/>
        <v>0</v>
      </c>
      <c r="BG624" s="848"/>
      <c r="BH624" s="847">
        <f t="shared" si="1321"/>
        <v>0</v>
      </c>
      <c r="BI624" s="848"/>
      <c r="BJ624" s="847">
        <f t="shared" si="1322"/>
        <v>0</v>
      </c>
      <c r="BK624" s="848"/>
      <c r="BL624" s="847">
        <f t="shared" si="1323"/>
        <v>0</v>
      </c>
      <c r="BM624" s="848"/>
      <c r="BN624" s="847">
        <f t="shared" si="1324"/>
        <v>0</v>
      </c>
      <c r="BO624" s="848"/>
      <c r="BP624" s="413">
        <f t="shared" si="1325"/>
        <v>0</v>
      </c>
      <c r="BQ624" s="586">
        <f t="shared" ref="BQ624:BQ628" si="1369">O624+Z624+AK624+AV624+BG624</f>
        <v>0</v>
      </c>
      <c r="BR624" s="587">
        <f t="shared" ref="BR624:BR628" si="1370">Q624+AB624+AM624+AX624+BI624</f>
        <v>0</v>
      </c>
      <c r="BS624" s="587">
        <f t="shared" ref="BS624:BS628" si="1371">S624+AD624+AO624+AZ624+BK624</f>
        <v>0</v>
      </c>
      <c r="BT624" s="587">
        <f t="shared" ref="BT624:BT628" si="1372">U624+AF624+AQ624+BB624+BM624</f>
        <v>0</v>
      </c>
      <c r="BU624" s="587">
        <f t="shared" ref="BU624:BU628" si="1373">W624+AH624+AS624+BD624+BO624</f>
        <v>0</v>
      </c>
      <c r="BV624" s="571">
        <f t="shared" ref="BV624:BV628" si="1374">SUM(BQ624:BU624)</f>
        <v>0</v>
      </c>
      <c r="BW624" s="969">
        <f t="shared" si="1332"/>
        <v>0</v>
      </c>
      <c r="BX624" s="970"/>
      <c r="BY624" s="971">
        <f t="shared" si="1333"/>
        <v>0</v>
      </c>
      <c r="BZ624" s="970"/>
      <c r="CA624" s="971">
        <f t="shared" si="1334"/>
        <v>0</v>
      </c>
      <c r="CB624" s="970"/>
      <c r="CC624" s="971">
        <f t="shared" si="1335"/>
        <v>0</v>
      </c>
      <c r="CD624" s="970"/>
      <c r="CE624" s="971">
        <f t="shared" si="1336"/>
        <v>0</v>
      </c>
      <c r="CF624" s="970"/>
      <c r="CG624" s="224">
        <f t="shared" si="1337"/>
        <v>0</v>
      </c>
      <c r="CH624" s="963">
        <f t="shared" si="1338"/>
        <v>0</v>
      </c>
      <c r="CI624" s="964"/>
      <c r="CJ624" s="963">
        <f t="shared" si="1339"/>
        <v>0</v>
      </c>
      <c r="CK624" s="964"/>
      <c r="CL624" s="963">
        <f t="shared" si="1340"/>
        <v>0</v>
      </c>
      <c r="CM624" s="964"/>
      <c r="CN624" s="963">
        <f t="shared" si="1341"/>
        <v>0</v>
      </c>
      <c r="CO624" s="964"/>
      <c r="CP624" s="963">
        <f t="shared" si="1342"/>
        <v>0</v>
      </c>
      <c r="CQ624" s="964"/>
      <c r="CR624" s="227">
        <f t="shared" si="1343"/>
        <v>0</v>
      </c>
      <c r="CS624" s="965">
        <f t="shared" si="1344"/>
        <v>0</v>
      </c>
      <c r="CT624" s="966"/>
      <c r="CU624" s="965">
        <f t="shared" si="1345"/>
        <v>0</v>
      </c>
      <c r="CV624" s="966"/>
      <c r="CW624" s="965">
        <f t="shared" si="1346"/>
        <v>0</v>
      </c>
      <c r="CX624" s="966"/>
      <c r="CY624" s="965">
        <f t="shared" si="1347"/>
        <v>0</v>
      </c>
      <c r="CZ624" s="966"/>
      <c r="DA624" s="965">
        <f t="shared" si="1348"/>
        <v>0</v>
      </c>
      <c r="DB624" s="966"/>
      <c r="DC624" s="230">
        <f t="shared" si="1349"/>
        <v>0</v>
      </c>
      <c r="DD624" s="967">
        <f t="shared" si="1350"/>
        <v>0</v>
      </c>
      <c r="DE624" s="968"/>
      <c r="DF624" s="967">
        <f t="shared" si="1351"/>
        <v>0</v>
      </c>
      <c r="DG624" s="968"/>
      <c r="DH624" s="967">
        <f t="shared" si="1352"/>
        <v>0</v>
      </c>
      <c r="DI624" s="968"/>
      <c r="DJ624" s="967">
        <f t="shared" si="1353"/>
        <v>0</v>
      </c>
      <c r="DK624" s="968"/>
      <c r="DL624" s="967">
        <f t="shared" si="1354"/>
        <v>0</v>
      </c>
      <c r="DM624" s="968"/>
      <c r="DN624" s="233">
        <f t="shared" si="1355"/>
        <v>0</v>
      </c>
      <c r="DO624" s="650">
        <f t="shared" si="1356"/>
        <v>0</v>
      </c>
      <c r="DP624" s="676"/>
      <c r="DQ624" s="650">
        <f t="shared" si="1357"/>
        <v>0</v>
      </c>
      <c r="DR624" s="676"/>
      <c r="DS624" s="650">
        <f t="shared" si="1358"/>
        <v>0</v>
      </c>
      <c r="DT624" s="676"/>
      <c r="DU624" s="650">
        <f t="shared" si="1359"/>
        <v>0</v>
      </c>
      <c r="DV624" s="676"/>
      <c r="DW624" s="650">
        <f t="shared" si="1360"/>
        <v>0</v>
      </c>
      <c r="DX624" s="676"/>
      <c r="DY624" s="243">
        <f t="shared" si="1361"/>
        <v>0</v>
      </c>
      <c r="DZ624" s="586">
        <f t="shared" si="1362"/>
        <v>0</v>
      </c>
      <c r="EA624" s="587">
        <f t="shared" si="1363"/>
        <v>0</v>
      </c>
      <c r="EB624" s="587">
        <f t="shared" si="1364"/>
        <v>0</v>
      </c>
      <c r="EC624" s="587">
        <f t="shared" si="1365"/>
        <v>0</v>
      </c>
      <c r="ED624" s="587">
        <f t="shared" si="1366"/>
        <v>0</v>
      </c>
      <c r="EE624" s="571">
        <f t="shared" si="1367"/>
        <v>0</v>
      </c>
      <c r="EF624" s="256">
        <f t="shared" ref="EF624:EF628" si="1375">O624+Z624+AK624+AV624+BG624+BX624+CI624+CT624+DE624+DP624</f>
        <v>0</v>
      </c>
      <c r="EG624" s="256">
        <f t="shared" ref="EG624:EG628" si="1376">Q624+AB624+AM624+AX624+BI624+BZ624+CK624+CV624+DG624+DR624</f>
        <v>0</v>
      </c>
      <c r="EH624" s="256">
        <f t="shared" ref="EH624:EH628" si="1377">DT624+DI624+S624+AD624+AO624+AZ624+BK624+CB624+CM624+CX624</f>
        <v>0</v>
      </c>
      <c r="EI624" s="256">
        <f t="shared" ref="EI624:EI628" si="1378">DV624+DK624+CZ624+CO624+CD624+BB624+BM624+AQ624+U624+AF624</f>
        <v>0</v>
      </c>
      <c r="EJ624" s="256">
        <f t="shared" ref="EJ624:EJ628" si="1379">DX624+DM624+DB624+CQ624+CF624+BO624+BD624+AS624+W624</f>
        <v>0</v>
      </c>
      <c r="EK624" s="244">
        <f t="shared" si="1368"/>
        <v>0</v>
      </c>
      <c r="EL624" s="34"/>
    </row>
    <row r="625" spans="1:142" ht="15" customHeight="1">
      <c r="C625" s="759">
        <f t="shared" si="1294"/>
        <v>0</v>
      </c>
      <c r="D625" s="653"/>
      <c r="E625" s="653"/>
      <c r="F625" s="653"/>
      <c r="G625" s="653"/>
      <c r="H625" s="653"/>
      <c r="I625" s="653"/>
      <c r="J625" s="653"/>
      <c r="K625" s="653"/>
      <c r="L625" s="146">
        <f t="shared" si="1295"/>
        <v>0</v>
      </c>
      <c r="M625" s="30"/>
      <c r="N625" s="851">
        <f t="shared" si="1296"/>
        <v>0</v>
      </c>
      <c r="O625" s="890"/>
      <c r="P625" s="851">
        <f t="shared" si="1297"/>
        <v>0</v>
      </c>
      <c r="Q625" s="890"/>
      <c r="R625" s="851">
        <f t="shared" si="1298"/>
        <v>0</v>
      </c>
      <c r="S625" s="890"/>
      <c r="T625" s="851">
        <f t="shared" si="1299"/>
        <v>0</v>
      </c>
      <c r="U625" s="890"/>
      <c r="V625" s="851">
        <f t="shared" si="1300"/>
        <v>0</v>
      </c>
      <c r="W625" s="890"/>
      <c r="X625" s="92">
        <f t="shared" si="1301"/>
        <v>0</v>
      </c>
      <c r="Y625" s="849">
        <f t="shared" si="1302"/>
        <v>0</v>
      </c>
      <c r="Z625" s="960"/>
      <c r="AA625" s="849">
        <f t="shared" si="1303"/>
        <v>0</v>
      </c>
      <c r="AB625" s="960"/>
      <c r="AC625" s="849">
        <f t="shared" si="1304"/>
        <v>0</v>
      </c>
      <c r="AD625" s="960"/>
      <c r="AE625" s="849">
        <f t="shared" si="1305"/>
        <v>0</v>
      </c>
      <c r="AF625" s="960"/>
      <c r="AG625" s="849">
        <f t="shared" si="1306"/>
        <v>0</v>
      </c>
      <c r="AH625" s="960"/>
      <c r="AI625" s="212">
        <f t="shared" si="1307"/>
        <v>0</v>
      </c>
      <c r="AJ625" s="843">
        <f t="shared" si="1308"/>
        <v>0</v>
      </c>
      <c r="AK625" s="844"/>
      <c r="AL625" s="843">
        <f t="shared" si="1309"/>
        <v>0</v>
      </c>
      <c r="AM625" s="844"/>
      <c r="AN625" s="843">
        <f t="shared" si="1310"/>
        <v>0</v>
      </c>
      <c r="AO625" s="844"/>
      <c r="AP625" s="843">
        <f t="shared" si="1311"/>
        <v>0</v>
      </c>
      <c r="AQ625" s="844"/>
      <c r="AR625" s="843">
        <f t="shared" si="1312"/>
        <v>0</v>
      </c>
      <c r="AS625" s="844"/>
      <c r="AT625" s="215">
        <f t="shared" si="1313"/>
        <v>0</v>
      </c>
      <c r="AU625" s="845">
        <f t="shared" si="1314"/>
        <v>0</v>
      </c>
      <c r="AV625" s="846"/>
      <c r="AW625" s="845">
        <f t="shared" si="1315"/>
        <v>0</v>
      </c>
      <c r="AX625" s="846"/>
      <c r="AY625" s="845">
        <f t="shared" si="1316"/>
        <v>0</v>
      </c>
      <c r="AZ625" s="846"/>
      <c r="BA625" s="845">
        <f t="shared" si="1317"/>
        <v>0</v>
      </c>
      <c r="BB625" s="846"/>
      <c r="BC625" s="845">
        <f t="shared" si="1318"/>
        <v>0</v>
      </c>
      <c r="BD625" s="846"/>
      <c r="BE625" s="218">
        <f t="shared" si="1319"/>
        <v>0</v>
      </c>
      <c r="BF625" s="847">
        <f t="shared" si="1320"/>
        <v>0</v>
      </c>
      <c r="BG625" s="848"/>
      <c r="BH625" s="847">
        <f t="shared" si="1321"/>
        <v>0</v>
      </c>
      <c r="BI625" s="848"/>
      <c r="BJ625" s="847">
        <f t="shared" si="1322"/>
        <v>0</v>
      </c>
      <c r="BK625" s="848"/>
      <c r="BL625" s="847">
        <f t="shared" si="1323"/>
        <v>0</v>
      </c>
      <c r="BM625" s="848"/>
      <c r="BN625" s="847">
        <f t="shared" si="1324"/>
        <v>0</v>
      </c>
      <c r="BO625" s="848"/>
      <c r="BP625" s="413">
        <f t="shared" si="1325"/>
        <v>0</v>
      </c>
      <c r="BQ625" s="586">
        <f t="shared" si="1369"/>
        <v>0</v>
      </c>
      <c r="BR625" s="587">
        <f t="shared" si="1370"/>
        <v>0</v>
      </c>
      <c r="BS625" s="587">
        <f t="shared" si="1371"/>
        <v>0</v>
      </c>
      <c r="BT625" s="587">
        <f t="shared" si="1372"/>
        <v>0</v>
      </c>
      <c r="BU625" s="587">
        <f t="shared" si="1373"/>
        <v>0</v>
      </c>
      <c r="BV625" s="571">
        <f t="shared" si="1374"/>
        <v>0</v>
      </c>
      <c r="BW625" s="969">
        <f t="shared" si="1332"/>
        <v>0</v>
      </c>
      <c r="BX625" s="970"/>
      <c r="BY625" s="971">
        <f t="shared" si="1333"/>
        <v>0</v>
      </c>
      <c r="BZ625" s="970"/>
      <c r="CA625" s="971">
        <f t="shared" si="1334"/>
        <v>0</v>
      </c>
      <c r="CB625" s="970"/>
      <c r="CC625" s="971">
        <f t="shared" si="1335"/>
        <v>0</v>
      </c>
      <c r="CD625" s="970"/>
      <c r="CE625" s="971">
        <f t="shared" si="1336"/>
        <v>0</v>
      </c>
      <c r="CF625" s="970"/>
      <c r="CG625" s="224">
        <f t="shared" si="1337"/>
        <v>0</v>
      </c>
      <c r="CH625" s="963">
        <f t="shared" si="1338"/>
        <v>0</v>
      </c>
      <c r="CI625" s="964"/>
      <c r="CJ625" s="963">
        <f t="shared" si="1339"/>
        <v>0</v>
      </c>
      <c r="CK625" s="964"/>
      <c r="CL625" s="963">
        <f t="shared" si="1340"/>
        <v>0</v>
      </c>
      <c r="CM625" s="964"/>
      <c r="CN625" s="963">
        <f t="shared" si="1341"/>
        <v>0</v>
      </c>
      <c r="CO625" s="964"/>
      <c r="CP625" s="963">
        <f t="shared" si="1342"/>
        <v>0</v>
      </c>
      <c r="CQ625" s="964"/>
      <c r="CR625" s="227">
        <f t="shared" si="1343"/>
        <v>0</v>
      </c>
      <c r="CS625" s="965">
        <f t="shared" si="1344"/>
        <v>0</v>
      </c>
      <c r="CT625" s="966"/>
      <c r="CU625" s="965">
        <f t="shared" si="1345"/>
        <v>0</v>
      </c>
      <c r="CV625" s="966"/>
      <c r="CW625" s="965">
        <f t="shared" si="1346"/>
        <v>0</v>
      </c>
      <c r="CX625" s="966"/>
      <c r="CY625" s="965">
        <f t="shared" si="1347"/>
        <v>0</v>
      </c>
      <c r="CZ625" s="966"/>
      <c r="DA625" s="965">
        <f t="shared" si="1348"/>
        <v>0</v>
      </c>
      <c r="DB625" s="966"/>
      <c r="DC625" s="230">
        <f t="shared" si="1349"/>
        <v>0</v>
      </c>
      <c r="DD625" s="967">
        <f t="shared" si="1350"/>
        <v>0</v>
      </c>
      <c r="DE625" s="968"/>
      <c r="DF625" s="967">
        <f t="shared" si="1351"/>
        <v>0</v>
      </c>
      <c r="DG625" s="968"/>
      <c r="DH625" s="967">
        <f t="shared" si="1352"/>
        <v>0</v>
      </c>
      <c r="DI625" s="968"/>
      <c r="DJ625" s="967">
        <f t="shared" si="1353"/>
        <v>0</v>
      </c>
      <c r="DK625" s="968"/>
      <c r="DL625" s="967">
        <f t="shared" si="1354"/>
        <v>0</v>
      </c>
      <c r="DM625" s="968"/>
      <c r="DN625" s="233">
        <f t="shared" si="1355"/>
        <v>0</v>
      </c>
      <c r="DO625" s="650">
        <f t="shared" si="1356"/>
        <v>0</v>
      </c>
      <c r="DP625" s="676"/>
      <c r="DQ625" s="650">
        <f t="shared" si="1357"/>
        <v>0</v>
      </c>
      <c r="DR625" s="676"/>
      <c r="DS625" s="650">
        <f t="shared" si="1358"/>
        <v>0</v>
      </c>
      <c r="DT625" s="676"/>
      <c r="DU625" s="650">
        <f t="shared" si="1359"/>
        <v>0</v>
      </c>
      <c r="DV625" s="676"/>
      <c r="DW625" s="650">
        <f t="shared" si="1360"/>
        <v>0</v>
      </c>
      <c r="DX625" s="676"/>
      <c r="DY625" s="243">
        <f t="shared" si="1361"/>
        <v>0</v>
      </c>
      <c r="DZ625" s="586">
        <f t="shared" si="1362"/>
        <v>0</v>
      </c>
      <c r="EA625" s="587">
        <f t="shared" si="1363"/>
        <v>0</v>
      </c>
      <c r="EB625" s="587">
        <f t="shared" si="1364"/>
        <v>0</v>
      </c>
      <c r="EC625" s="587">
        <f t="shared" si="1365"/>
        <v>0</v>
      </c>
      <c r="ED625" s="587">
        <f t="shared" si="1366"/>
        <v>0</v>
      </c>
      <c r="EE625" s="571">
        <f t="shared" si="1367"/>
        <v>0</v>
      </c>
      <c r="EF625" s="256">
        <f t="shared" si="1375"/>
        <v>0</v>
      </c>
      <c r="EG625" s="256">
        <f t="shared" si="1376"/>
        <v>0</v>
      </c>
      <c r="EH625" s="256">
        <f t="shared" si="1377"/>
        <v>0</v>
      </c>
      <c r="EI625" s="256">
        <f t="shared" si="1378"/>
        <v>0</v>
      </c>
      <c r="EJ625" s="256">
        <f t="shared" si="1379"/>
        <v>0</v>
      </c>
      <c r="EK625" s="244">
        <f t="shared" si="1368"/>
        <v>0</v>
      </c>
      <c r="EL625" s="34"/>
    </row>
    <row r="626" spans="1:142" ht="15" customHeight="1">
      <c r="C626" s="759">
        <f t="shared" si="1294"/>
        <v>0</v>
      </c>
      <c r="D626" s="653"/>
      <c r="E626" s="653"/>
      <c r="F626" s="653"/>
      <c r="G626" s="653"/>
      <c r="H626" s="653"/>
      <c r="I626" s="653"/>
      <c r="J626" s="653"/>
      <c r="K626" s="653"/>
      <c r="L626" s="146">
        <f t="shared" si="1295"/>
        <v>0</v>
      </c>
      <c r="M626" s="30"/>
      <c r="N626" s="851">
        <f t="shared" si="1296"/>
        <v>0</v>
      </c>
      <c r="O626" s="890"/>
      <c r="P626" s="851">
        <f t="shared" si="1297"/>
        <v>0</v>
      </c>
      <c r="Q626" s="890"/>
      <c r="R626" s="851">
        <f t="shared" si="1298"/>
        <v>0</v>
      </c>
      <c r="S626" s="890"/>
      <c r="T626" s="851">
        <f t="shared" si="1299"/>
        <v>0</v>
      </c>
      <c r="U626" s="890"/>
      <c r="V626" s="851">
        <f t="shared" si="1300"/>
        <v>0</v>
      </c>
      <c r="W626" s="890"/>
      <c r="X626" s="92">
        <f t="shared" si="1301"/>
        <v>0</v>
      </c>
      <c r="Y626" s="849">
        <f t="shared" si="1302"/>
        <v>0</v>
      </c>
      <c r="Z626" s="960"/>
      <c r="AA626" s="849">
        <f t="shared" si="1303"/>
        <v>0</v>
      </c>
      <c r="AB626" s="960"/>
      <c r="AC626" s="849">
        <f t="shared" si="1304"/>
        <v>0</v>
      </c>
      <c r="AD626" s="960"/>
      <c r="AE626" s="849">
        <f t="shared" si="1305"/>
        <v>0</v>
      </c>
      <c r="AF626" s="960"/>
      <c r="AG626" s="849">
        <f t="shared" si="1306"/>
        <v>0</v>
      </c>
      <c r="AH626" s="960"/>
      <c r="AI626" s="212">
        <f t="shared" si="1307"/>
        <v>0</v>
      </c>
      <c r="AJ626" s="843">
        <f t="shared" si="1308"/>
        <v>0</v>
      </c>
      <c r="AK626" s="844"/>
      <c r="AL626" s="843">
        <f t="shared" si="1309"/>
        <v>0</v>
      </c>
      <c r="AM626" s="844"/>
      <c r="AN626" s="843">
        <f t="shared" si="1310"/>
        <v>0</v>
      </c>
      <c r="AO626" s="844"/>
      <c r="AP626" s="843">
        <f t="shared" si="1311"/>
        <v>0</v>
      </c>
      <c r="AQ626" s="844"/>
      <c r="AR626" s="843">
        <f t="shared" si="1312"/>
        <v>0</v>
      </c>
      <c r="AS626" s="844"/>
      <c r="AT626" s="215">
        <f t="shared" si="1313"/>
        <v>0</v>
      </c>
      <c r="AU626" s="845">
        <f t="shared" si="1314"/>
        <v>0</v>
      </c>
      <c r="AV626" s="846"/>
      <c r="AW626" s="845">
        <f t="shared" si="1315"/>
        <v>0</v>
      </c>
      <c r="AX626" s="846"/>
      <c r="AY626" s="845">
        <f t="shared" si="1316"/>
        <v>0</v>
      </c>
      <c r="AZ626" s="846"/>
      <c r="BA626" s="845">
        <f t="shared" si="1317"/>
        <v>0</v>
      </c>
      <c r="BB626" s="846"/>
      <c r="BC626" s="845">
        <f t="shared" si="1318"/>
        <v>0</v>
      </c>
      <c r="BD626" s="846"/>
      <c r="BE626" s="218">
        <f t="shared" si="1319"/>
        <v>0</v>
      </c>
      <c r="BF626" s="847">
        <f t="shared" si="1320"/>
        <v>0</v>
      </c>
      <c r="BG626" s="848"/>
      <c r="BH626" s="847">
        <f t="shared" si="1321"/>
        <v>0</v>
      </c>
      <c r="BI626" s="848"/>
      <c r="BJ626" s="847">
        <f t="shared" si="1322"/>
        <v>0</v>
      </c>
      <c r="BK626" s="848"/>
      <c r="BL626" s="847">
        <f t="shared" si="1323"/>
        <v>0</v>
      </c>
      <c r="BM626" s="848"/>
      <c r="BN626" s="847">
        <f t="shared" si="1324"/>
        <v>0</v>
      </c>
      <c r="BO626" s="848"/>
      <c r="BP626" s="413">
        <f t="shared" si="1325"/>
        <v>0</v>
      </c>
      <c r="BQ626" s="586">
        <f t="shared" si="1369"/>
        <v>0</v>
      </c>
      <c r="BR626" s="587">
        <f t="shared" si="1370"/>
        <v>0</v>
      </c>
      <c r="BS626" s="587">
        <f t="shared" si="1371"/>
        <v>0</v>
      </c>
      <c r="BT626" s="587">
        <f t="shared" si="1372"/>
        <v>0</v>
      </c>
      <c r="BU626" s="587">
        <f t="shared" si="1373"/>
        <v>0</v>
      </c>
      <c r="BV626" s="571">
        <f t="shared" si="1374"/>
        <v>0</v>
      </c>
      <c r="BW626" s="969">
        <f t="shared" si="1332"/>
        <v>0</v>
      </c>
      <c r="BX626" s="970"/>
      <c r="BY626" s="971">
        <f t="shared" si="1333"/>
        <v>0</v>
      </c>
      <c r="BZ626" s="970"/>
      <c r="CA626" s="971">
        <f t="shared" si="1334"/>
        <v>0</v>
      </c>
      <c r="CB626" s="970"/>
      <c r="CC626" s="971">
        <f t="shared" si="1335"/>
        <v>0</v>
      </c>
      <c r="CD626" s="970"/>
      <c r="CE626" s="971">
        <f t="shared" si="1336"/>
        <v>0</v>
      </c>
      <c r="CF626" s="970"/>
      <c r="CG626" s="224">
        <f t="shared" si="1337"/>
        <v>0</v>
      </c>
      <c r="CH626" s="963">
        <f t="shared" si="1338"/>
        <v>0</v>
      </c>
      <c r="CI626" s="964"/>
      <c r="CJ626" s="963">
        <f t="shared" si="1339"/>
        <v>0</v>
      </c>
      <c r="CK626" s="964"/>
      <c r="CL626" s="963">
        <f t="shared" si="1340"/>
        <v>0</v>
      </c>
      <c r="CM626" s="964"/>
      <c r="CN626" s="963">
        <f t="shared" si="1341"/>
        <v>0</v>
      </c>
      <c r="CO626" s="964"/>
      <c r="CP626" s="963">
        <f t="shared" si="1342"/>
        <v>0</v>
      </c>
      <c r="CQ626" s="964"/>
      <c r="CR626" s="227">
        <f t="shared" si="1343"/>
        <v>0</v>
      </c>
      <c r="CS626" s="965">
        <f t="shared" si="1344"/>
        <v>0</v>
      </c>
      <c r="CT626" s="966"/>
      <c r="CU626" s="965">
        <f t="shared" si="1345"/>
        <v>0</v>
      </c>
      <c r="CV626" s="966"/>
      <c r="CW626" s="965">
        <f t="shared" si="1346"/>
        <v>0</v>
      </c>
      <c r="CX626" s="966"/>
      <c r="CY626" s="965">
        <f t="shared" si="1347"/>
        <v>0</v>
      </c>
      <c r="CZ626" s="966"/>
      <c r="DA626" s="965">
        <f t="shared" si="1348"/>
        <v>0</v>
      </c>
      <c r="DB626" s="966"/>
      <c r="DC626" s="230">
        <f t="shared" si="1349"/>
        <v>0</v>
      </c>
      <c r="DD626" s="967">
        <f t="shared" si="1350"/>
        <v>0</v>
      </c>
      <c r="DE626" s="968"/>
      <c r="DF626" s="967">
        <f t="shared" si="1351"/>
        <v>0</v>
      </c>
      <c r="DG626" s="968"/>
      <c r="DH626" s="967">
        <f t="shared" si="1352"/>
        <v>0</v>
      </c>
      <c r="DI626" s="968"/>
      <c r="DJ626" s="967">
        <f t="shared" si="1353"/>
        <v>0</v>
      </c>
      <c r="DK626" s="968"/>
      <c r="DL626" s="967">
        <f t="shared" si="1354"/>
        <v>0</v>
      </c>
      <c r="DM626" s="968"/>
      <c r="DN626" s="233">
        <f t="shared" si="1355"/>
        <v>0</v>
      </c>
      <c r="DO626" s="650">
        <f t="shared" si="1356"/>
        <v>0</v>
      </c>
      <c r="DP626" s="676"/>
      <c r="DQ626" s="650">
        <f t="shared" si="1357"/>
        <v>0</v>
      </c>
      <c r="DR626" s="676"/>
      <c r="DS626" s="650">
        <f t="shared" si="1358"/>
        <v>0</v>
      </c>
      <c r="DT626" s="676"/>
      <c r="DU626" s="650">
        <f t="shared" si="1359"/>
        <v>0</v>
      </c>
      <c r="DV626" s="676"/>
      <c r="DW626" s="650">
        <f t="shared" si="1360"/>
        <v>0</v>
      </c>
      <c r="DX626" s="676"/>
      <c r="DY626" s="243">
        <f t="shared" si="1361"/>
        <v>0</v>
      </c>
      <c r="DZ626" s="586">
        <f t="shared" si="1362"/>
        <v>0</v>
      </c>
      <c r="EA626" s="587">
        <f t="shared" si="1363"/>
        <v>0</v>
      </c>
      <c r="EB626" s="587">
        <f t="shared" si="1364"/>
        <v>0</v>
      </c>
      <c r="EC626" s="587">
        <f t="shared" si="1365"/>
        <v>0</v>
      </c>
      <c r="ED626" s="587">
        <f t="shared" si="1366"/>
        <v>0</v>
      </c>
      <c r="EE626" s="571">
        <f t="shared" si="1367"/>
        <v>0</v>
      </c>
      <c r="EF626" s="256">
        <f t="shared" si="1375"/>
        <v>0</v>
      </c>
      <c r="EG626" s="256">
        <f t="shared" si="1376"/>
        <v>0</v>
      </c>
      <c r="EH626" s="256">
        <f t="shared" si="1377"/>
        <v>0</v>
      </c>
      <c r="EI626" s="256">
        <f t="shared" si="1378"/>
        <v>0</v>
      </c>
      <c r="EJ626" s="256">
        <f t="shared" si="1379"/>
        <v>0</v>
      </c>
      <c r="EK626" s="244">
        <f t="shared" si="1368"/>
        <v>0</v>
      </c>
      <c r="EL626" s="34"/>
    </row>
    <row r="627" spans="1:142" ht="15" customHeight="1">
      <c r="C627" s="759">
        <f t="shared" si="1294"/>
        <v>0</v>
      </c>
      <c r="D627" s="653"/>
      <c r="E627" s="653"/>
      <c r="F627" s="653"/>
      <c r="G627" s="653"/>
      <c r="H627" s="653"/>
      <c r="I627" s="653"/>
      <c r="J627" s="653"/>
      <c r="K627" s="653"/>
      <c r="L627" s="146">
        <f t="shared" si="1295"/>
        <v>0</v>
      </c>
      <c r="M627" s="30"/>
      <c r="N627" s="851">
        <f t="shared" si="1296"/>
        <v>0</v>
      </c>
      <c r="O627" s="890"/>
      <c r="P627" s="851">
        <f t="shared" si="1297"/>
        <v>0</v>
      </c>
      <c r="Q627" s="890"/>
      <c r="R627" s="851">
        <f t="shared" si="1298"/>
        <v>0</v>
      </c>
      <c r="S627" s="890"/>
      <c r="T627" s="851">
        <f t="shared" si="1299"/>
        <v>0</v>
      </c>
      <c r="U627" s="890"/>
      <c r="V627" s="851">
        <f t="shared" si="1300"/>
        <v>0</v>
      </c>
      <c r="W627" s="890"/>
      <c r="X627" s="92">
        <f t="shared" si="1301"/>
        <v>0</v>
      </c>
      <c r="Y627" s="849">
        <f t="shared" si="1302"/>
        <v>0</v>
      </c>
      <c r="Z627" s="960"/>
      <c r="AA627" s="849">
        <f t="shared" si="1303"/>
        <v>0</v>
      </c>
      <c r="AB627" s="960"/>
      <c r="AC627" s="849">
        <f t="shared" si="1304"/>
        <v>0</v>
      </c>
      <c r="AD627" s="960"/>
      <c r="AE627" s="849">
        <f t="shared" si="1305"/>
        <v>0</v>
      </c>
      <c r="AF627" s="960"/>
      <c r="AG627" s="849">
        <f t="shared" si="1306"/>
        <v>0</v>
      </c>
      <c r="AH627" s="960"/>
      <c r="AI627" s="212">
        <f t="shared" si="1307"/>
        <v>0</v>
      </c>
      <c r="AJ627" s="843">
        <f t="shared" si="1308"/>
        <v>0</v>
      </c>
      <c r="AK627" s="844"/>
      <c r="AL627" s="843">
        <f t="shared" si="1309"/>
        <v>0</v>
      </c>
      <c r="AM627" s="844"/>
      <c r="AN627" s="843">
        <f t="shared" si="1310"/>
        <v>0</v>
      </c>
      <c r="AO627" s="844"/>
      <c r="AP627" s="843">
        <f t="shared" si="1311"/>
        <v>0</v>
      </c>
      <c r="AQ627" s="844"/>
      <c r="AR627" s="843">
        <f t="shared" si="1312"/>
        <v>0</v>
      </c>
      <c r="AS627" s="844"/>
      <c r="AT627" s="215">
        <f t="shared" si="1313"/>
        <v>0</v>
      </c>
      <c r="AU627" s="845">
        <f t="shared" si="1314"/>
        <v>0</v>
      </c>
      <c r="AV627" s="846"/>
      <c r="AW627" s="845">
        <f t="shared" si="1315"/>
        <v>0</v>
      </c>
      <c r="AX627" s="846"/>
      <c r="AY627" s="845">
        <f t="shared" si="1316"/>
        <v>0</v>
      </c>
      <c r="AZ627" s="846"/>
      <c r="BA627" s="845">
        <f t="shared" si="1317"/>
        <v>0</v>
      </c>
      <c r="BB627" s="846"/>
      <c r="BC627" s="845">
        <f t="shared" si="1318"/>
        <v>0</v>
      </c>
      <c r="BD627" s="846"/>
      <c r="BE627" s="218">
        <f t="shared" si="1319"/>
        <v>0</v>
      </c>
      <c r="BF627" s="847">
        <f t="shared" si="1320"/>
        <v>0</v>
      </c>
      <c r="BG627" s="848"/>
      <c r="BH627" s="847">
        <f t="shared" si="1321"/>
        <v>0</v>
      </c>
      <c r="BI627" s="848"/>
      <c r="BJ627" s="847">
        <f t="shared" si="1322"/>
        <v>0</v>
      </c>
      <c r="BK627" s="848"/>
      <c r="BL627" s="847">
        <f t="shared" si="1323"/>
        <v>0</v>
      </c>
      <c r="BM627" s="848"/>
      <c r="BN627" s="847">
        <f t="shared" si="1324"/>
        <v>0</v>
      </c>
      <c r="BO627" s="848"/>
      <c r="BP627" s="413">
        <f t="shared" si="1325"/>
        <v>0</v>
      </c>
      <c r="BQ627" s="586">
        <f t="shared" si="1369"/>
        <v>0</v>
      </c>
      <c r="BR627" s="587">
        <f t="shared" si="1370"/>
        <v>0</v>
      </c>
      <c r="BS627" s="587">
        <f t="shared" si="1371"/>
        <v>0</v>
      </c>
      <c r="BT627" s="587">
        <f t="shared" si="1372"/>
        <v>0</v>
      </c>
      <c r="BU627" s="587">
        <f t="shared" si="1373"/>
        <v>0</v>
      </c>
      <c r="BV627" s="571">
        <f t="shared" si="1374"/>
        <v>0</v>
      </c>
      <c r="BW627" s="969">
        <f t="shared" si="1332"/>
        <v>0</v>
      </c>
      <c r="BX627" s="970"/>
      <c r="BY627" s="971">
        <f t="shared" si="1333"/>
        <v>0</v>
      </c>
      <c r="BZ627" s="970"/>
      <c r="CA627" s="971">
        <f t="shared" si="1334"/>
        <v>0</v>
      </c>
      <c r="CB627" s="970"/>
      <c r="CC627" s="971">
        <f t="shared" si="1335"/>
        <v>0</v>
      </c>
      <c r="CD627" s="970"/>
      <c r="CE627" s="971">
        <f t="shared" si="1336"/>
        <v>0</v>
      </c>
      <c r="CF627" s="970"/>
      <c r="CG627" s="224">
        <f t="shared" si="1337"/>
        <v>0</v>
      </c>
      <c r="CH627" s="963">
        <f t="shared" si="1338"/>
        <v>0</v>
      </c>
      <c r="CI627" s="964"/>
      <c r="CJ627" s="963">
        <f t="shared" si="1339"/>
        <v>0</v>
      </c>
      <c r="CK627" s="964"/>
      <c r="CL627" s="963">
        <f t="shared" si="1340"/>
        <v>0</v>
      </c>
      <c r="CM627" s="964"/>
      <c r="CN627" s="963">
        <f t="shared" si="1341"/>
        <v>0</v>
      </c>
      <c r="CO627" s="964"/>
      <c r="CP627" s="963">
        <f t="shared" si="1342"/>
        <v>0</v>
      </c>
      <c r="CQ627" s="964"/>
      <c r="CR627" s="227">
        <f t="shared" si="1343"/>
        <v>0</v>
      </c>
      <c r="CS627" s="965">
        <f t="shared" si="1344"/>
        <v>0</v>
      </c>
      <c r="CT627" s="966"/>
      <c r="CU627" s="965">
        <f t="shared" si="1345"/>
        <v>0</v>
      </c>
      <c r="CV627" s="966"/>
      <c r="CW627" s="965">
        <f t="shared" si="1346"/>
        <v>0</v>
      </c>
      <c r="CX627" s="966"/>
      <c r="CY627" s="965">
        <f t="shared" si="1347"/>
        <v>0</v>
      </c>
      <c r="CZ627" s="966"/>
      <c r="DA627" s="965">
        <f t="shared" si="1348"/>
        <v>0</v>
      </c>
      <c r="DB627" s="966"/>
      <c r="DC627" s="230">
        <f t="shared" si="1349"/>
        <v>0</v>
      </c>
      <c r="DD627" s="967">
        <f t="shared" si="1350"/>
        <v>0</v>
      </c>
      <c r="DE627" s="968"/>
      <c r="DF627" s="967">
        <f t="shared" si="1351"/>
        <v>0</v>
      </c>
      <c r="DG627" s="968"/>
      <c r="DH627" s="967">
        <f t="shared" si="1352"/>
        <v>0</v>
      </c>
      <c r="DI627" s="968"/>
      <c r="DJ627" s="967">
        <f t="shared" si="1353"/>
        <v>0</v>
      </c>
      <c r="DK627" s="968"/>
      <c r="DL627" s="967">
        <f t="shared" si="1354"/>
        <v>0</v>
      </c>
      <c r="DM627" s="968"/>
      <c r="DN627" s="233">
        <f t="shared" si="1355"/>
        <v>0</v>
      </c>
      <c r="DO627" s="650">
        <f t="shared" si="1356"/>
        <v>0</v>
      </c>
      <c r="DP627" s="676"/>
      <c r="DQ627" s="650">
        <f t="shared" si="1357"/>
        <v>0</v>
      </c>
      <c r="DR627" s="676"/>
      <c r="DS627" s="650">
        <f t="shared" si="1358"/>
        <v>0</v>
      </c>
      <c r="DT627" s="676"/>
      <c r="DU627" s="650">
        <f t="shared" si="1359"/>
        <v>0</v>
      </c>
      <c r="DV627" s="676"/>
      <c r="DW627" s="650">
        <f t="shared" si="1360"/>
        <v>0</v>
      </c>
      <c r="DX627" s="676"/>
      <c r="DY627" s="243">
        <f t="shared" si="1361"/>
        <v>0</v>
      </c>
      <c r="DZ627" s="586">
        <f t="shared" si="1362"/>
        <v>0</v>
      </c>
      <c r="EA627" s="587">
        <f t="shared" si="1363"/>
        <v>0</v>
      </c>
      <c r="EB627" s="587">
        <f t="shared" si="1364"/>
        <v>0</v>
      </c>
      <c r="EC627" s="587">
        <f t="shared" si="1365"/>
        <v>0</v>
      </c>
      <c r="ED627" s="587">
        <f t="shared" si="1366"/>
        <v>0</v>
      </c>
      <c r="EE627" s="571">
        <f t="shared" si="1367"/>
        <v>0</v>
      </c>
      <c r="EF627" s="256">
        <f t="shared" si="1375"/>
        <v>0</v>
      </c>
      <c r="EG627" s="256">
        <f t="shared" si="1376"/>
        <v>0</v>
      </c>
      <c r="EH627" s="256">
        <f t="shared" si="1377"/>
        <v>0</v>
      </c>
      <c r="EI627" s="256">
        <f t="shared" si="1378"/>
        <v>0</v>
      </c>
      <c r="EJ627" s="256">
        <f t="shared" si="1379"/>
        <v>0</v>
      </c>
      <c r="EK627" s="244">
        <f t="shared" si="1368"/>
        <v>0</v>
      </c>
      <c r="EL627" s="34"/>
    </row>
    <row r="628" spans="1:142" ht="15" customHeight="1">
      <c r="C628" s="759">
        <f t="shared" si="1294"/>
        <v>0</v>
      </c>
      <c r="D628" s="653"/>
      <c r="E628" s="653"/>
      <c r="F628" s="653"/>
      <c r="G628" s="653"/>
      <c r="H628" s="653"/>
      <c r="I628" s="653"/>
      <c r="J628" s="653"/>
      <c r="K628" s="653"/>
      <c r="L628" s="146">
        <f t="shared" si="1295"/>
        <v>0</v>
      </c>
      <c r="M628" s="30"/>
      <c r="N628" s="851">
        <f t="shared" si="1296"/>
        <v>0</v>
      </c>
      <c r="O628" s="890"/>
      <c r="P628" s="851">
        <f t="shared" si="1297"/>
        <v>0</v>
      </c>
      <c r="Q628" s="890"/>
      <c r="R628" s="851">
        <f t="shared" si="1298"/>
        <v>0</v>
      </c>
      <c r="S628" s="890"/>
      <c r="T628" s="851">
        <f t="shared" si="1299"/>
        <v>0</v>
      </c>
      <c r="U628" s="890"/>
      <c r="V628" s="851">
        <f t="shared" si="1300"/>
        <v>0</v>
      </c>
      <c r="W628" s="890"/>
      <c r="X628" s="92">
        <f t="shared" si="1301"/>
        <v>0</v>
      </c>
      <c r="Y628" s="849">
        <f t="shared" si="1302"/>
        <v>0</v>
      </c>
      <c r="Z628" s="960"/>
      <c r="AA628" s="849">
        <f t="shared" si="1303"/>
        <v>0</v>
      </c>
      <c r="AB628" s="960"/>
      <c r="AC628" s="849">
        <f t="shared" si="1304"/>
        <v>0</v>
      </c>
      <c r="AD628" s="960"/>
      <c r="AE628" s="849">
        <f t="shared" si="1305"/>
        <v>0</v>
      </c>
      <c r="AF628" s="960"/>
      <c r="AG628" s="849">
        <f t="shared" si="1306"/>
        <v>0</v>
      </c>
      <c r="AH628" s="960"/>
      <c r="AI628" s="212">
        <f t="shared" si="1307"/>
        <v>0</v>
      </c>
      <c r="AJ628" s="843">
        <f t="shared" si="1308"/>
        <v>0</v>
      </c>
      <c r="AK628" s="844"/>
      <c r="AL628" s="843">
        <f t="shared" si="1309"/>
        <v>0</v>
      </c>
      <c r="AM628" s="844"/>
      <c r="AN628" s="843">
        <f t="shared" si="1310"/>
        <v>0</v>
      </c>
      <c r="AO628" s="844"/>
      <c r="AP628" s="843">
        <f t="shared" si="1311"/>
        <v>0</v>
      </c>
      <c r="AQ628" s="844"/>
      <c r="AR628" s="843">
        <f t="shared" si="1312"/>
        <v>0</v>
      </c>
      <c r="AS628" s="844"/>
      <c r="AT628" s="215">
        <f t="shared" si="1313"/>
        <v>0</v>
      </c>
      <c r="AU628" s="845">
        <f t="shared" si="1314"/>
        <v>0</v>
      </c>
      <c r="AV628" s="846"/>
      <c r="AW628" s="845">
        <f t="shared" si="1315"/>
        <v>0</v>
      </c>
      <c r="AX628" s="846"/>
      <c r="AY628" s="845">
        <f t="shared" si="1316"/>
        <v>0</v>
      </c>
      <c r="AZ628" s="846"/>
      <c r="BA628" s="845">
        <f t="shared" si="1317"/>
        <v>0</v>
      </c>
      <c r="BB628" s="846"/>
      <c r="BC628" s="845">
        <f t="shared" si="1318"/>
        <v>0</v>
      </c>
      <c r="BD628" s="846"/>
      <c r="BE628" s="218">
        <f t="shared" si="1319"/>
        <v>0</v>
      </c>
      <c r="BF628" s="847">
        <f t="shared" si="1320"/>
        <v>0</v>
      </c>
      <c r="BG628" s="848"/>
      <c r="BH628" s="847">
        <f t="shared" si="1321"/>
        <v>0</v>
      </c>
      <c r="BI628" s="848"/>
      <c r="BJ628" s="847">
        <f t="shared" si="1322"/>
        <v>0</v>
      </c>
      <c r="BK628" s="848"/>
      <c r="BL628" s="847">
        <f t="shared" si="1323"/>
        <v>0</v>
      </c>
      <c r="BM628" s="848"/>
      <c r="BN628" s="847">
        <f t="shared" si="1324"/>
        <v>0</v>
      </c>
      <c r="BO628" s="848"/>
      <c r="BP628" s="413">
        <f t="shared" si="1325"/>
        <v>0</v>
      </c>
      <c r="BQ628" s="586">
        <f t="shared" si="1369"/>
        <v>0</v>
      </c>
      <c r="BR628" s="587">
        <f t="shared" si="1370"/>
        <v>0</v>
      </c>
      <c r="BS628" s="587">
        <f t="shared" si="1371"/>
        <v>0</v>
      </c>
      <c r="BT628" s="587">
        <f t="shared" si="1372"/>
        <v>0</v>
      </c>
      <c r="BU628" s="587">
        <f t="shared" si="1373"/>
        <v>0</v>
      </c>
      <c r="BV628" s="571">
        <f t="shared" si="1374"/>
        <v>0</v>
      </c>
      <c r="BW628" s="969">
        <f t="shared" si="1332"/>
        <v>0</v>
      </c>
      <c r="BX628" s="970"/>
      <c r="BY628" s="971">
        <f t="shared" si="1333"/>
        <v>0</v>
      </c>
      <c r="BZ628" s="970"/>
      <c r="CA628" s="971">
        <f t="shared" si="1334"/>
        <v>0</v>
      </c>
      <c r="CB628" s="970"/>
      <c r="CC628" s="971">
        <f t="shared" si="1335"/>
        <v>0</v>
      </c>
      <c r="CD628" s="970"/>
      <c r="CE628" s="971">
        <f t="shared" si="1336"/>
        <v>0</v>
      </c>
      <c r="CF628" s="970"/>
      <c r="CG628" s="224">
        <f t="shared" si="1337"/>
        <v>0</v>
      </c>
      <c r="CH628" s="963">
        <f t="shared" si="1338"/>
        <v>0</v>
      </c>
      <c r="CI628" s="964"/>
      <c r="CJ628" s="963">
        <f t="shared" si="1339"/>
        <v>0</v>
      </c>
      <c r="CK628" s="964"/>
      <c r="CL628" s="963">
        <f t="shared" si="1340"/>
        <v>0</v>
      </c>
      <c r="CM628" s="964"/>
      <c r="CN628" s="963">
        <f t="shared" si="1341"/>
        <v>0</v>
      </c>
      <c r="CO628" s="964"/>
      <c r="CP628" s="963">
        <f t="shared" si="1342"/>
        <v>0</v>
      </c>
      <c r="CQ628" s="964"/>
      <c r="CR628" s="227">
        <f t="shared" si="1343"/>
        <v>0</v>
      </c>
      <c r="CS628" s="965">
        <f t="shared" si="1344"/>
        <v>0</v>
      </c>
      <c r="CT628" s="966"/>
      <c r="CU628" s="965">
        <f t="shared" si="1345"/>
        <v>0</v>
      </c>
      <c r="CV628" s="966"/>
      <c r="CW628" s="965">
        <f t="shared" si="1346"/>
        <v>0</v>
      </c>
      <c r="CX628" s="966"/>
      <c r="CY628" s="965">
        <f t="shared" si="1347"/>
        <v>0</v>
      </c>
      <c r="CZ628" s="966"/>
      <c r="DA628" s="965">
        <f t="shared" si="1348"/>
        <v>0</v>
      </c>
      <c r="DB628" s="966"/>
      <c r="DC628" s="230">
        <f t="shared" si="1349"/>
        <v>0</v>
      </c>
      <c r="DD628" s="967">
        <f t="shared" si="1350"/>
        <v>0</v>
      </c>
      <c r="DE628" s="968"/>
      <c r="DF628" s="967">
        <f t="shared" si="1351"/>
        <v>0</v>
      </c>
      <c r="DG628" s="968"/>
      <c r="DH628" s="967">
        <f t="shared" si="1352"/>
        <v>0</v>
      </c>
      <c r="DI628" s="968"/>
      <c r="DJ628" s="967">
        <f t="shared" si="1353"/>
        <v>0</v>
      </c>
      <c r="DK628" s="968"/>
      <c r="DL628" s="967">
        <f t="shared" si="1354"/>
        <v>0</v>
      </c>
      <c r="DM628" s="968"/>
      <c r="DN628" s="233">
        <f t="shared" si="1355"/>
        <v>0</v>
      </c>
      <c r="DO628" s="650">
        <f t="shared" si="1356"/>
        <v>0</v>
      </c>
      <c r="DP628" s="676"/>
      <c r="DQ628" s="650">
        <f t="shared" si="1357"/>
        <v>0</v>
      </c>
      <c r="DR628" s="676"/>
      <c r="DS628" s="650">
        <f t="shared" si="1358"/>
        <v>0</v>
      </c>
      <c r="DT628" s="676"/>
      <c r="DU628" s="650">
        <f t="shared" si="1359"/>
        <v>0</v>
      </c>
      <c r="DV628" s="676"/>
      <c r="DW628" s="650">
        <f t="shared" si="1360"/>
        <v>0</v>
      </c>
      <c r="DX628" s="676"/>
      <c r="DY628" s="243">
        <f t="shared" si="1361"/>
        <v>0</v>
      </c>
      <c r="DZ628" s="586">
        <f t="shared" si="1362"/>
        <v>0</v>
      </c>
      <c r="EA628" s="587">
        <f t="shared" si="1363"/>
        <v>0</v>
      </c>
      <c r="EB628" s="587">
        <f t="shared" si="1364"/>
        <v>0</v>
      </c>
      <c r="EC628" s="587">
        <f t="shared" si="1365"/>
        <v>0</v>
      </c>
      <c r="ED628" s="587">
        <f t="shared" si="1366"/>
        <v>0</v>
      </c>
      <c r="EE628" s="571">
        <f t="shared" si="1367"/>
        <v>0</v>
      </c>
      <c r="EF628" s="256">
        <f t="shared" si="1375"/>
        <v>0</v>
      </c>
      <c r="EG628" s="256">
        <f t="shared" si="1376"/>
        <v>0</v>
      </c>
      <c r="EH628" s="256">
        <f t="shared" si="1377"/>
        <v>0</v>
      </c>
      <c r="EI628" s="256">
        <f t="shared" si="1378"/>
        <v>0</v>
      </c>
      <c r="EJ628" s="256">
        <f t="shared" si="1379"/>
        <v>0</v>
      </c>
      <c r="EK628" s="244">
        <f t="shared" si="1368"/>
        <v>0</v>
      </c>
      <c r="EL628" s="34"/>
    </row>
    <row r="629" spans="1:142" ht="15" customHeight="1">
      <c r="C629" s="707"/>
      <c r="D629" s="708"/>
      <c r="E629" s="708"/>
      <c r="F629" s="708"/>
      <c r="G629" s="708"/>
      <c r="H629" s="708"/>
      <c r="I629" s="708"/>
      <c r="J629" s="892" t="s">
        <v>105</v>
      </c>
      <c r="K629" s="893"/>
      <c r="L629" s="893"/>
      <c r="M629" s="894"/>
      <c r="N629" s="886">
        <f>SUM(N623:N628)</f>
        <v>0</v>
      </c>
      <c r="O629" s="686"/>
      <c r="P629" s="886">
        <f>SUM(P623:P628)</f>
        <v>0</v>
      </c>
      <c r="Q629" s="686"/>
      <c r="R629" s="886">
        <f>SUM(R623:R628)</f>
        <v>0</v>
      </c>
      <c r="S629" s="686"/>
      <c r="T629" s="886">
        <f>SUM(T623:T628)</f>
        <v>0</v>
      </c>
      <c r="U629" s="686"/>
      <c r="V629" s="886">
        <f>SUM(V623:V628)</f>
        <v>0</v>
      </c>
      <c r="W629" s="686"/>
      <c r="X629" s="109">
        <f>SUM(N629:W629)</f>
        <v>0</v>
      </c>
      <c r="Y629" s="886">
        <f>SUM(Y623:Y628)</f>
        <v>0</v>
      </c>
      <c r="Z629" s="686"/>
      <c r="AA629" s="886">
        <f>SUM(AA623:AA628)</f>
        <v>0</v>
      </c>
      <c r="AB629" s="686"/>
      <c r="AC629" s="886">
        <f>SUM(AC623:AC628)</f>
        <v>0</v>
      </c>
      <c r="AD629" s="686"/>
      <c r="AE629" s="886">
        <f>SUM(AE623:AE628)</f>
        <v>0</v>
      </c>
      <c r="AF629" s="686"/>
      <c r="AG629" s="886">
        <f>SUM(AG623:AG628)</f>
        <v>0</v>
      </c>
      <c r="AH629" s="686"/>
      <c r="AI629" s="109">
        <f>SUM(Y629:AG629)</f>
        <v>0</v>
      </c>
      <c r="AJ629" s="886">
        <f>SUM(AJ623:AJ628)</f>
        <v>0</v>
      </c>
      <c r="AK629" s="686"/>
      <c r="AL629" s="886">
        <f>SUM(AL623:AL628)</f>
        <v>0</v>
      </c>
      <c r="AM629" s="686"/>
      <c r="AN629" s="886">
        <f>SUM(AN623:AN628)</f>
        <v>0</v>
      </c>
      <c r="AO629" s="686"/>
      <c r="AP629" s="886">
        <f>SUM(AP623:AP628)</f>
        <v>0</v>
      </c>
      <c r="AQ629" s="686"/>
      <c r="AR629" s="886">
        <f>SUM(AR623:AR628)</f>
        <v>0</v>
      </c>
      <c r="AS629" s="686"/>
      <c r="AT629" s="109">
        <f>SUM(AJ629:AS629)</f>
        <v>0</v>
      </c>
      <c r="AU629" s="886">
        <f>SUM(AU623:AU628)</f>
        <v>0</v>
      </c>
      <c r="AV629" s="686"/>
      <c r="AW629" s="886">
        <f>SUM(AW623:AW628)</f>
        <v>0</v>
      </c>
      <c r="AX629" s="686"/>
      <c r="AY629" s="886">
        <f>SUM(AY623:AY628)</f>
        <v>0</v>
      </c>
      <c r="AZ629" s="686"/>
      <c r="BA629" s="886">
        <f>SUM(BA623:BA628)</f>
        <v>0</v>
      </c>
      <c r="BB629" s="686"/>
      <c r="BC629" s="886">
        <f>SUM(BC623:BC628)</f>
        <v>0</v>
      </c>
      <c r="BD629" s="686"/>
      <c r="BE629" s="109">
        <f>SUM(AU629:BD629)</f>
        <v>0</v>
      </c>
      <c r="BF629" s="886">
        <f>SUM(BF623:BF628)</f>
        <v>0</v>
      </c>
      <c r="BG629" s="686"/>
      <c r="BH629" s="886">
        <f>SUM(BH623:BH628)</f>
        <v>0</v>
      </c>
      <c r="BI629" s="686"/>
      <c r="BJ629" s="886">
        <f>SUM(BJ623:BJ628)</f>
        <v>0</v>
      </c>
      <c r="BK629" s="686"/>
      <c r="BL629" s="886">
        <f>SUM(BL623:BL628)</f>
        <v>0</v>
      </c>
      <c r="BM629" s="686"/>
      <c r="BN629" s="886">
        <f>SUM(BN623:BN628)</f>
        <v>0</v>
      </c>
      <c r="BO629" s="686"/>
      <c r="BP629" s="164">
        <f>SUM(BF629:BO629)</f>
        <v>0</v>
      </c>
      <c r="BQ629" s="578">
        <f>SUM(BQ623:BQ628)</f>
        <v>0</v>
      </c>
      <c r="BR629" s="109">
        <f t="shared" ref="BR629:BU629" si="1380">SUM(BR623:BR628)</f>
        <v>0</v>
      </c>
      <c r="BS629" s="109">
        <f t="shared" si="1380"/>
        <v>0</v>
      </c>
      <c r="BT629" s="109">
        <f t="shared" si="1380"/>
        <v>0</v>
      </c>
      <c r="BU629" s="109">
        <f t="shared" si="1380"/>
        <v>0</v>
      </c>
      <c r="BV629" s="544">
        <f>SUM(BQ629:BU629)</f>
        <v>0</v>
      </c>
      <c r="BW629" s="979">
        <f>SUM(BW623:BW628)</f>
        <v>0</v>
      </c>
      <c r="BX629" s="686"/>
      <c r="BY629" s="886">
        <f>SUM(BY623:BY628)</f>
        <v>0</v>
      </c>
      <c r="BZ629" s="686"/>
      <c r="CA629" s="886">
        <f>SUM(CA623:CA628)</f>
        <v>0</v>
      </c>
      <c r="CB629" s="686"/>
      <c r="CC629" s="886">
        <f>SUM(CC623:CC628)</f>
        <v>0</v>
      </c>
      <c r="CD629" s="686"/>
      <c r="CE629" s="886">
        <f>SUM(CE623:CE628)</f>
        <v>0</v>
      </c>
      <c r="CF629" s="686"/>
      <c r="CG629" s="109">
        <f>SUM(BW629:CF629)</f>
        <v>0</v>
      </c>
      <c r="CH629" s="886">
        <f>SUM(CH623:CH628)</f>
        <v>0</v>
      </c>
      <c r="CI629" s="686"/>
      <c r="CJ629" s="886">
        <f>SUM(CJ623:CJ628)</f>
        <v>0</v>
      </c>
      <c r="CK629" s="686"/>
      <c r="CL629" s="886">
        <f>SUM(CL623:CL628)</f>
        <v>0</v>
      </c>
      <c r="CM629" s="686"/>
      <c r="CN629" s="886">
        <f>SUM(CN623:CN628)</f>
        <v>0</v>
      </c>
      <c r="CO629" s="686"/>
      <c r="CP629" s="886">
        <f>SUM(CP623:CP628)</f>
        <v>0</v>
      </c>
      <c r="CQ629" s="686"/>
      <c r="CR629" s="109">
        <f>SUM(CH629:CP629)</f>
        <v>0</v>
      </c>
      <c r="CS629" s="886">
        <f>SUM(CS623:CS628)</f>
        <v>0</v>
      </c>
      <c r="CT629" s="686"/>
      <c r="CU629" s="886">
        <f>SUM(CU623:CU628)</f>
        <v>0</v>
      </c>
      <c r="CV629" s="686"/>
      <c r="CW629" s="886">
        <f>SUM(CW623:CW628)</f>
        <v>0</v>
      </c>
      <c r="CX629" s="686"/>
      <c r="CY629" s="886">
        <f>SUM(CY623:CY628)</f>
        <v>0</v>
      </c>
      <c r="CZ629" s="686"/>
      <c r="DA629" s="886">
        <f>SUM(DA623:DA628)</f>
        <v>0</v>
      </c>
      <c r="DB629" s="686"/>
      <c r="DC629" s="109">
        <f>SUM(CS629:DB629)</f>
        <v>0</v>
      </c>
      <c r="DD629" s="886">
        <f>SUM(DD623:DD628)</f>
        <v>0</v>
      </c>
      <c r="DE629" s="686"/>
      <c r="DF629" s="886">
        <f>SUM(DF623:DF628)</f>
        <v>0</v>
      </c>
      <c r="DG629" s="686"/>
      <c r="DH629" s="886">
        <f>SUM(DH623:DH628)</f>
        <v>0</v>
      </c>
      <c r="DI629" s="686"/>
      <c r="DJ629" s="886">
        <f>SUM(DJ623:DJ628)</f>
        <v>0</v>
      </c>
      <c r="DK629" s="686"/>
      <c r="DL629" s="886">
        <f>SUM(DL623:DL628)</f>
        <v>0</v>
      </c>
      <c r="DM629" s="686"/>
      <c r="DN629" s="109">
        <f>SUM(DD629:DM629)</f>
        <v>0</v>
      </c>
      <c r="DO629" s="886">
        <f>SUM(DO623:DO628)</f>
        <v>0</v>
      </c>
      <c r="DP629" s="686"/>
      <c r="DQ629" s="886">
        <f>SUM(DQ623:DQ628)</f>
        <v>0</v>
      </c>
      <c r="DR629" s="686"/>
      <c r="DS629" s="886">
        <f>SUM(DS623:DS628)</f>
        <v>0</v>
      </c>
      <c r="DT629" s="686"/>
      <c r="DU629" s="886">
        <f>SUM(DU623:DU628)</f>
        <v>0</v>
      </c>
      <c r="DV629" s="686"/>
      <c r="DW629" s="886">
        <f>SUM(DW623:DW628)</f>
        <v>0</v>
      </c>
      <c r="DX629" s="686"/>
      <c r="DY629" s="109">
        <f>SUM(DO629:DX629)</f>
        <v>0</v>
      </c>
      <c r="DZ629" s="578">
        <f>SUM(DZ623:DZ628)</f>
        <v>0</v>
      </c>
      <c r="EA629" s="109">
        <f t="shared" ref="EA629" si="1381">SUM(EA623:EA628)</f>
        <v>0</v>
      </c>
      <c r="EB629" s="109">
        <f t="shared" ref="EB629" si="1382">SUM(EB623:EB628)</f>
        <v>0</v>
      </c>
      <c r="EC629" s="109">
        <f t="shared" ref="EC629" si="1383">SUM(EC623:EC628)</f>
        <v>0</v>
      </c>
      <c r="ED629" s="109">
        <f t="shared" ref="ED629" si="1384">SUM(ED623:ED628)</f>
        <v>0</v>
      </c>
      <c r="EE629" s="544">
        <f>SUM(DZ629:ED629)</f>
        <v>0</v>
      </c>
      <c r="EF629" s="109">
        <f>SUM(EF623:EF628)</f>
        <v>0</v>
      </c>
      <c r="EG629" s="109">
        <f>SUM(EG623:EG628)</f>
        <v>0</v>
      </c>
      <c r="EH629" s="109">
        <f>SUM(EH623:EH628)</f>
        <v>0</v>
      </c>
      <c r="EI629" s="109">
        <f>SUM(EI623:EI628)</f>
        <v>0</v>
      </c>
      <c r="EJ629" s="109">
        <f>SUM(EJ623:EJ628)</f>
        <v>0</v>
      </c>
      <c r="EK629" s="109">
        <f t="shared" si="1368"/>
        <v>0</v>
      </c>
      <c r="EL629" s="34"/>
    </row>
    <row r="630" spans="1:142" ht="15" customHeight="1">
      <c r="C630" s="670" t="s">
        <v>322</v>
      </c>
      <c r="D630" s="671"/>
      <c r="E630" s="671"/>
      <c r="F630" s="671"/>
      <c r="G630" s="671"/>
      <c r="H630" s="671"/>
      <c r="I630" s="671"/>
      <c r="J630" s="671"/>
      <c r="K630" s="671"/>
      <c r="L630" s="671"/>
      <c r="M630" s="672"/>
      <c r="N630" s="668">
        <f>SUM(N621+N629)</f>
        <v>0</v>
      </c>
      <c r="O630" s="686"/>
      <c r="P630" s="668">
        <f>SUM(P621+P629)</f>
        <v>0</v>
      </c>
      <c r="Q630" s="686"/>
      <c r="R630" s="668">
        <f>SUM(R621+R629)</f>
        <v>0</v>
      </c>
      <c r="S630" s="686"/>
      <c r="T630" s="668">
        <f>SUM(T621+T629)</f>
        <v>0</v>
      </c>
      <c r="U630" s="686"/>
      <c r="V630" s="668">
        <f>SUM(V621+V629)</f>
        <v>0</v>
      </c>
      <c r="W630" s="686"/>
      <c r="X630" s="120">
        <f>SUM(N630:W630)</f>
        <v>0</v>
      </c>
      <c r="Y630" s="668">
        <f>SUM(Y621+Y629)</f>
        <v>0</v>
      </c>
      <c r="Z630" s="686"/>
      <c r="AA630" s="668">
        <f>SUM(AA621+AA629)</f>
        <v>0</v>
      </c>
      <c r="AB630" s="686"/>
      <c r="AC630" s="668">
        <f>SUM(AC621+AC629)</f>
        <v>0</v>
      </c>
      <c r="AD630" s="686"/>
      <c r="AE630" s="668">
        <f>SUM(AE621+AE629)</f>
        <v>0</v>
      </c>
      <c r="AF630" s="686"/>
      <c r="AG630" s="668">
        <f>SUM(AG621+AG629)</f>
        <v>0</v>
      </c>
      <c r="AH630" s="686"/>
      <c r="AI630" s="120">
        <f>SUM(Y630:AG630)</f>
        <v>0</v>
      </c>
      <c r="AJ630" s="668">
        <f>SUM(AJ621+AJ629)</f>
        <v>0</v>
      </c>
      <c r="AK630" s="686"/>
      <c r="AL630" s="668">
        <f>SUM(AL621+AL629)</f>
        <v>0</v>
      </c>
      <c r="AM630" s="686"/>
      <c r="AN630" s="668">
        <f>SUM(AN621+AN629)</f>
        <v>0</v>
      </c>
      <c r="AO630" s="686"/>
      <c r="AP630" s="668">
        <f>SUM(AP621+AP629)</f>
        <v>0</v>
      </c>
      <c r="AQ630" s="686"/>
      <c r="AR630" s="668">
        <f>SUM(AR621+AR629)</f>
        <v>0</v>
      </c>
      <c r="AS630" s="686"/>
      <c r="AT630" s="120">
        <f>SUM(AJ630:AS630)</f>
        <v>0</v>
      </c>
      <c r="AU630" s="668">
        <f>SUM(AU621+AU629)</f>
        <v>0</v>
      </c>
      <c r="AV630" s="686"/>
      <c r="AW630" s="668">
        <f>SUM(AW621+AW629)</f>
        <v>0</v>
      </c>
      <c r="AX630" s="686"/>
      <c r="AY630" s="668">
        <f>SUM(AY621+AY629)</f>
        <v>0</v>
      </c>
      <c r="AZ630" s="686"/>
      <c r="BA630" s="668">
        <f>SUM(BA621+BA629)</f>
        <v>0</v>
      </c>
      <c r="BB630" s="686"/>
      <c r="BC630" s="668">
        <f>SUM(BC621+BC629)</f>
        <v>0</v>
      </c>
      <c r="BD630" s="686"/>
      <c r="BE630" s="120">
        <f>SUM(AU630:BD630)</f>
        <v>0</v>
      </c>
      <c r="BF630" s="668">
        <f>SUM(BF621+BF629)</f>
        <v>0</v>
      </c>
      <c r="BG630" s="686"/>
      <c r="BH630" s="668">
        <f>SUM(BH621+BH629)</f>
        <v>0</v>
      </c>
      <c r="BI630" s="686"/>
      <c r="BJ630" s="668">
        <f>SUM(BJ621+BJ629)</f>
        <v>0</v>
      </c>
      <c r="BK630" s="686"/>
      <c r="BL630" s="668">
        <f>SUM(BL621+BL629)</f>
        <v>0</v>
      </c>
      <c r="BM630" s="686"/>
      <c r="BN630" s="668">
        <f>SUM(BN621+BN629)</f>
        <v>0</v>
      </c>
      <c r="BO630" s="686"/>
      <c r="BP630" s="488">
        <f>SUM(BF630:BO630)</f>
        <v>0</v>
      </c>
      <c r="BQ630" s="580">
        <f>BQ621+BQ629</f>
        <v>0</v>
      </c>
      <c r="BR630" s="120">
        <f t="shared" ref="BR630:BU630" si="1385">BR621+BR629</f>
        <v>0</v>
      </c>
      <c r="BS630" s="120">
        <f t="shared" si="1385"/>
        <v>0</v>
      </c>
      <c r="BT630" s="120">
        <f t="shared" si="1385"/>
        <v>0</v>
      </c>
      <c r="BU630" s="120">
        <f t="shared" si="1385"/>
        <v>0</v>
      </c>
      <c r="BV630" s="546">
        <f>SUM(BQ630:BU630)</f>
        <v>0</v>
      </c>
      <c r="BW630" s="962">
        <f>SUM(BW621+BW629)</f>
        <v>0</v>
      </c>
      <c r="BX630" s="686"/>
      <c r="BY630" s="668">
        <f>SUM(BY621+BY629)</f>
        <v>0</v>
      </c>
      <c r="BZ630" s="686"/>
      <c r="CA630" s="668">
        <f>SUM(CA621+CA629)</f>
        <v>0</v>
      </c>
      <c r="CB630" s="686"/>
      <c r="CC630" s="668">
        <f>SUM(CC621+CC629)</f>
        <v>0</v>
      </c>
      <c r="CD630" s="686"/>
      <c r="CE630" s="668">
        <f>SUM(CE621+CE629)</f>
        <v>0</v>
      </c>
      <c r="CF630" s="686"/>
      <c r="CG630" s="120">
        <f>SUM(BW630:CF630)</f>
        <v>0</v>
      </c>
      <c r="CH630" s="668">
        <f>SUM(CH621+CH629)</f>
        <v>0</v>
      </c>
      <c r="CI630" s="686"/>
      <c r="CJ630" s="668">
        <f>SUM(CJ621+CJ629)</f>
        <v>0</v>
      </c>
      <c r="CK630" s="686"/>
      <c r="CL630" s="668">
        <f>SUM(CL621+CL629)</f>
        <v>0</v>
      </c>
      <c r="CM630" s="686"/>
      <c r="CN630" s="668">
        <f>SUM(CN621+CN629)</f>
        <v>0</v>
      </c>
      <c r="CO630" s="686"/>
      <c r="CP630" s="668">
        <f>SUM(CP621+CP629)</f>
        <v>0</v>
      </c>
      <c r="CQ630" s="686"/>
      <c r="CR630" s="120">
        <f>SUM(CH630:CQ630)</f>
        <v>0</v>
      </c>
      <c r="CS630" s="668">
        <f>SUM(CS621+CS629)</f>
        <v>0</v>
      </c>
      <c r="CT630" s="686"/>
      <c r="CU630" s="668">
        <f>SUM(CU621+CU629)</f>
        <v>0</v>
      </c>
      <c r="CV630" s="686"/>
      <c r="CW630" s="668">
        <f>SUM(CW621+CW629)</f>
        <v>0</v>
      </c>
      <c r="CX630" s="686"/>
      <c r="CY630" s="668">
        <f>SUM(CY621+CY629)</f>
        <v>0</v>
      </c>
      <c r="CZ630" s="686"/>
      <c r="DA630" s="668">
        <f>SUM(DA621+DA629)</f>
        <v>0</v>
      </c>
      <c r="DB630" s="686"/>
      <c r="DC630" s="120">
        <f>SUM(CS630:DB630)</f>
        <v>0</v>
      </c>
      <c r="DD630" s="668">
        <f>SUM(DD621+DD629)</f>
        <v>0</v>
      </c>
      <c r="DE630" s="686"/>
      <c r="DF630" s="668">
        <f>SUM(DF621+DF629)</f>
        <v>0</v>
      </c>
      <c r="DG630" s="686"/>
      <c r="DH630" s="668">
        <f>SUM(DH621+DH629)</f>
        <v>0</v>
      </c>
      <c r="DI630" s="686"/>
      <c r="DJ630" s="668">
        <f>SUM(DJ621+DJ629)</f>
        <v>0</v>
      </c>
      <c r="DK630" s="686"/>
      <c r="DL630" s="668">
        <f>SUM(DL621+DL629)</f>
        <v>0</v>
      </c>
      <c r="DM630" s="686"/>
      <c r="DN630" s="120">
        <f>SUM(DD630:DM630)</f>
        <v>0</v>
      </c>
      <c r="DO630" s="668">
        <f>SUM(DO621+DO629)</f>
        <v>0</v>
      </c>
      <c r="DP630" s="686"/>
      <c r="DQ630" s="668">
        <f>SUM(DQ621+DQ629)</f>
        <v>0</v>
      </c>
      <c r="DR630" s="686"/>
      <c r="DS630" s="668">
        <f>SUM(DS621+DS629)</f>
        <v>0</v>
      </c>
      <c r="DT630" s="686"/>
      <c r="DU630" s="668">
        <f>SUM(DU621+DU629)</f>
        <v>0</v>
      </c>
      <c r="DV630" s="686"/>
      <c r="DW630" s="668">
        <f>SUM(DW621+DW629)</f>
        <v>0</v>
      </c>
      <c r="DX630" s="686"/>
      <c r="DY630" s="120">
        <f>SUM(DO630:DX630)</f>
        <v>0</v>
      </c>
      <c r="DZ630" s="580">
        <f>DZ621+DZ629</f>
        <v>0</v>
      </c>
      <c r="EA630" s="120">
        <f t="shared" ref="EA630" si="1386">EA621+EA629</f>
        <v>0</v>
      </c>
      <c r="EB630" s="120">
        <f t="shared" ref="EB630" si="1387">EB621+EB629</f>
        <v>0</v>
      </c>
      <c r="EC630" s="120">
        <f t="shared" ref="EC630" si="1388">EC621+EC629</f>
        <v>0</v>
      </c>
      <c r="ED630" s="120">
        <f t="shared" ref="ED630" si="1389">ED621+ED629</f>
        <v>0</v>
      </c>
      <c r="EE630" s="546">
        <f>SUM(DZ630:ED630)</f>
        <v>0</v>
      </c>
      <c r="EF630" s="120">
        <f>SUM(EF621+EF629)</f>
        <v>0</v>
      </c>
      <c r="EG630" s="120">
        <f>SUM(EG621+EG629)</f>
        <v>0</v>
      </c>
      <c r="EH630" s="120">
        <f>SUM(EH621+EH629)</f>
        <v>0</v>
      </c>
      <c r="EI630" s="120">
        <f>SUM(EI621+EI629)</f>
        <v>0</v>
      </c>
      <c r="EJ630" s="120">
        <f>SUM(EJ621+EJ629)</f>
        <v>0</v>
      </c>
      <c r="EK630" s="120">
        <f t="shared" si="1368"/>
        <v>0</v>
      </c>
      <c r="EL630" s="34"/>
    </row>
    <row r="631" spans="1:142" ht="15" customHeight="1">
      <c r="A631" s="62">
        <v>3014</v>
      </c>
      <c r="B631" s="62"/>
      <c r="C631" s="663" t="s">
        <v>375</v>
      </c>
      <c r="D631" s="664"/>
      <c r="E631" s="664"/>
      <c r="F631" s="664"/>
      <c r="G631" s="664"/>
      <c r="H631" s="664"/>
      <c r="I631" s="664"/>
      <c r="J631" s="664"/>
      <c r="K631" s="664"/>
      <c r="L631" s="664"/>
      <c r="M631" s="685"/>
      <c r="N631" s="125"/>
      <c r="O631" s="152"/>
      <c r="P631" s="61"/>
      <c r="Q631" s="152"/>
      <c r="R631" s="61"/>
      <c r="S631" s="152"/>
      <c r="T631" s="61"/>
      <c r="U631" s="152"/>
      <c r="V631" s="61"/>
      <c r="W631" s="152"/>
      <c r="X631" s="153"/>
      <c r="Y631" s="125"/>
      <c r="Z631" s="152"/>
      <c r="AA631" s="61"/>
      <c r="AB631" s="152"/>
      <c r="AC631" s="61"/>
      <c r="AD631" s="152"/>
      <c r="AE631" s="61"/>
      <c r="AF631" s="152"/>
      <c r="AG631" s="61"/>
      <c r="AH631" s="152"/>
      <c r="AI631" s="153"/>
      <c r="AJ631" s="125"/>
      <c r="AK631" s="152"/>
      <c r="AL631" s="61"/>
      <c r="AM631" s="152"/>
      <c r="AN631" s="61"/>
      <c r="AO631" s="152"/>
      <c r="AP631" s="61"/>
      <c r="AQ631" s="152"/>
      <c r="AR631" s="61"/>
      <c r="AS631" s="152"/>
      <c r="AT631" s="153"/>
      <c r="AU631" s="125"/>
      <c r="AV631" s="152"/>
      <c r="AW631" s="61"/>
      <c r="AX631" s="152"/>
      <c r="AY631" s="61"/>
      <c r="AZ631" s="152"/>
      <c r="BA631" s="61"/>
      <c r="BB631" s="152"/>
      <c r="BC631" s="61"/>
      <c r="BD631" s="152"/>
      <c r="BE631" s="153"/>
      <c r="BF631" s="125"/>
      <c r="BG631" s="152"/>
      <c r="BH631" s="61"/>
      <c r="BI631" s="152"/>
      <c r="BJ631" s="61"/>
      <c r="BK631" s="152"/>
      <c r="BL631" s="61"/>
      <c r="BM631" s="152"/>
      <c r="BN631" s="61"/>
      <c r="BO631" s="152"/>
      <c r="BP631" s="61"/>
      <c r="BQ631" s="570"/>
      <c r="BR631" s="61"/>
      <c r="BS631" s="61"/>
      <c r="BT631" s="61"/>
      <c r="BU631" s="61"/>
      <c r="BV631" s="555"/>
      <c r="BX631" s="152"/>
      <c r="BY631" s="61"/>
      <c r="BZ631" s="152"/>
      <c r="CA631" s="61"/>
      <c r="CB631" s="152"/>
      <c r="CC631" s="61"/>
      <c r="CD631" s="152"/>
      <c r="CE631" s="61"/>
      <c r="CF631" s="152"/>
      <c r="CG631" s="153"/>
      <c r="CH631" s="125"/>
      <c r="CI631" s="152"/>
      <c r="CJ631" s="61"/>
      <c r="CK631" s="152"/>
      <c r="CL631" s="61"/>
      <c r="CM631" s="152"/>
      <c r="CN631" s="61"/>
      <c r="CO631" s="152"/>
      <c r="CP631" s="61"/>
      <c r="CQ631" s="152"/>
      <c r="CR631" s="153"/>
      <c r="CS631" s="125"/>
      <c r="CT631" s="152"/>
      <c r="CU631" s="61"/>
      <c r="CV631" s="152"/>
      <c r="CW631" s="61"/>
      <c r="CX631" s="152"/>
      <c r="CY631" s="61"/>
      <c r="CZ631" s="152"/>
      <c r="DA631" s="61"/>
      <c r="DB631" s="152"/>
      <c r="DC631" s="153"/>
      <c r="DD631" s="125"/>
      <c r="DE631" s="152"/>
      <c r="DF631" s="61"/>
      <c r="DG631" s="152"/>
      <c r="DH631" s="61"/>
      <c r="DI631" s="152"/>
      <c r="DJ631" s="61"/>
      <c r="DK631" s="152"/>
      <c r="DL631" s="61"/>
      <c r="DM631" s="152"/>
      <c r="DN631" s="153"/>
      <c r="DO631" s="125"/>
      <c r="DP631" s="152"/>
      <c r="DQ631" s="61"/>
      <c r="DR631" s="152"/>
      <c r="DS631" s="61"/>
      <c r="DT631" s="152"/>
      <c r="DU631" s="61"/>
      <c r="DV631" s="152"/>
      <c r="DW631" s="61"/>
      <c r="DX631" s="152"/>
      <c r="DY631" s="153"/>
      <c r="DZ631" s="570"/>
      <c r="EA631" s="61"/>
      <c r="EB631" s="61"/>
      <c r="EC631" s="61"/>
      <c r="ED631" s="61"/>
      <c r="EE631" s="555"/>
      <c r="EF631" s="290"/>
      <c r="EG631" s="290"/>
      <c r="EH631" s="290"/>
      <c r="EI631" s="290"/>
      <c r="EJ631" s="290"/>
      <c r="EK631" s="245"/>
      <c r="EL631" s="34"/>
    </row>
    <row r="632" spans="1:142" ht="15" customHeight="1">
      <c r="C632" s="703" t="s">
        <v>391</v>
      </c>
      <c r="D632" s="662"/>
      <c r="E632" s="662"/>
      <c r="F632" s="662"/>
      <c r="G632" s="662"/>
      <c r="H632" s="662"/>
      <c r="I632" s="662"/>
      <c r="J632" s="662"/>
      <c r="K632" s="662"/>
      <c r="L632" s="662"/>
      <c r="M632" s="762"/>
      <c r="N632" s="851">
        <v>0</v>
      </c>
      <c r="O632" s="654"/>
      <c r="P632" s="851">
        <v>0</v>
      </c>
      <c r="Q632" s="654"/>
      <c r="R632" s="851">
        <v>0</v>
      </c>
      <c r="S632" s="654"/>
      <c r="T632" s="851">
        <v>0</v>
      </c>
      <c r="U632" s="654"/>
      <c r="V632" s="851">
        <v>0</v>
      </c>
      <c r="W632" s="654"/>
      <c r="X632" s="92">
        <f t="shared" ref="X632:X651" si="1390">SUM(N632+P632+R632+T632+V632)</f>
        <v>0</v>
      </c>
      <c r="Y632" s="849">
        <v>0</v>
      </c>
      <c r="Z632" s="960"/>
      <c r="AA632" s="849">
        <v>0</v>
      </c>
      <c r="AB632" s="960"/>
      <c r="AC632" s="849">
        <v>0</v>
      </c>
      <c r="AD632" s="960"/>
      <c r="AE632" s="849">
        <v>0</v>
      </c>
      <c r="AF632" s="960"/>
      <c r="AG632" s="849">
        <v>0</v>
      </c>
      <c r="AH632" s="960"/>
      <c r="AI632" s="212">
        <f t="shared" ref="AI632:AI651" si="1391">SUM(Y632+AA632+AC632+AE632+AG632)</f>
        <v>0</v>
      </c>
      <c r="AJ632" s="843">
        <v>0</v>
      </c>
      <c r="AK632" s="844"/>
      <c r="AL632" s="843">
        <v>0</v>
      </c>
      <c r="AM632" s="844"/>
      <c r="AN632" s="843">
        <v>0</v>
      </c>
      <c r="AO632" s="844"/>
      <c r="AP632" s="843">
        <v>0</v>
      </c>
      <c r="AQ632" s="844"/>
      <c r="AR632" s="843">
        <v>0</v>
      </c>
      <c r="AS632" s="844"/>
      <c r="AT632" s="215">
        <f t="shared" ref="AT632:AT651" si="1392">SUM(AJ632+AL632+AN632+AP632+AR632)</f>
        <v>0</v>
      </c>
      <c r="AU632" s="845">
        <v>0</v>
      </c>
      <c r="AV632" s="846"/>
      <c r="AW632" s="845">
        <v>0</v>
      </c>
      <c r="AX632" s="846"/>
      <c r="AY632" s="845">
        <v>0</v>
      </c>
      <c r="AZ632" s="846"/>
      <c r="BA632" s="845">
        <v>0</v>
      </c>
      <c r="BB632" s="846"/>
      <c r="BC632" s="845">
        <v>0</v>
      </c>
      <c r="BD632" s="846"/>
      <c r="BE632" s="218">
        <f t="shared" ref="BE632:BE651" si="1393">SUM(AU632+AW632+AY632+BA632+BC632)</f>
        <v>0</v>
      </c>
      <c r="BF632" s="847">
        <v>0</v>
      </c>
      <c r="BG632" s="848"/>
      <c r="BH632" s="847">
        <v>0</v>
      </c>
      <c r="BI632" s="848"/>
      <c r="BJ632" s="847">
        <v>0</v>
      </c>
      <c r="BK632" s="848"/>
      <c r="BL632" s="847">
        <v>0</v>
      </c>
      <c r="BM632" s="848"/>
      <c r="BN632" s="847">
        <v>0</v>
      </c>
      <c r="BO632" s="848"/>
      <c r="BP632" s="413">
        <f t="shared" ref="BP632:BP651" si="1394">SUM(BF632+BH632+BJ632+BL632+BN632)</f>
        <v>0</v>
      </c>
      <c r="BQ632" s="558">
        <f t="shared" ref="BQ632:BQ651" si="1395">N632+Y632+AJ632+AU632+BF632</f>
        <v>0</v>
      </c>
      <c r="BR632" s="522">
        <f t="shared" ref="BR632:BR651" si="1396">P632+AA632+AL632+AW632+BH632</f>
        <v>0</v>
      </c>
      <c r="BS632" s="522">
        <f t="shared" ref="BS632:BS651" si="1397">R632+AC632+AN632+AY632+BJ632</f>
        <v>0</v>
      </c>
      <c r="BT632" s="522">
        <f t="shared" ref="BT632:BT651" si="1398">T632+AE632+AP632+BA632+BL632</f>
        <v>0</v>
      </c>
      <c r="BU632" s="522">
        <f t="shared" ref="BU632:BU651" si="1399">V632+AG632+AR632+BC632+BN632</f>
        <v>0</v>
      </c>
      <c r="BV632" s="574">
        <f t="shared" ref="BV632:BV651" si="1400">SUM(BQ632:BU632)</f>
        <v>0</v>
      </c>
      <c r="BW632" s="969">
        <v>0</v>
      </c>
      <c r="BX632" s="970"/>
      <c r="BY632" s="971">
        <v>0</v>
      </c>
      <c r="BZ632" s="970"/>
      <c r="CA632" s="971">
        <v>0</v>
      </c>
      <c r="CB632" s="970"/>
      <c r="CC632" s="971">
        <v>0</v>
      </c>
      <c r="CD632" s="970"/>
      <c r="CE632" s="971">
        <v>0</v>
      </c>
      <c r="CF632" s="970"/>
      <c r="CG632" s="224">
        <f t="shared" ref="CG632:CG651" si="1401">SUM(BW632+BY632+CA632+CC632+CE632)</f>
        <v>0</v>
      </c>
      <c r="CH632" s="963">
        <v>0</v>
      </c>
      <c r="CI632" s="964"/>
      <c r="CJ632" s="963">
        <v>0</v>
      </c>
      <c r="CK632" s="964"/>
      <c r="CL632" s="963">
        <v>0</v>
      </c>
      <c r="CM632" s="964"/>
      <c r="CN632" s="963">
        <v>0</v>
      </c>
      <c r="CO632" s="964"/>
      <c r="CP632" s="963">
        <v>0</v>
      </c>
      <c r="CQ632" s="964"/>
      <c r="CR632" s="227">
        <f t="shared" ref="CR632:CR651" si="1402">SUM(CH632+CJ632+CL632+CN632+CP632)</f>
        <v>0</v>
      </c>
      <c r="CS632" s="965">
        <v>0</v>
      </c>
      <c r="CT632" s="966"/>
      <c r="CU632" s="965">
        <v>0</v>
      </c>
      <c r="CV632" s="966"/>
      <c r="CW632" s="965">
        <v>0</v>
      </c>
      <c r="CX632" s="966"/>
      <c r="CY632" s="965">
        <v>0</v>
      </c>
      <c r="CZ632" s="966"/>
      <c r="DA632" s="965">
        <v>0</v>
      </c>
      <c r="DB632" s="966"/>
      <c r="DC632" s="230">
        <f t="shared" ref="DC632:DC651" si="1403">SUM(CS632+CU632+CW632+CY632+DA632)</f>
        <v>0</v>
      </c>
      <c r="DD632" s="967">
        <v>0</v>
      </c>
      <c r="DE632" s="968"/>
      <c r="DF632" s="967">
        <v>0</v>
      </c>
      <c r="DG632" s="968"/>
      <c r="DH632" s="967">
        <v>0</v>
      </c>
      <c r="DI632" s="968"/>
      <c r="DJ632" s="967">
        <v>0</v>
      </c>
      <c r="DK632" s="968"/>
      <c r="DL632" s="967">
        <v>0</v>
      </c>
      <c r="DM632" s="968"/>
      <c r="DN632" s="233">
        <f t="shared" ref="DN632:DN651" si="1404">SUM(DD632+DF632+DH632+DJ632+DL632)</f>
        <v>0</v>
      </c>
      <c r="DO632" s="650">
        <v>0</v>
      </c>
      <c r="DP632" s="676"/>
      <c r="DQ632" s="650">
        <v>0</v>
      </c>
      <c r="DR632" s="676"/>
      <c r="DS632" s="650">
        <v>0</v>
      </c>
      <c r="DT632" s="676"/>
      <c r="DU632" s="650">
        <v>0</v>
      </c>
      <c r="DV632" s="676"/>
      <c r="DW632" s="650">
        <v>0</v>
      </c>
      <c r="DX632" s="676"/>
      <c r="DY632" s="243">
        <f t="shared" ref="DY632:DY651" si="1405">SUM(DO632+DQ632+DS632+DU632+DW632)</f>
        <v>0</v>
      </c>
      <c r="DZ632" s="558">
        <f t="shared" ref="DZ632:DZ651" si="1406">BW632+CH632+CS632+DD632+DO632</f>
        <v>0</v>
      </c>
      <c r="EA632" s="522">
        <f t="shared" ref="EA632:EA651" si="1407">BY632+CJ632+CU632+DF632+DQ632</f>
        <v>0</v>
      </c>
      <c r="EB632" s="522">
        <f t="shared" ref="EB632:EB651" si="1408">CA632+CL632+CW632+DH632+DS632</f>
        <v>0</v>
      </c>
      <c r="EC632" s="522">
        <f t="shared" ref="EC632:EC651" si="1409">CC632+CN632+CY632+DJ632+DU632</f>
        <v>0</v>
      </c>
      <c r="ED632" s="522">
        <f t="shared" ref="ED632:ED651" si="1410">CE632+CP632+DA632+DL632+DW632</f>
        <v>0</v>
      </c>
      <c r="EE632" s="574">
        <f t="shared" ref="EE632:EE651" si="1411">SUM(DZ632:ED632)</f>
        <v>0</v>
      </c>
      <c r="EF632" s="239">
        <f t="shared" ref="EF632:EF651" si="1412">N632+Y632+AJ632+AU632+BF632+BW632+CH632+CS632+DD632+DO632</f>
        <v>0</v>
      </c>
      <c r="EG632" s="239">
        <f t="shared" ref="EG632:EG651" si="1413">P632+AA632+AL632+AW632+BH632+BY632+CJ632+CU632+DF632+DQ632</f>
        <v>0</v>
      </c>
      <c r="EH632" s="239">
        <f t="shared" ref="EH632:EH651" si="1414">R632+AC632+AN632+AY632+BJ632+CA632+CL632+CW632+DH632+DS632</f>
        <v>0</v>
      </c>
      <c r="EI632" s="239">
        <f t="shared" ref="EI632:EI651" si="1415">T632+AE632+AP632+BA632+BL632+CC632+CN632+CY632+DJ632+DU632</f>
        <v>0</v>
      </c>
      <c r="EJ632" s="239">
        <f t="shared" ref="EJ632:EJ651" si="1416">V632+AG632+AR632+BC632+BN632+CE632+CP632+DA632+DL632+DW632</f>
        <v>0</v>
      </c>
      <c r="EK632" s="240">
        <f t="shared" ref="EK632:EK652" si="1417">SUM(EF632:EJ632)</f>
        <v>0</v>
      </c>
      <c r="EL632" s="34"/>
    </row>
    <row r="633" spans="1:142" ht="15" customHeight="1">
      <c r="C633" s="703" t="s">
        <v>391</v>
      </c>
      <c r="D633" s="662"/>
      <c r="E633" s="662"/>
      <c r="F633" s="662"/>
      <c r="G633" s="662"/>
      <c r="H633" s="662"/>
      <c r="I633" s="662"/>
      <c r="J633" s="662"/>
      <c r="K633" s="662"/>
      <c r="L633" s="662"/>
      <c r="M633" s="762"/>
      <c r="N633" s="851">
        <v>0</v>
      </c>
      <c r="O633" s="654"/>
      <c r="P633" s="851">
        <v>0</v>
      </c>
      <c r="Q633" s="654"/>
      <c r="R633" s="851">
        <v>0</v>
      </c>
      <c r="S633" s="654"/>
      <c r="T633" s="851">
        <v>0</v>
      </c>
      <c r="U633" s="654"/>
      <c r="V633" s="851">
        <v>0</v>
      </c>
      <c r="W633" s="654"/>
      <c r="X633" s="92">
        <f t="shared" si="1390"/>
        <v>0</v>
      </c>
      <c r="Y633" s="849">
        <v>0</v>
      </c>
      <c r="Z633" s="960"/>
      <c r="AA633" s="849">
        <v>0</v>
      </c>
      <c r="AB633" s="960"/>
      <c r="AC633" s="849">
        <v>0</v>
      </c>
      <c r="AD633" s="960"/>
      <c r="AE633" s="849">
        <v>0</v>
      </c>
      <c r="AF633" s="960"/>
      <c r="AG633" s="849">
        <v>0</v>
      </c>
      <c r="AH633" s="960"/>
      <c r="AI633" s="212">
        <f t="shared" si="1391"/>
        <v>0</v>
      </c>
      <c r="AJ633" s="843">
        <v>0</v>
      </c>
      <c r="AK633" s="844"/>
      <c r="AL633" s="843">
        <v>0</v>
      </c>
      <c r="AM633" s="844"/>
      <c r="AN633" s="843">
        <v>0</v>
      </c>
      <c r="AO633" s="844"/>
      <c r="AP633" s="843">
        <v>0</v>
      </c>
      <c r="AQ633" s="844"/>
      <c r="AR633" s="843">
        <v>0</v>
      </c>
      <c r="AS633" s="844"/>
      <c r="AT633" s="215">
        <f t="shared" si="1392"/>
        <v>0</v>
      </c>
      <c r="AU633" s="845">
        <v>0</v>
      </c>
      <c r="AV633" s="846"/>
      <c r="AW633" s="845">
        <v>0</v>
      </c>
      <c r="AX633" s="846"/>
      <c r="AY633" s="845">
        <v>0</v>
      </c>
      <c r="AZ633" s="846"/>
      <c r="BA633" s="845">
        <v>0</v>
      </c>
      <c r="BB633" s="846"/>
      <c r="BC633" s="845">
        <v>0</v>
      </c>
      <c r="BD633" s="846"/>
      <c r="BE633" s="218">
        <f t="shared" si="1393"/>
        <v>0</v>
      </c>
      <c r="BF633" s="847">
        <v>0</v>
      </c>
      <c r="BG633" s="848"/>
      <c r="BH633" s="847">
        <v>0</v>
      </c>
      <c r="BI633" s="848"/>
      <c r="BJ633" s="847">
        <v>0</v>
      </c>
      <c r="BK633" s="848"/>
      <c r="BL633" s="847">
        <v>0</v>
      </c>
      <c r="BM633" s="848"/>
      <c r="BN633" s="847">
        <v>0</v>
      </c>
      <c r="BO633" s="848"/>
      <c r="BP633" s="413">
        <f t="shared" si="1394"/>
        <v>0</v>
      </c>
      <c r="BQ633" s="558">
        <f t="shared" si="1395"/>
        <v>0</v>
      </c>
      <c r="BR633" s="522">
        <f t="shared" si="1396"/>
        <v>0</v>
      </c>
      <c r="BS633" s="522">
        <f t="shared" si="1397"/>
        <v>0</v>
      </c>
      <c r="BT633" s="522">
        <f t="shared" si="1398"/>
        <v>0</v>
      </c>
      <c r="BU633" s="522">
        <f t="shared" si="1399"/>
        <v>0</v>
      </c>
      <c r="BV633" s="574">
        <f t="shared" si="1400"/>
        <v>0</v>
      </c>
      <c r="BW633" s="969">
        <v>0</v>
      </c>
      <c r="BX633" s="970"/>
      <c r="BY633" s="971">
        <v>0</v>
      </c>
      <c r="BZ633" s="970"/>
      <c r="CA633" s="971">
        <v>0</v>
      </c>
      <c r="CB633" s="970"/>
      <c r="CC633" s="971">
        <v>0</v>
      </c>
      <c r="CD633" s="970"/>
      <c r="CE633" s="971">
        <v>0</v>
      </c>
      <c r="CF633" s="970"/>
      <c r="CG633" s="224">
        <f t="shared" si="1401"/>
        <v>0</v>
      </c>
      <c r="CH633" s="963">
        <v>0</v>
      </c>
      <c r="CI633" s="964"/>
      <c r="CJ633" s="963">
        <v>0</v>
      </c>
      <c r="CK633" s="964"/>
      <c r="CL633" s="963">
        <v>0</v>
      </c>
      <c r="CM633" s="964"/>
      <c r="CN633" s="963">
        <v>0</v>
      </c>
      <c r="CO633" s="964"/>
      <c r="CP633" s="963">
        <v>0</v>
      </c>
      <c r="CQ633" s="964"/>
      <c r="CR633" s="227">
        <f t="shared" si="1402"/>
        <v>0</v>
      </c>
      <c r="CS633" s="965">
        <v>0</v>
      </c>
      <c r="CT633" s="966"/>
      <c r="CU633" s="965">
        <v>0</v>
      </c>
      <c r="CV633" s="966"/>
      <c r="CW633" s="965">
        <v>0</v>
      </c>
      <c r="CX633" s="966"/>
      <c r="CY633" s="965">
        <v>0</v>
      </c>
      <c r="CZ633" s="966"/>
      <c r="DA633" s="965">
        <v>0</v>
      </c>
      <c r="DB633" s="966"/>
      <c r="DC633" s="230">
        <f t="shared" si="1403"/>
        <v>0</v>
      </c>
      <c r="DD633" s="967">
        <v>0</v>
      </c>
      <c r="DE633" s="968"/>
      <c r="DF633" s="967">
        <v>0</v>
      </c>
      <c r="DG633" s="968"/>
      <c r="DH633" s="967">
        <v>0</v>
      </c>
      <c r="DI633" s="968"/>
      <c r="DJ633" s="967">
        <v>0</v>
      </c>
      <c r="DK633" s="968"/>
      <c r="DL633" s="967">
        <v>0</v>
      </c>
      <c r="DM633" s="968"/>
      <c r="DN633" s="233">
        <f t="shared" si="1404"/>
        <v>0</v>
      </c>
      <c r="DO633" s="650">
        <v>0</v>
      </c>
      <c r="DP633" s="676"/>
      <c r="DQ633" s="650">
        <v>0</v>
      </c>
      <c r="DR633" s="676"/>
      <c r="DS633" s="650">
        <v>0</v>
      </c>
      <c r="DT633" s="676"/>
      <c r="DU633" s="650">
        <v>0</v>
      </c>
      <c r="DV633" s="676"/>
      <c r="DW633" s="650">
        <v>0</v>
      </c>
      <c r="DX633" s="676"/>
      <c r="DY633" s="243">
        <f t="shared" si="1405"/>
        <v>0</v>
      </c>
      <c r="DZ633" s="558">
        <f t="shared" si="1406"/>
        <v>0</v>
      </c>
      <c r="EA633" s="522">
        <f t="shared" si="1407"/>
        <v>0</v>
      </c>
      <c r="EB633" s="522">
        <f t="shared" si="1408"/>
        <v>0</v>
      </c>
      <c r="EC633" s="522">
        <f t="shared" si="1409"/>
        <v>0</v>
      </c>
      <c r="ED633" s="522">
        <f t="shared" si="1410"/>
        <v>0</v>
      </c>
      <c r="EE633" s="574">
        <f t="shared" si="1411"/>
        <v>0</v>
      </c>
      <c r="EF633" s="239">
        <f t="shared" si="1412"/>
        <v>0</v>
      </c>
      <c r="EG633" s="239">
        <f t="shared" si="1413"/>
        <v>0</v>
      </c>
      <c r="EH633" s="239">
        <f t="shared" si="1414"/>
        <v>0</v>
      </c>
      <c r="EI633" s="239">
        <f t="shared" si="1415"/>
        <v>0</v>
      </c>
      <c r="EJ633" s="239">
        <f t="shared" si="1416"/>
        <v>0</v>
      </c>
      <c r="EK633" s="240">
        <f t="shared" si="1417"/>
        <v>0</v>
      </c>
      <c r="EL633" s="34"/>
    </row>
    <row r="634" spans="1:142" ht="15" customHeight="1">
      <c r="C634" s="703" t="s">
        <v>391</v>
      </c>
      <c r="D634" s="662"/>
      <c r="E634" s="662"/>
      <c r="F634" s="662"/>
      <c r="G634" s="662"/>
      <c r="H634" s="662"/>
      <c r="I634" s="662"/>
      <c r="J634" s="662"/>
      <c r="K634" s="662"/>
      <c r="L634" s="662"/>
      <c r="M634" s="762"/>
      <c r="N634" s="851">
        <v>0</v>
      </c>
      <c r="O634" s="654"/>
      <c r="P634" s="851">
        <v>0</v>
      </c>
      <c r="Q634" s="654"/>
      <c r="R634" s="851">
        <v>0</v>
      </c>
      <c r="S634" s="654"/>
      <c r="T634" s="851">
        <v>0</v>
      </c>
      <c r="U634" s="654"/>
      <c r="V634" s="851">
        <v>0</v>
      </c>
      <c r="W634" s="654"/>
      <c r="X634" s="92">
        <f t="shared" si="1390"/>
        <v>0</v>
      </c>
      <c r="Y634" s="849">
        <v>0</v>
      </c>
      <c r="Z634" s="960"/>
      <c r="AA634" s="849">
        <v>0</v>
      </c>
      <c r="AB634" s="960"/>
      <c r="AC634" s="849">
        <v>0</v>
      </c>
      <c r="AD634" s="960"/>
      <c r="AE634" s="849">
        <v>0</v>
      </c>
      <c r="AF634" s="960"/>
      <c r="AG634" s="849">
        <v>0</v>
      </c>
      <c r="AH634" s="960"/>
      <c r="AI634" s="212">
        <f t="shared" si="1391"/>
        <v>0</v>
      </c>
      <c r="AJ634" s="843">
        <v>0</v>
      </c>
      <c r="AK634" s="844"/>
      <c r="AL634" s="843">
        <v>0</v>
      </c>
      <c r="AM634" s="844"/>
      <c r="AN634" s="843">
        <v>0</v>
      </c>
      <c r="AO634" s="844"/>
      <c r="AP634" s="843">
        <v>0</v>
      </c>
      <c r="AQ634" s="844"/>
      <c r="AR634" s="843">
        <v>0</v>
      </c>
      <c r="AS634" s="844"/>
      <c r="AT634" s="215">
        <f t="shared" si="1392"/>
        <v>0</v>
      </c>
      <c r="AU634" s="845">
        <v>0</v>
      </c>
      <c r="AV634" s="846"/>
      <c r="AW634" s="845">
        <v>0</v>
      </c>
      <c r="AX634" s="846"/>
      <c r="AY634" s="845">
        <v>0</v>
      </c>
      <c r="AZ634" s="846"/>
      <c r="BA634" s="845">
        <v>0</v>
      </c>
      <c r="BB634" s="846"/>
      <c r="BC634" s="845">
        <v>0</v>
      </c>
      <c r="BD634" s="846"/>
      <c r="BE634" s="218">
        <f t="shared" si="1393"/>
        <v>0</v>
      </c>
      <c r="BF634" s="847">
        <v>0</v>
      </c>
      <c r="BG634" s="848"/>
      <c r="BH634" s="847">
        <v>0</v>
      </c>
      <c r="BI634" s="848"/>
      <c r="BJ634" s="847">
        <v>0</v>
      </c>
      <c r="BK634" s="848"/>
      <c r="BL634" s="847">
        <v>0</v>
      </c>
      <c r="BM634" s="848"/>
      <c r="BN634" s="847">
        <v>0</v>
      </c>
      <c r="BO634" s="848"/>
      <c r="BP634" s="413">
        <f t="shared" si="1394"/>
        <v>0</v>
      </c>
      <c r="BQ634" s="558">
        <f t="shared" si="1395"/>
        <v>0</v>
      </c>
      <c r="BR634" s="522">
        <f t="shared" si="1396"/>
        <v>0</v>
      </c>
      <c r="BS634" s="522">
        <f t="shared" si="1397"/>
        <v>0</v>
      </c>
      <c r="BT634" s="522">
        <f t="shared" si="1398"/>
        <v>0</v>
      </c>
      <c r="BU634" s="522">
        <f t="shared" si="1399"/>
        <v>0</v>
      </c>
      <c r="BV634" s="574">
        <f t="shared" si="1400"/>
        <v>0</v>
      </c>
      <c r="BW634" s="969">
        <v>0</v>
      </c>
      <c r="BX634" s="970"/>
      <c r="BY634" s="971">
        <v>0</v>
      </c>
      <c r="BZ634" s="970"/>
      <c r="CA634" s="971">
        <v>0</v>
      </c>
      <c r="CB634" s="970"/>
      <c r="CC634" s="971">
        <v>0</v>
      </c>
      <c r="CD634" s="970"/>
      <c r="CE634" s="971">
        <v>0</v>
      </c>
      <c r="CF634" s="970"/>
      <c r="CG634" s="224">
        <f t="shared" si="1401"/>
        <v>0</v>
      </c>
      <c r="CH634" s="963">
        <v>0</v>
      </c>
      <c r="CI634" s="964"/>
      <c r="CJ634" s="963">
        <v>0</v>
      </c>
      <c r="CK634" s="964"/>
      <c r="CL634" s="963">
        <v>0</v>
      </c>
      <c r="CM634" s="964"/>
      <c r="CN634" s="963">
        <v>0</v>
      </c>
      <c r="CO634" s="964"/>
      <c r="CP634" s="963">
        <v>0</v>
      </c>
      <c r="CQ634" s="964"/>
      <c r="CR634" s="227">
        <f t="shared" si="1402"/>
        <v>0</v>
      </c>
      <c r="CS634" s="965">
        <v>0</v>
      </c>
      <c r="CT634" s="966"/>
      <c r="CU634" s="965">
        <v>0</v>
      </c>
      <c r="CV634" s="966"/>
      <c r="CW634" s="965">
        <v>0</v>
      </c>
      <c r="CX634" s="966"/>
      <c r="CY634" s="965">
        <v>0</v>
      </c>
      <c r="CZ634" s="966"/>
      <c r="DA634" s="965">
        <v>0</v>
      </c>
      <c r="DB634" s="966"/>
      <c r="DC634" s="230">
        <f t="shared" si="1403"/>
        <v>0</v>
      </c>
      <c r="DD634" s="967">
        <v>0</v>
      </c>
      <c r="DE634" s="968"/>
      <c r="DF634" s="967">
        <v>0</v>
      </c>
      <c r="DG634" s="968"/>
      <c r="DH634" s="967">
        <v>0</v>
      </c>
      <c r="DI634" s="968"/>
      <c r="DJ634" s="967">
        <v>0</v>
      </c>
      <c r="DK634" s="968"/>
      <c r="DL634" s="967">
        <v>0</v>
      </c>
      <c r="DM634" s="968"/>
      <c r="DN634" s="233">
        <f t="shared" si="1404"/>
        <v>0</v>
      </c>
      <c r="DO634" s="650">
        <v>0</v>
      </c>
      <c r="DP634" s="676"/>
      <c r="DQ634" s="650">
        <v>0</v>
      </c>
      <c r="DR634" s="676"/>
      <c r="DS634" s="650">
        <v>0</v>
      </c>
      <c r="DT634" s="676"/>
      <c r="DU634" s="650">
        <v>0</v>
      </c>
      <c r="DV634" s="676"/>
      <c r="DW634" s="650">
        <v>0</v>
      </c>
      <c r="DX634" s="676"/>
      <c r="DY634" s="243">
        <f t="shared" si="1405"/>
        <v>0</v>
      </c>
      <c r="DZ634" s="558">
        <f t="shared" si="1406"/>
        <v>0</v>
      </c>
      <c r="EA634" s="522">
        <f t="shared" si="1407"/>
        <v>0</v>
      </c>
      <c r="EB634" s="522">
        <f t="shared" si="1408"/>
        <v>0</v>
      </c>
      <c r="EC634" s="522">
        <f t="shared" si="1409"/>
        <v>0</v>
      </c>
      <c r="ED634" s="522">
        <f t="shared" si="1410"/>
        <v>0</v>
      </c>
      <c r="EE634" s="574">
        <f t="shared" si="1411"/>
        <v>0</v>
      </c>
      <c r="EF634" s="239">
        <f t="shared" si="1412"/>
        <v>0</v>
      </c>
      <c r="EG634" s="239">
        <f t="shared" si="1413"/>
        <v>0</v>
      </c>
      <c r="EH634" s="239">
        <f t="shared" si="1414"/>
        <v>0</v>
      </c>
      <c r="EI634" s="239">
        <f t="shared" si="1415"/>
        <v>0</v>
      </c>
      <c r="EJ634" s="239">
        <f t="shared" si="1416"/>
        <v>0</v>
      </c>
      <c r="EK634" s="240">
        <f t="shared" si="1417"/>
        <v>0</v>
      </c>
      <c r="EL634" s="34"/>
    </row>
    <row r="635" spans="1:142" ht="15" customHeight="1">
      <c r="C635" s="703" t="s">
        <v>391</v>
      </c>
      <c r="D635" s="662"/>
      <c r="E635" s="662"/>
      <c r="F635" s="662"/>
      <c r="G635" s="662"/>
      <c r="H635" s="662"/>
      <c r="I635" s="662"/>
      <c r="J635" s="662"/>
      <c r="K635" s="662"/>
      <c r="L635" s="662"/>
      <c r="M635" s="762"/>
      <c r="N635" s="851">
        <v>0</v>
      </c>
      <c r="O635" s="654"/>
      <c r="P635" s="851">
        <v>0</v>
      </c>
      <c r="Q635" s="654"/>
      <c r="R635" s="851">
        <v>0</v>
      </c>
      <c r="S635" s="654"/>
      <c r="T635" s="851">
        <v>0</v>
      </c>
      <c r="U635" s="654"/>
      <c r="V635" s="851">
        <v>0</v>
      </c>
      <c r="W635" s="654"/>
      <c r="X635" s="92">
        <f t="shared" si="1390"/>
        <v>0</v>
      </c>
      <c r="Y635" s="849">
        <v>0</v>
      </c>
      <c r="Z635" s="960"/>
      <c r="AA635" s="849">
        <v>0</v>
      </c>
      <c r="AB635" s="960"/>
      <c r="AC635" s="849">
        <v>0</v>
      </c>
      <c r="AD635" s="960"/>
      <c r="AE635" s="849">
        <v>0</v>
      </c>
      <c r="AF635" s="960"/>
      <c r="AG635" s="849">
        <v>0</v>
      </c>
      <c r="AH635" s="960"/>
      <c r="AI635" s="212">
        <f t="shared" si="1391"/>
        <v>0</v>
      </c>
      <c r="AJ635" s="843">
        <v>0</v>
      </c>
      <c r="AK635" s="844"/>
      <c r="AL635" s="843">
        <v>0</v>
      </c>
      <c r="AM635" s="844"/>
      <c r="AN635" s="843">
        <v>0</v>
      </c>
      <c r="AO635" s="844"/>
      <c r="AP635" s="843">
        <v>0</v>
      </c>
      <c r="AQ635" s="844"/>
      <c r="AR635" s="843">
        <v>0</v>
      </c>
      <c r="AS635" s="844"/>
      <c r="AT635" s="215">
        <f t="shared" si="1392"/>
        <v>0</v>
      </c>
      <c r="AU635" s="845">
        <v>0</v>
      </c>
      <c r="AV635" s="846"/>
      <c r="AW635" s="845">
        <v>0</v>
      </c>
      <c r="AX635" s="846"/>
      <c r="AY635" s="845">
        <v>0</v>
      </c>
      <c r="AZ635" s="846"/>
      <c r="BA635" s="845">
        <v>0</v>
      </c>
      <c r="BB635" s="846"/>
      <c r="BC635" s="845">
        <v>0</v>
      </c>
      <c r="BD635" s="846"/>
      <c r="BE635" s="218">
        <f t="shared" si="1393"/>
        <v>0</v>
      </c>
      <c r="BF635" s="847">
        <v>0</v>
      </c>
      <c r="BG635" s="848"/>
      <c r="BH635" s="847">
        <v>0</v>
      </c>
      <c r="BI635" s="848"/>
      <c r="BJ635" s="847">
        <v>0</v>
      </c>
      <c r="BK635" s="848"/>
      <c r="BL635" s="847">
        <v>0</v>
      </c>
      <c r="BM635" s="848"/>
      <c r="BN635" s="847">
        <v>0</v>
      </c>
      <c r="BO635" s="848"/>
      <c r="BP635" s="413">
        <f t="shared" si="1394"/>
        <v>0</v>
      </c>
      <c r="BQ635" s="558">
        <f t="shared" si="1395"/>
        <v>0</v>
      </c>
      <c r="BR635" s="522">
        <f t="shared" si="1396"/>
        <v>0</v>
      </c>
      <c r="BS635" s="522">
        <f t="shared" si="1397"/>
        <v>0</v>
      </c>
      <c r="BT635" s="522">
        <f t="shared" si="1398"/>
        <v>0</v>
      </c>
      <c r="BU635" s="522">
        <f t="shared" si="1399"/>
        <v>0</v>
      </c>
      <c r="BV635" s="574">
        <f t="shared" si="1400"/>
        <v>0</v>
      </c>
      <c r="BW635" s="969">
        <v>0</v>
      </c>
      <c r="BX635" s="970"/>
      <c r="BY635" s="971">
        <v>0</v>
      </c>
      <c r="BZ635" s="970"/>
      <c r="CA635" s="971">
        <v>0</v>
      </c>
      <c r="CB635" s="970"/>
      <c r="CC635" s="971">
        <v>0</v>
      </c>
      <c r="CD635" s="970"/>
      <c r="CE635" s="971">
        <v>0</v>
      </c>
      <c r="CF635" s="970"/>
      <c r="CG635" s="224">
        <f t="shared" si="1401"/>
        <v>0</v>
      </c>
      <c r="CH635" s="963">
        <v>0</v>
      </c>
      <c r="CI635" s="964"/>
      <c r="CJ635" s="963">
        <v>0</v>
      </c>
      <c r="CK635" s="964"/>
      <c r="CL635" s="963">
        <v>0</v>
      </c>
      <c r="CM635" s="964"/>
      <c r="CN635" s="963">
        <v>0</v>
      </c>
      <c r="CO635" s="964"/>
      <c r="CP635" s="963">
        <v>0</v>
      </c>
      <c r="CQ635" s="964"/>
      <c r="CR635" s="227">
        <f t="shared" si="1402"/>
        <v>0</v>
      </c>
      <c r="CS635" s="965">
        <v>0</v>
      </c>
      <c r="CT635" s="966"/>
      <c r="CU635" s="965">
        <v>0</v>
      </c>
      <c r="CV635" s="966"/>
      <c r="CW635" s="965">
        <v>0</v>
      </c>
      <c r="CX635" s="966"/>
      <c r="CY635" s="965">
        <v>0</v>
      </c>
      <c r="CZ635" s="966"/>
      <c r="DA635" s="965">
        <v>0</v>
      </c>
      <c r="DB635" s="966"/>
      <c r="DC635" s="230">
        <f t="shared" si="1403"/>
        <v>0</v>
      </c>
      <c r="DD635" s="967">
        <v>0</v>
      </c>
      <c r="DE635" s="968"/>
      <c r="DF635" s="967">
        <v>0</v>
      </c>
      <c r="DG635" s="968"/>
      <c r="DH635" s="967">
        <v>0</v>
      </c>
      <c r="DI635" s="968"/>
      <c r="DJ635" s="967">
        <v>0</v>
      </c>
      <c r="DK635" s="968"/>
      <c r="DL635" s="967">
        <v>0</v>
      </c>
      <c r="DM635" s="968"/>
      <c r="DN635" s="233">
        <f t="shared" si="1404"/>
        <v>0</v>
      </c>
      <c r="DO635" s="650">
        <v>0</v>
      </c>
      <c r="DP635" s="676"/>
      <c r="DQ635" s="650">
        <v>0</v>
      </c>
      <c r="DR635" s="676"/>
      <c r="DS635" s="650">
        <v>0</v>
      </c>
      <c r="DT635" s="676"/>
      <c r="DU635" s="650">
        <v>0</v>
      </c>
      <c r="DV635" s="676"/>
      <c r="DW635" s="650">
        <v>0</v>
      </c>
      <c r="DX635" s="676"/>
      <c r="DY635" s="243">
        <f t="shared" si="1405"/>
        <v>0</v>
      </c>
      <c r="DZ635" s="558">
        <f t="shared" si="1406"/>
        <v>0</v>
      </c>
      <c r="EA635" s="522">
        <f t="shared" si="1407"/>
        <v>0</v>
      </c>
      <c r="EB635" s="522">
        <f t="shared" si="1408"/>
        <v>0</v>
      </c>
      <c r="EC635" s="522">
        <f t="shared" si="1409"/>
        <v>0</v>
      </c>
      <c r="ED635" s="522">
        <f t="shared" si="1410"/>
        <v>0</v>
      </c>
      <c r="EE635" s="574">
        <f t="shared" si="1411"/>
        <v>0</v>
      </c>
      <c r="EF635" s="239">
        <f t="shared" si="1412"/>
        <v>0</v>
      </c>
      <c r="EG635" s="239">
        <f t="shared" si="1413"/>
        <v>0</v>
      </c>
      <c r="EH635" s="239">
        <f t="shared" si="1414"/>
        <v>0</v>
      </c>
      <c r="EI635" s="239">
        <f t="shared" si="1415"/>
        <v>0</v>
      </c>
      <c r="EJ635" s="239">
        <f t="shared" si="1416"/>
        <v>0</v>
      </c>
      <c r="EK635" s="240">
        <f t="shared" si="1417"/>
        <v>0</v>
      </c>
      <c r="EL635" s="34"/>
    </row>
    <row r="636" spans="1:142" ht="15" customHeight="1">
      <c r="C636" s="703" t="s">
        <v>391</v>
      </c>
      <c r="D636" s="662"/>
      <c r="E636" s="662"/>
      <c r="F636" s="662"/>
      <c r="G636" s="662"/>
      <c r="H636" s="662"/>
      <c r="I636" s="662"/>
      <c r="J636" s="662"/>
      <c r="K636" s="662"/>
      <c r="L636" s="662"/>
      <c r="M636" s="762"/>
      <c r="N636" s="851">
        <v>0</v>
      </c>
      <c r="O636" s="654"/>
      <c r="P636" s="851">
        <v>0</v>
      </c>
      <c r="Q636" s="654"/>
      <c r="R636" s="851">
        <v>0</v>
      </c>
      <c r="S636" s="654"/>
      <c r="T636" s="851">
        <v>0</v>
      </c>
      <c r="U636" s="654"/>
      <c r="V636" s="851">
        <v>0</v>
      </c>
      <c r="W636" s="654"/>
      <c r="X636" s="92">
        <f t="shared" si="1390"/>
        <v>0</v>
      </c>
      <c r="Y636" s="849">
        <v>0</v>
      </c>
      <c r="Z636" s="960"/>
      <c r="AA636" s="849">
        <v>0</v>
      </c>
      <c r="AB636" s="960"/>
      <c r="AC636" s="849">
        <v>0</v>
      </c>
      <c r="AD636" s="960"/>
      <c r="AE636" s="849">
        <v>0</v>
      </c>
      <c r="AF636" s="960"/>
      <c r="AG636" s="849">
        <v>0</v>
      </c>
      <c r="AH636" s="960"/>
      <c r="AI636" s="212">
        <f t="shared" si="1391"/>
        <v>0</v>
      </c>
      <c r="AJ636" s="843">
        <v>0</v>
      </c>
      <c r="AK636" s="844"/>
      <c r="AL636" s="843">
        <v>0</v>
      </c>
      <c r="AM636" s="844"/>
      <c r="AN636" s="843">
        <v>0</v>
      </c>
      <c r="AO636" s="844"/>
      <c r="AP636" s="843">
        <v>0</v>
      </c>
      <c r="AQ636" s="844"/>
      <c r="AR636" s="843">
        <v>0</v>
      </c>
      <c r="AS636" s="844"/>
      <c r="AT636" s="215">
        <f t="shared" si="1392"/>
        <v>0</v>
      </c>
      <c r="AU636" s="845">
        <v>0</v>
      </c>
      <c r="AV636" s="846"/>
      <c r="AW636" s="845">
        <v>0</v>
      </c>
      <c r="AX636" s="846"/>
      <c r="AY636" s="845">
        <v>0</v>
      </c>
      <c r="AZ636" s="846"/>
      <c r="BA636" s="845">
        <v>0</v>
      </c>
      <c r="BB636" s="846"/>
      <c r="BC636" s="845">
        <v>0</v>
      </c>
      <c r="BD636" s="846"/>
      <c r="BE636" s="218">
        <f t="shared" si="1393"/>
        <v>0</v>
      </c>
      <c r="BF636" s="847">
        <v>0</v>
      </c>
      <c r="BG636" s="848"/>
      <c r="BH636" s="847">
        <v>0</v>
      </c>
      <c r="BI636" s="848"/>
      <c r="BJ636" s="847">
        <v>0</v>
      </c>
      <c r="BK636" s="848"/>
      <c r="BL636" s="847">
        <v>0</v>
      </c>
      <c r="BM636" s="848"/>
      <c r="BN636" s="847">
        <v>0</v>
      </c>
      <c r="BO636" s="848"/>
      <c r="BP636" s="413">
        <f t="shared" si="1394"/>
        <v>0</v>
      </c>
      <c r="BQ636" s="558">
        <f t="shared" si="1395"/>
        <v>0</v>
      </c>
      <c r="BR636" s="522">
        <f t="shared" si="1396"/>
        <v>0</v>
      </c>
      <c r="BS636" s="522">
        <f t="shared" si="1397"/>
        <v>0</v>
      </c>
      <c r="BT636" s="522">
        <f t="shared" si="1398"/>
        <v>0</v>
      </c>
      <c r="BU636" s="522">
        <f t="shared" si="1399"/>
        <v>0</v>
      </c>
      <c r="BV636" s="574">
        <f t="shared" si="1400"/>
        <v>0</v>
      </c>
      <c r="BW636" s="969">
        <v>0</v>
      </c>
      <c r="BX636" s="970"/>
      <c r="BY636" s="971">
        <v>0</v>
      </c>
      <c r="BZ636" s="970"/>
      <c r="CA636" s="971">
        <v>0</v>
      </c>
      <c r="CB636" s="970"/>
      <c r="CC636" s="971">
        <v>0</v>
      </c>
      <c r="CD636" s="970"/>
      <c r="CE636" s="971">
        <v>0</v>
      </c>
      <c r="CF636" s="970"/>
      <c r="CG636" s="224">
        <f t="shared" si="1401"/>
        <v>0</v>
      </c>
      <c r="CH636" s="963">
        <v>0</v>
      </c>
      <c r="CI636" s="964"/>
      <c r="CJ636" s="963">
        <v>0</v>
      </c>
      <c r="CK636" s="964"/>
      <c r="CL636" s="963">
        <v>0</v>
      </c>
      <c r="CM636" s="964"/>
      <c r="CN636" s="963">
        <v>0</v>
      </c>
      <c r="CO636" s="964"/>
      <c r="CP636" s="963">
        <v>0</v>
      </c>
      <c r="CQ636" s="964"/>
      <c r="CR636" s="227">
        <f t="shared" si="1402"/>
        <v>0</v>
      </c>
      <c r="CS636" s="965">
        <v>0</v>
      </c>
      <c r="CT636" s="966"/>
      <c r="CU636" s="965">
        <v>0</v>
      </c>
      <c r="CV636" s="966"/>
      <c r="CW636" s="965">
        <v>0</v>
      </c>
      <c r="CX636" s="966"/>
      <c r="CY636" s="965">
        <v>0</v>
      </c>
      <c r="CZ636" s="966"/>
      <c r="DA636" s="965">
        <v>0</v>
      </c>
      <c r="DB636" s="966"/>
      <c r="DC636" s="230">
        <f t="shared" si="1403"/>
        <v>0</v>
      </c>
      <c r="DD636" s="967">
        <v>0</v>
      </c>
      <c r="DE636" s="968"/>
      <c r="DF636" s="967">
        <v>0</v>
      </c>
      <c r="DG636" s="968"/>
      <c r="DH636" s="967">
        <v>0</v>
      </c>
      <c r="DI636" s="968"/>
      <c r="DJ636" s="967">
        <v>0</v>
      </c>
      <c r="DK636" s="968"/>
      <c r="DL636" s="967">
        <v>0</v>
      </c>
      <c r="DM636" s="968"/>
      <c r="DN636" s="233">
        <f t="shared" si="1404"/>
        <v>0</v>
      </c>
      <c r="DO636" s="650">
        <v>0</v>
      </c>
      <c r="DP636" s="676"/>
      <c r="DQ636" s="650">
        <v>0</v>
      </c>
      <c r="DR636" s="676"/>
      <c r="DS636" s="650">
        <v>0</v>
      </c>
      <c r="DT636" s="676"/>
      <c r="DU636" s="650">
        <v>0</v>
      </c>
      <c r="DV636" s="676"/>
      <c r="DW636" s="650">
        <v>0</v>
      </c>
      <c r="DX636" s="676"/>
      <c r="DY636" s="243">
        <f t="shared" si="1405"/>
        <v>0</v>
      </c>
      <c r="DZ636" s="558">
        <f t="shared" si="1406"/>
        <v>0</v>
      </c>
      <c r="EA636" s="522">
        <f t="shared" si="1407"/>
        <v>0</v>
      </c>
      <c r="EB636" s="522">
        <f t="shared" si="1408"/>
        <v>0</v>
      </c>
      <c r="EC636" s="522">
        <f t="shared" si="1409"/>
        <v>0</v>
      </c>
      <c r="ED636" s="522">
        <f t="shared" si="1410"/>
        <v>0</v>
      </c>
      <c r="EE636" s="574">
        <f t="shared" si="1411"/>
        <v>0</v>
      </c>
      <c r="EF636" s="239">
        <f t="shared" si="1412"/>
        <v>0</v>
      </c>
      <c r="EG636" s="239">
        <f t="shared" si="1413"/>
        <v>0</v>
      </c>
      <c r="EH636" s="239">
        <f t="shared" si="1414"/>
        <v>0</v>
      </c>
      <c r="EI636" s="239">
        <f t="shared" si="1415"/>
        <v>0</v>
      </c>
      <c r="EJ636" s="239">
        <f t="shared" si="1416"/>
        <v>0</v>
      </c>
      <c r="EK636" s="240">
        <f t="shared" si="1417"/>
        <v>0</v>
      </c>
      <c r="EL636" s="34"/>
    </row>
    <row r="637" spans="1:142" ht="15" customHeight="1">
      <c r="C637" s="703" t="s">
        <v>391</v>
      </c>
      <c r="D637" s="662"/>
      <c r="E637" s="662"/>
      <c r="F637" s="662"/>
      <c r="G637" s="662"/>
      <c r="H637" s="662"/>
      <c r="I637" s="662"/>
      <c r="J637" s="662"/>
      <c r="K637" s="662"/>
      <c r="L637" s="662"/>
      <c r="M637" s="762"/>
      <c r="N637" s="851">
        <v>0</v>
      </c>
      <c r="O637" s="654"/>
      <c r="P637" s="851">
        <v>0</v>
      </c>
      <c r="Q637" s="654"/>
      <c r="R637" s="851">
        <v>0</v>
      </c>
      <c r="S637" s="654"/>
      <c r="T637" s="851">
        <v>0</v>
      </c>
      <c r="U637" s="654"/>
      <c r="V637" s="851">
        <v>0</v>
      </c>
      <c r="W637" s="654"/>
      <c r="X637" s="92">
        <f t="shared" si="1390"/>
        <v>0</v>
      </c>
      <c r="Y637" s="849">
        <v>0</v>
      </c>
      <c r="Z637" s="960"/>
      <c r="AA637" s="849">
        <v>0</v>
      </c>
      <c r="AB637" s="960"/>
      <c r="AC637" s="849">
        <v>0</v>
      </c>
      <c r="AD637" s="960"/>
      <c r="AE637" s="849">
        <v>0</v>
      </c>
      <c r="AF637" s="960"/>
      <c r="AG637" s="849">
        <v>0</v>
      </c>
      <c r="AH637" s="960"/>
      <c r="AI637" s="212">
        <f t="shared" si="1391"/>
        <v>0</v>
      </c>
      <c r="AJ637" s="843">
        <v>0</v>
      </c>
      <c r="AK637" s="844"/>
      <c r="AL637" s="843">
        <v>0</v>
      </c>
      <c r="AM637" s="844"/>
      <c r="AN637" s="843">
        <v>0</v>
      </c>
      <c r="AO637" s="844"/>
      <c r="AP637" s="843">
        <v>0</v>
      </c>
      <c r="AQ637" s="844"/>
      <c r="AR637" s="843">
        <v>0</v>
      </c>
      <c r="AS637" s="844"/>
      <c r="AT637" s="215">
        <f t="shared" si="1392"/>
        <v>0</v>
      </c>
      <c r="AU637" s="845">
        <v>0</v>
      </c>
      <c r="AV637" s="846"/>
      <c r="AW637" s="845">
        <v>0</v>
      </c>
      <c r="AX637" s="846"/>
      <c r="AY637" s="845">
        <v>0</v>
      </c>
      <c r="AZ637" s="846"/>
      <c r="BA637" s="845">
        <v>0</v>
      </c>
      <c r="BB637" s="846"/>
      <c r="BC637" s="845">
        <v>0</v>
      </c>
      <c r="BD637" s="846"/>
      <c r="BE637" s="218">
        <f t="shared" si="1393"/>
        <v>0</v>
      </c>
      <c r="BF637" s="847">
        <v>0</v>
      </c>
      <c r="BG637" s="848"/>
      <c r="BH637" s="847">
        <v>0</v>
      </c>
      <c r="BI637" s="848"/>
      <c r="BJ637" s="847">
        <v>0</v>
      </c>
      <c r="BK637" s="848"/>
      <c r="BL637" s="847">
        <v>0</v>
      </c>
      <c r="BM637" s="848"/>
      <c r="BN637" s="847">
        <v>0</v>
      </c>
      <c r="BO637" s="848"/>
      <c r="BP637" s="413">
        <f t="shared" si="1394"/>
        <v>0</v>
      </c>
      <c r="BQ637" s="558">
        <f t="shared" si="1395"/>
        <v>0</v>
      </c>
      <c r="BR637" s="522">
        <f t="shared" si="1396"/>
        <v>0</v>
      </c>
      <c r="BS637" s="522">
        <f t="shared" si="1397"/>
        <v>0</v>
      </c>
      <c r="BT637" s="522">
        <f t="shared" si="1398"/>
        <v>0</v>
      </c>
      <c r="BU637" s="522">
        <f t="shared" si="1399"/>
        <v>0</v>
      </c>
      <c r="BV637" s="574">
        <f t="shared" si="1400"/>
        <v>0</v>
      </c>
      <c r="BW637" s="969">
        <v>0</v>
      </c>
      <c r="BX637" s="970"/>
      <c r="BY637" s="971">
        <v>0</v>
      </c>
      <c r="BZ637" s="970"/>
      <c r="CA637" s="971">
        <v>0</v>
      </c>
      <c r="CB637" s="970"/>
      <c r="CC637" s="971">
        <v>0</v>
      </c>
      <c r="CD637" s="970"/>
      <c r="CE637" s="971">
        <v>0</v>
      </c>
      <c r="CF637" s="970"/>
      <c r="CG637" s="224">
        <f t="shared" si="1401"/>
        <v>0</v>
      </c>
      <c r="CH637" s="963">
        <v>0</v>
      </c>
      <c r="CI637" s="964"/>
      <c r="CJ637" s="963">
        <v>0</v>
      </c>
      <c r="CK637" s="964"/>
      <c r="CL637" s="963">
        <v>0</v>
      </c>
      <c r="CM637" s="964"/>
      <c r="CN637" s="963">
        <v>0</v>
      </c>
      <c r="CO637" s="964"/>
      <c r="CP637" s="963">
        <v>0</v>
      </c>
      <c r="CQ637" s="964"/>
      <c r="CR637" s="227">
        <f t="shared" si="1402"/>
        <v>0</v>
      </c>
      <c r="CS637" s="965">
        <v>0</v>
      </c>
      <c r="CT637" s="966"/>
      <c r="CU637" s="965">
        <v>0</v>
      </c>
      <c r="CV637" s="966"/>
      <c r="CW637" s="965">
        <v>0</v>
      </c>
      <c r="CX637" s="966"/>
      <c r="CY637" s="965">
        <v>0</v>
      </c>
      <c r="CZ637" s="966"/>
      <c r="DA637" s="965">
        <v>0</v>
      </c>
      <c r="DB637" s="966"/>
      <c r="DC637" s="230">
        <f t="shared" si="1403"/>
        <v>0</v>
      </c>
      <c r="DD637" s="967">
        <v>0</v>
      </c>
      <c r="DE637" s="968"/>
      <c r="DF637" s="967">
        <v>0</v>
      </c>
      <c r="DG637" s="968"/>
      <c r="DH637" s="967">
        <v>0</v>
      </c>
      <c r="DI637" s="968"/>
      <c r="DJ637" s="967">
        <v>0</v>
      </c>
      <c r="DK637" s="968"/>
      <c r="DL637" s="967">
        <v>0</v>
      </c>
      <c r="DM637" s="968"/>
      <c r="DN637" s="233">
        <f t="shared" si="1404"/>
        <v>0</v>
      </c>
      <c r="DO637" s="650">
        <v>0</v>
      </c>
      <c r="DP637" s="676"/>
      <c r="DQ637" s="650">
        <v>0</v>
      </c>
      <c r="DR637" s="676"/>
      <c r="DS637" s="650">
        <v>0</v>
      </c>
      <c r="DT637" s="676"/>
      <c r="DU637" s="650">
        <v>0</v>
      </c>
      <c r="DV637" s="676"/>
      <c r="DW637" s="650">
        <v>0</v>
      </c>
      <c r="DX637" s="676"/>
      <c r="DY637" s="243">
        <f t="shared" si="1405"/>
        <v>0</v>
      </c>
      <c r="DZ637" s="558">
        <f t="shared" si="1406"/>
        <v>0</v>
      </c>
      <c r="EA637" s="522">
        <f t="shared" si="1407"/>
        <v>0</v>
      </c>
      <c r="EB637" s="522">
        <f t="shared" si="1408"/>
        <v>0</v>
      </c>
      <c r="EC637" s="522">
        <f t="shared" si="1409"/>
        <v>0</v>
      </c>
      <c r="ED637" s="522">
        <f t="shared" si="1410"/>
        <v>0</v>
      </c>
      <c r="EE637" s="574">
        <f t="shared" si="1411"/>
        <v>0</v>
      </c>
      <c r="EF637" s="239">
        <f t="shared" si="1412"/>
        <v>0</v>
      </c>
      <c r="EG637" s="239">
        <f t="shared" si="1413"/>
        <v>0</v>
      </c>
      <c r="EH637" s="239">
        <f t="shared" si="1414"/>
        <v>0</v>
      </c>
      <c r="EI637" s="239">
        <f t="shared" si="1415"/>
        <v>0</v>
      </c>
      <c r="EJ637" s="239">
        <f t="shared" si="1416"/>
        <v>0</v>
      </c>
      <c r="EK637" s="240">
        <f t="shared" si="1417"/>
        <v>0</v>
      </c>
      <c r="EL637" s="34"/>
    </row>
    <row r="638" spans="1:142" ht="15" customHeight="1">
      <c r="C638" s="703" t="s">
        <v>391</v>
      </c>
      <c r="D638" s="662"/>
      <c r="E638" s="662"/>
      <c r="F638" s="662"/>
      <c r="G638" s="662"/>
      <c r="H638" s="662"/>
      <c r="I638" s="662"/>
      <c r="J638" s="662"/>
      <c r="K638" s="662"/>
      <c r="L638" s="662"/>
      <c r="M638" s="762"/>
      <c r="N638" s="851">
        <v>0</v>
      </c>
      <c r="O638" s="654"/>
      <c r="P638" s="851">
        <v>0</v>
      </c>
      <c r="Q638" s="654"/>
      <c r="R638" s="851">
        <v>0</v>
      </c>
      <c r="S638" s="654"/>
      <c r="T638" s="851">
        <v>0</v>
      </c>
      <c r="U638" s="654"/>
      <c r="V638" s="851">
        <v>0</v>
      </c>
      <c r="W638" s="654"/>
      <c r="X638" s="92">
        <f t="shared" si="1390"/>
        <v>0</v>
      </c>
      <c r="Y638" s="849">
        <v>0</v>
      </c>
      <c r="Z638" s="960"/>
      <c r="AA638" s="849">
        <v>0</v>
      </c>
      <c r="AB638" s="960"/>
      <c r="AC638" s="849">
        <v>0</v>
      </c>
      <c r="AD638" s="960"/>
      <c r="AE638" s="849">
        <v>0</v>
      </c>
      <c r="AF638" s="960"/>
      <c r="AG638" s="849">
        <v>0</v>
      </c>
      <c r="AH638" s="960"/>
      <c r="AI638" s="212">
        <f t="shared" si="1391"/>
        <v>0</v>
      </c>
      <c r="AJ638" s="843">
        <v>0</v>
      </c>
      <c r="AK638" s="844"/>
      <c r="AL638" s="843">
        <v>0</v>
      </c>
      <c r="AM638" s="844"/>
      <c r="AN638" s="843">
        <v>0</v>
      </c>
      <c r="AO638" s="844"/>
      <c r="AP638" s="843">
        <v>0</v>
      </c>
      <c r="AQ638" s="844"/>
      <c r="AR638" s="843">
        <v>0</v>
      </c>
      <c r="AS638" s="844"/>
      <c r="AT638" s="215">
        <f t="shared" si="1392"/>
        <v>0</v>
      </c>
      <c r="AU638" s="845">
        <v>0</v>
      </c>
      <c r="AV638" s="846"/>
      <c r="AW638" s="845">
        <v>0</v>
      </c>
      <c r="AX638" s="846"/>
      <c r="AY638" s="845">
        <v>0</v>
      </c>
      <c r="AZ638" s="846"/>
      <c r="BA638" s="845">
        <v>0</v>
      </c>
      <c r="BB638" s="846"/>
      <c r="BC638" s="845">
        <v>0</v>
      </c>
      <c r="BD638" s="846"/>
      <c r="BE638" s="218">
        <f t="shared" si="1393"/>
        <v>0</v>
      </c>
      <c r="BF638" s="847">
        <v>0</v>
      </c>
      <c r="BG638" s="848"/>
      <c r="BH638" s="847">
        <v>0</v>
      </c>
      <c r="BI638" s="848"/>
      <c r="BJ638" s="847">
        <v>0</v>
      </c>
      <c r="BK638" s="848"/>
      <c r="BL638" s="847">
        <v>0</v>
      </c>
      <c r="BM638" s="848"/>
      <c r="BN638" s="847">
        <v>0</v>
      </c>
      <c r="BO638" s="848"/>
      <c r="BP638" s="413">
        <f t="shared" si="1394"/>
        <v>0</v>
      </c>
      <c r="BQ638" s="558">
        <f t="shared" si="1395"/>
        <v>0</v>
      </c>
      <c r="BR638" s="522">
        <f t="shared" si="1396"/>
        <v>0</v>
      </c>
      <c r="BS638" s="522">
        <f t="shared" si="1397"/>
        <v>0</v>
      </c>
      <c r="BT638" s="522">
        <f t="shared" si="1398"/>
        <v>0</v>
      </c>
      <c r="BU638" s="522">
        <f t="shared" si="1399"/>
        <v>0</v>
      </c>
      <c r="BV638" s="574">
        <f t="shared" si="1400"/>
        <v>0</v>
      </c>
      <c r="BW638" s="969">
        <v>0</v>
      </c>
      <c r="BX638" s="970"/>
      <c r="BY638" s="971">
        <v>0</v>
      </c>
      <c r="BZ638" s="970"/>
      <c r="CA638" s="971">
        <v>0</v>
      </c>
      <c r="CB638" s="970"/>
      <c r="CC638" s="971">
        <v>0</v>
      </c>
      <c r="CD638" s="970"/>
      <c r="CE638" s="971">
        <v>0</v>
      </c>
      <c r="CF638" s="970"/>
      <c r="CG638" s="224">
        <f t="shared" si="1401"/>
        <v>0</v>
      </c>
      <c r="CH638" s="963">
        <v>0</v>
      </c>
      <c r="CI638" s="964"/>
      <c r="CJ638" s="963">
        <v>0</v>
      </c>
      <c r="CK638" s="964"/>
      <c r="CL638" s="963">
        <v>0</v>
      </c>
      <c r="CM638" s="964"/>
      <c r="CN638" s="963">
        <v>0</v>
      </c>
      <c r="CO638" s="964"/>
      <c r="CP638" s="963">
        <v>0</v>
      </c>
      <c r="CQ638" s="964"/>
      <c r="CR638" s="227">
        <f t="shared" si="1402"/>
        <v>0</v>
      </c>
      <c r="CS638" s="965">
        <v>0</v>
      </c>
      <c r="CT638" s="966"/>
      <c r="CU638" s="965">
        <v>0</v>
      </c>
      <c r="CV638" s="966"/>
      <c r="CW638" s="965">
        <v>0</v>
      </c>
      <c r="CX638" s="966"/>
      <c r="CY638" s="965">
        <v>0</v>
      </c>
      <c r="CZ638" s="966"/>
      <c r="DA638" s="965">
        <v>0</v>
      </c>
      <c r="DB638" s="966"/>
      <c r="DC638" s="230">
        <f t="shared" si="1403"/>
        <v>0</v>
      </c>
      <c r="DD638" s="967">
        <v>0</v>
      </c>
      <c r="DE638" s="968"/>
      <c r="DF638" s="967">
        <v>0</v>
      </c>
      <c r="DG638" s="968"/>
      <c r="DH638" s="967">
        <v>0</v>
      </c>
      <c r="DI638" s="968"/>
      <c r="DJ638" s="967">
        <v>0</v>
      </c>
      <c r="DK638" s="968"/>
      <c r="DL638" s="967">
        <v>0</v>
      </c>
      <c r="DM638" s="968"/>
      <c r="DN638" s="233">
        <f t="shared" si="1404"/>
        <v>0</v>
      </c>
      <c r="DO638" s="650">
        <v>0</v>
      </c>
      <c r="DP638" s="676"/>
      <c r="DQ638" s="650">
        <v>0</v>
      </c>
      <c r="DR638" s="676"/>
      <c r="DS638" s="650">
        <v>0</v>
      </c>
      <c r="DT638" s="676"/>
      <c r="DU638" s="650">
        <v>0</v>
      </c>
      <c r="DV638" s="676"/>
      <c r="DW638" s="650">
        <v>0</v>
      </c>
      <c r="DX638" s="676"/>
      <c r="DY638" s="243">
        <f t="shared" si="1405"/>
        <v>0</v>
      </c>
      <c r="DZ638" s="558">
        <f t="shared" si="1406"/>
        <v>0</v>
      </c>
      <c r="EA638" s="522">
        <f t="shared" si="1407"/>
        <v>0</v>
      </c>
      <c r="EB638" s="522">
        <f t="shared" si="1408"/>
        <v>0</v>
      </c>
      <c r="EC638" s="522">
        <f t="shared" si="1409"/>
        <v>0</v>
      </c>
      <c r="ED638" s="522">
        <f t="shared" si="1410"/>
        <v>0</v>
      </c>
      <c r="EE638" s="574">
        <f t="shared" si="1411"/>
        <v>0</v>
      </c>
      <c r="EF638" s="239">
        <f t="shared" si="1412"/>
        <v>0</v>
      </c>
      <c r="EG638" s="239">
        <f t="shared" si="1413"/>
        <v>0</v>
      </c>
      <c r="EH638" s="239">
        <f t="shared" si="1414"/>
        <v>0</v>
      </c>
      <c r="EI638" s="239">
        <f t="shared" si="1415"/>
        <v>0</v>
      </c>
      <c r="EJ638" s="239">
        <f t="shared" si="1416"/>
        <v>0</v>
      </c>
      <c r="EK638" s="240">
        <f t="shared" si="1417"/>
        <v>0</v>
      </c>
      <c r="EL638" s="34"/>
    </row>
    <row r="639" spans="1:142" ht="15" customHeight="1">
      <c r="C639" s="703" t="s">
        <v>391</v>
      </c>
      <c r="D639" s="662"/>
      <c r="E639" s="662"/>
      <c r="F639" s="662"/>
      <c r="G639" s="662"/>
      <c r="H639" s="662"/>
      <c r="I639" s="662"/>
      <c r="J639" s="662"/>
      <c r="K639" s="662"/>
      <c r="L639" s="662"/>
      <c r="M639" s="762"/>
      <c r="N639" s="851">
        <v>0</v>
      </c>
      <c r="O639" s="654"/>
      <c r="P639" s="851">
        <v>0</v>
      </c>
      <c r="Q639" s="654"/>
      <c r="R639" s="851">
        <v>0</v>
      </c>
      <c r="S639" s="654"/>
      <c r="T639" s="851">
        <v>0</v>
      </c>
      <c r="U639" s="654"/>
      <c r="V639" s="851">
        <v>0</v>
      </c>
      <c r="W639" s="654"/>
      <c r="X639" s="92">
        <f t="shared" si="1390"/>
        <v>0</v>
      </c>
      <c r="Y639" s="849">
        <v>0</v>
      </c>
      <c r="Z639" s="960"/>
      <c r="AA639" s="849">
        <v>0</v>
      </c>
      <c r="AB639" s="960"/>
      <c r="AC639" s="849">
        <v>0</v>
      </c>
      <c r="AD639" s="960"/>
      <c r="AE639" s="849">
        <v>0</v>
      </c>
      <c r="AF639" s="960"/>
      <c r="AG639" s="849">
        <v>0</v>
      </c>
      <c r="AH639" s="960"/>
      <c r="AI639" s="212">
        <f t="shared" si="1391"/>
        <v>0</v>
      </c>
      <c r="AJ639" s="843">
        <v>0</v>
      </c>
      <c r="AK639" s="844"/>
      <c r="AL639" s="843">
        <v>0</v>
      </c>
      <c r="AM639" s="844"/>
      <c r="AN639" s="843">
        <v>0</v>
      </c>
      <c r="AO639" s="844"/>
      <c r="AP639" s="843">
        <v>0</v>
      </c>
      <c r="AQ639" s="844"/>
      <c r="AR639" s="843">
        <v>0</v>
      </c>
      <c r="AS639" s="844"/>
      <c r="AT639" s="215">
        <f t="shared" si="1392"/>
        <v>0</v>
      </c>
      <c r="AU639" s="845">
        <v>0</v>
      </c>
      <c r="AV639" s="846"/>
      <c r="AW639" s="845">
        <v>0</v>
      </c>
      <c r="AX639" s="846"/>
      <c r="AY639" s="845">
        <v>0</v>
      </c>
      <c r="AZ639" s="846"/>
      <c r="BA639" s="845">
        <v>0</v>
      </c>
      <c r="BB639" s="846"/>
      <c r="BC639" s="845">
        <v>0</v>
      </c>
      <c r="BD639" s="846"/>
      <c r="BE639" s="218">
        <f t="shared" si="1393"/>
        <v>0</v>
      </c>
      <c r="BF639" s="847">
        <v>0</v>
      </c>
      <c r="BG639" s="848"/>
      <c r="BH639" s="847">
        <v>0</v>
      </c>
      <c r="BI639" s="848"/>
      <c r="BJ639" s="847">
        <v>0</v>
      </c>
      <c r="BK639" s="848"/>
      <c r="BL639" s="847">
        <v>0</v>
      </c>
      <c r="BM639" s="848"/>
      <c r="BN639" s="847">
        <v>0</v>
      </c>
      <c r="BO639" s="848"/>
      <c r="BP639" s="413">
        <f t="shared" si="1394"/>
        <v>0</v>
      </c>
      <c r="BQ639" s="558">
        <f t="shared" si="1395"/>
        <v>0</v>
      </c>
      <c r="BR639" s="522">
        <f t="shared" si="1396"/>
        <v>0</v>
      </c>
      <c r="BS639" s="522">
        <f t="shared" si="1397"/>
        <v>0</v>
      </c>
      <c r="BT639" s="522">
        <f t="shared" si="1398"/>
        <v>0</v>
      </c>
      <c r="BU639" s="522">
        <f t="shared" si="1399"/>
        <v>0</v>
      </c>
      <c r="BV639" s="574">
        <f t="shared" si="1400"/>
        <v>0</v>
      </c>
      <c r="BW639" s="969">
        <v>0</v>
      </c>
      <c r="BX639" s="970"/>
      <c r="BY639" s="971">
        <v>0</v>
      </c>
      <c r="BZ639" s="970"/>
      <c r="CA639" s="971">
        <v>0</v>
      </c>
      <c r="CB639" s="970"/>
      <c r="CC639" s="971">
        <v>0</v>
      </c>
      <c r="CD639" s="970"/>
      <c r="CE639" s="971">
        <v>0</v>
      </c>
      <c r="CF639" s="970"/>
      <c r="CG639" s="224">
        <f t="shared" si="1401"/>
        <v>0</v>
      </c>
      <c r="CH639" s="963">
        <v>0</v>
      </c>
      <c r="CI639" s="964"/>
      <c r="CJ639" s="963">
        <v>0</v>
      </c>
      <c r="CK639" s="964"/>
      <c r="CL639" s="963">
        <v>0</v>
      </c>
      <c r="CM639" s="964"/>
      <c r="CN639" s="963">
        <v>0</v>
      </c>
      <c r="CO639" s="964"/>
      <c r="CP639" s="963">
        <v>0</v>
      </c>
      <c r="CQ639" s="964"/>
      <c r="CR639" s="227">
        <f t="shared" si="1402"/>
        <v>0</v>
      </c>
      <c r="CS639" s="965">
        <v>0</v>
      </c>
      <c r="CT639" s="966"/>
      <c r="CU639" s="965">
        <v>0</v>
      </c>
      <c r="CV639" s="966"/>
      <c r="CW639" s="965">
        <v>0</v>
      </c>
      <c r="CX639" s="966"/>
      <c r="CY639" s="965">
        <v>0</v>
      </c>
      <c r="CZ639" s="966"/>
      <c r="DA639" s="965">
        <v>0</v>
      </c>
      <c r="DB639" s="966"/>
      <c r="DC639" s="230">
        <f t="shared" si="1403"/>
        <v>0</v>
      </c>
      <c r="DD639" s="967">
        <v>0</v>
      </c>
      <c r="DE639" s="968"/>
      <c r="DF639" s="967">
        <v>0</v>
      </c>
      <c r="DG639" s="968"/>
      <c r="DH639" s="967">
        <v>0</v>
      </c>
      <c r="DI639" s="968"/>
      <c r="DJ639" s="967">
        <v>0</v>
      </c>
      <c r="DK639" s="968"/>
      <c r="DL639" s="967">
        <v>0</v>
      </c>
      <c r="DM639" s="968"/>
      <c r="DN639" s="233">
        <f t="shared" si="1404"/>
        <v>0</v>
      </c>
      <c r="DO639" s="650">
        <v>0</v>
      </c>
      <c r="DP639" s="676"/>
      <c r="DQ639" s="650">
        <v>0</v>
      </c>
      <c r="DR639" s="676"/>
      <c r="DS639" s="650">
        <v>0</v>
      </c>
      <c r="DT639" s="676"/>
      <c r="DU639" s="650">
        <v>0</v>
      </c>
      <c r="DV639" s="676"/>
      <c r="DW639" s="650">
        <v>0</v>
      </c>
      <c r="DX639" s="676"/>
      <c r="DY639" s="243">
        <f t="shared" si="1405"/>
        <v>0</v>
      </c>
      <c r="DZ639" s="558">
        <f t="shared" si="1406"/>
        <v>0</v>
      </c>
      <c r="EA639" s="522">
        <f t="shared" si="1407"/>
        <v>0</v>
      </c>
      <c r="EB639" s="522">
        <f t="shared" si="1408"/>
        <v>0</v>
      </c>
      <c r="EC639" s="522">
        <f t="shared" si="1409"/>
        <v>0</v>
      </c>
      <c r="ED639" s="522">
        <f t="shared" si="1410"/>
        <v>0</v>
      </c>
      <c r="EE639" s="574">
        <f t="shared" si="1411"/>
        <v>0</v>
      </c>
      <c r="EF639" s="239">
        <f t="shared" si="1412"/>
        <v>0</v>
      </c>
      <c r="EG639" s="239">
        <f t="shared" si="1413"/>
        <v>0</v>
      </c>
      <c r="EH639" s="239">
        <f t="shared" si="1414"/>
        <v>0</v>
      </c>
      <c r="EI639" s="239">
        <f t="shared" si="1415"/>
        <v>0</v>
      </c>
      <c r="EJ639" s="239">
        <f t="shared" si="1416"/>
        <v>0</v>
      </c>
      <c r="EK639" s="240">
        <f t="shared" si="1417"/>
        <v>0</v>
      </c>
      <c r="EL639" s="34"/>
    </row>
    <row r="640" spans="1:142" ht="15" customHeight="1">
      <c r="C640" s="703" t="s">
        <v>391</v>
      </c>
      <c r="D640" s="662"/>
      <c r="E640" s="662"/>
      <c r="F640" s="662"/>
      <c r="G640" s="662"/>
      <c r="H640" s="662"/>
      <c r="I640" s="662"/>
      <c r="J640" s="662"/>
      <c r="K640" s="662"/>
      <c r="L640" s="662"/>
      <c r="M640" s="762"/>
      <c r="N640" s="851">
        <v>0</v>
      </c>
      <c r="O640" s="654"/>
      <c r="P640" s="851">
        <v>0</v>
      </c>
      <c r="Q640" s="654"/>
      <c r="R640" s="851">
        <v>0</v>
      </c>
      <c r="S640" s="654"/>
      <c r="T640" s="851">
        <v>0</v>
      </c>
      <c r="U640" s="654"/>
      <c r="V640" s="851">
        <v>0</v>
      </c>
      <c r="W640" s="654"/>
      <c r="X640" s="92">
        <f t="shared" si="1390"/>
        <v>0</v>
      </c>
      <c r="Y640" s="849">
        <v>0</v>
      </c>
      <c r="Z640" s="960"/>
      <c r="AA640" s="849">
        <v>0</v>
      </c>
      <c r="AB640" s="960"/>
      <c r="AC640" s="849">
        <v>0</v>
      </c>
      <c r="AD640" s="960"/>
      <c r="AE640" s="849">
        <v>0</v>
      </c>
      <c r="AF640" s="960"/>
      <c r="AG640" s="849">
        <v>0</v>
      </c>
      <c r="AH640" s="960"/>
      <c r="AI640" s="212">
        <f t="shared" si="1391"/>
        <v>0</v>
      </c>
      <c r="AJ640" s="843">
        <v>0</v>
      </c>
      <c r="AK640" s="844"/>
      <c r="AL640" s="843">
        <v>0</v>
      </c>
      <c r="AM640" s="844"/>
      <c r="AN640" s="843">
        <v>0</v>
      </c>
      <c r="AO640" s="844"/>
      <c r="AP640" s="843">
        <v>0</v>
      </c>
      <c r="AQ640" s="844"/>
      <c r="AR640" s="843">
        <v>0</v>
      </c>
      <c r="AS640" s="844"/>
      <c r="AT640" s="215">
        <f t="shared" si="1392"/>
        <v>0</v>
      </c>
      <c r="AU640" s="845">
        <v>0</v>
      </c>
      <c r="AV640" s="846"/>
      <c r="AW640" s="845">
        <v>0</v>
      </c>
      <c r="AX640" s="846"/>
      <c r="AY640" s="845">
        <v>0</v>
      </c>
      <c r="AZ640" s="846"/>
      <c r="BA640" s="845">
        <v>0</v>
      </c>
      <c r="BB640" s="846"/>
      <c r="BC640" s="845">
        <v>0</v>
      </c>
      <c r="BD640" s="846"/>
      <c r="BE640" s="218">
        <f t="shared" si="1393"/>
        <v>0</v>
      </c>
      <c r="BF640" s="847">
        <v>0</v>
      </c>
      <c r="BG640" s="848"/>
      <c r="BH640" s="847">
        <v>0</v>
      </c>
      <c r="BI640" s="848"/>
      <c r="BJ640" s="847">
        <v>0</v>
      </c>
      <c r="BK640" s="848"/>
      <c r="BL640" s="847">
        <v>0</v>
      </c>
      <c r="BM640" s="848"/>
      <c r="BN640" s="847">
        <v>0</v>
      </c>
      <c r="BO640" s="848"/>
      <c r="BP640" s="413">
        <f t="shared" si="1394"/>
        <v>0</v>
      </c>
      <c r="BQ640" s="558">
        <f t="shared" si="1395"/>
        <v>0</v>
      </c>
      <c r="BR640" s="522">
        <f t="shared" si="1396"/>
        <v>0</v>
      </c>
      <c r="BS640" s="522">
        <f t="shared" si="1397"/>
        <v>0</v>
      </c>
      <c r="BT640" s="522">
        <f t="shared" si="1398"/>
        <v>0</v>
      </c>
      <c r="BU640" s="522">
        <f t="shared" si="1399"/>
        <v>0</v>
      </c>
      <c r="BV640" s="574">
        <f t="shared" si="1400"/>
        <v>0</v>
      </c>
      <c r="BW640" s="969">
        <v>0</v>
      </c>
      <c r="BX640" s="970"/>
      <c r="BY640" s="971">
        <v>0</v>
      </c>
      <c r="BZ640" s="970"/>
      <c r="CA640" s="971">
        <v>0</v>
      </c>
      <c r="CB640" s="970"/>
      <c r="CC640" s="971">
        <v>0</v>
      </c>
      <c r="CD640" s="970"/>
      <c r="CE640" s="971">
        <v>0</v>
      </c>
      <c r="CF640" s="970"/>
      <c r="CG640" s="224">
        <f t="shared" si="1401"/>
        <v>0</v>
      </c>
      <c r="CH640" s="963">
        <v>0</v>
      </c>
      <c r="CI640" s="964"/>
      <c r="CJ640" s="963">
        <v>0</v>
      </c>
      <c r="CK640" s="964"/>
      <c r="CL640" s="963">
        <v>0</v>
      </c>
      <c r="CM640" s="964"/>
      <c r="CN640" s="963">
        <v>0</v>
      </c>
      <c r="CO640" s="964"/>
      <c r="CP640" s="963">
        <v>0</v>
      </c>
      <c r="CQ640" s="964"/>
      <c r="CR640" s="227">
        <f t="shared" si="1402"/>
        <v>0</v>
      </c>
      <c r="CS640" s="965">
        <v>0</v>
      </c>
      <c r="CT640" s="966"/>
      <c r="CU640" s="965">
        <v>0</v>
      </c>
      <c r="CV640" s="966"/>
      <c r="CW640" s="965">
        <v>0</v>
      </c>
      <c r="CX640" s="966"/>
      <c r="CY640" s="965">
        <v>0</v>
      </c>
      <c r="CZ640" s="966"/>
      <c r="DA640" s="965">
        <v>0</v>
      </c>
      <c r="DB640" s="966"/>
      <c r="DC640" s="230">
        <f t="shared" si="1403"/>
        <v>0</v>
      </c>
      <c r="DD640" s="967">
        <v>0</v>
      </c>
      <c r="DE640" s="968"/>
      <c r="DF640" s="967">
        <v>0</v>
      </c>
      <c r="DG640" s="968"/>
      <c r="DH640" s="967">
        <v>0</v>
      </c>
      <c r="DI640" s="968"/>
      <c r="DJ640" s="967">
        <v>0</v>
      </c>
      <c r="DK640" s="968"/>
      <c r="DL640" s="967">
        <v>0</v>
      </c>
      <c r="DM640" s="968"/>
      <c r="DN640" s="233">
        <f t="shared" si="1404"/>
        <v>0</v>
      </c>
      <c r="DO640" s="650">
        <v>0</v>
      </c>
      <c r="DP640" s="676"/>
      <c r="DQ640" s="650">
        <v>0</v>
      </c>
      <c r="DR640" s="676"/>
      <c r="DS640" s="650">
        <v>0</v>
      </c>
      <c r="DT640" s="676"/>
      <c r="DU640" s="650">
        <v>0</v>
      </c>
      <c r="DV640" s="676"/>
      <c r="DW640" s="650">
        <v>0</v>
      </c>
      <c r="DX640" s="676"/>
      <c r="DY640" s="243">
        <f t="shared" si="1405"/>
        <v>0</v>
      </c>
      <c r="DZ640" s="558">
        <f t="shared" si="1406"/>
        <v>0</v>
      </c>
      <c r="EA640" s="522">
        <f t="shared" si="1407"/>
        <v>0</v>
      </c>
      <c r="EB640" s="522">
        <f t="shared" si="1408"/>
        <v>0</v>
      </c>
      <c r="EC640" s="522">
        <f t="shared" si="1409"/>
        <v>0</v>
      </c>
      <c r="ED640" s="522">
        <f t="shared" si="1410"/>
        <v>0</v>
      </c>
      <c r="EE640" s="574">
        <f t="shared" si="1411"/>
        <v>0</v>
      </c>
      <c r="EF640" s="239">
        <f t="shared" si="1412"/>
        <v>0</v>
      </c>
      <c r="EG640" s="239">
        <f t="shared" si="1413"/>
        <v>0</v>
      </c>
      <c r="EH640" s="239">
        <f t="shared" si="1414"/>
        <v>0</v>
      </c>
      <c r="EI640" s="239">
        <f t="shared" si="1415"/>
        <v>0</v>
      </c>
      <c r="EJ640" s="239">
        <f t="shared" si="1416"/>
        <v>0</v>
      </c>
      <c r="EK640" s="240">
        <f t="shared" si="1417"/>
        <v>0</v>
      </c>
      <c r="EL640" s="34"/>
    </row>
    <row r="641" spans="1:142" ht="15" customHeight="1">
      <c r="C641" s="703" t="s">
        <v>391</v>
      </c>
      <c r="D641" s="662"/>
      <c r="E641" s="662"/>
      <c r="F641" s="662"/>
      <c r="G641" s="662"/>
      <c r="H641" s="662"/>
      <c r="I641" s="662"/>
      <c r="J641" s="662"/>
      <c r="K641" s="662"/>
      <c r="L641" s="662"/>
      <c r="M641" s="762"/>
      <c r="N641" s="851">
        <v>0</v>
      </c>
      <c r="O641" s="654"/>
      <c r="P641" s="851">
        <v>0</v>
      </c>
      <c r="Q641" s="654"/>
      <c r="R641" s="851">
        <v>0</v>
      </c>
      <c r="S641" s="654"/>
      <c r="T641" s="851">
        <v>0</v>
      </c>
      <c r="U641" s="654"/>
      <c r="V641" s="851">
        <v>0</v>
      </c>
      <c r="W641" s="654"/>
      <c r="X641" s="92">
        <f t="shared" si="1390"/>
        <v>0</v>
      </c>
      <c r="Y641" s="849">
        <v>0</v>
      </c>
      <c r="Z641" s="960"/>
      <c r="AA641" s="849">
        <v>0</v>
      </c>
      <c r="AB641" s="960"/>
      <c r="AC641" s="849">
        <v>0</v>
      </c>
      <c r="AD641" s="960"/>
      <c r="AE641" s="849">
        <v>0</v>
      </c>
      <c r="AF641" s="960"/>
      <c r="AG641" s="849">
        <v>0</v>
      </c>
      <c r="AH641" s="960"/>
      <c r="AI641" s="212">
        <f t="shared" si="1391"/>
        <v>0</v>
      </c>
      <c r="AJ641" s="843">
        <v>0</v>
      </c>
      <c r="AK641" s="844"/>
      <c r="AL641" s="843">
        <v>0</v>
      </c>
      <c r="AM641" s="844"/>
      <c r="AN641" s="843">
        <v>0</v>
      </c>
      <c r="AO641" s="844"/>
      <c r="AP641" s="843">
        <v>0</v>
      </c>
      <c r="AQ641" s="844"/>
      <c r="AR641" s="843">
        <v>0</v>
      </c>
      <c r="AS641" s="844"/>
      <c r="AT641" s="215">
        <f t="shared" si="1392"/>
        <v>0</v>
      </c>
      <c r="AU641" s="845">
        <v>0</v>
      </c>
      <c r="AV641" s="846"/>
      <c r="AW641" s="845">
        <v>0</v>
      </c>
      <c r="AX641" s="846"/>
      <c r="AY641" s="845">
        <v>0</v>
      </c>
      <c r="AZ641" s="846"/>
      <c r="BA641" s="845">
        <v>0</v>
      </c>
      <c r="BB641" s="846"/>
      <c r="BC641" s="845">
        <v>0</v>
      </c>
      <c r="BD641" s="846"/>
      <c r="BE641" s="218">
        <f t="shared" si="1393"/>
        <v>0</v>
      </c>
      <c r="BF641" s="847">
        <v>0</v>
      </c>
      <c r="BG641" s="848"/>
      <c r="BH641" s="847">
        <v>0</v>
      </c>
      <c r="BI641" s="848"/>
      <c r="BJ641" s="847">
        <v>0</v>
      </c>
      <c r="BK641" s="848"/>
      <c r="BL641" s="847">
        <v>0</v>
      </c>
      <c r="BM641" s="848"/>
      <c r="BN641" s="847">
        <v>0</v>
      </c>
      <c r="BO641" s="848"/>
      <c r="BP641" s="413">
        <f t="shared" si="1394"/>
        <v>0</v>
      </c>
      <c r="BQ641" s="558">
        <f t="shared" si="1395"/>
        <v>0</v>
      </c>
      <c r="BR641" s="522">
        <f t="shared" si="1396"/>
        <v>0</v>
      </c>
      <c r="BS641" s="522">
        <f t="shared" si="1397"/>
        <v>0</v>
      </c>
      <c r="BT641" s="522">
        <f t="shared" si="1398"/>
        <v>0</v>
      </c>
      <c r="BU641" s="522">
        <f t="shared" si="1399"/>
        <v>0</v>
      </c>
      <c r="BV641" s="574">
        <f t="shared" si="1400"/>
        <v>0</v>
      </c>
      <c r="BW641" s="969">
        <v>0</v>
      </c>
      <c r="BX641" s="970"/>
      <c r="BY641" s="971">
        <v>0</v>
      </c>
      <c r="BZ641" s="970"/>
      <c r="CA641" s="971">
        <v>0</v>
      </c>
      <c r="CB641" s="970"/>
      <c r="CC641" s="971">
        <v>0</v>
      </c>
      <c r="CD641" s="970"/>
      <c r="CE641" s="971">
        <v>0</v>
      </c>
      <c r="CF641" s="970"/>
      <c r="CG641" s="224">
        <f t="shared" si="1401"/>
        <v>0</v>
      </c>
      <c r="CH641" s="963">
        <v>0</v>
      </c>
      <c r="CI641" s="964"/>
      <c r="CJ641" s="963">
        <v>0</v>
      </c>
      <c r="CK641" s="964"/>
      <c r="CL641" s="963">
        <v>0</v>
      </c>
      <c r="CM641" s="964"/>
      <c r="CN641" s="963">
        <v>0</v>
      </c>
      <c r="CO641" s="964"/>
      <c r="CP641" s="963">
        <v>0</v>
      </c>
      <c r="CQ641" s="964"/>
      <c r="CR641" s="227">
        <f t="shared" si="1402"/>
        <v>0</v>
      </c>
      <c r="CS641" s="965">
        <v>0</v>
      </c>
      <c r="CT641" s="966"/>
      <c r="CU641" s="965">
        <v>0</v>
      </c>
      <c r="CV641" s="966"/>
      <c r="CW641" s="965">
        <v>0</v>
      </c>
      <c r="CX641" s="966"/>
      <c r="CY641" s="965">
        <v>0</v>
      </c>
      <c r="CZ641" s="966"/>
      <c r="DA641" s="965">
        <v>0</v>
      </c>
      <c r="DB641" s="966"/>
      <c r="DC641" s="230">
        <f t="shared" si="1403"/>
        <v>0</v>
      </c>
      <c r="DD641" s="967">
        <v>0</v>
      </c>
      <c r="DE641" s="968"/>
      <c r="DF641" s="967">
        <v>0</v>
      </c>
      <c r="DG641" s="968"/>
      <c r="DH641" s="967">
        <v>0</v>
      </c>
      <c r="DI641" s="968"/>
      <c r="DJ641" s="967">
        <v>0</v>
      </c>
      <c r="DK641" s="968"/>
      <c r="DL641" s="967">
        <v>0</v>
      </c>
      <c r="DM641" s="968"/>
      <c r="DN641" s="233">
        <f t="shared" si="1404"/>
        <v>0</v>
      </c>
      <c r="DO641" s="650">
        <v>0</v>
      </c>
      <c r="DP641" s="676"/>
      <c r="DQ641" s="650">
        <v>0</v>
      </c>
      <c r="DR641" s="676"/>
      <c r="DS641" s="650">
        <v>0</v>
      </c>
      <c r="DT641" s="676"/>
      <c r="DU641" s="650">
        <v>0</v>
      </c>
      <c r="DV641" s="676"/>
      <c r="DW641" s="650">
        <v>0</v>
      </c>
      <c r="DX641" s="676"/>
      <c r="DY641" s="243">
        <f t="shared" si="1405"/>
        <v>0</v>
      </c>
      <c r="DZ641" s="558">
        <f t="shared" si="1406"/>
        <v>0</v>
      </c>
      <c r="EA641" s="522">
        <f t="shared" si="1407"/>
        <v>0</v>
      </c>
      <c r="EB641" s="522">
        <f t="shared" si="1408"/>
        <v>0</v>
      </c>
      <c r="EC641" s="522">
        <f t="shared" si="1409"/>
        <v>0</v>
      </c>
      <c r="ED641" s="522">
        <f t="shared" si="1410"/>
        <v>0</v>
      </c>
      <c r="EE641" s="574">
        <f t="shared" si="1411"/>
        <v>0</v>
      </c>
      <c r="EF641" s="239">
        <f t="shared" si="1412"/>
        <v>0</v>
      </c>
      <c r="EG641" s="239">
        <f t="shared" si="1413"/>
        <v>0</v>
      </c>
      <c r="EH641" s="239">
        <f t="shared" si="1414"/>
        <v>0</v>
      </c>
      <c r="EI641" s="239">
        <f t="shared" si="1415"/>
        <v>0</v>
      </c>
      <c r="EJ641" s="239">
        <f t="shared" si="1416"/>
        <v>0</v>
      </c>
      <c r="EK641" s="240">
        <f t="shared" si="1417"/>
        <v>0</v>
      </c>
      <c r="EL641" s="34"/>
    </row>
    <row r="642" spans="1:142" ht="15" customHeight="1">
      <c r="C642" s="703" t="s">
        <v>391</v>
      </c>
      <c r="D642" s="662"/>
      <c r="E642" s="662"/>
      <c r="F642" s="662"/>
      <c r="G642" s="662"/>
      <c r="H642" s="662"/>
      <c r="I642" s="662"/>
      <c r="J642" s="662"/>
      <c r="K642" s="662"/>
      <c r="L642" s="662"/>
      <c r="M642" s="762"/>
      <c r="N642" s="851">
        <v>0</v>
      </c>
      <c r="O642" s="654"/>
      <c r="P642" s="851">
        <v>0</v>
      </c>
      <c r="Q642" s="654"/>
      <c r="R642" s="851">
        <v>0</v>
      </c>
      <c r="S642" s="654"/>
      <c r="T642" s="851">
        <v>0</v>
      </c>
      <c r="U642" s="654"/>
      <c r="V642" s="851">
        <v>0</v>
      </c>
      <c r="W642" s="654"/>
      <c r="X642" s="92">
        <f t="shared" si="1390"/>
        <v>0</v>
      </c>
      <c r="Y642" s="849">
        <v>0</v>
      </c>
      <c r="Z642" s="960"/>
      <c r="AA642" s="849">
        <v>0</v>
      </c>
      <c r="AB642" s="960"/>
      <c r="AC642" s="849">
        <v>0</v>
      </c>
      <c r="AD642" s="960"/>
      <c r="AE642" s="849">
        <v>0</v>
      </c>
      <c r="AF642" s="960"/>
      <c r="AG642" s="849">
        <v>0</v>
      </c>
      <c r="AH642" s="960"/>
      <c r="AI642" s="212">
        <f t="shared" si="1391"/>
        <v>0</v>
      </c>
      <c r="AJ642" s="843">
        <v>0</v>
      </c>
      <c r="AK642" s="844"/>
      <c r="AL642" s="843">
        <v>0</v>
      </c>
      <c r="AM642" s="844"/>
      <c r="AN642" s="843">
        <v>0</v>
      </c>
      <c r="AO642" s="844"/>
      <c r="AP642" s="843">
        <v>0</v>
      </c>
      <c r="AQ642" s="844"/>
      <c r="AR642" s="843">
        <v>0</v>
      </c>
      <c r="AS642" s="844"/>
      <c r="AT642" s="215">
        <f t="shared" si="1392"/>
        <v>0</v>
      </c>
      <c r="AU642" s="845">
        <v>0</v>
      </c>
      <c r="AV642" s="846"/>
      <c r="AW642" s="845">
        <v>0</v>
      </c>
      <c r="AX642" s="846"/>
      <c r="AY642" s="845">
        <v>0</v>
      </c>
      <c r="AZ642" s="846"/>
      <c r="BA642" s="845">
        <v>0</v>
      </c>
      <c r="BB642" s="846"/>
      <c r="BC642" s="845">
        <v>0</v>
      </c>
      <c r="BD642" s="846"/>
      <c r="BE642" s="218">
        <f t="shared" si="1393"/>
        <v>0</v>
      </c>
      <c r="BF642" s="847">
        <v>0</v>
      </c>
      <c r="BG642" s="848"/>
      <c r="BH642" s="847">
        <v>0</v>
      </c>
      <c r="BI642" s="848"/>
      <c r="BJ642" s="847">
        <v>0</v>
      </c>
      <c r="BK642" s="848"/>
      <c r="BL642" s="847">
        <v>0</v>
      </c>
      <c r="BM642" s="848"/>
      <c r="BN642" s="847">
        <v>0</v>
      </c>
      <c r="BO642" s="848"/>
      <c r="BP642" s="413">
        <f t="shared" si="1394"/>
        <v>0</v>
      </c>
      <c r="BQ642" s="558">
        <f t="shared" si="1395"/>
        <v>0</v>
      </c>
      <c r="BR642" s="522">
        <f t="shared" si="1396"/>
        <v>0</v>
      </c>
      <c r="BS642" s="522">
        <f t="shared" si="1397"/>
        <v>0</v>
      </c>
      <c r="BT642" s="522">
        <f t="shared" si="1398"/>
        <v>0</v>
      </c>
      <c r="BU642" s="522">
        <f t="shared" si="1399"/>
        <v>0</v>
      </c>
      <c r="BV642" s="574">
        <f t="shared" si="1400"/>
        <v>0</v>
      </c>
      <c r="BW642" s="969">
        <v>0</v>
      </c>
      <c r="BX642" s="970"/>
      <c r="BY642" s="971">
        <v>0</v>
      </c>
      <c r="BZ642" s="970"/>
      <c r="CA642" s="971">
        <v>0</v>
      </c>
      <c r="CB642" s="970"/>
      <c r="CC642" s="971">
        <v>0</v>
      </c>
      <c r="CD642" s="970"/>
      <c r="CE642" s="971">
        <v>0</v>
      </c>
      <c r="CF642" s="970"/>
      <c r="CG642" s="224">
        <f t="shared" si="1401"/>
        <v>0</v>
      </c>
      <c r="CH642" s="963">
        <v>0</v>
      </c>
      <c r="CI642" s="964"/>
      <c r="CJ642" s="963">
        <v>0</v>
      </c>
      <c r="CK642" s="964"/>
      <c r="CL642" s="963">
        <v>0</v>
      </c>
      <c r="CM642" s="964"/>
      <c r="CN642" s="963">
        <v>0</v>
      </c>
      <c r="CO642" s="964"/>
      <c r="CP642" s="963">
        <v>0</v>
      </c>
      <c r="CQ642" s="964"/>
      <c r="CR642" s="227">
        <f t="shared" si="1402"/>
        <v>0</v>
      </c>
      <c r="CS642" s="965">
        <v>0</v>
      </c>
      <c r="CT642" s="966"/>
      <c r="CU642" s="965">
        <v>0</v>
      </c>
      <c r="CV642" s="966"/>
      <c r="CW642" s="965">
        <v>0</v>
      </c>
      <c r="CX642" s="966"/>
      <c r="CY642" s="965">
        <v>0</v>
      </c>
      <c r="CZ642" s="966"/>
      <c r="DA642" s="965">
        <v>0</v>
      </c>
      <c r="DB642" s="966"/>
      <c r="DC642" s="230">
        <f t="shared" si="1403"/>
        <v>0</v>
      </c>
      <c r="DD642" s="967">
        <v>0</v>
      </c>
      <c r="DE642" s="968"/>
      <c r="DF642" s="967">
        <v>0</v>
      </c>
      <c r="DG642" s="968"/>
      <c r="DH642" s="967">
        <v>0</v>
      </c>
      <c r="DI642" s="968"/>
      <c r="DJ642" s="967">
        <v>0</v>
      </c>
      <c r="DK642" s="968"/>
      <c r="DL642" s="967">
        <v>0</v>
      </c>
      <c r="DM642" s="968"/>
      <c r="DN642" s="233">
        <f t="shared" si="1404"/>
        <v>0</v>
      </c>
      <c r="DO642" s="650">
        <v>0</v>
      </c>
      <c r="DP642" s="676"/>
      <c r="DQ642" s="650">
        <v>0</v>
      </c>
      <c r="DR642" s="676"/>
      <c r="DS642" s="650">
        <v>0</v>
      </c>
      <c r="DT642" s="676"/>
      <c r="DU642" s="650">
        <v>0</v>
      </c>
      <c r="DV642" s="676"/>
      <c r="DW642" s="650">
        <v>0</v>
      </c>
      <c r="DX642" s="676"/>
      <c r="DY642" s="243">
        <f t="shared" si="1405"/>
        <v>0</v>
      </c>
      <c r="DZ642" s="558">
        <f t="shared" si="1406"/>
        <v>0</v>
      </c>
      <c r="EA642" s="522">
        <f t="shared" si="1407"/>
        <v>0</v>
      </c>
      <c r="EB642" s="522">
        <f t="shared" si="1408"/>
        <v>0</v>
      </c>
      <c r="EC642" s="522">
        <f t="shared" si="1409"/>
        <v>0</v>
      </c>
      <c r="ED642" s="522">
        <f t="shared" si="1410"/>
        <v>0</v>
      </c>
      <c r="EE642" s="574">
        <f t="shared" si="1411"/>
        <v>0</v>
      </c>
      <c r="EF642" s="239">
        <f t="shared" si="1412"/>
        <v>0</v>
      </c>
      <c r="EG642" s="239">
        <f t="shared" si="1413"/>
        <v>0</v>
      </c>
      <c r="EH642" s="239">
        <f t="shared" si="1414"/>
        <v>0</v>
      </c>
      <c r="EI642" s="239">
        <f t="shared" si="1415"/>
        <v>0</v>
      </c>
      <c r="EJ642" s="239">
        <f t="shared" si="1416"/>
        <v>0</v>
      </c>
      <c r="EK642" s="240">
        <f t="shared" si="1417"/>
        <v>0</v>
      </c>
      <c r="EL642" s="34"/>
    </row>
    <row r="643" spans="1:142" ht="15" customHeight="1">
      <c r="C643" s="703" t="s">
        <v>391</v>
      </c>
      <c r="D643" s="662"/>
      <c r="E643" s="662"/>
      <c r="F643" s="662"/>
      <c r="G643" s="662"/>
      <c r="H643" s="662"/>
      <c r="I643" s="662"/>
      <c r="J643" s="662"/>
      <c r="K643" s="662"/>
      <c r="L643" s="662"/>
      <c r="M643" s="762"/>
      <c r="N643" s="851">
        <v>0</v>
      </c>
      <c r="O643" s="654"/>
      <c r="P643" s="851">
        <v>0</v>
      </c>
      <c r="Q643" s="654"/>
      <c r="R643" s="851">
        <v>0</v>
      </c>
      <c r="S643" s="654"/>
      <c r="T643" s="851">
        <v>0</v>
      </c>
      <c r="U643" s="654"/>
      <c r="V643" s="851">
        <v>0</v>
      </c>
      <c r="W643" s="654"/>
      <c r="X643" s="92">
        <f t="shared" si="1390"/>
        <v>0</v>
      </c>
      <c r="Y643" s="849">
        <v>0</v>
      </c>
      <c r="Z643" s="960"/>
      <c r="AA643" s="849">
        <v>0</v>
      </c>
      <c r="AB643" s="960"/>
      <c r="AC643" s="849">
        <v>0</v>
      </c>
      <c r="AD643" s="960"/>
      <c r="AE643" s="849">
        <v>0</v>
      </c>
      <c r="AF643" s="960"/>
      <c r="AG643" s="849">
        <v>0</v>
      </c>
      <c r="AH643" s="960"/>
      <c r="AI643" s="212">
        <f t="shared" si="1391"/>
        <v>0</v>
      </c>
      <c r="AJ643" s="843">
        <v>0</v>
      </c>
      <c r="AK643" s="844"/>
      <c r="AL643" s="843">
        <v>0</v>
      </c>
      <c r="AM643" s="844"/>
      <c r="AN643" s="843">
        <v>0</v>
      </c>
      <c r="AO643" s="844"/>
      <c r="AP643" s="843">
        <v>0</v>
      </c>
      <c r="AQ643" s="844"/>
      <c r="AR643" s="843">
        <v>0</v>
      </c>
      <c r="AS643" s="844"/>
      <c r="AT643" s="215">
        <f t="shared" si="1392"/>
        <v>0</v>
      </c>
      <c r="AU643" s="845">
        <v>0</v>
      </c>
      <c r="AV643" s="846"/>
      <c r="AW643" s="845">
        <v>0</v>
      </c>
      <c r="AX643" s="846"/>
      <c r="AY643" s="845">
        <v>0</v>
      </c>
      <c r="AZ643" s="846"/>
      <c r="BA643" s="845">
        <v>0</v>
      </c>
      <c r="BB643" s="846"/>
      <c r="BC643" s="845">
        <v>0</v>
      </c>
      <c r="BD643" s="846"/>
      <c r="BE643" s="218">
        <f t="shared" si="1393"/>
        <v>0</v>
      </c>
      <c r="BF643" s="847">
        <v>0</v>
      </c>
      <c r="BG643" s="848"/>
      <c r="BH643" s="847">
        <v>0</v>
      </c>
      <c r="BI643" s="848"/>
      <c r="BJ643" s="847">
        <v>0</v>
      </c>
      <c r="BK643" s="848"/>
      <c r="BL643" s="847">
        <v>0</v>
      </c>
      <c r="BM643" s="848"/>
      <c r="BN643" s="847">
        <v>0</v>
      </c>
      <c r="BO643" s="848"/>
      <c r="BP643" s="413">
        <f t="shared" si="1394"/>
        <v>0</v>
      </c>
      <c r="BQ643" s="558">
        <f t="shared" si="1395"/>
        <v>0</v>
      </c>
      <c r="BR643" s="522">
        <f t="shared" si="1396"/>
        <v>0</v>
      </c>
      <c r="BS643" s="522">
        <f t="shared" si="1397"/>
        <v>0</v>
      </c>
      <c r="BT643" s="522">
        <f t="shared" si="1398"/>
        <v>0</v>
      </c>
      <c r="BU643" s="522">
        <f t="shared" si="1399"/>
        <v>0</v>
      </c>
      <c r="BV643" s="574">
        <f t="shared" si="1400"/>
        <v>0</v>
      </c>
      <c r="BW643" s="969">
        <v>0</v>
      </c>
      <c r="BX643" s="970"/>
      <c r="BY643" s="971">
        <v>0</v>
      </c>
      <c r="BZ643" s="970"/>
      <c r="CA643" s="971">
        <v>0</v>
      </c>
      <c r="CB643" s="970"/>
      <c r="CC643" s="971">
        <v>0</v>
      </c>
      <c r="CD643" s="970"/>
      <c r="CE643" s="971">
        <v>0</v>
      </c>
      <c r="CF643" s="970"/>
      <c r="CG643" s="224">
        <f t="shared" si="1401"/>
        <v>0</v>
      </c>
      <c r="CH643" s="963">
        <v>0</v>
      </c>
      <c r="CI643" s="964"/>
      <c r="CJ643" s="963">
        <v>0</v>
      </c>
      <c r="CK643" s="964"/>
      <c r="CL643" s="963">
        <v>0</v>
      </c>
      <c r="CM643" s="964"/>
      <c r="CN643" s="963">
        <v>0</v>
      </c>
      <c r="CO643" s="964"/>
      <c r="CP643" s="963">
        <v>0</v>
      </c>
      <c r="CQ643" s="964"/>
      <c r="CR643" s="227">
        <f t="shared" si="1402"/>
        <v>0</v>
      </c>
      <c r="CS643" s="965">
        <v>0</v>
      </c>
      <c r="CT643" s="966"/>
      <c r="CU643" s="965">
        <v>0</v>
      </c>
      <c r="CV643" s="966"/>
      <c r="CW643" s="965">
        <v>0</v>
      </c>
      <c r="CX643" s="966"/>
      <c r="CY643" s="965">
        <v>0</v>
      </c>
      <c r="CZ643" s="966"/>
      <c r="DA643" s="965">
        <v>0</v>
      </c>
      <c r="DB643" s="966"/>
      <c r="DC643" s="230">
        <f t="shared" si="1403"/>
        <v>0</v>
      </c>
      <c r="DD643" s="967">
        <v>0</v>
      </c>
      <c r="DE643" s="968"/>
      <c r="DF643" s="967">
        <v>0</v>
      </c>
      <c r="DG643" s="968"/>
      <c r="DH643" s="967">
        <v>0</v>
      </c>
      <c r="DI643" s="968"/>
      <c r="DJ643" s="967">
        <v>0</v>
      </c>
      <c r="DK643" s="968"/>
      <c r="DL643" s="967">
        <v>0</v>
      </c>
      <c r="DM643" s="968"/>
      <c r="DN643" s="233">
        <f t="shared" si="1404"/>
        <v>0</v>
      </c>
      <c r="DO643" s="650">
        <v>0</v>
      </c>
      <c r="DP643" s="676"/>
      <c r="DQ643" s="650">
        <v>0</v>
      </c>
      <c r="DR643" s="676"/>
      <c r="DS643" s="650">
        <v>0</v>
      </c>
      <c r="DT643" s="676"/>
      <c r="DU643" s="650">
        <v>0</v>
      </c>
      <c r="DV643" s="676"/>
      <c r="DW643" s="650">
        <v>0</v>
      </c>
      <c r="DX643" s="676"/>
      <c r="DY643" s="243">
        <f t="shared" si="1405"/>
        <v>0</v>
      </c>
      <c r="DZ643" s="558">
        <f t="shared" si="1406"/>
        <v>0</v>
      </c>
      <c r="EA643" s="522">
        <f t="shared" si="1407"/>
        <v>0</v>
      </c>
      <c r="EB643" s="522">
        <f t="shared" si="1408"/>
        <v>0</v>
      </c>
      <c r="EC643" s="522">
        <f t="shared" si="1409"/>
        <v>0</v>
      </c>
      <c r="ED643" s="522">
        <f t="shared" si="1410"/>
        <v>0</v>
      </c>
      <c r="EE643" s="574">
        <f t="shared" si="1411"/>
        <v>0</v>
      </c>
      <c r="EF643" s="239">
        <f t="shared" si="1412"/>
        <v>0</v>
      </c>
      <c r="EG643" s="239">
        <f t="shared" si="1413"/>
        <v>0</v>
      </c>
      <c r="EH643" s="239">
        <f t="shared" si="1414"/>
        <v>0</v>
      </c>
      <c r="EI643" s="239">
        <f t="shared" si="1415"/>
        <v>0</v>
      </c>
      <c r="EJ643" s="239">
        <f t="shared" si="1416"/>
        <v>0</v>
      </c>
      <c r="EK643" s="240">
        <f t="shared" si="1417"/>
        <v>0</v>
      </c>
      <c r="EL643" s="34"/>
    </row>
    <row r="644" spans="1:142" ht="15" customHeight="1">
      <c r="C644" s="703" t="s">
        <v>391</v>
      </c>
      <c r="D644" s="662"/>
      <c r="E644" s="662"/>
      <c r="F644" s="662"/>
      <c r="G644" s="662"/>
      <c r="H644" s="662"/>
      <c r="I644" s="662"/>
      <c r="J644" s="662"/>
      <c r="K644" s="662"/>
      <c r="L644" s="662"/>
      <c r="M644" s="762"/>
      <c r="N644" s="851">
        <v>0</v>
      </c>
      <c r="O644" s="654"/>
      <c r="P644" s="851">
        <v>0</v>
      </c>
      <c r="Q644" s="654"/>
      <c r="R644" s="851">
        <v>0</v>
      </c>
      <c r="S644" s="654"/>
      <c r="T644" s="851">
        <v>0</v>
      </c>
      <c r="U644" s="654"/>
      <c r="V644" s="851">
        <v>0</v>
      </c>
      <c r="W644" s="654"/>
      <c r="X644" s="92">
        <f t="shared" si="1390"/>
        <v>0</v>
      </c>
      <c r="Y644" s="849">
        <v>0</v>
      </c>
      <c r="Z644" s="960"/>
      <c r="AA644" s="849">
        <v>0</v>
      </c>
      <c r="AB644" s="960"/>
      <c r="AC644" s="849">
        <v>0</v>
      </c>
      <c r="AD644" s="960"/>
      <c r="AE644" s="849">
        <v>0</v>
      </c>
      <c r="AF644" s="960"/>
      <c r="AG644" s="849">
        <v>0</v>
      </c>
      <c r="AH644" s="960"/>
      <c r="AI644" s="212">
        <f t="shared" si="1391"/>
        <v>0</v>
      </c>
      <c r="AJ644" s="843">
        <v>0</v>
      </c>
      <c r="AK644" s="844"/>
      <c r="AL644" s="843">
        <v>0</v>
      </c>
      <c r="AM644" s="844"/>
      <c r="AN644" s="843">
        <v>0</v>
      </c>
      <c r="AO644" s="844"/>
      <c r="AP644" s="843">
        <v>0</v>
      </c>
      <c r="AQ644" s="844"/>
      <c r="AR644" s="843">
        <v>0</v>
      </c>
      <c r="AS644" s="844"/>
      <c r="AT644" s="215">
        <f t="shared" si="1392"/>
        <v>0</v>
      </c>
      <c r="AU644" s="845">
        <v>0</v>
      </c>
      <c r="AV644" s="846"/>
      <c r="AW644" s="845">
        <v>0</v>
      </c>
      <c r="AX644" s="846"/>
      <c r="AY644" s="845">
        <v>0</v>
      </c>
      <c r="AZ644" s="846"/>
      <c r="BA644" s="845">
        <v>0</v>
      </c>
      <c r="BB644" s="846"/>
      <c r="BC644" s="845">
        <v>0</v>
      </c>
      <c r="BD644" s="846"/>
      <c r="BE644" s="218">
        <f t="shared" si="1393"/>
        <v>0</v>
      </c>
      <c r="BF644" s="847">
        <v>0</v>
      </c>
      <c r="BG644" s="848"/>
      <c r="BH644" s="847">
        <v>0</v>
      </c>
      <c r="BI644" s="848"/>
      <c r="BJ644" s="847">
        <v>0</v>
      </c>
      <c r="BK644" s="848"/>
      <c r="BL644" s="847">
        <v>0</v>
      </c>
      <c r="BM644" s="848"/>
      <c r="BN644" s="847">
        <v>0</v>
      </c>
      <c r="BO644" s="848"/>
      <c r="BP644" s="413">
        <f t="shared" si="1394"/>
        <v>0</v>
      </c>
      <c r="BQ644" s="558">
        <f t="shared" si="1395"/>
        <v>0</v>
      </c>
      <c r="BR644" s="522">
        <f t="shared" si="1396"/>
        <v>0</v>
      </c>
      <c r="BS644" s="522">
        <f t="shared" si="1397"/>
        <v>0</v>
      </c>
      <c r="BT644" s="522">
        <f t="shared" si="1398"/>
        <v>0</v>
      </c>
      <c r="BU644" s="522">
        <f t="shared" si="1399"/>
        <v>0</v>
      </c>
      <c r="BV644" s="574">
        <f t="shared" si="1400"/>
        <v>0</v>
      </c>
      <c r="BW644" s="969">
        <v>0</v>
      </c>
      <c r="BX644" s="970"/>
      <c r="BY644" s="971">
        <v>0</v>
      </c>
      <c r="BZ644" s="970"/>
      <c r="CA644" s="971">
        <v>0</v>
      </c>
      <c r="CB644" s="970"/>
      <c r="CC644" s="971">
        <v>0</v>
      </c>
      <c r="CD644" s="970"/>
      <c r="CE644" s="971">
        <v>0</v>
      </c>
      <c r="CF644" s="970"/>
      <c r="CG644" s="224">
        <f t="shared" si="1401"/>
        <v>0</v>
      </c>
      <c r="CH644" s="963">
        <v>0</v>
      </c>
      <c r="CI644" s="964"/>
      <c r="CJ644" s="963">
        <v>0</v>
      </c>
      <c r="CK644" s="964"/>
      <c r="CL644" s="963">
        <v>0</v>
      </c>
      <c r="CM644" s="964"/>
      <c r="CN644" s="963">
        <v>0</v>
      </c>
      <c r="CO644" s="964"/>
      <c r="CP644" s="963">
        <v>0</v>
      </c>
      <c r="CQ644" s="964"/>
      <c r="CR644" s="227">
        <f t="shared" si="1402"/>
        <v>0</v>
      </c>
      <c r="CS644" s="965">
        <v>0</v>
      </c>
      <c r="CT644" s="966"/>
      <c r="CU644" s="965">
        <v>0</v>
      </c>
      <c r="CV644" s="966"/>
      <c r="CW644" s="965">
        <v>0</v>
      </c>
      <c r="CX644" s="966"/>
      <c r="CY644" s="965">
        <v>0</v>
      </c>
      <c r="CZ644" s="966"/>
      <c r="DA644" s="965">
        <v>0</v>
      </c>
      <c r="DB644" s="966"/>
      <c r="DC644" s="230">
        <f t="shared" si="1403"/>
        <v>0</v>
      </c>
      <c r="DD644" s="967">
        <v>0</v>
      </c>
      <c r="DE644" s="968"/>
      <c r="DF644" s="967">
        <v>0</v>
      </c>
      <c r="DG644" s="968"/>
      <c r="DH644" s="967">
        <v>0</v>
      </c>
      <c r="DI644" s="968"/>
      <c r="DJ644" s="967">
        <v>0</v>
      </c>
      <c r="DK644" s="968"/>
      <c r="DL644" s="967">
        <v>0</v>
      </c>
      <c r="DM644" s="968"/>
      <c r="DN644" s="233">
        <f t="shared" si="1404"/>
        <v>0</v>
      </c>
      <c r="DO644" s="650">
        <v>0</v>
      </c>
      <c r="DP644" s="676"/>
      <c r="DQ644" s="650">
        <v>0</v>
      </c>
      <c r="DR644" s="676"/>
      <c r="DS644" s="650">
        <v>0</v>
      </c>
      <c r="DT644" s="676"/>
      <c r="DU644" s="650">
        <v>0</v>
      </c>
      <c r="DV644" s="676"/>
      <c r="DW644" s="650">
        <v>0</v>
      </c>
      <c r="DX644" s="676"/>
      <c r="DY644" s="243">
        <f t="shared" si="1405"/>
        <v>0</v>
      </c>
      <c r="DZ644" s="558">
        <f t="shared" si="1406"/>
        <v>0</v>
      </c>
      <c r="EA644" s="522">
        <f t="shared" si="1407"/>
        <v>0</v>
      </c>
      <c r="EB644" s="522">
        <f t="shared" si="1408"/>
        <v>0</v>
      </c>
      <c r="EC644" s="522">
        <f t="shared" si="1409"/>
        <v>0</v>
      </c>
      <c r="ED644" s="522">
        <f t="shared" si="1410"/>
        <v>0</v>
      </c>
      <c r="EE644" s="574">
        <f t="shared" si="1411"/>
        <v>0</v>
      </c>
      <c r="EF644" s="239">
        <f t="shared" si="1412"/>
        <v>0</v>
      </c>
      <c r="EG644" s="239">
        <f t="shared" si="1413"/>
        <v>0</v>
      </c>
      <c r="EH644" s="239">
        <f t="shared" si="1414"/>
        <v>0</v>
      </c>
      <c r="EI644" s="239">
        <f t="shared" si="1415"/>
        <v>0</v>
      </c>
      <c r="EJ644" s="239">
        <f t="shared" si="1416"/>
        <v>0</v>
      </c>
      <c r="EK644" s="240">
        <f t="shared" si="1417"/>
        <v>0</v>
      </c>
      <c r="EL644" s="34"/>
    </row>
    <row r="645" spans="1:142" ht="15" customHeight="1">
      <c r="C645" s="703" t="s">
        <v>391</v>
      </c>
      <c r="D645" s="662"/>
      <c r="E645" s="662"/>
      <c r="F645" s="662"/>
      <c r="G645" s="662"/>
      <c r="H645" s="662"/>
      <c r="I645" s="662"/>
      <c r="J645" s="662"/>
      <c r="K645" s="662"/>
      <c r="L645" s="662"/>
      <c r="M645" s="762"/>
      <c r="N645" s="851">
        <v>0</v>
      </c>
      <c r="O645" s="654"/>
      <c r="P645" s="851">
        <v>0</v>
      </c>
      <c r="Q645" s="654"/>
      <c r="R645" s="851">
        <v>0</v>
      </c>
      <c r="S645" s="654"/>
      <c r="T645" s="851">
        <v>0</v>
      </c>
      <c r="U645" s="654"/>
      <c r="V645" s="851">
        <v>0</v>
      </c>
      <c r="W645" s="654"/>
      <c r="X645" s="92">
        <f t="shared" si="1390"/>
        <v>0</v>
      </c>
      <c r="Y645" s="849">
        <v>0</v>
      </c>
      <c r="Z645" s="960"/>
      <c r="AA645" s="849">
        <v>0</v>
      </c>
      <c r="AB645" s="960"/>
      <c r="AC645" s="849">
        <v>0</v>
      </c>
      <c r="AD645" s="960"/>
      <c r="AE645" s="849">
        <v>0</v>
      </c>
      <c r="AF645" s="960"/>
      <c r="AG645" s="849">
        <v>0</v>
      </c>
      <c r="AH645" s="960"/>
      <c r="AI645" s="212">
        <f t="shared" si="1391"/>
        <v>0</v>
      </c>
      <c r="AJ645" s="843">
        <v>0</v>
      </c>
      <c r="AK645" s="844"/>
      <c r="AL645" s="843">
        <v>0</v>
      </c>
      <c r="AM645" s="844"/>
      <c r="AN645" s="843">
        <v>0</v>
      </c>
      <c r="AO645" s="844"/>
      <c r="AP645" s="843">
        <v>0</v>
      </c>
      <c r="AQ645" s="844"/>
      <c r="AR645" s="843">
        <v>0</v>
      </c>
      <c r="AS645" s="844"/>
      <c r="AT645" s="215">
        <f t="shared" si="1392"/>
        <v>0</v>
      </c>
      <c r="AU645" s="845">
        <v>0</v>
      </c>
      <c r="AV645" s="846"/>
      <c r="AW645" s="845">
        <v>0</v>
      </c>
      <c r="AX645" s="846"/>
      <c r="AY645" s="845">
        <v>0</v>
      </c>
      <c r="AZ645" s="846"/>
      <c r="BA645" s="845">
        <v>0</v>
      </c>
      <c r="BB645" s="846"/>
      <c r="BC645" s="845">
        <v>0</v>
      </c>
      <c r="BD645" s="846"/>
      <c r="BE645" s="218">
        <f t="shared" si="1393"/>
        <v>0</v>
      </c>
      <c r="BF645" s="847">
        <v>0</v>
      </c>
      <c r="BG645" s="848"/>
      <c r="BH645" s="847">
        <v>0</v>
      </c>
      <c r="BI645" s="848"/>
      <c r="BJ645" s="847">
        <v>0</v>
      </c>
      <c r="BK645" s="848"/>
      <c r="BL645" s="847">
        <v>0</v>
      </c>
      <c r="BM645" s="848"/>
      <c r="BN645" s="847">
        <v>0</v>
      </c>
      <c r="BO645" s="848"/>
      <c r="BP645" s="413">
        <f t="shared" si="1394"/>
        <v>0</v>
      </c>
      <c r="BQ645" s="558">
        <f t="shared" si="1395"/>
        <v>0</v>
      </c>
      <c r="BR645" s="522">
        <f t="shared" si="1396"/>
        <v>0</v>
      </c>
      <c r="BS645" s="522">
        <f t="shared" si="1397"/>
        <v>0</v>
      </c>
      <c r="BT645" s="522">
        <f t="shared" si="1398"/>
        <v>0</v>
      </c>
      <c r="BU645" s="522">
        <f t="shared" si="1399"/>
        <v>0</v>
      </c>
      <c r="BV645" s="574">
        <f t="shared" si="1400"/>
        <v>0</v>
      </c>
      <c r="BW645" s="969">
        <v>0</v>
      </c>
      <c r="BX645" s="970"/>
      <c r="BY645" s="971">
        <v>0</v>
      </c>
      <c r="BZ645" s="970"/>
      <c r="CA645" s="971">
        <v>0</v>
      </c>
      <c r="CB645" s="970"/>
      <c r="CC645" s="971">
        <v>0</v>
      </c>
      <c r="CD645" s="970"/>
      <c r="CE645" s="971">
        <v>0</v>
      </c>
      <c r="CF645" s="970"/>
      <c r="CG645" s="224">
        <f t="shared" si="1401"/>
        <v>0</v>
      </c>
      <c r="CH645" s="963">
        <v>0</v>
      </c>
      <c r="CI645" s="964"/>
      <c r="CJ645" s="963">
        <v>0</v>
      </c>
      <c r="CK645" s="964"/>
      <c r="CL645" s="963">
        <v>0</v>
      </c>
      <c r="CM645" s="964"/>
      <c r="CN645" s="963">
        <v>0</v>
      </c>
      <c r="CO645" s="964"/>
      <c r="CP645" s="963">
        <v>0</v>
      </c>
      <c r="CQ645" s="964"/>
      <c r="CR645" s="227">
        <f t="shared" si="1402"/>
        <v>0</v>
      </c>
      <c r="CS645" s="965">
        <v>0</v>
      </c>
      <c r="CT645" s="966"/>
      <c r="CU645" s="965">
        <v>0</v>
      </c>
      <c r="CV645" s="966"/>
      <c r="CW645" s="965">
        <v>0</v>
      </c>
      <c r="CX645" s="966"/>
      <c r="CY645" s="965">
        <v>0</v>
      </c>
      <c r="CZ645" s="966"/>
      <c r="DA645" s="965">
        <v>0</v>
      </c>
      <c r="DB645" s="966"/>
      <c r="DC645" s="230">
        <f t="shared" si="1403"/>
        <v>0</v>
      </c>
      <c r="DD645" s="967">
        <v>0</v>
      </c>
      <c r="DE645" s="968"/>
      <c r="DF645" s="967">
        <v>0</v>
      </c>
      <c r="DG645" s="968"/>
      <c r="DH645" s="967">
        <v>0</v>
      </c>
      <c r="DI645" s="968"/>
      <c r="DJ645" s="967">
        <v>0</v>
      </c>
      <c r="DK645" s="968"/>
      <c r="DL645" s="967">
        <v>0</v>
      </c>
      <c r="DM645" s="968"/>
      <c r="DN645" s="233">
        <f t="shared" si="1404"/>
        <v>0</v>
      </c>
      <c r="DO645" s="650">
        <v>0</v>
      </c>
      <c r="DP645" s="676"/>
      <c r="DQ645" s="650">
        <v>0</v>
      </c>
      <c r="DR645" s="676"/>
      <c r="DS645" s="650">
        <v>0</v>
      </c>
      <c r="DT645" s="676"/>
      <c r="DU645" s="650">
        <v>0</v>
      </c>
      <c r="DV645" s="676"/>
      <c r="DW645" s="650">
        <v>0</v>
      </c>
      <c r="DX645" s="676"/>
      <c r="DY645" s="243">
        <f t="shared" si="1405"/>
        <v>0</v>
      </c>
      <c r="DZ645" s="558">
        <f t="shared" si="1406"/>
        <v>0</v>
      </c>
      <c r="EA645" s="522">
        <f t="shared" si="1407"/>
        <v>0</v>
      </c>
      <c r="EB645" s="522">
        <f t="shared" si="1408"/>
        <v>0</v>
      </c>
      <c r="EC645" s="522">
        <f t="shared" si="1409"/>
        <v>0</v>
      </c>
      <c r="ED645" s="522">
        <f t="shared" si="1410"/>
        <v>0</v>
      </c>
      <c r="EE645" s="574">
        <f t="shared" si="1411"/>
        <v>0</v>
      </c>
      <c r="EF645" s="239">
        <f t="shared" si="1412"/>
        <v>0</v>
      </c>
      <c r="EG645" s="239">
        <f t="shared" si="1413"/>
        <v>0</v>
      </c>
      <c r="EH645" s="239">
        <f t="shared" si="1414"/>
        <v>0</v>
      </c>
      <c r="EI645" s="239">
        <f t="shared" si="1415"/>
        <v>0</v>
      </c>
      <c r="EJ645" s="239">
        <f t="shared" si="1416"/>
        <v>0</v>
      </c>
      <c r="EK645" s="240">
        <f t="shared" si="1417"/>
        <v>0</v>
      </c>
      <c r="EL645" s="34"/>
    </row>
    <row r="646" spans="1:142" ht="15" customHeight="1">
      <c r="C646" s="703" t="s">
        <v>391</v>
      </c>
      <c r="D646" s="662"/>
      <c r="E646" s="662"/>
      <c r="F646" s="662"/>
      <c r="G646" s="662"/>
      <c r="H646" s="662"/>
      <c r="I646" s="662"/>
      <c r="J646" s="662"/>
      <c r="K646" s="662"/>
      <c r="L646" s="662"/>
      <c r="M646" s="762"/>
      <c r="N646" s="851">
        <v>0</v>
      </c>
      <c r="O646" s="654"/>
      <c r="P646" s="851">
        <v>0</v>
      </c>
      <c r="Q646" s="654"/>
      <c r="R646" s="851">
        <v>0</v>
      </c>
      <c r="S646" s="654"/>
      <c r="T646" s="851">
        <v>0</v>
      </c>
      <c r="U646" s="654"/>
      <c r="V646" s="851">
        <v>0</v>
      </c>
      <c r="W646" s="654"/>
      <c r="X646" s="92">
        <f t="shared" si="1390"/>
        <v>0</v>
      </c>
      <c r="Y646" s="849">
        <v>0</v>
      </c>
      <c r="Z646" s="960"/>
      <c r="AA646" s="849">
        <v>0</v>
      </c>
      <c r="AB646" s="960"/>
      <c r="AC646" s="849">
        <v>0</v>
      </c>
      <c r="AD646" s="960"/>
      <c r="AE646" s="849">
        <v>0</v>
      </c>
      <c r="AF646" s="960"/>
      <c r="AG646" s="849">
        <v>0</v>
      </c>
      <c r="AH646" s="960"/>
      <c r="AI646" s="212">
        <f t="shared" si="1391"/>
        <v>0</v>
      </c>
      <c r="AJ646" s="843">
        <v>0</v>
      </c>
      <c r="AK646" s="844"/>
      <c r="AL646" s="843">
        <v>0</v>
      </c>
      <c r="AM646" s="844"/>
      <c r="AN646" s="843">
        <v>0</v>
      </c>
      <c r="AO646" s="844"/>
      <c r="AP646" s="843">
        <v>0</v>
      </c>
      <c r="AQ646" s="844"/>
      <c r="AR646" s="843">
        <v>0</v>
      </c>
      <c r="AS646" s="844"/>
      <c r="AT646" s="215">
        <f t="shared" si="1392"/>
        <v>0</v>
      </c>
      <c r="AU646" s="845">
        <v>0</v>
      </c>
      <c r="AV646" s="846"/>
      <c r="AW646" s="845">
        <v>0</v>
      </c>
      <c r="AX646" s="846"/>
      <c r="AY646" s="845">
        <v>0</v>
      </c>
      <c r="AZ646" s="846"/>
      <c r="BA646" s="845">
        <v>0</v>
      </c>
      <c r="BB646" s="846"/>
      <c r="BC646" s="845">
        <v>0</v>
      </c>
      <c r="BD646" s="846"/>
      <c r="BE646" s="218">
        <f t="shared" si="1393"/>
        <v>0</v>
      </c>
      <c r="BF646" s="847">
        <v>0</v>
      </c>
      <c r="BG646" s="848"/>
      <c r="BH646" s="847">
        <v>0</v>
      </c>
      <c r="BI646" s="848"/>
      <c r="BJ646" s="847">
        <v>0</v>
      </c>
      <c r="BK646" s="848"/>
      <c r="BL646" s="847">
        <v>0</v>
      </c>
      <c r="BM646" s="848"/>
      <c r="BN646" s="847">
        <v>0</v>
      </c>
      <c r="BO646" s="848"/>
      <c r="BP646" s="413">
        <f t="shared" si="1394"/>
        <v>0</v>
      </c>
      <c r="BQ646" s="558">
        <f t="shared" si="1395"/>
        <v>0</v>
      </c>
      <c r="BR646" s="522">
        <f t="shared" si="1396"/>
        <v>0</v>
      </c>
      <c r="BS646" s="522">
        <f t="shared" si="1397"/>
        <v>0</v>
      </c>
      <c r="BT646" s="522">
        <f t="shared" si="1398"/>
        <v>0</v>
      </c>
      <c r="BU646" s="522">
        <f t="shared" si="1399"/>
        <v>0</v>
      </c>
      <c r="BV646" s="574">
        <f t="shared" si="1400"/>
        <v>0</v>
      </c>
      <c r="BW646" s="969">
        <v>0</v>
      </c>
      <c r="BX646" s="970"/>
      <c r="BY646" s="971">
        <v>0</v>
      </c>
      <c r="BZ646" s="970"/>
      <c r="CA646" s="971">
        <v>0</v>
      </c>
      <c r="CB646" s="970"/>
      <c r="CC646" s="971">
        <v>0</v>
      </c>
      <c r="CD646" s="970"/>
      <c r="CE646" s="971">
        <v>0</v>
      </c>
      <c r="CF646" s="970"/>
      <c r="CG646" s="224">
        <f t="shared" si="1401"/>
        <v>0</v>
      </c>
      <c r="CH646" s="963">
        <v>0</v>
      </c>
      <c r="CI646" s="964"/>
      <c r="CJ646" s="963">
        <v>0</v>
      </c>
      <c r="CK646" s="964"/>
      <c r="CL646" s="963">
        <v>0</v>
      </c>
      <c r="CM646" s="964"/>
      <c r="CN646" s="963">
        <v>0</v>
      </c>
      <c r="CO646" s="964"/>
      <c r="CP646" s="963">
        <v>0</v>
      </c>
      <c r="CQ646" s="964"/>
      <c r="CR646" s="227">
        <f t="shared" si="1402"/>
        <v>0</v>
      </c>
      <c r="CS646" s="965">
        <v>0</v>
      </c>
      <c r="CT646" s="966"/>
      <c r="CU646" s="965">
        <v>0</v>
      </c>
      <c r="CV646" s="966"/>
      <c r="CW646" s="965">
        <v>0</v>
      </c>
      <c r="CX646" s="966"/>
      <c r="CY646" s="965">
        <v>0</v>
      </c>
      <c r="CZ646" s="966"/>
      <c r="DA646" s="965">
        <v>0</v>
      </c>
      <c r="DB646" s="966"/>
      <c r="DC646" s="230">
        <f t="shared" si="1403"/>
        <v>0</v>
      </c>
      <c r="DD646" s="967">
        <v>0</v>
      </c>
      <c r="DE646" s="968"/>
      <c r="DF646" s="967">
        <v>0</v>
      </c>
      <c r="DG646" s="968"/>
      <c r="DH646" s="967">
        <v>0</v>
      </c>
      <c r="DI646" s="968"/>
      <c r="DJ646" s="967">
        <v>0</v>
      </c>
      <c r="DK646" s="968"/>
      <c r="DL646" s="967">
        <v>0</v>
      </c>
      <c r="DM646" s="968"/>
      <c r="DN646" s="233">
        <f t="shared" si="1404"/>
        <v>0</v>
      </c>
      <c r="DO646" s="650">
        <v>0</v>
      </c>
      <c r="DP646" s="676"/>
      <c r="DQ646" s="650">
        <v>0</v>
      </c>
      <c r="DR646" s="676"/>
      <c r="DS646" s="650">
        <v>0</v>
      </c>
      <c r="DT646" s="676"/>
      <c r="DU646" s="650">
        <v>0</v>
      </c>
      <c r="DV646" s="676"/>
      <c r="DW646" s="650">
        <v>0</v>
      </c>
      <c r="DX646" s="676"/>
      <c r="DY646" s="243">
        <f t="shared" si="1405"/>
        <v>0</v>
      </c>
      <c r="DZ646" s="558">
        <f t="shared" si="1406"/>
        <v>0</v>
      </c>
      <c r="EA646" s="522">
        <f t="shared" si="1407"/>
        <v>0</v>
      </c>
      <c r="EB646" s="522">
        <f t="shared" si="1408"/>
        <v>0</v>
      </c>
      <c r="EC646" s="522">
        <f t="shared" si="1409"/>
        <v>0</v>
      </c>
      <c r="ED646" s="522">
        <f t="shared" si="1410"/>
        <v>0</v>
      </c>
      <c r="EE646" s="574">
        <f t="shared" si="1411"/>
        <v>0</v>
      </c>
      <c r="EF646" s="239">
        <f t="shared" si="1412"/>
        <v>0</v>
      </c>
      <c r="EG646" s="239">
        <f t="shared" si="1413"/>
        <v>0</v>
      </c>
      <c r="EH646" s="239">
        <f t="shared" si="1414"/>
        <v>0</v>
      </c>
      <c r="EI646" s="239">
        <f t="shared" si="1415"/>
        <v>0</v>
      </c>
      <c r="EJ646" s="239">
        <f t="shared" si="1416"/>
        <v>0</v>
      </c>
      <c r="EK646" s="240">
        <f t="shared" si="1417"/>
        <v>0</v>
      </c>
      <c r="EL646" s="34"/>
    </row>
    <row r="647" spans="1:142" ht="15" customHeight="1">
      <c r="C647" s="703" t="s">
        <v>391</v>
      </c>
      <c r="D647" s="662"/>
      <c r="E647" s="662"/>
      <c r="F647" s="662"/>
      <c r="G647" s="662"/>
      <c r="H647" s="662"/>
      <c r="I647" s="662"/>
      <c r="J647" s="662"/>
      <c r="K647" s="662"/>
      <c r="L647" s="662"/>
      <c r="M647" s="762"/>
      <c r="N647" s="851">
        <v>0</v>
      </c>
      <c r="O647" s="654"/>
      <c r="P647" s="851">
        <v>0</v>
      </c>
      <c r="Q647" s="654"/>
      <c r="R647" s="851">
        <v>0</v>
      </c>
      <c r="S647" s="654"/>
      <c r="T647" s="851">
        <v>0</v>
      </c>
      <c r="U647" s="654"/>
      <c r="V647" s="851">
        <v>0</v>
      </c>
      <c r="W647" s="654"/>
      <c r="X647" s="92">
        <f t="shared" si="1390"/>
        <v>0</v>
      </c>
      <c r="Y647" s="849">
        <v>0</v>
      </c>
      <c r="Z647" s="960"/>
      <c r="AA647" s="849">
        <v>0</v>
      </c>
      <c r="AB647" s="960"/>
      <c r="AC647" s="849">
        <v>0</v>
      </c>
      <c r="AD647" s="960"/>
      <c r="AE647" s="849">
        <v>0</v>
      </c>
      <c r="AF647" s="960"/>
      <c r="AG647" s="849">
        <v>0</v>
      </c>
      <c r="AH647" s="960"/>
      <c r="AI647" s="212">
        <f t="shared" si="1391"/>
        <v>0</v>
      </c>
      <c r="AJ647" s="843">
        <v>0</v>
      </c>
      <c r="AK647" s="844"/>
      <c r="AL647" s="843">
        <v>0</v>
      </c>
      <c r="AM647" s="844"/>
      <c r="AN647" s="843">
        <v>0</v>
      </c>
      <c r="AO647" s="844"/>
      <c r="AP647" s="843">
        <v>0</v>
      </c>
      <c r="AQ647" s="844"/>
      <c r="AR647" s="843">
        <v>0</v>
      </c>
      <c r="AS647" s="844"/>
      <c r="AT647" s="215">
        <f t="shared" si="1392"/>
        <v>0</v>
      </c>
      <c r="AU647" s="845">
        <v>0</v>
      </c>
      <c r="AV647" s="846"/>
      <c r="AW647" s="845">
        <v>0</v>
      </c>
      <c r="AX647" s="846"/>
      <c r="AY647" s="845">
        <v>0</v>
      </c>
      <c r="AZ647" s="846"/>
      <c r="BA647" s="845">
        <v>0</v>
      </c>
      <c r="BB647" s="846"/>
      <c r="BC647" s="845">
        <v>0</v>
      </c>
      <c r="BD647" s="846"/>
      <c r="BE647" s="218">
        <f t="shared" si="1393"/>
        <v>0</v>
      </c>
      <c r="BF647" s="847">
        <v>0</v>
      </c>
      <c r="BG647" s="848"/>
      <c r="BH647" s="847">
        <v>0</v>
      </c>
      <c r="BI647" s="848"/>
      <c r="BJ647" s="847">
        <v>0</v>
      </c>
      <c r="BK647" s="848"/>
      <c r="BL647" s="847">
        <v>0</v>
      </c>
      <c r="BM647" s="848"/>
      <c r="BN647" s="847">
        <v>0</v>
      </c>
      <c r="BO647" s="848"/>
      <c r="BP647" s="413">
        <f t="shared" si="1394"/>
        <v>0</v>
      </c>
      <c r="BQ647" s="558">
        <f t="shared" si="1395"/>
        <v>0</v>
      </c>
      <c r="BR647" s="522">
        <f t="shared" si="1396"/>
        <v>0</v>
      </c>
      <c r="BS647" s="522">
        <f t="shared" si="1397"/>
        <v>0</v>
      </c>
      <c r="BT647" s="522">
        <f t="shared" si="1398"/>
        <v>0</v>
      </c>
      <c r="BU647" s="522">
        <f t="shared" si="1399"/>
        <v>0</v>
      </c>
      <c r="BV647" s="574">
        <f t="shared" si="1400"/>
        <v>0</v>
      </c>
      <c r="BW647" s="969">
        <v>0</v>
      </c>
      <c r="BX647" s="970"/>
      <c r="BY647" s="971">
        <v>0</v>
      </c>
      <c r="BZ647" s="970"/>
      <c r="CA647" s="971">
        <v>0</v>
      </c>
      <c r="CB647" s="970"/>
      <c r="CC647" s="971">
        <v>0</v>
      </c>
      <c r="CD647" s="970"/>
      <c r="CE647" s="971">
        <v>0</v>
      </c>
      <c r="CF647" s="970"/>
      <c r="CG647" s="224">
        <f t="shared" si="1401"/>
        <v>0</v>
      </c>
      <c r="CH647" s="963">
        <v>0</v>
      </c>
      <c r="CI647" s="964"/>
      <c r="CJ647" s="963">
        <v>0</v>
      </c>
      <c r="CK647" s="964"/>
      <c r="CL647" s="963">
        <v>0</v>
      </c>
      <c r="CM647" s="964"/>
      <c r="CN647" s="963">
        <v>0</v>
      </c>
      <c r="CO647" s="964"/>
      <c r="CP647" s="963">
        <v>0</v>
      </c>
      <c r="CQ647" s="964"/>
      <c r="CR647" s="227">
        <f t="shared" si="1402"/>
        <v>0</v>
      </c>
      <c r="CS647" s="965">
        <v>0</v>
      </c>
      <c r="CT647" s="966"/>
      <c r="CU647" s="965">
        <v>0</v>
      </c>
      <c r="CV647" s="966"/>
      <c r="CW647" s="965">
        <v>0</v>
      </c>
      <c r="CX647" s="966"/>
      <c r="CY647" s="965">
        <v>0</v>
      </c>
      <c r="CZ647" s="966"/>
      <c r="DA647" s="965">
        <v>0</v>
      </c>
      <c r="DB647" s="966"/>
      <c r="DC647" s="230">
        <f t="shared" si="1403"/>
        <v>0</v>
      </c>
      <c r="DD647" s="967">
        <v>0</v>
      </c>
      <c r="DE647" s="968"/>
      <c r="DF647" s="967">
        <v>0</v>
      </c>
      <c r="DG647" s="968"/>
      <c r="DH647" s="967">
        <v>0</v>
      </c>
      <c r="DI647" s="968"/>
      <c r="DJ647" s="967">
        <v>0</v>
      </c>
      <c r="DK647" s="968"/>
      <c r="DL647" s="967">
        <v>0</v>
      </c>
      <c r="DM647" s="968"/>
      <c r="DN647" s="233">
        <f t="shared" si="1404"/>
        <v>0</v>
      </c>
      <c r="DO647" s="650">
        <v>0</v>
      </c>
      <c r="DP647" s="676"/>
      <c r="DQ647" s="650">
        <v>0</v>
      </c>
      <c r="DR647" s="676"/>
      <c r="DS647" s="650">
        <v>0</v>
      </c>
      <c r="DT647" s="676"/>
      <c r="DU647" s="650">
        <v>0</v>
      </c>
      <c r="DV647" s="676"/>
      <c r="DW647" s="650">
        <v>0</v>
      </c>
      <c r="DX647" s="676"/>
      <c r="DY647" s="243">
        <f t="shared" si="1405"/>
        <v>0</v>
      </c>
      <c r="DZ647" s="558">
        <f t="shared" si="1406"/>
        <v>0</v>
      </c>
      <c r="EA647" s="522">
        <f t="shared" si="1407"/>
        <v>0</v>
      </c>
      <c r="EB647" s="522">
        <f t="shared" si="1408"/>
        <v>0</v>
      </c>
      <c r="EC647" s="522">
        <f t="shared" si="1409"/>
        <v>0</v>
      </c>
      <c r="ED647" s="522">
        <f t="shared" si="1410"/>
        <v>0</v>
      </c>
      <c r="EE647" s="574">
        <f t="shared" si="1411"/>
        <v>0</v>
      </c>
      <c r="EF647" s="239">
        <f t="shared" si="1412"/>
        <v>0</v>
      </c>
      <c r="EG647" s="239">
        <f t="shared" si="1413"/>
        <v>0</v>
      </c>
      <c r="EH647" s="239">
        <f t="shared" si="1414"/>
        <v>0</v>
      </c>
      <c r="EI647" s="239">
        <f t="shared" si="1415"/>
        <v>0</v>
      </c>
      <c r="EJ647" s="239">
        <f t="shared" si="1416"/>
        <v>0</v>
      </c>
      <c r="EK647" s="240">
        <f t="shared" si="1417"/>
        <v>0</v>
      </c>
      <c r="EL647" s="34"/>
    </row>
    <row r="648" spans="1:142" ht="15" customHeight="1">
      <c r="C648" s="703" t="s">
        <v>391</v>
      </c>
      <c r="D648" s="662"/>
      <c r="E648" s="662"/>
      <c r="F648" s="662"/>
      <c r="G648" s="662"/>
      <c r="H648" s="662"/>
      <c r="I648" s="662"/>
      <c r="J648" s="662"/>
      <c r="K648" s="662"/>
      <c r="L648" s="662"/>
      <c r="M648" s="762"/>
      <c r="N648" s="851">
        <v>0</v>
      </c>
      <c r="O648" s="654"/>
      <c r="P648" s="851">
        <v>0</v>
      </c>
      <c r="Q648" s="654"/>
      <c r="R648" s="851">
        <v>0</v>
      </c>
      <c r="S648" s="654"/>
      <c r="T648" s="851">
        <v>0</v>
      </c>
      <c r="U648" s="654"/>
      <c r="V648" s="851">
        <v>0</v>
      </c>
      <c r="W648" s="654"/>
      <c r="X648" s="92">
        <f t="shared" si="1390"/>
        <v>0</v>
      </c>
      <c r="Y648" s="849">
        <v>0</v>
      </c>
      <c r="Z648" s="960"/>
      <c r="AA648" s="849">
        <v>0</v>
      </c>
      <c r="AB648" s="960"/>
      <c r="AC648" s="849">
        <v>0</v>
      </c>
      <c r="AD648" s="960"/>
      <c r="AE648" s="849">
        <v>0</v>
      </c>
      <c r="AF648" s="960"/>
      <c r="AG648" s="849">
        <v>0</v>
      </c>
      <c r="AH648" s="960"/>
      <c r="AI648" s="212">
        <f t="shared" si="1391"/>
        <v>0</v>
      </c>
      <c r="AJ648" s="843">
        <v>0</v>
      </c>
      <c r="AK648" s="844"/>
      <c r="AL648" s="843">
        <v>0</v>
      </c>
      <c r="AM648" s="844"/>
      <c r="AN648" s="843">
        <v>0</v>
      </c>
      <c r="AO648" s="844"/>
      <c r="AP648" s="843">
        <v>0</v>
      </c>
      <c r="AQ648" s="844"/>
      <c r="AR648" s="843">
        <v>0</v>
      </c>
      <c r="AS648" s="844"/>
      <c r="AT648" s="215">
        <f t="shared" si="1392"/>
        <v>0</v>
      </c>
      <c r="AU648" s="845">
        <v>0</v>
      </c>
      <c r="AV648" s="846"/>
      <c r="AW648" s="845">
        <v>0</v>
      </c>
      <c r="AX648" s="846"/>
      <c r="AY648" s="845">
        <v>0</v>
      </c>
      <c r="AZ648" s="846"/>
      <c r="BA648" s="845">
        <v>0</v>
      </c>
      <c r="BB648" s="846"/>
      <c r="BC648" s="845">
        <v>0</v>
      </c>
      <c r="BD648" s="846"/>
      <c r="BE648" s="218">
        <f t="shared" si="1393"/>
        <v>0</v>
      </c>
      <c r="BF648" s="847">
        <v>0</v>
      </c>
      <c r="BG648" s="848"/>
      <c r="BH648" s="847">
        <v>0</v>
      </c>
      <c r="BI648" s="848"/>
      <c r="BJ648" s="847">
        <v>0</v>
      </c>
      <c r="BK648" s="848"/>
      <c r="BL648" s="847">
        <v>0</v>
      </c>
      <c r="BM648" s="848"/>
      <c r="BN648" s="847">
        <v>0</v>
      </c>
      <c r="BO648" s="848"/>
      <c r="BP648" s="413">
        <f t="shared" si="1394"/>
        <v>0</v>
      </c>
      <c r="BQ648" s="558">
        <f t="shared" si="1395"/>
        <v>0</v>
      </c>
      <c r="BR648" s="522">
        <f t="shared" si="1396"/>
        <v>0</v>
      </c>
      <c r="BS648" s="522">
        <f t="shared" si="1397"/>
        <v>0</v>
      </c>
      <c r="BT648" s="522">
        <f t="shared" si="1398"/>
        <v>0</v>
      </c>
      <c r="BU648" s="522">
        <f t="shared" si="1399"/>
        <v>0</v>
      </c>
      <c r="BV648" s="574">
        <f t="shared" si="1400"/>
        <v>0</v>
      </c>
      <c r="BW648" s="969">
        <v>0</v>
      </c>
      <c r="BX648" s="970"/>
      <c r="BY648" s="971">
        <v>0</v>
      </c>
      <c r="BZ648" s="970"/>
      <c r="CA648" s="971">
        <v>0</v>
      </c>
      <c r="CB648" s="970"/>
      <c r="CC648" s="971">
        <v>0</v>
      </c>
      <c r="CD648" s="970"/>
      <c r="CE648" s="971">
        <v>0</v>
      </c>
      <c r="CF648" s="970"/>
      <c r="CG648" s="224">
        <f t="shared" si="1401"/>
        <v>0</v>
      </c>
      <c r="CH648" s="963">
        <v>0</v>
      </c>
      <c r="CI648" s="964"/>
      <c r="CJ648" s="963">
        <v>0</v>
      </c>
      <c r="CK648" s="964"/>
      <c r="CL648" s="963">
        <v>0</v>
      </c>
      <c r="CM648" s="964"/>
      <c r="CN648" s="963">
        <v>0</v>
      </c>
      <c r="CO648" s="964"/>
      <c r="CP648" s="963">
        <v>0</v>
      </c>
      <c r="CQ648" s="964"/>
      <c r="CR648" s="227">
        <f t="shared" si="1402"/>
        <v>0</v>
      </c>
      <c r="CS648" s="965">
        <v>0</v>
      </c>
      <c r="CT648" s="966"/>
      <c r="CU648" s="965">
        <v>0</v>
      </c>
      <c r="CV648" s="966"/>
      <c r="CW648" s="965">
        <v>0</v>
      </c>
      <c r="CX648" s="966"/>
      <c r="CY648" s="965">
        <v>0</v>
      </c>
      <c r="CZ648" s="966"/>
      <c r="DA648" s="965">
        <v>0</v>
      </c>
      <c r="DB648" s="966"/>
      <c r="DC648" s="230">
        <f t="shared" si="1403"/>
        <v>0</v>
      </c>
      <c r="DD648" s="967">
        <v>0</v>
      </c>
      <c r="DE648" s="968"/>
      <c r="DF648" s="967">
        <v>0</v>
      </c>
      <c r="DG648" s="968"/>
      <c r="DH648" s="967">
        <v>0</v>
      </c>
      <c r="DI648" s="968"/>
      <c r="DJ648" s="967">
        <v>0</v>
      </c>
      <c r="DK648" s="968"/>
      <c r="DL648" s="967">
        <v>0</v>
      </c>
      <c r="DM648" s="968"/>
      <c r="DN648" s="233">
        <f t="shared" si="1404"/>
        <v>0</v>
      </c>
      <c r="DO648" s="650">
        <v>0</v>
      </c>
      <c r="DP648" s="676"/>
      <c r="DQ648" s="650">
        <v>0</v>
      </c>
      <c r="DR648" s="676"/>
      <c r="DS648" s="650">
        <v>0</v>
      </c>
      <c r="DT648" s="676"/>
      <c r="DU648" s="650">
        <v>0</v>
      </c>
      <c r="DV648" s="676"/>
      <c r="DW648" s="650">
        <v>0</v>
      </c>
      <c r="DX648" s="676"/>
      <c r="DY648" s="243">
        <f t="shared" si="1405"/>
        <v>0</v>
      </c>
      <c r="DZ648" s="558">
        <f t="shared" si="1406"/>
        <v>0</v>
      </c>
      <c r="EA648" s="522">
        <f t="shared" si="1407"/>
        <v>0</v>
      </c>
      <c r="EB648" s="522">
        <f t="shared" si="1408"/>
        <v>0</v>
      </c>
      <c r="EC648" s="522">
        <f t="shared" si="1409"/>
        <v>0</v>
      </c>
      <c r="ED648" s="522">
        <f t="shared" si="1410"/>
        <v>0</v>
      </c>
      <c r="EE648" s="574">
        <f t="shared" si="1411"/>
        <v>0</v>
      </c>
      <c r="EF648" s="239">
        <f t="shared" si="1412"/>
        <v>0</v>
      </c>
      <c r="EG648" s="239">
        <f t="shared" si="1413"/>
        <v>0</v>
      </c>
      <c r="EH648" s="239">
        <f t="shared" si="1414"/>
        <v>0</v>
      </c>
      <c r="EI648" s="239">
        <f t="shared" si="1415"/>
        <v>0</v>
      </c>
      <c r="EJ648" s="239">
        <f t="shared" si="1416"/>
        <v>0</v>
      </c>
      <c r="EK648" s="240">
        <f t="shared" si="1417"/>
        <v>0</v>
      </c>
      <c r="EL648" s="34"/>
    </row>
    <row r="649" spans="1:142" ht="15" customHeight="1">
      <c r="C649" s="703" t="s">
        <v>391</v>
      </c>
      <c r="D649" s="662"/>
      <c r="E649" s="662"/>
      <c r="F649" s="662"/>
      <c r="G649" s="662"/>
      <c r="H649" s="662"/>
      <c r="I649" s="662"/>
      <c r="J649" s="662"/>
      <c r="K649" s="662"/>
      <c r="L649" s="662"/>
      <c r="M649" s="762"/>
      <c r="N649" s="851">
        <v>0</v>
      </c>
      <c r="O649" s="654"/>
      <c r="P649" s="851">
        <v>0</v>
      </c>
      <c r="Q649" s="654"/>
      <c r="R649" s="851">
        <v>0</v>
      </c>
      <c r="S649" s="654"/>
      <c r="T649" s="851">
        <v>0</v>
      </c>
      <c r="U649" s="654"/>
      <c r="V649" s="851">
        <v>0</v>
      </c>
      <c r="W649" s="654"/>
      <c r="X649" s="92">
        <f t="shared" si="1390"/>
        <v>0</v>
      </c>
      <c r="Y649" s="849">
        <v>0</v>
      </c>
      <c r="Z649" s="960"/>
      <c r="AA649" s="849">
        <v>0</v>
      </c>
      <c r="AB649" s="960"/>
      <c r="AC649" s="849">
        <v>0</v>
      </c>
      <c r="AD649" s="960"/>
      <c r="AE649" s="849">
        <v>0</v>
      </c>
      <c r="AF649" s="960"/>
      <c r="AG649" s="849">
        <v>0</v>
      </c>
      <c r="AH649" s="960"/>
      <c r="AI649" s="212">
        <f t="shared" si="1391"/>
        <v>0</v>
      </c>
      <c r="AJ649" s="843">
        <v>0</v>
      </c>
      <c r="AK649" s="844"/>
      <c r="AL649" s="843">
        <v>0</v>
      </c>
      <c r="AM649" s="844"/>
      <c r="AN649" s="843">
        <v>0</v>
      </c>
      <c r="AO649" s="844"/>
      <c r="AP649" s="843">
        <v>0</v>
      </c>
      <c r="AQ649" s="844"/>
      <c r="AR649" s="843">
        <v>0</v>
      </c>
      <c r="AS649" s="844"/>
      <c r="AT649" s="215">
        <f t="shared" si="1392"/>
        <v>0</v>
      </c>
      <c r="AU649" s="845">
        <v>0</v>
      </c>
      <c r="AV649" s="846"/>
      <c r="AW649" s="845">
        <v>0</v>
      </c>
      <c r="AX649" s="846"/>
      <c r="AY649" s="845">
        <v>0</v>
      </c>
      <c r="AZ649" s="846"/>
      <c r="BA649" s="845">
        <v>0</v>
      </c>
      <c r="BB649" s="846"/>
      <c r="BC649" s="845">
        <v>0</v>
      </c>
      <c r="BD649" s="846"/>
      <c r="BE649" s="218">
        <f t="shared" si="1393"/>
        <v>0</v>
      </c>
      <c r="BF649" s="847">
        <v>0</v>
      </c>
      <c r="BG649" s="848"/>
      <c r="BH649" s="847">
        <v>0</v>
      </c>
      <c r="BI649" s="848"/>
      <c r="BJ649" s="847">
        <v>0</v>
      </c>
      <c r="BK649" s="848"/>
      <c r="BL649" s="847">
        <v>0</v>
      </c>
      <c r="BM649" s="848"/>
      <c r="BN649" s="847">
        <v>0</v>
      </c>
      <c r="BO649" s="848"/>
      <c r="BP649" s="413">
        <f t="shared" si="1394"/>
        <v>0</v>
      </c>
      <c r="BQ649" s="558">
        <f t="shared" si="1395"/>
        <v>0</v>
      </c>
      <c r="BR649" s="522">
        <f t="shared" si="1396"/>
        <v>0</v>
      </c>
      <c r="BS649" s="522">
        <f t="shared" si="1397"/>
        <v>0</v>
      </c>
      <c r="BT649" s="522">
        <f t="shared" si="1398"/>
        <v>0</v>
      </c>
      <c r="BU649" s="522">
        <f t="shared" si="1399"/>
        <v>0</v>
      </c>
      <c r="BV649" s="574">
        <f t="shared" si="1400"/>
        <v>0</v>
      </c>
      <c r="BW649" s="969">
        <v>0</v>
      </c>
      <c r="BX649" s="970"/>
      <c r="BY649" s="971">
        <v>0</v>
      </c>
      <c r="BZ649" s="970"/>
      <c r="CA649" s="971">
        <v>0</v>
      </c>
      <c r="CB649" s="970"/>
      <c r="CC649" s="971">
        <v>0</v>
      </c>
      <c r="CD649" s="970"/>
      <c r="CE649" s="971">
        <v>0</v>
      </c>
      <c r="CF649" s="970"/>
      <c r="CG649" s="224">
        <f t="shared" si="1401"/>
        <v>0</v>
      </c>
      <c r="CH649" s="963">
        <v>0</v>
      </c>
      <c r="CI649" s="964"/>
      <c r="CJ649" s="963">
        <v>0</v>
      </c>
      <c r="CK649" s="964"/>
      <c r="CL649" s="963">
        <v>0</v>
      </c>
      <c r="CM649" s="964"/>
      <c r="CN649" s="963">
        <v>0</v>
      </c>
      <c r="CO649" s="964"/>
      <c r="CP649" s="963">
        <v>0</v>
      </c>
      <c r="CQ649" s="964"/>
      <c r="CR649" s="227">
        <f t="shared" si="1402"/>
        <v>0</v>
      </c>
      <c r="CS649" s="965">
        <v>0</v>
      </c>
      <c r="CT649" s="966"/>
      <c r="CU649" s="965">
        <v>0</v>
      </c>
      <c r="CV649" s="966"/>
      <c r="CW649" s="965">
        <v>0</v>
      </c>
      <c r="CX649" s="966"/>
      <c r="CY649" s="965">
        <v>0</v>
      </c>
      <c r="CZ649" s="966"/>
      <c r="DA649" s="965">
        <v>0</v>
      </c>
      <c r="DB649" s="966"/>
      <c r="DC649" s="230">
        <f t="shared" si="1403"/>
        <v>0</v>
      </c>
      <c r="DD649" s="967">
        <v>0</v>
      </c>
      <c r="DE649" s="968"/>
      <c r="DF649" s="967">
        <v>0</v>
      </c>
      <c r="DG649" s="968"/>
      <c r="DH649" s="967">
        <v>0</v>
      </c>
      <c r="DI649" s="968"/>
      <c r="DJ649" s="967">
        <v>0</v>
      </c>
      <c r="DK649" s="968"/>
      <c r="DL649" s="967">
        <v>0</v>
      </c>
      <c r="DM649" s="968"/>
      <c r="DN649" s="233">
        <f t="shared" si="1404"/>
        <v>0</v>
      </c>
      <c r="DO649" s="650">
        <v>0</v>
      </c>
      <c r="DP649" s="676"/>
      <c r="DQ649" s="650">
        <v>0</v>
      </c>
      <c r="DR649" s="676"/>
      <c r="DS649" s="650">
        <v>0</v>
      </c>
      <c r="DT649" s="676"/>
      <c r="DU649" s="650">
        <v>0</v>
      </c>
      <c r="DV649" s="676"/>
      <c r="DW649" s="650">
        <v>0</v>
      </c>
      <c r="DX649" s="676"/>
      <c r="DY649" s="243">
        <f t="shared" si="1405"/>
        <v>0</v>
      </c>
      <c r="DZ649" s="558">
        <f t="shared" si="1406"/>
        <v>0</v>
      </c>
      <c r="EA649" s="522">
        <f t="shared" si="1407"/>
        <v>0</v>
      </c>
      <c r="EB649" s="522">
        <f t="shared" si="1408"/>
        <v>0</v>
      </c>
      <c r="EC649" s="522">
        <f t="shared" si="1409"/>
        <v>0</v>
      </c>
      <c r="ED649" s="522">
        <f t="shared" si="1410"/>
        <v>0</v>
      </c>
      <c r="EE649" s="574">
        <f t="shared" si="1411"/>
        <v>0</v>
      </c>
      <c r="EF649" s="239">
        <f t="shared" si="1412"/>
        <v>0</v>
      </c>
      <c r="EG649" s="239">
        <f t="shared" si="1413"/>
        <v>0</v>
      </c>
      <c r="EH649" s="239">
        <f t="shared" si="1414"/>
        <v>0</v>
      </c>
      <c r="EI649" s="239">
        <f t="shared" si="1415"/>
        <v>0</v>
      </c>
      <c r="EJ649" s="239">
        <f t="shared" si="1416"/>
        <v>0</v>
      </c>
      <c r="EK649" s="240">
        <f t="shared" si="1417"/>
        <v>0</v>
      </c>
      <c r="EL649" s="34"/>
    </row>
    <row r="650" spans="1:142" ht="15" customHeight="1">
      <c r="C650" s="703" t="s">
        <v>391</v>
      </c>
      <c r="D650" s="662"/>
      <c r="E650" s="662"/>
      <c r="F650" s="662"/>
      <c r="G650" s="662"/>
      <c r="H650" s="662"/>
      <c r="I650" s="662"/>
      <c r="J650" s="662"/>
      <c r="K650" s="662"/>
      <c r="L650" s="662"/>
      <c r="M650" s="762"/>
      <c r="N650" s="851">
        <v>0</v>
      </c>
      <c r="O650" s="654"/>
      <c r="P650" s="851">
        <v>0</v>
      </c>
      <c r="Q650" s="654"/>
      <c r="R650" s="851">
        <v>0</v>
      </c>
      <c r="S650" s="654"/>
      <c r="T650" s="851">
        <v>0</v>
      </c>
      <c r="U650" s="654"/>
      <c r="V650" s="851">
        <v>0</v>
      </c>
      <c r="W650" s="654"/>
      <c r="X650" s="92">
        <f t="shared" si="1390"/>
        <v>0</v>
      </c>
      <c r="Y650" s="849">
        <v>0</v>
      </c>
      <c r="Z650" s="960"/>
      <c r="AA650" s="849">
        <v>0</v>
      </c>
      <c r="AB650" s="960"/>
      <c r="AC650" s="849">
        <v>0</v>
      </c>
      <c r="AD650" s="960"/>
      <c r="AE650" s="849">
        <v>0</v>
      </c>
      <c r="AF650" s="960"/>
      <c r="AG650" s="849">
        <v>0</v>
      </c>
      <c r="AH650" s="960"/>
      <c r="AI650" s="212">
        <f t="shared" si="1391"/>
        <v>0</v>
      </c>
      <c r="AJ650" s="843">
        <v>0</v>
      </c>
      <c r="AK650" s="844"/>
      <c r="AL650" s="843">
        <v>0</v>
      </c>
      <c r="AM650" s="844"/>
      <c r="AN650" s="843">
        <v>0</v>
      </c>
      <c r="AO650" s="844"/>
      <c r="AP650" s="843">
        <v>0</v>
      </c>
      <c r="AQ650" s="844"/>
      <c r="AR650" s="843">
        <v>0</v>
      </c>
      <c r="AS650" s="844"/>
      <c r="AT650" s="215">
        <f t="shared" si="1392"/>
        <v>0</v>
      </c>
      <c r="AU650" s="845">
        <v>0</v>
      </c>
      <c r="AV650" s="846"/>
      <c r="AW650" s="845">
        <v>0</v>
      </c>
      <c r="AX650" s="846"/>
      <c r="AY650" s="845">
        <v>0</v>
      </c>
      <c r="AZ650" s="846"/>
      <c r="BA650" s="845">
        <v>0</v>
      </c>
      <c r="BB650" s="846"/>
      <c r="BC650" s="845">
        <v>0</v>
      </c>
      <c r="BD650" s="846"/>
      <c r="BE650" s="218">
        <f t="shared" si="1393"/>
        <v>0</v>
      </c>
      <c r="BF650" s="847">
        <v>0</v>
      </c>
      <c r="BG650" s="848"/>
      <c r="BH650" s="847">
        <v>0</v>
      </c>
      <c r="BI650" s="848"/>
      <c r="BJ650" s="847">
        <v>0</v>
      </c>
      <c r="BK650" s="848"/>
      <c r="BL650" s="847">
        <v>0</v>
      </c>
      <c r="BM650" s="848"/>
      <c r="BN650" s="847">
        <v>0</v>
      </c>
      <c r="BO650" s="848"/>
      <c r="BP650" s="413">
        <f t="shared" si="1394"/>
        <v>0</v>
      </c>
      <c r="BQ650" s="558">
        <f t="shared" si="1395"/>
        <v>0</v>
      </c>
      <c r="BR650" s="522">
        <f t="shared" si="1396"/>
        <v>0</v>
      </c>
      <c r="BS650" s="522">
        <f t="shared" si="1397"/>
        <v>0</v>
      </c>
      <c r="BT650" s="522">
        <f t="shared" si="1398"/>
        <v>0</v>
      </c>
      <c r="BU650" s="522">
        <f t="shared" si="1399"/>
        <v>0</v>
      </c>
      <c r="BV650" s="574">
        <f t="shared" si="1400"/>
        <v>0</v>
      </c>
      <c r="BW650" s="969">
        <v>0</v>
      </c>
      <c r="BX650" s="970"/>
      <c r="BY650" s="971">
        <v>0</v>
      </c>
      <c r="BZ650" s="970"/>
      <c r="CA650" s="971">
        <v>0</v>
      </c>
      <c r="CB650" s="970"/>
      <c r="CC650" s="971">
        <v>0</v>
      </c>
      <c r="CD650" s="970"/>
      <c r="CE650" s="971">
        <v>0</v>
      </c>
      <c r="CF650" s="970"/>
      <c r="CG650" s="224">
        <f t="shared" si="1401"/>
        <v>0</v>
      </c>
      <c r="CH650" s="963">
        <v>0</v>
      </c>
      <c r="CI650" s="964"/>
      <c r="CJ650" s="963">
        <v>0</v>
      </c>
      <c r="CK650" s="964"/>
      <c r="CL650" s="963">
        <v>0</v>
      </c>
      <c r="CM650" s="964"/>
      <c r="CN650" s="963">
        <v>0</v>
      </c>
      <c r="CO650" s="964"/>
      <c r="CP650" s="963">
        <v>0</v>
      </c>
      <c r="CQ650" s="964"/>
      <c r="CR650" s="227">
        <f t="shared" si="1402"/>
        <v>0</v>
      </c>
      <c r="CS650" s="965">
        <v>0</v>
      </c>
      <c r="CT650" s="966"/>
      <c r="CU650" s="965">
        <v>0</v>
      </c>
      <c r="CV650" s="966"/>
      <c r="CW650" s="965">
        <v>0</v>
      </c>
      <c r="CX650" s="966"/>
      <c r="CY650" s="965">
        <v>0</v>
      </c>
      <c r="CZ650" s="966"/>
      <c r="DA650" s="965">
        <v>0</v>
      </c>
      <c r="DB650" s="966"/>
      <c r="DC650" s="230">
        <f t="shared" si="1403"/>
        <v>0</v>
      </c>
      <c r="DD650" s="967">
        <v>0</v>
      </c>
      <c r="DE650" s="968"/>
      <c r="DF650" s="967">
        <v>0</v>
      </c>
      <c r="DG650" s="968"/>
      <c r="DH650" s="967">
        <v>0</v>
      </c>
      <c r="DI650" s="968"/>
      <c r="DJ650" s="967">
        <v>0</v>
      </c>
      <c r="DK650" s="968"/>
      <c r="DL650" s="967">
        <v>0</v>
      </c>
      <c r="DM650" s="968"/>
      <c r="DN650" s="233">
        <f t="shared" si="1404"/>
        <v>0</v>
      </c>
      <c r="DO650" s="650">
        <v>0</v>
      </c>
      <c r="DP650" s="676"/>
      <c r="DQ650" s="650">
        <v>0</v>
      </c>
      <c r="DR650" s="676"/>
      <c r="DS650" s="650">
        <v>0</v>
      </c>
      <c r="DT650" s="676"/>
      <c r="DU650" s="650">
        <v>0</v>
      </c>
      <c r="DV650" s="676"/>
      <c r="DW650" s="650">
        <v>0</v>
      </c>
      <c r="DX650" s="676"/>
      <c r="DY650" s="243">
        <f t="shared" si="1405"/>
        <v>0</v>
      </c>
      <c r="DZ650" s="558">
        <f t="shared" si="1406"/>
        <v>0</v>
      </c>
      <c r="EA650" s="522">
        <f t="shared" si="1407"/>
        <v>0</v>
      </c>
      <c r="EB650" s="522">
        <f t="shared" si="1408"/>
        <v>0</v>
      </c>
      <c r="EC650" s="522">
        <f t="shared" si="1409"/>
        <v>0</v>
      </c>
      <c r="ED650" s="522">
        <f t="shared" si="1410"/>
        <v>0</v>
      </c>
      <c r="EE650" s="574">
        <f t="shared" si="1411"/>
        <v>0</v>
      </c>
      <c r="EF650" s="239">
        <f t="shared" si="1412"/>
        <v>0</v>
      </c>
      <c r="EG650" s="239">
        <f t="shared" si="1413"/>
        <v>0</v>
      </c>
      <c r="EH650" s="239">
        <f t="shared" si="1414"/>
        <v>0</v>
      </c>
      <c r="EI650" s="239">
        <f t="shared" si="1415"/>
        <v>0</v>
      </c>
      <c r="EJ650" s="239">
        <f t="shared" si="1416"/>
        <v>0</v>
      </c>
      <c r="EK650" s="240">
        <f t="shared" si="1417"/>
        <v>0</v>
      </c>
      <c r="EL650" s="34"/>
    </row>
    <row r="651" spans="1:142" ht="15" customHeight="1">
      <c r="C651" s="703" t="s">
        <v>391</v>
      </c>
      <c r="D651" s="662"/>
      <c r="E651" s="662"/>
      <c r="F651" s="662"/>
      <c r="G651" s="662"/>
      <c r="H651" s="662"/>
      <c r="I651" s="662"/>
      <c r="J651" s="662"/>
      <c r="K651" s="662"/>
      <c r="L651" s="662"/>
      <c r="M651" s="762"/>
      <c r="N651" s="851">
        <v>0</v>
      </c>
      <c r="O651" s="654"/>
      <c r="P651" s="851">
        <v>0</v>
      </c>
      <c r="Q651" s="654"/>
      <c r="R651" s="851">
        <v>0</v>
      </c>
      <c r="S651" s="654"/>
      <c r="T651" s="851">
        <v>0</v>
      </c>
      <c r="U651" s="654"/>
      <c r="V651" s="851">
        <v>0</v>
      </c>
      <c r="W651" s="654"/>
      <c r="X651" s="92">
        <f t="shared" si="1390"/>
        <v>0</v>
      </c>
      <c r="Y651" s="849">
        <v>0</v>
      </c>
      <c r="Z651" s="960"/>
      <c r="AA651" s="849">
        <v>0</v>
      </c>
      <c r="AB651" s="960"/>
      <c r="AC651" s="849">
        <v>0</v>
      </c>
      <c r="AD651" s="960"/>
      <c r="AE651" s="849">
        <v>0</v>
      </c>
      <c r="AF651" s="960"/>
      <c r="AG651" s="849">
        <v>0</v>
      </c>
      <c r="AH651" s="960"/>
      <c r="AI651" s="212">
        <f t="shared" si="1391"/>
        <v>0</v>
      </c>
      <c r="AJ651" s="843">
        <v>0</v>
      </c>
      <c r="AK651" s="844"/>
      <c r="AL651" s="843">
        <v>0</v>
      </c>
      <c r="AM651" s="844"/>
      <c r="AN651" s="843">
        <v>0</v>
      </c>
      <c r="AO651" s="844"/>
      <c r="AP651" s="843">
        <v>0</v>
      </c>
      <c r="AQ651" s="844"/>
      <c r="AR651" s="843">
        <v>0</v>
      </c>
      <c r="AS651" s="844"/>
      <c r="AT651" s="215">
        <f t="shared" si="1392"/>
        <v>0</v>
      </c>
      <c r="AU651" s="845">
        <v>0</v>
      </c>
      <c r="AV651" s="846"/>
      <c r="AW651" s="845">
        <v>0</v>
      </c>
      <c r="AX651" s="846"/>
      <c r="AY651" s="845">
        <v>0</v>
      </c>
      <c r="AZ651" s="846"/>
      <c r="BA651" s="845">
        <v>0</v>
      </c>
      <c r="BB651" s="846"/>
      <c r="BC651" s="845">
        <v>0</v>
      </c>
      <c r="BD651" s="846"/>
      <c r="BE651" s="218">
        <f t="shared" si="1393"/>
        <v>0</v>
      </c>
      <c r="BF651" s="847">
        <v>0</v>
      </c>
      <c r="BG651" s="848"/>
      <c r="BH651" s="847">
        <v>0</v>
      </c>
      <c r="BI651" s="848"/>
      <c r="BJ651" s="847">
        <v>0</v>
      </c>
      <c r="BK651" s="848"/>
      <c r="BL651" s="847">
        <v>0</v>
      </c>
      <c r="BM651" s="848"/>
      <c r="BN651" s="847">
        <v>0</v>
      </c>
      <c r="BO651" s="848"/>
      <c r="BP651" s="413">
        <f t="shared" si="1394"/>
        <v>0</v>
      </c>
      <c r="BQ651" s="558">
        <f t="shared" si="1395"/>
        <v>0</v>
      </c>
      <c r="BR651" s="522">
        <f t="shared" si="1396"/>
        <v>0</v>
      </c>
      <c r="BS651" s="522">
        <f t="shared" si="1397"/>
        <v>0</v>
      </c>
      <c r="BT651" s="522">
        <f t="shared" si="1398"/>
        <v>0</v>
      </c>
      <c r="BU651" s="522">
        <f t="shared" si="1399"/>
        <v>0</v>
      </c>
      <c r="BV651" s="574">
        <f t="shared" si="1400"/>
        <v>0</v>
      </c>
      <c r="BW651" s="969">
        <v>0</v>
      </c>
      <c r="BX651" s="970"/>
      <c r="BY651" s="971">
        <v>0</v>
      </c>
      <c r="BZ651" s="970"/>
      <c r="CA651" s="971">
        <v>0</v>
      </c>
      <c r="CB651" s="970"/>
      <c r="CC651" s="971">
        <v>0</v>
      </c>
      <c r="CD651" s="970"/>
      <c r="CE651" s="971">
        <v>0</v>
      </c>
      <c r="CF651" s="970"/>
      <c r="CG651" s="224">
        <f t="shared" si="1401"/>
        <v>0</v>
      </c>
      <c r="CH651" s="963">
        <v>0</v>
      </c>
      <c r="CI651" s="964"/>
      <c r="CJ651" s="963">
        <v>0</v>
      </c>
      <c r="CK651" s="964"/>
      <c r="CL651" s="963">
        <v>0</v>
      </c>
      <c r="CM651" s="964"/>
      <c r="CN651" s="963">
        <v>0</v>
      </c>
      <c r="CO651" s="964"/>
      <c r="CP651" s="963">
        <v>0</v>
      </c>
      <c r="CQ651" s="964"/>
      <c r="CR651" s="227">
        <f t="shared" si="1402"/>
        <v>0</v>
      </c>
      <c r="CS651" s="965">
        <v>0</v>
      </c>
      <c r="CT651" s="966"/>
      <c r="CU651" s="965">
        <v>0</v>
      </c>
      <c r="CV651" s="966"/>
      <c r="CW651" s="965">
        <v>0</v>
      </c>
      <c r="CX651" s="966"/>
      <c r="CY651" s="965">
        <v>0</v>
      </c>
      <c r="CZ651" s="966"/>
      <c r="DA651" s="965">
        <v>0</v>
      </c>
      <c r="DB651" s="966"/>
      <c r="DC651" s="230">
        <f t="shared" si="1403"/>
        <v>0</v>
      </c>
      <c r="DD651" s="967">
        <v>0</v>
      </c>
      <c r="DE651" s="968"/>
      <c r="DF651" s="967">
        <v>0</v>
      </c>
      <c r="DG651" s="968"/>
      <c r="DH651" s="967">
        <v>0</v>
      </c>
      <c r="DI651" s="968"/>
      <c r="DJ651" s="967">
        <v>0</v>
      </c>
      <c r="DK651" s="968"/>
      <c r="DL651" s="967">
        <v>0</v>
      </c>
      <c r="DM651" s="968"/>
      <c r="DN651" s="233">
        <f t="shared" si="1404"/>
        <v>0</v>
      </c>
      <c r="DO651" s="650">
        <v>0</v>
      </c>
      <c r="DP651" s="676"/>
      <c r="DQ651" s="650">
        <v>0</v>
      </c>
      <c r="DR651" s="676"/>
      <c r="DS651" s="650">
        <v>0</v>
      </c>
      <c r="DT651" s="676"/>
      <c r="DU651" s="650">
        <v>0</v>
      </c>
      <c r="DV651" s="676"/>
      <c r="DW651" s="650">
        <v>0</v>
      </c>
      <c r="DX651" s="676"/>
      <c r="DY651" s="243">
        <f t="shared" si="1405"/>
        <v>0</v>
      </c>
      <c r="DZ651" s="558">
        <f t="shared" si="1406"/>
        <v>0</v>
      </c>
      <c r="EA651" s="522">
        <f t="shared" si="1407"/>
        <v>0</v>
      </c>
      <c r="EB651" s="522">
        <f t="shared" si="1408"/>
        <v>0</v>
      </c>
      <c r="EC651" s="522">
        <f t="shared" si="1409"/>
        <v>0</v>
      </c>
      <c r="ED651" s="522">
        <f t="shared" si="1410"/>
        <v>0</v>
      </c>
      <c r="EE651" s="574">
        <f t="shared" si="1411"/>
        <v>0</v>
      </c>
      <c r="EF651" s="239">
        <f t="shared" si="1412"/>
        <v>0</v>
      </c>
      <c r="EG651" s="239">
        <f t="shared" si="1413"/>
        <v>0</v>
      </c>
      <c r="EH651" s="239">
        <f t="shared" si="1414"/>
        <v>0</v>
      </c>
      <c r="EI651" s="239">
        <f t="shared" si="1415"/>
        <v>0</v>
      </c>
      <c r="EJ651" s="239">
        <f t="shared" si="1416"/>
        <v>0</v>
      </c>
      <c r="EK651" s="240">
        <f t="shared" si="1417"/>
        <v>0</v>
      </c>
      <c r="EL651" s="34"/>
    </row>
    <row r="652" spans="1:142" ht="15" customHeight="1">
      <c r="C652" s="670" t="s">
        <v>266</v>
      </c>
      <c r="D652" s="671"/>
      <c r="E652" s="671"/>
      <c r="F652" s="671"/>
      <c r="G652" s="671"/>
      <c r="H652" s="671"/>
      <c r="I652" s="671"/>
      <c r="J652" s="671"/>
      <c r="K652" s="671"/>
      <c r="L652" s="671"/>
      <c r="M652" s="672"/>
      <c r="N652" s="668">
        <f>SUM(N632:N651)</f>
        <v>0</v>
      </c>
      <c r="O652" s="686"/>
      <c r="P652" s="668">
        <f>SUM(P632:P651)</f>
        <v>0</v>
      </c>
      <c r="Q652" s="686"/>
      <c r="R652" s="668">
        <f>SUM(R632:R651)</f>
        <v>0</v>
      </c>
      <c r="S652" s="686"/>
      <c r="T652" s="668">
        <f>SUM(T632:T651)</f>
        <v>0</v>
      </c>
      <c r="U652" s="686"/>
      <c r="V652" s="668">
        <f>SUM(V632:V651)</f>
        <v>0</v>
      </c>
      <c r="W652" s="686"/>
      <c r="X652" s="120">
        <f>SUM(N652:W652)</f>
        <v>0</v>
      </c>
      <c r="Y652" s="668">
        <f>SUM(Y632:Y651)</f>
        <v>0</v>
      </c>
      <c r="Z652" s="686"/>
      <c r="AA652" s="668">
        <f>SUM(AA632:AA651)</f>
        <v>0</v>
      </c>
      <c r="AB652" s="686"/>
      <c r="AC652" s="668">
        <f>SUM(AC632:AC651)</f>
        <v>0</v>
      </c>
      <c r="AD652" s="686"/>
      <c r="AE652" s="668">
        <f>SUM(AE632:AE651)</f>
        <v>0</v>
      </c>
      <c r="AF652" s="686"/>
      <c r="AG652" s="668">
        <f>SUM(AG632:AG651)</f>
        <v>0</v>
      </c>
      <c r="AH652" s="686"/>
      <c r="AI652" s="120">
        <f>SUM(Y652:AG652)</f>
        <v>0</v>
      </c>
      <c r="AJ652" s="668">
        <f>SUM(AJ632:AJ651)</f>
        <v>0</v>
      </c>
      <c r="AK652" s="686"/>
      <c r="AL652" s="668">
        <f>SUM(AL632:AL651)</f>
        <v>0</v>
      </c>
      <c r="AM652" s="686"/>
      <c r="AN652" s="668">
        <f>SUM(AN632:AN651)</f>
        <v>0</v>
      </c>
      <c r="AO652" s="686"/>
      <c r="AP652" s="668">
        <f>SUM(AP632:AP651)</f>
        <v>0</v>
      </c>
      <c r="AQ652" s="686"/>
      <c r="AR652" s="668">
        <f>SUM(AR632:AR651)</f>
        <v>0</v>
      </c>
      <c r="AS652" s="686"/>
      <c r="AT652" s="120">
        <f>SUM(AJ652:AS652)</f>
        <v>0</v>
      </c>
      <c r="AU652" s="668">
        <f>SUM(AU632:AU651)</f>
        <v>0</v>
      </c>
      <c r="AV652" s="686"/>
      <c r="AW652" s="668">
        <f>SUM(AW632:AW651)</f>
        <v>0</v>
      </c>
      <c r="AX652" s="686"/>
      <c r="AY652" s="668">
        <f>SUM(AY632:AY651)</f>
        <v>0</v>
      </c>
      <c r="AZ652" s="686"/>
      <c r="BA652" s="668">
        <f>SUM(BA632:BA651)</f>
        <v>0</v>
      </c>
      <c r="BB652" s="686"/>
      <c r="BC652" s="668">
        <f>SUM(BC632:BC651)</f>
        <v>0</v>
      </c>
      <c r="BD652" s="686"/>
      <c r="BE652" s="120">
        <f>SUM(AU652:BD652)</f>
        <v>0</v>
      </c>
      <c r="BF652" s="668">
        <f>SUM(BF632:BF651)</f>
        <v>0</v>
      </c>
      <c r="BG652" s="686"/>
      <c r="BH652" s="668">
        <f>SUM(BH632:BH651)</f>
        <v>0</v>
      </c>
      <c r="BI652" s="686"/>
      <c r="BJ652" s="668">
        <f>SUM(BJ632:BJ651)</f>
        <v>0</v>
      </c>
      <c r="BK652" s="686"/>
      <c r="BL652" s="668">
        <f>SUM(BL632:BL651)</f>
        <v>0</v>
      </c>
      <c r="BM652" s="686"/>
      <c r="BN652" s="668">
        <f>SUM(BN632:BN651)</f>
        <v>0</v>
      </c>
      <c r="BO652" s="686"/>
      <c r="BP652" s="488">
        <f>SUM(BF652:BO652)</f>
        <v>0</v>
      </c>
      <c r="BQ652" s="563">
        <f>SUM(BQ632:BQ651)</f>
        <v>0</v>
      </c>
      <c r="BR652" s="488">
        <f>SUM(BR632:BR651)</f>
        <v>0</v>
      </c>
      <c r="BS652" s="488">
        <f t="shared" ref="BS652:BU652" si="1418">SUM(BS632:BS651)</f>
        <v>0</v>
      </c>
      <c r="BT652" s="488">
        <f t="shared" si="1418"/>
        <v>0</v>
      </c>
      <c r="BU652" s="488">
        <f t="shared" si="1418"/>
        <v>0</v>
      </c>
      <c r="BV652" s="546">
        <f>SUM(BQ652:BU652)</f>
        <v>0</v>
      </c>
      <c r="BW652" s="962">
        <f>SUM(BW632:BW651)</f>
        <v>0</v>
      </c>
      <c r="BX652" s="686"/>
      <c r="BY652" s="668">
        <f>SUM(BY632:BY651)</f>
        <v>0</v>
      </c>
      <c r="BZ652" s="686"/>
      <c r="CA652" s="668">
        <f>SUM(CA632:CA651)</f>
        <v>0</v>
      </c>
      <c r="CB652" s="686"/>
      <c r="CC652" s="668">
        <f>SUM(CC632:CC651)</f>
        <v>0</v>
      </c>
      <c r="CD652" s="686"/>
      <c r="CE652" s="668">
        <f>SUM(CE632:CE651)</f>
        <v>0</v>
      </c>
      <c r="CF652" s="686"/>
      <c r="CG652" s="120">
        <f>SUM(BW652:CF652)</f>
        <v>0</v>
      </c>
      <c r="CH652" s="668">
        <f>SUM(CH632:CH651)</f>
        <v>0</v>
      </c>
      <c r="CI652" s="686"/>
      <c r="CJ652" s="668">
        <f>SUM(CJ632:CJ651)</f>
        <v>0</v>
      </c>
      <c r="CK652" s="686"/>
      <c r="CL652" s="668">
        <f>SUM(CL632:CL651)</f>
        <v>0</v>
      </c>
      <c r="CM652" s="686"/>
      <c r="CN652" s="668">
        <f>SUM(CN632:CN651)</f>
        <v>0</v>
      </c>
      <c r="CO652" s="686"/>
      <c r="CP652" s="668">
        <f>SUM(CP632:CP651)</f>
        <v>0</v>
      </c>
      <c r="CQ652" s="686"/>
      <c r="CR652" s="120">
        <f>SUM(CH652:CQ652)</f>
        <v>0</v>
      </c>
      <c r="CS652" s="668">
        <f>SUM(CS632:CS651)</f>
        <v>0</v>
      </c>
      <c r="CT652" s="686"/>
      <c r="CU652" s="668">
        <f>SUM(CU632:CU651)</f>
        <v>0</v>
      </c>
      <c r="CV652" s="686"/>
      <c r="CW652" s="668">
        <f>SUM(CW632:CW651)</f>
        <v>0</v>
      </c>
      <c r="CX652" s="686"/>
      <c r="CY652" s="668">
        <f>SUM(CY632:CY651)</f>
        <v>0</v>
      </c>
      <c r="CZ652" s="686"/>
      <c r="DA652" s="668">
        <f>SUM(DA632:DA651)</f>
        <v>0</v>
      </c>
      <c r="DB652" s="686"/>
      <c r="DC652" s="120">
        <f>SUM(CS652:DB652)</f>
        <v>0</v>
      </c>
      <c r="DD652" s="668">
        <f>SUM(DD632:DD651)</f>
        <v>0</v>
      </c>
      <c r="DE652" s="686"/>
      <c r="DF652" s="668">
        <f>SUM(DF632:DF651)</f>
        <v>0</v>
      </c>
      <c r="DG652" s="686"/>
      <c r="DH652" s="668">
        <f>SUM(DH632:DH651)</f>
        <v>0</v>
      </c>
      <c r="DI652" s="686"/>
      <c r="DJ652" s="668">
        <f>SUM(DJ632:DJ651)</f>
        <v>0</v>
      </c>
      <c r="DK652" s="686"/>
      <c r="DL652" s="668">
        <f>SUM(DL632:DL651)</f>
        <v>0</v>
      </c>
      <c r="DM652" s="686"/>
      <c r="DN652" s="120">
        <f>SUM(DD652:DM652)</f>
        <v>0</v>
      </c>
      <c r="DO652" s="668">
        <f>SUM(DO632:DO651)</f>
        <v>0</v>
      </c>
      <c r="DP652" s="686"/>
      <c r="DQ652" s="668">
        <f>SUM(DQ632:DQ651)</f>
        <v>0</v>
      </c>
      <c r="DR652" s="686"/>
      <c r="DS652" s="668">
        <f>SUM(DS632:DS651)</f>
        <v>0</v>
      </c>
      <c r="DT652" s="686"/>
      <c r="DU652" s="668">
        <f>SUM(DU632:DU651)</f>
        <v>0</v>
      </c>
      <c r="DV652" s="686"/>
      <c r="DW652" s="668">
        <f>SUM(DW632:DW651)</f>
        <v>0</v>
      </c>
      <c r="DX652" s="686"/>
      <c r="DY652" s="120">
        <f>SUM(DO652:DX652)</f>
        <v>0</v>
      </c>
      <c r="DZ652" s="563">
        <f>SUM(DZ632:DZ651)</f>
        <v>0</v>
      </c>
      <c r="EA652" s="488">
        <f>SUM(EA632:EA651)</f>
        <v>0</v>
      </c>
      <c r="EB652" s="488">
        <f t="shared" ref="EB652" si="1419">SUM(EB632:EB651)</f>
        <v>0</v>
      </c>
      <c r="EC652" s="488">
        <f t="shared" ref="EC652" si="1420">SUM(EC632:EC651)</f>
        <v>0</v>
      </c>
      <c r="ED652" s="488">
        <f t="shared" ref="ED652" si="1421">SUM(ED632:ED651)</f>
        <v>0</v>
      </c>
      <c r="EE652" s="546">
        <f>SUM(DZ652:ED652)</f>
        <v>0</v>
      </c>
      <c r="EF652" s="291">
        <f>SUM(EF632:EF651)</f>
        <v>0</v>
      </c>
      <c r="EG652" s="291">
        <f>SUM(EG632:EG651)</f>
        <v>0</v>
      </c>
      <c r="EH652" s="291">
        <f>SUM(EH632:EH651)</f>
        <v>0</v>
      </c>
      <c r="EI652" s="291">
        <f>SUM(EI632:EI651)</f>
        <v>0</v>
      </c>
      <c r="EJ652" s="291">
        <f>SUM(EJ632:EJ651)</f>
        <v>0</v>
      </c>
      <c r="EK652" s="291">
        <f t="shared" si="1417"/>
        <v>0</v>
      </c>
      <c r="EL652" s="34"/>
    </row>
    <row r="653" spans="1:142" ht="15" customHeight="1">
      <c r="A653" s="62" t="s">
        <v>384</v>
      </c>
      <c r="B653" s="62"/>
      <c r="C653" s="663" t="s">
        <v>385</v>
      </c>
      <c r="D653" s="664"/>
      <c r="E653" s="664"/>
      <c r="F653" s="664"/>
      <c r="G653" s="664"/>
      <c r="H653" s="664"/>
      <c r="I653" s="664"/>
      <c r="J653" s="664"/>
      <c r="K653" s="664"/>
      <c r="L653" s="664"/>
      <c r="M653" s="685"/>
      <c r="N653" s="125"/>
      <c r="O653" s="152"/>
      <c r="P653" s="61"/>
      <c r="Q653" s="152"/>
      <c r="R653" s="61"/>
      <c r="S653" s="152"/>
      <c r="T653" s="61"/>
      <c r="U653" s="152"/>
      <c r="V653" s="61"/>
      <c r="W653" s="152"/>
      <c r="X653" s="153"/>
      <c r="Y653" s="125"/>
      <c r="Z653" s="152"/>
      <c r="AA653" s="61"/>
      <c r="AB653" s="152"/>
      <c r="AC653" s="61"/>
      <c r="AD653" s="152"/>
      <c r="AE653" s="61"/>
      <c r="AF653" s="152"/>
      <c r="AG653" s="61"/>
      <c r="AH653" s="152"/>
      <c r="AI653" s="153"/>
      <c r="AJ653" s="125"/>
      <c r="AK653" s="152"/>
      <c r="AL653" s="61"/>
      <c r="AM653" s="152"/>
      <c r="AN653" s="61"/>
      <c r="AO653" s="152"/>
      <c r="AP653" s="61"/>
      <c r="AQ653" s="152"/>
      <c r="AR653" s="61"/>
      <c r="AS653" s="152"/>
      <c r="AT653" s="153"/>
      <c r="AU653" s="125"/>
      <c r="AV653" s="152"/>
      <c r="AW653" s="61"/>
      <c r="AX653" s="152"/>
      <c r="AY653" s="61"/>
      <c r="AZ653" s="152"/>
      <c r="BA653" s="61"/>
      <c r="BB653" s="152"/>
      <c r="BC653" s="61"/>
      <c r="BD653" s="152"/>
      <c r="BE653" s="153"/>
      <c r="BF653" s="125"/>
      <c r="BG653" s="152"/>
      <c r="BH653" s="61"/>
      <c r="BI653" s="152"/>
      <c r="BJ653" s="61"/>
      <c r="BK653" s="152"/>
      <c r="BL653" s="61"/>
      <c r="BM653" s="152"/>
      <c r="BN653" s="61"/>
      <c r="BO653" s="152"/>
      <c r="BP653" s="61"/>
      <c r="BQ653" s="570"/>
      <c r="BR653" s="61"/>
      <c r="BS653" s="61"/>
      <c r="BT653" s="61"/>
      <c r="BU653" s="61"/>
      <c r="BV653" s="555"/>
      <c r="BX653" s="152"/>
      <c r="BY653" s="61"/>
      <c r="BZ653" s="152"/>
      <c r="CA653" s="61"/>
      <c r="CB653" s="152"/>
      <c r="CC653" s="61"/>
      <c r="CD653" s="152"/>
      <c r="CE653" s="61"/>
      <c r="CF653" s="152"/>
      <c r="CG653" s="153"/>
      <c r="CH653" s="125"/>
      <c r="CI653" s="152"/>
      <c r="CJ653" s="61"/>
      <c r="CK653" s="152"/>
      <c r="CL653" s="61"/>
      <c r="CM653" s="152"/>
      <c r="CN653" s="61"/>
      <c r="CO653" s="152"/>
      <c r="CP653" s="61"/>
      <c r="CQ653" s="152"/>
      <c r="CR653" s="153"/>
      <c r="CS653" s="125"/>
      <c r="CT653" s="152"/>
      <c r="CU653" s="61"/>
      <c r="CV653" s="152"/>
      <c r="CW653" s="61"/>
      <c r="CX653" s="152"/>
      <c r="CY653" s="61"/>
      <c r="CZ653" s="152"/>
      <c r="DA653" s="61"/>
      <c r="DB653" s="152"/>
      <c r="DC653" s="153"/>
      <c r="DD653" s="125"/>
      <c r="DE653" s="152"/>
      <c r="DF653" s="61"/>
      <c r="DG653" s="152"/>
      <c r="DH653" s="61"/>
      <c r="DI653" s="152"/>
      <c r="DJ653" s="61"/>
      <c r="DK653" s="152"/>
      <c r="DL653" s="61"/>
      <c r="DM653" s="152"/>
      <c r="DN653" s="153"/>
      <c r="DO653" s="125"/>
      <c r="DP653" s="152"/>
      <c r="DQ653" s="61"/>
      <c r="DR653" s="152"/>
      <c r="DS653" s="61"/>
      <c r="DT653" s="152"/>
      <c r="DU653" s="61"/>
      <c r="DV653" s="152"/>
      <c r="DW653" s="61"/>
      <c r="DX653" s="152"/>
      <c r="DY653" s="153"/>
      <c r="DZ653" s="570"/>
      <c r="EA653" s="61"/>
      <c r="EB653" s="61"/>
      <c r="EC653" s="61"/>
      <c r="ED653" s="61"/>
      <c r="EE653" s="555"/>
      <c r="EF653" s="290"/>
      <c r="EG653" s="290"/>
      <c r="EH653" s="290"/>
      <c r="EI653" s="290"/>
      <c r="EJ653" s="290"/>
      <c r="EK653" s="245"/>
      <c r="EL653" s="34"/>
    </row>
    <row r="654" spans="1:142" ht="15" customHeight="1">
      <c r="C654" s="703" t="s">
        <v>387</v>
      </c>
      <c r="D654" s="662"/>
      <c r="E654" s="662"/>
      <c r="F654" s="662"/>
      <c r="G654" s="662"/>
      <c r="H654" s="662"/>
      <c r="I654" s="662"/>
      <c r="J654" s="662"/>
      <c r="K654" s="662"/>
      <c r="L654" s="662"/>
      <c r="M654" s="762"/>
      <c r="N654" s="851">
        <v>0</v>
      </c>
      <c r="O654" s="654"/>
      <c r="P654" s="851">
        <v>0</v>
      </c>
      <c r="Q654" s="654"/>
      <c r="R654" s="851">
        <v>0</v>
      </c>
      <c r="S654" s="654"/>
      <c r="T654" s="851">
        <v>0</v>
      </c>
      <c r="U654" s="654"/>
      <c r="V654" s="851">
        <v>0</v>
      </c>
      <c r="W654" s="654"/>
      <c r="X654" s="92">
        <f t="shared" ref="X654:X663" si="1422">SUM(N654+P654+R654+T654+V654)</f>
        <v>0</v>
      </c>
      <c r="Y654" s="849">
        <v>0</v>
      </c>
      <c r="Z654" s="960"/>
      <c r="AA654" s="849">
        <v>0</v>
      </c>
      <c r="AB654" s="960"/>
      <c r="AC654" s="849">
        <v>0</v>
      </c>
      <c r="AD654" s="960"/>
      <c r="AE654" s="849">
        <v>0</v>
      </c>
      <c r="AF654" s="960"/>
      <c r="AG654" s="849">
        <v>0</v>
      </c>
      <c r="AH654" s="960"/>
      <c r="AI654" s="212">
        <f t="shared" ref="AI654:AI663" si="1423">SUM(Y654+AA654+AC654+AE654+AG654)</f>
        <v>0</v>
      </c>
      <c r="AJ654" s="843">
        <v>0</v>
      </c>
      <c r="AK654" s="844"/>
      <c r="AL654" s="843">
        <v>0</v>
      </c>
      <c r="AM654" s="844"/>
      <c r="AN654" s="843">
        <v>0</v>
      </c>
      <c r="AO654" s="844"/>
      <c r="AP654" s="843">
        <v>0</v>
      </c>
      <c r="AQ654" s="844"/>
      <c r="AR654" s="843">
        <v>0</v>
      </c>
      <c r="AS654" s="844"/>
      <c r="AT654" s="215">
        <f t="shared" ref="AT654:AT663" si="1424">SUM(AJ654+AL654+AN654+AP654+AR654)</f>
        <v>0</v>
      </c>
      <c r="AU654" s="845">
        <v>0</v>
      </c>
      <c r="AV654" s="846"/>
      <c r="AW654" s="845">
        <v>0</v>
      </c>
      <c r="AX654" s="846"/>
      <c r="AY654" s="845">
        <v>0</v>
      </c>
      <c r="AZ654" s="846"/>
      <c r="BA654" s="845">
        <v>0</v>
      </c>
      <c r="BB654" s="846"/>
      <c r="BC654" s="845">
        <v>0</v>
      </c>
      <c r="BD654" s="846"/>
      <c r="BE654" s="218">
        <f t="shared" ref="BE654:BE663" si="1425">SUM(AU654+AW654+AY654+BA654+BC654)</f>
        <v>0</v>
      </c>
      <c r="BF654" s="847">
        <v>0</v>
      </c>
      <c r="BG654" s="848"/>
      <c r="BH654" s="847">
        <v>0</v>
      </c>
      <c r="BI654" s="848"/>
      <c r="BJ654" s="847">
        <v>0</v>
      </c>
      <c r="BK654" s="848"/>
      <c r="BL654" s="847">
        <v>0</v>
      </c>
      <c r="BM654" s="848"/>
      <c r="BN654" s="847">
        <v>0</v>
      </c>
      <c r="BO654" s="848"/>
      <c r="BP654" s="413">
        <f t="shared" ref="BP654:BP663" si="1426">SUM(BF654+BH654+BJ654+BL654+BN654)</f>
        <v>0</v>
      </c>
      <c r="BQ654" s="558">
        <f t="shared" ref="BQ654:BQ663" si="1427">N654+Y654+AJ654+AU654+BF654</f>
        <v>0</v>
      </c>
      <c r="BR654" s="522">
        <f t="shared" ref="BR654:BR663" si="1428">P654+AA654+AL654+AW654+BH654</f>
        <v>0</v>
      </c>
      <c r="BS654" s="522">
        <f t="shared" ref="BS654:BS663" si="1429">R654+AC654+AN654+AY654+BJ654</f>
        <v>0</v>
      </c>
      <c r="BT654" s="522">
        <f t="shared" ref="BT654:BT663" si="1430">T654+AE654+AP654+BA654+BL654</f>
        <v>0</v>
      </c>
      <c r="BU654" s="522">
        <f t="shared" ref="BU654:BU663" si="1431">V654+AG654+AR654+BC654+BN654</f>
        <v>0</v>
      </c>
      <c r="BV654" s="574">
        <f t="shared" ref="BV654:BV663" si="1432">SUM(BQ654:BU654)</f>
        <v>0</v>
      </c>
      <c r="BW654" s="969">
        <v>0</v>
      </c>
      <c r="BX654" s="970"/>
      <c r="BY654" s="971">
        <v>0</v>
      </c>
      <c r="BZ654" s="970"/>
      <c r="CA654" s="971">
        <v>0</v>
      </c>
      <c r="CB654" s="970"/>
      <c r="CC654" s="971">
        <v>0</v>
      </c>
      <c r="CD654" s="970"/>
      <c r="CE654" s="971">
        <v>0</v>
      </c>
      <c r="CF654" s="970"/>
      <c r="CG654" s="224">
        <f t="shared" ref="CG654:CG663" si="1433">SUM(BW654+BY654+CA654+CC654+CE654)</f>
        <v>0</v>
      </c>
      <c r="CH654" s="963">
        <v>0</v>
      </c>
      <c r="CI654" s="964"/>
      <c r="CJ654" s="963">
        <v>0</v>
      </c>
      <c r="CK654" s="964"/>
      <c r="CL654" s="963">
        <v>0</v>
      </c>
      <c r="CM654" s="964"/>
      <c r="CN654" s="963">
        <v>0</v>
      </c>
      <c r="CO654" s="964"/>
      <c r="CP654" s="963">
        <v>0</v>
      </c>
      <c r="CQ654" s="964"/>
      <c r="CR654" s="227">
        <f t="shared" ref="CR654:CR663" si="1434">SUM(CH654+CJ654+CL654+CN654+CP654)</f>
        <v>0</v>
      </c>
      <c r="CS654" s="965">
        <v>0</v>
      </c>
      <c r="CT654" s="966"/>
      <c r="CU654" s="965">
        <v>0</v>
      </c>
      <c r="CV654" s="966"/>
      <c r="CW654" s="965">
        <v>0</v>
      </c>
      <c r="CX654" s="966"/>
      <c r="CY654" s="965">
        <v>0</v>
      </c>
      <c r="CZ654" s="966"/>
      <c r="DA654" s="965">
        <v>0</v>
      </c>
      <c r="DB654" s="966"/>
      <c r="DC654" s="230">
        <f t="shared" ref="DC654:DC663" si="1435">SUM(CS654+CU654+CW654+CY654+DA654)</f>
        <v>0</v>
      </c>
      <c r="DD654" s="967">
        <v>0</v>
      </c>
      <c r="DE654" s="968"/>
      <c r="DF654" s="967">
        <v>0</v>
      </c>
      <c r="DG654" s="968"/>
      <c r="DH654" s="967">
        <v>0</v>
      </c>
      <c r="DI654" s="968"/>
      <c r="DJ654" s="967">
        <v>0</v>
      </c>
      <c r="DK654" s="968"/>
      <c r="DL654" s="967">
        <v>0</v>
      </c>
      <c r="DM654" s="968"/>
      <c r="DN654" s="233">
        <f t="shared" ref="DN654:DN663" si="1436">SUM(DD654+DF654+DH654+DJ654+DL654)</f>
        <v>0</v>
      </c>
      <c r="DO654" s="650">
        <v>0</v>
      </c>
      <c r="DP654" s="676"/>
      <c r="DQ654" s="650">
        <v>0</v>
      </c>
      <c r="DR654" s="676"/>
      <c r="DS654" s="650">
        <v>0</v>
      </c>
      <c r="DT654" s="676"/>
      <c r="DU654" s="650">
        <v>0</v>
      </c>
      <c r="DV654" s="676"/>
      <c r="DW654" s="650">
        <v>0</v>
      </c>
      <c r="DX654" s="676"/>
      <c r="DY654" s="243">
        <f t="shared" ref="DY654:DY663" si="1437">SUM(DO654+DQ654+DS654+DU654+DW654)</f>
        <v>0</v>
      </c>
      <c r="DZ654" s="558">
        <f t="shared" ref="DZ654:DZ663" si="1438">BW654+CH654+CS654+DD654+DO654</f>
        <v>0</v>
      </c>
      <c r="EA654" s="522">
        <f t="shared" ref="EA654:EA663" si="1439">BY654+CJ654+CU654+DF654+DQ654</f>
        <v>0</v>
      </c>
      <c r="EB654" s="522">
        <f t="shared" ref="EB654:EB663" si="1440">CA654+CL654+CW654+DH654+DS654</f>
        <v>0</v>
      </c>
      <c r="EC654" s="522">
        <f t="shared" ref="EC654:EC663" si="1441">CC654+CN654+CY654+DJ654+DU654</f>
        <v>0</v>
      </c>
      <c r="ED654" s="522">
        <f t="shared" ref="ED654:ED663" si="1442">CE654+CP654+DA654+DL654+DW654</f>
        <v>0</v>
      </c>
      <c r="EE654" s="574">
        <f t="shared" ref="EE654:EE663" si="1443">SUM(DZ654:ED654)</f>
        <v>0</v>
      </c>
      <c r="EF654" s="239">
        <f t="shared" ref="EF654:EF663" si="1444">N654+Y654+AJ654+AU654+BF654+BW654+CH654+CS654+DD654+DO654</f>
        <v>0</v>
      </c>
      <c r="EG654" s="239">
        <f t="shared" ref="EG654:EG663" si="1445">P654+AA654+AL654+AW654+BH654+BY654+CJ654+CU654+DF654+DQ654</f>
        <v>0</v>
      </c>
      <c r="EH654" s="239">
        <f t="shared" ref="EH654:EH663" si="1446">R654+AC654+AN654+AY654+BJ654+CA654+CL654+CW654+DH654+DS654</f>
        <v>0</v>
      </c>
      <c r="EI654" s="239">
        <f t="shared" ref="EI654:EI663" si="1447">T654+AE654+AP654+BA654+BL654+CC654+CN654+CY654+DJ654+DU654</f>
        <v>0</v>
      </c>
      <c r="EJ654" s="239">
        <f t="shared" ref="EJ654:EJ663" si="1448">V654+AG654+AR654+BC654+BN654+CE654+CP654+DA654+DL654+DW654</f>
        <v>0</v>
      </c>
      <c r="EK654" s="240">
        <f t="shared" ref="EK654:EK664" si="1449">SUM(EF654:EJ654)</f>
        <v>0</v>
      </c>
      <c r="EL654" s="34"/>
    </row>
    <row r="655" spans="1:142" ht="15" customHeight="1">
      <c r="C655" s="703" t="s">
        <v>387</v>
      </c>
      <c r="D655" s="662"/>
      <c r="E655" s="662"/>
      <c r="F655" s="662"/>
      <c r="G655" s="662"/>
      <c r="H655" s="662"/>
      <c r="I655" s="662"/>
      <c r="J655" s="662"/>
      <c r="K655" s="662"/>
      <c r="L655" s="662"/>
      <c r="M655" s="762"/>
      <c r="N655" s="851">
        <v>0</v>
      </c>
      <c r="O655" s="654"/>
      <c r="P655" s="851">
        <v>0</v>
      </c>
      <c r="Q655" s="654"/>
      <c r="R655" s="851">
        <v>0</v>
      </c>
      <c r="S655" s="654"/>
      <c r="T655" s="851">
        <v>0</v>
      </c>
      <c r="U655" s="654"/>
      <c r="V655" s="851">
        <v>0</v>
      </c>
      <c r="W655" s="654"/>
      <c r="X655" s="92">
        <f t="shared" si="1422"/>
        <v>0</v>
      </c>
      <c r="Y655" s="849">
        <v>0</v>
      </c>
      <c r="Z655" s="960"/>
      <c r="AA655" s="849">
        <v>0</v>
      </c>
      <c r="AB655" s="960"/>
      <c r="AC655" s="849">
        <v>0</v>
      </c>
      <c r="AD655" s="960"/>
      <c r="AE655" s="849">
        <v>0</v>
      </c>
      <c r="AF655" s="960"/>
      <c r="AG655" s="849">
        <v>0</v>
      </c>
      <c r="AH655" s="960"/>
      <c r="AI655" s="212">
        <f t="shared" si="1423"/>
        <v>0</v>
      </c>
      <c r="AJ655" s="843">
        <v>0</v>
      </c>
      <c r="AK655" s="844"/>
      <c r="AL655" s="843">
        <v>0</v>
      </c>
      <c r="AM655" s="844"/>
      <c r="AN655" s="843">
        <v>0</v>
      </c>
      <c r="AO655" s="844"/>
      <c r="AP655" s="843">
        <v>0</v>
      </c>
      <c r="AQ655" s="844"/>
      <c r="AR655" s="843">
        <v>0</v>
      </c>
      <c r="AS655" s="844"/>
      <c r="AT655" s="215">
        <f t="shared" si="1424"/>
        <v>0</v>
      </c>
      <c r="AU655" s="845">
        <v>0</v>
      </c>
      <c r="AV655" s="846"/>
      <c r="AW655" s="845">
        <v>0</v>
      </c>
      <c r="AX655" s="846"/>
      <c r="AY655" s="845">
        <v>0</v>
      </c>
      <c r="AZ655" s="846"/>
      <c r="BA655" s="845">
        <v>0</v>
      </c>
      <c r="BB655" s="846"/>
      <c r="BC655" s="845">
        <v>0</v>
      </c>
      <c r="BD655" s="846"/>
      <c r="BE655" s="218">
        <f t="shared" si="1425"/>
        <v>0</v>
      </c>
      <c r="BF655" s="847">
        <v>0</v>
      </c>
      <c r="BG655" s="848"/>
      <c r="BH655" s="847">
        <v>0</v>
      </c>
      <c r="BI655" s="848"/>
      <c r="BJ655" s="847">
        <v>0</v>
      </c>
      <c r="BK655" s="848"/>
      <c r="BL655" s="847">
        <v>0</v>
      </c>
      <c r="BM655" s="848"/>
      <c r="BN655" s="847">
        <v>0</v>
      </c>
      <c r="BO655" s="848"/>
      <c r="BP655" s="413">
        <f t="shared" si="1426"/>
        <v>0</v>
      </c>
      <c r="BQ655" s="558">
        <f t="shared" si="1427"/>
        <v>0</v>
      </c>
      <c r="BR655" s="522">
        <f t="shared" si="1428"/>
        <v>0</v>
      </c>
      <c r="BS655" s="522">
        <f t="shared" si="1429"/>
        <v>0</v>
      </c>
      <c r="BT655" s="522">
        <f t="shared" si="1430"/>
        <v>0</v>
      </c>
      <c r="BU655" s="522">
        <f t="shared" si="1431"/>
        <v>0</v>
      </c>
      <c r="BV655" s="574">
        <f t="shared" si="1432"/>
        <v>0</v>
      </c>
      <c r="BW655" s="969">
        <v>0</v>
      </c>
      <c r="BX655" s="970"/>
      <c r="BY655" s="971">
        <v>0</v>
      </c>
      <c r="BZ655" s="970"/>
      <c r="CA655" s="971">
        <v>0</v>
      </c>
      <c r="CB655" s="970"/>
      <c r="CC655" s="971">
        <v>0</v>
      </c>
      <c r="CD655" s="970"/>
      <c r="CE655" s="971">
        <v>0</v>
      </c>
      <c r="CF655" s="970"/>
      <c r="CG655" s="224">
        <f t="shared" si="1433"/>
        <v>0</v>
      </c>
      <c r="CH655" s="963">
        <v>0</v>
      </c>
      <c r="CI655" s="964"/>
      <c r="CJ655" s="963">
        <v>0</v>
      </c>
      <c r="CK655" s="964"/>
      <c r="CL655" s="963">
        <v>0</v>
      </c>
      <c r="CM655" s="964"/>
      <c r="CN655" s="963">
        <v>0</v>
      </c>
      <c r="CO655" s="964"/>
      <c r="CP655" s="963">
        <v>0</v>
      </c>
      <c r="CQ655" s="964"/>
      <c r="CR655" s="227">
        <f t="shared" si="1434"/>
        <v>0</v>
      </c>
      <c r="CS655" s="965">
        <v>0</v>
      </c>
      <c r="CT655" s="966"/>
      <c r="CU655" s="965">
        <v>0</v>
      </c>
      <c r="CV655" s="966"/>
      <c r="CW655" s="965">
        <v>0</v>
      </c>
      <c r="CX655" s="966"/>
      <c r="CY655" s="965">
        <v>0</v>
      </c>
      <c r="CZ655" s="966"/>
      <c r="DA655" s="965">
        <v>0</v>
      </c>
      <c r="DB655" s="966"/>
      <c r="DC655" s="230">
        <f t="shared" si="1435"/>
        <v>0</v>
      </c>
      <c r="DD655" s="967">
        <v>0</v>
      </c>
      <c r="DE655" s="968"/>
      <c r="DF655" s="967">
        <v>0</v>
      </c>
      <c r="DG655" s="968"/>
      <c r="DH655" s="967">
        <v>0</v>
      </c>
      <c r="DI655" s="968"/>
      <c r="DJ655" s="967">
        <v>0</v>
      </c>
      <c r="DK655" s="968"/>
      <c r="DL655" s="967">
        <v>0</v>
      </c>
      <c r="DM655" s="968"/>
      <c r="DN655" s="233">
        <f t="shared" si="1436"/>
        <v>0</v>
      </c>
      <c r="DO655" s="650">
        <v>0</v>
      </c>
      <c r="DP655" s="676"/>
      <c r="DQ655" s="650">
        <v>0</v>
      </c>
      <c r="DR655" s="676"/>
      <c r="DS655" s="650">
        <v>0</v>
      </c>
      <c r="DT655" s="676"/>
      <c r="DU655" s="650">
        <v>0</v>
      </c>
      <c r="DV655" s="676"/>
      <c r="DW655" s="650">
        <v>0</v>
      </c>
      <c r="DX655" s="676"/>
      <c r="DY655" s="243">
        <f t="shared" si="1437"/>
        <v>0</v>
      </c>
      <c r="DZ655" s="558">
        <f t="shared" si="1438"/>
        <v>0</v>
      </c>
      <c r="EA655" s="522">
        <f t="shared" si="1439"/>
        <v>0</v>
      </c>
      <c r="EB655" s="522">
        <f t="shared" si="1440"/>
        <v>0</v>
      </c>
      <c r="EC655" s="522">
        <f t="shared" si="1441"/>
        <v>0</v>
      </c>
      <c r="ED655" s="522">
        <f t="shared" si="1442"/>
        <v>0</v>
      </c>
      <c r="EE655" s="574">
        <f t="shared" si="1443"/>
        <v>0</v>
      </c>
      <c r="EF655" s="239">
        <f t="shared" si="1444"/>
        <v>0</v>
      </c>
      <c r="EG655" s="239">
        <f t="shared" si="1445"/>
        <v>0</v>
      </c>
      <c r="EH655" s="239">
        <f t="shared" si="1446"/>
        <v>0</v>
      </c>
      <c r="EI655" s="239">
        <f t="shared" si="1447"/>
        <v>0</v>
      </c>
      <c r="EJ655" s="239">
        <f t="shared" si="1448"/>
        <v>0</v>
      </c>
      <c r="EK655" s="240">
        <f t="shared" si="1449"/>
        <v>0</v>
      </c>
      <c r="EL655" s="34"/>
    </row>
    <row r="656" spans="1:142" ht="15" customHeight="1">
      <c r="C656" s="703" t="s">
        <v>387</v>
      </c>
      <c r="D656" s="662"/>
      <c r="E656" s="662"/>
      <c r="F656" s="662"/>
      <c r="G656" s="662"/>
      <c r="H656" s="662"/>
      <c r="I656" s="662"/>
      <c r="J656" s="662"/>
      <c r="K656" s="662"/>
      <c r="L656" s="662"/>
      <c r="M656" s="762"/>
      <c r="N656" s="851">
        <v>0</v>
      </c>
      <c r="O656" s="654"/>
      <c r="P656" s="851">
        <v>0</v>
      </c>
      <c r="Q656" s="654"/>
      <c r="R656" s="851">
        <v>0</v>
      </c>
      <c r="S656" s="654"/>
      <c r="T656" s="851">
        <v>0</v>
      </c>
      <c r="U656" s="654"/>
      <c r="V656" s="851">
        <v>0</v>
      </c>
      <c r="W656" s="654"/>
      <c r="X656" s="92">
        <f t="shared" si="1422"/>
        <v>0</v>
      </c>
      <c r="Y656" s="849">
        <v>0</v>
      </c>
      <c r="Z656" s="960"/>
      <c r="AA656" s="849">
        <v>0</v>
      </c>
      <c r="AB656" s="960"/>
      <c r="AC656" s="849">
        <v>0</v>
      </c>
      <c r="AD656" s="960"/>
      <c r="AE656" s="849">
        <v>0</v>
      </c>
      <c r="AF656" s="960"/>
      <c r="AG656" s="849">
        <v>0</v>
      </c>
      <c r="AH656" s="960"/>
      <c r="AI656" s="212">
        <f t="shared" si="1423"/>
        <v>0</v>
      </c>
      <c r="AJ656" s="843">
        <v>0</v>
      </c>
      <c r="AK656" s="844"/>
      <c r="AL656" s="843">
        <v>0</v>
      </c>
      <c r="AM656" s="844"/>
      <c r="AN656" s="843">
        <v>0</v>
      </c>
      <c r="AO656" s="844"/>
      <c r="AP656" s="843">
        <v>0</v>
      </c>
      <c r="AQ656" s="844"/>
      <c r="AR656" s="843">
        <v>0</v>
      </c>
      <c r="AS656" s="844"/>
      <c r="AT656" s="215">
        <f t="shared" si="1424"/>
        <v>0</v>
      </c>
      <c r="AU656" s="845">
        <v>0</v>
      </c>
      <c r="AV656" s="846"/>
      <c r="AW656" s="845">
        <v>0</v>
      </c>
      <c r="AX656" s="846"/>
      <c r="AY656" s="845">
        <v>0</v>
      </c>
      <c r="AZ656" s="846"/>
      <c r="BA656" s="845">
        <v>0</v>
      </c>
      <c r="BB656" s="846"/>
      <c r="BC656" s="845">
        <v>0</v>
      </c>
      <c r="BD656" s="846"/>
      <c r="BE656" s="218">
        <f t="shared" si="1425"/>
        <v>0</v>
      </c>
      <c r="BF656" s="847">
        <v>0</v>
      </c>
      <c r="BG656" s="848"/>
      <c r="BH656" s="847">
        <v>0</v>
      </c>
      <c r="BI656" s="848"/>
      <c r="BJ656" s="847">
        <v>0</v>
      </c>
      <c r="BK656" s="848"/>
      <c r="BL656" s="847">
        <v>0</v>
      </c>
      <c r="BM656" s="848"/>
      <c r="BN656" s="847">
        <v>0</v>
      </c>
      <c r="BO656" s="848"/>
      <c r="BP656" s="413">
        <f t="shared" si="1426"/>
        <v>0</v>
      </c>
      <c r="BQ656" s="558">
        <f t="shared" si="1427"/>
        <v>0</v>
      </c>
      <c r="BR656" s="522">
        <f t="shared" si="1428"/>
        <v>0</v>
      </c>
      <c r="BS656" s="522">
        <f t="shared" si="1429"/>
        <v>0</v>
      </c>
      <c r="BT656" s="522">
        <f t="shared" si="1430"/>
        <v>0</v>
      </c>
      <c r="BU656" s="522">
        <f t="shared" si="1431"/>
        <v>0</v>
      </c>
      <c r="BV656" s="574">
        <f t="shared" si="1432"/>
        <v>0</v>
      </c>
      <c r="BW656" s="969">
        <v>0</v>
      </c>
      <c r="BX656" s="970"/>
      <c r="BY656" s="971">
        <v>0</v>
      </c>
      <c r="BZ656" s="970"/>
      <c r="CA656" s="971">
        <v>0</v>
      </c>
      <c r="CB656" s="970"/>
      <c r="CC656" s="971">
        <v>0</v>
      </c>
      <c r="CD656" s="970"/>
      <c r="CE656" s="971">
        <v>0</v>
      </c>
      <c r="CF656" s="970"/>
      <c r="CG656" s="224">
        <f t="shared" si="1433"/>
        <v>0</v>
      </c>
      <c r="CH656" s="963">
        <v>0</v>
      </c>
      <c r="CI656" s="964"/>
      <c r="CJ656" s="963">
        <v>0</v>
      </c>
      <c r="CK656" s="964"/>
      <c r="CL656" s="963">
        <v>0</v>
      </c>
      <c r="CM656" s="964"/>
      <c r="CN656" s="963">
        <v>0</v>
      </c>
      <c r="CO656" s="964"/>
      <c r="CP656" s="963">
        <v>0</v>
      </c>
      <c r="CQ656" s="964"/>
      <c r="CR656" s="227">
        <f t="shared" si="1434"/>
        <v>0</v>
      </c>
      <c r="CS656" s="965">
        <v>0</v>
      </c>
      <c r="CT656" s="966"/>
      <c r="CU656" s="965">
        <v>0</v>
      </c>
      <c r="CV656" s="966"/>
      <c r="CW656" s="965">
        <v>0</v>
      </c>
      <c r="CX656" s="966"/>
      <c r="CY656" s="965">
        <v>0</v>
      </c>
      <c r="CZ656" s="966"/>
      <c r="DA656" s="965">
        <v>0</v>
      </c>
      <c r="DB656" s="966"/>
      <c r="DC656" s="230">
        <f t="shared" si="1435"/>
        <v>0</v>
      </c>
      <c r="DD656" s="967">
        <v>0</v>
      </c>
      <c r="DE656" s="968"/>
      <c r="DF656" s="967">
        <v>0</v>
      </c>
      <c r="DG656" s="968"/>
      <c r="DH656" s="967">
        <v>0</v>
      </c>
      <c r="DI656" s="968"/>
      <c r="DJ656" s="967">
        <v>0</v>
      </c>
      <c r="DK656" s="968"/>
      <c r="DL656" s="967">
        <v>0</v>
      </c>
      <c r="DM656" s="968"/>
      <c r="DN656" s="233">
        <f t="shared" si="1436"/>
        <v>0</v>
      </c>
      <c r="DO656" s="650">
        <v>0</v>
      </c>
      <c r="DP656" s="676"/>
      <c r="DQ656" s="650">
        <v>0</v>
      </c>
      <c r="DR656" s="676"/>
      <c r="DS656" s="650">
        <v>0</v>
      </c>
      <c r="DT656" s="676"/>
      <c r="DU656" s="650">
        <v>0</v>
      </c>
      <c r="DV656" s="676"/>
      <c r="DW656" s="650">
        <v>0</v>
      </c>
      <c r="DX656" s="676"/>
      <c r="DY656" s="243">
        <f t="shared" si="1437"/>
        <v>0</v>
      </c>
      <c r="DZ656" s="558">
        <f t="shared" si="1438"/>
        <v>0</v>
      </c>
      <c r="EA656" s="522">
        <f t="shared" si="1439"/>
        <v>0</v>
      </c>
      <c r="EB656" s="522">
        <f t="shared" si="1440"/>
        <v>0</v>
      </c>
      <c r="EC656" s="522">
        <f t="shared" si="1441"/>
        <v>0</v>
      </c>
      <c r="ED656" s="522">
        <f t="shared" si="1442"/>
        <v>0</v>
      </c>
      <c r="EE656" s="574">
        <f t="shared" si="1443"/>
        <v>0</v>
      </c>
      <c r="EF656" s="239">
        <f t="shared" si="1444"/>
        <v>0</v>
      </c>
      <c r="EG656" s="239">
        <f t="shared" si="1445"/>
        <v>0</v>
      </c>
      <c r="EH656" s="239">
        <f t="shared" si="1446"/>
        <v>0</v>
      </c>
      <c r="EI656" s="239">
        <f t="shared" si="1447"/>
        <v>0</v>
      </c>
      <c r="EJ656" s="239">
        <f t="shared" si="1448"/>
        <v>0</v>
      </c>
      <c r="EK656" s="240">
        <f t="shared" si="1449"/>
        <v>0</v>
      </c>
      <c r="EL656" s="34"/>
    </row>
    <row r="657" spans="1:142" ht="15" customHeight="1">
      <c r="C657" s="703" t="s">
        <v>387</v>
      </c>
      <c r="D657" s="662"/>
      <c r="E657" s="662"/>
      <c r="F657" s="662"/>
      <c r="G657" s="662"/>
      <c r="H657" s="662"/>
      <c r="I657" s="662"/>
      <c r="J657" s="662"/>
      <c r="K657" s="662"/>
      <c r="L657" s="662"/>
      <c r="M657" s="762"/>
      <c r="N657" s="851">
        <v>0</v>
      </c>
      <c r="O657" s="654"/>
      <c r="P657" s="851">
        <v>0</v>
      </c>
      <c r="Q657" s="654"/>
      <c r="R657" s="851">
        <v>0</v>
      </c>
      <c r="S657" s="654"/>
      <c r="T657" s="851">
        <v>0</v>
      </c>
      <c r="U657" s="654"/>
      <c r="V657" s="851">
        <v>0</v>
      </c>
      <c r="W657" s="654"/>
      <c r="X657" s="92">
        <f t="shared" si="1422"/>
        <v>0</v>
      </c>
      <c r="Y657" s="849">
        <v>0</v>
      </c>
      <c r="Z657" s="960"/>
      <c r="AA657" s="849">
        <v>0</v>
      </c>
      <c r="AB657" s="960"/>
      <c r="AC657" s="849">
        <v>0</v>
      </c>
      <c r="AD657" s="960"/>
      <c r="AE657" s="849">
        <v>0</v>
      </c>
      <c r="AF657" s="960"/>
      <c r="AG657" s="849">
        <v>0</v>
      </c>
      <c r="AH657" s="960"/>
      <c r="AI657" s="212">
        <f t="shared" si="1423"/>
        <v>0</v>
      </c>
      <c r="AJ657" s="843">
        <v>0</v>
      </c>
      <c r="AK657" s="844"/>
      <c r="AL657" s="843">
        <v>0</v>
      </c>
      <c r="AM657" s="844"/>
      <c r="AN657" s="843">
        <v>0</v>
      </c>
      <c r="AO657" s="844"/>
      <c r="AP657" s="843">
        <v>0</v>
      </c>
      <c r="AQ657" s="844"/>
      <c r="AR657" s="843">
        <v>0</v>
      </c>
      <c r="AS657" s="844"/>
      <c r="AT657" s="215">
        <f t="shared" si="1424"/>
        <v>0</v>
      </c>
      <c r="AU657" s="845">
        <v>0</v>
      </c>
      <c r="AV657" s="846"/>
      <c r="AW657" s="845">
        <v>0</v>
      </c>
      <c r="AX657" s="846"/>
      <c r="AY657" s="845">
        <v>0</v>
      </c>
      <c r="AZ657" s="846"/>
      <c r="BA657" s="845">
        <v>0</v>
      </c>
      <c r="BB657" s="846"/>
      <c r="BC657" s="845">
        <v>0</v>
      </c>
      <c r="BD657" s="846"/>
      <c r="BE657" s="218">
        <f t="shared" si="1425"/>
        <v>0</v>
      </c>
      <c r="BF657" s="847">
        <v>0</v>
      </c>
      <c r="BG657" s="848"/>
      <c r="BH657" s="847">
        <v>0</v>
      </c>
      <c r="BI657" s="848"/>
      <c r="BJ657" s="847">
        <v>0</v>
      </c>
      <c r="BK657" s="848"/>
      <c r="BL657" s="847">
        <v>0</v>
      </c>
      <c r="BM657" s="848"/>
      <c r="BN657" s="847">
        <v>0</v>
      </c>
      <c r="BO657" s="848"/>
      <c r="BP657" s="413">
        <f t="shared" si="1426"/>
        <v>0</v>
      </c>
      <c r="BQ657" s="558">
        <f t="shared" si="1427"/>
        <v>0</v>
      </c>
      <c r="BR657" s="522">
        <f t="shared" si="1428"/>
        <v>0</v>
      </c>
      <c r="BS657" s="522">
        <f t="shared" si="1429"/>
        <v>0</v>
      </c>
      <c r="BT657" s="522">
        <f t="shared" si="1430"/>
        <v>0</v>
      </c>
      <c r="BU657" s="522">
        <f t="shared" si="1431"/>
        <v>0</v>
      </c>
      <c r="BV657" s="574">
        <f t="shared" si="1432"/>
        <v>0</v>
      </c>
      <c r="BW657" s="969">
        <v>0</v>
      </c>
      <c r="BX657" s="970"/>
      <c r="BY657" s="971">
        <v>0</v>
      </c>
      <c r="BZ657" s="970"/>
      <c r="CA657" s="971">
        <v>0</v>
      </c>
      <c r="CB657" s="970"/>
      <c r="CC657" s="971">
        <v>0</v>
      </c>
      <c r="CD657" s="970"/>
      <c r="CE657" s="971">
        <v>0</v>
      </c>
      <c r="CF657" s="970"/>
      <c r="CG657" s="224">
        <f t="shared" si="1433"/>
        <v>0</v>
      </c>
      <c r="CH657" s="963">
        <v>0</v>
      </c>
      <c r="CI657" s="964"/>
      <c r="CJ657" s="963">
        <v>0</v>
      </c>
      <c r="CK657" s="964"/>
      <c r="CL657" s="963">
        <v>0</v>
      </c>
      <c r="CM657" s="964"/>
      <c r="CN657" s="963">
        <v>0</v>
      </c>
      <c r="CO657" s="964"/>
      <c r="CP657" s="963">
        <v>0</v>
      </c>
      <c r="CQ657" s="964"/>
      <c r="CR657" s="227">
        <f t="shared" si="1434"/>
        <v>0</v>
      </c>
      <c r="CS657" s="965">
        <v>0</v>
      </c>
      <c r="CT657" s="966"/>
      <c r="CU657" s="965">
        <v>0</v>
      </c>
      <c r="CV657" s="966"/>
      <c r="CW657" s="965">
        <v>0</v>
      </c>
      <c r="CX657" s="966"/>
      <c r="CY657" s="965">
        <v>0</v>
      </c>
      <c r="CZ657" s="966"/>
      <c r="DA657" s="965">
        <v>0</v>
      </c>
      <c r="DB657" s="966"/>
      <c r="DC657" s="230">
        <f t="shared" si="1435"/>
        <v>0</v>
      </c>
      <c r="DD657" s="967">
        <v>0</v>
      </c>
      <c r="DE657" s="968"/>
      <c r="DF657" s="967">
        <v>0</v>
      </c>
      <c r="DG657" s="968"/>
      <c r="DH657" s="967">
        <v>0</v>
      </c>
      <c r="DI657" s="968"/>
      <c r="DJ657" s="967">
        <v>0</v>
      </c>
      <c r="DK657" s="968"/>
      <c r="DL657" s="967">
        <v>0</v>
      </c>
      <c r="DM657" s="968"/>
      <c r="DN657" s="233">
        <f t="shared" si="1436"/>
        <v>0</v>
      </c>
      <c r="DO657" s="650">
        <v>0</v>
      </c>
      <c r="DP657" s="676"/>
      <c r="DQ657" s="650">
        <v>0</v>
      </c>
      <c r="DR657" s="676"/>
      <c r="DS657" s="650">
        <v>0</v>
      </c>
      <c r="DT657" s="676"/>
      <c r="DU657" s="650">
        <v>0</v>
      </c>
      <c r="DV657" s="676"/>
      <c r="DW657" s="650">
        <v>0</v>
      </c>
      <c r="DX657" s="676"/>
      <c r="DY657" s="243">
        <f t="shared" si="1437"/>
        <v>0</v>
      </c>
      <c r="DZ657" s="558">
        <f t="shared" si="1438"/>
        <v>0</v>
      </c>
      <c r="EA657" s="522">
        <f t="shared" si="1439"/>
        <v>0</v>
      </c>
      <c r="EB657" s="522">
        <f t="shared" si="1440"/>
        <v>0</v>
      </c>
      <c r="EC657" s="522">
        <f t="shared" si="1441"/>
        <v>0</v>
      </c>
      <c r="ED657" s="522">
        <f t="shared" si="1442"/>
        <v>0</v>
      </c>
      <c r="EE657" s="574">
        <f t="shared" si="1443"/>
        <v>0</v>
      </c>
      <c r="EF657" s="239">
        <f t="shared" si="1444"/>
        <v>0</v>
      </c>
      <c r="EG657" s="239">
        <f t="shared" si="1445"/>
        <v>0</v>
      </c>
      <c r="EH657" s="239">
        <f t="shared" si="1446"/>
        <v>0</v>
      </c>
      <c r="EI657" s="239">
        <f t="shared" si="1447"/>
        <v>0</v>
      </c>
      <c r="EJ657" s="239">
        <f t="shared" si="1448"/>
        <v>0</v>
      </c>
      <c r="EK657" s="240">
        <f t="shared" si="1449"/>
        <v>0</v>
      </c>
      <c r="EL657" s="34"/>
    </row>
    <row r="658" spans="1:142" ht="15" customHeight="1">
      <c r="C658" s="703" t="s">
        <v>387</v>
      </c>
      <c r="D658" s="662"/>
      <c r="E658" s="662"/>
      <c r="F658" s="662"/>
      <c r="G658" s="662"/>
      <c r="H658" s="662"/>
      <c r="I658" s="662"/>
      <c r="J658" s="662"/>
      <c r="K658" s="662"/>
      <c r="L658" s="662"/>
      <c r="M658" s="762"/>
      <c r="N658" s="851">
        <v>0</v>
      </c>
      <c r="O658" s="654"/>
      <c r="P658" s="851">
        <v>0</v>
      </c>
      <c r="Q658" s="654"/>
      <c r="R658" s="851">
        <v>0</v>
      </c>
      <c r="S658" s="654"/>
      <c r="T658" s="851">
        <v>0</v>
      </c>
      <c r="U658" s="654"/>
      <c r="V658" s="851">
        <v>0</v>
      </c>
      <c r="W658" s="654"/>
      <c r="X658" s="92">
        <f t="shared" si="1422"/>
        <v>0</v>
      </c>
      <c r="Y658" s="849">
        <v>0</v>
      </c>
      <c r="Z658" s="960"/>
      <c r="AA658" s="849">
        <v>0</v>
      </c>
      <c r="AB658" s="960"/>
      <c r="AC658" s="849">
        <v>0</v>
      </c>
      <c r="AD658" s="960"/>
      <c r="AE658" s="849">
        <v>0</v>
      </c>
      <c r="AF658" s="960"/>
      <c r="AG658" s="849">
        <v>0</v>
      </c>
      <c r="AH658" s="960"/>
      <c r="AI658" s="212">
        <f t="shared" si="1423"/>
        <v>0</v>
      </c>
      <c r="AJ658" s="843">
        <v>0</v>
      </c>
      <c r="AK658" s="844"/>
      <c r="AL658" s="843">
        <v>0</v>
      </c>
      <c r="AM658" s="844"/>
      <c r="AN658" s="843">
        <v>0</v>
      </c>
      <c r="AO658" s="844"/>
      <c r="AP658" s="843">
        <v>0</v>
      </c>
      <c r="AQ658" s="844"/>
      <c r="AR658" s="843">
        <v>0</v>
      </c>
      <c r="AS658" s="844"/>
      <c r="AT658" s="215">
        <f t="shared" si="1424"/>
        <v>0</v>
      </c>
      <c r="AU658" s="845">
        <v>0</v>
      </c>
      <c r="AV658" s="846"/>
      <c r="AW658" s="845">
        <v>0</v>
      </c>
      <c r="AX658" s="846"/>
      <c r="AY658" s="845">
        <v>0</v>
      </c>
      <c r="AZ658" s="846"/>
      <c r="BA658" s="845">
        <v>0</v>
      </c>
      <c r="BB658" s="846"/>
      <c r="BC658" s="845">
        <v>0</v>
      </c>
      <c r="BD658" s="846"/>
      <c r="BE658" s="218">
        <f t="shared" si="1425"/>
        <v>0</v>
      </c>
      <c r="BF658" s="847">
        <v>0</v>
      </c>
      <c r="BG658" s="848"/>
      <c r="BH658" s="847">
        <v>0</v>
      </c>
      <c r="BI658" s="848"/>
      <c r="BJ658" s="847">
        <v>0</v>
      </c>
      <c r="BK658" s="848"/>
      <c r="BL658" s="847">
        <v>0</v>
      </c>
      <c r="BM658" s="848"/>
      <c r="BN658" s="847">
        <v>0</v>
      </c>
      <c r="BO658" s="848"/>
      <c r="BP658" s="413">
        <f t="shared" si="1426"/>
        <v>0</v>
      </c>
      <c r="BQ658" s="558">
        <f t="shared" si="1427"/>
        <v>0</v>
      </c>
      <c r="BR658" s="522">
        <f t="shared" si="1428"/>
        <v>0</v>
      </c>
      <c r="BS658" s="522">
        <f t="shared" si="1429"/>
        <v>0</v>
      </c>
      <c r="BT658" s="522">
        <f t="shared" si="1430"/>
        <v>0</v>
      </c>
      <c r="BU658" s="522">
        <f t="shared" si="1431"/>
        <v>0</v>
      </c>
      <c r="BV658" s="574">
        <f t="shared" si="1432"/>
        <v>0</v>
      </c>
      <c r="BW658" s="969">
        <v>0</v>
      </c>
      <c r="BX658" s="970"/>
      <c r="BY658" s="971">
        <v>0</v>
      </c>
      <c r="BZ658" s="970"/>
      <c r="CA658" s="971">
        <v>0</v>
      </c>
      <c r="CB658" s="970"/>
      <c r="CC658" s="971">
        <v>0</v>
      </c>
      <c r="CD658" s="970"/>
      <c r="CE658" s="971">
        <v>0</v>
      </c>
      <c r="CF658" s="970"/>
      <c r="CG658" s="224">
        <f t="shared" si="1433"/>
        <v>0</v>
      </c>
      <c r="CH658" s="963">
        <v>0</v>
      </c>
      <c r="CI658" s="964"/>
      <c r="CJ658" s="963">
        <v>0</v>
      </c>
      <c r="CK658" s="964"/>
      <c r="CL658" s="963">
        <v>0</v>
      </c>
      <c r="CM658" s="964"/>
      <c r="CN658" s="963">
        <v>0</v>
      </c>
      <c r="CO658" s="964"/>
      <c r="CP658" s="963">
        <v>0</v>
      </c>
      <c r="CQ658" s="964"/>
      <c r="CR658" s="227">
        <f t="shared" si="1434"/>
        <v>0</v>
      </c>
      <c r="CS658" s="965">
        <v>0</v>
      </c>
      <c r="CT658" s="966"/>
      <c r="CU658" s="965">
        <v>0</v>
      </c>
      <c r="CV658" s="966"/>
      <c r="CW658" s="965">
        <v>0</v>
      </c>
      <c r="CX658" s="966"/>
      <c r="CY658" s="965">
        <v>0</v>
      </c>
      <c r="CZ658" s="966"/>
      <c r="DA658" s="965">
        <v>0</v>
      </c>
      <c r="DB658" s="966"/>
      <c r="DC658" s="230">
        <f t="shared" si="1435"/>
        <v>0</v>
      </c>
      <c r="DD658" s="967">
        <v>0</v>
      </c>
      <c r="DE658" s="968"/>
      <c r="DF658" s="967">
        <v>0</v>
      </c>
      <c r="DG658" s="968"/>
      <c r="DH658" s="967">
        <v>0</v>
      </c>
      <c r="DI658" s="968"/>
      <c r="DJ658" s="967">
        <v>0</v>
      </c>
      <c r="DK658" s="968"/>
      <c r="DL658" s="967">
        <v>0</v>
      </c>
      <c r="DM658" s="968"/>
      <c r="DN658" s="233">
        <f t="shared" si="1436"/>
        <v>0</v>
      </c>
      <c r="DO658" s="650">
        <v>0</v>
      </c>
      <c r="DP658" s="676"/>
      <c r="DQ658" s="650">
        <v>0</v>
      </c>
      <c r="DR658" s="676"/>
      <c r="DS658" s="650">
        <v>0</v>
      </c>
      <c r="DT658" s="676"/>
      <c r="DU658" s="650">
        <v>0</v>
      </c>
      <c r="DV658" s="676"/>
      <c r="DW658" s="650">
        <v>0</v>
      </c>
      <c r="DX658" s="676"/>
      <c r="DY658" s="243">
        <f t="shared" si="1437"/>
        <v>0</v>
      </c>
      <c r="DZ658" s="558">
        <f t="shared" si="1438"/>
        <v>0</v>
      </c>
      <c r="EA658" s="522">
        <f t="shared" si="1439"/>
        <v>0</v>
      </c>
      <c r="EB658" s="522">
        <f t="shared" si="1440"/>
        <v>0</v>
      </c>
      <c r="EC658" s="522">
        <f t="shared" si="1441"/>
        <v>0</v>
      </c>
      <c r="ED658" s="522">
        <f t="shared" si="1442"/>
        <v>0</v>
      </c>
      <c r="EE658" s="574">
        <f t="shared" si="1443"/>
        <v>0</v>
      </c>
      <c r="EF658" s="239">
        <f t="shared" si="1444"/>
        <v>0</v>
      </c>
      <c r="EG658" s="239">
        <f t="shared" si="1445"/>
        <v>0</v>
      </c>
      <c r="EH658" s="239">
        <f t="shared" si="1446"/>
        <v>0</v>
      </c>
      <c r="EI658" s="239">
        <f t="shared" si="1447"/>
        <v>0</v>
      </c>
      <c r="EJ658" s="239">
        <f t="shared" si="1448"/>
        <v>0</v>
      </c>
      <c r="EK658" s="240">
        <f t="shared" si="1449"/>
        <v>0</v>
      </c>
      <c r="EL658" s="34"/>
    </row>
    <row r="659" spans="1:142" ht="15" customHeight="1">
      <c r="C659" s="703" t="s">
        <v>387</v>
      </c>
      <c r="D659" s="662"/>
      <c r="E659" s="662"/>
      <c r="F659" s="662"/>
      <c r="G659" s="662"/>
      <c r="H659" s="662"/>
      <c r="I659" s="662"/>
      <c r="J659" s="662"/>
      <c r="K659" s="662"/>
      <c r="L659" s="662"/>
      <c r="M659" s="762"/>
      <c r="N659" s="851">
        <v>0</v>
      </c>
      <c r="O659" s="654"/>
      <c r="P659" s="851">
        <v>0</v>
      </c>
      <c r="Q659" s="654"/>
      <c r="R659" s="851">
        <v>0</v>
      </c>
      <c r="S659" s="654"/>
      <c r="T659" s="851">
        <v>0</v>
      </c>
      <c r="U659" s="654"/>
      <c r="V659" s="851">
        <v>0</v>
      </c>
      <c r="W659" s="654"/>
      <c r="X659" s="92">
        <f t="shared" si="1422"/>
        <v>0</v>
      </c>
      <c r="Y659" s="849">
        <v>0</v>
      </c>
      <c r="Z659" s="960"/>
      <c r="AA659" s="849">
        <v>0</v>
      </c>
      <c r="AB659" s="960"/>
      <c r="AC659" s="849">
        <v>0</v>
      </c>
      <c r="AD659" s="960"/>
      <c r="AE659" s="849">
        <v>0</v>
      </c>
      <c r="AF659" s="960"/>
      <c r="AG659" s="849">
        <v>0</v>
      </c>
      <c r="AH659" s="960"/>
      <c r="AI659" s="212">
        <f t="shared" si="1423"/>
        <v>0</v>
      </c>
      <c r="AJ659" s="843">
        <v>0</v>
      </c>
      <c r="AK659" s="844"/>
      <c r="AL659" s="843">
        <v>0</v>
      </c>
      <c r="AM659" s="844"/>
      <c r="AN659" s="843">
        <v>0</v>
      </c>
      <c r="AO659" s="844"/>
      <c r="AP659" s="843">
        <v>0</v>
      </c>
      <c r="AQ659" s="844"/>
      <c r="AR659" s="843">
        <v>0</v>
      </c>
      <c r="AS659" s="844"/>
      <c r="AT659" s="215">
        <f t="shared" si="1424"/>
        <v>0</v>
      </c>
      <c r="AU659" s="845">
        <v>0</v>
      </c>
      <c r="AV659" s="846"/>
      <c r="AW659" s="845">
        <v>0</v>
      </c>
      <c r="AX659" s="846"/>
      <c r="AY659" s="845">
        <v>0</v>
      </c>
      <c r="AZ659" s="846"/>
      <c r="BA659" s="845">
        <v>0</v>
      </c>
      <c r="BB659" s="846"/>
      <c r="BC659" s="845">
        <v>0</v>
      </c>
      <c r="BD659" s="846"/>
      <c r="BE659" s="218">
        <f t="shared" si="1425"/>
        <v>0</v>
      </c>
      <c r="BF659" s="847">
        <v>0</v>
      </c>
      <c r="BG659" s="848"/>
      <c r="BH659" s="847">
        <v>0</v>
      </c>
      <c r="BI659" s="848"/>
      <c r="BJ659" s="847">
        <v>0</v>
      </c>
      <c r="BK659" s="848"/>
      <c r="BL659" s="847">
        <v>0</v>
      </c>
      <c r="BM659" s="848"/>
      <c r="BN659" s="847">
        <v>0</v>
      </c>
      <c r="BO659" s="848"/>
      <c r="BP659" s="413">
        <f t="shared" si="1426"/>
        <v>0</v>
      </c>
      <c r="BQ659" s="558">
        <f t="shared" si="1427"/>
        <v>0</v>
      </c>
      <c r="BR659" s="522">
        <f t="shared" si="1428"/>
        <v>0</v>
      </c>
      <c r="BS659" s="522">
        <f t="shared" si="1429"/>
        <v>0</v>
      </c>
      <c r="BT659" s="522">
        <f t="shared" si="1430"/>
        <v>0</v>
      </c>
      <c r="BU659" s="522">
        <f t="shared" si="1431"/>
        <v>0</v>
      </c>
      <c r="BV659" s="574">
        <f t="shared" si="1432"/>
        <v>0</v>
      </c>
      <c r="BW659" s="969">
        <v>0</v>
      </c>
      <c r="BX659" s="970"/>
      <c r="BY659" s="971">
        <v>0</v>
      </c>
      <c r="BZ659" s="970"/>
      <c r="CA659" s="971">
        <v>0</v>
      </c>
      <c r="CB659" s="970"/>
      <c r="CC659" s="971">
        <v>0</v>
      </c>
      <c r="CD659" s="970"/>
      <c r="CE659" s="971">
        <v>0</v>
      </c>
      <c r="CF659" s="970"/>
      <c r="CG659" s="224">
        <f t="shared" si="1433"/>
        <v>0</v>
      </c>
      <c r="CH659" s="963">
        <v>0</v>
      </c>
      <c r="CI659" s="964"/>
      <c r="CJ659" s="963">
        <v>0</v>
      </c>
      <c r="CK659" s="964"/>
      <c r="CL659" s="963">
        <v>0</v>
      </c>
      <c r="CM659" s="964"/>
      <c r="CN659" s="963">
        <v>0</v>
      </c>
      <c r="CO659" s="964"/>
      <c r="CP659" s="963">
        <v>0</v>
      </c>
      <c r="CQ659" s="964"/>
      <c r="CR659" s="227">
        <f t="shared" si="1434"/>
        <v>0</v>
      </c>
      <c r="CS659" s="965">
        <v>0</v>
      </c>
      <c r="CT659" s="966"/>
      <c r="CU659" s="965">
        <v>0</v>
      </c>
      <c r="CV659" s="966"/>
      <c r="CW659" s="965">
        <v>0</v>
      </c>
      <c r="CX659" s="966"/>
      <c r="CY659" s="965">
        <v>0</v>
      </c>
      <c r="CZ659" s="966"/>
      <c r="DA659" s="965">
        <v>0</v>
      </c>
      <c r="DB659" s="966"/>
      <c r="DC659" s="230">
        <f t="shared" si="1435"/>
        <v>0</v>
      </c>
      <c r="DD659" s="967">
        <v>0</v>
      </c>
      <c r="DE659" s="968"/>
      <c r="DF659" s="967">
        <v>0</v>
      </c>
      <c r="DG659" s="968"/>
      <c r="DH659" s="967">
        <v>0</v>
      </c>
      <c r="DI659" s="968"/>
      <c r="DJ659" s="967">
        <v>0</v>
      </c>
      <c r="DK659" s="968"/>
      <c r="DL659" s="967">
        <v>0</v>
      </c>
      <c r="DM659" s="968"/>
      <c r="DN659" s="233">
        <f t="shared" si="1436"/>
        <v>0</v>
      </c>
      <c r="DO659" s="650">
        <v>0</v>
      </c>
      <c r="DP659" s="676"/>
      <c r="DQ659" s="650">
        <v>0</v>
      </c>
      <c r="DR659" s="676"/>
      <c r="DS659" s="650">
        <v>0</v>
      </c>
      <c r="DT659" s="676"/>
      <c r="DU659" s="650">
        <v>0</v>
      </c>
      <c r="DV659" s="676"/>
      <c r="DW659" s="650">
        <v>0</v>
      </c>
      <c r="DX659" s="676"/>
      <c r="DY659" s="243">
        <f t="shared" si="1437"/>
        <v>0</v>
      </c>
      <c r="DZ659" s="558">
        <f t="shared" si="1438"/>
        <v>0</v>
      </c>
      <c r="EA659" s="522">
        <f t="shared" si="1439"/>
        <v>0</v>
      </c>
      <c r="EB659" s="522">
        <f t="shared" si="1440"/>
        <v>0</v>
      </c>
      <c r="EC659" s="522">
        <f t="shared" si="1441"/>
        <v>0</v>
      </c>
      <c r="ED659" s="522">
        <f t="shared" si="1442"/>
        <v>0</v>
      </c>
      <c r="EE659" s="574">
        <f t="shared" si="1443"/>
        <v>0</v>
      </c>
      <c r="EF659" s="239">
        <f t="shared" si="1444"/>
        <v>0</v>
      </c>
      <c r="EG659" s="239">
        <f t="shared" si="1445"/>
        <v>0</v>
      </c>
      <c r="EH659" s="239">
        <f t="shared" si="1446"/>
        <v>0</v>
      </c>
      <c r="EI659" s="239">
        <f t="shared" si="1447"/>
        <v>0</v>
      </c>
      <c r="EJ659" s="239">
        <f t="shared" si="1448"/>
        <v>0</v>
      </c>
      <c r="EK659" s="240">
        <f t="shared" si="1449"/>
        <v>0</v>
      </c>
      <c r="EL659" s="34"/>
    </row>
    <row r="660" spans="1:142" ht="15" customHeight="1">
      <c r="C660" s="703" t="s">
        <v>387</v>
      </c>
      <c r="D660" s="662"/>
      <c r="E660" s="662"/>
      <c r="F660" s="662"/>
      <c r="G660" s="662"/>
      <c r="H660" s="662"/>
      <c r="I660" s="662"/>
      <c r="J660" s="662"/>
      <c r="K660" s="662"/>
      <c r="L660" s="662"/>
      <c r="M660" s="762"/>
      <c r="N660" s="851">
        <v>0</v>
      </c>
      <c r="O660" s="654"/>
      <c r="P660" s="851">
        <v>0</v>
      </c>
      <c r="Q660" s="654"/>
      <c r="R660" s="851">
        <v>0</v>
      </c>
      <c r="S660" s="654"/>
      <c r="T660" s="851">
        <v>0</v>
      </c>
      <c r="U660" s="654"/>
      <c r="V660" s="851">
        <v>0</v>
      </c>
      <c r="W660" s="654"/>
      <c r="X660" s="92">
        <f t="shared" si="1422"/>
        <v>0</v>
      </c>
      <c r="Y660" s="849">
        <v>0</v>
      </c>
      <c r="Z660" s="960"/>
      <c r="AA660" s="849">
        <v>0</v>
      </c>
      <c r="AB660" s="960"/>
      <c r="AC660" s="849">
        <v>0</v>
      </c>
      <c r="AD660" s="960"/>
      <c r="AE660" s="849">
        <v>0</v>
      </c>
      <c r="AF660" s="960"/>
      <c r="AG660" s="849">
        <v>0</v>
      </c>
      <c r="AH660" s="960"/>
      <c r="AI660" s="212">
        <f t="shared" si="1423"/>
        <v>0</v>
      </c>
      <c r="AJ660" s="843">
        <v>0</v>
      </c>
      <c r="AK660" s="844"/>
      <c r="AL660" s="843">
        <v>0</v>
      </c>
      <c r="AM660" s="844"/>
      <c r="AN660" s="843">
        <v>0</v>
      </c>
      <c r="AO660" s="844"/>
      <c r="AP660" s="843">
        <v>0</v>
      </c>
      <c r="AQ660" s="844"/>
      <c r="AR660" s="843">
        <v>0</v>
      </c>
      <c r="AS660" s="844"/>
      <c r="AT660" s="215">
        <f t="shared" si="1424"/>
        <v>0</v>
      </c>
      <c r="AU660" s="845">
        <v>0</v>
      </c>
      <c r="AV660" s="846"/>
      <c r="AW660" s="845">
        <v>0</v>
      </c>
      <c r="AX660" s="846"/>
      <c r="AY660" s="845">
        <v>0</v>
      </c>
      <c r="AZ660" s="846"/>
      <c r="BA660" s="845">
        <v>0</v>
      </c>
      <c r="BB660" s="846"/>
      <c r="BC660" s="845">
        <v>0</v>
      </c>
      <c r="BD660" s="846"/>
      <c r="BE660" s="218">
        <f t="shared" si="1425"/>
        <v>0</v>
      </c>
      <c r="BF660" s="847">
        <v>0</v>
      </c>
      <c r="BG660" s="848"/>
      <c r="BH660" s="847">
        <v>0</v>
      </c>
      <c r="BI660" s="848"/>
      <c r="BJ660" s="847">
        <v>0</v>
      </c>
      <c r="BK660" s="848"/>
      <c r="BL660" s="847">
        <v>0</v>
      </c>
      <c r="BM660" s="848"/>
      <c r="BN660" s="847">
        <v>0</v>
      </c>
      <c r="BO660" s="848"/>
      <c r="BP660" s="413">
        <f t="shared" si="1426"/>
        <v>0</v>
      </c>
      <c r="BQ660" s="558">
        <f t="shared" si="1427"/>
        <v>0</v>
      </c>
      <c r="BR660" s="522">
        <f t="shared" si="1428"/>
        <v>0</v>
      </c>
      <c r="BS660" s="522">
        <f t="shared" si="1429"/>
        <v>0</v>
      </c>
      <c r="BT660" s="522">
        <f t="shared" si="1430"/>
        <v>0</v>
      </c>
      <c r="BU660" s="522">
        <f t="shared" si="1431"/>
        <v>0</v>
      </c>
      <c r="BV660" s="574">
        <f t="shared" si="1432"/>
        <v>0</v>
      </c>
      <c r="BW660" s="969">
        <v>0</v>
      </c>
      <c r="BX660" s="970"/>
      <c r="BY660" s="971">
        <v>0</v>
      </c>
      <c r="BZ660" s="970"/>
      <c r="CA660" s="971">
        <v>0</v>
      </c>
      <c r="CB660" s="970"/>
      <c r="CC660" s="971">
        <v>0</v>
      </c>
      <c r="CD660" s="970"/>
      <c r="CE660" s="971">
        <v>0</v>
      </c>
      <c r="CF660" s="970"/>
      <c r="CG660" s="224">
        <f t="shared" si="1433"/>
        <v>0</v>
      </c>
      <c r="CH660" s="963">
        <v>0</v>
      </c>
      <c r="CI660" s="964"/>
      <c r="CJ660" s="963">
        <v>0</v>
      </c>
      <c r="CK660" s="964"/>
      <c r="CL660" s="963">
        <v>0</v>
      </c>
      <c r="CM660" s="964"/>
      <c r="CN660" s="963">
        <v>0</v>
      </c>
      <c r="CO660" s="964"/>
      <c r="CP660" s="963">
        <v>0</v>
      </c>
      <c r="CQ660" s="964"/>
      <c r="CR660" s="227">
        <f t="shared" si="1434"/>
        <v>0</v>
      </c>
      <c r="CS660" s="965">
        <v>0</v>
      </c>
      <c r="CT660" s="966"/>
      <c r="CU660" s="965">
        <v>0</v>
      </c>
      <c r="CV660" s="966"/>
      <c r="CW660" s="965">
        <v>0</v>
      </c>
      <c r="CX660" s="966"/>
      <c r="CY660" s="965">
        <v>0</v>
      </c>
      <c r="CZ660" s="966"/>
      <c r="DA660" s="965">
        <v>0</v>
      </c>
      <c r="DB660" s="966"/>
      <c r="DC660" s="230">
        <f t="shared" si="1435"/>
        <v>0</v>
      </c>
      <c r="DD660" s="967">
        <v>0</v>
      </c>
      <c r="DE660" s="968"/>
      <c r="DF660" s="967">
        <v>0</v>
      </c>
      <c r="DG660" s="968"/>
      <c r="DH660" s="967">
        <v>0</v>
      </c>
      <c r="DI660" s="968"/>
      <c r="DJ660" s="967">
        <v>0</v>
      </c>
      <c r="DK660" s="968"/>
      <c r="DL660" s="967">
        <v>0</v>
      </c>
      <c r="DM660" s="968"/>
      <c r="DN660" s="233">
        <f t="shared" si="1436"/>
        <v>0</v>
      </c>
      <c r="DO660" s="650">
        <v>0</v>
      </c>
      <c r="DP660" s="676"/>
      <c r="DQ660" s="650">
        <v>0</v>
      </c>
      <c r="DR660" s="676"/>
      <c r="DS660" s="650">
        <v>0</v>
      </c>
      <c r="DT660" s="676"/>
      <c r="DU660" s="650">
        <v>0</v>
      </c>
      <c r="DV660" s="676"/>
      <c r="DW660" s="650">
        <v>0</v>
      </c>
      <c r="DX660" s="676"/>
      <c r="DY660" s="243">
        <f t="shared" si="1437"/>
        <v>0</v>
      </c>
      <c r="DZ660" s="558">
        <f t="shared" si="1438"/>
        <v>0</v>
      </c>
      <c r="EA660" s="522">
        <f t="shared" si="1439"/>
        <v>0</v>
      </c>
      <c r="EB660" s="522">
        <f t="shared" si="1440"/>
        <v>0</v>
      </c>
      <c r="EC660" s="522">
        <f t="shared" si="1441"/>
        <v>0</v>
      </c>
      <c r="ED660" s="522">
        <f t="shared" si="1442"/>
        <v>0</v>
      </c>
      <c r="EE660" s="574">
        <f t="shared" si="1443"/>
        <v>0</v>
      </c>
      <c r="EF660" s="239">
        <f t="shared" si="1444"/>
        <v>0</v>
      </c>
      <c r="EG660" s="239">
        <f t="shared" si="1445"/>
        <v>0</v>
      </c>
      <c r="EH660" s="239">
        <f t="shared" si="1446"/>
        <v>0</v>
      </c>
      <c r="EI660" s="239">
        <f t="shared" si="1447"/>
        <v>0</v>
      </c>
      <c r="EJ660" s="239">
        <f t="shared" si="1448"/>
        <v>0</v>
      </c>
      <c r="EK660" s="240">
        <f t="shared" si="1449"/>
        <v>0</v>
      </c>
      <c r="EL660" s="34"/>
    </row>
    <row r="661" spans="1:142" ht="15" customHeight="1">
      <c r="C661" s="703" t="s">
        <v>387</v>
      </c>
      <c r="D661" s="662"/>
      <c r="E661" s="662"/>
      <c r="F661" s="662"/>
      <c r="G661" s="662"/>
      <c r="H661" s="662"/>
      <c r="I661" s="662"/>
      <c r="J661" s="662"/>
      <c r="K661" s="662"/>
      <c r="L661" s="662"/>
      <c r="M661" s="762"/>
      <c r="N661" s="851">
        <v>0</v>
      </c>
      <c r="O661" s="654"/>
      <c r="P661" s="851">
        <v>0</v>
      </c>
      <c r="Q661" s="654"/>
      <c r="R661" s="851">
        <v>0</v>
      </c>
      <c r="S661" s="654"/>
      <c r="T661" s="851">
        <v>0</v>
      </c>
      <c r="U661" s="654"/>
      <c r="V661" s="851">
        <v>0</v>
      </c>
      <c r="W661" s="654"/>
      <c r="X661" s="92">
        <f t="shared" si="1422"/>
        <v>0</v>
      </c>
      <c r="Y661" s="849">
        <v>0</v>
      </c>
      <c r="Z661" s="960"/>
      <c r="AA661" s="849">
        <v>0</v>
      </c>
      <c r="AB661" s="960"/>
      <c r="AC661" s="849">
        <v>0</v>
      </c>
      <c r="AD661" s="960"/>
      <c r="AE661" s="849">
        <v>0</v>
      </c>
      <c r="AF661" s="960"/>
      <c r="AG661" s="849">
        <v>0</v>
      </c>
      <c r="AH661" s="960"/>
      <c r="AI661" s="212">
        <f t="shared" si="1423"/>
        <v>0</v>
      </c>
      <c r="AJ661" s="843">
        <v>0</v>
      </c>
      <c r="AK661" s="844"/>
      <c r="AL661" s="843">
        <v>0</v>
      </c>
      <c r="AM661" s="844"/>
      <c r="AN661" s="843">
        <v>0</v>
      </c>
      <c r="AO661" s="844"/>
      <c r="AP661" s="843">
        <v>0</v>
      </c>
      <c r="AQ661" s="844"/>
      <c r="AR661" s="843">
        <v>0</v>
      </c>
      <c r="AS661" s="844"/>
      <c r="AT661" s="215">
        <f t="shared" si="1424"/>
        <v>0</v>
      </c>
      <c r="AU661" s="845">
        <v>0</v>
      </c>
      <c r="AV661" s="846"/>
      <c r="AW661" s="845">
        <v>0</v>
      </c>
      <c r="AX661" s="846"/>
      <c r="AY661" s="845">
        <v>0</v>
      </c>
      <c r="AZ661" s="846"/>
      <c r="BA661" s="845">
        <v>0</v>
      </c>
      <c r="BB661" s="846"/>
      <c r="BC661" s="845">
        <v>0</v>
      </c>
      <c r="BD661" s="846"/>
      <c r="BE661" s="218">
        <f t="shared" si="1425"/>
        <v>0</v>
      </c>
      <c r="BF661" s="847">
        <v>0</v>
      </c>
      <c r="BG661" s="848"/>
      <c r="BH661" s="847">
        <v>0</v>
      </c>
      <c r="BI661" s="848"/>
      <c r="BJ661" s="847">
        <v>0</v>
      </c>
      <c r="BK661" s="848"/>
      <c r="BL661" s="847">
        <v>0</v>
      </c>
      <c r="BM661" s="848"/>
      <c r="BN661" s="847">
        <v>0</v>
      </c>
      <c r="BO661" s="848"/>
      <c r="BP661" s="413">
        <f t="shared" si="1426"/>
        <v>0</v>
      </c>
      <c r="BQ661" s="558">
        <f t="shared" si="1427"/>
        <v>0</v>
      </c>
      <c r="BR661" s="522">
        <f t="shared" si="1428"/>
        <v>0</v>
      </c>
      <c r="BS661" s="522">
        <f t="shared" si="1429"/>
        <v>0</v>
      </c>
      <c r="BT661" s="522">
        <f t="shared" si="1430"/>
        <v>0</v>
      </c>
      <c r="BU661" s="522">
        <f t="shared" si="1431"/>
        <v>0</v>
      </c>
      <c r="BV661" s="574">
        <f t="shared" si="1432"/>
        <v>0</v>
      </c>
      <c r="BW661" s="969">
        <v>0</v>
      </c>
      <c r="BX661" s="970"/>
      <c r="BY661" s="971">
        <v>0</v>
      </c>
      <c r="BZ661" s="970"/>
      <c r="CA661" s="971">
        <v>0</v>
      </c>
      <c r="CB661" s="970"/>
      <c r="CC661" s="971">
        <v>0</v>
      </c>
      <c r="CD661" s="970"/>
      <c r="CE661" s="971">
        <v>0</v>
      </c>
      <c r="CF661" s="970"/>
      <c r="CG661" s="224">
        <f t="shared" si="1433"/>
        <v>0</v>
      </c>
      <c r="CH661" s="963">
        <v>0</v>
      </c>
      <c r="CI661" s="964"/>
      <c r="CJ661" s="963">
        <v>0</v>
      </c>
      <c r="CK661" s="964"/>
      <c r="CL661" s="963">
        <v>0</v>
      </c>
      <c r="CM661" s="964"/>
      <c r="CN661" s="963">
        <v>0</v>
      </c>
      <c r="CO661" s="964"/>
      <c r="CP661" s="963">
        <v>0</v>
      </c>
      <c r="CQ661" s="964"/>
      <c r="CR661" s="227">
        <f t="shared" si="1434"/>
        <v>0</v>
      </c>
      <c r="CS661" s="965">
        <v>0</v>
      </c>
      <c r="CT661" s="966"/>
      <c r="CU661" s="965">
        <v>0</v>
      </c>
      <c r="CV661" s="966"/>
      <c r="CW661" s="965">
        <v>0</v>
      </c>
      <c r="CX661" s="966"/>
      <c r="CY661" s="965">
        <v>0</v>
      </c>
      <c r="CZ661" s="966"/>
      <c r="DA661" s="965">
        <v>0</v>
      </c>
      <c r="DB661" s="966"/>
      <c r="DC661" s="230">
        <f t="shared" si="1435"/>
        <v>0</v>
      </c>
      <c r="DD661" s="967">
        <v>0</v>
      </c>
      <c r="DE661" s="968"/>
      <c r="DF661" s="967">
        <v>0</v>
      </c>
      <c r="DG661" s="968"/>
      <c r="DH661" s="967">
        <v>0</v>
      </c>
      <c r="DI661" s="968"/>
      <c r="DJ661" s="967">
        <v>0</v>
      </c>
      <c r="DK661" s="968"/>
      <c r="DL661" s="967">
        <v>0</v>
      </c>
      <c r="DM661" s="968"/>
      <c r="DN661" s="233">
        <f t="shared" si="1436"/>
        <v>0</v>
      </c>
      <c r="DO661" s="650">
        <v>0</v>
      </c>
      <c r="DP661" s="676"/>
      <c r="DQ661" s="650">
        <v>0</v>
      </c>
      <c r="DR661" s="676"/>
      <c r="DS661" s="650">
        <v>0</v>
      </c>
      <c r="DT661" s="676"/>
      <c r="DU661" s="650">
        <v>0</v>
      </c>
      <c r="DV661" s="676"/>
      <c r="DW661" s="650">
        <v>0</v>
      </c>
      <c r="DX661" s="676"/>
      <c r="DY661" s="243">
        <f t="shared" si="1437"/>
        <v>0</v>
      </c>
      <c r="DZ661" s="558">
        <f t="shared" si="1438"/>
        <v>0</v>
      </c>
      <c r="EA661" s="522">
        <f t="shared" si="1439"/>
        <v>0</v>
      </c>
      <c r="EB661" s="522">
        <f t="shared" si="1440"/>
        <v>0</v>
      </c>
      <c r="EC661" s="522">
        <f t="shared" si="1441"/>
        <v>0</v>
      </c>
      <c r="ED661" s="522">
        <f t="shared" si="1442"/>
        <v>0</v>
      </c>
      <c r="EE661" s="574">
        <f t="shared" si="1443"/>
        <v>0</v>
      </c>
      <c r="EF661" s="239">
        <f t="shared" si="1444"/>
        <v>0</v>
      </c>
      <c r="EG661" s="239">
        <f t="shared" si="1445"/>
        <v>0</v>
      </c>
      <c r="EH661" s="239">
        <f t="shared" si="1446"/>
        <v>0</v>
      </c>
      <c r="EI661" s="239">
        <f t="shared" si="1447"/>
        <v>0</v>
      </c>
      <c r="EJ661" s="239">
        <f t="shared" si="1448"/>
        <v>0</v>
      </c>
      <c r="EK661" s="240">
        <f t="shared" si="1449"/>
        <v>0</v>
      </c>
      <c r="EL661" s="34"/>
    </row>
    <row r="662" spans="1:142" ht="15" customHeight="1">
      <c r="C662" s="703" t="s">
        <v>387</v>
      </c>
      <c r="D662" s="662"/>
      <c r="E662" s="662"/>
      <c r="F662" s="662"/>
      <c r="G662" s="662"/>
      <c r="H662" s="662"/>
      <c r="I662" s="662"/>
      <c r="J662" s="662"/>
      <c r="K662" s="662"/>
      <c r="L662" s="662"/>
      <c r="M662" s="762"/>
      <c r="N662" s="851">
        <v>0</v>
      </c>
      <c r="O662" s="654"/>
      <c r="P662" s="851">
        <v>0</v>
      </c>
      <c r="Q662" s="654"/>
      <c r="R662" s="851">
        <v>0</v>
      </c>
      <c r="S662" s="654"/>
      <c r="T662" s="851">
        <v>0</v>
      </c>
      <c r="U662" s="654"/>
      <c r="V662" s="851">
        <v>0</v>
      </c>
      <c r="W662" s="654"/>
      <c r="X662" s="92">
        <f t="shared" si="1422"/>
        <v>0</v>
      </c>
      <c r="Y662" s="849">
        <v>0</v>
      </c>
      <c r="Z662" s="960"/>
      <c r="AA662" s="849">
        <v>0</v>
      </c>
      <c r="AB662" s="960"/>
      <c r="AC662" s="849">
        <v>0</v>
      </c>
      <c r="AD662" s="960"/>
      <c r="AE662" s="849">
        <v>0</v>
      </c>
      <c r="AF662" s="960"/>
      <c r="AG662" s="849">
        <v>0</v>
      </c>
      <c r="AH662" s="960"/>
      <c r="AI662" s="212">
        <f t="shared" si="1423"/>
        <v>0</v>
      </c>
      <c r="AJ662" s="843">
        <v>0</v>
      </c>
      <c r="AK662" s="844"/>
      <c r="AL662" s="843">
        <v>0</v>
      </c>
      <c r="AM662" s="844"/>
      <c r="AN662" s="843">
        <v>0</v>
      </c>
      <c r="AO662" s="844"/>
      <c r="AP662" s="843">
        <v>0</v>
      </c>
      <c r="AQ662" s="844"/>
      <c r="AR662" s="843">
        <v>0</v>
      </c>
      <c r="AS662" s="844"/>
      <c r="AT662" s="215">
        <f t="shared" si="1424"/>
        <v>0</v>
      </c>
      <c r="AU662" s="845">
        <v>0</v>
      </c>
      <c r="AV662" s="846"/>
      <c r="AW662" s="845">
        <v>0</v>
      </c>
      <c r="AX662" s="846"/>
      <c r="AY662" s="845">
        <v>0</v>
      </c>
      <c r="AZ662" s="846"/>
      <c r="BA662" s="845">
        <v>0</v>
      </c>
      <c r="BB662" s="846"/>
      <c r="BC662" s="845">
        <v>0</v>
      </c>
      <c r="BD662" s="846"/>
      <c r="BE662" s="218">
        <f t="shared" si="1425"/>
        <v>0</v>
      </c>
      <c r="BF662" s="847">
        <v>0</v>
      </c>
      <c r="BG662" s="848"/>
      <c r="BH662" s="847">
        <v>0</v>
      </c>
      <c r="BI662" s="848"/>
      <c r="BJ662" s="847">
        <v>0</v>
      </c>
      <c r="BK662" s="848"/>
      <c r="BL662" s="847">
        <v>0</v>
      </c>
      <c r="BM662" s="848"/>
      <c r="BN662" s="847">
        <v>0</v>
      </c>
      <c r="BO662" s="848"/>
      <c r="BP662" s="413">
        <f t="shared" si="1426"/>
        <v>0</v>
      </c>
      <c r="BQ662" s="558">
        <f t="shared" si="1427"/>
        <v>0</v>
      </c>
      <c r="BR662" s="522">
        <f t="shared" si="1428"/>
        <v>0</v>
      </c>
      <c r="BS662" s="522">
        <f t="shared" si="1429"/>
        <v>0</v>
      </c>
      <c r="BT662" s="522">
        <f t="shared" si="1430"/>
        <v>0</v>
      </c>
      <c r="BU662" s="522">
        <f t="shared" si="1431"/>
        <v>0</v>
      </c>
      <c r="BV662" s="574">
        <f t="shared" si="1432"/>
        <v>0</v>
      </c>
      <c r="BW662" s="969">
        <v>0</v>
      </c>
      <c r="BX662" s="970"/>
      <c r="BY662" s="971">
        <v>0</v>
      </c>
      <c r="BZ662" s="970"/>
      <c r="CA662" s="971">
        <v>0</v>
      </c>
      <c r="CB662" s="970"/>
      <c r="CC662" s="971">
        <v>0</v>
      </c>
      <c r="CD662" s="970"/>
      <c r="CE662" s="971">
        <v>0</v>
      </c>
      <c r="CF662" s="970"/>
      <c r="CG662" s="224">
        <f t="shared" si="1433"/>
        <v>0</v>
      </c>
      <c r="CH662" s="963">
        <v>0</v>
      </c>
      <c r="CI662" s="964"/>
      <c r="CJ662" s="963">
        <v>0</v>
      </c>
      <c r="CK662" s="964"/>
      <c r="CL662" s="963">
        <v>0</v>
      </c>
      <c r="CM662" s="964"/>
      <c r="CN662" s="963">
        <v>0</v>
      </c>
      <c r="CO662" s="964"/>
      <c r="CP662" s="963">
        <v>0</v>
      </c>
      <c r="CQ662" s="964"/>
      <c r="CR662" s="227">
        <f t="shared" si="1434"/>
        <v>0</v>
      </c>
      <c r="CS662" s="965">
        <v>0</v>
      </c>
      <c r="CT662" s="966"/>
      <c r="CU662" s="965">
        <v>0</v>
      </c>
      <c r="CV662" s="966"/>
      <c r="CW662" s="965">
        <v>0</v>
      </c>
      <c r="CX662" s="966"/>
      <c r="CY662" s="965">
        <v>0</v>
      </c>
      <c r="CZ662" s="966"/>
      <c r="DA662" s="965">
        <v>0</v>
      </c>
      <c r="DB662" s="966"/>
      <c r="DC662" s="230">
        <f t="shared" si="1435"/>
        <v>0</v>
      </c>
      <c r="DD662" s="967">
        <v>0</v>
      </c>
      <c r="DE662" s="968"/>
      <c r="DF662" s="967">
        <v>0</v>
      </c>
      <c r="DG662" s="968"/>
      <c r="DH662" s="967">
        <v>0</v>
      </c>
      <c r="DI662" s="968"/>
      <c r="DJ662" s="967">
        <v>0</v>
      </c>
      <c r="DK662" s="968"/>
      <c r="DL662" s="967">
        <v>0</v>
      </c>
      <c r="DM662" s="968"/>
      <c r="DN662" s="233">
        <f t="shared" si="1436"/>
        <v>0</v>
      </c>
      <c r="DO662" s="650">
        <v>0</v>
      </c>
      <c r="DP662" s="676"/>
      <c r="DQ662" s="650">
        <v>0</v>
      </c>
      <c r="DR662" s="676"/>
      <c r="DS662" s="650">
        <v>0</v>
      </c>
      <c r="DT662" s="676"/>
      <c r="DU662" s="650">
        <v>0</v>
      </c>
      <c r="DV662" s="676"/>
      <c r="DW662" s="650">
        <v>0</v>
      </c>
      <c r="DX662" s="676"/>
      <c r="DY662" s="243">
        <f t="shared" si="1437"/>
        <v>0</v>
      </c>
      <c r="DZ662" s="558">
        <f t="shared" si="1438"/>
        <v>0</v>
      </c>
      <c r="EA662" s="522">
        <f t="shared" si="1439"/>
        <v>0</v>
      </c>
      <c r="EB662" s="522">
        <f t="shared" si="1440"/>
        <v>0</v>
      </c>
      <c r="EC662" s="522">
        <f t="shared" si="1441"/>
        <v>0</v>
      </c>
      <c r="ED662" s="522">
        <f t="shared" si="1442"/>
        <v>0</v>
      </c>
      <c r="EE662" s="574">
        <f t="shared" si="1443"/>
        <v>0</v>
      </c>
      <c r="EF662" s="239">
        <f t="shared" si="1444"/>
        <v>0</v>
      </c>
      <c r="EG662" s="239">
        <f t="shared" si="1445"/>
        <v>0</v>
      </c>
      <c r="EH662" s="239">
        <f t="shared" si="1446"/>
        <v>0</v>
      </c>
      <c r="EI662" s="239">
        <f t="shared" si="1447"/>
        <v>0</v>
      </c>
      <c r="EJ662" s="239">
        <f t="shared" si="1448"/>
        <v>0</v>
      </c>
      <c r="EK662" s="240">
        <f t="shared" si="1449"/>
        <v>0</v>
      </c>
      <c r="EL662" s="34"/>
    </row>
    <row r="663" spans="1:142" ht="15" customHeight="1">
      <c r="C663" s="703" t="s">
        <v>387</v>
      </c>
      <c r="D663" s="662"/>
      <c r="E663" s="662"/>
      <c r="F663" s="662"/>
      <c r="G663" s="662"/>
      <c r="H663" s="662"/>
      <c r="I663" s="662"/>
      <c r="J663" s="662"/>
      <c r="K663" s="662"/>
      <c r="L663" s="662"/>
      <c r="M663" s="762"/>
      <c r="N663" s="851">
        <v>0</v>
      </c>
      <c r="O663" s="654"/>
      <c r="P663" s="851">
        <v>0</v>
      </c>
      <c r="Q663" s="654"/>
      <c r="R663" s="851">
        <v>0</v>
      </c>
      <c r="S663" s="654"/>
      <c r="T663" s="851">
        <v>0</v>
      </c>
      <c r="U663" s="654"/>
      <c r="V663" s="851">
        <v>0</v>
      </c>
      <c r="W663" s="654"/>
      <c r="X663" s="92">
        <f t="shared" si="1422"/>
        <v>0</v>
      </c>
      <c r="Y663" s="849">
        <v>0</v>
      </c>
      <c r="Z663" s="960"/>
      <c r="AA663" s="849">
        <v>0</v>
      </c>
      <c r="AB663" s="960"/>
      <c r="AC663" s="849">
        <v>0</v>
      </c>
      <c r="AD663" s="960"/>
      <c r="AE663" s="849">
        <v>0</v>
      </c>
      <c r="AF663" s="960"/>
      <c r="AG663" s="849">
        <v>0</v>
      </c>
      <c r="AH663" s="960"/>
      <c r="AI663" s="212">
        <f t="shared" si="1423"/>
        <v>0</v>
      </c>
      <c r="AJ663" s="843">
        <v>0</v>
      </c>
      <c r="AK663" s="844"/>
      <c r="AL663" s="843">
        <v>0</v>
      </c>
      <c r="AM663" s="844"/>
      <c r="AN663" s="843">
        <v>0</v>
      </c>
      <c r="AO663" s="844"/>
      <c r="AP663" s="843">
        <v>0</v>
      </c>
      <c r="AQ663" s="844"/>
      <c r="AR663" s="843">
        <v>0</v>
      </c>
      <c r="AS663" s="844"/>
      <c r="AT663" s="215">
        <f t="shared" si="1424"/>
        <v>0</v>
      </c>
      <c r="AU663" s="845">
        <v>0</v>
      </c>
      <c r="AV663" s="846"/>
      <c r="AW663" s="845">
        <v>0</v>
      </c>
      <c r="AX663" s="846"/>
      <c r="AY663" s="845">
        <v>0</v>
      </c>
      <c r="AZ663" s="846"/>
      <c r="BA663" s="845">
        <v>0</v>
      </c>
      <c r="BB663" s="846"/>
      <c r="BC663" s="845">
        <v>0</v>
      </c>
      <c r="BD663" s="846"/>
      <c r="BE663" s="218">
        <f t="shared" si="1425"/>
        <v>0</v>
      </c>
      <c r="BF663" s="847">
        <v>0</v>
      </c>
      <c r="BG663" s="848"/>
      <c r="BH663" s="847">
        <v>0</v>
      </c>
      <c r="BI663" s="848"/>
      <c r="BJ663" s="847">
        <v>0</v>
      </c>
      <c r="BK663" s="848"/>
      <c r="BL663" s="847">
        <v>0</v>
      </c>
      <c r="BM663" s="848"/>
      <c r="BN663" s="847">
        <v>0</v>
      </c>
      <c r="BO663" s="848"/>
      <c r="BP663" s="413">
        <f t="shared" si="1426"/>
        <v>0</v>
      </c>
      <c r="BQ663" s="558">
        <f t="shared" si="1427"/>
        <v>0</v>
      </c>
      <c r="BR663" s="522">
        <f t="shared" si="1428"/>
        <v>0</v>
      </c>
      <c r="BS663" s="522">
        <f t="shared" si="1429"/>
        <v>0</v>
      </c>
      <c r="BT663" s="522">
        <f t="shared" si="1430"/>
        <v>0</v>
      </c>
      <c r="BU663" s="522">
        <f t="shared" si="1431"/>
        <v>0</v>
      </c>
      <c r="BV663" s="574">
        <f t="shared" si="1432"/>
        <v>0</v>
      </c>
      <c r="BW663" s="969">
        <v>0</v>
      </c>
      <c r="BX663" s="970"/>
      <c r="BY663" s="971">
        <v>0</v>
      </c>
      <c r="BZ663" s="970"/>
      <c r="CA663" s="971">
        <v>0</v>
      </c>
      <c r="CB663" s="970"/>
      <c r="CC663" s="971">
        <v>0</v>
      </c>
      <c r="CD663" s="970"/>
      <c r="CE663" s="971">
        <v>0</v>
      </c>
      <c r="CF663" s="970"/>
      <c r="CG663" s="224">
        <f t="shared" si="1433"/>
        <v>0</v>
      </c>
      <c r="CH663" s="963">
        <v>0</v>
      </c>
      <c r="CI663" s="964"/>
      <c r="CJ663" s="963">
        <v>0</v>
      </c>
      <c r="CK663" s="964"/>
      <c r="CL663" s="963">
        <v>0</v>
      </c>
      <c r="CM663" s="964"/>
      <c r="CN663" s="963">
        <v>0</v>
      </c>
      <c r="CO663" s="964"/>
      <c r="CP663" s="963">
        <v>0</v>
      </c>
      <c r="CQ663" s="964"/>
      <c r="CR663" s="227">
        <f t="shared" si="1434"/>
        <v>0</v>
      </c>
      <c r="CS663" s="965">
        <v>0</v>
      </c>
      <c r="CT663" s="966"/>
      <c r="CU663" s="965">
        <v>0</v>
      </c>
      <c r="CV663" s="966"/>
      <c r="CW663" s="965">
        <v>0</v>
      </c>
      <c r="CX663" s="966"/>
      <c r="CY663" s="965">
        <v>0</v>
      </c>
      <c r="CZ663" s="966"/>
      <c r="DA663" s="965">
        <v>0</v>
      </c>
      <c r="DB663" s="966"/>
      <c r="DC663" s="230">
        <f t="shared" si="1435"/>
        <v>0</v>
      </c>
      <c r="DD663" s="967">
        <v>0</v>
      </c>
      <c r="DE663" s="968"/>
      <c r="DF663" s="967">
        <v>0</v>
      </c>
      <c r="DG663" s="968"/>
      <c r="DH663" s="967">
        <v>0</v>
      </c>
      <c r="DI663" s="968"/>
      <c r="DJ663" s="967">
        <v>0</v>
      </c>
      <c r="DK663" s="968"/>
      <c r="DL663" s="967">
        <v>0</v>
      </c>
      <c r="DM663" s="968"/>
      <c r="DN663" s="233">
        <f t="shared" si="1436"/>
        <v>0</v>
      </c>
      <c r="DO663" s="650">
        <v>0</v>
      </c>
      <c r="DP663" s="676"/>
      <c r="DQ663" s="650">
        <v>0</v>
      </c>
      <c r="DR663" s="676"/>
      <c r="DS663" s="650">
        <v>0</v>
      </c>
      <c r="DT663" s="676"/>
      <c r="DU663" s="650">
        <v>0</v>
      </c>
      <c r="DV663" s="676"/>
      <c r="DW663" s="650">
        <v>0</v>
      </c>
      <c r="DX663" s="676"/>
      <c r="DY663" s="243">
        <f t="shared" si="1437"/>
        <v>0</v>
      </c>
      <c r="DZ663" s="558">
        <f t="shared" si="1438"/>
        <v>0</v>
      </c>
      <c r="EA663" s="522">
        <f t="shared" si="1439"/>
        <v>0</v>
      </c>
      <c r="EB663" s="522">
        <f t="shared" si="1440"/>
        <v>0</v>
      </c>
      <c r="EC663" s="522">
        <f t="shared" si="1441"/>
        <v>0</v>
      </c>
      <c r="ED663" s="522">
        <f t="shared" si="1442"/>
        <v>0</v>
      </c>
      <c r="EE663" s="574">
        <f t="shared" si="1443"/>
        <v>0</v>
      </c>
      <c r="EF663" s="239">
        <f t="shared" si="1444"/>
        <v>0</v>
      </c>
      <c r="EG663" s="239">
        <f t="shared" si="1445"/>
        <v>0</v>
      </c>
      <c r="EH663" s="239">
        <f t="shared" si="1446"/>
        <v>0</v>
      </c>
      <c r="EI663" s="239">
        <f t="shared" si="1447"/>
        <v>0</v>
      </c>
      <c r="EJ663" s="239">
        <f t="shared" si="1448"/>
        <v>0</v>
      </c>
      <c r="EK663" s="240">
        <f t="shared" si="1449"/>
        <v>0</v>
      </c>
      <c r="EL663" s="34"/>
    </row>
    <row r="664" spans="1:142" ht="15" customHeight="1">
      <c r="C664" s="670" t="s">
        <v>386</v>
      </c>
      <c r="D664" s="671"/>
      <c r="E664" s="671"/>
      <c r="F664" s="671"/>
      <c r="G664" s="671"/>
      <c r="H664" s="671"/>
      <c r="I664" s="671"/>
      <c r="J664" s="671"/>
      <c r="K664" s="671"/>
      <c r="L664" s="671"/>
      <c r="M664" s="672"/>
      <c r="N664" s="668">
        <f>SUM(N654:N663)</f>
        <v>0</v>
      </c>
      <c r="O664" s="686"/>
      <c r="P664" s="668">
        <f>SUM(P654:P663)</f>
        <v>0</v>
      </c>
      <c r="Q664" s="686"/>
      <c r="R664" s="668">
        <f>SUM(R654:R663)</f>
        <v>0</v>
      </c>
      <c r="S664" s="686"/>
      <c r="T664" s="668">
        <f>SUM(T654:T663)</f>
        <v>0</v>
      </c>
      <c r="U664" s="686"/>
      <c r="V664" s="668">
        <f>SUM(V654:V663)</f>
        <v>0</v>
      </c>
      <c r="W664" s="686"/>
      <c r="X664" s="120">
        <f>SUM(N664:W664)</f>
        <v>0</v>
      </c>
      <c r="Y664" s="668">
        <f>SUM(Y654:Y663)</f>
        <v>0</v>
      </c>
      <c r="Z664" s="686"/>
      <c r="AA664" s="668">
        <f>SUM(AA654:AA663)</f>
        <v>0</v>
      </c>
      <c r="AB664" s="686"/>
      <c r="AC664" s="668">
        <f>SUM(AC654:AC663)</f>
        <v>0</v>
      </c>
      <c r="AD664" s="686"/>
      <c r="AE664" s="668">
        <f>SUM(AE654:AE663)</f>
        <v>0</v>
      </c>
      <c r="AF664" s="686"/>
      <c r="AG664" s="668">
        <f>SUM(AG654:AG663)</f>
        <v>0</v>
      </c>
      <c r="AH664" s="686"/>
      <c r="AI664" s="120">
        <f>SUM(Y664:AG664)</f>
        <v>0</v>
      </c>
      <c r="AJ664" s="668">
        <f>SUM(AJ654:AJ663)</f>
        <v>0</v>
      </c>
      <c r="AK664" s="686"/>
      <c r="AL664" s="668">
        <f>SUM(AL654:AL663)</f>
        <v>0</v>
      </c>
      <c r="AM664" s="686"/>
      <c r="AN664" s="668">
        <f>SUM(AN654:AN663)</f>
        <v>0</v>
      </c>
      <c r="AO664" s="686"/>
      <c r="AP664" s="668">
        <f>SUM(AP654:AP663)</f>
        <v>0</v>
      </c>
      <c r="AQ664" s="686"/>
      <c r="AR664" s="668">
        <f>SUM(AR654:AR663)</f>
        <v>0</v>
      </c>
      <c r="AS664" s="686"/>
      <c r="AT664" s="120">
        <f>SUM(AJ664:AS664)</f>
        <v>0</v>
      </c>
      <c r="AU664" s="668">
        <f>SUM(AU654:AU663)</f>
        <v>0</v>
      </c>
      <c r="AV664" s="686"/>
      <c r="AW664" s="668">
        <f>SUM(AW654:AW663)</f>
        <v>0</v>
      </c>
      <c r="AX664" s="686"/>
      <c r="AY664" s="668">
        <f>SUM(AY654:AY663)</f>
        <v>0</v>
      </c>
      <c r="AZ664" s="686"/>
      <c r="BA664" s="668">
        <f>SUM(BA654:BA663)</f>
        <v>0</v>
      </c>
      <c r="BB664" s="686"/>
      <c r="BC664" s="668">
        <f>SUM(BC654:BC663)</f>
        <v>0</v>
      </c>
      <c r="BD664" s="686"/>
      <c r="BE664" s="120">
        <f>SUM(AU664:BD664)</f>
        <v>0</v>
      </c>
      <c r="BF664" s="668">
        <f>SUM(BF654:BF663)</f>
        <v>0</v>
      </c>
      <c r="BG664" s="686"/>
      <c r="BH664" s="668">
        <f>SUM(BH654:BH663)</f>
        <v>0</v>
      </c>
      <c r="BI664" s="686"/>
      <c r="BJ664" s="668">
        <f>SUM(BJ654:BJ663)</f>
        <v>0</v>
      </c>
      <c r="BK664" s="686"/>
      <c r="BL664" s="668">
        <f>SUM(BL654:BL663)</f>
        <v>0</v>
      </c>
      <c r="BM664" s="686"/>
      <c r="BN664" s="668">
        <f>SUM(BN654:BN663)</f>
        <v>0</v>
      </c>
      <c r="BO664" s="686"/>
      <c r="BP664" s="488">
        <f>SUM(BF664:BO664)</f>
        <v>0</v>
      </c>
      <c r="BQ664" s="563">
        <f>SUM(BQ654:BQ663)</f>
        <v>0</v>
      </c>
      <c r="BR664" s="488">
        <f>SUM(BR654:BR663)</f>
        <v>0</v>
      </c>
      <c r="BS664" s="488">
        <f t="shared" ref="BS664:BU664" si="1450">SUM(BS654:BS663)</f>
        <v>0</v>
      </c>
      <c r="BT664" s="488">
        <f t="shared" si="1450"/>
        <v>0</v>
      </c>
      <c r="BU664" s="488">
        <f t="shared" si="1450"/>
        <v>0</v>
      </c>
      <c r="BV664" s="546">
        <f>SUM(BQ664:BU664)</f>
        <v>0</v>
      </c>
      <c r="BW664" s="962">
        <f>SUM(BW654:BW663)</f>
        <v>0</v>
      </c>
      <c r="BX664" s="686"/>
      <c r="BY664" s="668">
        <f>SUM(BY654:BY663)</f>
        <v>0</v>
      </c>
      <c r="BZ664" s="686"/>
      <c r="CA664" s="668">
        <f>SUM(CA654:CA663)</f>
        <v>0</v>
      </c>
      <c r="CB664" s="686"/>
      <c r="CC664" s="668">
        <f>SUM(CC654:CC663)</f>
        <v>0</v>
      </c>
      <c r="CD664" s="686"/>
      <c r="CE664" s="668">
        <f>SUM(CE654:CE663)</f>
        <v>0</v>
      </c>
      <c r="CF664" s="686"/>
      <c r="CG664" s="120">
        <f>SUM(BW664:CF664)</f>
        <v>0</v>
      </c>
      <c r="CH664" s="668">
        <f>SUM(CH654:CH663)</f>
        <v>0</v>
      </c>
      <c r="CI664" s="686"/>
      <c r="CJ664" s="668">
        <f>SUM(CJ654:CJ663)</f>
        <v>0</v>
      </c>
      <c r="CK664" s="686"/>
      <c r="CL664" s="668">
        <f>SUM(CL654:CL663)</f>
        <v>0</v>
      </c>
      <c r="CM664" s="686"/>
      <c r="CN664" s="668">
        <f>SUM(CN654:CN663)</f>
        <v>0</v>
      </c>
      <c r="CO664" s="686"/>
      <c r="CP664" s="668">
        <f>SUM(CP654:CP663)</f>
        <v>0</v>
      </c>
      <c r="CQ664" s="686"/>
      <c r="CR664" s="120">
        <f>SUM(CH664:CQ664)</f>
        <v>0</v>
      </c>
      <c r="CS664" s="668">
        <f>SUM(CS654:CS663)</f>
        <v>0</v>
      </c>
      <c r="CT664" s="686"/>
      <c r="CU664" s="668">
        <f>SUM(CU654:CU663)</f>
        <v>0</v>
      </c>
      <c r="CV664" s="686"/>
      <c r="CW664" s="668">
        <f>SUM(CW654:CW663)</f>
        <v>0</v>
      </c>
      <c r="CX664" s="686"/>
      <c r="CY664" s="668">
        <f>SUM(CY654:CY663)</f>
        <v>0</v>
      </c>
      <c r="CZ664" s="686"/>
      <c r="DA664" s="668">
        <f>SUM(DA654:DA663)</f>
        <v>0</v>
      </c>
      <c r="DB664" s="686"/>
      <c r="DC664" s="120">
        <f>SUM(CS664:DB664)</f>
        <v>0</v>
      </c>
      <c r="DD664" s="668">
        <f>SUM(DD654:DD663)</f>
        <v>0</v>
      </c>
      <c r="DE664" s="686"/>
      <c r="DF664" s="668">
        <f>SUM(DF654:DF663)</f>
        <v>0</v>
      </c>
      <c r="DG664" s="686"/>
      <c r="DH664" s="668">
        <f>SUM(DH654:DH663)</f>
        <v>0</v>
      </c>
      <c r="DI664" s="686"/>
      <c r="DJ664" s="668">
        <f>SUM(DJ654:DJ663)</f>
        <v>0</v>
      </c>
      <c r="DK664" s="686"/>
      <c r="DL664" s="668">
        <f>SUM(DL654:DL663)</f>
        <v>0</v>
      </c>
      <c r="DM664" s="686"/>
      <c r="DN664" s="120">
        <f>SUM(DD664:DM664)</f>
        <v>0</v>
      </c>
      <c r="DO664" s="668">
        <f>SUM(DO654:DO663)</f>
        <v>0</v>
      </c>
      <c r="DP664" s="686"/>
      <c r="DQ664" s="668">
        <f>SUM(DQ654:DQ663)</f>
        <v>0</v>
      </c>
      <c r="DR664" s="686"/>
      <c r="DS664" s="668">
        <f>SUM(DS654:DS663)</f>
        <v>0</v>
      </c>
      <c r="DT664" s="686"/>
      <c r="DU664" s="668">
        <f>SUM(DU654:DU663)</f>
        <v>0</v>
      </c>
      <c r="DV664" s="686"/>
      <c r="DW664" s="668">
        <f>SUM(DW654:DW663)</f>
        <v>0</v>
      </c>
      <c r="DX664" s="686"/>
      <c r="DY664" s="120">
        <f>SUM(DO664:DX664)</f>
        <v>0</v>
      </c>
      <c r="DZ664" s="563">
        <f>SUM(DZ654:DZ663)</f>
        <v>0</v>
      </c>
      <c r="EA664" s="488">
        <f>SUM(EA654:EA663)</f>
        <v>0</v>
      </c>
      <c r="EB664" s="488">
        <f t="shared" ref="EB664" si="1451">SUM(EB654:EB663)</f>
        <v>0</v>
      </c>
      <c r="EC664" s="488">
        <f t="shared" ref="EC664" si="1452">SUM(EC654:EC663)</f>
        <v>0</v>
      </c>
      <c r="ED664" s="488">
        <f t="shared" ref="ED664" si="1453">SUM(ED654:ED663)</f>
        <v>0</v>
      </c>
      <c r="EE664" s="546">
        <f>SUM(DZ664:ED664)</f>
        <v>0</v>
      </c>
      <c r="EF664" s="291">
        <f>SUM(EF654:EF663)</f>
        <v>0</v>
      </c>
      <c r="EG664" s="291">
        <f>SUM(EG654:EG663)</f>
        <v>0</v>
      </c>
      <c r="EH664" s="291">
        <f>SUM(EH654:EH663)</f>
        <v>0</v>
      </c>
      <c r="EI664" s="291">
        <f>SUM(EI654:EI663)</f>
        <v>0</v>
      </c>
      <c r="EJ664" s="291">
        <f>SUM(EJ654:EJ663)</f>
        <v>0</v>
      </c>
      <c r="EK664" s="291">
        <f t="shared" si="1449"/>
        <v>0</v>
      </c>
      <c r="EL664" s="34"/>
    </row>
    <row r="665" spans="1:142" ht="26.25" customHeight="1">
      <c r="A665" s="62" t="s">
        <v>169</v>
      </c>
      <c r="B665" s="62"/>
      <c r="C665" s="663" t="s">
        <v>269</v>
      </c>
      <c r="D665" s="664"/>
      <c r="E665" s="664"/>
      <c r="F665" s="664"/>
      <c r="G665" s="664"/>
      <c r="H665" s="664"/>
      <c r="I665" s="664"/>
      <c r="J665" s="664"/>
      <c r="K665" s="664"/>
      <c r="L665" s="664"/>
      <c r="M665" s="685"/>
      <c r="N665" s="125"/>
      <c r="O665" s="152"/>
      <c r="P665" s="61"/>
      <c r="Q665" s="152"/>
      <c r="R665" s="61"/>
      <c r="S665" s="152"/>
      <c r="T665" s="61"/>
      <c r="U665" s="152"/>
      <c r="V665" s="61"/>
      <c r="W665" s="152"/>
      <c r="X665" s="153"/>
      <c r="Y665" s="125"/>
      <c r="Z665" s="152"/>
      <c r="AA665" s="61"/>
      <c r="AB665" s="152"/>
      <c r="AC665" s="61"/>
      <c r="AD665" s="152"/>
      <c r="AE665" s="61"/>
      <c r="AF665" s="152"/>
      <c r="AG665" s="61"/>
      <c r="AH665" s="152"/>
      <c r="AI665" s="153"/>
      <c r="AJ665" s="125"/>
      <c r="AK665" s="152"/>
      <c r="AL665" s="61"/>
      <c r="AM665" s="152"/>
      <c r="AN665" s="61"/>
      <c r="AO665" s="152"/>
      <c r="AP665" s="61"/>
      <c r="AQ665" s="152"/>
      <c r="AR665" s="61"/>
      <c r="AS665" s="152"/>
      <c r="AT665" s="153"/>
      <c r="AU665" s="125"/>
      <c r="AV665" s="152"/>
      <c r="AW665" s="61"/>
      <c r="AX665" s="152"/>
      <c r="AY665" s="61"/>
      <c r="AZ665" s="152"/>
      <c r="BA665" s="61"/>
      <c r="BB665" s="152"/>
      <c r="BC665" s="61"/>
      <c r="BD665" s="152"/>
      <c r="BE665" s="153"/>
      <c r="BF665" s="125"/>
      <c r="BG665" s="152"/>
      <c r="BH665" s="61"/>
      <c r="BI665" s="152"/>
      <c r="BJ665" s="61"/>
      <c r="BK665" s="152"/>
      <c r="BL665" s="61"/>
      <c r="BM665" s="152"/>
      <c r="BN665" s="61"/>
      <c r="BO665" s="152"/>
      <c r="BP665" s="61"/>
      <c r="BQ665" s="570"/>
      <c r="BR665" s="61"/>
      <c r="BS665" s="61"/>
      <c r="BT665" s="61"/>
      <c r="BU665" s="61"/>
      <c r="BV665" s="555"/>
      <c r="BX665" s="152"/>
      <c r="BY665" s="61"/>
      <c r="BZ665" s="152"/>
      <c r="CA665" s="61"/>
      <c r="CB665" s="152"/>
      <c r="CC665" s="61"/>
      <c r="CD665" s="152"/>
      <c r="CE665" s="61"/>
      <c r="CF665" s="152"/>
      <c r="CG665" s="153"/>
      <c r="CH665" s="125"/>
      <c r="CI665" s="152"/>
      <c r="CJ665" s="61"/>
      <c r="CK665" s="152"/>
      <c r="CL665" s="61"/>
      <c r="CM665" s="152"/>
      <c r="CN665" s="61"/>
      <c r="CO665" s="152"/>
      <c r="CP665" s="61"/>
      <c r="CQ665" s="152"/>
      <c r="CR665" s="153"/>
      <c r="CS665" s="125"/>
      <c r="CT665" s="152"/>
      <c r="CU665" s="61"/>
      <c r="CV665" s="152"/>
      <c r="CW665" s="61"/>
      <c r="CX665" s="152"/>
      <c r="CY665" s="61"/>
      <c r="CZ665" s="152"/>
      <c r="DA665" s="61"/>
      <c r="DB665" s="152"/>
      <c r="DC665" s="153"/>
      <c r="DD665" s="125"/>
      <c r="DE665" s="152"/>
      <c r="DF665" s="61"/>
      <c r="DG665" s="152"/>
      <c r="DH665" s="61"/>
      <c r="DI665" s="152"/>
      <c r="DJ665" s="61"/>
      <c r="DK665" s="152"/>
      <c r="DL665" s="61"/>
      <c r="DM665" s="152"/>
      <c r="DN665" s="153"/>
      <c r="DO665" s="125"/>
      <c r="DP665" s="152"/>
      <c r="DQ665" s="61"/>
      <c r="DR665" s="152"/>
      <c r="DS665" s="61"/>
      <c r="DT665" s="152"/>
      <c r="DU665" s="61"/>
      <c r="DV665" s="152"/>
      <c r="DW665" s="61"/>
      <c r="DX665" s="152"/>
      <c r="DY665" s="153"/>
      <c r="DZ665" s="570"/>
      <c r="EA665" s="61"/>
      <c r="EB665" s="61"/>
      <c r="EC665" s="61"/>
      <c r="ED665" s="61"/>
      <c r="EE665" s="555"/>
      <c r="EF665" s="242"/>
      <c r="EG665" s="242"/>
      <c r="EH665" s="242"/>
      <c r="EI665" s="242"/>
      <c r="EJ665" s="242"/>
      <c r="EK665" s="99"/>
      <c r="EL665" s="34"/>
    </row>
    <row r="666" spans="1:142" ht="15" customHeight="1">
      <c r="C666" s="61" t="s">
        <v>152</v>
      </c>
      <c r="D666" s="653">
        <f t="shared" ref="D666:D675" si="1454">E553</f>
        <v>0</v>
      </c>
      <c r="E666" s="653"/>
      <c r="F666" s="653"/>
      <c r="G666" s="653"/>
      <c r="H666" s="653"/>
      <c r="I666" s="653"/>
      <c r="J666" s="653"/>
      <c r="K666" s="653"/>
      <c r="L666" s="653"/>
      <c r="M666" s="654"/>
      <c r="N666" s="851">
        <v>0</v>
      </c>
      <c r="O666" s="654"/>
      <c r="P666" s="851">
        <v>0</v>
      </c>
      <c r="Q666" s="654"/>
      <c r="R666" s="851">
        <v>0</v>
      </c>
      <c r="S666" s="654"/>
      <c r="T666" s="851">
        <v>0</v>
      </c>
      <c r="U666" s="654"/>
      <c r="V666" s="851">
        <v>0</v>
      </c>
      <c r="W666" s="654"/>
      <c r="X666" s="92">
        <f t="shared" ref="X666:X675" si="1455">SUM(N666+P666+R666+T666+V666)</f>
        <v>0</v>
      </c>
      <c r="Y666" s="849">
        <v>0</v>
      </c>
      <c r="Z666" s="960"/>
      <c r="AA666" s="849">
        <v>0</v>
      </c>
      <c r="AB666" s="960"/>
      <c r="AC666" s="849">
        <v>0</v>
      </c>
      <c r="AD666" s="960"/>
      <c r="AE666" s="849">
        <v>0</v>
      </c>
      <c r="AF666" s="960"/>
      <c r="AG666" s="849">
        <v>0</v>
      </c>
      <c r="AH666" s="960"/>
      <c r="AI666" s="212">
        <f t="shared" ref="AI666:AI675" si="1456">SUM(Y666+AA666+AC666+AE666+AG666)</f>
        <v>0</v>
      </c>
      <c r="AJ666" s="843">
        <v>0</v>
      </c>
      <c r="AK666" s="844"/>
      <c r="AL666" s="843">
        <v>0</v>
      </c>
      <c r="AM666" s="844"/>
      <c r="AN666" s="843">
        <v>0</v>
      </c>
      <c r="AO666" s="844"/>
      <c r="AP666" s="843">
        <v>0</v>
      </c>
      <c r="AQ666" s="844"/>
      <c r="AR666" s="843">
        <v>0</v>
      </c>
      <c r="AS666" s="844"/>
      <c r="AT666" s="215">
        <f t="shared" ref="AT666:AT675" si="1457">SUM(AJ666+AL666+AN666+AP666+AR666)</f>
        <v>0</v>
      </c>
      <c r="AU666" s="845">
        <v>0</v>
      </c>
      <c r="AV666" s="846"/>
      <c r="AW666" s="845">
        <v>0</v>
      </c>
      <c r="AX666" s="846"/>
      <c r="AY666" s="845">
        <v>0</v>
      </c>
      <c r="AZ666" s="846"/>
      <c r="BA666" s="845">
        <v>0</v>
      </c>
      <c r="BB666" s="846"/>
      <c r="BC666" s="845">
        <v>0</v>
      </c>
      <c r="BD666" s="846"/>
      <c r="BE666" s="218">
        <f t="shared" ref="BE666:BE675" si="1458">SUM(AU666+AW666+AY666+BA666+BC666)</f>
        <v>0</v>
      </c>
      <c r="BF666" s="847">
        <v>0</v>
      </c>
      <c r="BG666" s="848"/>
      <c r="BH666" s="847">
        <v>0</v>
      </c>
      <c r="BI666" s="848"/>
      <c r="BJ666" s="847">
        <v>0</v>
      </c>
      <c r="BK666" s="848"/>
      <c r="BL666" s="847">
        <v>0</v>
      </c>
      <c r="BM666" s="848"/>
      <c r="BN666" s="847">
        <v>0</v>
      </c>
      <c r="BO666" s="848"/>
      <c r="BP666" s="413">
        <f t="shared" ref="BP666:BP675" si="1459">SUM(BF666+BH666+BJ666+BL666+BN666)</f>
        <v>0</v>
      </c>
      <c r="BQ666" s="558">
        <f t="shared" ref="BQ666:BQ675" si="1460">N666+Y666+AJ666+AU666+BF666</f>
        <v>0</v>
      </c>
      <c r="BR666" s="522">
        <f t="shared" ref="BR666:BR675" si="1461">P666+AA666+AL666+AW666+BH666</f>
        <v>0</v>
      </c>
      <c r="BS666" s="522">
        <f t="shared" ref="BS666:BS675" si="1462">R666+AC666+AN666+AY666+BJ666</f>
        <v>0</v>
      </c>
      <c r="BT666" s="522">
        <f t="shared" ref="BT666:BT675" si="1463">T666+AE666+AP666+BA666+BL666</f>
        <v>0</v>
      </c>
      <c r="BU666" s="522">
        <f t="shared" ref="BU666:BU675" si="1464">V666+AG666+AR666+BC666+BN666</f>
        <v>0</v>
      </c>
      <c r="BV666" s="574">
        <f t="shared" ref="BV666:BV675" si="1465">SUM(BQ666:BU666)</f>
        <v>0</v>
      </c>
      <c r="BW666" s="969">
        <v>0</v>
      </c>
      <c r="BX666" s="970"/>
      <c r="BY666" s="971">
        <v>0</v>
      </c>
      <c r="BZ666" s="970"/>
      <c r="CA666" s="971">
        <v>0</v>
      </c>
      <c r="CB666" s="970"/>
      <c r="CC666" s="971">
        <v>0</v>
      </c>
      <c r="CD666" s="970"/>
      <c r="CE666" s="971">
        <v>0</v>
      </c>
      <c r="CF666" s="970"/>
      <c r="CG666" s="224">
        <f t="shared" ref="CG666:CG675" si="1466">SUM(BW666+BY666+CA666+CC666+CE666)</f>
        <v>0</v>
      </c>
      <c r="CH666" s="963">
        <v>0</v>
      </c>
      <c r="CI666" s="964"/>
      <c r="CJ666" s="963">
        <v>0</v>
      </c>
      <c r="CK666" s="964"/>
      <c r="CL666" s="963">
        <v>0</v>
      </c>
      <c r="CM666" s="964"/>
      <c r="CN666" s="963">
        <v>0</v>
      </c>
      <c r="CO666" s="964"/>
      <c r="CP666" s="963">
        <v>0</v>
      </c>
      <c r="CQ666" s="964"/>
      <c r="CR666" s="227">
        <f t="shared" ref="CR666:CR675" si="1467">SUM(CH666+CJ666+CL666+CN666+CP666)</f>
        <v>0</v>
      </c>
      <c r="CS666" s="965">
        <v>0</v>
      </c>
      <c r="CT666" s="966"/>
      <c r="CU666" s="965">
        <v>0</v>
      </c>
      <c r="CV666" s="966"/>
      <c r="CW666" s="965">
        <v>0</v>
      </c>
      <c r="CX666" s="966"/>
      <c r="CY666" s="965">
        <v>0</v>
      </c>
      <c r="CZ666" s="966"/>
      <c r="DA666" s="965">
        <v>0</v>
      </c>
      <c r="DB666" s="966"/>
      <c r="DC666" s="230">
        <f t="shared" ref="DC666:DC675" si="1468">SUM(CS666+CU666+CW666+CY666+DA666)</f>
        <v>0</v>
      </c>
      <c r="DD666" s="967">
        <v>0</v>
      </c>
      <c r="DE666" s="968"/>
      <c r="DF666" s="967">
        <v>0</v>
      </c>
      <c r="DG666" s="968"/>
      <c r="DH666" s="967">
        <v>0</v>
      </c>
      <c r="DI666" s="968"/>
      <c r="DJ666" s="967">
        <v>0</v>
      </c>
      <c r="DK666" s="968"/>
      <c r="DL666" s="967">
        <v>0</v>
      </c>
      <c r="DM666" s="968"/>
      <c r="DN666" s="233">
        <f t="shared" ref="DN666:DN675" si="1469">SUM(DD666+DF666+DH666+DJ666+DL666)</f>
        <v>0</v>
      </c>
      <c r="DO666" s="650">
        <v>0</v>
      </c>
      <c r="DP666" s="676"/>
      <c r="DQ666" s="650">
        <v>0</v>
      </c>
      <c r="DR666" s="676"/>
      <c r="DS666" s="650">
        <v>0</v>
      </c>
      <c r="DT666" s="676"/>
      <c r="DU666" s="650">
        <v>0</v>
      </c>
      <c r="DV666" s="676"/>
      <c r="DW666" s="650">
        <v>0</v>
      </c>
      <c r="DX666" s="676"/>
      <c r="DY666" s="243">
        <f t="shared" ref="DY666:DY675" si="1470">SUM(DO666+DQ666+DS666+DU666+DW666)</f>
        <v>0</v>
      </c>
      <c r="DZ666" s="558">
        <f t="shared" ref="DZ666:DZ675" si="1471">BW666+CH666+CS666+DD666+DO666</f>
        <v>0</v>
      </c>
      <c r="EA666" s="522">
        <f t="shared" ref="EA666:EA675" si="1472">BY666+CJ666+CU666+DF666+DQ666</f>
        <v>0</v>
      </c>
      <c r="EB666" s="522">
        <f t="shared" ref="EB666:EB675" si="1473">CA666+CL666+CW666+DH666+DS666</f>
        <v>0</v>
      </c>
      <c r="EC666" s="522">
        <f t="shared" ref="EC666:EC675" si="1474">CC666+CN666+CY666+DJ666+DU666</f>
        <v>0</v>
      </c>
      <c r="ED666" s="522">
        <f t="shared" ref="ED666:ED675" si="1475">CE666+CP666+DA666+DL666+DW666</f>
        <v>0</v>
      </c>
      <c r="EE666" s="574">
        <f t="shared" ref="EE666:EE675" si="1476">SUM(DZ666:ED666)</f>
        <v>0</v>
      </c>
      <c r="EF666" s="239">
        <f t="shared" ref="EF666:EF675" si="1477">N666+Y666+AJ666+AU666+BF666+BW666+CH666+CS666+DD666+DO666</f>
        <v>0</v>
      </c>
      <c r="EG666" s="239">
        <f t="shared" ref="EG666:EG675" si="1478">P666+AA666+AL666+AW666+BH666+BY666+CJ666+CU666+DF666+DQ666</f>
        <v>0</v>
      </c>
      <c r="EH666" s="239">
        <f t="shared" ref="EH666:EH675" si="1479">R666+AC666+AN666+AY666+BJ666+CA666+CL666+CW666+DH666+DS666</f>
        <v>0</v>
      </c>
      <c r="EI666" s="239">
        <f t="shared" ref="EI666:EI675" si="1480">T666+AE666+AP666+BA666+BL666+CC666+CN666+CY666+DJ666+DU666</f>
        <v>0</v>
      </c>
      <c r="EJ666" s="239">
        <f t="shared" ref="EJ666:EJ675" si="1481">V666+AG666+AR666+BC666+BN666+CE666+CP666+DA666+DL666+DW666</f>
        <v>0</v>
      </c>
      <c r="EK666" s="240">
        <f t="shared" ref="EK666:EK676" si="1482">SUM(EF666:EJ666)</f>
        <v>0</v>
      </c>
      <c r="EL666" s="34"/>
    </row>
    <row r="667" spans="1:142" ht="15" customHeight="1">
      <c r="C667" s="61" t="s">
        <v>153</v>
      </c>
      <c r="D667" s="653">
        <f t="shared" si="1454"/>
        <v>0</v>
      </c>
      <c r="E667" s="653"/>
      <c r="F667" s="653"/>
      <c r="G667" s="653"/>
      <c r="H667" s="653"/>
      <c r="I667" s="653"/>
      <c r="J667" s="653"/>
      <c r="K667" s="653"/>
      <c r="L667" s="653"/>
      <c r="M667" s="654"/>
      <c r="N667" s="851">
        <v>0</v>
      </c>
      <c r="O667" s="654"/>
      <c r="P667" s="851">
        <v>0</v>
      </c>
      <c r="Q667" s="654"/>
      <c r="R667" s="851">
        <v>0</v>
      </c>
      <c r="S667" s="654"/>
      <c r="T667" s="851">
        <v>0</v>
      </c>
      <c r="U667" s="654"/>
      <c r="V667" s="851">
        <v>0</v>
      </c>
      <c r="W667" s="654"/>
      <c r="X667" s="92">
        <f t="shared" si="1455"/>
        <v>0</v>
      </c>
      <c r="Y667" s="849">
        <v>0</v>
      </c>
      <c r="Z667" s="960"/>
      <c r="AA667" s="849">
        <v>0</v>
      </c>
      <c r="AB667" s="960"/>
      <c r="AC667" s="849">
        <v>0</v>
      </c>
      <c r="AD667" s="960"/>
      <c r="AE667" s="849">
        <v>0</v>
      </c>
      <c r="AF667" s="960"/>
      <c r="AG667" s="849">
        <v>0</v>
      </c>
      <c r="AH667" s="960"/>
      <c r="AI667" s="212">
        <f t="shared" si="1456"/>
        <v>0</v>
      </c>
      <c r="AJ667" s="843">
        <v>0</v>
      </c>
      <c r="AK667" s="844"/>
      <c r="AL667" s="843">
        <v>0</v>
      </c>
      <c r="AM667" s="844"/>
      <c r="AN667" s="843">
        <v>0</v>
      </c>
      <c r="AO667" s="844"/>
      <c r="AP667" s="843">
        <v>0</v>
      </c>
      <c r="AQ667" s="844"/>
      <c r="AR667" s="843">
        <v>0</v>
      </c>
      <c r="AS667" s="844"/>
      <c r="AT667" s="215">
        <f t="shared" si="1457"/>
        <v>0</v>
      </c>
      <c r="AU667" s="845">
        <v>0</v>
      </c>
      <c r="AV667" s="846"/>
      <c r="AW667" s="845">
        <v>0</v>
      </c>
      <c r="AX667" s="846"/>
      <c r="AY667" s="845">
        <v>0</v>
      </c>
      <c r="AZ667" s="846"/>
      <c r="BA667" s="845">
        <v>0</v>
      </c>
      <c r="BB667" s="846"/>
      <c r="BC667" s="845">
        <v>0</v>
      </c>
      <c r="BD667" s="846"/>
      <c r="BE667" s="218">
        <f t="shared" si="1458"/>
        <v>0</v>
      </c>
      <c r="BF667" s="847">
        <v>0</v>
      </c>
      <c r="BG667" s="848"/>
      <c r="BH667" s="847">
        <v>0</v>
      </c>
      <c r="BI667" s="848"/>
      <c r="BJ667" s="847">
        <v>0</v>
      </c>
      <c r="BK667" s="848"/>
      <c r="BL667" s="847">
        <v>0</v>
      </c>
      <c r="BM667" s="848"/>
      <c r="BN667" s="847">
        <v>0</v>
      </c>
      <c r="BO667" s="848"/>
      <c r="BP667" s="413">
        <f t="shared" si="1459"/>
        <v>0</v>
      </c>
      <c r="BQ667" s="558">
        <f t="shared" si="1460"/>
        <v>0</v>
      </c>
      <c r="BR667" s="522">
        <f t="shared" si="1461"/>
        <v>0</v>
      </c>
      <c r="BS667" s="522">
        <f t="shared" si="1462"/>
        <v>0</v>
      </c>
      <c r="BT667" s="522">
        <f t="shared" si="1463"/>
        <v>0</v>
      </c>
      <c r="BU667" s="522">
        <f t="shared" si="1464"/>
        <v>0</v>
      </c>
      <c r="BV667" s="574">
        <f t="shared" si="1465"/>
        <v>0</v>
      </c>
      <c r="BW667" s="969">
        <v>0</v>
      </c>
      <c r="BX667" s="970"/>
      <c r="BY667" s="971">
        <v>0</v>
      </c>
      <c r="BZ667" s="970"/>
      <c r="CA667" s="971">
        <v>0</v>
      </c>
      <c r="CB667" s="970"/>
      <c r="CC667" s="971">
        <v>0</v>
      </c>
      <c r="CD667" s="970"/>
      <c r="CE667" s="971">
        <v>0</v>
      </c>
      <c r="CF667" s="970"/>
      <c r="CG667" s="224">
        <f t="shared" si="1466"/>
        <v>0</v>
      </c>
      <c r="CH667" s="963">
        <v>0</v>
      </c>
      <c r="CI667" s="964"/>
      <c r="CJ667" s="963">
        <v>0</v>
      </c>
      <c r="CK667" s="964"/>
      <c r="CL667" s="963">
        <v>0</v>
      </c>
      <c r="CM667" s="964"/>
      <c r="CN667" s="963">
        <v>0</v>
      </c>
      <c r="CO667" s="964"/>
      <c r="CP667" s="963">
        <v>0</v>
      </c>
      <c r="CQ667" s="964"/>
      <c r="CR667" s="227">
        <f t="shared" si="1467"/>
        <v>0</v>
      </c>
      <c r="CS667" s="965">
        <v>0</v>
      </c>
      <c r="CT667" s="966"/>
      <c r="CU667" s="965">
        <v>0</v>
      </c>
      <c r="CV667" s="966"/>
      <c r="CW667" s="965">
        <v>0</v>
      </c>
      <c r="CX667" s="966"/>
      <c r="CY667" s="965">
        <v>0</v>
      </c>
      <c r="CZ667" s="966"/>
      <c r="DA667" s="965">
        <v>0</v>
      </c>
      <c r="DB667" s="966"/>
      <c r="DC667" s="230">
        <f t="shared" si="1468"/>
        <v>0</v>
      </c>
      <c r="DD667" s="967">
        <v>0</v>
      </c>
      <c r="DE667" s="968"/>
      <c r="DF667" s="967">
        <v>0</v>
      </c>
      <c r="DG667" s="968"/>
      <c r="DH667" s="967">
        <v>0</v>
      </c>
      <c r="DI667" s="968"/>
      <c r="DJ667" s="967">
        <v>0</v>
      </c>
      <c r="DK667" s="968"/>
      <c r="DL667" s="967">
        <v>0</v>
      </c>
      <c r="DM667" s="968"/>
      <c r="DN667" s="233">
        <f t="shared" si="1469"/>
        <v>0</v>
      </c>
      <c r="DO667" s="650">
        <v>0</v>
      </c>
      <c r="DP667" s="676"/>
      <c r="DQ667" s="650">
        <v>0</v>
      </c>
      <c r="DR667" s="676"/>
      <c r="DS667" s="650">
        <v>0</v>
      </c>
      <c r="DT667" s="676"/>
      <c r="DU667" s="650">
        <v>0</v>
      </c>
      <c r="DV667" s="676"/>
      <c r="DW667" s="650">
        <v>0</v>
      </c>
      <c r="DX667" s="676"/>
      <c r="DY667" s="243">
        <f t="shared" si="1470"/>
        <v>0</v>
      </c>
      <c r="DZ667" s="558">
        <f t="shared" si="1471"/>
        <v>0</v>
      </c>
      <c r="EA667" s="522">
        <f t="shared" si="1472"/>
        <v>0</v>
      </c>
      <c r="EB667" s="522">
        <f t="shared" si="1473"/>
        <v>0</v>
      </c>
      <c r="EC667" s="522">
        <f t="shared" si="1474"/>
        <v>0</v>
      </c>
      <c r="ED667" s="522">
        <f t="shared" si="1475"/>
        <v>0</v>
      </c>
      <c r="EE667" s="574">
        <f t="shared" si="1476"/>
        <v>0</v>
      </c>
      <c r="EF667" s="239">
        <f t="shared" si="1477"/>
        <v>0</v>
      </c>
      <c r="EG667" s="239">
        <f t="shared" si="1478"/>
        <v>0</v>
      </c>
      <c r="EH667" s="239">
        <f t="shared" si="1479"/>
        <v>0</v>
      </c>
      <c r="EI667" s="239">
        <f t="shared" si="1480"/>
        <v>0</v>
      </c>
      <c r="EJ667" s="239">
        <f t="shared" si="1481"/>
        <v>0</v>
      </c>
      <c r="EK667" s="240">
        <f t="shared" si="1482"/>
        <v>0</v>
      </c>
      <c r="EL667" s="34"/>
    </row>
    <row r="668" spans="1:142" ht="15" customHeight="1">
      <c r="C668" s="58" t="s">
        <v>154</v>
      </c>
      <c r="D668" s="653">
        <f t="shared" si="1454"/>
        <v>0</v>
      </c>
      <c r="E668" s="653"/>
      <c r="F668" s="653"/>
      <c r="G668" s="653"/>
      <c r="H668" s="653"/>
      <c r="I668" s="653"/>
      <c r="J668" s="653"/>
      <c r="K668" s="653"/>
      <c r="L668" s="653"/>
      <c r="M668" s="654"/>
      <c r="N668" s="851">
        <v>0</v>
      </c>
      <c r="O668" s="654"/>
      <c r="P668" s="851">
        <v>0</v>
      </c>
      <c r="Q668" s="654"/>
      <c r="R668" s="851">
        <v>0</v>
      </c>
      <c r="S668" s="654"/>
      <c r="T668" s="851">
        <v>0</v>
      </c>
      <c r="U668" s="654"/>
      <c r="V668" s="851">
        <v>0</v>
      </c>
      <c r="W668" s="654"/>
      <c r="X668" s="92">
        <f t="shared" si="1455"/>
        <v>0</v>
      </c>
      <c r="Y668" s="849">
        <v>0</v>
      </c>
      <c r="Z668" s="960"/>
      <c r="AA668" s="849">
        <v>0</v>
      </c>
      <c r="AB668" s="960"/>
      <c r="AC668" s="849">
        <v>0</v>
      </c>
      <c r="AD668" s="960"/>
      <c r="AE668" s="849">
        <v>0</v>
      </c>
      <c r="AF668" s="960"/>
      <c r="AG668" s="849">
        <v>0</v>
      </c>
      <c r="AH668" s="960"/>
      <c r="AI668" s="212">
        <f t="shared" si="1456"/>
        <v>0</v>
      </c>
      <c r="AJ668" s="843">
        <v>0</v>
      </c>
      <c r="AK668" s="844"/>
      <c r="AL668" s="843">
        <v>0</v>
      </c>
      <c r="AM668" s="844"/>
      <c r="AN668" s="843">
        <v>0</v>
      </c>
      <c r="AO668" s="844"/>
      <c r="AP668" s="843">
        <v>0</v>
      </c>
      <c r="AQ668" s="844"/>
      <c r="AR668" s="843">
        <v>0</v>
      </c>
      <c r="AS668" s="844"/>
      <c r="AT668" s="215">
        <f t="shared" si="1457"/>
        <v>0</v>
      </c>
      <c r="AU668" s="845">
        <v>0</v>
      </c>
      <c r="AV668" s="846"/>
      <c r="AW668" s="845">
        <v>0</v>
      </c>
      <c r="AX668" s="846"/>
      <c r="AY668" s="845">
        <v>0</v>
      </c>
      <c r="AZ668" s="846"/>
      <c r="BA668" s="845">
        <v>0</v>
      </c>
      <c r="BB668" s="846"/>
      <c r="BC668" s="845">
        <v>0</v>
      </c>
      <c r="BD668" s="846"/>
      <c r="BE668" s="218">
        <f t="shared" si="1458"/>
        <v>0</v>
      </c>
      <c r="BF668" s="847">
        <v>0</v>
      </c>
      <c r="BG668" s="848"/>
      <c r="BH668" s="847">
        <v>0</v>
      </c>
      <c r="BI668" s="848"/>
      <c r="BJ668" s="847">
        <v>0</v>
      </c>
      <c r="BK668" s="848"/>
      <c r="BL668" s="847">
        <v>0</v>
      </c>
      <c r="BM668" s="848"/>
      <c r="BN668" s="847">
        <v>0</v>
      </c>
      <c r="BO668" s="848"/>
      <c r="BP668" s="413">
        <f t="shared" si="1459"/>
        <v>0</v>
      </c>
      <c r="BQ668" s="558">
        <f t="shared" si="1460"/>
        <v>0</v>
      </c>
      <c r="BR668" s="522">
        <f t="shared" si="1461"/>
        <v>0</v>
      </c>
      <c r="BS668" s="522">
        <f t="shared" si="1462"/>
        <v>0</v>
      </c>
      <c r="BT668" s="522">
        <f t="shared" si="1463"/>
        <v>0</v>
      </c>
      <c r="BU668" s="522">
        <f t="shared" si="1464"/>
        <v>0</v>
      </c>
      <c r="BV668" s="574">
        <f t="shared" si="1465"/>
        <v>0</v>
      </c>
      <c r="BW668" s="969">
        <v>0</v>
      </c>
      <c r="BX668" s="970"/>
      <c r="BY668" s="971">
        <v>0</v>
      </c>
      <c r="BZ668" s="970"/>
      <c r="CA668" s="971">
        <v>0</v>
      </c>
      <c r="CB668" s="970"/>
      <c r="CC668" s="971">
        <v>0</v>
      </c>
      <c r="CD668" s="970"/>
      <c r="CE668" s="971">
        <v>0</v>
      </c>
      <c r="CF668" s="970"/>
      <c r="CG668" s="224">
        <f t="shared" si="1466"/>
        <v>0</v>
      </c>
      <c r="CH668" s="963">
        <v>0</v>
      </c>
      <c r="CI668" s="964"/>
      <c r="CJ668" s="963">
        <v>0</v>
      </c>
      <c r="CK668" s="964"/>
      <c r="CL668" s="963">
        <v>0</v>
      </c>
      <c r="CM668" s="964"/>
      <c r="CN668" s="963">
        <v>0</v>
      </c>
      <c r="CO668" s="964"/>
      <c r="CP668" s="963">
        <v>0</v>
      </c>
      <c r="CQ668" s="964"/>
      <c r="CR668" s="227">
        <f t="shared" si="1467"/>
        <v>0</v>
      </c>
      <c r="CS668" s="965">
        <v>0</v>
      </c>
      <c r="CT668" s="966"/>
      <c r="CU668" s="965">
        <v>0</v>
      </c>
      <c r="CV668" s="966"/>
      <c r="CW668" s="965">
        <v>0</v>
      </c>
      <c r="CX668" s="966"/>
      <c r="CY668" s="965">
        <v>0</v>
      </c>
      <c r="CZ668" s="966"/>
      <c r="DA668" s="965">
        <v>0</v>
      </c>
      <c r="DB668" s="966"/>
      <c r="DC668" s="230">
        <f t="shared" si="1468"/>
        <v>0</v>
      </c>
      <c r="DD668" s="967">
        <v>0</v>
      </c>
      <c r="DE668" s="968"/>
      <c r="DF668" s="967">
        <v>0</v>
      </c>
      <c r="DG668" s="968"/>
      <c r="DH668" s="967">
        <v>0</v>
      </c>
      <c r="DI668" s="968"/>
      <c r="DJ668" s="967">
        <v>0</v>
      </c>
      <c r="DK668" s="968"/>
      <c r="DL668" s="967">
        <v>0</v>
      </c>
      <c r="DM668" s="968"/>
      <c r="DN668" s="233">
        <f t="shared" si="1469"/>
        <v>0</v>
      </c>
      <c r="DO668" s="650">
        <v>0</v>
      </c>
      <c r="DP668" s="676"/>
      <c r="DQ668" s="650">
        <v>0</v>
      </c>
      <c r="DR668" s="676"/>
      <c r="DS668" s="650">
        <v>0</v>
      </c>
      <c r="DT668" s="676"/>
      <c r="DU668" s="650">
        <v>0</v>
      </c>
      <c r="DV668" s="676"/>
      <c r="DW668" s="650">
        <v>0</v>
      </c>
      <c r="DX668" s="676"/>
      <c r="DY668" s="243">
        <f t="shared" si="1470"/>
        <v>0</v>
      </c>
      <c r="DZ668" s="558">
        <f t="shared" si="1471"/>
        <v>0</v>
      </c>
      <c r="EA668" s="522">
        <f t="shared" si="1472"/>
        <v>0</v>
      </c>
      <c r="EB668" s="522">
        <f t="shared" si="1473"/>
        <v>0</v>
      </c>
      <c r="EC668" s="522">
        <f t="shared" si="1474"/>
        <v>0</v>
      </c>
      <c r="ED668" s="522">
        <f t="shared" si="1475"/>
        <v>0</v>
      </c>
      <c r="EE668" s="574">
        <f t="shared" si="1476"/>
        <v>0</v>
      </c>
      <c r="EF668" s="239">
        <f t="shared" si="1477"/>
        <v>0</v>
      </c>
      <c r="EG668" s="239">
        <f t="shared" si="1478"/>
        <v>0</v>
      </c>
      <c r="EH668" s="239">
        <f t="shared" si="1479"/>
        <v>0</v>
      </c>
      <c r="EI668" s="239">
        <f t="shared" si="1480"/>
        <v>0</v>
      </c>
      <c r="EJ668" s="239">
        <f t="shared" si="1481"/>
        <v>0</v>
      </c>
      <c r="EK668" s="240">
        <f t="shared" si="1482"/>
        <v>0</v>
      </c>
      <c r="EL668" s="34"/>
    </row>
    <row r="669" spans="1:142" ht="15" customHeight="1">
      <c r="C669" s="61" t="s">
        <v>170</v>
      </c>
      <c r="D669" s="653">
        <f t="shared" si="1454"/>
        <v>0</v>
      </c>
      <c r="E669" s="653"/>
      <c r="F669" s="653"/>
      <c r="G669" s="653"/>
      <c r="H669" s="653"/>
      <c r="I669" s="653"/>
      <c r="J669" s="653"/>
      <c r="K669" s="653"/>
      <c r="L669" s="653"/>
      <c r="M669" s="654"/>
      <c r="N669" s="851">
        <v>0</v>
      </c>
      <c r="O669" s="654"/>
      <c r="P669" s="851">
        <v>0</v>
      </c>
      <c r="Q669" s="654"/>
      <c r="R669" s="851">
        <v>0</v>
      </c>
      <c r="S669" s="654"/>
      <c r="T669" s="851">
        <v>0</v>
      </c>
      <c r="U669" s="654"/>
      <c r="V669" s="851">
        <v>0</v>
      </c>
      <c r="W669" s="654"/>
      <c r="X669" s="92">
        <f t="shared" si="1455"/>
        <v>0</v>
      </c>
      <c r="Y669" s="849">
        <v>0</v>
      </c>
      <c r="Z669" s="960"/>
      <c r="AA669" s="849">
        <v>0</v>
      </c>
      <c r="AB669" s="960"/>
      <c r="AC669" s="849">
        <v>0</v>
      </c>
      <c r="AD669" s="960"/>
      <c r="AE669" s="849">
        <v>0</v>
      </c>
      <c r="AF669" s="960"/>
      <c r="AG669" s="849">
        <v>0</v>
      </c>
      <c r="AH669" s="960"/>
      <c r="AI669" s="212">
        <f t="shared" si="1456"/>
        <v>0</v>
      </c>
      <c r="AJ669" s="843">
        <v>0</v>
      </c>
      <c r="AK669" s="844"/>
      <c r="AL669" s="843">
        <v>0</v>
      </c>
      <c r="AM669" s="844"/>
      <c r="AN669" s="843">
        <v>0</v>
      </c>
      <c r="AO669" s="844"/>
      <c r="AP669" s="843">
        <v>0</v>
      </c>
      <c r="AQ669" s="844"/>
      <c r="AR669" s="843">
        <v>0</v>
      </c>
      <c r="AS669" s="844"/>
      <c r="AT669" s="215">
        <f t="shared" si="1457"/>
        <v>0</v>
      </c>
      <c r="AU669" s="845">
        <v>0</v>
      </c>
      <c r="AV669" s="846"/>
      <c r="AW669" s="845">
        <v>0</v>
      </c>
      <c r="AX669" s="846"/>
      <c r="AY669" s="845">
        <v>0</v>
      </c>
      <c r="AZ669" s="846"/>
      <c r="BA669" s="845">
        <v>0</v>
      </c>
      <c r="BB669" s="846"/>
      <c r="BC669" s="845">
        <v>0</v>
      </c>
      <c r="BD669" s="846"/>
      <c r="BE669" s="218">
        <f t="shared" si="1458"/>
        <v>0</v>
      </c>
      <c r="BF669" s="847">
        <v>0</v>
      </c>
      <c r="BG669" s="848"/>
      <c r="BH669" s="847">
        <v>0</v>
      </c>
      <c r="BI669" s="848"/>
      <c r="BJ669" s="847">
        <v>0</v>
      </c>
      <c r="BK669" s="848"/>
      <c r="BL669" s="847">
        <v>0</v>
      </c>
      <c r="BM669" s="848"/>
      <c r="BN669" s="847">
        <v>0</v>
      </c>
      <c r="BO669" s="848"/>
      <c r="BP669" s="413">
        <f t="shared" si="1459"/>
        <v>0</v>
      </c>
      <c r="BQ669" s="558">
        <f t="shared" si="1460"/>
        <v>0</v>
      </c>
      <c r="BR669" s="522">
        <f t="shared" si="1461"/>
        <v>0</v>
      </c>
      <c r="BS669" s="522">
        <f t="shared" si="1462"/>
        <v>0</v>
      </c>
      <c r="BT669" s="522">
        <f t="shared" si="1463"/>
        <v>0</v>
      </c>
      <c r="BU669" s="522">
        <f t="shared" si="1464"/>
        <v>0</v>
      </c>
      <c r="BV669" s="574">
        <f t="shared" si="1465"/>
        <v>0</v>
      </c>
      <c r="BW669" s="969">
        <v>0</v>
      </c>
      <c r="BX669" s="970"/>
      <c r="BY669" s="971">
        <v>0</v>
      </c>
      <c r="BZ669" s="970"/>
      <c r="CA669" s="971">
        <v>0</v>
      </c>
      <c r="CB669" s="970"/>
      <c r="CC669" s="971">
        <v>0</v>
      </c>
      <c r="CD669" s="970"/>
      <c r="CE669" s="971">
        <v>0</v>
      </c>
      <c r="CF669" s="970"/>
      <c r="CG669" s="224">
        <f t="shared" si="1466"/>
        <v>0</v>
      </c>
      <c r="CH669" s="963">
        <v>0</v>
      </c>
      <c r="CI669" s="964"/>
      <c r="CJ669" s="963">
        <v>0</v>
      </c>
      <c r="CK669" s="964"/>
      <c r="CL669" s="963">
        <v>0</v>
      </c>
      <c r="CM669" s="964"/>
      <c r="CN669" s="963">
        <v>0</v>
      </c>
      <c r="CO669" s="964"/>
      <c r="CP669" s="963">
        <v>0</v>
      </c>
      <c r="CQ669" s="964"/>
      <c r="CR669" s="227">
        <f t="shared" si="1467"/>
        <v>0</v>
      </c>
      <c r="CS669" s="965">
        <v>0</v>
      </c>
      <c r="CT669" s="966"/>
      <c r="CU669" s="965">
        <v>0</v>
      </c>
      <c r="CV669" s="966"/>
      <c r="CW669" s="965">
        <v>0</v>
      </c>
      <c r="CX669" s="966"/>
      <c r="CY669" s="965">
        <v>0</v>
      </c>
      <c r="CZ669" s="966"/>
      <c r="DA669" s="965">
        <v>0</v>
      </c>
      <c r="DB669" s="966"/>
      <c r="DC669" s="230">
        <f t="shared" si="1468"/>
        <v>0</v>
      </c>
      <c r="DD669" s="967">
        <v>0</v>
      </c>
      <c r="DE669" s="968"/>
      <c r="DF669" s="967">
        <v>0</v>
      </c>
      <c r="DG669" s="968"/>
      <c r="DH669" s="967">
        <v>0</v>
      </c>
      <c r="DI669" s="968"/>
      <c r="DJ669" s="967">
        <v>0</v>
      </c>
      <c r="DK669" s="968"/>
      <c r="DL669" s="967">
        <v>0</v>
      </c>
      <c r="DM669" s="968"/>
      <c r="DN669" s="233">
        <f t="shared" si="1469"/>
        <v>0</v>
      </c>
      <c r="DO669" s="650">
        <v>0</v>
      </c>
      <c r="DP669" s="676"/>
      <c r="DQ669" s="650">
        <v>0</v>
      </c>
      <c r="DR669" s="676"/>
      <c r="DS669" s="650">
        <v>0</v>
      </c>
      <c r="DT669" s="676"/>
      <c r="DU669" s="650">
        <v>0</v>
      </c>
      <c r="DV669" s="676"/>
      <c r="DW669" s="650">
        <v>0</v>
      </c>
      <c r="DX669" s="676"/>
      <c r="DY669" s="243">
        <f t="shared" si="1470"/>
        <v>0</v>
      </c>
      <c r="DZ669" s="558">
        <f t="shared" si="1471"/>
        <v>0</v>
      </c>
      <c r="EA669" s="522">
        <f t="shared" si="1472"/>
        <v>0</v>
      </c>
      <c r="EB669" s="522">
        <f t="shared" si="1473"/>
        <v>0</v>
      </c>
      <c r="EC669" s="522">
        <f t="shared" si="1474"/>
        <v>0</v>
      </c>
      <c r="ED669" s="522">
        <f t="shared" si="1475"/>
        <v>0</v>
      </c>
      <c r="EE669" s="574">
        <f t="shared" si="1476"/>
        <v>0</v>
      </c>
      <c r="EF669" s="239">
        <f t="shared" si="1477"/>
        <v>0</v>
      </c>
      <c r="EG669" s="239">
        <f t="shared" si="1478"/>
        <v>0</v>
      </c>
      <c r="EH669" s="239">
        <f t="shared" si="1479"/>
        <v>0</v>
      </c>
      <c r="EI669" s="239">
        <f t="shared" si="1480"/>
        <v>0</v>
      </c>
      <c r="EJ669" s="239">
        <f t="shared" si="1481"/>
        <v>0</v>
      </c>
      <c r="EK669" s="240">
        <f t="shared" si="1482"/>
        <v>0</v>
      </c>
      <c r="EL669" s="34"/>
    </row>
    <row r="670" spans="1:142" ht="15" customHeight="1">
      <c r="C670" s="61" t="s">
        <v>330</v>
      </c>
      <c r="D670" s="653">
        <f t="shared" si="1454"/>
        <v>0</v>
      </c>
      <c r="E670" s="653"/>
      <c r="F670" s="653"/>
      <c r="G670" s="653"/>
      <c r="H670" s="653"/>
      <c r="I670" s="653"/>
      <c r="J670" s="653"/>
      <c r="K670" s="653"/>
      <c r="L670" s="653"/>
      <c r="M670" s="654"/>
      <c r="N670" s="851">
        <v>0</v>
      </c>
      <c r="O670" s="654"/>
      <c r="P670" s="851">
        <v>0</v>
      </c>
      <c r="Q670" s="654"/>
      <c r="R670" s="851">
        <v>0</v>
      </c>
      <c r="S670" s="654"/>
      <c r="T670" s="851">
        <v>0</v>
      </c>
      <c r="U670" s="654"/>
      <c r="V670" s="851">
        <v>0</v>
      </c>
      <c r="W670" s="654"/>
      <c r="X670" s="92">
        <f t="shared" si="1455"/>
        <v>0</v>
      </c>
      <c r="Y670" s="849">
        <v>0</v>
      </c>
      <c r="Z670" s="960"/>
      <c r="AA670" s="849">
        <v>0</v>
      </c>
      <c r="AB670" s="960"/>
      <c r="AC670" s="849">
        <v>0</v>
      </c>
      <c r="AD670" s="960"/>
      <c r="AE670" s="849">
        <v>0</v>
      </c>
      <c r="AF670" s="960"/>
      <c r="AG670" s="849">
        <v>0</v>
      </c>
      <c r="AH670" s="960"/>
      <c r="AI670" s="212">
        <f t="shared" si="1456"/>
        <v>0</v>
      </c>
      <c r="AJ670" s="843">
        <v>0</v>
      </c>
      <c r="AK670" s="844"/>
      <c r="AL670" s="843">
        <v>0</v>
      </c>
      <c r="AM670" s="844"/>
      <c r="AN670" s="843">
        <v>0</v>
      </c>
      <c r="AO670" s="844"/>
      <c r="AP670" s="843">
        <v>0</v>
      </c>
      <c r="AQ670" s="844"/>
      <c r="AR670" s="843">
        <v>0</v>
      </c>
      <c r="AS670" s="844"/>
      <c r="AT670" s="215">
        <f t="shared" si="1457"/>
        <v>0</v>
      </c>
      <c r="AU670" s="845">
        <v>0</v>
      </c>
      <c r="AV670" s="846"/>
      <c r="AW670" s="845">
        <v>0</v>
      </c>
      <c r="AX670" s="846"/>
      <c r="AY670" s="845">
        <v>0</v>
      </c>
      <c r="AZ670" s="846"/>
      <c r="BA670" s="845">
        <v>0</v>
      </c>
      <c r="BB670" s="846"/>
      <c r="BC670" s="845">
        <v>0</v>
      </c>
      <c r="BD670" s="846"/>
      <c r="BE670" s="218">
        <f t="shared" si="1458"/>
        <v>0</v>
      </c>
      <c r="BF670" s="847">
        <v>0</v>
      </c>
      <c r="BG670" s="848"/>
      <c r="BH670" s="847">
        <v>0</v>
      </c>
      <c r="BI670" s="848"/>
      <c r="BJ670" s="847">
        <v>0</v>
      </c>
      <c r="BK670" s="848"/>
      <c r="BL670" s="847">
        <v>0</v>
      </c>
      <c r="BM670" s="848"/>
      <c r="BN670" s="847">
        <v>0</v>
      </c>
      <c r="BO670" s="848"/>
      <c r="BP670" s="413">
        <f t="shared" si="1459"/>
        <v>0</v>
      </c>
      <c r="BQ670" s="558">
        <f t="shared" si="1460"/>
        <v>0</v>
      </c>
      <c r="BR670" s="522">
        <f t="shared" si="1461"/>
        <v>0</v>
      </c>
      <c r="BS670" s="522">
        <f t="shared" si="1462"/>
        <v>0</v>
      </c>
      <c r="BT670" s="522">
        <f t="shared" si="1463"/>
        <v>0</v>
      </c>
      <c r="BU670" s="522">
        <f t="shared" si="1464"/>
        <v>0</v>
      </c>
      <c r="BV670" s="574">
        <f t="shared" si="1465"/>
        <v>0</v>
      </c>
      <c r="BW670" s="969">
        <v>0</v>
      </c>
      <c r="BX670" s="970"/>
      <c r="BY670" s="971">
        <v>0</v>
      </c>
      <c r="BZ670" s="970"/>
      <c r="CA670" s="971">
        <v>0</v>
      </c>
      <c r="CB670" s="970"/>
      <c r="CC670" s="971">
        <v>0</v>
      </c>
      <c r="CD670" s="970"/>
      <c r="CE670" s="971">
        <v>0</v>
      </c>
      <c r="CF670" s="970"/>
      <c r="CG670" s="224">
        <f t="shared" si="1466"/>
        <v>0</v>
      </c>
      <c r="CH670" s="963">
        <v>0</v>
      </c>
      <c r="CI670" s="964"/>
      <c r="CJ670" s="963">
        <v>0</v>
      </c>
      <c r="CK670" s="964"/>
      <c r="CL670" s="963">
        <v>0</v>
      </c>
      <c r="CM670" s="964"/>
      <c r="CN670" s="963">
        <v>0</v>
      </c>
      <c r="CO670" s="964"/>
      <c r="CP670" s="963">
        <v>0</v>
      </c>
      <c r="CQ670" s="964"/>
      <c r="CR670" s="227">
        <f t="shared" si="1467"/>
        <v>0</v>
      </c>
      <c r="CS670" s="965">
        <v>0</v>
      </c>
      <c r="CT670" s="966"/>
      <c r="CU670" s="965">
        <v>0</v>
      </c>
      <c r="CV670" s="966"/>
      <c r="CW670" s="965">
        <v>0</v>
      </c>
      <c r="CX670" s="966"/>
      <c r="CY670" s="965">
        <v>0</v>
      </c>
      <c r="CZ670" s="966"/>
      <c r="DA670" s="965">
        <v>0</v>
      </c>
      <c r="DB670" s="966"/>
      <c r="DC670" s="230">
        <f t="shared" si="1468"/>
        <v>0</v>
      </c>
      <c r="DD670" s="967">
        <v>0</v>
      </c>
      <c r="DE670" s="968"/>
      <c r="DF670" s="967">
        <v>0</v>
      </c>
      <c r="DG670" s="968"/>
      <c r="DH670" s="967">
        <v>0</v>
      </c>
      <c r="DI670" s="968"/>
      <c r="DJ670" s="967">
        <v>0</v>
      </c>
      <c r="DK670" s="968"/>
      <c r="DL670" s="967">
        <v>0</v>
      </c>
      <c r="DM670" s="968"/>
      <c r="DN670" s="233">
        <f t="shared" si="1469"/>
        <v>0</v>
      </c>
      <c r="DO670" s="650">
        <v>0</v>
      </c>
      <c r="DP670" s="676"/>
      <c r="DQ670" s="650">
        <v>0</v>
      </c>
      <c r="DR670" s="676"/>
      <c r="DS670" s="650">
        <v>0</v>
      </c>
      <c r="DT670" s="676"/>
      <c r="DU670" s="650">
        <v>0</v>
      </c>
      <c r="DV670" s="676"/>
      <c r="DW670" s="650">
        <v>0</v>
      </c>
      <c r="DX670" s="676"/>
      <c r="DY670" s="243">
        <f t="shared" si="1470"/>
        <v>0</v>
      </c>
      <c r="DZ670" s="558">
        <f t="shared" si="1471"/>
        <v>0</v>
      </c>
      <c r="EA670" s="522">
        <f t="shared" si="1472"/>
        <v>0</v>
      </c>
      <c r="EB670" s="522">
        <f t="shared" si="1473"/>
        <v>0</v>
      </c>
      <c r="EC670" s="522">
        <f t="shared" si="1474"/>
        <v>0</v>
      </c>
      <c r="ED670" s="522">
        <f t="shared" si="1475"/>
        <v>0</v>
      </c>
      <c r="EE670" s="574">
        <f t="shared" si="1476"/>
        <v>0</v>
      </c>
      <c r="EF670" s="239">
        <f t="shared" si="1477"/>
        <v>0</v>
      </c>
      <c r="EG670" s="239">
        <f t="shared" si="1478"/>
        <v>0</v>
      </c>
      <c r="EH670" s="239">
        <f t="shared" si="1479"/>
        <v>0</v>
      </c>
      <c r="EI670" s="239">
        <f t="shared" si="1480"/>
        <v>0</v>
      </c>
      <c r="EJ670" s="239">
        <f t="shared" si="1481"/>
        <v>0</v>
      </c>
      <c r="EK670" s="240">
        <f t="shared" si="1482"/>
        <v>0</v>
      </c>
      <c r="EL670" s="34"/>
    </row>
    <row r="671" spans="1:142" ht="15" customHeight="1">
      <c r="C671" s="58" t="s">
        <v>331</v>
      </c>
      <c r="D671" s="653">
        <f t="shared" si="1454"/>
        <v>0</v>
      </c>
      <c r="E671" s="653"/>
      <c r="F671" s="653"/>
      <c r="G671" s="653"/>
      <c r="H671" s="653"/>
      <c r="I671" s="653"/>
      <c r="J671" s="653"/>
      <c r="K671" s="653"/>
      <c r="L671" s="653"/>
      <c r="M671" s="654"/>
      <c r="N671" s="851">
        <v>0</v>
      </c>
      <c r="O671" s="654"/>
      <c r="P671" s="851">
        <v>0</v>
      </c>
      <c r="Q671" s="654"/>
      <c r="R671" s="851">
        <v>0</v>
      </c>
      <c r="S671" s="654"/>
      <c r="T671" s="851">
        <v>0</v>
      </c>
      <c r="U671" s="654"/>
      <c r="V671" s="851">
        <v>0</v>
      </c>
      <c r="W671" s="654"/>
      <c r="X671" s="92">
        <f t="shared" si="1455"/>
        <v>0</v>
      </c>
      <c r="Y671" s="849">
        <v>0</v>
      </c>
      <c r="Z671" s="960"/>
      <c r="AA671" s="849">
        <v>0</v>
      </c>
      <c r="AB671" s="960"/>
      <c r="AC671" s="849">
        <v>0</v>
      </c>
      <c r="AD671" s="960"/>
      <c r="AE671" s="849">
        <v>0</v>
      </c>
      <c r="AF671" s="960"/>
      <c r="AG671" s="849">
        <v>0</v>
      </c>
      <c r="AH671" s="960"/>
      <c r="AI671" s="212">
        <f t="shared" si="1456"/>
        <v>0</v>
      </c>
      <c r="AJ671" s="843">
        <v>0</v>
      </c>
      <c r="AK671" s="844"/>
      <c r="AL671" s="843">
        <v>0</v>
      </c>
      <c r="AM671" s="844"/>
      <c r="AN671" s="843">
        <v>0</v>
      </c>
      <c r="AO671" s="844"/>
      <c r="AP671" s="843">
        <v>0</v>
      </c>
      <c r="AQ671" s="844"/>
      <c r="AR671" s="843">
        <v>0</v>
      </c>
      <c r="AS671" s="844"/>
      <c r="AT671" s="215">
        <f t="shared" si="1457"/>
        <v>0</v>
      </c>
      <c r="AU671" s="845">
        <v>0</v>
      </c>
      <c r="AV671" s="846"/>
      <c r="AW671" s="845">
        <v>0</v>
      </c>
      <c r="AX671" s="846"/>
      <c r="AY671" s="845">
        <v>0</v>
      </c>
      <c r="AZ671" s="846"/>
      <c r="BA671" s="845">
        <v>0</v>
      </c>
      <c r="BB671" s="846"/>
      <c r="BC671" s="845">
        <v>0</v>
      </c>
      <c r="BD671" s="846"/>
      <c r="BE671" s="218">
        <f t="shared" si="1458"/>
        <v>0</v>
      </c>
      <c r="BF671" s="847">
        <v>0</v>
      </c>
      <c r="BG671" s="848"/>
      <c r="BH671" s="847">
        <v>0</v>
      </c>
      <c r="BI671" s="848"/>
      <c r="BJ671" s="847">
        <v>0</v>
      </c>
      <c r="BK671" s="848"/>
      <c r="BL671" s="847">
        <v>0</v>
      </c>
      <c r="BM671" s="848"/>
      <c r="BN671" s="847">
        <v>0</v>
      </c>
      <c r="BO671" s="848"/>
      <c r="BP671" s="413">
        <f t="shared" si="1459"/>
        <v>0</v>
      </c>
      <c r="BQ671" s="558">
        <f t="shared" si="1460"/>
        <v>0</v>
      </c>
      <c r="BR671" s="522">
        <f t="shared" si="1461"/>
        <v>0</v>
      </c>
      <c r="BS671" s="522">
        <f t="shared" si="1462"/>
        <v>0</v>
      </c>
      <c r="BT671" s="522">
        <f t="shared" si="1463"/>
        <v>0</v>
      </c>
      <c r="BU671" s="522">
        <f t="shared" si="1464"/>
        <v>0</v>
      </c>
      <c r="BV671" s="574">
        <f t="shared" si="1465"/>
        <v>0</v>
      </c>
      <c r="BW671" s="969">
        <v>0</v>
      </c>
      <c r="BX671" s="970"/>
      <c r="BY671" s="971">
        <v>0</v>
      </c>
      <c r="BZ671" s="970"/>
      <c r="CA671" s="971">
        <v>0</v>
      </c>
      <c r="CB671" s="970"/>
      <c r="CC671" s="971">
        <v>0</v>
      </c>
      <c r="CD671" s="970"/>
      <c r="CE671" s="971">
        <v>0</v>
      </c>
      <c r="CF671" s="970"/>
      <c r="CG671" s="224">
        <f t="shared" si="1466"/>
        <v>0</v>
      </c>
      <c r="CH671" s="963">
        <v>0</v>
      </c>
      <c r="CI671" s="964"/>
      <c r="CJ671" s="963">
        <v>0</v>
      </c>
      <c r="CK671" s="964"/>
      <c r="CL671" s="963">
        <v>0</v>
      </c>
      <c r="CM671" s="964"/>
      <c r="CN671" s="963">
        <v>0</v>
      </c>
      <c r="CO671" s="964"/>
      <c r="CP671" s="963">
        <v>0</v>
      </c>
      <c r="CQ671" s="964"/>
      <c r="CR671" s="227">
        <f t="shared" si="1467"/>
        <v>0</v>
      </c>
      <c r="CS671" s="965">
        <v>0</v>
      </c>
      <c r="CT671" s="966"/>
      <c r="CU671" s="965">
        <v>0</v>
      </c>
      <c r="CV671" s="966"/>
      <c r="CW671" s="965">
        <v>0</v>
      </c>
      <c r="CX671" s="966"/>
      <c r="CY671" s="965">
        <v>0</v>
      </c>
      <c r="CZ671" s="966"/>
      <c r="DA671" s="965">
        <v>0</v>
      </c>
      <c r="DB671" s="966"/>
      <c r="DC671" s="230">
        <f t="shared" si="1468"/>
        <v>0</v>
      </c>
      <c r="DD671" s="967">
        <v>0</v>
      </c>
      <c r="DE671" s="968"/>
      <c r="DF671" s="967">
        <v>0</v>
      </c>
      <c r="DG671" s="968"/>
      <c r="DH671" s="967">
        <v>0</v>
      </c>
      <c r="DI671" s="968"/>
      <c r="DJ671" s="967">
        <v>0</v>
      </c>
      <c r="DK671" s="968"/>
      <c r="DL671" s="967">
        <v>0</v>
      </c>
      <c r="DM671" s="968"/>
      <c r="DN671" s="233">
        <f t="shared" si="1469"/>
        <v>0</v>
      </c>
      <c r="DO671" s="650">
        <v>0</v>
      </c>
      <c r="DP671" s="676"/>
      <c r="DQ671" s="650">
        <v>0</v>
      </c>
      <c r="DR671" s="676"/>
      <c r="DS671" s="650">
        <v>0</v>
      </c>
      <c r="DT671" s="676"/>
      <c r="DU671" s="650">
        <v>0</v>
      </c>
      <c r="DV671" s="676"/>
      <c r="DW671" s="650">
        <v>0</v>
      </c>
      <c r="DX671" s="676"/>
      <c r="DY671" s="243">
        <f t="shared" si="1470"/>
        <v>0</v>
      </c>
      <c r="DZ671" s="558">
        <f t="shared" si="1471"/>
        <v>0</v>
      </c>
      <c r="EA671" s="522">
        <f t="shared" si="1472"/>
        <v>0</v>
      </c>
      <c r="EB671" s="522">
        <f t="shared" si="1473"/>
        <v>0</v>
      </c>
      <c r="EC671" s="522">
        <f t="shared" si="1474"/>
        <v>0</v>
      </c>
      <c r="ED671" s="522">
        <f t="shared" si="1475"/>
        <v>0</v>
      </c>
      <c r="EE671" s="574">
        <f t="shared" si="1476"/>
        <v>0</v>
      </c>
      <c r="EF671" s="239">
        <f t="shared" si="1477"/>
        <v>0</v>
      </c>
      <c r="EG671" s="239">
        <f t="shared" si="1478"/>
        <v>0</v>
      </c>
      <c r="EH671" s="239">
        <f t="shared" si="1479"/>
        <v>0</v>
      </c>
      <c r="EI671" s="239">
        <f t="shared" si="1480"/>
        <v>0</v>
      </c>
      <c r="EJ671" s="239">
        <f t="shared" si="1481"/>
        <v>0</v>
      </c>
      <c r="EK671" s="240">
        <f t="shared" si="1482"/>
        <v>0</v>
      </c>
      <c r="EL671" s="34"/>
    </row>
    <row r="672" spans="1:142" ht="15" customHeight="1">
      <c r="C672" s="61" t="s">
        <v>332</v>
      </c>
      <c r="D672" s="653">
        <f t="shared" si="1454"/>
        <v>0</v>
      </c>
      <c r="E672" s="653"/>
      <c r="F672" s="653"/>
      <c r="G672" s="653"/>
      <c r="H672" s="653"/>
      <c r="I672" s="653"/>
      <c r="J672" s="653"/>
      <c r="K672" s="653"/>
      <c r="L672" s="653"/>
      <c r="M672" s="654"/>
      <c r="N672" s="851">
        <v>0</v>
      </c>
      <c r="O672" s="654"/>
      <c r="P672" s="851">
        <v>0</v>
      </c>
      <c r="Q672" s="654"/>
      <c r="R672" s="851">
        <v>0</v>
      </c>
      <c r="S672" s="654"/>
      <c r="T672" s="851">
        <v>0</v>
      </c>
      <c r="U672" s="654"/>
      <c r="V672" s="851">
        <v>0</v>
      </c>
      <c r="W672" s="654"/>
      <c r="X672" s="92">
        <f t="shared" si="1455"/>
        <v>0</v>
      </c>
      <c r="Y672" s="849">
        <v>0</v>
      </c>
      <c r="Z672" s="960"/>
      <c r="AA672" s="849">
        <v>0</v>
      </c>
      <c r="AB672" s="960"/>
      <c r="AC672" s="849">
        <v>0</v>
      </c>
      <c r="AD672" s="960"/>
      <c r="AE672" s="849">
        <v>0</v>
      </c>
      <c r="AF672" s="960"/>
      <c r="AG672" s="849">
        <v>0</v>
      </c>
      <c r="AH672" s="960"/>
      <c r="AI672" s="212">
        <f t="shared" si="1456"/>
        <v>0</v>
      </c>
      <c r="AJ672" s="843">
        <v>0</v>
      </c>
      <c r="AK672" s="844"/>
      <c r="AL672" s="843">
        <v>0</v>
      </c>
      <c r="AM672" s="844"/>
      <c r="AN672" s="843">
        <v>0</v>
      </c>
      <c r="AO672" s="844"/>
      <c r="AP672" s="843">
        <v>0</v>
      </c>
      <c r="AQ672" s="844"/>
      <c r="AR672" s="843">
        <v>0</v>
      </c>
      <c r="AS672" s="844"/>
      <c r="AT672" s="215">
        <f t="shared" si="1457"/>
        <v>0</v>
      </c>
      <c r="AU672" s="845">
        <v>0</v>
      </c>
      <c r="AV672" s="846"/>
      <c r="AW672" s="845">
        <v>0</v>
      </c>
      <c r="AX672" s="846"/>
      <c r="AY672" s="845">
        <v>0</v>
      </c>
      <c r="AZ672" s="846"/>
      <c r="BA672" s="845">
        <v>0</v>
      </c>
      <c r="BB672" s="846"/>
      <c r="BC672" s="845">
        <v>0</v>
      </c>
      <c r="BD672" s="846"/>
      <c r="BE672" s="218">
        <f t="shared" si="1458"/>
        <v>0</v>
      </c>
      <c r="BF672" s="847">
        <v>0</v>
      </c>
      <c r="BG672" s="848"/>
      <c r="BH672" s="847">
        <v>0</v>
      </c>
      <c r="BI672" s="848"/>
      <c r="BJ672" s="847">
        <v>0</v>
      </c>
      <c r="BK672" s="848"/>
      <c r="BL672" s="847">
        <v>0</v>
      </c>
      <c r="BM672" s="848"/>
      <c r="BN672" s="847">
        <v>0</v>
      </c>
      <c r="BO672" s="848"/>
      <c r="BP672" s="413">
        <f t="shared" si="1459"/>
        <v>0</v>
      </c>
      <c r="BQ672" s="558">
        <f t="shared" si="1460"/>
        <v>0</v>
      </c>
      <c r="BR672" s="522">
        <f t="shared" si="1461"/>
        <v>0</v>
      </c>
      <c r="BS672" s="522">
        <f t="shared" si="1462"/>
        <v>0</v>
      </c>
      <c r="BT672" s="522">
        <f t="shared" si="1463"/>
        <v>0</v>
      </c>
      <c r="BU672" s="522">
        <f t="shared" si="1464"/>
        <v>0</v>
      </c>
      <c r="BV672" s="574">
        <f t="shared" si="1465"/>
        <v>0</v>
      </c>
      <c r="BW672" s="969">
        <v>0</v>
      </c>
      <c r="BX672" s="970"/>
      <c r="BY672" s="971">
        <v>0</v>
      </c>
      <c r="BZ672" s="970"/>
      <c r="CA672" s="971">
        <v>0</v>
      </c>
      <c r="CB672" s="970"/>
      <c r="CC672" s="971">
        <v>0</v>
      </c>
      <c r="CD672" s="970"/>
      <c r="CE672" s="971">
        <v>0</v>
      </c>
      <c r="CF672" s="970"/>
      <c r="CG672" s="224">
        <f t="shared" si="1466"/>
        <v>0</v>
      </c>
      <c r="CH672" s="963">
        <v>0</v>
      </c>
      <c r="CI672" s="964"/>
      <c r="CJ672" s="963">
        <v>0</v>
      </c>
      <c r="CK672" s="964"/>
      <c r="CL672" s="963">
        <v>0</v>
      </c>
      <c r="CM672" s="964"/>
      <c r="CN672" s="963">
        <v>0</v>
      </c>
      <c r="CO672" s="964"/>
      <c r="CP672" s="963">
        <v>0</v>
      </c>
      <c r="CQ672" s="964"/>
      <c r="CR672" s="227">
        <f t="shared" si="1467"/>
        <v>0</v>
      </c>
      <c r="CS672" s="965">
        <v>0</v>
      </c>
      <c r="CT672" s="966"/>
      <c r="CU672" s="965">
        <v>0</v>
      </c>
      <c r="CV672" s="966"/>
      <c r="CW672" s="965">
        <v>0</v>
      </c>
      <c r="CX672" s="966"/>
      <c r="CY672" s="965">
        <v>0</v>
      </c>
      <c r="CZ672" s="966"/>
      <c r="DA672" s="965">
        <v>0</v>
      </c>
      <c r="DB672" s="966"/>
      <c r="DC672" s="230">
        <f t="shared" si="1468"/>
        <v>0</v>
      </c>
      <c r="DD672" s="967">
        <v>0</v>
      </c>
      <c r="DE672" s="968"/>
      <c r="DF672" s="967">
        <v>0</v>
      </c>
      <c r="DG672" s="968"/>
      <c r="DH672" s="967">
        <v>0</v>
      </c>
      <c r="DI672" s="968"/>
      <c r="DJ672" s="967">
        <v>0</v>
      </c>
      <c r="DK672" s="968"/>
      <c r="DL672" s="967">
        <v>0</v>
      </c>
      <c r="DM672" s="968"/>
      <c r="DN672" s="233">
        <f t="shared" si="1469"/>
        <v>0</v>
      </c>
      <c r="DO672" s="650">
        <v>0</v>
      </c>
      <c r="DP672" s="676"/>
      <c r="DQ672" s="650">
        <v>0</v>
      </c>
      <c r="DR672" s="676"/>
      <c r="DS672" s="650">
        <v>0</v>
      </c>
      <c r="DT672" s="676"/>
      <c r="DU672" s="650">
        <v>0</v>
      </c>
      <c r="DV672" s="676"/>
      <c r="DW672" s="650">
        <v>0</v>
      </c>
      <c r="DX672" s="676"/>
      <c r="DY672" s="243">
        <f t="shared" si="1470"/>
        <v>0</v>
      </c>
      <c r="DZ672" s="558">
        <f t="shared" si="1471"/>
        <v>0</v>
      </c>
      <c r="EA672" s="522">
        <f t="shared" si="1472"/>
        <v>0</v>
      </c>
      <c r="EB672" s="522">
        <f t="shared" si="1473"/>
        <v>0</v>
      </c>
      <c r="EC672" s="522">
        <f t="shared" si="1474"/>
        <v>0</v>
      </c>
      <c r="ED672" s="522">
        <f t="shared" si="1475"/>
        <v>0</v>
      </c>
      <c r="EE672" s="574">
        <f t="shared" si="1476"/>
        <v>0</v>
      </c>
      <c r="EF672" s="239">
        <f t="shared" si="1477"/>
        <v>0</v>
      </c>
      <c r="EG672" s="239">
        <f t="shared" si="1478"/>
        <v>0</v>
      </c>
      <c r="EH672" s="239">
        <f t="shared" si="1479"/>
        <v>0</v>
      </c>
      <c r="EI672" s="239">
        <f t="shared" si="1480"/>
        <v>0</v>
      </c>
      <c r="EJ672" s="239">
        <f t="shared" si="1481"/>
        <v>0</v>
      </c>
      <c r="EK672" s="240">
        <f t="shared" si="1482"/>
        <v>0</v>
      </c>
      <c r="EL672" s="34"/>
    </row>
    <row r="673" spans="1:142" ht="15" customHeight="1">
      <c r="C673" s="61" t="s">
        <v>333</v>
      </c>
      <c r="D673" s="653">
        <f t="shared" si="1454"/>
        <v>0</v>
      </c>
      <c r="E673" s="653"/>
      <c r="F673" s="653"/>
      <c r="G673" s="653"/>
      <c r="H673" s="653"/>
      <c r="I673" s="653"/>
      <c r="J673" s="653"/>
      <c r="K673" s="653"/>
      <c r="L673" s="653"/>
      <c r="M673" s="654"/>
      <c r="N673" s="851">
        <v>0</v>
      </c>
      <c r="O673" s="654"/>
      <c r="P673" s="851">
        <v>0</v>
      </c>
      <c r="Q673" s="654"/>
      <c r="R673" s="851">
        <v>0</v>
      </c>
      <c r="S673" s="654"/>
      <c r="T673" s="851">
        <v>0</v>
      </c>
      <c r="U673" s="654"/>
      <c r="V673" s="851">
        <v>0</v>
      </c>
      <c r="W673" s="654"/>
      <c r="X673" s="92">
        <f t="shared" si="1455"/>
        <v>0</v>
      </c>
      <c r="Y673" s="849">
        <v>0</v>
      </c>
      <c r="Z673" s="960"/>
      <c r="AA673" s="849">
        <v>0</v>
      </c>
      <c r="AB673" s="960"/>
      <c r="AC673" s="849">
        <v>0</v>
      </c>
      <c r="AD673" s="960"/>
      <c r="AE673" s="849">
        <v>0</v>
      </c>
      <c r="AF673" s="960"/>
      <c r="AG673" s="849">
        <v>0</v>
      </c>
      <c r="AH673" s="960"/>
      <c r="AI673" s="212">
        <f t="shared" si="1456"/>
        <v>0</v>
      </c>
      <c r="AJ673" s="843">
        <v>0</v>
      </c>
      <c r="AK673" s="844"/>
      <c r="AL673" s="843">
        <v>0</v>
      </c>
      <c r="AM673" s="844"/>
      <c r="AN673" s="843">
        <v>0</v>
      </c>
      <c r="AO673" s="844"/>
      <c r="AP673" s="843">
        <v>0</v>
      </c>
      <c r="AQ673" s="844"/>
      <c r="AR673" s="843">
        <v>0</v>
      </c>
      <c r="AS673" s="844"/>
      <c r="AT673" s="215">
        <f t="shared" si="1457"/>
        <v>0</v>
      </c>
      <c r="AU673" s="845">
        <v>0</v>
      </c>
      <c r="AV673" s="846"/>
      <c r="AW673" s="845">
        <v>0</v>
      </c>
      <c r="AX673" s="846"/>
      <c r="AY673" s="845">
        <v>0</v>
      </c>
      <c r="AZ673" s="846"/>
      <c r="BA673" s="845">
        <v>0</v>
      </c>
      <c r="BB673" s="846"/>
      <c r="BC673" s="845">
        <v>0</v>
      </c>
      <c r="BD673" s="846"/>
      <c r="BE673" s="218">
        <f t="shared" si="1458"/>
        <v>0</v>
      </c>
      <c r="BF673" s="847">
        <v>0</v>
      </c>
      <c r="BG673" s="848"/>
      <c r="BH673" s="847">
        <v>0</v>
      </c>
      <c r="BI673" s="848"/>
      <c r="BJ673" s="847">
        <v>0</v>
      </c>
      <c r="BK673" s="848"/>
      <c r="BL673" s="847">
        <v>0</v>
      </c>
      <c r="BM673" s="848"/>
      <c r="BN673" s="847">
        <v>0</v>
      </c>
      <c r="BO673" s="848"/>
      <c r="BP673" s="413">
        <f t="shared" si="1459"/>
        <v>0</v>
      </c>
      <c r="BQ673" s="558">
        <f t="shared" si="1460"/>
        <v>0</v>
      </c>
      <c r="BR673" s="522">
        <f t="shared" si="1461"/>
        <v>0</v>
      </c>
      <c r="BS673" s="522">
        <f t="shared" si="1462"/>
        <v>0</v>
      </c>
      <c r="BT673" s="522">
        <f t="shared" si="1463"/>
        <v>0</v>
      </c>
      <c r="BU673" s="522">
        <f t="shared" si="1464"/>
        <v>0</v>
      </c>
      <c r="BV673" s="574">
        <f t="shared" si="1465"/>
        <v>0</v>
      </c>
      <c r="BW673" s="969">
        <v>0</v>
      </c>
      <c r="BX673" s="970"/>
      <c r="BY673" s="971">
        <v>0</v>
      </c>
      <c r="BZ673" s="970"/>
      <c r="CA673" s="971">
        <v>0</v>
      </c>
      <c r="CB673" s="970"/>
      <c r="CC673" s="971">
        <v>0</v>
      </c>
      <c r="CD673" s="970"/>
      <c r="CE673" s="971">
        <v>0</v>
      </c>
      <c r="CF673" s="970"/>
      <c r="CG673" s="224">
        <f t="shared" si="1466"/>
        <v>0</v>
      </c>
      <c r="CH673" s="963">
        <v>0</v>
      </c>
      <c r="CI673" s="964"/>
      <c r="CJ673" s="963">
        <v>0</v>
      </c>
      <c r="CK673" s="964"/>
      <c r="CL673" s="963">
        <v>0</v>
      </c>
      <c r="CM673" s="964"/>
      <c r="CN673" s="963">
        <v>0</v>
      </c>
      <c r="CO673" s="964"/>
      <c r="CP673" s="963">
        <v>0</v>
      </c>
      <c r="CQ673" s="964"/>
      <c r="CR673" s="227">
        <f t="shared" si="1467"/>
        <v>0</v>
      </c>
      <c r="CS673" s="965">
        <v>0</v>
      </c>
      <c r="CT673" s="966"/>
      <c r="CU673" s="965">
        <v>0</v>
      </c>
      <c r="CV673" s="966"/>
      <c r="CW673" s="965">
        <v>0</v>
      </c>
      <c r="CX673" s="966"/>
      <c r="CY673" s="965">
        <v>0</v>
      </c>
      <c r="CZ673" s="966"/>
      <c r="DA673" s="965">
        <v>0</v>
      </c>
      <c r="DB673" s="966"/>
      <c r="DC673" s="230">
        <f t="shared" si="1468"/>
        <v>0</v>
      </c>
      <c r="DD673" s="967">
        <v>0</v>
      </c>
      <c r="DE673" s="968"/>
      <c r="DF673" s="967">
        <v>0</v>
      </c>
      <c r="DG673" s="968"/>
      <c r="DH673" s="967">
        <v>0</v>
      </c>
      <c r="DI673" s="968"/>
      <c r="DJ673" s="967">
        <v>0</v>
      </c>
      <c r="DK673" s="968"/>
      <c r="DL673" s="967">
        <v>0</v>
      </c>
      <c r="DM673" s="968"/>
      <c r="DN673" s="233">
        <f t="shared" si="1469"/>
        <v>0</v>
      </c>
      <c r="DO673" s="650">
        <v>0</v>
      </c>
      <c r="DP673" s="676"/>
      <c r="DQ673" s="650">
        <v>0</v>
      </c>
      <c r="DR673" s="676"/>
      <c r="DS673" s="650">
        <v>0</v>
      </c>
      <c r="DT673" s="676"/>
      <c r="DU673" s="650">
        <v>0</v>
      </c>
      <c r="DV673" s="676"/>
      <c r="DW673" s="650">
        <v>0</v>
      </c>
      <c r="DX673" s="676"/>
      <c r="DY673" s="243">
        <f t="shared" si="1470"/>
        <v>0</v>
      </c>
      <c r="DZ673" s="558">
        <f t="shared" si="1471"/>
        <v>0</v>
      </c>
      <c r="EA673" s="522">
        <f t="shared" si="1472"/>
        <v>0</v>
      </c>
      <c r="EB673" s="522">
        <f t="shared" si="1473"/>
        <v>0</v>
      </c>
      <c r="EC673" s="522">
        <f t="shared" si="1474"/>
        <v>0</v>
      </c>
      <c r="ED673" s="522">
        <f t="shared" si="1475"/>
        <v>0</v>
      </c>
      <c r="EE673" s="574">
        <f t="shared" si="1476"/>
        <v>0</v>
      </c>
      <c r="EF673" s="239">
        <f t="shared" si="1477"/>
        <v>0</v>
      </c>
      <c r="EG673" s="239">
        <f t="shared" si="1478"/>
        <v>0</v>
      </c>
      <c r="EH673" s="239">
        <f t="shared" si="1479"/>
        <v>0</v>
      </c>
      <c r="EI673" s="239">
        <f t="shared" si="1480"/>
        <v>0</v>
      </c>
      <c r="EJ673" s="239">
        <f t="shared" si="1481"/>
        <v>0</v>
      </c>
      <c r="EK673" s="240">
        <f t="shared" si="1482"/>
        <v>0</v>
      </c>
      <c r="EL673" s="34"/>
    </row>
    <row r="674" spans="1:142" ht="15" customHeight="1">
      <c r="C674" s="58" t="s">
        <v>334</v>
      </c>
      <c r="D674" s="653">
        <f t="shared" si="1454"/>
        <v>0</v>
      </c>
      <c r="E674" s="653"/>
      <c r="F674" s="653"/>
      <c r="G674" s="653"/>
      <c r="H674" s="653"/>
      <c r="I674" s="653"/>
      <c r="J674" s="653"/>
      <c r="K674" s="653"/>
      <c r="L674" s="653"/>
      <c r="M674" s="654"/>
      <c r="N674" s="851">
        <v>0</v>
      </c>
      <c r="O674" s="654"/>
      <c r="P674" s="851">
        <v>0</v>
      </c>
      <c r="Q674" s="654"/>
      <c r="R674" s="851">
        <v>0</v>
      </c>
      <c r="S674" s="654"/>
      <c r="T674" s="851">
        <v>0</v>
      </c>
      <c r="U674" s="654"/>
      <c r="V674" s="851">
        <v>0</v>
      </c>
      <c r="W674" s="654"/>
      <c r="X674" s="92">
        <f t="shared" si="1455"/>
        <v>0</v>
      </c>
      <c r="Y674" s="849">
        <v>0</v>
      </c>
      <c r="Z674" s="960"/>
      <c r="AA674" s="849">
        <v>0</v>
      </c>
      <c r="AB674" s="960"/>
      <c r="AC674" s="849">
        <v>0</v>
      </c>
      <c r="AD674" s="960"/>
      <c r="AE674" s="849">
        <v>0</v>
      </c>
      <c r="AF674" s="960"/>
      <c r="AG674" s="849">
        <v>0</v>
      </c>
      <c r="AH674" s="960"/>
      <c r="AI674" s="212">
        <f t="shared" si="1456"/>
        <v>0</v>
      </c>
      <c r="AJ674" s="843">
        <v>0</v>
      </c>
      <c r="AK674" s="844"/>
      <c r="AL674" s="843">
        <v>0</v>
      </c>
      <c r="AM674" s="844"/>
      <c r="AN674" s="843">
        <v>0</v>
      </c>
      <c r="AO674" s="844"/>
      <c r="AP674" s="843">
        <v>0</v>
      </c>
      <c r="AQ674" s="844"/>
      <c r="AR674" s="843">
        <v>0</v>
      </c>
      <c r="AS674" s="844"/>
      <c r="AT674" s="215">
        <f t="shared" si="1457"/>
        <v>0</v>
      </c>
      <c r="AU674" s="845">
        <v>0</v>
      </c>
      <c r="AV674" s="846"/>
      <c r="AW674" s="845">
        <v>0</v>
      </c>
      <c r="AX674" s="846"/>
      <c r="AY674" s="845">
        <v>0</v>
      </c>
      <c r="AZ674" s="846"/>
      <c r="BA674" s="845">
        <v>0</v>
      </c>
      <c r="BB674" s="846"/>
      <c r="BC674" s="845">
        <v>0</v>
      </c>
      <c r="BD674" s="846"/>
      <c r="BE674" s="218">
        <f t="shared" si="1458"/>
        <v>0</v>
      </c>
      <c r="BF674" s="847">
        <v>0</v>
      </c>
      <c r="BG674" s="848"/>
      <c r="BH674" s="847">
        <v>0</v>
      </c>
      <c r="BI674" s="848"/>
      <c r="BJ674" s="847">
        <v>0</v>
      </c>
      <c r="BK674" s="848"/>
      <c r="BL674" s="847">
        <v>0</v>
      </c>
      <c r="BM674" s="848"/>
      <c r="BN674" s="847">
        <v>0</v>
      </c>
      <c r="BO674" s="848"/>
      <c r="BP674" s="413">
        <f t="shared" si="1459"/>
        <v>0</v>
      </c>
      <c r="BQ674" s="558">
        <f t="shared" si="1460"/>
        <v>0</v>
      </c>
      <c r="BR674" s="522">
        <f t="shared" si="1461"/>
        <v>0</v>
      </c>
      <c r="BS674" s="522">
        <f t="shared" si="1462"/>
        <v>0</v>
      </c>
      <c r="BT674" s="522">
        <f t="shared" si="1463"/>
        <v>0</v>
      </c>
      <c r="BU674" s="522">
        <f t="shared" si="1464"/>
        <v>0</v>
      </c>
      <c r="BV674" s="574">
        <f t="shared" si="1465"/>
        <v>0</v>
      </c>
      <c r="BW674" s="969">
        <v>0</v>
      </c>
      <c r="BX674" s="970"/>
      <c r="BY674" s="971">
        <v>0</v>
      </c>
      <c r="BZ674" s="970"/>
      <c r="CA674" s="971">
        <v>0</v>
      </c>
      <c r="CB674" s="970"/>
      <c r="CC674" s="971">
        <v>0</v>
      </c>
      <c r="CD674" s="970"/>
      <c r="CE674" s="971">
        <v>0</v>
      </c>
      <c r="CF674" s="970"/>
      <c r="CG674" s="224">
        <f t="shared" si="1466"/>
        <v>0</v>
      </c>
      <c r="CH674" s="963">
        <v>0</v>
      </c>
      <c r="CI674" s="964"/>
      <c r="CJ674" s="963">
        <v>0</v>
      </c>
      <c r="CK674" s="964"/>
      <c r="CL674" s="963">
        <v>0</v>
      </c>
      <c r="CM674" s="964"/>
      <c r="CN674" s="963">
        <v>0</v>
      </c>
      <c r="CO674" s="964"/>
      <c r="CP674" s="963">
        <v>0</v>
      </c>
      <c r="CQ674" s="964"/>
      <c r="CR674" s="227">
        <f t="shared" si="1467"/>
        <v>0</v>
      </c>
      <c r="CS674" s="965">
        <v>0</v>
      </c>
      <c r="CT674" s="966"/>
      <c r="CU674" s="965">
        <v>0</v>
      </c>
      <c r="CV674" s="966"/>
      <c r="CW674" s="965">
        <v>0</v>
      </c>
      <c r="CX674" s="966"/>
      <c r="CY674" s="965">
        <v>0</v>
      </c>
      <c r="CZ674" s="966"/>
      <c r="DA674" s="965">
        <v>0</v>
      </c>
      <c r="DB674" s="966"/>
      <c r="DC674" s="230">
        <f t="shared" si="1468"/>
        <v>0</v>
      </c>
      <c r="DD674" s="967">
        <v>0</v>
      </c>
      <c r="DE674" s="968"/>
      <c r="DF674" s="967">
        <v>0</v>
      </c>
      <c r="DG674" s="968"/>
      <c r="DH674" s="967">
        <v>0</v>
      </c>
      <c r="DI674" s="968"/>
      <c r="DJ674" s="967">
        <v>0</v>
      </c>
      <c r="DK674" s="968"/>
      <c r="DL674" s="967">
        <v>0</v>
      </c>
      <c r="DM674" s="968"/>
      <c r="DN674" s="233">
        <f t="shared" si="1469"/>
        <v>0</v>
      </c>
      <c r="DO674" s="650">
        <v>0</v>
      </c>
      <c r="DP674" s="676"/>
      <c r="DQ674" s="650">
        <v>0</v>
      </c>
      <c r="DR674" s="676"/>
      <c r="DS674" s="650">
        <v>0</v>
      </c>
      <c r="DT674" s="676"/>
      <c r="DU674" s="650">
        <v>0</v>
      </c>
      <c r="DV674" s="676"/>
      <c r="DW674" s="650">
        <v>0</v>
      </c>
      <c r="DX674" s="676"/>
      <c r="DY674" s="243">
        <f t="shared" si="1470"/>
        <v>0</v>
      </c>
      <c r="DZ674" s="558">
        <f t="shared" si="1471"/>
        <v>0</v>
      </c>
      <c r="EA674" s="522">
        <f t="shared" si="1472"/>
        <v>0</v>
      </c>
      <c r="EB674" s="522">
        <f t="shared" si="1473"/>
        <v>0</v>
      </c>
      <c r="EC674" s="522">
        <f t="shared" si="1474"/>
        <v>0</v>
      </c>
      <c r="ED674" s="522">
        <f t="shared" si="1475"/>
        <v>0</v>
      </c>
      <c r="EE674" s="574">
        <f t="shared" si="1476"/>
        <v>0</v>
      </c>
      <c r="EF674" s="239">
        <f t="shared" si="1477"/>
        <v>0</v>
      </c>
      <c r="EG674" s="239">
        <f t="shared" si="1478"/>
        <v>0</v>
      </c>
      <c r="EH674" s="239">
        <f t="shared" si="1479"/>
        <v>0</v>
      </c>
      <c r="EI674" s="239">
        <f t="shared" si="1480"/>
        <v>0</v>
      </c>
      <c r="EJ674" s="239">
        <f t="shared" si="1481"/>
        <v>0</v>
      </c>
      <c r="EK674" s="240">
        <f t="shared" si="1482"/>
        <v>0</v>
      </c>
      <c r="EL674" s="34"/>
    </row>
    <row r="675" spans="1:142" ht="15" customHeight="1">
      <c r="C675" s="61" t="s">
        <v>335</v>
      </c>
      <c r="D675" s="653">
        <f t="shared" si="1454"/>
        <v>0</v>
      </c>
      <c r="E675" s="653"/>
      <c r="F675" s="653"/>
      <c r="G675" s="653"/>
      <c r="H675" s="653"/>
      <c r="I675" s="653"/>
      <c r="J675" s="653"/>
      <c r="K675" s="653"/>
      <c r="L675" s="653"/>
      <c r="M675" s="654"/>
      <c r="N675" s="851">
        <v>0</v>
      </c>
      <c r="O675" s="654"/>
      <c r="P675" s="851">
        <v>0</v>
      </c>
      <c r="Q675" s="654"/>
      <c r="R675" s="851">
        <v>0</v>
      </c>
      <c r="S675" s="654"/>
      <c r="T675" s="851">
        <v>0</v>
      </c>
      <c r="U675" s="654"/>
      <c r="V675" s="851">
        <v>0</v>
      </c>
      <c r="W675" s="654"/>
      <c r="X675" s="92">
        <f t="shared" si="1455"/>
        <v>0</v>
      </c>
      <c r="Y675" s="849">
        <v>0</v>
      </c>
      <c r="Z675" s="960"/>
      <c r="AA675" s="849">
        <v>0</v>
      </c>
      <c r="AB675" s="960"/>
      <c r="AC675" s="849">
        <v>0</v>
      </c>
      <c r="AD675" s="960"/>
      <c r="AE675" s="849">
        <v>0</v>
      </c>
      <c r="AF675" s="960"/>
      <c r="AG675" s="849">
        <v>0</v>
      </c>
      <c r="AH675" s="960"/>
      <c r="AI675" s="212">
        <f t="shared" si="1456"/>
        <v>0</v>
      </c>
      <c r="AJ675" s="843">
        <v>0</v>
      </c>
      <c r="AK675" s="844"/>
      <c r="AL675" s="843">
        <v>0</v>
      </c>
      <c r="AM675" s="844"/>
      <c r="AN675" s="843">
        <v>0</v>
      </c>
      <c r="AO675" s="844"/>
      <c r="AP675" s="843">
        <v>0</v>
      </c>
      <c r="AQ675" s="844"/>
      <c r="AR675" s="843">
        <v>0</v>
      </c>
      <c r="AS675" s="844"/>
      <c r="AT675" s="215">
        <f t="shared" si="1457"/>
        <v>0</v>
      </c>
      <c r="AU675" s="845">
        <v>0</v>
      </c>
      <c r="AV675" s="846"/>
      <c r="AW675" s="845">
        <v>0</v>
      </c>
      <c r="AX675" s="846"/>
      <c r="AY675" s="845">
        <v>0</v>
      </c>
      <c r="AZ675" s="846"/>
      <c r="BA675" s="845">
        <v>0</v>
      </c>
      <c r="BB675" s="846"/>
      <c r="BC675" s="845">
        <v>0</v>
      </c>
      <c r="BD675" s="846"/>
      <c r="BE675" s="218">
        <f t="shared" si="1458"/>
        <v>0</v>
      </c>
      <c r="BF675" s="847">
        <v>0</v>
      </c>
      <c r="BG675" s="848"/>
      <c r="BH675" s="847">
        <v>0</v>
      </c>
      <c r="BI675" s="848"/>
      <c r="BJ675" s="847">
        <v>0</v>
      </c>
      <c r="BK675" s="848"/>
      <c r="BL675" s="847">
        <v>0</v>
      </c>
      <c r="BM675" s="848"/>
      <c r="BN675" s="847">
        <v>0</v>
      </c>
      <c r="BO675" s="848"/>
      <c r="BP675" s="413">
        <f t="shared" si="1459"/>
        <v>0</v>
      </c>
      <c r="BQ675" s="558">
        <f t="shared" si="1460"/>
        <v>0</v>
      </c>
      <c r="BR675" s="522">
        <f t="shared" si="1461"/>
        <v>0</v>
      </c>
      <c r="BS675" s="522">
        <f t="shared" si="1462"/>
        <v>0</v>
      </c>
      <c r="BT675" s="522">
        <f t="shared" si="1463"/>
        <v>0</v>
      </c>
      <c r="BU675" s="522">
        <f t="shared" si="1464"/>
        <v>0</v>
      </c>
      <c r="BV675" s="574">
        <f t="shared" si="1465"/>
        <v>0</v>
      </c>
      <c r="BW675" s="969">
        <v>0</v>
      </c>
      <c r="BX675" s="970"/>
      <c r="BY675" s="971">
        <v>0</v>
      </c>
      <c r="BZ675" s="970"/>
      <c r="CA675" s="971">
        <v>0</v>
      </c>
      <c r="CB675" s="970"/>
      <c r="CC675" s="971">
        <v>0</v>
      </c>
      <c r="CD675" s="970"/>
      <c r="CE675" s="971">
        <v>0</v>
      </c>
      <c r="CF675" s="970"/>
      <c r="CG675" s="224">
        <f t="shared" si="1466"/>
        <v>0</v>
      </c>
      <c r="CH675" s="963">
        <v>0</v>
      </c>
      <c r="CI675" s="964"/>
      <c r="CJ675" s="963">
        <v>0</v>
      </c>
      <c r="CK675" s="964"/>
      <c r="CL675" s="963">
        <v>0</v>
      </c>
      <c r="CM675" s="964"/>
      <c r="CN675" s="963">
        <v>0</v>
      </c>
      <c r="CO675" s="964"/>
      <c r="CP675" s="963">
        <v>0</v>
      </c>
      <c r="CQ675" s="964"/>
      <c r="CR675" s="227">
        <f t="shared" si="1467"/>
        <v>0</v>
      </c>
      <c r="CS675" s="965">
        <v>0</v>
      </c>
      <c r="CT675" s="966"/>
      <c r="CU675" s="965">
        <v>0</v>
      </c>
      <c r="CV675" s="966"/>
      <c r="CW675" s="965">
        <v>0</v>
      </c>
      <c r="CX675" s="966"/>
      <c r="CY675" s="965">
        <v>0</v>
      </c>
      <c r="CZ675" s="966"/>
      <c r="DA675" s="965">
        <v>0</v>
      </c>
      <c r="DB675" s="966"/>
      <c r="DC675" s="230">
        <f t="shared" si="1468"/>
        <v>0</v>
      </c>
      <c r="DD675" s="967">
        <v>0</v>
      </c>
      <c r="DE675" s="968"/>
      <c r="DF675" s="967">
        <v>0</v>
      </c>
      <c r="DG675" s="968"/>
      <c r="DH675" s="967">
        <v>0</v>
      </c>
      <c r="DI675" s="968"/>
      <c r="DJ675" s="967">
        <v>0</v>
      </c>
      <c r="DK675" s="968"/>
      <c r="DL675" s="967">
        <v>0</v>
      </c>
      <c r="DM675" s="968"/>
      <c r="DN675" s="233">
        <f t="shared" si="1469"/>
        <v>0</v>
      </c>
      <c r="DO675" s="650">
        <v>0</v>
      </c>
      <c r="DP675" s="676"/>
      <c r="DQ675" s="650">
        <v>0</v>
      </c>
      <c r="DR675" s="676"/>
      <c r="DS675" s="650">
        <v>0</v>
      </c>
      <c r="DT675" s="676"/>
      <c r="DU675" s="650">
        <v>0</v>
      </c>
      <c r="DV675" s="676"/>
      <c r="DW675" s="650">
        <v>0</v>
      </c>
      <c r="DX675" s="676"/>
      <c r="DY675" s="243">
        <f t="shared" si="1470"/>
        <v>0</v>
      </c>
      <c r="DZ675" s="558">
        <f t="shared" si="1471"/>
        <v>0</v>
      </c>
      <c r="EA675" s="522">
        <f t="shared" si="1472"/>
        <v>0</v>
      </c>
      <c r="EB675" s="522">
        <f t="shared" si="1473"/>
        <v>0</v>
      </c>
      <c r="EC675" s="522">
        <f t="shared" si="1474"/>
        <v>0</v>
      </c>
      <c r="ED675" s="522">
        <f t="shared" si="1475"/>
        <v>0</v>
      </c>
      <c r="EE675" s="574">
        <f t="shared" si="1476"/>
        <v>0</v>
      </c>
      <c r="EF675" s="239">
        <f t="shared" si="1477"/>
        <v>0</v>
      </c>
      <c r="EG675" s="239">
        <f t="shared" si="1478"/>
        <v>0</v>
      </c>
      <c r="EH675" s="239">
        <f t="shared" si="1479"/>
        <v>0</v>
      </c>
      <c r="EI675" s="239">
        <f t="shared" si="1480"/>
        <v>0</v>
      </c>
      <c r="EJ675" s="239">
        <f t="shared" si="1481"/>
        <v>0</v>
      </c>
      <c r="EK675" s="240">
        <f t="shared" si="1482"/>
        <v>0</v>
      </c>
      <c r="EL675" s="34"/>
    </row>
    <row r="676" spans="1:142" ht="15" customHeight="1">
      <c r="C676" s="670" t="s">
        <v>265</v>
      </c>
      <c r="D676" s="671"/>
      <c r="E676" s="671"/>
      <c r="F676" s="671"/>
      <c r="G676" s="671"/>
      <c r="H676" s="671"/>
      <c r="I676" s="671"/>
      <c r="J676" s="671"/>
      <c r="K676" s="671"/>
      <c r="L676" s="671"/>
      <c r="M676" s="672"/>
      <c r="N676" s="668">
        <f>SUM(N666:N675)</f>
        <v>0</v>
      </c>
      <c r="O676" s="686"/>
      <c r="P676" s="668">
        <f>SUM(P666:P675)</f>
        <v>0</v>
      </c>
      <c r="Q676" s="686"/>
      <c r="R676" s="668">
        <f>SUM(R666:R675)</f>
        <v>0</v>
      </c>
      <c r="S676" s="686"/>
      <c r="T676" s="668">
        <f>SUM(T666:T675)</f>
        <v>0</v>
      </c>
      <c r="U676" s="686"/>
      <c r="V676" s="668">
        <f>SUM(V666:V675)</f>
        <v>0</v>
      </c>
      <c r="W676" s="686"/>
      <c r="X676" s="120">
        <f>SUM(N676:W676)</f>
        <v>0</v>
      </c>
      <c r="Y676" s="668">
        <f>SUM(Y666:Y675)</f>
        <v>0</v>
      </c>
      <c r="Z676" s="686"/>
      <c r="AA676" s="668">
        <f>SUM(AA666:AA675)</f>
        <v>0</v>
      </c>
      <c r="AB676" s="686"/>
      <c r="AC676" s="668">
        <f>SUM(AC666:AC675)</f>
        <v>0</v>
      </c>
      <c r="AD676" s="686"/>
      <c r="AE676" s="668">
        <f>SUM(AE666:AE675)</f>
        <v>0</v>
      </c>
      <c r="AF676" s="686"/>
      <c r="AG676" s="668">
        <f>SUM(AG666:AG675)</f>
        <v>0</v>
      </c>
      <c r="AH676" s="686"/>
      <c r="AI676" s="120">
        <f>SUM(Y676:AG676)</f>
        <v>0</v>
      </c>
      <c r="AJ676" s="668">
        <f>SUM(AJ666:AJ675)</f>
        <v>0</v>
      </c>
      <c r="AK676" s="686"/>
      <c r="AL676" s="668">
        <f>SUM(AL666:AL675)</f>
        <v>0</v>
      </c>
      <c r="AM676" s="686"/>
      <c r="AN676" s="668">
        <f>SUM(AN666:AN675)</f>
        <v>0</v>
      </c>
      <c r="AO676" s="686"/>
      <c r="AP676" s="668">
        <f>SUM(AP666:AP675)</f>
        <v>0</v>
      </c>
      <c r="AQ676" s="686"/>
      <c r="AR676" s="668">
        <f>SUM(AR666:AR675)</f>
        <v>0</v>
      </c>
      <c r="AS676" s="686"/>
      <c r="AT676" s="120">
        <f>SUM(AJ676:AS676)</f>
        <v>0</v>
      </c>
      <c r="AU676" s="668">
        <f>SUM(AU666:AU675)</f>
        <v>0</v>
      </c>
      <c r="AV676" s="686"/>
      <c r="AW676" s="668">
        <f>SUM(AW666:AW675)</f>
        <v>0</v>
      </c>
      <c r="AX676" s="686"/>
      <c r="AY676" s="668">
        <f>SUM(AY666:AY675)</f>
        <v>0</v>
      </c>
      <c r="AZ676" s="686"/>
      <c r="BA676" s="668">
        <f>SUM(BA666:BA675)</f>
        <v>0</v>
      </c>
      <c r="BB676" s="686"/>
      <c r="BC676" s="668">
        <f>SUM(BC666:BC675)</f>
        <v>0</v>
      </c>
      <c r="BD676" s="686"/>
      <c r="BE676" s="120">
        <f>SUM(AU676:BD676)</f>
        <v>0</v>
      </c>
      <c r="BF676" s="668">
        <f>SUM(BF666:BF675)</f>
        <v>0</v>
      </c>
      <c r="BG676" s="686"/>
      <c r="BH676" s="668">
        <f>SUM(BH666:BH675)</f>
        <v>0</v>
      </c>
      <c r="BI676" s="686"/>
      <c r="BJ676" s="668">
        <f>SUM(BJ666:BJ675)</f>
        <v>0</v>
      </c>
      <c r="BK676" s="686"/>
      <c r="BL676" s="668">
        <f>SUM(BL666:BL675)</f>
        <v>0</v>
      </c>
      <c r="BM676" s="686"/>
      <c r="BN676" s="668">
        <f>SUM(BN666:BN675)</f>
        <v>0</v>
      </c>
      <c r="BO676" s="686"/>
      <c r="BP676" s="488">
        <f>SUM(BF676:BO676)</f>
        <v>0</v>
      </c>
      <c r="BQ676" s="563">
        <f>SUM(BQ666:BQ675)</f>
        <v>0</v>
      </c>
      <c r="BR676" s="488">
        <f>SUM(BR666:BR675)</f>
        <v>0</v>
      </c>
      <c r="BS676" s="488">
        <f t="shared" ref="BS676:BU676" si="1483">SUM(BS666:BS675)</f>
        <v>0</v>
      </c>
      <c r="BT676" s="488">
        <f t="shared" si="1483"/>
        <v>0</v>
      </c>
      <c r="BU676" s="488">
        <f t="shared" si="1483"/>
        <v>0</v>
      </c>
      <c r="BV676" s="546">
        <f>SUM(BQ676:BU676)</f>
        <v>0</v>
      </c>
      <c r="BW676" s="962">
        <f>SUM(BW666:BW675)</f>
        <v>0</v>
      </c>
      <c r="BX676" s="686"/>
      <c r="BY676" s="668">
        <f>SUM(BY666:BY675)</f>
        <v>0</v>
      </c>
      <c r="BZ676" s="686"/>
      <c r="CA676" s="668">
        <f>SUM(CA666:CA675)</f>
        <v>0</v>
      </c>
      <c r="CB676" s="686"/>
      <c r="CC676" s="668">
        <f>SUM(CC666:CC675)</f>
        <v>0</v>
      </c>
      <c r="CD676" s="686"/>
      <c r="CE676" s="668">
        <f>SUM(CE666:CE675)</f>
        <v>0</v>
      </c>
      <c r="CF676" s="686"/>
      <c r="CG676" s="120">
        <f>SUM(BW676:CF676)</f>
        <v>0</v>
      </c>
      <c r="CH676" s="668">
        <f>SUM(CH666:CH675)</f>
        <v>0</v>
      </c>
      <c r="CI676" s="686"/>
      <c r="CJ676" s="668">
        <f>SUM(CJ666:CJ675)</f>
        <v>0</v>
      </c>
      <c r="CK676" s="686"/>
      <c r="CL676" s="668">
        <f>SUM(CL666:CL675)</f>
        <v>0</v>
      </c>
      <c r="CM676" s="686"/>
      <c r="CN676" s="668">
        <f>SUM(CN666:CN675)</f>
        <v>0</v>
      </c>
      <c r="CO676" s="686"/>
      <c r="CP676" s="668">
        <f>SUM(CP666:CP675)</f>
        <v>0</v>
      </c>
      <c r="CQ676" s="686"/>
      <c r="CR676" s="120">
        <f>SUM(CH676:CQ676)</f>
        <v>0</v>
      </c>
      <c r="CS676" s="668">
        <f>SUM(CS666:CS675)</f>
        <v>0</v>
      </c>
      <c r="CT676" s="686"/>
      <c r="CU676" s="668">
        <f>SUM(CU666:CU675)</f>
        <v>0</v>
      </c>
      <c r="CV676" s="686"/>
      <c r="CW676" s="668">
        <f>SUM(CW666:CW675)</f>
        <v>0</v>
      </c>
      <c r="CX676" s="686"/>
      <c r="CY676" s="668">
        <f>SUM(CY666:CY675)</f>
        <v>0</v>
      </c>
      <c r="CZ676" s="686"/>
      <c r="DA676" s="668">
        <f>SUM(DA666:DA675)</f>
        <v>0</v>
      </c>
      <c r="DB676" s="686"/>
      <c r="DC676" s="120">
        <f>SUM(CS676:DB676)</f>
        <v>0</v>
      </c>
      <c r="DD676" s="668">
        <f>SUM(DD666:DD675)</f>
        <v>0</v>
      </c>
      <c r="DE676" s="686"/>
      <c r="DF676" s="668">
        <f>SUM(DF666:DF675)</f>
        <v>0</v>
      </c>
      <c r="DG676" s="686"/>
      <c r="DH676" s="668">
        <f>SUM(DH666:DH675)</f>
        <v>0</v>
      </c>
      <c r="DI676" s="686"/>
      <c r="DJ676" s="668">
        <f>SUM(DJ666:DJ675)</f>
        <v>0</v>
      </c>
      <c r="DK676" s="686"/>
      <c r="DL676" s="668">
        <f>SUM(DL666:DL675)</f>
        <v>0</v>
      </c>
      <c r="DM676" s="686"/>
      <c r="DN676" s="120">
        <f>SUM(DD676:DM676)</f>
        <v>0</v>
      </c>
      <c r="DO676" s="668">
        <f>SUM(DO666:DO675)</f>
        <v>0</v>
      </c>
      <c r="DP676" s="686"/>
      <c r="DQ676" s="668">
        <f>SUM(DQ666:DQ675)</f>
        <v>0</v>
      </c>
      <c r="DR676" s="686"/>
      <c r="DS676" s="668">
        <f>SUM(DS666:DS675)</f>
        <v>0</v>
      </c>
      <c r="DT676" s="686"/>
      <c r="DU676" s="668">
        <f>SUM(DU666:DU675)</f>
        <v>0</v>
      </c>
      <c r="DV676" s="686"/>
      <c r="DW676" s="668">
        <f>SUM(DW666:DW675)</f>
        <v>0</v>
      </c>
      <c r="DX676" s="686"/>
      <c r="DY676" s="120">
        <f>SUM(DO676:DX676)</f>
        <v>0</v>
      </c>
      <c r="DZ676" s="563">
        <f>SUM(DZ666:DZ675)</f>
        <v>0</v>
      </c>
      <c r="EA676" s="488">
        <f>SUM(EA666:EA675)</f>
        <v>0</v>
      </c>
      <c r="EB676" s="488">
        <f t="shared" ref="EB676" si="1484">SUM(EB666:EB675)</f>
        <v>0</v>
      </c>
      <c r="EC676" s="488">
        <f t="shared" ref="EC676" si="1485">SUM(EC666:EC675)</f>
        <v>0</v>
      </c>
      <c r="ED676" s="488">
        <f t="shared" ref="ED676" si="1486">SUM(ED666:ED675)</f>
        <v>0</v>
      </c>
      <c r="EE676" s="546">
        <f>SUM(DZ676:ED676)</f>
        <v>0</v>
      </c>
      <c r="EF676" s="291">
        <f>SUM(EF666:EF675)</f>
        <v>0</v>
      </c>
      <c r="EG676" s="291">
        <f>SUM(EG666:EG675)</f>
        <v>0</v>
      </c>
      <c r="EH676" s="291">
        <f>SUM(EH666:EH675)</f>
        <v>0</v>
      </c>
      <c r="EI676" s="291">
        <f>SUM(EI666:EI675)</f>
        <v>0</v>
      </c>
      <c r="EJ676" s="291">
        <f>SUM(EJ666:EJ675)</f>
        <v>0</v>
      </c>
      <c r="EK676" s="291">
        <f t="shared" si="1482"/>
        <v>0</v>
      </c>
      <c r="EL676" s="34"/>
    </row>
    <row r="677" spans="1:142" s="9" customFormat="1" ht="15" customHeight="1">
      <c r="A677" s="62">
        <v>5000</v>
      </c>
      <c r="B677" s="62"/>
      <c r="C677" s="704" t="s">
        <v>328</v>
      </c>
      <c r="D677" s="705"/>
      <c r="E677" s="705"/>
      <c r="F677" s="705"/>
      <c r="G677" s="705"/>
      <c r="H677" s="705"/>
      <c r="I677" s="705"/>
      <c r="J677" s="705"/>
      <c r="K677" s="705"/>
      <c r="L677" s="705"/>
      <c r="M677" s="775"/>
      <c r="N677" s="125"/>
      <c r="O677" s="103"/>
      <c r="P677" s="125"/>
      <c r="Q677" s="103"/>
      <c r="R677" s="125"/>
      <c r="S677" s="103"/>
      <c r="T677" s="125"/>
      <c r="U677" s="103"/>
      <c r="V677" s="125"/>
      <c r="W677" s="103"/>
      <c r="X677" s="99"/>
      <c r="Y677" s="125"/>
      <c r="Z677" s="103"/>
      <c r="AA677" s="125"/>
      <c r="AB677" s="103"/>
      <c r="AC677" s="125"/>
      <c r="AD677" s="103"/>
      <c r="AE677" s="125"/>
      <c r="AF677" s="103"/>
      <c r="AG677" s="125"/>
      <c r="AH677" s="103"/>
      <c r="AI677" s="99"/>
      <c r="AJ677" s="125"/>
      <c r="AK677" s="103"/>
      <c r="AL677" s="125"/>
      <c r="AM677" s="103"/>
      <c r="AN677" s="125"/>
      <c r="AO677" s="103"/>
      <c r="AP677" s="125"/>
      <c r="AQ677" s="103"/>
      <c r="AR677" s="125"/>
      <c r="AS677" s="103"/>
      <c r="AT677" s="99"/>
      <c r="AU677" s="125"/>
      <c r="AV677" s="103"/>
      <c r="AW677" s="125"/>
      <c r="AX677" s="103"/>
      <c r="AY677" s="125"/>
      <c r="AZ677" s="103"/>
      <c r="BA677" s="125"/>
      <c r="BB677" s="103"/>
      <c r="BC677" s="125"/>
      <c r="BD677" s="103"/>
      <c r="BE677" s="99"/>
      <c r="BF677" s="125"/>
      <c r="BG677" s="103"/>
      <c r="BH677" s="125"/>
      <c r="BI677" s="103"/>
      <c r="BJ677" s="125"/>
      <c r="BK677" s="103"/>
      <c r="BL677" s="125"/>
      <c r="BM677" s="103"/>
      <c r="BN677" s="125"/>
      <c r="BO677" s="103"/>
      <c r="BP677" s="512"/>
      <c r="BQ677" s="560"/>
      <c r="BR677" s="512"/>
      <c r="BS677" s="512"/>
      <c r="BT677" s="512"/>
      <c r="BU677" s="512"/>
      <c r="BV677" s="542"/>
      <c r="BW677" s="190"/>
      <c r="BX677" s="103"/>
      <c r="BY677" s="125"/>
      <c r="BZ677" s="103"/>
      <c r="CA677" s="125"/>
      <c r="CB677" s="103"/>
      <c r="CC677" s="125"/>
      <c r="CD677" s="103"/>
      <c r="CE677" s="125"/>
      <c r="CF677" s="103"/>
      <c r="CG677" s="99"/>
      <c r="CH677" s="125"/>
      <c r="CI677" s="103"/>
      <c r="CJ677" s="125"/>
      <c r="CK677" s="103"/>
      <c r="CL677" s="125"/>
      <c r="CM677" s="103"/>
      <c r="CN677" s="125"/>
      <c r="CO677" s="103"/>
      <c r="CP677" s="125"/>
      <c r="CQ677" s="103"/>
      <c r="CR677" s="99"/>
      <c r="CS677" s="125"/>
      <c r="CT677" s="103"/>
      <c r="CU677" s="125"/>
      <c r="CV677" s="103"/>
      <c r="CW677" s="125"/>
      <c r="CX677" s="103"/>
      <c r="CY677" s="125"/>
      <c r="CZ677" s="103"/>
      <c r="DA677" s="125"/>
      <c r="DB677" s="103"/>
      <c r="DC677" s="99"/>
      <c r="DD677" s="125"/>
      <c r="DE677" s="103"/>
      <c r="DF677" s="125"/>
      <c r="DG677" s="103"/>
      <c r="DH677" s="125"/>
      <c r="DI677" s="103"/>
      <c r="DJ677" s="125"/>
      <c r="DK677" s="103"/>
      <c r="DL677" s="125"/>
      <c r="DM677" s="103"/>
      <c r="DN677" s="99"/>
      <c r="DO677" s="125"/>
      <c r="DP677" s="103"/>
      <c r="DQ677" s="125"/>
      <c r="DR677" s="103"/>
      <c r="DS677" s="125"/>
      <c r="DT677" s="103"/>
      <c r="DU677" s="125"/>
      <c r="DV677" s="103"/>
      <c r="DW677" s="125"/>
      <c r="DX677" s="103"/>
      <c r="DY677" s="99"/>
      <c r="DZ677" s="560"/>
      <c r="EA677" s="512"/>
      <c r="EB677" s="512"/>
      <c r="EC677" s="512"/>
      <c r="ED677" s="512"/>
      <c r="EE677" s="542"/>
      <c r="EF677" s="242"/>
      <c r="EG677" s="242"/>
      <c r="EH677" s="242"/>
      <c r="EI677" s="242"/>
      <c r="EJ677" s="242"/>
      <c r="EK677" s="99"/>
      <c r="EL677" s="34"/>
    </row>
    <row r="678" spans="1:142" s="9" customFormat="1" ht="15" customHeight="1">
      <c r="A678" s="62"/>
      <c r="B678" s="62"/>
      <c r="C678" s="703"/>
      <c r="D678" s="653"/>
      <c r="E678" s="653"/>
      <c r="F678" s="653"/>
      <c r="G678" s="653"/>
      <c r="H678" s="653"/>
      <c r="I678" s="653"/>
      <c r="J678" s="653"/>
      <c r="K678" s="653"/>
      <c r="L678" s="653"/>
      <c r="M678" s="654"/>
      <c r="N678" s="851">
        <v>0</v>
      </c>
      <c r="O678" s="654"/>
      <c r="P678" s="851">
        <v>0</v>
      </c>
      <c r="Q678" s="654"/>
      <c r="R678" s="851">
        <v>0</v>
      </c>
      <c r="S678" s="654"/>
      <c r="T678" s="851">
        <v>0</v>
      </c>
      <c r="U678" s="654"/>
      <c r="V678" s="851">
        <v>0</v>
      </c>
      <c r="W678" s="654"/>
      <c r="X678" s="92">
        <f t="shared" ref="X678:X687" si="1487">SUM(N678+P678+R678+T678+V678)</f>
        <v>0</v>
      </c>
      <c r="Y678" s="849">
        <v>0</v>
      </c>
      <c r="Z678" s="960"/>
      <c r="AA678" s="849">
        <v>0</v>
      </c>
      <c r="AB678" s="960"/>
      <c r="AC678" s="849">
        <v>0</v>
      </c>
      <c r="AD678" s="960"/>
      <c r="AE678" s="849">
        <v>0</v>
      </c>
      <c r="AF678" s="960"/>
      <c r="AG678" s="849">
        <v>0</v>
      </c>
      <c r="AH678" s="960"/>
      <c r="AI678" s="212">
        <f t="shared" ref="AI678:AI687" si="1488">SUM(Y678+AA678+AC678+AE678+AG678)</f>
        <v>0</v>
      </c>
      <c r="AJ678" s="843">
        <v>0</v>
      </c>
      <c r="AK678" s="844"/>
      <c r="AL678" s="843">
        <v>0</v>
      </c>
      <c r="AM678" s="844"/>
      <c r="AN678" s="843">
        <v>0</v>
      </c>
      <c r="AO678" s="844"/>
      <c r="AP678" s="843">
        <v>0</v>
      </c>
      <c r="AQ678" s="844"/>
      <c r="AR678" s="843">
        <v>0</v>
      </c>
      <c r="AS678" s="844"/>
      <c r="AT678" s="215">
        <f t="shared" ref="AT678:AT687" si="1489">SUM(AJ678+AL678+AN678+AP678+AR678)</f>
        <v>0</v>
      </c>
      <c r="AU678" s="845">
        <v>0</v>
      </c>
      <c r="AV678" s="846"/>
      <c r="AW678" s="845">
        <v>0</v>
      </c>
      <c r="AX678" s="846"/>
      <c r="AY678" s="845">
        <v>0</v>
      </c>
      <c r="AZ678" s="846"/>
      <c r="BA678" s="845">
        <v>0</v>
      </c>
      <c r="BB678" s="846"/>
      <c r="BC678" s="845">
        <v>0</v>
      </c>
      <c r="BD678" s="846"/>
      <c r="BE678" s="218">
        <f t="shared" ref="BE678:BE687" si="1490">SUM(AU678+AW678+AY678+BA678+BC678)</f>
        <v>0</v>
      </c>
      <c r="BF678" s="847">
        <v>0</v>
      </c>
      <c r="BG678" s="848"/>
      <c r="BH678" s="847">
        <v>0</v>
      </c>
      <c r="BI678" s="848"/>
      <c r="BJ678" s="847">
        <v>0</v>
      </c>
      <c r="BK678" s="848"/>
      <c r="BL678" s="847">
        <v>0</v>
      </c>
      <c r="BM678" s="848"/>
      <c r="BN678" s="847">
        <v>0</v>
      </c>
      <c r="BO678" s="848"/>
      <c r="BP678" s="413">
        <f t="shared" ref="BP678:BP687" si="1491">SUM(BF678+BH678+BJ678+BL678+BN678)</f>
        <v>0</v>
      </c>
      <c r="BQ678" s="558">
        <f t="shared" ref="BQ678:BQ687" si="1492">N678+Y678+AJ678+AU678+BF678</f>
        <v>0</v>
      </c>
      <c r="BR678" s="522">
        <f t="shared" ref="BR678:BR687" si="1493">P678+AA678+AL678+AW678+BH678</f>
        <v>0</v>
      </c>
      <c r="BS678" s="522">
        <f t="shared" ref="BS678:BS687" si="1494">R678+AC678+AN678+AY678+BJ678</f>
        <v>0</v>
      </c>
      <c r="BT678" s="522">
        <f t="shared" ref="BT678:BT687" si="1495">T678+AE678+AP678+BA678+BL678</f>
        <v>0</v>
      </c>
      <c r="BU678" s="522">
        <f t="shared" ref="BU678:BU687" si="1496">V678+AG678+AR678+BC678+BN678</f>
        <v>0</v>
      </c>
      <c r="BV678" s="574">
        <f t="shared" ref="BV678:BV687" si="1497">SUM(BQ678:BU678)</f>
        <v>0</v>
      </c>
      <c r="BW678" s="969">
        <v>0</v>
      </c>
      <c r="BX678" s="970"/>
      <c r="BY678" s="971">
        <v>0</v>
      </c>
      <c r="BZ678" s="970"/>
      <c r="CA678" s="971">
        <v>0</v>
      </c>
      <c r="CB678" s="970"/>
      <c r="CC678" s="971">
        <v>0</v>
      </c>
      <c r="CD678" s="970"/>
      <c r="CE678" s="971">
        <v>0</v>
      </c>
      <c r="CF678" s="970"/>
      <c r="CG678" s="224">
        <f t="shared" ref="CG678:CG687" si="1498">SUM(BW678+BY678+CA678+CC678+CE678)</f>
        <v>0</v>
      </c>
      <c r="CH678" s="963">
        <v>0</v>
      </c>
      <c r="CI678" s="964"/>
      <c r="CJ678" s="963">
        <v>0</v>
      </c>
      <c r="CK678" s="964"/>
      <c r="CL678" s="963">
        <v>0</v>
      </c>
      <c r="CM678" s="964"/>
      <c r="CN678" s="963">
        <v>0</v>
      </c>
      <c r="CO678" s="964"/>
      <c r="CP678" s="963">
        <v>0</v>
      </c>
      <c r="CQ678" s="964"/>
      <c r="CR678" s="227">
        <f t="shared" ref="CR678:CR687" si="1499">SUM(CH678+CJ678+CL678+CN678+CP678)</f>
        <v>0</v>
      </c>
      <c r="CS678" s="965">
        <v>0</v>
      </c>
      <c r="CT678" s="966"/>
      <c r="CU678" s="965">
        <v>0</v>
      </c>
      <c r="CV678" s="966"/>
      <c r="CW678" s="965">
        <v>0</v>
      </c>
      <c r="CX678" s="966"/>
      <c r="CY678" s="965">
        <v>0</v>
      </c>
      <c r="CZ678" s="966"/>
      <c r="DA678" s="965">
        <v>0</v>
      </c>
      <c r="DB678" s="966"/>
      <c r="DC678" s="230">
        <f t="shared" ref="DC678:DC687" si="1500">SUM(CS678+CU678+CW678+CY678+DA678)</f>
        <v>0</v>
      </c>
      <c r="DD678" s="967">
        <v>0</v>
      </c>
      <c r="DE678" s="968"/>
      <c r="DF678" s="967">
        <v>0</v>
      </c>
      <c r="DG678" s="968"/>
      <c r="DH678" s="967">
        <v>0</v>
      </c>
      <c r="DI678" s="968"/>
      <c r="DJ678" s="967">
        <v>0</v>
      </c>
      <c r="DK678" s="968"/>
      <c r="DL678" s="967">
        <v>0</v>
      </c>
      <c r="DM678" s="968"/>
      <c r="DN678" s="233">
        <f t="shared" ref="DN678:DN687" si="1501">SUM(DD678+DF678+DH678+DJ678+DL678)</f>
        <v>0</v>
      </c>
      <c r="DO678" s="650">
        <v>0</v>
      </c>
      <c r="DP678" s="676"/>
      <c r="DQ678" s="650">
        <v>0</v>
      </c>
      <c r="DR678" s="676"/>
      <c r="DS678" s="650">
        <v>0</v>
      </c>
      <c r="DT678" s="676"/>
      <c r="DU678" s="650">
        <v>0</v>
      </c>
      <c r="DV678" s="676"/>
      <c r="DW678" s="650">
        <v>0</v>
      </c>
      <c r="DX678" s="676"/>
      <c r="DY678" s="243">
        <f t="shared" ref="DY678:DY687" si="1502">SUM(DO678+DQ678+DS678+DU678+DW678)</f>
        <v>0</v>
      </c>
      <c r="DZ678" s="558">
        <f t="shared" ref="DZ678:DZ687" si="1503">BW678+CH678+CS678+DD678+DO678</f>
        <v>0</v>
      </c>
      <c r="EA678" s="522">
        <f t="shared" ref="EA678:EA687" si="1504">BY678+CJ678+CU678+DF678+DQ678</f>
        <v>0</v>
      </c>
      <c r="EB678" s="522">
        <f t="shared" ref="EB678:EB687" si="1505">CA678+CL678+CW678+DH678+DS678</f>
        <v>0</v>
      </c>
      <c r="EC678" s="522">
        <f t="shared" ref="EC678:EC687" si="1506">CC678+CN678+CY678+DJ678+DU678</f>
        <v>0</v>
      </c>
      <c r="ED678" s="522">
        <f t="shared" ref="ED678:ED687" si="1507">CE678+CP678+DA678+DL678+DW678</f>
        <v>0</v>
      </c>
      <c r="EE678" s="574">
        <f t="shared" ref="EE678:EE687" si="1508">SUM(DZ678:ED678)</f>
        <v>0</v>
      </c>
      <c r="EF678" s="239">
        <f t="shared" ref="EF678:EF687" si="1509">N678+Y678+AJ678+AU678+BF678+BW678+CH678+CS678+DD678+DO678</f>
        <v>0</v>
      </c>
      <c r="EG678" s="239">
        <f t="shared" ref="EG678:EG687" si="1510">P678+AA678+AL678+AW678+BH678+BY678+CJ678+CU678+DF678+DQ678</f>
        <v>0</v>
      </c>
      <c r="EH678" s="239">
        <f t="shared" ref="EH678:EH687" si="1511">R678+AC678+AN678+AY678+BJ678+CA678+CL678+CW678+DH678+DS678</f>
        <v>0</v>
      </c>
      <c r="EI678" s="239">
        <f t="shared" ref="EI678:EI687" si="1512">T678+AE678+AP678+BA678+BL678+CC678+CN678+CY678+DJ678+DU678</f>
        <v>0</v>
      </c>
      <c r="EJ678" s="239">
        <f t="shared" ref="EJ678:EJ687" si="1513">V678+AG678+AR678+BC678+BN678+CE678+CP678+DA678+DL678+DW678</f>
        <v>0</v>
      </c>
      <c r="EK678" s="240">
        <f t="shared" ref="EK678:EK688" si="1514">SUM(EF678:EJ678)</f>
        <v>0</v>
      </c>
      <c r="EL678" s="34"/>
    </row>
    <row r="679" spans="1:142" s="9" customFormat="1" ht="15" customHeight="1">
      <c r="A679" s="62"/>
      <c r="B679" s="62"/>
      <c r="C679" s="703"/>
      <c r="D679" s="653"/>
      <c r="E679" s="653"/>
      <c r="F679" s="653"/>
      <c r="G679" s="653"/>
      <c r="H679" s="653"/>
      <c r="I679" s="653"/>
      <c r="J679" s="653"/>
      <c r="K679" s="653"/>
      <c r="L679" s="653"/>
      <c r="M679" s="654"/>
      <c r="N679" s="851">
        <v>0</v>
      </c>
      <c r="O679" s="654"/>
      <c r="P679" s="851">
        <v>0</v>
      </c>
      <c r="Q679" s="654"/>
      <c r="R679" s="851">
        <v>0</v>
      </c>
      <c r="S679" s="654"/>
      <c r="T679" s="851">
        <v>0</v>
      </c>
      <c r="U679" s="654"/>
      <c r="V679" s="851">
        <v>0</v>
      </c>
      <c r="W679" s="654"/>
      <c r="X679" s="92">
        <f t="shared" si="1487"/>
        <v>0</v>
      </c>
      <c r="Y679" s="849">
        <v>0</v>
      </c>
      <c r="Z679" s="960"/>
      <c r="AA679" s="849">
        <v>0</v>
      </c>
      <c r="AB679" s="960"/>
      <c r="AC679" s="849">
        <v>0</v>
      </c>
      <c r="AD679" s="960"/>
      <c r="AE679" s="849">
        <v>0</v>
      </c>
      <c r="AF679" s="960"/>
      <c r="AG679" s="849">
        <v>0</v>
      </c>
      <c r="AH679" s="960"/>
      <c r="AI679" s="212">
        <f t="shared" si="1488"/>
        <v>0</v>
      </c>
      <c r="AJ679" s="843">
        <v>0</v>
      </c>
      <c r="AK679" s="844"/>
      <c r="AL679" s="843">
        <v>0</v>
      </c>
      <c r="AM679" s="844"/>
      <c r="AN679" s="843">
        <v>0</v>
      </c>
      <c r="AO679" s="844"/>
      <c r="AP679" s="843">
        <v>0</v>
      </c>
      <c r="AQ679" s="844"/>
      <c r="AR679" s="843">
        <v>0</v>
      </c>
      <c r="AS679" s="844"/>
      <c r="AT679" s="215">
        <f t="shared" si="1489"/>
        <v>0</v>
      </c>
      <c r="AU679" s="845">
        <v>0</v>
      </c>
      <c r="AV679" s="846"/>
      <c r="AW679" s="845">
        <v>0</v>
      </c>
      <c r="AX679" s="846"/>
      <c r="AY679" s="845">
        <v>0</v>
      </c>
      <c r="AZ679" s="846"/>
      <c r="BA679" s="845">
        <v>0</v>
      </c>
      <c r="BB679" s="846"/>
      <c r="BC679" s="845">
        <v>0</v>
      </c>
      <c r="BD679" s="846"/>
      <c r="BE679" s="218">
        <f t="shared" si="1490"/>
        <v>0</v>
      </c>
      <c r="BF679" s="847">
        <v>0</v>
      </c>
      <c r="BG679" s="848"/>
      <c r="BH679" s="847">
        <v>0</v>
      </c>
      <c r="BI679" s="848"/>
      <c r="BJ679" s="847">
        <v>0</v>
      </c>
      <c r="BK679" s="848"/>
      <c r="BL679" s="847">
        <v>0</v>
      </c>
      <c r="BM679" s="848"/>
      <c r="BN679" s="847">
        <v>0</v>
      </c>
      <c r="BO679" s="848"/>
      <c r="BP679" s="413">
        <f t="shared" si="1491"/>
        <v>0</v>
      </c>
      <c r="BQ679" s="558">
        <f t="shared" si="1492"/>
        <v>0</v>
      </c>
      <c r="BR679" s="522">
        <f t="shared" si="1493"/>
        <v>0</v>
      </c>
      <c r="BS679" s="522">
        <f t="shared" si="1494"/>
        <v>0</v>
      </c>
      <c r="BT679" s="522">
        <f t="shared" si="1495"/>
        <v>0</v>
      </c>
      <c r="BU679" s="522">
        <f t="shared" si="1496"/>
        <v>0</v>
      </c>
      <c r="BV679" s="574">
        <f t="shared" si="1497"/>
        <v>0</v>
      </c>
      <c r="BW679" s="969">
        <v>0</v>
      </c>
      <c r="BX679" s="970"/>
      <c r="BY679" s="971">
        <v>0</v>
      </c>
      <c r="BZ679" s="970"/>
      <c r="CA679" s="971">
        <v>0</v>
      </c>
      <c r="CB679" s="970"/>
      <c r="CC679" s="971">
        <v>0</v>
      </c>
      <c r="CD679" s="970"/>
      <c r="CE679" s="971">
        <v>0</v>
      </c>
      <c r="CF679" s="970"/>
      <c r="CG679" s="224">
        <f t="shared" si="1498"/>
        <v>0</v>
      </c>
      <c r="CH679" s="963">
        <v>0</v>
      </c>
      <c r="CI679" s="964"/>
      <c r="CJ679" s="963">
        <v>0</v>
      </c>
      <c r="CK679" s="964"/>
      <c r="CL679" s="963">
        <v>0</v>
      </c>
      <c r="CM679" s="964"/>
      <c r="CN679" s="963">
        <v>0</v>
      </c>
      <c r="CO679" s="964"/>
      <c r="CP679" s="963">
        <v>0</v>
      </c>
      <c r="CQ679" s="964"/>
      <c r="CR679" s="227">
        <f t="shared" si="1499"/>
        <v>0</v>
      </c>
      <c r="CS679" s="965">
        <v>0</v>
      </c>
      <c r="CT679" s="966"/>
      <c r="CU679" s="965">
        <v>0</v>
      </c>
      <c r="CV679" s="966"/>
      <c r="CW679" s="965">
        <v>0</v>
      </c>
      <c r="CX679" s="966"/>
      <c r="CY679" s="965">
        <v>0</v>
      </c>
      <c r="CZ679" s="966"/>
      <c r="DA679" s="965">
        <v>0</v>
      </c>
      <c r="DB679" s="966"/>
      <c r="DC679" s="230">
        <f t="shared" si="1500"/>
        <v>0</v>
      </c>
      <c r="DD679" s="967">
        <v>0</v>
      </c>
      <c r="DE679" s="968"/>
      <c r="DF679" s="967">
        <v>0</v>
      </c>
      <c r="DG679" s="968"/>
      <c r="DH679" s="967">
        <v>0</v>
      </c>
      <c r="DI679" s="968"/>
      <c r="DJ679" s="967">
        <v>0</v>
      </c>
      <c r="DK679" s="968"/>
      <c r="DL679" s="967">
        <v>0</v>
      </c>
      <c r="DM679" s="968"/>
      <c r="DN679" s="233">
        <f t="shared" si="1501"/>
        <v>0</v>
      </c>
      <c r="DO679" s="650">
        <v>0</v>
      </c>
      <c r="DP679" s="676"/>
      <c r="DQ679" s="650">
        <v>0</v>
      </c>
      <c r="DR679" s="676"/>
      <c r="DS679" s="650">
        <v>0</v>
      </c>
      <c r="DT679" s="676"/>
      <c r="DU679" s="650">
        <v>0</v>
      </c>
      <c r="DV679" s="676"/>
      <c r="DW679" s="650">
        <v>0</v>
      </c>
      <c r="DX679" s="676"/>
      <c r="DY679" s="243">
        <f t="shared" si="1502"/>
        <v>0</v>
      </c>
      <c r="DZ679" s="558">
        <f t="shared" si="1503"/>
        <v>0</v>
      </c>
      <c r="EA679" s="522">
        <f t="shared" si="1504"/>
        <v>0</v>
      </c>
      <c r="EB679" s="522">
        <f t="shared" si="1505"/>
        <v>0</v>
      </c>
      <c r="EC679" s="522">
        <f t="shared" si="1506"/>
        <v>0</v>
      </c>
      <c r="ED679" s="522">
        <f t="shared" si="1507"/>
        <v>0</v>
      </c>
      <c r="EE679" s="574">
        <f t="shared" si="1508"/>
        <v>0</v>
      </c>
      <c r="EF679" s="239">
        <f t="shared" si="1509"/>
        <v>0</v>
      </c>
      <c r="EG679" s="239">
        <f t="shared" si="1510"/>
        <v>0</v>
      </c>
      <c r="EH679" s="239">
        <f t="shared" si="1511"/>
        <v>0</v>
      </c>
      <c r="EI679" s="239">
        <f t="shared" si="1512"/>
        <v>0</v>
      </c>
      <c r="EJ679" s="239">
        <f t="shared" si="1513"/>
        <v>0</v>
      </c>
      <c r="EK679" s="240">
        <f t="shared" si="1514"/>
        <v>0</v>
      </c>
      <c r="EL679" s="34"/>
    </row>
    <row r="680" spans="1:142" s="9" customFormat="1" ht="15" customHeight="1">
      <c r="A680" s="62"/>
      <c r="B680" s="62"/>
      <c r="C680" s="703"/>
      <c r="D680" s="653"/>
      <c r="E680" s="653"/>
      <c r="F680" s="653"/>
      <c r="G680" s="653"/>
      <c r="H680" s="653"/>
      <c r="I680" s="653"/>
      <c r="J680" s="653"/>
      <c r="K680" s="653"/>
      <c r="L680" s="653"/>
      <c r="M680" s="654"/>
      <c r="N680" s="851">
        <v>0</v>
      </c>
      <c r="O680" s="654"/>
      <c r="P680" s="851">
        <v>0</v>
      </c>
      <c r="Q680" s="654"/>
      <c r="R680" s="851">
        <v>0</v>
      </c>
      <c r="S680" s="654"/>
      <c r="T680" s="851">
        <v>0</v>
      </c>
      <c r="U680" s="654"/>
      <c r="V680" s="851">
        <v>0</v>
      </c>
      <c r="W680" s="654"/>
      <c r="X680" s="92">
        <f t="shared" si="1487"/>
        <v>0</v>
      </c>
      <c r="Y680" s="849">
        <v>0</v>
      </c>
      <c r="Z680" s="960"/>
      <c r="AA680" s="849">
        <v>0</v>
      </c>
      <c r="AB680" s="960"/>
      <c r="AC680" s="849">
        <v>0</v>
      </c>
      <c r="AD680" s="960"/>
      <c r="AE680" s="849">
        <v>0</v>
      </c>
      <c r="AF680" s="960"/>
      <c r="AG680" s="849">
        <v>0</v>
      </c>
      <c r="AH680" s="960"/>
      <c r="AI680" s="212">
        <f t="shared" si="1488"/>
        <v>0</v>
      </c>
      <c r="AJ680" s="843">
        <v>0</v>
      </c>
      <c r="AK680" s="844"/>
      <c r="AL680" s="843">
        <v>0</v>
      </c>
      <c r="AM680" s="844"/>
      <c r="AN680" s="843">
        <v>0</v>
      </c>
      <c r="AO680" s="844"/>
      <c r="AP680" s="843">
        <v>0</v>
      </c>
      <c r="AQ680" s="844"/>
      <c r="AR680" s="843">
        <v>0</v>
      </c>
      <c r="AS680" s="844"/>
      <c r="AT680" s="215">
        <f t="shared" si="1489"/>
        <v>0</v>
      </c>
      <c r="AU680" s="845">
        <v>0</v>
      </c>
      <c r="AV680" s="846"/>
      <c r="AW680" s="845">
        <v>0</v>
      </c>
      <c r="AX680" s="846"/>
      <c r="AY680" s="845">
        <v>0</v>
      </c>
      <c r="AZ680" s="846"/>
      <c r="BA680" s="845">
        <v>0</v>
      </c>
      <c r="BB680" s="846"/>
      <c r="BC680" s="845">
        <v>0</v>
      </c>
      <c r="BD680" s="846"/>
      <c r="BE680" s="218">
        <f t="shared" si="1490"/>
        <v>0</v>
      </c>
      <c r="BF680" s="847">
        <v>0</v>
      </c>
      <c r="BG680" s="848"/>
      <c r="BH680" s="847">
        <v>0</v>
      </c>
      <c r="BI680" s="848"/>
      <c r="BJ680" s="847">
        <v>0</v>
      </c>
      <c r="BK680" s="848"/>
      <c r="BL680" s="847">
        <v>0</v>
      </c>
      <c r="BM680" s="848"/>
      <c r="BN680" s="847">
        <v>0</v>
      </c>
      <c r="BO680" s="848"/>
      <c r="BP680" s="413">
        <f t="shared" si="1491"/>
        <v>0</v>
      </c>
      <c r="BQ680" s="558">
        <f t="shared" si="1492"/>
        <v>0</v>
      </c>
      <c r="BR680" s="522">
        <f t="shared" si="1493"/>
        <v>0</v>
      </c>
      <c r="BS680" s="522">
        <f t="shared" si="1494"/>
        <v>0</v>
      </c>
      <c r="BT680" s="522">
        <f t="shared" si="1495"/>
        <v>0</v>
      </c>
      <c r="BU680" s="522">
        <f t="shared" si="1496"/>
        <v>0</v>
      </c>
      <c r="BV680" s="574">
        <f t="shared" si="1497"/>
        <v>0</v>
      </c>
      <c r="BW680" s="969">
        <v>0</v>
      </c>
      <c r="BX680" s="970"/>
      <c r="BY680" s="971">
        <v>0</v>
      </c>
      <c r="BZ680" s="970"/>
      <c r="CA680" s="971">
        <v>0</v>
      </c>
      <c r="CB680" s="970"/>
      <c r="CC680" s="971">
        <v>0</v>
      </c>
      <c r="CD680" s="970"/>
      <c r="CE680" s="971">
        <v>0</v>
      </c>
      <c r="CF680" s="970"/>
      <c r="CG680" s="224">
        <f t="shared" si="1498"/>
        <v>0</v>
      </c>
      <c r="CH680" s="963">
        <v>0</v>
      </c>
      <c r="CI680" s="964"/>
      <c r="CJ680" s="963">
        <v>0</v>
      </c>
      <c r="CK680" s="964"/>
      <c r="CL680" s="963">
        <v>0</v>
      </c>
      <c r="CM680" s="964"/>
      <c r="CN680" s="963">
        <v>0</v>
      </c>
      <c r="CO680" s="964"/>
      <c r="CP680" s="963">
        <v>0</v>
      </c>
      <c r="CQ680" s="964"/>
      <c r="CR680" s="227">
        <f t="shared" si="1499"/>
        <v>0</v>
      </c>
      <c r="CS680" s="965">
        <v>0</v>
      </c>
      <c r="CT680" s="966"/>
      <c r="CU680" s="965">
        <v>0</v>
      </c>
      <c r="CV680" s="966"/>
      <c r="CW680" s="965">
        <v>0</v>
      </c>
      <c r="CX680" s="966"/>
      <c r="CY680" s="965">
        <v>0</v>
      </c>
      <c r="CZ680" s="966"/>
      <c r="DA680" s="965">
        <v>0</v>
      </c>
      <c r="DB680" s="966"/>
      <c r="DC680" s="230">
        <f t="shared" si="1500"/>
        <v>0</v>
      </c>
      <c r="DD680" s="967">
        <v>0</v>
      </c>
      <c r="DE680" s="968"/>
      <c r="DF680" s="967">
        <v>0</v>
      </c>
      <c r="DG680" s="968"/>
      <c r="DH680" s="967">
        <v>0</v>
      </c>
      <c r="DI680" s="968"/>
      <c r="DJ680" s="967">
        <v>0</v>
      </c>
      <c r="DK680" s="968"/>
      <c r="DL680" s="967">
        <v>0</v>
      </c>
      <c r="DM680" s="968"/>
      <c r="DN680" s="233">
        <f t="shared" si="1501"/>
        <v>0</v>
      </c>
      <c r="DO680" s="650">
        <v>0</v>
      </c>
      <c r="DP680" s="676"/>
      <c r="DQ680" s="650">
        <v>0</v>
      </c>
      <c r="DR680" s="676"/>
      <c r="DS680" s="650">
        <v>0</v>
      </c>
      <c r="DT680" s="676"/>
      <c r="DU680" s="650">
        <v>0</v>
      </c>
      <c r="DV680" s="676"/>
      <c r="DW680" s="650">
        <v>0</v>
      </c>
      <c r="DX680" s="676"/>
      <c r="DY680" s="243">
        <f t="shared" si="1502"/>
        <v>0</v>
      </c>
      <c r="DZ680" s="558">
        <f t="shared" si="1503"/>
        <v>0</v>
      </c>
      <c r="EA680" s="522">
        <f t="shared" si="1504"/>
        <v>0</v>
      </c>
      <c r="EB680" s="522">
        <f t="shared" si="1505"/>
        <v>0</v>
      </c>
      <c r="EC680" s="522">
        <f t="shared" si="1506"/>
        <v>0</v>
      </c>
      <c r="ED680" s="522">
        <f t="shared" si="1507"/>
        <v>0</v>
      </c>
      <c r="EE680" s="574">
        <f t="shared" si="1508"/>
        <v>0</v>
      </c>
      <c r="EF680" s="239">
        <f t="shared" si="1509"/>
        <v>0</v>
      </c>
      <c r="EG680" s="239">
        <f t="shared" si="1510"/>
        <v>0</v>
      </c>
      <c r="EH680" s="239">
        <f t="shared" si="1511"/>
        <v>0</v>
      </c>
      <c r="EI680" s="239">
        <f t="shared" si="1512"/>
        <v>0</v>
      </c>
      <c r="EJ680" s="239">
        <f t="shared" si="1513"/>
        <v>0</v>
      </c>
      <c r="EK680" s="240">
        <f t="shared" si="1514"/>
        <v>0</v>
      </c>
      <c r="EL680" s="34"/>
    </row>
    <row r="681" spans="1:142" s="9" customFormat="1" ht="15" customHeight="1">
      <c r="A681" s="62"/>
      <c r="B681" s="62"/>
      <c r="C681" s="652"/>
      <c r="D681" s="653"/>
      <c r="E681" s="653"/>
      <c r="F681" s="653"/>
      <c r="G681" s="653"/>
      <c r="H681" s="653"/>
      <c r="I681" s="653"/>
      <c r="J681" s="653"/>
      <c r="K681" s="653"/>
      <c r="L681" s="653"/>
      <c r="M681" s="654"/>
      <c r="N681" s="851">
        <v>0</v>
      </c>
      <c r="O681" s="654"/>
      <c r="P681" s="851">
        <v>0</v>
      </c>
      <c r="Q681" s="654"/>
      <c r="R681" s="851">
        <v>0</v>
      </c>
      <c r="S681" s="654"/>
      <c r="T681" s="851">
        <v>0</v>
      </c>
      <c r="U681" s="654"/>
      <c r="V681" s="851">
        <v>0</v>
      </c>
      <c r="W681" s="654"/>
      <c r="X681" s="92">
        <f t="shared" si="1487"/>
        <v>0</v>
      </c>
      <c r="Y681" s="849">
        <v>0</v>
      </c>
      <c r="Z681" s="960"/>
      <c r="AA681" s="849">
        <v>0</v>
      </c>
      <c r="AB681" s="960"/>
      <c r="AC681" s="849">
        <v>0</v>
      </c>
      <c r="AD681" s="960"/>
      <c r="AE681" s="849">
        <v>0</v>
      </c>
      <c r="AF681" s="960"/>
      <c r="AG681" s="849">
        <v>0</v>
      </c>
      <c r="AH681" s="960"/>
      <c r="AI681" s="212">
        <f t="shared" si="1488"/>
        <v>0</v>
      </c>
      <c r="AJ681" s="843">
        <v>0</v>
      </c>
      <c r="AK681" s="844"/>
      <c r="AL681" s="843">
        <v>0</v>
      </c>
      <c r="AM681" s="844"/>
      <c r="AN681" s="843">
        <v>0</v>
      </c>
      <c r="AO681" s="844"/>
      <c r="AP681" s="843">
        <v>0</v>
      </c>
      <c r="AQ681" s="844"/>
      <c r="AR681" s="843">
        <v>0</v>
      </c>
      <c r="AS681" s="844"/>
      <c r="AT681" s="215">
        <f t="shared" si="1489"/>
        <v>0</v>
      </c>
      <c r="AU681" s="845">
        <v>0</v>
      </c>
      <c r="AV681" s="846"/>
      <c r="AW681" s="845">
        <v>0</v>
      </c>
      <c r="AX681" s="846"/>
      <c r="AY681" s="845">
        <v>0</v>
      </c>
      <c r="AZ681" s="846"/>
      <c r="BA681" s="845">
        <v>0</v>
      </c>
      <c r="BB681" s="846"/>
      <c r="BC681" s="845">
        <v>0</v>
      </c>
      <c r="BD681" s="846"/>
      <c r="BE681" s="218">
        <f t="shared" si="1490"/>
        <v>0</v>
      </c>
      <c r="BF681" s="847">
        <v>0</v>
      </c>
      <c r="BG681" s="848"/>
      <c r="BH681" s="847">
        <v>0</v>
      </c>
      <c r="BI681" s="848"/>
      <c r="BJ681" s="847">
        <v>0</v>
      </c>
      <c r="BK681" s="848"/>
      <c r="BL681" s="847">
        <v>0</v>
      </c>
      <c r="BM681" s="848"/>
      <c r="BN681" s="847">
        <v>0</v>
      </c>
      <c r="BO681" s="848"/>
      <c r="BP681" s="413">
        <f t="shared" si="1491"/>
        <v>0</v>
      </c>
      <c r="BQ681" s="558">
        <f t="shared" si="1492"/>
        <v>0</v>
      </c>
      <c r="BR681" s="522">
        <f t="shared" si="1493"/>
        <v>0</v>
      </c>
      <c r="BS681" s="522">
        <f t="shared" si="1494"/>
        <v>0</v>
      </c>
      <c r="BT681" s="522">
        <f t="shared" si="1495"/>
        <v>0</v>
      </c>
      <c r="BU681" s="522">
        <f t="shared" si="1496"/>
        <v>0</v>
      </c>
      <c r="BV681" s="574">
        <f t="shared" si="1497"/>
        <v>0</v>
      </c>
      <c r="BW681" s="969">
        <v>0</v>
      </c>
      <c r="BX681" s="970"/>
      <c r="BY681" s="971">
        <v>0</v>
      </c>
      <c r="BZ681" s="970"/>
      <c r="CA681" s="971">
        <v>0</v>
      </c>
      <c r="CB681" s="970"/>
      <c r="CC681" s="971">
        <v>0</v>
      </c>
      <c r="CD681" s="970"/>
      <c r="CE681" s="971">
        <v>0</v>
      </c>
      <c r="CF681" s="970"/>
      <c r="CG681" s="224">
        <f t="shared" si="1498"/>
        <v>0</v>
      </c>
      <c r="CH681" s="963">
        <v>0</v>
      </c>
      <c r="CI681" s="964"/>
      <c r="CJ681" s="963">
        <v>0</v>
      </c>
      <c r="CK681" s="964"/>
      <c r="CL681" s="963">
        <v>0</v>
      </c>
      <c r="CM681" s="964"/>
      <c r="CN681" s="963">
        <v>0</v>
      </c>
      <c r="CO681" s="964"/>
      <c r="CP681" s="963">
        <v>0</v>
      </c>
      <c r="CQ681" s="964"/>
      <c r="CR681" s="227">
        <f t="shared" si="1499"/>
        <v>0</v>
      </c>
      <c r="CS681" s="965">
        <v>0</v>
      </c>
      <c r="CT681" s="966"/>
      <c r="CU681" s="965">
        <v>0</v>
      </c>
      <c r="CV681" s="966"/>
      <c r="CW681" s="965">
        <v>0</v>
      </c>
      <c r="CX681" s="966"/>
      <c r="CY681" s="965">
        <v>0</v>
      </c>
      <c r="CZ681" s="966"/>
      <c r="DA681" s="965">
        <v>0</v>
      </c>
      <c r="DB681" s="966"/>
      <c r="DC681" s="230">
        <f t="shared" si="1500"/>
        <v>0</v>
      </c>
      <c r="DD681" s="967">
        <v>0</v>
      </c>
      <c r="DE681" s="968"/>
      <c r="DF681" s="967">
        <v>0</v>
      </c>
      <c r="DG681" s="968"/>
      <c r="DH681" s="967">
        <v>0</v>
      </c>
      <c r="DI681" s="968"/>
      <c r="DJ681" s="967">
        <v>0</v>
      </c>
      <c r="DK681" s="968"/>
      <c r="DL681" s="967">
        <v>0</v>
      </c>
      <c r="DM681" s="968"/>
      <c r="DN681" s="233">
        <f t="shared" si="1501"/>
        <v>0</v>
      </c>
      <c r="DO681" s="650">
        <v>0</v>
      </c>
      <c r="DP681" s="676"/>
      <c r="DQ681" s="650">
        <v>0</v>
      </c>
      <c r="DR681" s="676"/>
      <c r="DS681" s="650">
        <v>0</v>
      </c>
      <c r="DT681" s="676"/>
      <c r="DU681" s="650">
        <v>0</v>
      </c>
      <c r="DV681" s="676"/>
      <c r="DW681" s="650">
        <v>0</v>
      </c>
      <c r="DX681" s="676"/>
      <c r="DY681" s="243">
        <f t="shared" si="1502"/>
        <v>0</v>
      </c>
      <c r="DZ681" s="558">
        <f t="shared" si="1503"/>
        <v>0</v>
      </c>
      <c r="EA681" s="522">
        <f t="shared" si="1504"/>
        <v>0</v>
      </c>
      <c r="EB681" s="522">
        <f t="shared" si="1505"/>
        <v>0</v>
      </c>
      <c r="EC681" s="522">
        <f t="shared" si="1506"/>
        <v>0</v>
      </c>
      <c r="ED681" s="522">
        <f t="shared" si="1507"/>
        <v>0</v>
      </c>
      <c r="EE681" s="574">
        <f t="shared" si="1508"/>
        <v>0</v>
      </c>
      <c r="EF681" s="239">
        <f t="shared" si="1509"/>
        <v>0</v>
      </c>
      <c r="EG681" s="239">
        <f t="shared" si="1510"/>
        <v>0</v>
      </c>
      <c r="EH681" s="239">
        <f t="shared" si="1511"/>
        <v>0</v>
      </c>
      <c r="EI681" s="239">
        <f t="shared" si="1512"/>
        <v>0</v>
      </c>
      <c r="EJ681" s="239">
        <f t="shared" si="1513"/>
        <v>0</v>
      </c>
      <c r="EK681" s="240">
        <f t="shared" si="1514"/>
        <v>0</v>
      </c>
      <c r="EL681" s="34"/>
    </row>
    <row r="682" spans="1:142" s="9" customFormat="1" ht="15" customHeight="1">
      <c r="A682" s="62"/>
      <c r="B682" s="62"/>
      <c r="C682" s="703"/>
      <c r="D682" s="653"/>
      <c r="E682" s="653"/>
      <c r="F682" s="653"/>
      <c r="G682" s="653"/>
      <c r="H682" s="653"/>
      <c r="I682" s="653"/>
      <c r="J682" s="653"/>
      <c r="K682" s="653"/>
      <c r="L682" s="653"/>
      <c r="M682" s="654"/>
      <c r="N682" s="851">
        <v>0</v>
      </c>
      <c r="O682" s="654"/>
      <c r="P682" s="851">
        <v>0</v>
      </c>
      <c r="Q682" s="654"/>
      <c r="R682" s="851">
        <v>0</v>
      </c>
      <c r="S682" s="654"/>
      <c r="T682" s="851">
        <v>0</v>
      </c>
      <c r="U682" s="654"/>
      <c r="V682" s="851">
        <v>0</v>
      </c>
      <c r="W682" s="654"/>
      <c r="X682" s="92">
        <f t="shared" si="1487"/>
        <v>0</v>
      </c>
      <c r="Y682" s="849">
        <v>0</v>
      </c>
      <c r="Z682" s="960"/>
      <c r="AA682" s="849">
        <v>0</v>
      </c>
      <c r="AB682" s="960"/>
      <c r="AC682" s="849">
        <v>0</v>
      </c>
      <c r="AD682" s="960"/>
      <c r="AE682" s="849">
        <v>0</v>
      </c>
      <c r="AF682" s="960"/>
      <c r="AG682" s="849">
        <v>0</v>
      </c>
      <c r="AH682" s="960"/>
      <c r="AI682" s="212">
        <f t="shared" si="1488"/>
        <v>0</v>
      </c>
      <c r="AJ682" s="843">
        <v>0</v>
      </c>
      <c r="AK682" s="844"/>
      <c r="AL682" s="843">
        <v>0</v>
      </c>
      <c r="AM682" s="844"/>
      <c r="AN682" s="843">
        <v>0</v>
      </c>
      <c r="AO682" s="844"/>
      <c r="AP682" s="843">
        <v>0</v>
      </c>
      <c r="AQ682" s="844"/>
      <c r="AR682" s="843">
        <v>0</v>
      </c>
      <c r="AS682" s="844"/>
      <c r="AT682" s="215">
        <f t="shared" si="1489"/>
        <v>0</v>
      </c>
      <c r="AU682" s="845">
        <v>0</v>
      </c>
      <c r="AV682" s="846"/>
      <c r="AW682" s="845">
        <v>0</v>
      </c>
      <c r="AX682" s="846"/>
      <c r="AY682" s="845">
        <v>0</v>
      </c>
      <c r="AZ682" s="846"/>
      <c r="BA682" s="845">
        <v>0</v>
      </c>
      <c r="BB682" s="846"/>
      <c r="BC682" s="845">
        <v>0</v>
      </c>
      <c r="BD682" s="846"/>
      <c r="BE682" s="218">
        <f t="shared" si="1490"/>
        <v>0</v>
      </c>
      <c r="BF682" s="847">
        <v>0</v>
      </c>
      <c r="BG682" s="848"/>
      <c r="BH682" s="847">
        <v>0</v>
      </c>
      <c r="BI682" s="848"/>
      <c r="BJ682" s="847">
        <v>0</v>
      </c>
      <c r="BK682" s="848"/>
      <c r="BL682" s="847">
        <v>0</v>
      </c>
      <c r="BM682" s="848"/>
      <c r="BN682" s="847">
        <v>0</v>
      </c>
      <c r="BO682" s="848"/>
      <c r="BP682" s="413">
        <f t="shared" si="1491"/>
        <v>0</v>
      </c>
      <c r="BQ682" s="558">
        <f t="shared" si="1492"/>
        <v>0</v>
      </c>
      <c r="BR682" s="522">
        <f t="shared" si="1493"/>
        <v>0</v>
      </c>
      <c r="BS682" s="522">
        <f t="shared" si="1494"/>
        <v>0</v>
      </c>
      <c r="BT682" s="522">
        <f t="shared" si="1495"/>
        <v>0</v>
      </c>
      <c r="BU682" s="522">
        <f t="shared" si="1496"/>
        <v>0</v>
      </c>
      <c r="BV682" s="574">
        <f t="shared" si="1497"/>
        <v>0</v>
      </c>
      <c r="BW682" s="969">
        <v>0</v>
      </c>
      <c r="BX682" s="970"/>
      <c r="BY682" s="971">
        <v>0</v>
      </c>
      <c r="BZ682" s="970"/>
      <c r="CA682" s="971">
        <v>0</v>
      </c>
      <c r="CB682" s="970"/>
      <c r="CC682" s="971">
        <v>0</v>
      </c>
      <c r="CD682" s="970"/>
      <c r="CE682" s="971">
        <v>0</v>
      </c>
      <c r="CF682" s="970"/>
      <c r="CG682" s="224">
        <f t="shared" si="1498"/>
        <v>0</v>
      </c>
      <c r="CH682" s="963">
        <v>0</v>
      </c>
      <c r="CI682" s="964"/>
      <c r="CJ682" s="963">
        <v>0</v>
      </c>
      <c r="CK682" s="964"/>
      <c r="CL682" s="963">
        <v>0</v>
      </c>
      <c r="CM682" s="964"/>
      <c r="CN682" s="963">
        <v>0</v>
      </c>
      <c r="CO682" s="964"/>
      <c r="CP682" s="963">
        <v>0</v>
      </c>
      <c r="CQ682" s="964"/>
      <c r="CR682" s="227">
        <f t="shared" si="1499"/>
        <v>0</v>
      </c>
      <c r="CS682" s="965">
        <v>0</v>
      </c>
      <c r="CT682" s="966"/>
      <c r="CU682" s="965">
        <v>0</v>
      </c>
      <c r="CV682" s="966"/>
      <c r="CW682" s="965">
        <v>0</v>
      </c>
      <c r="CX682" s="966"/>
      <c r="CY682" s="965">
        <v>0</v>
      </c>
      <c r="CZ682" s="966"/>
      <c r="DA682" s="965">
        <v>0</v>
      </c>
      <c r="DB682" s="966"/>
      <c r="DC682" s="230">
        <f t="shared" si="1500"/>
        <v>0</v>
      </c>
      <c r="DD682" s="967">
        <v>0</v>
      </c>
      <c r="DE682" s="968"/>
      <c r="DF682" s="967">
        <v>0</v>
      </c>
      <c r="DG682" s="968"/>
      <c r="DH682" s="967">
        <v>0</v>
      </c>
      <c r="DI682" s="968"/>
      <c r="DJ682" s="967">
        <v>0</v>
      </c>
      <c r="DK682" s="968"/>
      <c r="DL682" s="967">
        <v>0</v>
      </c>
      <c r="DM682" s="968"/>
      <c r="DN682" s="233">
        <f t="shared" si="1501"/>
        <v>0</v>
      </c>
      <c r="DO682" s="650">
        <v>0</v>
      </c>
      <c r="DP682" s="676"/>
      <c r="DQ682" s="650">
        <v>0</v>
      </c>
      <c r="DR682" s="676"/>
      <c r="DS682" s="650">
        <v>0</v>
      </c>
      <c r="DT682" s="676"/>
      <c r="DU682" s="650">
        <v>0</v>
      </c>
      <c r="DV682" s="676"/>
      <c r="DW682" s="650">
        <v>0</v>
      </c>
      <c r="DX682" s="676"/>
      <c r="DY682" s="243">
        <f t="shared" si="1502"/>
        <v>0</v>
      </c>
      <c r="DZ682" s="558">
        <f t="shared" si="1503"/>
        <v>0</v>
      </c>
      <c r="EA682" s="522">
        <f t="shared" si="1504"/>
        <v>0</v>
      </c>
      <c r="EB682" s="522">
        <f t="shared" si="1505"/>
        <v>0</v>
      </c>
      <c r="EC682" s="522">
        <f t="shared" si="1506"/>
        <v>0</v>
      </c>
      <c r="ED682" s="522">
        <f t="shared" si="1507"/>
        <v>0</v>
      </c>
      <c r="EE682" s="574">
        <f t="shared" si="1508"/>
        <v>0</v>
      </c>
      <c r="EF682" s="239">
        <f t="shared" si="1509"/>
        <v>0</v>
      </c>
      <c r="EG682" s="239">
        <f t="shared" si="1510"/>
        <v>0</v>
      </c>
      <c r="EH682" s="239">
        <f t="shared" si="1511"/>
        <v>0</v>
      </c>
      <c r="EI682" s="239">
        <f t="shared" si="1512"/>
        <v>0</v>
      </c>
      <c r="EJ682" s="239">
        <f t="shared" si="1513"/>
        <v>0</v>
      </c>
      <c r="EK682" s="240">
        <f t="shared" si="1514"/>
        <v>0</v>
      </c>
      <c r="EL682" s="34"/>
    </row>
    <row r="683" spans="1:142" s="9" customFormat="1" ht="15" customHeight="1">
      <c r="A683" s="62"/>
      <c r="B683" s="62"/>
      <c r="C683" s="703"/>
      <c r="D683" s="653"/>
      <c r="E683" s="653"/>
      <c r="F683" s="653"/>
      <c r="G683" s="653"/>
      <c r="H683" s="653"/>
      <c r="I683" s="653"/>
      <c r="J683" s="653"/>
      <c r="K683" s="653"/>
      <c r="L683" s="653"/>
      <c r="M683" s="654"/>
      <c r="N683" s="851">
        <v>0</v>
      </c>
      <c r="O683" s="654"/>
      <c r="P683" s="851">
        <v>0</v>
      </c>
      <c r="Q683" s="654"/>
      <c r="R683" s="851">
        <v>0</v>
      </c>
      <c r="S683" s="654"/>
      <c r="T683" s="851">
        <v>0</v>
      </c>
      <c r="U683" s="654"/>
      <c r="V683" s="851">
        <v>0</v>
      </c>
      <c r="W683" s="654"/>
      <c r="X683" s="92">
        <f t="shared" si="1487"/>
        <v>0</v>
      </c>
      <c r="Y683" s="849">
        <v>0</v>
      </c>
      <c r="Z683" s="960"/>
      <c r="AA683" s="849">
        <v>0</v>
      </c>
      <c r="AB683" s="960"/>
      <c r="AC683" s="849">
        <v>0</v>
      </c>
      <c r="AD683" s="960"/>
      <c r="AE683" s="849">
        <v>0</v>
      </c>
      <c r="AF683" s="960"/>
      <c r="AG683" s="849">
        <v>0</v>
      </c>
      <c r="AH683" s="960"/>
      <c r="AI683" s="212">
        <f t="shared" si="1488"/>
        <v>0</v>
      </c>
      <c r="AJ683" s="843">
        <v>0</v>
      </c>
      <c r="AK683" s="844"/>
      <c r="AL683" s="843">
        <v>0</v>
      </c>
      <c r="AM683" s="844"/>
      <c r="AN683" s="843">
        <v>0</v>
      </c>
      <c r="AO683" s="844"/>
      <c r="AP683" s="843">
        <v>0</v>
      </c>
      <c r="AQ683" s="844"/>
      <c r="AR683" s="843">
        <v>0</v>
      </c>
      <c r="AS683" s="844"/>
      <c r="AT683" s="215">
        <f t="shared" si="1489"/>
        <v>0</v>
      </c>
      <c r="AU683" s="845">
        <v>0</v>
      </c>
      <c r="AV683" s="846"/>
      <c r="AW683" s="845">
        <v>0</v>
      </c>
      <c r="AX683" s="846"/>
      <c r="AY683" s="845">
        <v>0</v>
      </c>
      <c r="AZ683" s="846"/>
      <c r="BA683" s="845">
        <v>0</v>
      </c>
      <c r="BB683" s="846"/>
      <c r="BC683" s="845">
        <v>0</v>
      </c>
      <c r="BD683" s="846"/>
      <c r="BE683" s="218">
        <f t="shared" si="1490"/>
        <v>0</v>
      </c>
      <c r="BF683" s="847">
        <v>0</v>
      </c>
      <c r="BG683" s="848"/>
      <c r="BH683" s="847">
        <v>0</v>
      </c>
      <c r="BI683" s="848"/>
      <c r="BJ683" s="847">
        <v>0</v>
      </c>
      <c r="BK683" s="848"/>
      <c r="BL683" s="847">
        <v>0</v>
      </c>
      <c r="BM683" s="848"/>
      <c r="BN683" s="847">
        <v>0</v>
      </c>
      <c r="BO683" s="848"/>
      <c r="BP683" s="413">
        <f t="shared" si="1491"/>
        <v>0</v>
      </c>
      <c r="BQ683" s="558">
        <f t="shared" si="1492"/>
        <v>0</v>
      </c>
      <c r="BR683" s="522">
        <f t="shared" si="1493"/>
        <v>0</v>
      </c>
      <c r="BS683" s="522">
        <f t="shared" si="1494"/>
        <v>0</v>
      </c>
      <c r="BT683" s="522">
        <f t="shared" si="1495"/>
        <v>0</v>
      </c>
      <c r="BU683" s="522">
        <f t="shared" si="1496"/>
        <v>0</v>
      </c>
      <c r="BV683" s="574">
        <f t="shared" si="1497"/>
        <v>0</v>
      </c>
      <c r="BW683" s="969">
        <v>0</v>
      </c>
      <c r="BX683" s="970"/>
      <c r="BY683" s="971">
        <v>0</v>
      </c>
      <c r="BZ683" s="970"/>
      <c r="CA683" s="971">
        <v>0</v>
      </c>
      <c r="CB683" s="970"/>
      <c r="CC683" s="971">
        <v>0</v>
      </c>
      <c r="CD683" s="970"/>
      <c r="CE683" s="971">
        <v>0</v>
      </c>
      <c r="CF683" s="970"/>
      <c r="CG683" s="224">
        <f t="shared" si="1498"/>
        <v>0</v>
      </c>
      <c r="CH683" s="963">
        <v>0</v>
      </c>
      <c r="CI683" s="964"/>
      <c r="CJ683" s="963">
        <v>0</v>
      </c>
      <c r="CK683" s="964"/>
      <c r="CL683" s="963">
        <v>0</v>
      </c>
      <c r="CM683" s="964"/>
      <c r="CN683" s="963">
        <v>0</v>
      </c>
      <c r="CO683" s="964"/>
      <c r="CP683" s="963">
        <v>0</v>
      </c>
      <c r="CQ683" s="964"/>
      <c r="CR683" s="227">
        <f t="shared" si="1499"/>
        <v>0</v>
      </c>
      <c r="CS683" s="965">
        <v>0</v>
      </c>
      <c r="CT683" s="966"/>
      <c r="CU683" s="965">
        <v>0</v>
      </c>
      <c r="CV683" s="966"/>
      <c r="CW683" s="965">
        <v>0</v>
      </c>
      <c r="CX683" s="966"/>
      <c r="CY683" s="965">
        <v>0</v>
      </c>
      <c r="CZ683" s="966"/>
      <c r="DA683" s="965">
        <v>0</v>
      </c>
      <c r="DB683" s="966"/>
      <c r="DC683" s="230">
        <f t="shared" si="1500"/>
        <v>0</v>
      </c>
      <c r="DD683" s="967">
        <v>0</v>
      </c>
      <c r="DE683" s="968"/>
      <c r="DF683" s="967">
        <v>0</v>
      </c>
      <c r="DG683" s="968"/>
      <c r="DH683" s="967">
        <v>0</v>
      </c>
      <c r="DI683" s="968"/>
      <c r="DJ683" s="967">
        <v>0</v>
      </c>
      <c r="DK683" s="968"/>
      <c r="DL683" s="967">
        <v>0</v>
      </c>
      <c r="DM683" s="968"/>
      <c r="DN683" s="233">
        <f t="shared" si="1501"/>
        <v>0</v>
      </c>
      <c r="DO683" s="650">
        <v>0</v>
      </c>
      <c r="DP683" s="676"/>
      <c r="DQ683" s="650">
        <v>0</v>
      </c>
      <c r="DR683" s="676"/>
      <c r="DS683" s="650">
        <v>0</v>
      </c>
      <c r="DT683" s="676"/>
      <c r="DU683" s="650">
        <v>0</v>
      </c>
      <c r="DV683" s="676"/>
      <c r="DW683" s="650">
        <v>0</v>
      </c>
      <c r="DX683" s="676"/>
      <c r="DY683" s="243">
        <f t="shared" si="1502"/>
        <v>0</v>
      </c>
      <c r="DZ683" s="558">
        <f t="shared" si="1503"/>
        <v>0</v>
      </c>
      <c r="EA683" s="522">
        <f t="shared" si="1504"/>
        <v>0</v>
      </c>
      <c r="EB683" s="522">
        <f t="shared" si="1505"/>
        <v>0</v>
      </c>
      <c r="EC683" s="522">
        <f t="shared" si="1506"/>
        <v>0</v>
      </c>
      <c r="ED683" s="522">
        <f t="shared" si="1507"/>
        <v>0</v>
      </c>
      <c r="EE683" s="574">
        <f t="shared" si="1508"/>
        <v>0</v>
      </c>
      <c r="EF683" s="239">
        <f t="shared" si="1509"/>
        <v>0</v>
      </c>
      <c r="EG683" s="239">
        <f t="shared" si="1510"/>
        <v>0</v>
      </c>
      <c r="EH683" s="239">
        <f t="shared" si="1511"/>
        <v>0</v>
      </c>
      <c r="EI683" s="239">
        <f t="shared" si="1512"/>
        <v>0</v>
      </c>
      <c r="EJ683" s="239">
        <f t="shared" si="1513"/>
        <v>0</v>
      </c>
      <c r="EK683" s="240">
        <f t="shared" si="1514"/>
        <v>0</v>
      </c>
      <c r="EL683" s="34"/>
    </row>
    <row r="684" spans="1:142" s="9" customFormat="1" ht="15" customHeight="1">
      <c r="A684" s="62"/>
      <c r="B684" s="62"/>
      <c r="C684" s="703"/>
      <c r="D684" s="653"/>
      <c r="E684" s="653"/>
      <c r="F684" s="653"/>
      <c r="G684" s="653"/>
      <c r="H684" s="653"/>
      <c r="I684" s="653"/>
      <c r="J684" s="653"/>
      <c r="K684" s="653"/>
      <c r="L684" s="653"/>
      <c r="M684" s="654"/>
      <c r="N684" s="851">
        <v>0</v>
      </c>
      <c r="O684" s="654"/>
      <c r="P684" s="851">
        <v>0</v>
      </c>
      <c r="Q684" s="654"/>
      <c r="R684" s="851">
        <v>0</v>
      </c>
      <c r="S684" s="654"/>
      <c r="T684" s="851">
        <v>0</v>
      </c>
      <c r="U684" s="654"/>
      <c r="V684" s="851">
        <v>0</v>
      </c>
      <c r="W684" s="654"/>
      <c r="X684" s="92">
        <f t="shared" si="1487"/>
        <v>0</v>
      </c>
      <c r="Y684" s="849">
        <v>0</v>
      </c>
      <c r="Z684" s="960"/>
      <c r="AA684" s="849">
        <v>0</v>
      </c>
      <c r="AB684" s="960"/>
      <c r="AC684" s="849">
        <v>0</v>
      </c>
      <c r="AD684" s="960"/>
      <c r="AE684" s="849">
        <v>0</v>
      </c>
      <c r="AF684" s="960"/>
      <c r="AG684" s="849">
        <v>0</v>
      </c>
      <c r="AH684" s="960"/>
      <c r="AI684" s="212">
        <f t="shared" si="1488"/>
        <v>0</v>
      </c>
      <c r="AJ684" s="843">
        <v>0</v>
      </c>
      <c r="AK684" s="844"/>
      <c r="AL684" s="843">
        <v>0</v>
      </c>
      <c r="AM684" s="844"/>
      <c r="AN684" s="843">
        <v>0</v>
      </c>
      <c r="AO684" s="844"/>
      <c r="AP684" s="843">
        <v>0</v>
      </c>
      <c r="AQ684" s="844"/>
      <c r="AR684" s="843">
        <v>0</v>
      </c>
      <c r="AS684" s="844"/>
      <c r="AT684" s="215">
        <f t="shared" si="1489"/>
        <v>0</v>
      </c>
      <c r="AU684" s="845">
        <v>0</v>
      </c>
      <c r="AV684" s="846"/>
      <c r="AW684" s="845">
        <v>0</v>
      </c>
      <c r="AX684" s="846"/>
      <c r="AY684" s="845">
        <v>0</v>
      </c>
      <c r="AZ684" s="846"/>
      <c r="BA684" s="845">
        <v>0</v>
      </c>
      <c r="BB684" s="846"/>
      <c r="BC684" s="845">
        <v>0</v>
      </c>
      <c r="BD684" s="846"/>
      <c r="BE684" s="218">
        <f t="shared" si="1490"/>
        <v>0</v>
      </c>
      <c r="BF684" s="847">
        <v>0</v>
      </c>
      <c r="BG684" s="848"/>
      <c r="BH684" s="847">
        <v>0</v>
      </c>
      <c r="BI684" s="848"/>
      <c r="BJ684" s="847">
        <v>0</v>
      </c>
      <c r="BK684" s="848"/>
      <c r="BL684" s="847">
        <v>0</v>
      </c>
      <c r="BM684" s="848"/>
      <c r="BN684" s="847">
        <v>0</v>
      </c>
      <c r="BO684" s="848"/>
      <c r="BP684" s="413">
        <f t="shared" si="1491"/>
        <v>0</v>
      </c>
      <c r="BQ684" s="558">
        <f t="shared" si="1492"/>
        <v>0</v>
      </c>
      <c r="BR684" s="522">
        <f t="shared" si="1493"/>
        <v>0</v>
      </c>
      <c r="BS684" s="522">
        <f t="shared" si="1494"/>
        <v>0</v>
      </c>
      <c r="BT684" s="522">
        <f t="shared" si="1495"/>
        <v>0</v>
      </c>
      <c r="BU684" s="522">
        <f t="shared" si="1496"/>
        <v>0</v>
      </c>
      <c r="BV684" s="574">
        <f t="shared" si="1497"/>
        <v>0</v>
      </c>
      <c r="BW684" s="969">
        <v>0</v>
      </c>
      <c r="BX684" s="970"/>
      <c r="BY684" s="971">
        <v>0</v>
      </c>
      <c r="BZ684" s="970"/>
      <c r="CA684" s="971">
        <v>0</v>
      </c>
      <c r="CB684" s="970"/>
      <c r="CC684" s="971">
        <v>0</v>
      </c>
      <c r="CD684" s="970"/>
      <c r="CE684" s="971">
        <v>0</v>
      </c>
      <c r="CF684" s="970"/>
      <c r="CG684" s="224">
        <f t="shared" si="1498"/>
        <v>0</v>
      </c>
      <c r="CH684" s="963">
        <v>0</v>
      </c>
      <c r="CI684" s="964"/>
      <c r="CJ684" s="963">
        <v>0</v>
      </c>
      <c r="CK684" s="964"/>
      <c r="CL684" s="963">
        <v>0</v>
      </c>
      <c r="CM684" s="964"/>
      <c r="CN684" s="963">
        <v>0</v>
      </c>
      <c r="CO684" s="964"/>
      <c r="CP684" s="963">
        <v>0</v>
      </c>
      <c r="CQ684" s="964"/>
      <c r="CR684" s="227">
        <f t="shared" si="1499"/>
        <v>0</v>
      </c>
      <c r="CS684" s="965">
        <v>0</v>
      </c>
      <c r="CT684" s="966"/>
      <c r="CU684" s="965">
        <v>0</v>
      </c>
      <c r="CV684" s="966"/>
      <c r="CW684" s="965">
        <v>0</v>
      </c>
      <c r="CX684" s="966"/>
      <c r="CY684" s="965">
        <v>0</v>
      </c>
      <c r="CZ684" s="966"/>
      <c r="DA684" s="965">
        <v>0</v>
      </c>
      <c r="DB684" s="966"/>
      <c r="DC684" s="230">
        <f t="shared" si="1500"/>
        <v>0</v>
      </c>
      <c r="DD684" s="967">
        <v>0</v>
      </c>
      <c r="DE684" s="968"/>
      <c r="DF684" s="967">
        <v>0</v>
      </c>
      <c r="DG684" s="968"/>
      <c r="DH684" s="967">
        <v>0</v>
      </c>
      <c r="DI684" s="968"/>
      <c r="DJ684" s="967">
        <v>0</v>
      </c>
      <c r="DK684" s="968"/>
      <c r="DL684" s="967">
        <v>0</v>
      </c>
      <c r="DM684" s="968"/>
      <c r="DN684" s="233">
        <f t="shared" si="1501"/>
        <v>0</v>
      </c>
      <c r="DO684" s="650">
        <v>0</v>
      </c>
      <c r="DP684" s="676"/>
      <c r="DQ684" s="650">
        <v>0</v>
      </c>
      <c r="DR684" s="676"/>
      <c r="DS684" s="650">
        <v>0</v>
      </c>
      <c r="DT684" s="676"/>
      <c r="DU684" s="650">
        <v>0</v>
      </c>
      <c r="DV684" s="676"/>
      <c r="DW684" s="650">
        <v>0</v>
      </c>
      <c r="DX684" s="676"/>
      <c r="DY684" s="243">
        <f t="shared" si="1502"/>
        <v>0</v>
      </c>
      <c r="DZ684" s="558">
        <f t="shared" si="1503"/>
        <v>0</v>
      </c>
      <c r="EA684" s="522">
        <f t="shared" si="1504"/>
        <v>0</v>
      </c>
      <c r="EB684" s="522">
        <f t="shared" si="1505"/>
        <v>0</v>
      </c>
      <c r="EC684" s="522">
        <f t="shared" si="1506"/>
        <v>0</v>
      </c>
      <c r="ED684" s="522">
        <f t="shared" si="1507"/>
        <v>0</v>
      </c>
      <c r="EE684" s="574">
        <f t="shared" si="1508"/>
        <v>0</v>
      </c>
      <c r="EF684" s="239">
        <f t="shared" si="1509"/>
        <v>0</v>
      </c>
      <c r="EG684" s="239">
        <f t="shared" si="1510"/>
        <v>0</v>
      </c>
      <c r="EH684" s="239">
        <f t="shared" si="1511"/>
        <v>0</v>
      </c>
      <c r="EI684" s="239">
        <f t="shared" si="1512"/>
        <v>0</v>
      </c>
      <c r="EJ684" s="239">
        <f t="shared" si="1513"/>
        <v>0</v>
      </c>
      <c r="EK684" s="240">
        <f t="shared" si="1514"/>
        <v>0</v>
      </c>
      <c r="EL684" s="34"/>
    </row>
    <row r="685" spans="1:142" s="9" customFormat="1" ht="15" customHeight="1">
      <c r="A685" s="62"/>
      <c r="B685" s="62"/>
      <c r="C685" s="652"/>
      <c r="D685" s="653"/>
      <c r="E685" s="653"/>
      <c r="F685" s="653"/>
      <c r="G685" s="653"/>
      <c r="H685" s="653"/>
      <c r="I685" s="653"/>
      <c r="J685" s="653"/>
      <c r="K685" s="653"/>
      <c r="L685" s="653"/>
      <c r="M685" s="654"/>
      <c r="N685" s="851">
        <v>0</v>
      </c>
      <c r="O685" s="654"/>
      <c r="P685" s="851">
        <v>0</v>
      </c>
      <c r="Q685" s="654"/>
      <c r="R685" s="851">
        <v>0</v>
      </c>
      <c r="S685" s="654"/>
      <c r="T685" s="851">
        <v>0</v>
      </c>
      <c r="U685" s="654"/>
      <c r="V685" s="851">
        <v>0</v>
      </c>
      <c r="W685" s="654"/>
      <c r="X685" s="92">
        <f t="shared" si="1487"/>
        <v>0</v>
      </c>
      <c r="Y685" s="849">
        <v>0</v>
      </c>
      <c r="Z685" s="960"/>
      <c r="AA685" s="849">
        <v>0</v>
      </c>
      <c r="AB685" s="960"/>
      <c r="AC685" s="849">
        <v>0</v>
      </c>
      <c r="AD685" s="960"/>
      <c r="AE685" s="849">
        <v>0</v>
      </c>
      <c r="AF685" s="960"/>
      <c r="AG685" s="849">
        <v>0</v>
      </c>
      <c r="AH685" s="960"/>
      <c r="AI685" s="212">
        <f t="shared" si="1488"/>
        <v>0</v>
      </c>
      <c r="AJ685" s="843">
        <v>0</v>
      </c>
      <c r="AK685" s="844"/>
      <c r="AL685" s="843">
        <v>0</v>
      </c>
      <c r="AM685" s="844"/>
      <c r="AN685" s="843">
        <v>0</v>
      </c>
      <c r="AO685" s="844"/>
      <c r="AP685" s="843">
        <v>0</v>
      </c>
      <c r="AQ685" s="844"/>
      <c r="AR685" s="843">
        <v>0</v>
      </c>
      <c r="AS685" s="844"/>
      <c r="AT685" s="215">
        <f t="shared" si="1489"/>
        <v>0</v>
      </c>
      <c r="AU685" s="845">
        <v>0</v>
      </c>
      <c r="AV685" s="846"/>
      <c r="AW685" s="845">
        <v>0</v>
      </c>
      <c r="AX685" s="846"/>
      <c r="AY685" s="845">
        <v>0</v>
      </c>
      <c r="AZ685" s="846"/>
      <c r="BA685" s="845">
        <v>0</v>
      </c>
      <c r="BB685" s="846"/>
      <c r="BC685" s="845">
        <v>0</v>
      </c>
      <c r="BD685" s="846"/>
      <c r="BE685" s="218">
        <f t="shared" si="1490"/>
        <v>0</v>
      </c>
      <c r="BF685" s="847">
        <v>0</v>
      </c>
      <c r="BG685" s="848"/>
      <c r="BH685" s="847">
        <v>0</v>
      </c>
      <c r="BI685" s="848"/>
      <c r="BJ685" s="847">
        <v>0</v>
      </c>
      <c r="BK685" s="848"/>
      <c r="BL685" s="847">
        <v>0</v>
      </c>
      <c r="BM685" s="848"/>
      <c r="BN685" s="847">
        <v>0</v>
      </c>
      <c r="BO685" s="848"/>
      <c r="BP685" s="413">
        <f t="shared" si="1491"/>
        <v>0</v>
      </c>
      <c r="BQ685" s="558">
        <f t="shared" si="1492"/>
        <v>0</v>
      </c>
      <c r="BR685" s="522">
        <f t="shared" si="1493"/>
        <v>0</v>
      </c>
      <c r="BS685" s="522">
        <f t="shared" si="1494"/>
        <v>0</v>
      </c>
      <c r="BT685" s="522">
        <f t="shared" si="1495"/>
        <v>0</v>
      </c>
      <c r="BU685" s="522">
        <f t="shared" si="1496"/>
        <v>0</v>
      </c>
      <c r="BV685" s="574">
        <f t="shared" si="1497"/>
        <v>0</v>
      </c>
      <c r="BW685" s="969">
        <v>0</v>
      </c>
      <c r="BX685" s="970"/>
      <c r="BY685" s="971">
        <v>0</v>
      </c>
      <c r="BZ685" s="970"/>
      <c r="CA685" s="971">
        <v>0</v>
      </c>
      <c r="CB685" s="970"/>
      <c r="CC685" s="971">
        <v>0</v>
      </c>
      <c r="CD685" s="970"/>
      <c r="CE685" s="971">
        <v>0</v>
      </c>
      <c r="CF685" s="970"/>
      <c r="CG685" s="224">
        <f t="shared" si="1498"/>
        <v>0</v>
      </c>
      <c r="CH685" s="963">
        <v>0</v>
      </c>
      <c r="CI685" s="964"/>
      <c r="CJ685" s="963">
        <v>0</v>
      </c>
      <c r="CK685" s="964"/>
      <c r="CL685" s="963">
        <v>0</v>
      </c>
      <c r="CM685" s="964"/>
      <c r="CN685" s="963">
        <v>0</v>
      </c>
      <c r="CO685" s="964"/>
      <c r="CP685" s="963">
        <v>0</v>
      </c>
      <c r="CQ685" s="964"/>
      <c r="CR685" s="227">
        <f t="shared" si="1499"/>
        <v>0</v>
      </c>
      <c r="CS685" s="965">
        <v>0</v>
      </c>
      <c r="CT685" s="966"/>
      <c r="CU685" s="965">
        <v>0</v>
      </c>
      <c r="CV685" s="966"/>
      <c r="CW685" s="965">
        <v>0</v>
      </c>
      <c r="CX685" s="966"/>
      <c r="CY685" s="965">
        <v>0</v>
      </c>
      <c r="CZ685" s="966"/>
      <c r="DA685" s="965">
        <v>0</v>
      </c>
      <c r="DB685" s="966"/>
      <c r="DC685" s="230">
        <f t="shared" si="1500"/>
        <v>0</v>
      </c>
      <c r="DD685" s="967">
        <v>0</v>
      </c>
      <c r="DE685" s="968"/>
      <c r="DF685" s="967">
        <v>0</v>
      </c>
      <c r="DG685" s="968"/>
      <c r="DH685" s="967">
        <v>0</v>
      </c>
      <c r="DI685" s="968"/>
      <c r="DJ685" s="967">
        <v>0</v>
      </c>
      <c r="DK685" s="968"/>
      <c r="DL685" s="967">
        <v>0</v>
      </c>
      <c r="DM685" s="968"/>
      <c r="DN685" s="233">
        <f t="shared" si="1501"/>
        <v>0</v>
      </c>
      <c r="DO685" s="650">
        <v>0</v>
      </c>
      <c r="DP685" s="676"/>
      <c r="DQ685" s="650">
        <v>0</v>
      </c>
      <c r="DR685" s="676"/>
      <c r="DS685" s="650">
        <v>0</v>
      </c>
      <c r="DT685" s="676"/>
      <c r="DU685" s="650">
        <v>0</v>
      </c>
      <c r="DV685" s="676"/>
      <c r="DW685" s="650">
        <v>0</v>
      </c>
      <c r="DX685" s="676"/>
      <c r="DY685" s="243">
        <f t="shared" si="1502"/>
        <v>0</v>
      </c>
      <c r="DZ685" s="558">
        <f t="shared" si="1503"/>
        <v>0</v>
      </c>
      <c r="EA685" s="522">
        <f t="shared" si="1504"/>
        <v>0</v>
      </c>
      <c r="EB685" s="522">
        <f t="shared" si="1505"/>
        <v>0</v>
      </c>
      <c r="EC685" s="522">
        <f t="shared" si="1506"/>
        <v>0</v>
      </c>
      <c r="ED685" s="522">
        <f t="shared" si="1507"/>
        <v>0</v>
      </c>
      <c r="EE685" s="574">
        <f t="shared" si="1508"/>
        <v>0</v>
      </c>
      <c r="EF685" s="239">
        <f t="shared" si="1509"/>
        <v>0</v>
      </c>
      <c r="EG685" s="239">
        <f t="shared" si="1510"/>
        <v>0</v>
      </c>
      <c r="EH685" s="239">
        <f t="shared" si="1511"/>
        <v>0</v>
      </c>
      <c r="EI685" s="239">
        <f t="shared" si="1512"/>
        <v>0</v>
      </c>
      <c r="EJ685" s="239">
        <f t="shared" si="1513"/>
        <v>0</v>
      </c>
      <c r="EK685" s="240">
        <f t="shared" si="1514"/>
        <v>0</v>
      </c>
      <c r="EL685" s="34"/>
    </row>
    <row r="686" spans="1:142" s="9" customFormat="1" ht="15" customHeight="1">
      <c r="A686" s="62"/>
      <c r="B686" s="62"/>
      <c r="C686" s="703"/>
      <c r="D686" s="653"/>
      <c r="E686" s="653"/>
      <c r="F686" s="653"/>
      <c r="G686" s="653"/>
      <c r="H686" s="653"/>
      <c r="I686" s="653"/>
      <c r="J686" s="653"/>
      <c r="K686" s="653"/>
      <c r="L686" s="653"/>
      <c r="M686" s="654"/>
      <c r="N686" s="851">
        <v>0</v>
      </c>
      <c r="O686" s="654"/>
      <c r="P686" s="851">
        <v>0</v>
      </c>
      <c r="Q686" s="654"/>
      <c r="R686" s="851">
        <v>0</v>
      </c>
      <c r="S686" s="654"/>
      <c r="T686" s="851">
        <v>0</v>
      </c>
      <c r="U686" s="654"/>
      <c r="V686" s="851">
        <v>0</v>
      </c>
      <c r="W686" s="654"/>
      <c r="X686" s="92">
        <f t="shared" si="1487"/>
        <v>0</v>
      </c>
      <c r="Y686" s="849">
        <v>0</v>
      </c>
      <c r="Z686" s="960"/>
      <c r="AA686" s="849">
        <v>0</v>
      </c>
      <c r="AB686" s="960"/>
      <c r="AC686" s="849">
        <v>0</v>
      </c>
      <c r="AD686" s="960"/>
      <c r="AE686" s="849">
        <v>0</v>
      </c>
      <c r="AF686" s="960"/>
      <c r="AG686" s="849">
        <v>0</v>
      </c>
      <c r="AH686" s="960"/>
      <c r="AI686" s="212">
        <f t="shared" si="1488"/>
        <v>0</v>
      </c>
      <c r="AJ686" s="843">
        <v>0</v>
      </c>
      <c r="AK686" s="844"/>
      <c r="AL686" s="843">
        <v>0</v>
      </c>
      <c r="AM686" s="844"/>
      <c r="AN686" s="843">
        <v>0</v>
      </c>
      <c r="AO686" s="844"/>
      <c r="AP686" s="843">
        <v>0</v>
      </c>
      <c r="AQ686" s="844"/>
      <c r="AR686" s="843">
        <v>0</v>
      </c>
      <c r="AS686" s="844"/>
      <c r="AT686" s="215">
        <f t="shared" si="1489"/>
        <v>0</v>
      </c>
      <c r="AU686" s="845">
        <v>0</v>
      </c>
      <c r="AV686" s="846"/>
      <c r="AW686" s="845">
        <v>0</v>
      </c>
      <c r="AX686" s="846"/>
      <c r="AY686" s="845">
        <v>0</v>
      </c>
      <c r="AZ686" s="846"/>
      <c r="BA686" s="845">
        <v>0</v>
      </c>
      <c r="BB686" s="846"/>
      <c r="BC686" s="845">
        <v>0</v>
      </c>
      <c r="BD686" s="846"/>
      <c r="BE686" s="218">
        <f t="shared" si="1490"/>
        <v>0</v>
      </c>
      <c r="BF686" s="847">
        <v>0</v>
      </c>
      <c r="BG686" s="848"/>
      <c r="BH686" s="847">
        <v>0</v>
      </c>
      <c r="BI686" s="848"/>
      <c r="BJ686" s="847">
        <v>0</v>
      </c>
      <c r="BK686" s="848"/>
      <c r="BL686" s="847">
        <v>0</v>
      </c>
      <c r="BM686" s="848"/>
      <c r="BN686" s="847">
        <v>0</v>
      </c>
      <c r="BO686" s="848"/>
      <c r="BP686" s="413">
        <f t="shared" si="1491"/>
        <v>0</v>
      </c>
      <c r="BQ686" s="558">
        <f t="shared" si="1492"/>
        <v>0</v>
      </c>
      <c r="BR686" s="522">
        <f t="shared" si="1493"/>
        <v>0</v>
      </c>
      <c r="BS686" s="522">
        <f t="shared" si="1494"/>
        <v>0</v>
      </c>
      <c r="BT686" s="522">
        <f t="shared" si="1495"/>
        <v>0</v>
      </c>
      <c r="BU686" s="522">
        <f t="shared" si="1496"/>
        <v>0</v>
      </c>
      <c r="BV686" s="574">
        <f t="shared" si="1497"/>
        <v>0</v>
      </c>
      <c r="BW686" s="969">
        <v>0</v>
      </c>
      <c r="BX686" s="970"/>
      <c r="BY686" s="971">
        <v>0</v>
      </c>
      <c r="BZ686" s="970"/>
      <c r="CA686" s="971">
        <v>0</v>
      </c>
      <c r="CB686" s="970"/>
      <c r="CC686" s="971">
        <v>0</v>
      </c>
      <c r="CD686" s="970"/>
      <c r="CE686" s="971">
        <v>0</v>
      </c>
      <c r="CF686" s="970"/>
      <c r="CG686" s="224">
        <f t="shared" si="1498"/>
        <v>0</v>
      </c>
      <c r="CH686" s="963">
        <v>0</v>
      </c>
      <c r="CI686" s="964"/>
      <c r="CJ686" s="963">
        <v>0</v>
      </c>
      <c r="CK686" s="964"/>
      <c r="CL686" s="963">
        <v>0</v>
      </c>
      <c r="CM686" s="964"/>
      <c r="CN686" s="963">
        <v>0</v>
      </c>
      <c r="CO686" s="964"/>
      <c r="CP686" s="963">
        <v>0</v>
      </c>
      <c r="CQ686" s="964"/>
      <c r="CR686" s="227">
        <f t="shared" si="1499"/>
        <v>0</v>
      </c>
      <c r="CS686" s="965">
        <v>0</v>
      </c>
      <c r="CT686" s="966"/>
      <c r="CU686" s="965">
        <v>0</v>
      </c>
      <c r="CV686" s="966"/>
      <c r="CW686" s="965">
        <v>0</v>
      </c>
      <c r="CX686" s="966"/>
      <c r="CY686" s="965">
        <v>0</v>
      </c>
      <c r="CZ686" s="966"/>
      <c r="DA686" s="965">
        <v>0</v>
      </c>
      <c r="DB686" s="966"/>
      <c r="DC686" s="230">
        <f t="shared" si="1500"/>
        <v>0</v>
      </c>
      <c r="DD686" s="967">
        <v>0</v>
      </c>
      <c r="DE686" s="968"/>
      <c r="DF686" s="967">
        <v>0</v>
      </c>
      <c r="DG686" s="968"/>
      <c r="DH686" s="967">
        <v>0</v>
      </c>
      <c r="DI686" s="968"/>
      <c r="DJ686" s="967">
        <v>0</v>
      </c>
      <c r="DK686" s="968"/>
      <c r="DL686" s="967">
        <v>0</v>
      </c>
      <c r="DM686" s="968"/>
      <c r="DN686" s="233">
        <f t="shared" si="1501"/>
        <v>0</v>
      </c>
      <c r="DO686" s="650">
        <v>0</v>
      </c>
      <c r="DP686" s="676"/>
      <c r="DQ686" s="650">
        <v>0</v>
      </c>
      <c r="DR686" s="676"/>
      <c r="DS686" s="650">
        <v>0</v>
      </c>
      <c r="DT686" s="676"/>
      <c r="DU686" s="650">
        <v>0</v>
      </c>
      <c r="DV686" s="676"/>
      <c r="DW686" s="650">
        <v>0</v>
      </c>
      <c r="DX686" s="676"/>
      <c r="DY686" s="243">
        <f t="shared" si="1502"/>
        <v>0</v>
      </c>
      <c r="DZ686" s="558">
        <f t="shared" si="1503"/>
        <v>0</v>
      </c>
      <c r="EA686" s="522">
        <f t="shared" si="1504"/>
        <v>0</v>
      </c>
      <c r="EB686" s="522">
        <f t="shared" si="1505"/>
        <v>0</v>
      </c>
      <c r="EC686" s="522">
        <f t="shared" si="1506"/>
        <v>0</v>
      </c>
      <c r="ED686" s="522">
        <f t="shared" si="1507"/>
        <v>0</v>
      </c>
      <c r="EE686" s="574">
        <f t="shared" si="1508"/>
        <v>0</v>
      </c>
      <c r="EF686" s="239">
        <f t="shared" si="1509"/>
        <v>0</v>
      </c>
      <c r="EG686" s="239">
        <f t="shared" si="1510"/>
        <v>0</v>
      </c>
      <c r="EH686" s="239">
        <f t="shared" si="1511"/>
        <v>0</v>
      </c>
      <c r="EI686" s="239">
        <f t="shared" si="1512"/>
        <v>0</v>
      </c>
      <c r="EJ686" s="239">
        <f t="shared" si="1513"/>
        <v>0</v>
      </c>
      <c r="EK686" s="240">
        <f t="shared" si="1514"/>
        <v>0</v>
      </c>
      <c r="EL686" s="34"/>
    </row>
    <row r="687" spans="1:142" s="9" customFormat="1" ht="15" customHeight="1">
      <c r="A687" s="62"/>
      <c r="B687" s="62"/>
      <c r="C687" s="703"/>
      <c r="D687" s="653"/>
      <c r="E687" s="653"/>
      <c r="F687" s="653"/>
      <c r="G687" s="653"/>
      <c r="H687" s="653"/>
      <c r="I687" s="653"/>
      <c r="J687" s="653"/>
      <c r="K687" s="653"/>
      <c r="L687" s="653"/>
      <c r="M687" s="654"/>
      <c r="N687" s="851">
        <v>0</v>
      </c>
      <c r="O687" s="654"/>
      <c r="P687" s="851">
        <v>0</v>
      </c>
      <c r="Q687" s="654"/>
      <c r="R687" s="851">
        <v>0</v>
      </c>
      <c r="S687" s="654"/>
      <c r="T687" s="851">
        <v>0</v>
      </c>
      <c r="U687" s="654"/>
      <c r="V687" s="851">
        <v>0</v>
      </c>
      <c r="W687" s="654"/>
      <c r="X687" s="92">
        <f t="shared" si="1487"/>
        <v>0</v>
      </c>
      <c r="Y687" s="849">
        <v>0</v>
      </c>
      <c r="Z687" s="960"/>
      <c r="AA687" s="849">
        <v>0</v>
      </c>
      <c r="AB687" s="960"/>
      <c r="AC687" s="849">
        <v>0</v>
      </c>
      <c r="AD687" s="960"/>
      <c r="AE687" s="849">
        <v>0</v>
      </c>
      <c r="AF687" s="960"/>
      <c r="AG687" s="849">
        <v>0</v>
      </c>
      <c r="AH687" s="960"/>
      <c r="AI687" s="212">
        <f t="shared" si="1488"/>
        <v>0</v>
      </c>
      <c r="AJ687" s="843">
        <v>0</v>
      </c>
      <c r="AK687" s="844"/>
      <c r="AL687" s="843">
        <v>0</v>
      </c>
      <c r="AM687" s="844"/>
      <c r="AN687" s="843">
        <v>0</v>
      </c>
      <c r="AO687" s="844"/>
      <c r="AP687" s="843">
        <v>0</v>
      </c>
      <c r="AQ687" s="844"/>
      <c r="AR687" s="843">
        <v>0</v>
      </c>
      <c r="AS687" s="844"/>
      <c r="AT687" s="215">
        <f t="shared" si="1489"/>
        <v>0</v>
      </c>
      <c r="AU687" s="845">
        <v>0</v>
      </c>
      <c r="AV687" s="846"/>
      <c r="AW687" s="845">
        <v>0</v>
      </c>
      <c r="AX687" s="846"/>
      <c r="AY687" s="845">
        <v>0</v>
      </c>
      <c r="AZ687" s="846"/>
      <c r="BA687" s="845">
        <v>0</v>
      </c>
      <c r="BB687" s="846"/>
      <c r="BC687" s="845">
        <v>0</v>
      </c>
      <c r="BD687" s="846"/>
      <c r="BE687" s="218">
        <f t="shared" si="1490"/>
        <v>0</v>
      </c>
      <c r="BF687" s="847">
        <v>0</v>
      </c>
      <c r="BG687" s="848"/>
      <c r="BH687" s="847">
        <v>0</v>
      </c>
      <c r="BI687" s="848"/>
      <c r="BJ687" s="847">
        <v>0</v>
      </c>
      <c r="BK687" s="848"/>
      <c r="BL687" s="847">
        <v>0</v>
      </c>
      <c r="BM687" s="848"/>
      <c r="BN687" s="847">
        <v>0</v>
      </c>
      <c r="BO687" s="848"/>
      <c r="BP687" s="413">
        <f t="shared" si="1491"/>
        <v>0</v>
      </c>
      <c r="BQ687" s="558">
        <f t="shared" si="1492"/>
        <v>0</v>
      </c>
      <c r="BR687" s="522">
        <f t="shared" si="1493"/>
        <v>0</v>
      </c>
      <c r="BS687" s="522">
        <f t="shared" si="1494"/>
        <v>0</v>
      </c>
      <c r="BT687" s="522">
        <f t="shared" si="1495"/>
        <v>0</v>
      </c>
      <c r="BU687" s="522">
        <f t="shared" si="1496"/>
        <v>0</v>
      </c>
      <c r="BV687" s="574">
        <f t="shared" si="1497"/>
        <v>0</v>
      </c>
      <c r="BW687" s="969">
        <v>0</v>
      </c>
      <c r="BX687" s="970"/>
      <c r="BY687" s="971">
        <v>0</v>
      </c>
      <c r="BZ687" s="970"/>
      <c r="CA687" s="971">
        <v>0</v>
      </c>
      <c r="CB687" s="970"/>
      <c r="CC687" s="971">
        <v>0</v>
      </c>
      <c r="CD687" s="970"/>
      <c r="CE687" s="971">
        <v>0</v>
      </c>
      <c r="CF687" s="970"/>
      <c r="CG687" s="224">
        <f t="shared" si="1498"/>
        <v>0</v>
      </c>
      <c r="CH687" s="963">
        <v>0</v>
      </c>
      <c r="CI687" s="964"/>
      <c r="CJ687" s="963">
        <v>0</v>
      </c>
      <c r="CK687" s="964"/>
      <c r="CL687" s="963">
        <v>0</v>
      </c>
      <c r="CM687" s="964"/>
      <c r="CN687" s="963">
        <v>0</v>
      </c>
      <c r="CO687" s="964"/>
      <c r="CP687" s="963">
        <v>0</v>
      </c>
      <c r="CQ687" s="964"/>
      <c r="CR687" s="227">
        <f t="shared" si="1499"/>
        <v>0</v>
      </c>
      <c r="CS687" s="965">
        <v>0</v>
      </c>
      <c r="CT687" s="966"/>
      <c r="CU687" s="965">
        <v>0</v>
      </c>
      <c r="CV687" s="966"/>
      <c r="CW687" s="965">
        <v>0</v>
      </c>
      <c r="CX687" s="966"/>
      <c r="CY687" s="965">
        <v>0</v>
      </c>
      <c r="CZ687" s="966"/>
      <c r="DA687" s="965">
        <v>0</v>
      </c>
      <c r="DB687" s="966"/>
      <c r="DC687" s="230">
        <f t="shared" si="1500"/>
        <v>0</v>
      </c>
      <c r="DD687" s="967">
        <v>0</v>
      </c>
      <c r="DE687" s="968"/>
      <c r="DF687" s="967">
        <v>0</v>
      </c>
      <c r="DG687" s="968"/>
      <c r="DH687" s="967">
        <v>0</v>
      </c>
      <c r="DI687" s="968"/>
      <c r="DJ687" s="967">
        <v>0</v>
      </c>
      <c r="DK687" s="968"/>
      <c r="DL687" s="967">
        <v>0</v>
      </c>
      <c r="DM687" s="968"/>
      <c r="DN687" s="233">
        <f t="shared" si="1501"/>
        <v>0</v>
      </c>
      <c r="DO687" s="650">
        <v>0</v>
      </c>
      <c r="DP687" s="676"/>
      <c r="DQ687" s="650">
        <v>0</v>
      </c>
      <c r="DR687" s="676"/>
      <c r="DS687" s="650">
        <v>0</v>
      </c>
      <c r="DT687" s="676"/>
      <c r="DU687" s="650">
        <v>0</v>
      </c>
      <c r="DV687" s="676"/>
      <c r="DW687" s="650">
        <v>0</v>
      </c>
      <c r="DX687" s="676"/>
      <c r="DY687" s="243">
        <f t="shared" si="1502"/>
        <v>0</v>
      </c>
      <c r="DZ687" s="558">
        <f t="shared" si="1503"/>
        <v>0</v>
      </c>
      <c r="EA687" s="522">
        <f t="shared" si="1504"/>
        <v>0</v>
      </c>
      <c r="EB687" s="522">
        <f t="shared" si="1505"/>
        <v>0</v>
      </c>
      <c r="EC687" s="522">
        <f t="shared" si="1506"/>
        <v>0</v>
      </c>
      <c r="ED687" s="522">
        <f t="shared" si="1507"/>
        <v>0</v>
      </c>
      <c r="EE687" s="574">
        <f t="shared" si="1508"/>
        <v>0</v>
      </c>
      <c r="EF687" s="239">
        <f t="shared" si="1509"/>
        <v>0</v>
      </c>
      <c r="EG687" s="239">
        <f t="shared" si="1510"/>
        <v>0</v>
      </c>
      <c r="EH687" s="239">
        <f t="shared" si="1511"/>
        <v>0</v>
      </c>
      <c r="EI687" s="239">
        <f t="shared" si="1512"/>
        <v>0</v>
      </c>
      <c r="EJ687" s="239">
        <f t="shared" si="1513"/>
        <v>0</v>
      </c>
      <c r="EK687" s="240">
        <f t="shared" si="1514"/>
        <v>0</v>
      </c>
      <c r="EL687" s="34"/>
    </row>
    <row r="688" spans="1:142" s="9" customFormat="1" ht="15" customHeight="1">
      <c r="A688" s="62"/>
      <c r="B688" s="62"/>
      <c r="C688" s="670" t="s">
        <v>329</v>
      </c>
      <c r="D688" s="671"/>
      <c r="E688" s="671"/>
      <c r="F688" s="671"/>
      <c r="G688" s="671"/>
      <c r="H688" s="671"/>
      <c r="I688" s="671"/>
      <c r="J688" s="671"/>
      <c r="K688" s="671"/>
      <c r="L688" s="671"/>
      <c r="M688" s="672"/>
      <c r="N688" s="668">
        <f>SUM(N678:O687)</f>
        <v>0</v>
      </c>
      <c r="O688" s="686"/>
      <c r="P688" s="668">
        <f>SUM(P678:Q687)</f>
        <v>0</v>
      </c>
      <c r="Q688" s="686"/>
      <c r="R688" s="668">
        <f>SUM(R678:S687)</f>
        <v>0</v>
      </c>
      <c r="S688" s="686"/>
      <c r="T688" s="668">
        <f>SUM(T678:U687)</f>
        <v>0</v>
      </c>
      <c r="U688" s="686"/>
      <c r="V688" s="668">
        <f>SUM(V678:W687)</f>
        <v>0</v>
      </c>
      <c r="W688" s="686"/>
      <c r="X688" s="120">
        <f>SUM(N688:W688)</f>
        <v>0</v>
      </c>
      <c r="Y688" s="668">
        <f>SUM(Y678:Z687)</f>
        <v>0</v>
      </c>
      <c r="Z688" s="686"/>
      <c r="AA688" s="668">
        <f>SUM(AA678:AB687)</f>
        <v>0</v>
      </c>
      <c r="AB688" s="686"/>
      <c r="AC688" s="668">
        <f>SUM(AC678:AD687)</f>
        <v>0</v>
      </c>
      <c r="AD688" s="686"/>
      <c r="AE688" s="668">
        <f>SUM(AE678:AF687)</f>
        <v>0</v>
      </c>
      <c r="AF688" s="686"/>
      <c r="AG688" s="668">
        <f>SUM(AG678:AH687)</f>
        <v>0</v>
      </c>
      <c r="AH688" s="686"/>
      <c r="AI688" s="120">
        <f>SUM(Y688:AG688)</f>
        <v>0</v>
      </c>
      <c r="AJ688" s="668">
        <f>SUM(AJ678:AK687)</f>
        <v>0</v>
      </c>
      <c r="AK688" s="686"/>
      <c r="AL688" s="668">
        <f>SUM(AL678:AM687)</f>
        <v>0</v>
      </c>
      <c r="AM688" s="686"/>
      <c r="AN688" s="668">
        <f>SUM(AN678:AO687)</f>
        <v>0</v>
      </c>
      <c r="AO688" s="686"/>
      <c r="AP688" s="668">
        <f>SUM(AP678:AQ687)</f>
        <v>0</v>
      </c>
      <c r="AQ688" s="686"/>
      <c r="AR688" s="668">
        <f>SUM(AR678:AS687)</f>
        <v>0</v>
      </c>
      <c r="AS688" s="686"/>
      <c r="AT688" s="120">
        <f>SUM(AJ688:AS688)</f>
        <v>0</v>
      </c>
      <c r="AU688" s="668">
        <f>SUM(AU678:AV687)</f>
        <v>0</v>
      </c>
      <c r="AV688" s="686"/>
      <c r="AW688" s="668">
        <f>SUM(AW678:AX687)</f>
        <v>0</v>
      </c>
      <c r="AX688" s="686"/>
      <c r="AY688" s="668">
        <f>SUM(AY678:AZ687)</f>
        <v>0</v>
      </c>
      <c r="AZ688" s="686"/>
      <c r="BA688" s="668">
        <f>SUM(BA678:BB687)</f>
        <v>0</v>
      </c>
      <c r="BB688" s="686"/>
      <c r="BC688" s="668">
        <f>SUM(BC678:BD687)</f>
        <v>0</v>
      </c>
      <c r="BD688" s="686"/>
      <c r="BE688" s="120">
        <f>SUM(AU688:BD688)</f>
        <v>0</v>
      </c>
      <c r="BF688" s="668">
        <f>SUM(BF678:BG687)</f>
        <v>0</v>
      </c>
      <c r="BG688" s="686"/>
      <c r="BH688" s="668">
        <f>SUM(BH678:BI687)</f>
        <v>0</v>
      </c>
      <c r="BI688" s="686"/>
      <c r="BJ688" s="668">
        <f>SUM(BJ678:BK687)</f>
        <v>0</v>
      </c>
      <c r="BK688" s="686"/>
      <c r="BL688" s="668">
        <f>SUM(BL678:BM687)</f>
        <v>0</v>
      </c>
      <c r="BM688" s="686"/>
      <c r="BN688" s="668">
        <f>SUM(BN678:BO687)</f>
        <v>0</v>
      </c>
      <c r="BO688" s="686"/>
      <c r="BP688" s="488">
        <f>SUM(BF688:BO688)</f>
        <v>0</v>
      </c>
      <c r="BQ688" s="563">
        <f>SUM(BQ678:BQ687)</f>
        <v>0</v>
      </c>
      <c r="BR688" s="488">
        <f>SUM(BR678:BR687)</f>
        <v>0</v>
      </c>
      <c r="BS688" s="488">
        <f t="shared" ref="BS688" si="1515">SUM(BS678:BS687)</f>
        <v>0</v>
      </c>
      <c r="BT688" s="488">
        <f t="shared" ref="BT688" si="1516">SUM(BT678:BT687)</f>
        <v>0</v>
      </c>
      <c r="BU688" s="488">
        <f t="shared" ref="BU688" si="1517">SUM(BU678:BU687)</f>
        <v>0</v>
      </c>
      <c r="BV688" s="546">
        <f>SUM(BQ688:BU688)</f>
        <v>0</v>
      </c>
      <c r="BW688" s="962">
        <f>SUM(BW678:BX687)</f>
        <v>0</v>
      </c>
      <c r="BX688" s="686"/>
      <c r="BY688" s="668">
        <f>SUM(BY678:BZ687)</f>
        <v>0</v>
      </c>
      <c r="BZ688" s="686"/>
      <c r="CA688" s="668">
        <f>SUM(CA678:CB687)</f>
        <v>0</v>
      </c>
      <c r="CB688" s="686"/>
      <c r="CC688" s="668">
        <f>SUM(CC678:CD687)</f>
        <v>0</v>
      </c>
      <c r="CD688" s="686"/>
      <c r="CE688" s="668">
        <f>SUM(CE678:CF687)</f>
        <v>0</v>
      </c>
      <c r="CF688" s="686"/>
      <c r="CG688" s="120">
        <f>SUM(BW688:CF688)</f>
        <v>0</v>
      </c>
      <c r="CH688" s="668">
        <f>SUM(CH678:CI687)</f>
        <v>0</v>
      </c>
      <c r="CI688" s="686"/>
      <c r="CJ688" s="668">
        <f>SUM(CJ678:CK687)</f>
        <v>0</v>
      </c>
      <c r="CK688" s="686"/>
      <c r="CL688" s="668">
        <f>SUM(CL678:CM687)</f>
        <v>0</v>
      </c>
      <c r="CM688" s="686"/>
      <c r="CN688" s="668">
        <f>SUM(CN678:CO687)</f>
        <v>0</v>
      </c>
      <c r="CO688" s="686"/>
      <c r="CP688" s="668">
        <f>SUM(CP678:CQ687)</f>
        <v>0</v>
      </c>
      <c r="CQ688" s="686"/>
      <c r="CR688" s="120">
        <f>SUM(CH688:CQ688)</f>
        <v>0</v>
      </c>
      <c r="CS688" s="668">
        <f>SUM(CS678:CT687)</f>
        <v>0</v>
      </c>
      <c r="CT688" s="686"/>
      <c r="CU688" s="668">
        <f>SUM(CU678:CV687)</f>
        <v>0</v>
      </c>
      <c r="CV688" s="686"/>
      <c r="CW688" s="668">
        <f>SUM(CW678:CX687)</f>
        <v>0</v>
      </c>
      <c r="CX688" s="686"/>
      <c r="CY688" s="668">
        <f>SUM(CY678:CZ687)</f>
        <v>0</v>
      </c>
      <c r="CZ688" s="686"/>
      <c r="DA688" s="668">
        <f>SUM(DA678:DB687)</f>
        <v>0</v>
      </c>
      <c r="DB688" s="686"/>
      <c r="DC688" s="120">
        <f>SUM(CS688:DB688)</f>
        <v>0</v>
      </c>
      <c r="DD688" s="668">
        <f>SUM(DD678:DE687)</f>
        <v>0</v>
      </c>
      <c r="DE688" s="686"/>
      <c r="DF688" s="668">
        <f>SUM(DF678:DG687)</f>
        <v>0</v>
      </c>
      <c r="DG688" s="686"/>
      <c r="DH688" s="668">
        <f>SUM(DH678:DI687)</f>
        <v>0</v>
      </c>
      <c r="DI688" s="686"/>
      <c r="DJ688" s="668">
        <f>SUM(DJ678:DK687)</f>
        <v>0</v>
      </c>
      <c r="DK688" s="686"/>
      <c r="DL688" s="668">
        <f>SUM(DL678:DM687)</f>
        <v>0</v>
      </c>
      <c r="DM688" s="686"/>
      <c r="DN688" s="120">
        <f>SUM(DD688:DM688)</f>
        <v>0</v>
      </c>
      <c r="DO688" s="668">
        <f>SUM(DO678:DP687)</f>
        <v>0</v>
      </c>
      <c r="DP688" s="686"/>
      <c r="DQ688" s="668">
        <f>SUM(DQ678:DR687)</f>
        <v>0</v>
      </c>
      <c r="DR688" s="686"/>
      <c r="DS688" s="668">
        <f>SUM(DS678:DT687)</f>
        <v>0</v>
      </c>
      <c r="DT688" s="686"/>
      <c r="DU688" s="668">
        <f>SUM(DU678:DV687)</f>
        <v>0</v>
      </c>
      <c r="DV688" s="686"/>
      <c r="DW688" s="668">
        <f>SUM(DW678:DX687)</f>
        <v>0</v>
      </c>
      <c r="DX688" s="686"/>
      <c r="DY688" s="120">
        <f>SUM(DO688:DX688)</f>
        <v>0</v>
      </c>
      <c r="DZ688" s="563">
        <f>SUM(DZ678:DZ687)</f>
        <v>0</v>
      </c>
      <c r="EA688" s="488">
        <f>SUM(EA678:EA687)</f>
        <v>0</v>
      </c>
      <c r="EB688" s="488">
        <f t="shared" ref="EB688" si="1518">SUM(EB678:EB687)</f>
        <v>0</v>
      </c>
      <c r="EC688" s="488">
        <f t="shared" ref="EC688" si="1519">SUM(EC678:EC687)</f>
        <v>0</v>
      </c>
      <c r="ED688" s="488">
        <f t="shared" ref="ED688" si="1520">SUM(ED678:ED687)</f>
        <v>0</v>
      </c>
      <c r="EE688" s="546">
        <f>SUM(DZ688:ED688)</f>
        <v>0</v>
      </c>
      <c r="EF688" s="291">
        <f>SUM(EF678:EF687)</f>
        <v>0</v>
      </c>
      <c r="EG688" s="291">
        <f>SUM(EG678:EG687)</f>
        <v>0</v>
      </c>
      <c r="EH688" s="291">
        <f>SUM(EH678:EH687)</f>
        <v>0</v>
      </c>
      <c r="EI688" s="291">
        <f>SUM(EI678:EI687)</f>
        <v>0</v>
      </c>
      <c r="EJ688" s="291">
        <f>SUM(EJ678:EJ687)</f>
        <v>0</v>
      </c>
      <c r="EK688" s="291">
        <f t="shared" si="1514"/>
        <v>0</v>
      </c>
      <c r="EL688" s="34"/>
    </row>
    <row r="689" spans="1:142" s="9" customFormat="1" ht="15" customHeight="1">
      <c r="A689" s="62">
        <v>5000</v>
      </c>
      <c r="B689" s="62"/>
      <c r="C689" s="94" t="s">
        <v>270</v>
      </c>
      <c r="D689" s="656"/>
      <c r="E689" s="664"/>
      <c r="F689" s="664"/>
      <c r="G689" s="664"/>
      <c r="H689" s="664"/>
      <c r="I689" s="664"/>
      <c r="J689" s="664"/>
      <c r="K689" s="664"/>
      <c r="L689" s="664"/>
      <c r="M689" s="685"/>
      <c r="N689" s="125"/>
      <c r="O689" s="103"/>
      <c r="P689" s="125"/>
      <c r="Q689" s="103"/>
      <c r="R689" s="125"/>
      <c r="S689" s="103"/>
      <c r="T689" s="125"/>
      <c r="U689" s="103"/>
      <c r="V689" s="125"/>
      <c r="W689" s="103"/>
      <c r="X689" s="99"/>
      <c r="Y689" s="125"/>
      <c r="Z689" s="103"/>
      <c r="AA689" s="125"/>
      <c r="AB689" s="103"/>
      <c r="AC689" s="125"/>
      <c r="AD689" s="103"/>
      <c r="AE689" s="125"/>
      <c r="AF689" s="103"/>
      <c r="AG689" s="125"/>
      <c r="AH689" s="103"/>
      <c r="AI689" s="99"/>
      <c r="AJ689" s="125"/>
      <c r="AK689" s="103"/>
      <c r="AL689" s="125"/>
      <c r="AM689" s="103"/>
      <c r="AN689" s="125"/>
      <c r="AO689" s="103"/>
      <c r="AP689" s="125"/>
      <c r="AQ689" s="103"/>
      <c r="AR689" s="125"/>
      <c r="AS689" s="103"/>
      <c r="AT689" s="99"/>
      <c r="AU689" s="125"/>
      <c r="AV689" s="103"/>
      <c r="AW689" s="125"/>
      <c r="AX689" s="103"/>
      <c r="AY689" s="125"/>
      <c r="AZ689" s="103"/>
      <c r="BA689" s="125"/>
      <c r="BB689" s="103"/>
      <c r="BC689" s="125"/>
      <c r="BD689" s="103"/>
      <c r="BE689" s="99"/>
      <c r="BF689" s="125"/>
      <c r="BG689" s="103"/>
      <c r="BH689" s="125"/>
      <c r="BI689" s="103"/>
      <c r="BJ689" s="125"/>
      <c r="BK689" s="103"/>
      <c r="BL689" s="125"/>
      <c r="BM689" s="103"/>
      <c r="BN689" s="125"/>
      <c r="BO689" s="103"/>
      <c r="BP689" s="512"/>
      <c r="BQ689" s="560"/>
      <c r="BR689" s="512"/>
      <c r="BS689" s="512"/>
      <c r="BT689" s="512"/>
      <c r="BU689" s="512"/>
      <c r="BV689" s="542"/>
      <c r="BW689" s="190"/>
      <c r="BX689" s="103"/>
      <c r="BY689" s="125"/>
      <c r="BZ689" s="103"/>
      <c r="CA689" s="125"/>
      <c r="CB689" s="103"/>
      <c r="CC689" s="125"/>
      <c r="CD689" s="103"/>
      <c r="CE689" s="125"/>
      <c r="CF689" s="103"/>
      <c r="CG689" s="99"/>
      <c r="CH689" s="125"/>
      <c r="CI689" s="103"/>
      <c r="CJ689" s="125"/>
      <c r="CK689" s="103"/>
      <c r="CL689" s="125"/>
      <c r="CM689" s="103"/>
      <c r="CN689" s="125"/>
      <c r="CO689" s="103"/>
      <c r="CP689" s="125"/>
      <c r="CQ689" s="103"/>
      <c r="CR689" s="99"/>
      <c r="CS689" s="125"/>
      <c r="CT689" s="103"/>
      <c r="CU689" s="125"/>
      <c r="CV689" s="103"/>
      <c r="CW689" s="125"/>
      <c r="CX689" s="103"/>
      <c r="CY689" s="125"/>
      <c r="CZ689" s="103"/>
      <c r="DA689" s="125"/>
      <c r="DB689" s="103"/>
      <c r="DC689" s="99"/>
      <c r="DD689" s="125"/>
      <c r="DE689" s="103"/>
      <c r="DF689" s="125"/>
      <c r="DG689" s="103"/>
      <c r="DH689" s="125"/>
      <c r="DI689" s="103"/>
      <c r="DJ689" s="125"/>
      <c r="DK689" s="103"/>
      <c r="DL689" s="125"/>
      <c r="DM689" s="103"/>
      <c r="DN689" s="99"/>
      <c r="DO689" s="125"/>
      <c r="DP689" s="103"/>
      <c r="DQ689" s="125"/>
      <c r="DR689" s="103"/>
      <c r="DS689" s="125"/>
      <c r="DT689" s="103"/>
      <c r="DU689" s="125"/>
      <c r="DV689" s="103"/>
      <c r="DW689" s="125"/>
      <c r="DX689" s="103"/>
      <c r="DY689" s="99"/>
      <c r="DZ689" s="560"/>
      <c r="EA689" s="512"/>
      <c r="EB689" s="512"/>
      <c r="EC689" s="512"/>
      <c r="ED689" s="512"/>
      <c r="EE689" s="542"/>
      <c r="EF689" s="242"/>
      <c r="EG689" s="242"/>
      <c r="EH689" s="242"/>
      <c r="EI689" s="242"/>
      <c r="EJ689" s="242"/>
      <c r="EK689" s="99"/>
      <c r="EL689" s="34"/>
    </row>
    <row r="690" spans="1:142" s="9" customFormat="1" ht="15" customHeight="1">
      <c r="A690" s="62"/>
      <c r="B690" s="62"/>
      <c r="C690" s="703"/>
      <c r="D690" s="653"/>
      <c r="E690" s="653"/>
      <c r="F690" s="653"/>
      <c r="G690" s="653"/>
      <c r="H690" s="653"/>
      <c r="I690" s="653"/>
      <c r="J690" s="653"/>
      <c r="K690" s="653"/>
      <c r="L690" s="653"/>
      <c r="M690" s="654"/>
      <c r="N690" s="851">
        <v>0</v>
      </c>
      <c r="O690" s="654"/>
      <c r="P690" s="851">
        <v>0</v>
      </c>
      <c r="Q690" s="654"/>
      <c r="R690" s="851">
        <v>0</v>
      </c>
      <c r="S690" s="654"/>
      <c r="T690" s="851">
        <v>0</v>
      </c>
      <c r="U690" s="654"/>
      <c r="V690" s="851">
        <v>0</v>
      </c>
      <c r="W690" s="654"/>
      <c r="X690" s="92">
        <f t="shared" ref="X690:X699" si="1521">SUM(N690+P690+R690+T690+V690)</f>
        <v>0</v>
      </c>
      <c r="Y690" s="849">
        <v>0</v>
      </c>
      <c r="Z690" s="960"/>
      <c r="AA690" s="849">
        <v>0</v>
      </c>
      <c r="AB690" s="960"/>
      <c r="AC690" s="849">
        <v>0</v>
      </c>
      <c r="AD690" s="960"/>
      <c r="AE690" s="849">
        <v>0</v>
      </c>
      <c r="AF690" s="960"/>
      <c r="AG690" s="849">
        <v>0</v>
      </c>
      <c r="AH690" s="960"/>
      <c r="AI690" s="212">
        <f t="shared" ref="AI690:AI699" si="1522">SUM(Y690+AA690+AC690+AE690+AG690)</f>
        <v>0</v>
      </c>
      <c r="AJ690" s="843">
        <v>0</v>
      </c>
      <c r="AK690" s="844"/>
      <c r="AL690" s="843">
        <v>0</v>
      </c>
      <c r="AM690" s="844"/>
      <c r="AN690" s="843">
        <v>0</v>
      </c>
      <c r="AO690" s="844"/>
      <c r="AP690" s="843">
        <v>0</v>
      </c>
      <c r="AQ690" s="844"/>
      <c r="AR690" s="843">
        <v>0</v>
      </c>
      <c r="AS690" s="844"/>
      <c r="AT690" s="215">
        <f t="shared" ref="AT690:AT699" si="1523">SUM(AJ690+AL690+AN690+AP690+AR690)</f>
        <v>0</v>
      </c>
      <c r="AU690" s="845">
        <v>0</v>
      </c>
      <c r="AV690" s="846"/>
      <c r="AW690" s="845">
        <v>0</v>
      </c>
      <c r="AX690" s="846"/>
      <c r="AY690" s="845">
        <v>0</v>
      </c>
      <c r="AZ690" s="846"/>
      <c r="BA690" s="845">
        <v>0</v>
      </c>
      <c r="BB690" s="846"/>
      <c r="BC690" s="845">
        <v>0</v>
      </c>
      <c r="BD690" s="846"/>
      <c r="BE690" s="218">
        <f t="shared" ref="BE690:BE699" si="1524">SUM(AU690+AW690+AY690+BA690+BC690)</f>
        <v>0</v>
      </c>
      <c r="BF690" s="847">
        <v>0</v>
      </c>
      <c r="BG690" s="848"/>
      <c r="BH690" s="847">
        <v>0</v>
      </c>
      <c r="BI690" s="848"/>
      <c r="BJ690" s="847">
        <v>0</v>
      </c>
      <c r="BK690" s="848"/>
      <c r="BL690" s="847">
        <v>0</v>
      </c>
      <c r="BM690" s="848"/>
      <c r="BN690" s="847">
        <v>0</v>
      </c>
      <c r="BO690" s="848"/>
      <c r="BP690" s="413">
        <f t="shared" ref="BP690:BP699" si="1525">SUM(BF690+BH690+BJ690+BL690+BN690)</f>
        <v>0</v>
      </c>
      <c r="BQ690" s="558">
        <f t="shared" ref="BQ690:BQ699" si="1526">N690+Y690+AJ690+AU690+BF690</f>
        <v>0</v>
      </c>
      <c r="BR690" s="522">
        <f t="shared" ref="BR690:BR699" si="1527">P690+AA690+AL690+AW690+BH690</f>
        <v>0</v>
      </c>
      <c r="BS690" s="522">
        <f t="shared" ref="BS690:BS699" si="1528">R690+AC690+AN690+AY690+BJ690</f>
        <v>0</v>
      </c>
      <c r="BT690" s="522">
        <f t="shared" ref="BT690:BT699" si="1529">T690+AE690+AP690+BA690+BL690</f>
        <v>0</v>
      </c>
      <c r="BU690" s="522">
        <f t="shared" ref="BU690:BU699" si="1530">V690+AG690+AR690+BC690+BN690</f>
        <v>0</v>
      </c>
      <c r="BV690" s="574">
        <f t="shared" ref="BV690:BV699" si="1531">SUM(BQ690:BU690)</f>
        <v>0</v>
      </c>
      <c r="BW690" s="969">
        <v>0</v>
      </c>
      <c r="BX690" s="970"/>
      <c r="BY690" s="971">
        <v>0</v>
      </c>
      <c r="BZ690" s="970"/>
      <c r="CA690" s="971">
        <v>0</v>
      </c>
      <c r="CB690" s="970"/>
      <c r="CC690" s="971">
        <v>0</v>
      </c>
      <c r="CD690" s="970"/>
      <c r="CE690" s="971">
        <v>0</v>
      </c>
      <c r="CF690" s="970"/>
      <c r="CG690" s="224">
        <f t="shared" ref="CG690:CG699" si="1532">SUM(BW690+BY690+CA690+CC690+CE690)</f>
        <v>0</v>
      </c>
      <c r="CH690" s="963">
        <v>0</v>
      </c>
      <c r="CI690" s="964"/>
      <c r="CJ690" s="963">
        <v>0</v>
      </c>
      <c r="CK690" s="964"/>
      <c r="CL690" s="963">
        <v>0</v>
      </c>
      <c r="CM690" s="964"/>
      <c r="CN690" s="963">
        <v>0</v>
      </c>
      <c r="CO690" s="964"/>
      <c r="CP690" s="963">
        <v>0</v>
      </c>
      <c r="CQ690" s="964"/>
      <c r="CR690" s="227">
        <f t="shared" ref="CR690:CR699" si="1533">SUM(CH690+CJ690+CL690+CN690+CP690)</f>
        <v>0</v>
      </c>
      <c r="CS690" s="965">
        <v>0</v>
      </c>
      <c r="CT690" s="966"/>
      <c r="CU690" s="965">
        <v>0</v>
      </c>
      <c r="CV690" s="966"/>
      <c r="CW690" s="965">
        <v>0</v>
      </c>
      <c r="CX690" s="966"/>
      <c r="CY690" s="965">
        <v>0</v>
      </c>
      <c r="CZ690" s="966"/>
      <c r="DA690" s="965">
        <v>0</v>
      </c>
      <c r="DB690" s="966"/>
      <c r="DC690" s="230">
        <f t="shared" ref="DC690:DC699" si="1534">SUM(CS690+CU690+CW690+CY690+DA690)</f>
        <v>0</v>
      </c>
      <c r="DD690" s="967">
        <v>0</v>
      </c>
      <c r="DE690" s="968"/>
      <c r="DF690" s="967">
        <v>0</v>
      </c>
      <c r="DG690" s="968"/>
      <c r="DH690" s="967">
        <v>0</v>
      </c>
      <c r="DI690" s="968"/>
      <c r="DJ690" s="967">
        <v>0</v>
      </c>
      <c r="DK690" s="968"/>
      <c r="DL690" s="967">
        <v>0</v>
      </c>
      <c r="DM690" s="968"/>
      <c r="DN690" s="233">
        <f t="shared" ref="DN690:DN699" si="1535">SUM(DD690+DF690+DH690+DJ690+DL690)</f>
        <v>0</v>
      </c>
      <c r="DO690" s="650">
        <v>0</v>
      </c>
      <c r="DP690" s="676"/>
      <c r="DQ690" s="650">
        <v>0</v>
      </c>
      <c r="DR690" s="676"/>
      <c r="DS690" s="650">
        <v>0</v>
      </c>
      <c r="DT690" s="676"/>
      <c r="DU690" s="650">
        <v>0</v>
      </c>
      <c r="DV690" s="676"/>
      <c r="DW690" s="650">
        <v>0</v>
      </c>
      <c r="DX690" s="676"/>
      <c r="DY690" s="243">
        <f t="shared" ref="DY690:DY699" si="1536">SUM(DO690+DQ690+DS690+DU690+DW690)</f>
        <v>0</v>
      </c>
      <c r="DZ690" s="558">
        <f t="shared" ref="DZ690:DZ699" si="1537">BW690+CH690+CS690+DD690+DO690</f>
        <v>0</v>
      </c>
      <c r="EA690" s="522">
        <f t="shared" ref="EA690:EA699" si="1538">BY690+CJ690+CU690+DF690+DQ690</f>
        <v>0</v>
      </c>
      <c r="EB690" s="522">
        <f t="shared" ref="EB690:EB699" si="1539">CA690+CL690+CW690+DH690+DS690</f>
        <v>0</v>
      </c>
      <c r="EC690" s="522">
        <f t="shared" ref="EC690:EC699" si="1540">CC690+CN690+CY690+DJ690+DU690</f>
        <v>0</v>
      </c>
      <c r="ED690" s="522">
        <f t="shared" ref="ED690:ED699" si="1541">CE690+CP690+DA690+DL690+DW690</f>
        <v>0</v>
      </c>
      <c r="EE690" s="574">
        <f t="shared" ref="EE690:EE699" si="1542">SUM(DZ690:ED690)</f>
        <v>0</v>
      </c>
      <c r="EF690" s="239">
        <f t="shared" ref="EF690:EF699" si="1543">N690+Y690+AJ690+AU690+BF690+BW690+CH690+CS690+DD690+DO690</f>
        <v>0</v>
      </c>
      <c r="EG690" s="239">
        <f t="shared" ref="EG690:EG699" si="1544">P690+AA690+AL690+AW690+BH690+BY690+CJ690+CU690+DF690+DQ690</f>
        <v>0</v>
      </c>
      <c r="EH690" s="239">
        <f t="shared" ref="EH690:EH699" si="1545">R690+AC690+AN690+AY690+BJ690+CA690+CL690+CW690+DH690+DS690</f>
        <v>0</v>
      </c>
      <c r="EI690" s="239">
        <f t="shared" ref="EI690:EI699" si="1546">T690+AE690+AP690+BA690+BL690+CC690+CN690+CY690+DJ690+DU690</f>
        <v>0</v>
      </c>
      <c r="EJ690" s="239">
        <f t="shared" ref="EJ690:EJ699" si="1547">V690+AG690+AR690+BC690+BN690+CE690+CP690+DA690+DL690+DW690</f>
        <v>0</v>
      </c>
      <c r="EK690" s="240">
        <f t="shared" ref="EK690:EK700" si="1548">SUM(EF690:EJ690)</f>
        <v>0</v>
      </c>
      <c r="EL690" s="34"/>
    </row>
    <row r="691" spans="1:142" s="9" customFormat="1" ht="15" customHeight="1">
      <c r="A691" s="62"/>
      <c r="B691" s="62"/>
      <c r="C691" s="703"/>
      <c r="D691" s="653"/>
      <c r="E691" s="653"/>
      <c r="F691" s="653"/>
      <c r="G691" s="653"/>
      <c r="H691" s="653"/>
      <c r="I691" s="653"/>
      <c r="J691" s="653"/>
      <c r="K691" s="653"/>
      <c r="L691" s="653"/>
      <c r="M691" s="654"/>
      <c r="N691" s="851">
        <v>0</v>
      </c>
      <c r="O691" s="654"/>
      <c r="P691" s="851">
        <v>0</v>
      </c>
      <c r="Q691" s="654"/>
      <c r="R691" s="851">
        <v>0</v>
      </c>
      <c r="S691" s="654"/>
      <c r="T691" s="851">
        <v>0</v>
      </c>
      <c r="U691" s="654"/>
      <c r="V691" s="851">
        <v>0</v>
      </c>
      <c r="W691" s="654"/>
      <c r="X691" s="92">
        <f t="shared" si="1521"/>
        <v>0</v>
      </c>
      <c r="Y691" s="849">
        <v>0</v>
      </c>
      <c r="Z691" s="960"/>
      <c r="AA691" s="849">
        <v>0</v>
      </c>
      <c r="AB691" s="960"/>
      <c r="AC691" s="849">
        <v>0</v>
      </c>
      <c r="AD691" s="960"/>
      <c r="AE691" s="849">
        <v>0</v>
      </c>
      <c r="AF691" s="960"/>
      <c r="AG691" s="849">
        <v>0</v>
      </c>
      <c r="AH691" s="960"/>
      <c r="AI691" s="212">
        <f t="shared" si="1522"/>
        <v>0</v>
      </c>
      <c r="AJ691" s="843">
        <v>0</v>
      </c>
      <c r="AK691" s="844"/>
      <c r="AL691" s="843">
        <v>0</v>
      </c>
      <c r="AM691" s="844"/>
      <c r="AN691" s="843">
        <v>0</v>
      </c>
      <c r="AO691" s="844"/>
      <c r="AP691" s="843">
        <v>0</v>
      </c>
      <c r="AQ691" s="844"/>
      <c r="AR691" s="843">
        <v>0</v>
      </c>
      <c r="AS691" s="844"/>
      <c r="AT691" s="215">
        <f t="shared" si="1523"/>
        <v>0</v>
      </c>
      <c r="AU691" s="845">
        <v>0</v>
      </c>
      <c r="AV691" s="846"/>
      <c r="AW691" s="845">
        <v>0</v>
      </c>
      <c r="AX691" s="846"/>
      <c r="AY691" s="845">
        <v>0</v>
      </c>
      <c r="AZ691" s="846"/>
      <c r="BA691" s="845">
        <v>0</v>
      </c>
      <c r="BB691" s="846"/>
      <c r="BC691" s="845">
        <v>0</v>
      </c>
      <c r="BD691" s="846"/>
      <c r="BE691" s="218">
        <f t="shared" si="1524"/>
        <v>0</v>
      </c>
      <c r="BF691" s="847">
        <v>0</v>
      </c>
      <c r="BG691" s="848"/>
      <c r="BH691" s="847">
        <v>0</v>
      </c>
      <c r="BI691" s="848"/>
      <c r="BJ691" s="847">
        <v>0</v>
      </c>
      <c r="BK691" s="848"/>
      <c r="BL691" s="847">
        <v>0</v>
      </c>
      <c r="BM691" s="848"/>
      <c r="BN691" s="847">
        <v>0</v>
      </c>
      <c r="BO691" s="848"/>
      <c r="BP691" s="413">
        <f t="shared" si="1525"/>
        <v>0</v>
      </c>
      <c r="BQ691" s="558">
        <f t="shared" si="1526"/>
        <v>0</v>
      </c>
      <c r="BR691" s="522">
        <f t="shared" si="1527"/>
        <v>0</v>
      </c>
      <c r="BS691" s="522">
        <f t="shared" si="1528"/>
        <v>0</v>
      </c>
      <c r="BT691" s="522">
        <f t="shared" si="1529"/>
        <v>0</v>
      </c>
      <c r="BU691" s="522">
        <f t="shared" si="1530"/>
        <v>0</v>
      </c>
      <c r="BV691" s="574">
        <f t="shared" si="1531"/>
        <v>0</v>
      </c>
      <c r="BW691" s="969">
        <v>0</v>
      </c>
      <c r="BX691" s="970"/>
      <c r="BY691" s="971">
        <v>0</v>
      </c>
      <c r="BZ691" s="970"/>
      <c r="CA691" s="971">
        <v>0</v>
      </c>
      <c r="CB691" s="970"/>
      <c r="CC691" s="971">
        <v>0</v>
      </c>
      <c r="CD691" s="970"/>
      <c r="CE691" s="971">
        <v>0</v>
      </c>
      <c r="CF691" s="970"/>
      <c r="CG691" s="224">
        <f t="shared" si="1532"/>
        <v>0</v>
      </c>
      <c r="CH691" s="963">
        <v>0</v>
      </c>
      <c r="CI691" s="964"/>
      <c r="CJ691" s="963">
        <v>0</v>
      </c>
      <c r="CK691" s="964"/>
      <c r="CL691" s="963">
        <v>0</v>
      </c>
      <c r="CM691" s="964"/>
      <c r="CN691" s="963">
        <v>0</v>
      </c>
      <c r="CO691" s="964"/>
      <c r="CP691" s="963">
        <v>0</v>
      </c>
      <c r="CQ691" s="964"/>
      <c r="CR691" s="227">
        <f t="shared" si="1533"/>
        <v>0</v>
      </c>
      <c r="CS691" s="965">
        <v>0</v>
      </c>
      <c r="CT691" s="966"/>
      <c r="CU691" s="965">
        <v>0</v>
      </c>
      <c r="CV691" s="966"/>
      <c r="CW691" s="965">
        <v>0</v>
      </c>
      <c r="CX691" s="966"/>
      <c r="CY691" s="965">
        <v>0</v>
      </c>
      <c r="CZ691" s="966"/>
      <c r="DA691" s="965">
        <v>0</v>
      </c>
      <c r="DB691" s="966"/>
      <c r="DC691" s="230">
        <f t="shared" si="1534"/>
        <v>0</v>
      </c>
      <c r="DD691" s="967">
        <v>0</v>
      </c>
      <c r="DE691" s="968"/>
      <c r="DF691" s="967">
        <v>0</v>
      </c>
      <c r="DG691" s="968"/>
      <c r="DH691" s="967">
        <v>0</v>
      </c>
      <c r="DI691" s="968"/>
      <c r="DJ691" s="967">
        <v>0</v>
      </c>
      <c r="DK691" s="968"/>
      <c r="DL691" s="967">
        <v>0</v>
      </c>
      <c r="DM691" s="968"/>
      <c r="DN691" s="233">
        <f t="shared" si="1535"/>
        <v>0</v>
      </c>
      <c r="DO691" s="650">
        <v>0</v>
      </c>
      <c r="DP691" s="676"/>
      <c r="DQ691" s="650">
        <v>0</v>
      </c>
      <c r="DR691" s="676"/>
      <c r="DS691" s="650">
        <v>0</v>
      </c>
      <c r="DT691" s="676"/>
      <c r="DU691" s="650">
        <v>0</v>
      </c>
      <c r="DV691" s="676"/>
      <c r="DW691" s="650">
        <v>0</v>
      </c>
      <c r="DX691" s="676"/>
      <c r="DY691" s="243">
        <f t="shared" si="1536"/>
        <v>0</v>
      </c>
      <c r="DZ691" s="558">
        <f t="shared" si="1537"/>
        <v>0</v>
      </c>
      <c r="EA691" s="522">
        <f t="shared" si="1538"/>
        <v>0</v>
      </c>
      <c r="EB691" s="522">
        <f t="shared" si="1539"/>
        <v>0</v>
      </c>
      <c r="EC691" s="522">
        <f t="shared" si="1540"/>
        <v>0</v>
      </c>
      <c r="ED691" s="522">
        <f t="shared" si="1541"/>
        <v>0</v>
      </c>
      <c r="EE691" s="574">
        <f t="shared" si="1542"/>
        <v>0</v>
      </c>
      <c r="EF691" s="239">
        <f t="shared" si="1543"/>
        <v>0</v>
      </c>
      <c r="EG691" s="239">
        <f t="shared" si="1544"/>
        <v>0</v>
      </c>
      <c r="EH691" s="239">
        <f t="shared" si="1545"/>
        <v>0</v>
      </c>
      <c r="EI691" s="239">
        <f t="shared" si="1546"/>
        <v>0</v>
      </c>
      <c r="EJ691" s="239">
        <f t="shared" si="1547"/>
        <v>0</v>
      </c>
      <c r="EK691" s="240">
        <f t="shared" si="1548"/>
        <v>0</v>
      </c>
      <c r="EL691" s="34"/>
    </row>
    <row r="692" spans="1:142" s="9" customFormat="1" ht="15" customHeight="1">
      <c r="A692" s="62"/>
      <c r="B692" s="62"/>
      <c r="C692" s="703"/>
      <c r="D692" s="653"/>
      <c r="E692" s="653"/>
      <c r="F692" s="653"/>
      <c r="G692" s="653"/>
      <c r="H692" s="653"/>
      <c r="I692" s="653"/>
      <c r="J692" s="653"/>
      <c r="K692" s="653"/>
      <c r="L692" s="653"/>
      <c r="M692" s="654"/>
      <c r="N692" s="851">
        <v>0</v>
      </c>
      <c r="O692" s="654"/>
      <c r="P692" s="851">
        <v>0</v>
      </c>
      <c r="Q692" s="654"/>
      <c r="R692" s="851">
        <v>0</v>
      </c>
      <c r="S692" s="654"/>
      <c r="T692" s="851">
        <v>0</v>
      </c>
      <c r="U692" s="654"/>
      <c r="V692" s="851">
        <v>0</v>
      </c>
      <c r="W692" s="654"/>
      <c r="X692" s="92">
        <f t="shared" si="1521"/>
        <v>0</v>
      </c>
      <c r="Y692" s="849">
        <v>0</v>
      </c>
      <c r="Z692" s="960"/>
      <c r="AA692" s="849">
        <v>0</v>
      </c>
      <c r="AB692" s="960"/>
      <c r="AC692" s="849">
        <v>0</v>
      </c>
      <c r="AD692" s="960"/>
      <c r="AE692" s="849">
        <v>0</v>
      </c>
      <c r="AF692" s="960"/>
      <c r="AG692" s="849">
        <v>0</v>
      </c>
      <c r="AH692" s="960"/>
      <c r="AI692" s="212">
        <f t="shared" si="1522"/>
        <v>0</v>
      </c>
      <c r="AJ692" s="843">
        <v>0</v>
      </c>
      <c r="AK692" s="844"/>
      <c r="AL692" s="843">
        <v>0</v>
      </c>
      <c r="AM692" s="844"/>
      <c r="AN692" s="843">
        <v>0</v>
      </c>
      <c r="AO692" s="844"/>
      <c r="AP692" s="843">
        <v>0</v>
      </c>
      <c r="AQ692" s="844"/>
      <c r="AR692" s="843">
        <v>0</v>
      </c>
      <c r="AS692" s="844"/>
      <c r="AT692" s="215">
        <f t="shared" si="1523"/>
        <v>0</v>
      </c>
      <c r="AU692" s="845">
        <v>0</v>
      </c>
      <c r="AV692" s="846"/>
      <c r="AW692" s="845">
        <v>0</v>
      </c>
      <c r="AX692" s="846"/>
      <c r="AY692" s="845">
        <v>0</v>
      </c>
      <c r="AZ692" s="846"/>
      <c r="BA692" s="845">
        <v>0</v>
      </c>
      <c r="BB692" s="846"/>
      <c r="BC692" s="845">
        <v>0</v>
      </c>
      <c r="BD692" s="846"/>
      <c r="BE692" s="218">
        <f t="shared" si="1524"/>
        <v>0</v>
      </c>
      <c r="BF692" s="847">
        <v>0</v>
      </c>
      <c r="BG692" s="848"/>
      <c r="BH692" s="847">
        <v>0</v>
      </c>
      <c r="BI692" s="848"/>
      <c r="BJ692" s="847">
        <v>0</v>
      </c>
      <c r="BK692" s="848"/>
      <c r="BL692" s="847">
        <v>0</v>
      </c>
      <c r="BM692" s="848"/>
      <c r="BN692" s="847">
        <v>0</v>
      </c>
      <c r="BO692" s="848"/>
      <c r="BP692" s="413">
        <f t="shared" si="1525"/>
        <v>0</v>
      </c>
      <c r="BQ692" s="558">
        <f t="shared" si="1526"/>
        <v>0</v>
      </c>
      <c r="BR692" s="522">
        <f t="shared" si="1527"/>
        <v>0</v>
      </c>
      <c r="BS692" s="522">
        <f t="shared" si="1528"/>
        <v>0</v>
      </c>
      <c r="BT692" s="522">
        <f t="shared" si="1529"/>
        <v>0</v>
      </c>
      <c r="BU692" s="522">
        <f t="shared" si="1530"/>
        <v>0</v>
      </c>
      <c r="BV692" s="574">
        <f t="shared" si="1531"/>
        <v>0</v>
      </c>
      <c r="BW692" s="969">
        <v>0</v>
      </c>
      <c r="BX692" s="970"/>
      <c r="BY692" s="971">
        <v>0</v>
      </c>
      <c r="BZ692" s="970"/>
      <c r="CA692" s="971">
        <v>0</v>
      </c>
      <c r="CB692" s="970"/>
      <c r="CC692" s="971">
        <v>0</v>
      </c>
      <c r="CD692" s="970"/>
      <c r="CE692" s="971">
        <v>0</v>
      </c>
      <c r="CF692" s="970"/>
      <c r="CG692" s="224">
        <f t="shared" si="1532"/>
        <v>0</v>
      </c>
      <c r="CH692" s="963">
        <v>0</v>
      </c>
      <c r="CI692" s="964"/>
      <c r="CJ692" s="963">
        <v>0</v>
      </c>
      <c r="CK692" s="964"/>
      <c r="CL692" s="963">
        <v>0</v>
      </c>
      <c r="CM692" s="964"/>
      <c r="CN692" s="963">
        <v>0</v>
      </c>
      <c r="CO692" s="964"/>
      <c r="CP692" s="963">
        <v>0</v>
      </c>
      <c r="CQ692" s="964"/>
      <c r="CR692" s="227">
        <f t="shared" si="1533"/>
        <v>0</v>
      </c>
      <c r="CS692" s="965">
        <v>0</v>
      </c>
      <c r="CT692" s="966"/>
      <c r="CU692" s="965">
        <v>0</v>
      </c>
      <c r="CV692" s="966"/>
      <c r="CW692" s="965">
        <v>0</v>
      </c>
      <c r="CX692" s="966"/>
      <c r="CY692" s="965">
        <v>0</v>
      </c>
      <c r="CZ692" s="966"/>
      <c r="DA692" s="965">
        <v>0</v>
      </c>
      <c r="DB692" s="966"/>
      <c r="DC692" s="230">
        <f t="shared" si="1534"/>
        <v>0</v>
      </c>
      <c r="DD692" s="967">
        <v>0</v>
      </c>
      <c r="DE692" s="968"/>
      <c r="DF692" s="967">
        <v>0</v>
      </c>
      <c r="DG692" s="968"/>
      <c r="DH692" s="967">
        <v>0</v>
      </c>
      <c r="DI692" s="968"/>
      <c r="DJ692" s="967">
        <v>0</v>
      </c>
      <c r="DK692" s="968"/>
      <c r="DL692" s="967">
        <v>0</v>
      </c>
      <c r="DM692" s="968"/>
      <c r="DN692" s="233">
        <f t="shared" si="1535"/>
        <v>0</v>
      </c>
      <c r="DO692" s="650">
        <v>0</v>
      </c>
      <c r="DP692" s="676"/>
      <c r="DQ692" s="650">
        <v>0</v>
      </c>
      <c r="DR692" s="676"/>
      <c r="DS692" s="650">
        <v>0</v>
      </c>
      <c r="DT692" s="676"/>
      <c r="DU692" s="650">
        <v>0</v>
      </c>
      <c r="DV692" s="676"/>
      <c r="DW692" s="650">
        <v>0</v>
      </c>
      <c r="DX692" s="676"/>
      <c r="DY692" s="243">
        <f t="shared" si="1536"/>
        <v>0</v>
      </c>
      <c r="DZ692" s="558">
        <f t="shared" si="1537"/>
        <v>0</v>
      </c>
      <c r="EA692" s="522">
        <f t="shared" si="1538"/>
        <v>0</v>
      </c>
      <c r="EB692" s="522">
        <f t="shared" si="1539"/>
        <v>0</v>
      </c>
      <c r="EC692" s="522">
        <f t="shared" si="1540"/>
        <v>0</v>
      </c>
      <c r="ED692" s="522">
        <f t="shared" si="1541"/>
        <v>0</v>
      </c>
      <c r="EE692" s="574">
        <f t="shared" si="1542"/>
        <v>0</v>
      </c>
      <c r="EF692" s="239">
        <f t="shared" si="1543"/>
        <v>0</v>
      </c>
      <c r="EG692" s="239">
        <f t="shared" si="1544"/>
        <v>0</v>
      </c>
      <c r="EH692" s="239">
        <f t="shared" si="1545"/>
        <v>0</v>
      </c>
      <c r="EI692" s="239">
        <f t="shared" si="1546"/>
        <v>0</v>
      </c>
      <c r="EJ692" s="239">
        <f t="shared" si="1547"/>
        <v>0</v>
      </c>
      <c r="EK692" s="240">
        <f t="shared" si="1548"/>
        <v>0</v>
      </c>
      <c r="EL692" s="34"/>
    </row>
    <row r="693" spans="1:142" s="9" customFormat="1" ht="15" customHeight="1">
      <c r="A693" s="62"/>
      <c r="B693" s="62"/>
      <c r="C693" s="652"/>
      <c r="D693" s="653"/>
      <c r="E693" s="653"/>
      <c r="F693" s="653"/>
      <c r="G693" s="653"/>
      <c r="H693" s="653"/>
      <c r="I693" s="653"/>
      <c r="J693" s="653"/>
      <c r="K693" s="653"/>
      <c r="L693" s="653"/>
      <c r="M693" s="654"/>
      <c r="N693" s="851">
        <v>0</v>
      </c>
      <c r="O693" s="654"/>
      <c r="P693" s="851">
        <v>0</v>
      </c>
      <c r="Q693" s="654"/>
      <c r="R693" s="851">
        <v>0</v>
      </c>
      <c r="S693" s="654"/>
      <c r="T693" s="851">
        <v>0</v>
      </c>
      <c r="U693" s="654"/>
      <c r="V693" s="851">
        <v>0</v>
      </c>
      <c r="W693" s="654"/>
      <c r="X693" s="92">
        <f t="shared" si="1521"/>
        <v>0</v>
      </c>
      <c r="Y693" s="849">
        <v>0</v>
      </c>
      <c r="Z693" s="960"/>
      <c r="AA693" s="849">
        <v>0</v>
      </c>
      <c r="AB693" s="960"/>
      <c r="AC693" s="849">
        <v>0</v>
      </c>
      <c r="AD693" s="960"/>
      <c r="AE693" s="849">
        <v>0</v>
      </c>
      <c r="AF693" s="960"/>
      <c r="AG693" s="849">
        <v>0</v>
      </c>
      <c r="AH693" s="960"/>
      <c r="AI693" s="212">
        <f t="shared" si="1522"/>
        <v>0</v>
      </c>
      <c r="AJ693" s="843">
        <v>0</v>
      </c>
      <c r="AK693" s="844"/>
      <c r="AL693" s="843">
        <v>0</v>
      </c>
      <c r="AM693" s="844"/>
      <c r="AN693" s="843">
        <v>0</v>
      </c>
      <c r="AO693" s="844"/>
      <c r="AP693" s="843">
        <v>0</v>
      </c>
      <c r="AQ693" s="844"/>
      <c r="AR693" s="843">
        <v>0</v>
      </c>
      <c r="AS693" s="844"/>
      <c r="AT693" s="215">
        <f t="shared" si="1523"/>
        <v>0</v>
      </c>
      <c r="AU693" s="845">
        <v>0</v>
      </c>
      <c r="AV693" s="846"/>
      <c r="AW693" s="845">
        <v>0</v>
      </c>
      <c r="AX693" s="846"/>
      <c r="AY693" s="845">
        <v>0</v>
      </c>
      <c r="AZ693" s="846"/>
      <c r="BA693" s="845">
        <v>0</v>
      </c>
      <c r="BB693" s="846"/>
      <c r="BC693" s="845">
        <v>0</v>
      </c>
      <c r="BD693" s="846"/>
      <c r="BE693" s="218">
        <f t="shared" si="1524"/>
        <v>0</v>
      </c>
      <c r="BF693" s="847">
        <v>0</v>
      </c>
      <c r="BG693" s="848"/>
      <c r="BH693" s="847">
        <v>0</v>
      </c>
      <c r="BI693" s="848"/>
      <c r="BJ693" s="847">
        <v>0</v>
      </c>
      <c r="BK693" s="848"/>
      <c r="BL693" s="847">
        <v>0</v>
      </c>
      <c r="BM693" s="848"/>
      <c r="BN693" s="847">
        <v>0</v>
      </c>
      <c r="BO693" s="848"/>
      <c r="BP693" s="413">
        <f t="shared" si="1525"/>
        <v>0</v>
      </c>
      <c r="BQ693" s="558">
        <f t="shared" si="1526"/>
        <v>0</v>
      </c>
      <c r="BR693" s="522">
        <f t="shared" si="1527"/>
        <v>0</v>
      </c>
      <c r="BS693" s="522">
        <f t="shared" si="1528"/>
        <v>0</v>
      </c>
      <c r="BT693" s="522">
        <f t="shared" si="1529"/>
        <v>0</v>
      </c>
      <c r="BU693" s="522">
        <f t="shared" si="1530"/>
        <v>0</v>
      </c>
      <c r="BV693" s="574">
        <f t="shared" si="1531"/>
        <v>0</v>
      </c>
      <c r="BW693" s="969">
        <v>0</v>
      </c>
      <c r="BX693" s="970"/>
      <c r="BY693" s="971">
        <v>0</v>
      </c>
      <c r="BZ693" s="970"/>
      <c r="CA693" s="971">
        <v>0</v>
      </c>
      <c r="CB693" s="970"/>
      <c r="CC693" s="971">
        <v>0</v>
      </c>
      <c r="CD693" s="970"/>
      <c r="CE693" s="971">
        <v>0</v>
      </c>
      <c r="CF693" s="970"/>
      <c r="CG693" s="224">
        <f t="shared" si="1532"/>
        <v>0</v>
      </c>
      <c r="CH693" s="963">
        <v>0</v>
      </c>
      <c r="CI693" s="964"/>
      <c r="CJ693" s="963">
        <v>0</v>
      </c>
      <c r="CK693" s="964"/>
      <c r="CL693" s="963">
        <v>0</v>
      </c>
      <c r="CM693" s="964"/>
      <c r="CN693" s="963">
        <v>0</v>
      </c>
      <c r="CO693" s="964"/>
      <c r="CP693" s="963">
        <v>0</v>
      </c>
      <c r="CQ693" s="964"/>
      <c r="CR693" s="227">
        <f t="shared" si="1533"/>
        <v>0</v>
      </c>
      <c r="CS693" s="965">
        <v>0</v>
      </c>
      <c r="CT693" s="966"/>
      <c r="CU693" s="965">
        <v>0</v>
      </c>
      <c r="CV693" s="966"/>
      <c r="CW693" s="965">
        <v>0</v>
      </c>
      <c r="CX693" s="966"/>
      <c r="CY693" s="965">
        <v>0</v>
      </c>
      <c r="CZ693" s="966"/>
      <c r="DA693" s="965">
        <v>0</v>
      </c>
      <c r="DB693" s="966"/>
      <c r="DC693" s="230">
        <f t="shared" si="1534"/>
        <v>0</v>
      </c>
      <c r="DD693" s="967">
        <v>0</v>
      </c>
      <c r="DE693" s="968"/>
      <c r="DF693" s="967">
        <v>0</v>
      </c>
      <c r="DG693" s="968"/>
      <c r="DH693" s="967">
        <v>0</v>
      </c>
      <c r="DI693" s="968"/>
      <c r="DJ693" s="967">
        <v>0</v>
      </c>
      <c r="DK693" s="968"/>
      <c r="DL693" s="967">
        <v>0</v>
      </c>
      <c r="DM693" s="968"/>
      <c r="DN693" s="233">
        <f t="shared" si="1535"/>
        <v>0</v>
      </c>
      <c r="DO693" s="650">
        <v>0</v>
      </c>
      <c r="DP693" s="676"/>
      <c r="DQ693" s="650">
        <v>0</v>
      </c>
      <c r="DR693" s="676"/>
      <c r="DS693" s="650">
        <v>0</v>
      </c>
      <c r="DT693" s="676"/>
      <c r="DU693" s="650">
        <v>0</v>
      </c>
      <c r="DV693" s="676"/>
      <c r="DW693" s="650">
        <v>0</v>
      </c>
      <c r="DX693" s="676"/>
      <c r="DY693" s="243">
        <f t="shared" si="1536"/>
        <v>0</v>
      </c>
      <c r="DZ693" s="558">
        <f t="shared" si="1537"/>
        <v>0</v>
      </c>
      <c r="EA693" s="522">
        <f t="shared" si="1538"/>
        <v>0</v>
      </c>
      <c r="EB693" s="522">
        <f t="shared" si="1539"/>
        <v>0</v>
      </c>
      <c r="EC693" s="522">
        <f t="shared" si="1540"/>
        <v>0</v>
      </c>
      <c r="ED693" s="522">
        <f t="shared" si="1541"/>
        <v>0</v>
      </c>
      <c r="EE693" s="574">
        <f t="shared" si="1542"/>
        <v>0</v>
      </c>
      <c r="EF693" s="239">
        <f t="shared" si="1543"/>
        <v>0</v>
      </c>
      <c r="EG693" s="239">
        <f t="shared" si="1544"/>
        <v>0</v>
      </c>
      <c r="EH693" s="239">
        <f t="shared" si="1545"/>
        <v>0</v>
      </c>
      <c r="EI693" s="239">
        <f t="shared" si="1546"/>
        <v>0</v>
      </c>
      <c r="EJ693" s="239">
        <f t="shared" si="1547"/>
        <v>0</v>
      </c>
      <c r="EK693" s="240">
        <f t="shared" si="1548"/>
        <v>0</v>
      </c>
      <c r="EL693" s="34"/>
    </row>
    <row r="694" spans="1:142" s="9" customFormat="1" ht="15" customHeight="1">
      <c r="A694" s="62"/>
      <c r="B694" s="62"/>
      <c r="C694" s="703"/>
      <c r="D694" s="653"/>
      <c r="E694" s="653"/>
      <c r="F694" s="653"/>
      <c r="G694" s="653"/>
      <c r="H694" s="653"/>
      <c r="I694" s="653"/>
      <c r="J694" s="653"/>
      <c r="K694" s="653"/>
      <c r="L694" s="653"/>
      <c r="M694" s="654"/>
      <c r="N694" s="851">
        <v>0</v>
      </c>
      <c r="O694" s="654"/>
      <c r="P694" s="851">
        <v>0</v>
      </c>
      <c r="Q694" s="654"/>
      <c r="R694" s="851">
        <v>0</v>
      </c>
      <c r="S694" s="654"/>
      <c r="T694" s="851">
        <v>0</v>
      </c>
      <c r="U694" s="654"/>
      <c r="V694" s="851">
        <v>0</v>
      </c>
      <c r="W694" s="654"/>
      <c r="X694" s="92">
        <f t="shared" si="1521"/>
        <v>0</v>
      </c>
      <c r="Y694" s="849">
        <v>0</v>
      </c>
      <c r="Z694" s="960"/>
      <c r="AA694" s="849">
        <v>0</v>
      </c>
      <c r="AB694" s="960"/>
      <c r="AC694" s="849">
        <v>0</v>
      </c>
      <c r="AD694" s="960"/>
      <c r="AE694" s="849">
        <v>0</v>
      </c>
      <c r="AF694" s="960"/>
      <c r="AG694" s="849">
        <v>0</v>
      </c>
      <c r="AH694" s="960"/>
      <c r="AI694" s="212">
        <f t="shared" si="1522"/>
        <v>0</v>
      </c>
      <c r="AJ694" s="843">
        <v>0</v>
      </c>
      <c r="AK694" s="844"/>
      <c r="AL694" s="843">
        <v>0</v>
      </c>
      <c r="AM694" s="844"/>
      <c r="AN694" s="843">
        <v>0</v>
      </c>
      <c r="AO694" s="844"/>
      <c r="AP694" s="843">
        <v>0</v>
      </c>
      <c r="AQ694" s="844"/>
      <c r="AR694" s="843">
        <v>0</v>
      </c>
      <c r="AS694" s="844"/>
      <c r="AT694" s="215">
        <f t="shared" si="1523"/>
        <v>0</v>
      </c>
      <c r="AU694" s="845">
        <v>0</v>
      </c>
      <c r="AV694" s="846"/>
      <c r="AW694" s="845">
        <v>0</v>
      </c>
      <c r="AX694" s="846"/>
      <c r="AY694" s="845">
        <v>0</v>
      </c>
      <c r="AZ694" s="846"/>
      <c r="BA694" s="845">
        <v>0</v>
      </c>
      <c r="BB694" s="846"/>
      <c r="BC694" s="845">
        <v>0</v>
      </c>
      <c r="BD694" s="846"/>
      <c r="BE694" s="218">
        <f t="shared" si="1524"/>
        <v>0</v>
      </c>
      <c r="BF694" s="847">
        <v>0</v>
      </c>
      <c r="BG694" s="848"/>
      <c r="BH694" s="847">
        <v>0</v>
      </c>
      <c r="BI694" s="848"/>
      <c r="BJ694" s="847">
        <v>0</v>
      </c>
      <c r="BK694" s="848"/>
      <c r="BL694" s="847">
        <v>0</v>
      </c>
      <c r="BM694" s="848"/>
      <c r="BN694" s="847">
        <v>0</v>
      </c>
      <c r="BO694" s="848"/>
      <c r="BP694" s="413">
        <f t="shared" si="1525"/>
        <v>0</v>
      </c>
      <c r="BQ694" s="558">
        <f t="shared" si="1526"/>
        <v>0</v>
      </c>
      <c r="BR694" s="522">
        <f t="shared" si="1527"/>
        <v>0</v>
      </c>
      <c r="BS694" s="522">
        <f t="shared" si="1528"/>
        <v>0</v>
      </c>
      <c r="BT694" s="522">
        <f t="shared" si="1529"/>
        <v>0</v>
      </c>
      <c r="BU694" s="522">
        <f t="shared" si="1530"/>
        <v>0</v>
      </c>
      <c r="BV694" s="574">
        <f t="shared" si="1531"/>
        <v>0</v>
      </c>
      <c r="BW694" s="969">
        <v>0</v>
      </c>
      <c r="BX694" s="970"/>
      <c r="BY694" s="971">
        <v>0</v>
      </c>
      <c r="BZ694" s="970"/>
      <c r="CA694" s="971">
        <v>0</v>
      </c>
      <c r="CB694" s="970"/>
      <c r="CC694" s="971">
        <v>0</v>
      </c>
      <c r="CD694" s="970"/>
      <c r="CE694" s="971">
        <v>0</v>
      </c>
      <c r="CF694" s="970"/>
      <c r="CG694" s="224">
        <f t="shared" si="1532"/>
        <v>0</v>
      </c>
      <c r="CH694" s="963">
        <v>0</v>
      </c>
      <c r="CI694" s="964"/>
      <c r="CJ694" s="963">
        <v>0</v>
      </c>
      <c r="CK694" s="964"/>
      <c r="CL694" s="963">
        <v>0</v>
      </c>
      <c r="CM694" s="964"/>
      <c r="CN694" s="963">
        <v>0</v>
      </c>
      <c r="CO694" s="964"/>
      <c r="CP694" s="963">
        <v>0</v>
      </c>
      <c r="CQ694" s="964"/>
      <c r="CR694" s="227">
        <f t="shared" si="1533"/>
        <v>0</v>
      </c>
      <c r="CS694" s="965">
        <v>0</v>
      </c>
      <c r="CT694" s="966"/>
      <c r="CU694" s="965">
        <v>0</v>
      </c>
      <c r="CV694" s="966"/>
      <c r="CW694" s="965">
        <v>0</v>
      </c>
      <c r="CX694" s="966"/>
      <c r="CY694" s="965">
        <v>0</v>
      </c>
      <c r="CZ694" s="966"/>
      <c r="DA694" s="965">
        <v>0</v>
      </c>
      <c r="DB694" s="966"/>
      <c r="DC694" s="230">
        <f t="shared" si="1534"/>
        <v>0</v>
      </c>
      <c r="DD694" s="967">
        <v>0</v>
      </c>
      <c r="DE694" s="968"/>
      <c r="DF694" s="967">
        <v>0</v>
      </c>
      <c r="DG694" s="968"/>
      <c r="DH694" s="967">
        <v>0</v>
      </c>
      <c r="DI694" s="968"/>
      <c r="DJ694" s="967">
        <v>0</v>
      </c>
      <c r="DK694" s="968"/>
      <c r="DL694" s="967">
        <v>0</v>
      </c>
      <c r="DM694" s="968"/>
      <c r="DN694" s="233">
        <f t="shared" si="1535"/>
        <v>0</v>
      </c>
      <c r="DO694" s="650">
        <v>0</v>
      </c>
      <c r="DP694" s="676"/>
      <c r="DQ694" s="650">
        <v>0</v>
      </c>
      <c r="DR694" s="676"/>
      <c r="DS694" s="650">
        <v>0</v>
      </c>
      <c r="DT694" s="676"/>
      <c r="DU694" s="650">
        <v>0</v>
      </c>
      <c r="DV694" s="676"/>
      <c r="DW694" s="650">
        <v>0</v>
      </c>
      <c r="DX694" s="676"/>
      <c r="DY694" s="243">
        <f t="shared" si="1536"/>
        <v>0</v>
      </c>
      <c r="DZ694" s="558">
        <f t="shared" si="1537"/>
        <v>0</v>
      </c>
      <c r="EA694" s="522">
        <f t="shared" si="1538"/>
        <v>0</v>
      </c>
      <c r="EB694" s="522">
        <f t="shared" si="1539"/>
        <v>0</v>
      </c>
      <c r="EC694" s="522">
        <f t="shared" si="1540"/>
        <v>0</v>
      </c>
      <c r="ED694" s="522">
        <f t="shared" si="1541"/>
        <v>0</v>
      </c>
      <c r="EE694" s="574">
        <f t="shared" si="1542"/>
        <v>0</v>
      </c>
      <c r="EF694" s="239">
        <f t="shared" si="1543"/>
        <v>0</v>
      </c>
      <c r="EG694" s="239">
        <f t="shared" si="1544"/>
        <v>0</v>
      </c>
      <c r="EH694" s="239">
        <f t="shared" si="1545"/>
        <v>0</v>
      </c>
      <c r="EI694" s="239">
        <f t="shared" si="1546"/>
        <v>0</v>
      </c>
      <c r="EJ694" s="239">
        <f t="shared" si="1547"/>
        <v>0</v>
      </c>
      <c r="EK694" s="240">
        <f t="shared" si="1548"/>
        <v>0</v>
      </c>
      <c r="EL694" s="34"/>
    </row>
    <row r="695" spans="1:142" s="9" customFormat="1" ht="15" customHeight="1">
      <c r="A695" s="62"/>
      <c r="B695" s="62"/>
      <c r="C695" s="703"/>
      <c r="D695" s="653"/>
      <c r="E695" s="653"/>
      <c r="F695" s="653"/>
      <c r="G695" s="653"/>
      <c r="H695" s="653"/>
      <c r="I695" s="653"/>
      <c r="J695" s="653"/>
      <c r="K695" s="653"/>
      <c r="L695" s="653"/>
      <c r="M695" s="654"/>
      <c r="N695" s="851">
        <v>0</v>
      </c>
      <c r="O695" s="654"/>
      <c r="P695" s="851">
        <v>0</v>
      </c>
      <c r="Q695" s="654"/>
      <c r="R695" s="851">
        <v>0</v>
      </c>
      <c r="S695" s="654"/>
      <c r="T695" s="851">
        <v>0</v>
      </c>
      <c r="U695" s="654"/>
      <c r="V695" s="851">
        <v>0</v>
      </c>
      <c r="W695" s="654"/>
      <c r="X695" s="92">
        <f t="shared" si="1521"/>
        <v>0</v>
      </c>
      <c r="Y695" s="849">
        <v>0</v>
      </c>
      <c r="Z695" s="960"/>
      <c r="AA695" s="849">
        <v>0</v>
      </c>
      <c r="AB695" s="960"/>
      <c r="AC695" s="849">
        <v>0</v>
      </c>
      <c r="AD695" s="960"/>
      <c r="AE695" s="849">
        <v>0</v>
      </c>
      <c r="AF695" s="960"/>
      <c r="AG695" s="849">
        <v>0</v>
      </c>
      <c r="AH695" s="960"/>
      <c r="AI695" s="212">
        <f t="shared" si="1522"/>
        <v>0</v>
      </c>
      <c r="AJ695" s="843">
        <v>0</v>
      </c>
      <c r="AK695" s="844"/>
      <c r="AL695" s="843">
        <v>0</v>
      </c>
      <c r="AM695" s="844"/>
      <c r="AN695" s="843">
        <v>0</v>
      </c>
      <c r="AO695" s="844"/>
      <c r="AP695" s="843">
        <v>0</v>
      </c>
      <c r="AQ695" s="844"/>
      <c r="AR695" s="843">
        <v>0</v>
      </c>
      <c r="AS695" s="844"/>
      <c r="AT695" s="215">
        <f t="shared" si="1523"/>
        <v>0</v>
      </c>
      <c r="AU695" s="845">
        <v>0</v>
      </c>
      <c r="AV695" s="846"/>
      <c r="AW695" s="845">
        <v>0</v>
      </c>
      <c r="AX695" s="846"/>
      <c r="AY695" s="845">
        <v>0</v>
      </c>
      <c r="AZ695" s="846"/>
      <c r="BA695" s="845">
        <v>0</v>
      </c>
      <c r="BB695" s="846"/>
      <c r="BC695" s="845">
        <v>0</v>
      </c>
      <c r="BD695" s="846"/>
      <c r="BE695" s="218">
        <f t="shared" si="1524"/>
        <v>0</v>
      </c>
      <c r="BF695" s="847">
        <v>0</v>
      </c>
      <c r="BG695" s="848"/>
      <c r="BH695" s="847">
        <v>0</v>
      </c>
      <c r="BI695" s="848"/>
      <c r="BJ695" s="847">
        <v>0</v>
      </c>
      <c r="BK695" s="848"/>
      <c r="BL695" s="847">
        <v>0</v>
      </c>
      <c r="BM695" s="848"/>
      <c r="BN695" s="847">
        <v>0</v>
      </c>
      <c r="BO695" s="848"/>
      <c r="BP695" s="413">
        <f t="shared" si="1525"/>
        <v>0</v>
      </c>
      <c r="BQ695" s="558">
        <f t="shared" si="1526"/>
        <v>0</v>
      </c>
      <c r="BR695" s="522">
        <f t="shared" si="1527"/>
        <v>0</v>
      </c>
      <c r="BS695" s="522">
        <f t="shared" si="1528"/>
        <v>0</v>
      </c>
      <c r="BT695" s="522">
        <f t="shared" si="1529"/>
        <v>0</v>
      </c>
      <c r="BU695" s="522">
        <f t="shared" si="1530"/>
        <v>0</v>
      </c>
      <c r="BV695" s="574">
        <f t="shared" si="1531"/>
        <v>0</v>
      </c>
      <c r="BW695" s="969">
        <v>0</v>
      </c>
      <c r="BX695" s="970"/>
      <c r="BY695" s="971">
        <v>0</v>
      </c>
      <c r="BZ695" s="970"/>
      <c r="CA695" s="971">
        <v>0</v>
      </c>
      <c r="CB695" s="970"/>
      <c r="CC695" s="971">
        <v>0</v>
      </c>
      <c r="CD695" s="970"/>
      <c r="CE695" s="971">
        <v>0</v>
      </c>
      <c r="CF695" s="970"/>
      <c r="CG695" s="224">
        <f t="shared" si="1532"/>
        <v>0</v>
      </c>
      <c r="CH695" s="963">
        <v>0</v>
      </c>
      <c r="CI695" s="964"/>
      <c r="CJ695" s="963">
        <v>0</v>
      </c>
      <c r="CK695" s="964"/>
      <c r="CL695" s="963">
        <v>0</v>
      </c>
      <c r="CM695" s="964"/>
      <c r="CN695" s="963">
        <v>0</v>
      </c>
      <c r="CO695" s="964"/>
      <c r="CP695" s="963">
        <v>0</v>
      </c>
      <c r="CQ695" s="964"/>
      <c r="CR695" s="227">
        <f t="shared" si="1533"/>
        <v>0</v>
      </c>
      <c r="CS695" s="965">
        <v>0</v>
      </c>
      <c r="CT695" s="966"/>
      <c r="CU695" s="965">
        <v>0</v>
      </c>
      <c r="CV695" s="966"/>
      <c r="CW695" s="965">
        <v>0</v>
      </c>
      <c r="CX695" s="966"/>
      <c r="CY695" s="965">
        <v>0</v>
      </c>
      <c r="CZ695" s="966"/>
      <c r="DA695" s="965">
        <v>0</v>
      </c>
      <c r="DB695" s="966"/>
      <c r="DC695" s="230">
        <f t="shared" si="1534"/>
        <v>0</v>
      </c>
      <c r="DD695" s="967">
        <v>0</v>
      </c>
      <c r="DE695" s="968"/>
      <c r="DF695" s="967">
        <v>0</v>
      </c>
      <c r="DG695" s="968"/>
      <c r="DH695" s="967">
        <v>0</v>
      </c>
      <c r="DI695" s="968"/>
      <c r="DJ695" s="967">
        <v>0</v>
      </c>
      <c r="DK695" s="968"/>
      <c r="DL695" s="967">
        <v>0</v>
      </c>
      <c r="DM695" s="968"/>
      <c r="DN695" s="233">
        <f t="shared" si="1535"/>
        <v>0</v>
      </c>
      <c r="DO695" s="650">
        <v>0</v>
      </c>
      <c r="DP695" s="676"/>
      <c r="DQ695" s="650">
        <v>0</v>
      </c>
      <c r="DR695" s="676"/>
      <c r="DS695" s="650">
        <v>0</v>
      </c>
      <c r="DT695" s="676"/>
      <c r="DU695" s="650">
        <v>0</v>
      </c>
      <c r="DV695" s="676"/>
      <c r="DW695" s="650">
        <v>0</v>
      </c>
      <c r="DX695" s="676"/>
      <c r="DY695" s="243">
        <f t="shared" si="1536"/>
        <v>0</v>
      </c>
      <c r="DZ695" s="558">
        <f t="shared" si="1537"/>
        <v>0</v>
      </c>
      <c r="EA695" s="522">
        <f t="shared" si="1538"/>
        <v>0</v>
      </c>
      <c r="EB695" s="522">
        <f t="shared" si="1539"/>
        <v>0</v>
      </c>
      <c r="EC695" s="522">
        <f t="shared" si="1540"/>
        <v>0</v>
      </c>
      <c r="ED695" s="522">
        <f t="shared" si="1541"/>
        <v>0</v>
      </c>
      <c r="EE695" s="574">
        <f t="shared" si="1542"/>
        <v>0</v>
      </c>
      <c r="EF695" s="239">
        <f t="shared" si="1543"/>
        <v>0</v>
      </c>
      <c r="EG695" s="239">
        <f t="shared" si="1544"/>
        <v>0</v>
      </c>
      <c r="EH695" s="239">
        <f t="shared" si="1545"/>
        <v>0</v>
      </c>
      <c r="EI695" s="239">
        <f t="shared" si="1546"/>
        <v>0</v>
      </c>
      <c r="EJ695" s="239">
        <f t="shared" si="1547"/>
        <v>0</v>
      </c>
      <c r="EK695" s="240">
        <f t="shared" si="1548"/>
        <v>0</v>
      </c>
      <c r="EL695" s="34"/>
    </row>
    <row r="696" spans="1:142" s="9" customFormat="1" ht="15" customHeight="1">
      <c r="A696" s="62"/>
      <c r="B696" s="62"/>
      <c r="C696" s="703"/>
      <c r="D696" s="653"/>
      <c r="E696" s="653"/>
      <c r="F696" s="653"/>
      <c r="G696" s="653"/>
      <c r="H696" s="653"/>
      <c r="I696" s="653"/>
      <c r="J696" s="653"/>
      <c r="K696" s="653"/>
      <c r="L696" s="653"/>
      <c r="M696" s="654"/>
      <c r="N696" s="851">
        <v>0</v>
      </c>
      <c r="O696" s="654"/>
      <c r="P696" s="851">
        <v>0</v>
      </c>
      <c r="Q696" s="654"/>
      <c r="R696" s="851">
        <v>0</v>
      </c>
      <c r="S696" s="654"/>
      <c r="T696" s="851">
        <v>0</v>
      </c>
      <c r="U696" s="654"/>
      <c r="V696" s="851">
        <v>0</v>
      </c>
      <c r="W696" s="654"/>
      <c r="X696" s="92">
        <f t="shared" si="1521"/>
        <v>0</v>
      </c>
      <c r="Y696" s="849">
        <v>0</v>
      </c>
      <c r="Z696" s="960"/>
      <c r="AA696" s="849">
        <v>0</v>
      </c>
      <c r="AB696" s="960"/>
      <c r="AC696" s="849">
        <v>0</v>
      </c>
      <c r="AD696" s="960"/>
      <c r="AE696" s="849">
        <v>0</v>
      </c>
      <c r="AF696" s="960"/>
      <c r="AG696" s="849">
        <v>0</v>
      </c>
      <c r="AH696" s="960"/>
      <c r="AI696" s="212">
        <f t="shared" si="1522"/>
        <v>0</v>
      </c>
      <c r="AJ696" s="843">
        <v>0</v>
      </c>
      <c r="AK696" s="844"/>
      <c r="AL696" s="843">
        <v>0</v>
      </c>
      <c r="AM696" s="844"/>
      <c r="AN696" s="843">
        <v>0</v>
      </c>
      <c r="AO696" s="844"/>
      <c r="AP696" s="843">
        <v>0</v>
      </c>
      <c r="AQ696" s="844"/>
      <c r="AR696" s="843">
        <v>0</v>
      </c>
      <c r="AS696" s="844"/>
      <c r="AT696" s="215">
        <f t="shared" si="1523"/>
        <v>0</v>
      </c>
      <c r="AU696" s="845">
        <v>0</v>
      </c>
      <c r="AV696" s="846"/>
      <c r="AW696" s="845">
        <v>0</v>
      </c>
      <c r="AX696" s="846"/>
      <c r="AY696" s="845">
        <v>0</v>
      </c>
      <c r="AZ696" s="846"/>
      <c r="BA696" s="845">
        <v>0</v>
      </c>
      <c r="BB696" s="846"/>
      <c r="BC696" s="845">
        <v>0</v>
      </c>
      <c r="BD696" s="846"/>
      <c r="BE696" s="218">
        <f t="shared" si="1524"/>
        <v>0</v>
      </c>
      <c r="BF696" s="847">
        <v>0</v>
      </c>
      <c r="BG696" s="848"/>
      <c r="BH696" s="847">
        <v>0</v>
      </c>
      <c r="BI696" s="848"/>
      <c r="BJ696" s="847">
        <v>0</v>
      </c>
      <c r="BK696" s="848"/>
      <c r="BL696" s="847">
        <v>0</v>
      </c>
      <c r="BM696" s="848"/>
      <c r="BN696" s="847">
        <v>0</v>
      </c>
      <c r="BO696" s="848"/>
      <c r="BP696" s="413">
        <f t="shared" si="1525"/>
        <v>0</v>
      </c>
      <c r="BQ696" s="558">
        <f t="shared" si="1526"/>
        <v>0</v>
      </c>
      <c r="BR696" s="522">
        <f t="shared" si="1527"/>
        <v>0</v>
      </c>
      <c r="BS696" s="522">
        <f t="shared" si="1528"/>
        <v>0</v>
      </c>
      <c r="BT696" s="522">
        <f t="shared" si="1529"/>
        <v>0</v>
      </c>
      <c r="BU696" s="522">
        <f t="shared" si="1530"/>
        <v>0</v>
      </c>
      <c r="BV696" s="574">
        <f t="shared" si="1531"/>
        <v>0</v>
      </c>
      <c r="BW696" s="969">
        <v>0</v>
      </c>
      <c r="BX696" s="970"/>
      <c r="BY696" s="971">
        <v>0</v>
      </c>
      <c r="BZ696" s="970"/>
      <c r="CA696" s="971">
        <v>0</v>
      </c>
      <c r="CB696" s="970"/>
      <c r="CC696" s="971">
        <v>0</v>
      </c>
      <c r="CD696" s="970"/>
      <c r="CE696" s="971">
        <v>0</v>
      </c>
      <c r="CF696" s="970"/>
      <c r="CG696" s="224">
        <f t="shared" si="1532"/>
        <v>0</v>
      </c>
      <c r="CH696" s="963">
        <v>0</v>
      </c>
      <c r="CI696" s="964"/>
      <c r="CJ696" s="963">
        <v>0</v>
      </c>
      <c r="CK696" s="964"/>
      <c r="CL696" s="963">
        <v>0</v>
      </c>
      <c r="CM696" s="964"/>
      <c r="CN696" s="963">
        <v>0</v>
      </c>
      <c r="CO696" s="964"/>
      <c r="CP696" s="963">
        <v>0</v>
      </c>
      <c r="CQ696" s="964"/>
      <c r="CR696" s="227">
        <f t="shared" si="1533"/>
        <v>0</v>
      </c>
      <c r="CS696" s="965">
        <v>0</v>
      </c>
      <c r="CT696" s="966"/>
      <c r="CU696" s="965">
        <v>0</v>
      </c>
      <c r="CV696" s="966"/>
      <c r="CW696" s="965">
        <v>0</v>
      </c>
      <c r="CX696" s="966"/>
      <c r="CY696" s="965">
        <v>0</v>
      </c>
      <c r="CZ696" s="966"/>
      <c r="DA696" s="965">
        <v>0</v>
      </c>
      <c r="DB696" s="966"/>
      <c r="DC696" s="230">
        <f t="shared" si="1534"/>
        <v>0</v>
      </c>
      <c r="DD696" s="967">
        <v>0</v>
      </c>
      <c r="DE696" s="968"/>
      <c r="DF696" s="967">
        <v>0</v>
      </c>
      <c r="DG696" s="968"/>
      <c r="DH696" s="967">
        <v>0</v>
      </c>
      <c r="DI696" s="968"/>
      <c r="DJ696" s="967">
        <v>0</v>
      </c>
      <c r="DK696" s="968"/>
      <c r="DL696" s="967">
        <v>0</v>
      </c>
      <c r="DM696" s="968"/>
      <c r="DN696" s="233">
        <f t="shared" si="1535"/>
        <v>0</v>
      </c>
      <c r="DO696" s="650">
        <v>0</v>
      </c>
      <c r="DP696" s="676"/>
      <c r="DQ696" s="650">
        <v>0</v>
      </c>
      <c r="DR696" s="676"/>
      <c r="DS696" s="650">
        <v>0</v>
      </c>
      <c r="DT696" s="676"/>
      <c r="DU696" s="650">
        <v>0</v>
      </c>
      <c r="DV696" s="676"/>
      <c r="DW696" s="650">
        <v>0</v>
      </c>
      <c r="DX696" s="676"/>
      <c r="DY696" s="243">
        <f t="shared" si="1536"/>
        <v>0</v>
      </c>
      <c r="DZ696" s="558">
        <f t="shared" si="1537"/>
        <v>0</v>
      </c>
      <c r="EA696" s="522">
        <f t="shared" si="1538"/>
        <v>0</v>
      </c>
      <c r="EB696" s="522">
        <f t="shared" si="1539"/>
        <v>0</v>
      </c>
      <c r="EC696" s="522">
        <f t="shared" si="1540"/>
        <v>0</v>
      </c>
      <c r="ED696" s="522">
        <f t="shared" si="1541"/>
        <v>0</v>
      </c>
      <c r="EE696" s="574">
        <f t="shared" si="1542"/>
        <v>0</v>
      </c>
      <c r="EF696" s="239">
        <f t="shared" si="1543"/>
        <v>0</v>
      </c>
      <c r="EG696" s="239">
        <f t="shared" si="1544"/>
        <v>0</v>
      </c>
      <c r="EH696" s="239">
        <f t="shared" si="1545"/>
        <v>0</v>
      </c>
      <c r="EI696" s="239">
        <f t="shared" si="1546"/>
        <v>0</v>
      </c>
      <c r="EJ696" s="239">
        <f t="shared" si="1547"/>
        <v>0</v>
      </c>
      <c r="EK696" s="240">
        <f t="shared" si="1548"/>
        <v>0</v>
      </c>
      <c r="EL696" s="34"/>
    </row>
    <row r="697" spans="1:142" s="9" customFormat="1" ht="15" customHeight="1">
      <c r="A697" s="62"/>
      <c r="B697" s="62"/>
      <c r="C697" s="652"/>
      <c r="D697" s="653"/>
      <c r="E697" s="653"/>
      <c r="F697" s="653"/>
      <c r="G697" s="653"/>
      <c r="H697" s="653"/>
      <c r="I697" s="653"/>
      <c r="J697" s="653"/>
      <c r="K697" s="653"/>
      <c r="L697" s="653"/>
      <c r="M697" s="654"/>
      <c r="N697" s="851">
        <v>0</v>
      </c>
      <c r="O697" s="654"/>
      <c r="P697" s="851">
        <v>0</v>
      </c>
      <c r="Q697" s="654"/>
      <c r="R697" s="851">
        <v>0</v>
      </c>
      <c r="S697" s="654"/>
      <c r="T697" s="851">
        <v>0</v>
      </c>
      <c r="U697" s="654"/>
      <c r="V697" s="851">
        <v>0</v>
      </c>
      <c r="W697" s="654"/>
      <c r="X697" s="92">
        <f t="shared" si="1521"/>
        <v>0</v>
      </c>
      <c r="Y697" s="849">
        <v>0</v>
      </c>
      <c r="Z697" s="960"/>
      <c r="AA697" s="849">
        <v>0</v>
      </c>
      <c r="AB697" s="960"/>
      <c r="AC697" s="849">
        <v>0</v>
      </c>
      <c r="AD697" s="960"/>
      <c r="AE697" s="849">
        <v>0</v>
      </c>
      <c r="AF697" s="960"/>
      <c r="AG697" s="849">
        <v>0</v>
      </c>
      <c r="AH697" s="960"/>
      <c r="AI697" s="212">
        <f t="shared" si="1522"/>
        <v>0</v>
      </c>
      <c r="AJ697" s="843">
        <v>0</v>
      </c>
      <c r="AK697" s="844"/>
      <c r="AL697" s="843">
        <v>0</v>
      </c>
      <c r="AM697" s="844"/>
      <c r="AN697" s="843">
        <v>0</v>
      </c>
      <c r="AO697" s="844"/>
      <c r="AP697" s="843">
        <v>0</v>
      </c>
      <c r="AQ697" s="844"/>
      <c r="AR697" s="843">
        <v>0</v>
      </c>
      <c r="AS697" s="844"/>
      <c r="AT697" s="215">
        <f t="shared" si="1523"/>
        <v>0</v>
      </c>
      <c r="AU697" s="845">
        <v>0</v>
      </c>
      <c r="AV697" s="846"/>
      <c r="AW697" s="845">
        <v>0</v>
      </c>
      <c r="AX697" s="846"/>
      <c r="AY697" s="845">
        <v>0</v>
      </c>
      <c r="AZ697" s="846"/>
      <c r="BA697" s="845">
        <v>0</v>
      </c>
      <c r="BB697" s="846"/>
      <c r="BC697" s="845">
        <v>0</v>
      </c>
      <c r="BD697" s="846"/>
      <c r="BE697" s="218">
        <f t="shared" si="1524"/>
        <v>0</v>
      </c>
      <c r="BF697" s="847">
        <v>0</v>
      </c>
      <c r="BG697" s="848"/>
      <c r="BH697" s="847">
        <v>0</v>
      </c>
      <c r="BI697" s="848"/>
      <c r="BJ697" s="847">
        <v>0</v>
      </c>
      <c r="BK697" s="848"/>
      <c r="BL697" s="847">
        <v>0</v>
      </c>
      <c r="BM697" s="848"/>
      <c r="BN697" s="847">
        <v>0</v>
      </c>
      <c r="BO697" s="848"/>
      <c r="BP697" s="413">
        <f t="shared" si="1525"/>
        <v>0</v>
      </c>
      <c r="BQ697" s="558">
        <f t="shared" si="1526"/>
        <v>0</v>
      </c>
      <c r="BR697" s="522">
        <f t="shared" si="1527"/>
        <v>0</v>
      </c>
      <c r="BS697" s="522">
        <f t="shared" si="1528"/>
        <v>0</v>
      </c>
      <c r="BT697" s="522">
        <f t="shared" si="1529"/>
        <v>0</v>
      </c>
      <c r="BU697" s="522">
        <f t="shared" si="1530"/>
        <v>0</v>
      </c>
      <c r="BV697" s="574">
        <f t="shared" si="1531"/>
        <v>0</v>
      </c>
      <c r="BW697" s="969">
        <v>0</v>
      </c>
      <c r="BX697" s="970"/>
      <c r="BY697" s="971">
        <v>0</v>
      </c>
      <c r="BZ697" s="970"/>
      <c r="CA697" s="971">
        <v>0</v>
      </c>
      <c r="CB697" s="970"/>
      <c r="CC697" s="971">
        <v>0</v>
      </c>
      <c r="CD697" s="970"/>
      <c r="CE697" s="971">
        <v>0</v>
      </c>
      <c r="CF697" s="970"/>
      <c r="CG697" s="224">
        <f t="shared" si="1532"/>
        <v>0</v>
      </c>
      <c r="CH697" s="963">
        <v>0</v>
      </c>
      <c r="CI697" s="964"/>
      <c r="CJ697" s="963">
        <v>0</v>
      </c>
      <c r="CK697" s="964"/>
      <c r="CL697" s="963">
        <v>0</v>
      </c>
      <c r="CM697" s="964"/>
      <c r="CN697" s="963">
        <v>0</v>
      </c>
      <c r="CO697" s="964"/>
      <c r="CP697" s="963">
        <v>0</v>
      </c>
      <c r="CQ697" s="964"/>
      <c r="CR697" s="227">
        <f t="shared" si="1533"/>
        <v>0</v>
      </c>
      <c r="CS697" s="965">
        <v>0</v>
      </c>
      <c r="CT697" s="966"/>
      <c r="CU697" s="965">
        <v>0</v>
      </c>
      <c r="CV697" s="966"/>
      <c r="CW697" s="965">
        <v>0</v>
      </c>
      <c r="CX697" s="966"/>
      <c r="CY697" s="965">
        <v>0</v>
      </c>
      <c r="CZ697" s="966"/>
      <c r="DA697" s="965">
        <v>0</v>
      </c>
      <c r="DB697" s="966"/>
      <c r="DC697" s="230">
        <f t="shared" si="1534"/>
        <v>0</v>
      </c>
      <c r="DD697" s="967">
        <v>0</v>
      </c>
      <c r="DE697" s="968"/>
      <c r="DF697" s="967">
        <v>0</v>
      </c>
      <c r="DG697" s="968"/>
      <c r="DH697" s="967">
        <v>0</v>
      </c>
      <c r="DI697" s="968"/>
      <c r="DJ697" s="967">
        <v>0</v>
      </c>
      <c r="DK697" s="968"/>
      <c r="DL697" s="967">
        <v>0</v>
      </c>
      <c r="DM697" s="968"/>
      <c r="DN697" s="233">
        <f t="shared" si="1535"/>
        <v>0</v>
      </c>
      <c r="DO697" s="650">
        <v>0</v>
      </c>
      <c r="DP697" s="676"/>
      <c r="DQ697" s="650">
        <v>0</v>
      </c>
      <c r="DR697" s="676"/>
      <c r="DS697" s="650">
        <v>0</v>
      </c>
      <c r="DT697" s="676"/>
      <c r="DU697" s="650">
        <v>0</v>
      </c>
      <c r="DV697" s="676"/>
      <c r="DW697" s="650">
        <v>0</v>
      </c>
      <c r="DX697" s="676"/>
      <c r="DY697" s="243">
        <f t="shared" si="1536"/>
        <v>0</v>
      </c>
      <c r="DZ697" s="558">
        <f t="shared" si="1537"/>
        <v>0</v>
      </c>
      <c r="EA697" s="522">
        <f t="shared" si="1538"/>
        <v>0</v>
      </c>
      <c r="EB697" s="522">
        <f t="shared" si="1539"/>
        <v>0</v>
      </c>
      <c r="EC697" s="522">
        <f t="shared" si="1540"/>
        <v>0</v>
      </c>
      <c r="ED697" s="522">
        <f t="shared" si="1541"/>
        <v>0</v>
      </c>
      <c r="EE697" s="574">
        <f t="shared" si="1542"/>
        <v>0</v>
      </c>
      <c r="EF697" s="239">
        <f t="shared" si="1543"/>
        <v>0</v>
      </c>
      <c r="EG697" s="239">
        <f t="shared" si="1544"/>
        <v>0</v>
      </c>
      <c r="EH697" s="239">
        <f t="shared" si="1545"/>
        <v>0</v>
      </c>
      <c r="EI697" s="239">
        <f t="shared" si="1546"/>
        <v>0</v>
      </c>
      <c r="EJ697" s="239">
        <f t="shared" si="1547"/>
        <v>0</v>
      </c>
      <c r="EK697" s="240">
        <f t="shared" si="1548"/>
        <v>0</v>
      </c>
      <c r="EL697" s="34"/>
    </row>
    <row r="698" spans="1:142" s="9" customFormat="1" ht="15" customHeight="1">
      <c r="A698" s="62"/>
      <c r="B698" s="62"/>
      <c r="C698" s="703"/>
      <c r="D698" s="653"/>
      <c r="E698" s="653"/>
      <c r="F698" s="653"/>
      <c r="G698" s="653"/>
      <c r="H698" s="653"/>
      <c r="I698" s="653"/>
      <c r="J698" s="653"/>
      <c r="K698" s="653"/>
      <c r="L698" s="653"/>
      <c r="M698" s="654"/>
      <c r="N698" s="851">
        <v>0</v>
      </c>
      <c r="O698" s="654"/>
      <c r="P698" s="851">
        <v>0</v>
      </c>
      <c r="Q698" s="654"/>
      <c r="R698" s="851">
        <v>0</v>
      </c>
      <c r="S698" s="654"/>
      <c r="T698" s="851">
        <v>0</v>
      </c>
      <c r="U698" s="654"/>
      <c r="V698" s="851">
        <v>0</v>
      </c>
      <c r="W698" s="654"/>
      <c r="X698" s="92">
        <f t="shared" si="1521"/>
        <v>0</v>
      </c>
      <c r="Y698" s="849">
        <v>0</v>
      </c>
      <c r="Z698" s="960"/>
      <c r="AA698" s="849">
        <v>0</v>
      </c>
      <c r="AB698" s="960"/>
      <c r="AC698" s="849">
        <v>0</v>
      </c>
      <c r="AD698" s="960"/>
      <c r="AE698" s="849">
        <v>0</v>
      </c>
      <c r="AF698" s="960"/>
      <c r="AG698" s="849">
        <v>0</v>
      </c>
      <c r="AH698" s="960"/>
      <c r="AI698" s="212">
        <f t="shared" si="1522"/>
        <v>0</v>
      </c>
      <c r="AJ698" s="843">
        <v>0</v>
      </c>
      <c r="AK698" s="844"/>
      <c r="AL698" s="843">
        <v>0</v>
      </c>
      <c r="AM698" s="844"/>
      <c r="AN698" s="843">
        <v>0</v>
      </c>
      <c r="AO698" s="844"/>
      <c r="AP698" s="843">
        <v>0</v>
      </c>
      <c r="AQ698" s="844"/>
      <c r="AR698" s="843">
        <v>0</v>
      </c>
      <c r="AS698" s="844"/>
      <c r="AT698" s="215">
        <f t="shared" si="1523"/>
        <v>0</v>
      </c>
      <c r="AU698" s="845">
        <v>0</v>
      </c>
      <c r="AV698" s="846"/>
      <c r="AW698" s="845">
        <v>0</v>
      </c>
      <c r="AX698" s="846"/>
      <c r="AY698" s="845">
        <v>0</v>
      </c>
      <c r="AZ698" s="846"/>
      <c r="BA698" s="845">
        <v>0</v>
      </c>
      <c r="BB698" s="846"/>
      <c r="BC698" s="845">
        <v>0</v>
      </c>
      <c r="BD698" s="846"/>
      <c r="BE698" s="218">
        <f t="shared" si="1524"/>
        <v>0</v>
      </c>
      <c r="BF698" s="847">
        <v>0</v>
      </c>
      <c r="BG698" s="848"/>
      <c r="BH698" s="847">
        <v>0</v>
      </c>
      <c r="BI698" s="848"/>
      <c r="BJ698" s="847">
        <v>0</v>
      </c>
      <c r="BK698" s="848"/>
      <c r="BL698" s="847">
        <v>0</v>
      </c>
      <c r="BM698" s="848"/>
      <c r="BN698" s="847">
        <v>0</v>
      </c>
      <c r="BO698" s="848"/>
      <c r="BP698" s="413">
        <f t="shared" si="1525"/>
        <v>0</v>
      </c>
      <c r="BQ698" s="558">
        <f t="shared" si="1526"/>
        <v>0</v>
      </c>
      <c r="BR698" s="522">
        <f t="shared" si="1527"/>
        <v>0</v>
      </c>
      <c r="BS698" s="522">
        <f t="shared" si="1528"/>
        <v>0</v>
      </c>
      <c r="BT698" s="522">
        <f t="shared" si="1529"/>
        <v>0</v>
      </c>
      <c r="BU698" s="522">
        <f t="shared" si="1530"/>
        <v>0</v>
      </c>
      <c r="BV698" s="574">
        <f t="shared" si="1531"/>
        <v>0</v>
      </c>
      <c r="BW698" s="969">
        <v>0</v>
      </c>
      <c r="BX698" s="970"/>
      <c r="BY698" s="971">
        <v>0</v>
      </c>
      <c r="BZ698" s="970"/>
      <c r="CA698" s="971">
        <v>0</v>
      </c>
      <c r="CB698" s="970"/>
      <c r="CC698" s="971">
        <v>0</v>
      </c>
      <c r="CD698" s="970"/>
      <c r="CE698" s="971">
        <v>0</v>
      </c>
      <c r="CF698" s="970"/>
      <c r="CG698" s="224">
        <f t="shared" si="1532"/>
        <v>0</v>
      </c>
      <c r="CH698" s="963">
        <v>0</v>
      </c>
      <c r="CI698" s="964"/>
      <c r="CJ698" s="963">
        <v>0</v>
      </c>
      <c r="CK698" s="964"/>
      <c r="CL698" s="963">
        <v>0</v>
      </c>
      <c r="CM698" s="964"/>
      <c r="CN698" s="963">
        <v>0</v>
      </c>
      <c r="CO698" s="964"/>
      <c r="CP698" s="963">
        <v>0</v>
      </c>
      <c r="CQ698" s="964"/>
      <c r="CR698" s="227">
        <f t="shared" si="1533"/>
        <v>0</v>
      </c>
      <c r="CS698" s="965">
        <v>0</v>
      </c>
      <c r="CT698" s="966"/>
      <c r="CU698" s="965">
        <v>0</v>
      </c>
      <c r="CV698" s="966"/>
      <c r="CW698" s="965">
        <v>0</v>
      </c>
      <c r="CX698" s="966"/>
      <c r="CY698" s="965">
        <v>0</v>
      </c>
      <c r="CZ698" s="966"/>
      <c r="DA698" s="965">
        <v>0</v>
      </c>
      <c r="DB698" s="966"/>
      <c r="DC698" s="230">
        <f t="shared" si="1534"/>
        <v>0</v>
      </c>
      <c r="DD698" s="967">
        <v>0</v>
      </c>
      <c r="DE698" s="968"/>
      <c r="DF698" s="967">
        <v>0</v>
      </c>
      <c r="DG698" s="968"/>
      <c r="DH698" s="967">
        <v>0</v>
      </c>
      <c r="DI698" s="968"/>
      <c r="DJ698" s="967">
        <v>0</v>
      </c>
      <c r="DK698" s="968"/>
      <c r="DL698" s="967">
        <v>0</v>
      </c>
      <c r="DM698" s="968"/>
      <c r="DN698" s="233">
        <f t="shared" si="1535"/>
        <v>0</v>
      </c>
      <c r="DO698" s="650">
        <v>0</v>
      </c>
      <c r="DP698" s="676"/>
      <c r="DQ698" s="650">
        <v>0</v>
      </c>
      <c r="DR698" s="676"/>
      <c r="DS698" s="650">
        <v>0</v>
      </c>
      <c r="DT698" s="676"/>
      <c r="DU698" s="650">
        <v>0</v>
      </c>
      <c r="DV698" s="676"/>
      <c r="DW698" s="650">
        <v>0</v>
      </c>
      <c r="DX698" s="676"/>
      <c r="DY698" s="243">
        <f t="shared" si="1536"/>
        <v>0</v>
      </c>
      <c r="DZ698" s="558">
        <f t="shared" si="1537"/>
        <v>0</v>
      </c>
      <c r="EA698" s="522">
        <f t="shared" si="1538"/>
        <v>0</v>
      </c>
      <c r="EB698" s="522">
        <f t="shared" si="1539"/>
        <v>0</v>
      </c>
      <c r="EC698" s="522">
        <f t="shared" si="1540"/>
        <v>0</v>
      </c>
      <c r="ED698" s="522">
        <f t="shared" si="1541"/>
        <v>0</v>
      </c>
      <c r="EE698" s="574">
        <f t="shared" si="1542"/>
        <v>0</v>
      </c>
      <c r="EF698" s="239">
        <f t="shared" si="1543"/>
        <v>0</v>
      </c>
      <c r="EG698" s="239">
        <f t="shared" si="1544"/>
        <v>0</v>
      </c>
      <c r="EH698" s="239">
        <f t="shared" si="1545"/>
        <v>0</v>
      </c>
      <c r="EI698" s="239">
        <f t="shared" si="1546"/>
        <v>0</v>
      </c>
      <c r="EJ698" s="239">
        <f t="shared" si="1547"/>
        <v>0</v>
      </c>
      <c r="EK698" s="240">
        <f t="shared" si="1548"/>
        <v>0</v>
      </c>
      <c r="EL698" s="34"/>
    </row>
    <row r="699" spans="1:142" s="9" customFormat="1" ht="15" customHeight="1">
      <c r="A699" s="62"/>
      <c r="B699" s="62"/>
      <c r="C699" s="703"/>
      <c r="D699" s="653"/>
      <c r="E699" s="653"/>
      <c r="F699" s="653"/>
      <c r="G699" s="653"/>
      <c r="H699" s="653"/>
      <c r="I699" s="653"/>
      <c r="J699" s="653"/>
      <c r="K699" s="653"/>
      <c r="L699" s="653"/>
      <c r="M699" s="654"/>
      <c r="N699" s="851">
        <v>0</v>
      </c>
      <c r="O699" s="654"/>
      <c r="P699" s="851">
        <v>0</v>
      </c>
      <c r="Q699" s="654"/>
      <c r="R699" s="851">
        <v>0</v>
      </c>
      <c r="S699" s="654"/>
      <c r="T699" s="851">
        <v>0</v>
      </c>
      <c r="U699" s="654"/>
      <c r="V699" s="851">
        <v>0</v>
      </c>
      <c r="W699" s="654"/>
      <c r="X699" s="92">
        <f t="shared" si="1521"/>
        <v>0</v>
      </c>
      <c r="Y699" s="849">
        <v>0</v>
      </c>
      <c r="Z699" s="960"/>
      <c r="AA699" s="849">
        <v>0</v>
      </c>
      <c r="AB699" s="960"/>
      <c r="AC699" s="849">
        <v>0</v>
      </c>
      <c r="AD699" s="960"/>
      <c r="AE699" s="849">
        <v>0</v>
      </c>
      <c r="AF699" s="960"/>
      <c r="AG699" s="849">
        <v>0</v>
      </c>
      <c r="AH699" s="960"/>
      <c r="AI699" s="212">
        <f t="shared" si="1522"/>
        <v>0</v>
      </c>
      <c r="AJ699" s="843">
        <v>0</v>
      </c>
      <c r="AK699" s="844"/>
      <c r="AL699" s="843">
        <v>0</v>
      </c>
      <c r="AM699" s="844"/>
      <c r="AN699" s="843">
        <v>0</v>
      </c>
      <c r="AO699" s="844"/>
      <c r="AP699" s="843">
        <v>0</v>
      </c>
      <c r="AQ699" s="844"/>
      <c r="AR699" s="843">
        <v>0</v>
      </c>
      <c r="AS699" s="844"/>
      <c r="AT699" s="215">
        <f t="shared" si="1523"/>
        <v>0</v>
      </c>
      <c r="AU699" s="845">
        <v>0</v>
      </c>
      <c r="AV699" s="846"/>
      <c r="AW699" s="845">
        <v>0</v>
      </c>
      <c r="AX699" s="846"/>
      <c r="AY699" s="845">
        <v>0</v>
      </c>
      <c r="AZ699" s="846"/>
      <c r="BA699" s="845">
        <v>0</v>
      </c>
      <c r="BB699" s="846"/>
      <c r="BC699" s="845">
        <v>0</v>
      </c>
      <c r="BD699" s="846"/>
      <c r="BE699" s="218">
        <f t="shared" si="1524"/>
        <v>0</v>
      </c>
      <c r="BF699" s="847">
        <v>0</v>
      </c>
      <c r="BG699" s="848"/>
      <c r="BH699" s="847">
        <v>0</v>
      </c>
      <c r="BI699" s="848"/>
      <c r="BJ699" s="847">
        <v>0</v>
      </c>
      <c r="BK699" s="848"/>
      <c r="BL699" s="847">
        <v>0</v>
      </c>
      <c r="BM699" s="848"/>
      <c r="BN699" s="847">
        <v>0</v>
      </c>
      <c r="BO699" s="848"/>
      <c r="BP699" s="413">
        <f t="shared" si="1525"/>
        <v>0</v>
      </c>
      <c r="BQ699" s="558">
        <f t="shared" si="1526"/>
        <v>0</v>
      </c>
      <c r="BR699" s="522">
        <f t="shared" si="1527"/>
        <v>0</v>
      </c>
      <c r="BS699" s="522">
        <f t="shared" si="1528"/>
        <v>0</v>
      </c>
      <c r="BT699" s="522">
        <f t="shared" si="1529"/>
        <v>0</v>
      </c>
      <c r="BU699" s="522">
        <f t="shared" si="1530"/>
        <v>0</v>
      </c>
      <c r="BV699" s="574">
        <f t="shared" si="1531"/>
        <v>0</v>
      </c>
      <c r="BW699" s="969">
        <v>0</v>
      </c>
      <c r="BX699" s="970"/>
      <c r="BY699" s="971">
        <v>0</v>
      </c>
      <c r="BZ699" s="970"/>
      <c r="CA699" s="971">
        <v>0</v>
      </c>
      <c r="CB699" s="970"/>
      <c r="CC699" s="971">
        <v>0</v>
      </c>
      <c r="CD699" s="970"/>
      <c r="CE699" s="971">
        <v>0</v>
      </c>
      <c r="CF699" s="970"/>
      <c r="CG699" s="224">
        <f t="shared" si="1532"/>
        <v>0</v>
      </c>
      <c r="CH699" s="963">
        <v>0</v>
      </c>
      <c r="CI699" s="964"/>
      <c r="CJ699" s="963">
        <v>0</v>
      </c>
      <c r="CK699" s="964"/>
      <c r="CL699" s="963">
        <v>0</v>
      </c>
      <c r="CM699" s="964"/>
      <c r="CN699" s="963">
        <v>0</v>
      </c>
      <c r="CO699" s="964"/>
      <c r="CP699" s="963">
        <v>0</v>
      </c>
      <c r="CQ699" s="964"/>
      <c r="CR699" s="227">
        <f t="shared" si="1533"/>
        <v>0</v>
      </c>
      <c r="CS699" s="965">
        <v>0</v>
      </c>
      <c r="CT699" s="966"/>
      <c r="CU699" s="965">
        <v>0</v>
      </c>
      <c r="CV699" s="966"/>
      <c r="CW699" s="965">
        <v>0</v>
      </c>
      <c r="CX699" s="966"/>
      <c r="CY699" s="965">
        <v>0</v>
      </c>
      <c r="CZ699" s="966"/>
      <c r="DA699" s="965">
        <v>0</v>
      </c>
      <c r="DB699" s="966"/>
      <c r="DC699" s="230">
        <f t="shared" si="1534"/>
        <v>0</v>
      </c>
      <c r="DD699" s="967">
        <v>0</v>
      </c>
      <c r="DE699" s="968"/>
      <c r="DF699" s="967">
        <v>0</v>
      </c>
      <c r="DG699" s="968"/>
      <c r="DH699" s="967">
        <v>0</v>
      </c>
      <c r="DI699" s="968"/>
      <c r="DJ699" s="967">
        <v>0</v>
      </c>
      <c r="DK699" s="968"/>
      <c r="DL699" s="967">
        <v>0</v>
      </c>
      <c r="DM699" s="968"/>
      <c r="DN699" s="233">
        <f t="shared" si="1535"/>
        <v>0</v>
      </c>
      <c r="DO699" s="650">
        <v>0</v>
      </c>
      <c r="DP699" s="676"/>
      <c r="DQ699" s="650">
        <v>0</v>
      </c>
      <c r="DR699" s="676"/>
      <c r="DS699" s="650">
        <v>0</v>
      </c>
      <c r="DT699" s="676"/>
      <c r="DU699" s="650">
        <v>0</v>
      </c>
      <c r="DV699" s="676"/>
      <c r="DW699" s="650">
        <v>0</v>
      </c>
      <c r="DX699" s="676"/>
      <c r="DY699" s="243">
        <f t="shared" si="1536"/>
        <v>0</v>
      </c>
      <c r="DZ699" s="558">
        <f t="shared" si="1537"/>
        <v>0</v>
      </c>
      <c r="EA699" s="522">
        <f t="shared" si="1538"/>
        <v>0</v>
      </c>
      <c r="EB699" s="522">
        <f t="shared" si="1539"/>
        <v>0</v>
      </c>
      <c r="EC699" s="522">
        <f t="shared" si="1540"/>
        <v>0</v>
      </c>
      <c r="ED699" s="522">
        <f t="shared" si="1541"/>
        <v>0</v>
      </c>
      <c r="EE699" s="574">
        <f t="shared" si="1542"/>
        <v>0</v>
      </c>
      <c r="EF699" s="239">
        <f t="shared" si="1543"/>
        <v>0</v>
      </c>
      <c r="EG699" s="239">
        <f t="shared" si="1544"/>
        <v>0</v>
      </c>
      <c r="EH699" s="239">
        <f t="shared" si="1545"/>
        <v>0</v>
      </c>
      <c r="EI699" s="239">
        <f t="shared" si="1546"/>
        <v>0</v>
      </c>
      <c r="EJ699" s="239">
        <f t="shared" si="1547"/>
        <v>0</v>
      </c>
      <c r="EK699" s="240">
        <f t="shared" si="1548"/>
        <v>0</v>
      </c>
      <c r="EL699" s="34"/>
    </row>
    <row r="700" spans="1:142" s="9" customFormat="1" ht="15" customHeight="1">
      <c r="A700" s="62"/>
      <c r="B700" s="62"/>
      <c r="C700" s="670" t="s">
        <v>263</v>
      </c>
      <c r="D700" s="671"/>
      <c r="E700" s="671"/>
      <c r="F700" s="671"/>
      <c r="G700" s="671"/>
      <c r="H700" s="671"/>
      <c r="I700" s="671"/>
      <c r="J700" s="671"/>
      <c r="K700" s="671"/>
      <c r="L700" s="671"/>
      <c r="M700" s="672"/>
      <c r="N700" s="668">
        <f>SUM(N690:N699)</f>
        <v>0</v>
      </c>
      <c r="O700" s="686"/>
      <c r="P700" s="668">
        <f>SUM(P690:P699)</f>
        <v>0</v>
      </c>
      <c r="Q700" s="686"/>
      <c r="R700" s="668">
        <f>SUM(R690:R699)</f>
        <v>0</v>
      </c>
      <c r="S700" s="686"/>
      <c r="T700" s="668">
        <f>SUM(T690:T699)</f>
        <v>0</v>
      </c>
      <c r="U700" s="686"/>
      <c r="V700" s="668">
        <f>SUM(V690:V699)</f>
        <v>0</v>
      </c>
      <c r="W700" s="686"/>
      <c r="X700" s="120">
        <f>SUM(N700:W700)</f>
        <v>0</v>
      </c>
      <c r="Y700" s="668">
        <f>SUM(Y690:Y699)</f>
        <v>0</v>
      </c>
      <c r="Z700" s="686"/>
      <c r="AA700" s="668">
        <f>SUM(AA690:AA699)</f>
        <v>0</v>
      </c>
      <c r="AB700" s="686"/>
      <c r="AC700" s="668">
        <f>SUM(AC690:AC699)</f>
        <v>0</v>
      </c>
      <c r="AD700" s="686"/>
      <c r="AE700" s="668">
        <f>SUM(AE690:AE699)</f>
        <v>0</v>
      </c>
      <c r="AF700" s="686"/>
      <c r="AG700" s="668">
        <f>SUM(AG690:AG699)</f>
        <v>0</v>
      </c>
      <c r="AH700" s="686"/>
      <c r="AI700" s="120">
        <f>SUM(Y700:AG700)</f>
        <v>0</v>
      </c>
      <c r="AJ700" s="668">
        <f>SUM(AJ690:AJ699)</f>
        <v>0</v>
      </c>
      <c r="AK700" s="686"/>
      <c r="AL700" s="668">
        <f>SUM(AL690:AL699)</f>
        <v>0</v>
      </c>
      <c r="AM700" s="686"/>
      <c r="AN700" s="668">
        <f>SUM(AN690:AN699)</f>
        <v>0</v>
      </c>
      <c r="AO700" s="686"/>
      <c r="AP700" s="668">
        <f>SUM(AP690:AP699)</f>
        <v>0</v>
      </c>
      <c r="AQ700" s="686"/>
      <c r="AR700" s="668">
        <f>SUM(AR690:AR699)</f>
        <v>0</v>
      </c>
      <c r="AS700" s="686"/>
      <c r="AT700" s="120">
        <f>SUM(AJ700:AS700)</f>
        <v>0</v>
      </c>
      <c r="AU700" s="668">
        <f>SUM(AU690:AU699)</f>
        <v>0</v>
      </c>
      <c r="AV700" s="686"/>
      <c r="AW700" s="668">
        <f>SUM(AW690:AW699)</f>
        <v>0</v>
      </c>
      <c r="AX700" s="686"/>
      <c r="AY700" s="668">
        <f>SUM(AY690:AY699)</f>
        <v>0</v>
      </c>
      <c r="AZ700" s="686"/>
      <c r="BA700" s="668">
        <f>SUM(BA690:BA699)</f>
        <v>0</v>
      </c>
      <c r="BB700" s="686"/>
      <c r="BC700" s="668">
        <f>SUM(BC690:BC699)</f>
        <v>0</v>
      </c>
      <c r="BD700" s="686"/>
      <c r="BE700" s="120">
        <f>SUM(AU700:BD700)</f>
        <v>0</v>
      </c>
      <c r="BF700" s="668">
        <f>SUM(BF690:BF699)</f>
        <v>0</v>
      </c>
      <c r="BG700" s="686"/>
      <c r="BH700" s="668">
        <f>SUM(BH690:BH699)</f>
        <v>0</v>
      </c>
      <c r="BI700" s="686"/>
      <c r="BJ700" s="668">
        <f>SUM(BJ690:BJ699)</f>
        <v>0</v>
      </c>
      <c r="BK700" s="686"/>
      <c r="BL700" s="668">
        <f>SUM(BL690:BL699)</f>
        <v>0</v>
      </c>
      <c r="BM700" s="686"/>
      <c r="BN700" s="668">
        <f>SUM(BN690:BN699)</f>
        <v>0</v>
      </c>
      <c r="BO700" s="686"/>
      <c r="BP700" s="488">
        <f>SUM(BF700:BO700)</f>
        <v>0</v>
      </c>
      <c r="BQ700" s="563">
        <f>SUM(BQ690:BQ699)</f>
        <v>0</v>
      </c>
      <c r="BR700" s="488">
        <f>SUM(BR690:BR699)</f>
        <v>0</v>
      </c>
      <c r="BS700" s="488">
        <f t="shared" ref="BS700" si="1549">SUM(BS690:BS699)</f>
        <v>0</v>
      </c>
      <c r="BT700" s="488">
        <f t="shared" ref="BT700" si="1550">SUM(BT690:BT699)</f>
        <v>0</v>
      </c>
      <c r="BU700" s="488">
        <f t="shared" ref="BU700" si="1551">SUM(BU690:BU699)</f>
        <v>0</v>
      </c>
      <c r="BV700" s="546">
        <f>SUM(BQ700:BU700)</f>
        <v>0</v>
      </c>
      <c r="BW700" s="962">
        <f>SUM(BW690:BW699)</f>
        <v>0</v>
      </c>
      <c r="BX700" s="686"/>
      <c r="BY700" s="668">
        <f>SUM(BY690:BY699)</f>
        <v>0</v>
      </c>
      <c r="BZ700" s="686"/>
      <c r="CA700" s="668">
        <f>SUM(CA690:CA699)</f>
        <v>0</v>
      </c>
      <c r="CB700" s="686"/>
      <c r="CC700" s="668">
        <f>SUM(CC690:CC699)</f>
        <v>0</v>
      </c>
      <c r="CD700" s="686"/>
      <c r="CE700" s="668">
        <f>SUM(CE690:CE699)</f>
        <v>0</v>
      </c>
      <c r="CF700" s="686"/>
      <c r="CG700" s="120">
        <f>SUM(BW700:CF700)</f>
        <v>0</v>
      </c>
      <c r="CH700" s="668">
        <f>SUM(CH690:CH699)</f>
        <v>0</v>
      </c>
      <c r="CI700" s="686"/>
      <c r="CJ700" s="668">
        <f>SUM(CJ690:CJ699)</f>
        <v>0</v>
      </c>
      <c r="CK700" s="686"/>
      <c r="CL700" s="668">
        <f>SUM(CL690:CL699)</f>
        <v>0</v>
      </c>
      <c r="CM700" s="686"/>
      <c r="CN700" s="668">
        <f>SUM(CN690:CN699)</f>
        <v>0</v>
      </c>
      <c r="CO700" s="686"/>
      <c r="CP700" s="668">
        <f>SUM(CP690:CP699)</f>
        <v>0</v>
      </c>
      <c r="CQ700" s="686"/>
      <c r="CR700" s="120">
        <f>SUM(CH700:CQ700)</f>
        <v>0</v>
      </c>
      <c r="CS700" s="668">
        <f>SUM(CS690:CS699)</f>
        <v>0</v>
      </c>
      <c r="CT700" s="686"/>
      <c r="CU700" s="668">
        <f>SUM(CU690:CU699)</f>
        <v>0</v>
      </c>
      <c r="CV700" s="686"/>
      <c r="CW700" s="668">
        <f>SUM(CW690:CW699)</f>
        <v>0</v>
      </c>
      <c r="CX700" s="686"/>
      <c r="CY700" s="668">
        <f>SUM(CY690:CY699)</f>
        <v>0</v>
      </c>
      <c r="CZ700" s="686"/>
      <c r="DA700" s="668">
        <f>SUM(DA690:DA699)</f>
        <v>0</v>
      </c>
      <c r="DB700" s="686"/>
      <c r="DC700" s="120">
        <f>SUM(CS700:DB700)</f>
        <v>0</v>
      </c>
      <c r="DD700" s="668">
        <f>SUM(DD690:DD699)</f>
        <v>0</v>
      </c>
      <c r="DE700" s="686"/>
      <c r="DF700" s="668">
        <f>SUM(DF690:DF699)</f>
        <v>0</v>
      </c>
      <c r="DG700" s="686"/>
      <c r="DH700" s="668">
        <f>SUM(DH690:DH699)</f>
        <v>0</v>
      </c>
      <c r="DI700" s="686"/>
      <c r="DJ700" s="668">
        <f>SUM(DJ690:DJ699)</f>
        <v>0</v>
      </c>
      <c r="DK700" s="686"/>
      <c r="DL700" s="668">
        <f>SUM(DL690:DL699)</f>
        <v>0</v>
      </c>
      <c r="DM700" s="686"/>
      <c r="DN700" s="120">
        <f>SUM(DD700:DM700)</f>
        <v>0</v>
      </c>
      <c r="DO700" s="668">
        <f>SUM(DO690:DO699)</f>
        <v>0</v>
      </c>
      <c r="DP700" s="686"/>
      <c r="DQ700" s="668">
        <f>SUM(DQ690:DQ699)</f>
        <v>0</v>
      </c>
      <c r="DR700" s="686"/>
      <c r="DS700" s="668">
        <f>SUM(DS690:DS699)</f>
        <v>0</v>
      </c>
      <c r="DT700" s="686"/>
      <c r="DU700" s="668">
        <f>SUM(DU690:DU699)</f>
        <v>0</v>
      </c>
      <c r="DV700" s="686"/>
      <c r="DW700" s="668">
        <f>SUM(DW690:DW699)</f>
        <v>0</v>
      </c>
      <c r="DX700" s="686"/>
      <c r="DY700" s="120">
        <f>SUM(DO700:DX700)</f>
        <v>0</v>
      </c>
      <c r="DZ700" s="563">
        <f>SUM(DZ690:DZ699)</f>
        <v>0</v>
      </c>
      <c r="EA700" s="488">
        <f>SUM(EA690:EA699)</f>
        <v>0</v>
      </c>
      <c r="EB700" s="488">
        <f t="shared" ref="EB700" si="1552">SUM(EB690:EB699)</f>
        <v>0</v>
      </c>
      <c r="EC700" s="488">
        <f t="shared" ref="EC700" si="1553">SUM(EC690:EC699)</f>
        <v>0</v>
      </c>
      <c r="ED700" s="488">
        <f t="shared" ref="ED700" si="1554">SUM(ED690:ED699)</f>
        <v>0</v>
      </c>
      <c r="EE700" s="546">
        <f>SUM(DZ700:ED700)</f>
        <v>0</v>
      </c>
      <c r="EF700" s="291">
        <f>SUM(EF690:EF699)</f>
        <v>0</v>
      </c>
      <c r="EG700" s="291">
        <f>SUM(EG690:EG699)</f>
        <v>0</v>
      </c>
      <c r="EH700" s="291">
        <f>SUM(EH690:EH699)</f>
        <v>0</v>
      </c>
      <c r="EI700" s="291">
        <f>SUM(EI690:EI699)</f>
        <v>0</v>
      </c>
      <c r="EJ700" s="291">
        <f>SUM(EJ690:EJ699)</f>
        <v>0</v>
      </c>
      <c r="EK700" s="291">
        <f t="shared" si="1548"/>
        <v>0</v>
      </c>
      <c r="EL700" s="34"/>
    </row>
    <row r="701" spans="1:142" ht="15" customHeight="1">
      <c r="A701" s="62">
        <v>6000</v>
      </c>
      <c r="B701" s="62"/>
      <c r="C701" s="663" t="s">
        <v>271</v>
      </c>
      <c r="D701" s="664"/>
      <c r="E701" s="927"/>
      <c r="F701" s="927"/>
      <c r="G701" s="927"/>
      <c r="H701" s="927"/>
      <c r="I701" s="927"/>
      <c r="J701" s="927"/>
      <c r="K701" s="927"/>
      <c r="L701" s="927"/>
      <c r="M701" s="928"/>
      <c r="N701" s="130"/>
      <c r="O701" s="123"/>
      <c r="P701" s="130"/>
      <c r="Q701" s="123"/>
      <c r="R701" s="130"/>
      <c r="S701" s="123"/>
      <c r="T701" s="130"/>
      <c r="U701" s="123"/>
      <c r="V701" s="130"/>
      <c r="W701" s="123"/>
      <c r="X701" s="98"/>
      <c r="Y701" s="130"/>
      <c r="Z701" s="123"/>
      <c r="AA701" s="130"/>
      <c r="AB701" s="123"/>
      <c r="AC701" s="130"/>
      <c r="AD701" s="123"/>
      <c r="AE701" s="130"/>
      <c r="AF701" s="123"/>
      <c r="AG701" s="130"/>
      <c r="AH701" s="123"/>
      <c r="AI701" s="98"/>
      <c r="AJ701" s="130"/>
      <c r="AK701" s="123"/>
      <c r="AL701" s="130"/>
      <c r="AM701" s="123"/>
      <c r="AN701" s="130"/>
      <c r="AO701" s="123"/>
      <c r="AP701" s="130"/>
      <c r="AQ701" s="123"/>
      <c r="AR701" s="130"/>
      <c r="AS701" s="123"/>
      <c r="AT701" s="98"/>
      <c r="AU701" s="130"/>
      <c r="AV701" s="123"/>
      <c r="AW701" s="130"/>
      <c r="AX701" s="123"/>
      <c r="AY701" s="130"/>
      <c r="AZ701" s="123"/>
      <c r="BA701" s="130"/>
      <c r="BB701" s="123"/>
      <c r="BC701" s="130"/>
      <c r="BD701" s="123"/>
      <c r="BE701" s="98"/>
      <c r="BF701" s="130"/>
      <c r="BG701" s="123"/>
      <c r="BH701" s="130"/>
      <c r="BI701" s="123"/>
      <c r="BJ701" s="130"/>
      <c r="BK701" s="123"/>
      <c r="BL701" s="130"/>
      <c r="BM701" s="123"/>
      <c r="BN701" s="130"/>
      <c r="BO701" s="123"/>
      <c r="BP701" s="520"/>
      <c r="BQ701" s="560"/>
      <c r="BR701" s="520"/>
      <c r="BS701" s="520"/>
      <c r="BT701" s="520"/>
      <c r="BU701" s="520"/>
      <c r="BV701" s="556"/>
      <c r="BW701" s="535"/>
      <c r="BX701" s="123"/>
      <c r="BY701" s="130"/>
      <c r="BZ701" s="123"/>
      <c r="CA701" s="130"/>
      <c r="CB701" s="123"/>
      <c r="CC701" s="130"/>
      <c r="CD701" s="123"/>
      <c r="CE701" s="130"/>
      <c r="CF701" s="123"/>
      <c r="CG701" s="98"/>
      <c r="CH701" s="130"/>
      <c r="CI701" s="123"/>
      <c r="CJ701" s="130"/>
      <c r="CK701" s="123"/>
      <c r="CL701" s="130"/>
      <c r="CM701" s="123"/>
      <c r="CN701" s="130"/>
      <c r="CO701" s="123"/>
      <c r="CP701" s="130"/>
      <c r="CQ701" s="123"/>
      <c r="CR701" s="98"/>
      <c r="CS701" s="130"/>
      <c r="CT701" s="123"/>
      <c r="CU701" s="130"/>
      <c r="CV701" s="123"/>
      <c r="CW701" s="130"/>
      <c r="CX701" s="123"/>
      <c r="CY701" s="130"/>
      <c r="CZ701" s="123"/>
      <c r="DA701" s="130"/>
      <c r="DB701" s="123"/>
      <c r="DC701" s="98"/>
      <c r="DD701" s="130"/>
      <c r="DE701" s="123"/>
      <c r="DF701" s="130"/>
      <c r="DG701" s="123"/>
      <c r="DH701" s="130"/>
      <c r="DI701" s="123"/>
      <c r="DJ701" s="130"/>
      <c r="DK701" s="123"/>
      <c r="DL701" s="130"/>
      <c r="DM701" s="123"/>
      <c r="DN701" s="98"/>
      <c r="DO701" s="130"/>
      <c r="DP701" s="123"/>
      <c r="DQ701" s="130"/>
      <c r="DR701" s="123"/>
      <c r="DS701" s="130"/>
      <c r="DT701" s="123"/>
      <c r="DU701" s="130"/>
      <c r="DV701" s="123"/>
      <c r="DW701" s="130"/>
      <c r="DX701" s="123"/>
      <c r="DY701" s="98"/>
      <c r="DZ701" s="560"/>
      <c r="EA701" s="520"/>
      <c r="EB701" s="520"/>
      <c r="EC701" s="520"/>
      <c r="ED701" s="520"/>
      <c r="EE701" s="556"/>
      <c r="EF701" s="242"/>
      <c r="EG701" s="242"/>
      <c r="EH701" s="242"/>
      <c r="EI701" s="242"/>
      <c r="EJ701" s="242"/>
      <c r="EK701" s="99"/>
      <c r="EL701" s="34"/>
    </row>
    <row r="702" spans="1:142" s="9" customFormat="1" ht="32.25" customHeight="1">
      <c r="A702" s="62"/>
      <c r="B702" s="62"/>
      <c r="C702" s="766" t="str">
        <f>'Tuition and Fees'!A1</f>
        <v>2024-2025 Graduate Tuition</v>
      </c>
      <c r="D702" s="739"/>
      <c r="E702" s="767" t="s">
        <v>408</v>
      </c>
      <c r="F702" s="767"/>
      <c r="G702" s="767"/>
      <c r="H702" s="767" t="s">
        <v>409</v>
      </c>
      <c r="I702" s="767"/>
      <c r="J702" s="767"/>
      <c r="K702" s="62" t="s">
        <v>7</v>
      </c>
      <c r="L702" s="62" t="s">
        <v>136</v>
      </c>
      <c r="M702" s="39" t="s">
        <v>317</v>
      </c>
      <c r="N702" s="179"/>
      <c r="O702" s="97"/>
      <c r="P702" s="179"/>
      <c r="Q702" s="97"/>
      <c r="R702" s="179"/>
      <c r="S702" s="97"/>
      <c r="T702" s="179"/>
      <c r="U702" s="97"/>
      <c r="V702" s="179"/>
      <c r="W702" s="97"/>
      <c r="X702" s="98"/>
      <c r="Y702" s="179"/>
      <c r="Z702" s="97"/>
      <c r="AA702" s="179"/>
      <c r="AB702" s="97"/>
      <c r="AC702" s="179"/>
      <c r="AD702" s="97"/>
      <c r="AE702" s="179"/>
      <c r="AF702" s="97"/>
      <c r="AG702" s="179"/>
      <c r="AH702" s="97"/>
      <c r="AI702" s="98"/>
      <c r="AJ702" s="179"/>
      <c r="AK702" s="97"/>
      <c r="AL702" s="179"/>
      <c r="AM702" s="97"/>
      <c r="AN702" s="179"/>
      <c r="AO702" s="97"/>
      <c r="AP702" s="179"/>
      <c r="AQ702" s="97"/>
      <c r="AR702" s="179"/>
      <c r="AS702" s="97"/>
      <c r="AT702" s="98"/>
      <c r="AU702" s="179"/>
      <c r="AV702" s="97"/>
      <c r="AW702" s="179"/>
      <c r="AX702" s="97"/>
      <c r="AY702" s="179"/>
      <c r="AZ702" s="97"/>
      <c r="BA702" s="179"/>
      <c r="BB702" s="97"/>
      <c r="BC702" s="179"/>
      <c r="BD702" s="97"/>
      <c r="BE702" s="98"/>
      <c r="BF702" s="179"/>
      <c r="BG702" s="97"/>
      <c r="BH702" s="179"/>
      <c r="BI702" s="97"/>
      <c r="BJ702" s="179"/>
      <c r="BK702" s="97"/>
      <c r="BL702" s="179"/>
      <c r="BM702" s="97"/>
      <c r="BN702" s="179"/>
      <c r="BO702" s="97"/>
      <c r="BP702" s="520"/>
      <c r="BQ702" s="560"/>
      <c r="BR702" s="520"/>
      <c r="BS702" s="520"/>
      <c r="BT702" s="520"/>
      <c r="BU702" s="520"/>
      <c r="BV702" s="556"/>
      <c r="BW702" s="536"/>
      <c r="BX702" s="97"/>
      <c r="BY702" s="179"/>
      <c r="BZ702" s="97"/>
      <c r="CA702" s="179"/>
      <c r="CB702" s="97"/>
      <c r="CC702" s="179"/>
      <c r="CD702" s="97"/>
      <c r="CE702" s="179"/>
      <c r="CF702" s="97"/>
      <c r="CG702" s="98"/>
      <c r="CH702" s="179"/>
      <c r="CI702" s="97"/>
      <c r="CJ702" s="179"/>
      <c r="CK702" s="97"/>
      <c r="CL702" s="179"/>
      <c r="CM702" s="97"/>
      <c r="CN702" s="179"/>
      <c r="CO702" s="97"/>
      <c r="CP702" s="179"/>
      <c r="CQ702" s="97"/>
      <c r="CR702" s="98"/>
      <c r="CS702" s="179"/>
      <c r="CT702" s="97"/>
      <c r="CU702" s="179"/>
      <c r="CV702" s="97"/>
      <c r="CW702" s="179"/>
      <c r="CX702" s="97"/>
      <c r="CY702" s="179"/>
      <c r="CZ702" s="97"/>
      <c r="DA702" s="179"/>
      <c r="DB702" s="97"/>
      <c r="DC702" s="98"/>
      <c r="DD702" s="179"/>
      <c r="DE702" s="97"/>
      <c r="DF702" s="179"/>
      <c r="DG702" s="97"/>
      <c r="DH702" s="179"/>
      <c r="DI702" s="97"/>
      <c r="DJ702" s="179"/>
      <c r="DK702" s="97"/>
      <c r="DL702" s="179"/>
      <c r="DM702" s="97"/>
      <c r="DN702" s="98"/>
      <c r="DO702" s="179"/>
      <c r="DP702" s="97"/>
      <c r="DQ702" s="179"/>
      <c r="DR702" s="97"/>
      <c r="DS702" s="179"/>
      <c r="DT702" s="97"/>
      <c r="DU702" s="179"/>
      <c r="DV702" s="97"/>
      <c r="DW702" s="179"/>
      <c r="DX702" s="97"/>
      <c r="DY702" s="98"/>
      <c r="DZ702" s="560"/>
      <c r="EA702" s="520"/>
      <c r="EB702" s="520"/>
      <c r="EC702" s="520"/>
      <c r="ED702" s="520"/>
      <c r="EE702" s="556"/>
      <c r="EF702" s="242"/>
      <c r="EG702" s="242"/>
      <c r="EH702" s="242"/>
      <c r="EI702" s="242"/>
      <c r="EJ702" s="242"/>
      <c r="EK702" s="99"/>
      <c r="EL702" s="34"/>
    </row>
    <row r="703" spans="1:142" s="9" customFormat="1" ht="15" customHeight="1">
      <c r="A703" s="62"/>
      <c r="B703" s="62"/>
      <c r="C703" s="703" t="s">
        <v>487</v>
      </c>
      <c r="D703" s="662"/>
      <c r="E703" s="776">
        <f>'Tuition and Fees'!C4</f>
        <v>647</v>
      </c>
      <c r="F703" s="776"/>
      <c r="G703" s="776"/>
      <c r="H703" s="776"/>
      <c r="I703" s="709"/>
      <c r="J703" s="709"/>
      <c r="K703" s="33">
        <v>18</v>
      </c>
      <c r="L703" s="45">
        <f>E703*K703</f>
        <v>11646</v>
      </c>
      <c r="M703" s="157">
        <v>1.1000000000000001</v>
      </c>
      <c r="N703" s="158">
        <v>0</v>
      </c>
      <c r="O703" s="327">
        <f>ROUND($L703*N703*$M703,0)</f>
        <v>0</v>
      </c>
      <c r="P703" s="159">
        <v>0</v>
      </c>
      <c r="Q703" s="327">
        <f>ROUND($L703*P703*$M703^2,0)</f>
        <v>0</v>
      </c>
      <c r="R703" s="159">
        <v>0</v>
      </c>
      <c r="S703" s="327">
        <f>ROUND($L703*R703*$M703^3,0)</f>
        <v>0</v>
      </c>
      <c r="T703" s="159">
        <v>0</v>
      </c>
      <c r="U703" s="327">
        <f>ROUND($L703*T703*$M703^4,0)</f>
        <v>0</v>
      </c>
      <c r="V703" s="159">
        <v>0</v>
      </c>
      <c r="W703" s="327">
        <f>ROUND($L703*V703*$M703^5,0)</f>
        <v>0</v>
      </c>
      <c r="X703" s="160">
        <f>O703+Q703+S703+U703+W703</f>
        <v>0</v>
      </c>
      <c r="Y703" s="328">
        <v>0</v>
      </c>
      <c r="Z703" s="329">
        <f>ROUND($L703*Y703*$M703,0)</f>
        <v>0</v>
      </c>
      <c r="AA703" s="330">
        <v>0</v>
      </c>
      <c r="AB703" s="329">
        <f>ROUND($L703*AA703*$M703^2,0)</f>
        <v>0</v>
      </c>
      <c r="AC703" s="330">
        <v>0</v>
      </c>
      <c r="AD703" s="329">
        <f>ROUND($L703*AC703*$M703^3,0)</f>
        <v>0</v>
      </c>
      <c r="AE703" s="330">
        <v>0</v>
      </c>
      <c r="AF703" s="329">
        <f>ROUND($L703*AE703*$M703^4,0)</f>
        <v>0</v>
      </c>
      <c r="AG703" s="330">
        <v>0</v>
      </c>
      <c r="AH703" s="329">
        <f>ROUND($L703*AG703*$M703^5,0)</f>
        <v>0</v>
      </c>
      <c r="AI703" s="331">
        <f>Z703+AB703+AD703+AF703+AH703</f>
        <v>0</v>
      </c>
      <c r="AJ703" s="332">
        <v>0</v>
      </c>
      <c r="AK703" s="333">
        <f>ROUND($L703*AJ703*$M703,0)</f>
        <v>0</v>
      </c>
      <c r="AL703" s="334">
        <v>0</v>
      </c>
      <c r="AM703" s="333">
        <f>ROUND($L703*AL703*$M703^2,0)</f>
        <v>0</v>
      </c>
      <c r="AN703" s="334">
        <v>0</v>
      </c>
      <c r="AO703" s="333">
        <f>ROUND($L703*AN703*$M703^3,0)</f>
        <v>0</v>
      </c>
      <c r="AP703" s="334">
        <v>0</v>
      </c>
      <c r="AQ703" s="333">
        <f>ROUND($L703*AP703*$M703^4,0)</f>
        <v>0</v>
      </c>
      <c r="AR703" s="334">
        <v>0</v>
      </c>
      <c r="AS703" s="333">
        <f>ROUND($L703*AR703*$M703^5,0)</f>
        <v>0</v>
      </c>
      <c r="AT703" s="335">
        <f>AK703+AM703+AO703+AQ703+AS703</f>
        <v>0</v>
      </c>
      <c r="AU703" s="336">
        <v>0</v>
      </c>
      <c r="AV703" s="337">
        <f>ROUND($L703*AU703*$M703,0)</f>
        <v>0</v>
      </c>
      <c r="AW703" s="338">
        <v>0</v>
      </c>
      <c r="AX703" s="337">
        <f>ROUND($L703*AW703*$M703^2,0)</f>
        <v>0</v>
      </c>
      <c r="AY703" s="338">
        <v>0</v>
      </c>
      <c r="AZ703" s="337">
        <f>ROUND($L703*AY703*$M703^3,0)</f>
        <v>0</v>
      </c>
      <c r="BA703" s="338">
        <v>0</v>
      </c>
      <c r="BB703" s="337">
        <f>ROUND($L703*BA703*$M703^4,0)</f>
        <v>0</v>
      </c>
      <c r="BC703" s="338">
        <v>0</v>
      </c>
      <c r="BD703" s="337">
        <f>ROUND($L703*BC703*$M703^5,0)</f>
        <v>0</v>
      </c>
      <c r="BE703" s="339">
        <f>AV703+AX703+AZ703+BB703+BD703</f>
        <v>0</v>
      </c>
      <c r="BF703" s="340">
        <v>0</v>
      </c>
      <c r="BG703" s="341">
        <f>ROUND($L703*BF703*$M703,0)</f>
        <v>0</v>
      </c>
      <c r="BH703" s="342">
        <v>0</v>
      </c>
      <c r="BI703" s="341">
        <f>ROUND($L703*BH703*$M703^2,0)</f>
        <v>0</v>
      </c>
      <c r="BJ703" s="342">
        <v>0</v>
      </c>
      <c r="BK703" s="341">
        <f>ROUND($L703*BJ703*$M703^3,0)</f>
        <v>0</v>
      </c>
      <c r="BL703" s="342">
        <v>0</v>
      </c>
      <c r="BM703" s="341">
        <f>ROUND($L703*BL703*$M703^4,0)</f>
        <v>0</v>
      </c>
      <c r="BN703" s="342">
        <v>0</v>
      </c>
      <c r="BO703" s="341">
        <f>ROUND($L703*BN703*$M703^5,0)</f>
        <v>0</v>
      </c>
      <c r="BP703" s="521">
        <f>BG703+BI703+BK703+BM703+BO703</f>
        <v>0</v>
      </c>
      <c r="BQ703" s="558">
        <f>O703+Z703+AK703+AV703+BG703</f>
        <v>0</v>
      </c>
      <c r="BR703" s="522">
        <f>Q703+AB703+AM703+AX703+BI703</f>
        <v>0</v>
      </c>
      <c r="BS703" s="522">
        <f>S703+AD703+AO703+AZ703+BK703</f>
        <v>0</v>
      </c>
      <c r="BT703" s="522">
        <f>U703+AF703+AQ703+BB703+BM703</f>
        <v>0</v>
      </c>
      <c r="BU703" s="522">
        <f>W703+AH703+AS703+BD703+BO703</f>
        <v>0</v>
      </c>
      <c r="BV703" s="571">
        <f t="shared" ref="BV703:BV707" si="1555">SUM(BQ703:BU703)</f>
        <v>0</v>
      </c>
      <c r="BW703" s="537">
        <v>0</v>
      </c>
      <c r="BX703" s="344">
        <f>ROUND($L703*BW703*$M703,0)</f>
        <v>0</v>
      </c>
      <c r="BY703" s="345">
        <v>0</v>
      </c>
      <c r="BZ703" s="344">
        <f>ROUND($L703*BY703*$M703^2,0)</f>
        <v>0</v>
      </c>
      <c r="CA703" s="345">
        <v>0</v>
      </c>
      <c r="CB703" s="344">
        <f>ROUND($L703*CA703*$M703^3,0)</f>
        <v>0</v>
      </c>
      <c r="CC703" s="345">
        <v>0</v>
      </c>
      <c r="CD703" s="344">
        <f>ROUND($L703*CC703*$M703^4,0)</f>
        <v>0</v>
      </c>
      <c r="CE703" s="345">
        <v>0</v>
      </c>
      <c r="CF703" s="344">
        <f>ROUND($L703*CE703*$M703^5,0)</f>
        <v>0</v>
      </c>
      <c r="CG703" s="346">
        <f>BX703+BZ703+CB703+CD703+CF703</f>
        <v>0</v>
      </c>
      <c r="CH703" s="347">
        <v>0</v>
      </c>
      <c r="CI703" s="348">
        <f>ROUND($L703*CH703*$M703,0)</f>
        <v>0</v>
      </c>
      <c r="CJ703" s="349">
        <v>0</v>
      </c>
      <c r="CK703" s="348">
        <f>ROUND($L703*CJ703*$M703^2,0)</f>
        <v>0</v>
      </c>
      <c r="CL703" s="349">
        <v>0</v>
      </c>
      <c r="CM703" s="348">
        <f>ROUND($L703*CL703*$M703^3,0)</f>
        <v>0</v>
      </c>
      <c r="CN703" s="349">
        <v>0</v>
      </c>
      <c r="CO703" s="348">
        <f>ROUND($L703*CN703*$M703^4,0)</f>
        <v>0</v>
      </c>
      <c r="CP703" s="349">
        <v>0</v>
      </c>
      <c r="CQ703" s="348">
        <f>ROUND($L703*CP703*$M703^5,0)</f>
        <v>0</v>
      </c>
      <c r="CR703" s="350">
        <f>CI703+CK703+CM703+CO703+CQ703</f>
        <v>0</v>
      </c>
      <c r="CS703" s="351">
        <v>0</v>
      </c>
      <c r="CT703" s="352">
        <f>ROUND($L703*CS703*$M703,0)</f>
        <v>0</v>
      </c>
      <c r="CU703" s="353">
        <v>0</v>
      </c>
      <c r="CV703" s="352">
        <f>ROUND($L703*CU703*$M703^2,0)</f>
        <v>0</v>
      </c>
      <c r="CW703" s="353">
        <v>0</v>
      </c>
      <c r="CX703" s="352">
        <f>ROUND($L703*CW703*$M703^3,0)</f>
        <v>0</v>
      </c>
      <c r="CY703" s="353">
        <v>0</v>
      </c>
      <c r="CZ703" s="352">
        <f>ROUND($L703*CY703*$M703^4,0)</f>
        <v>0</v>
      </c>
      <c r="DA703" s="353">
        <v>0</v>
      </c>
      <c r="DB703" s="352">
        <f>ROUND($L703*DA703*$M703^5,0)</f>
        <v>0</v>
      </c>
      <c r="DC703" s="354">
        <f>CT703+CV703+CX703+CZ703+DB703</f>
        <v>0</v>
      </c>
      <c r="DD703" s="355">
        <v>0</v>
      </c>
      <c r="DE703" s="356">
        <f>ROUND($L703*DD703*$M703,0)</f>
        <v>0</v>
      </c>
      <c r="DF703" s="357">
        <v>0</v>
      </c>
      <c r="DG703" s="356">
        <f>ROUND($L703*DF703*$M703^2,0)</f>
        <v>0</v>
      </c>
      <c r="DH703" s="357">
        <v>0</v>
      </c>
      <c r="DI703" s="356">
        <f>ROUND($L703*DH703*$M703^3,0)</f>
        <v>0</v>
      </c>
      <c r="DJ703" s="357">
        <v>0</v>
      </c>
      <c r="DK703" s="356">
        <f>ROUND($L703*DJ703*$M703^4,0)</f>
        <v>0</v>
      </c>
      <c r="DL703" s="357">
        <v>0</v>
      </c>
      <c r="DM703" s="356">
        <f>ROUND($L703*DL703*$M703^5,0)</f>
        <v>0</v>
      </c>
      <c r="DN703" s="358">
        <f>DE703+DG703+DI703+DK703+DM703</f>
        <v>0</v>
      </c>
      <c r="DO703" s="359">
        <v>0</v>
      </c>
      <c r="DP703" s="360">
        <f>ROUND($L703*DO703*$M703,0)</f>
        <v>0</v>
      </c>
      <c r="DQ703" s="361">
        <v>0</v>
      </c>
      <c r="DR703" s="360">
        <f>ROUND($L703*DQ703*$M703^2,0)</f>
        <v>0</v>
      </c>
      <c r="DS703" s="361">
        <v>0</v>
      </c>
      <c r="DT703" s="360">
        <f>ROUND($L703*DS703*$M703^3,0)</f>
        <v>0</v>
      </c>
      <c r="DU703" s="361">
        <v>0</v>
      </c>
      <c r="DV703" s="360">
        <f>ROUND($L703*DU703*$M703^4,0)</f>
        <v>0</v>
      </c>
      <c r="DW703" s="361">
        <v>0</v>
      </c>
      <c r="DX703" s="360">
        <f>ROUND($L703*DW703*$M703^5,0)</f>
        <v>0</v>
      </c>
      <c r="DY703" s="362">
        <f>DP703+DR703+DT703+DV703+DX703</f>
        <v>0</v>
      </c>
      <c r="DZ703" s="558">
        <f>BX703+CI703+CT703+DE703+DP703</f>
        <v>0</v>
      </c>
      <c r="EA703" s="522">
        <f>BZ703+CK703+CV703+DG703+DR703</f>
        <v>0</v>
      </c>
      <c r="EB703" s="522">
        <f>CB703+CM703+CX703+DI703+DT703</f>
        <v>0</v>
      </c>
      <c r="EC703" s="522">
        <f>CD703+CO703+CZ703+DK703+DV703</f>
        <v>0</v>
      </c>
      <c r="ED703" s="522">
        <f>CF703+CQ703+DB703+DM703+DX703</f>
        <v>0</v>
      </c>
      <c r="EE703" s="571">
        <f t="shared" ref="EE703:EE707" si="1556">SUM(DZ703:ED703)</f>
        <v>0</v>
      </c>
      <c r="EF703" s="239">
        <f>O703+Z703+AK703+AV703+BG703+BX703+CI703+CT703+DE703+DP703</f>
        <v>0</v>
      </c>
      <c r="EG703" s="239">
        <f>Q703+AB703+AM703+AX703+BI703+BZ703+CK703+CV703+DG703+DR703</f>
        <v>0</v>
      </c>
      <c r="EH703" s="239">
        <f>S703+AD703+AO703+AZ703+BK703+CB703+CM703+CX703+DI703+DT703</f>
        <v>0</v>
      </c>
      <c r="EI703" s="239">
        <f>U703+AF703+AQ703+BB703+BM703+CD703+CO703+CZ703+DK703+DV703</f>
        <v>0</v>
      </c>
      <c r="EJ703" s="239">
        <f>W703+AS703+BD703+BO703+CF703+CQ703+DB703+DM703+DX703</f>
        <v>0</v>
      </c>
      <c r="EK703" s="240">
        <f t="shared" ref="EK703:EK707" si="1557">SUM(EF703:EJ703)</f>
        <v>0</v>
      </c>
      <c r="EL703" s="34"/>
    </row>
    <row r="704" spans="1:142" s="9" customFormat="1" ht="15" customHeight="1">
      <c r="A704" s="62"/>
      <c r="B704" s="62"/>
      <c r="C704" s="703" t="s">
        <v>488</v>
      </c>
      <c r="D704" s="662"/>
      <c r="E704" s="709">
        <f>'Tuition and Fees'!D4</f>
        <v>1213</v>
      </c>
      <c r="F704" s="709"/>
      <c r="G704" s="709"/>
      <c r="H704" s="709"/>
      <c r="I704" s="709"/>
      <c r="J704" s="709"/>
      <c r="K704" s="33">
        <v>18</v>
      </c>
      <c r="L704" s="45">
        <f>E704*K704</f>
        <v>21834</v>
      </c>
      <c r="M704" s="157">
        <v>1.1000000000000001</v>
      </c>
      <c r="N704" s="158">
        <v>0</v>
      </c>
      <c r="O704" s="327">
        <f t="shared" ref="O704:O705" si="1558">ROUND($L704*N704*$M704,0)</f>
        <v>0</v>
      </c>
      <c r="P704" s="159">
        <v>0</v>
      </c>
      <c r="Q704" s="327">
        <f t="shared" ref="Q704:Q705" si="1559">ROUND($L704*P704*$M704^2,0)</f>
        <v>0</v>
      </c>
      <c r="R704" s="159">
        <v>0</v>
      </c>
      <c r="S704" s="327">
        <f t="shared" ref="S704:S705" si="1560">ROUND($L704*R704*$M704^3,0)</f>
        <v>0</v>
      </c>
      <c r="T704" s="159">
        <v>0</v>
      </c>
      <c r="U704" s="327">
        <f t="shared" ref="U704:U705" si="1561">ROUND($L704*T704*$M704^4,0)</f>
        <v>0</v>
      </c>
      <c r="V704" s="159">
        <v>0</v>
      </c>
      <c r="W704" s="327">
        <f t="shared" ref="W704:W705" si="1562">ROUND($L704*V704*$M704^5,0)</f>
        <v>0</v>
      </c>
      <c r="X704" s="160">
        <f>O704+Q704+S704+U704+W704</f>
        <v>0</v>
      </c>
      <c r="Y704" s="328">
        <v>0</v>
      </c>
      <c r="Z704" s="329">
        <f t="shared" ref="Z704" si="1563">ROUND($L704*Y704*$M704,0)</f>
        <v>0</v>
      </c>
      <c r="AA704" s="330">
        <v>0</v>
      </c>
      <c r="AB704" s="329">
        <f t="shared" ref="AB704:AB705" si="1564">ROUND($L704*AA704*$M704^2,0)</f>
        <v>0</v>
      </c>
      <c r="AC704" s="330">
        <v>0</v>
      </c>
      <c r="AD704" s="329">
        <f t="shared" ref="AD704:AD705" si="1565">ROUND($L704*AC704*$M704^3,0)</f>
        <v>0</v>
      </c>
      <c r="AE704" s="330">
        <v>0</v>
      </c>
      <c r="AF704" s="329">
        <f t="shared" ref="AF704:AF705" si="1566">ROUND($L704*AE704*$M704^4,0)</f>
        <v>0</v>
      </c>
      <c r="AG704" s="330">
        <v>0</v>
      </c>
      <c r="AH704" s="329">
        <f t="shared" ref="AH704:AH705" si="1567">ROUND($L704*AG704*$M704^5,0)</f>
        <v>0</v>
      </c>
      <c r="AI704" s="331">
        <f>Z704+AB704+AD704+AF704+AH704</f>
        <v>0</v>
      </c>
      <c r="AJ704" s="332">
        <v>0</v>
      </c>
      <c r="AK704" s="333">
        <f t="shared" ref="AK704" si="1568">ROUND($L704*AJ704*$M704,0)</f>
        <v>0</v>
      </c>
      <c r="AL704" s="334">
        <v>0</v>
      </c>
      <c r="AM704" s="333">
        <f t="shared" ref="AM704:AM705" si="1569">ROUND($L704*AL704*$M704^2,0)</f>
        <v>0</v>
      </c>
      <c r="AN704" s="334">
        <v>0</v>
      </c>
      <c r="AO704" s="333">
        <f t="shared" ref="AO704:AO705" si="1570">ROUND($L704*AN704*$M704^3,0)</f>
        <v>0</v>
      </c>
      <c r="AP704" s="334">
        <v>0</v>
      </c>
      <c r="AQ704" s="333">
        <f t="shared" ref="AQ704:AQ705" si="1571">ROUND($L704*AP704*$M704^4,0)</f>
        <v>0</v>
      </c>
      <c r="AR704" s="334">
        <v>0</v>
      </c>
      <c r="AS704" s="333">
        <f t="shared" ref="AS704:AS705" si="1572">ROUND($L704*AR704*$M704^5,0)</f>
        <v>0</v>
      </c>
      <c r="AT704" s="335">
        <f>AK704+AM704+AO704+AQ704+AS704</f>
        <v>0</v>
      </c>
      <c r="AU704" s="336">
        <v>0</v>
      </c>
      <c r="AV704" s="337">
        <f t="shared" ref="AV704" si="1573">ROUND($L704*AU704*$M704,0)</f>
        <v>0</v>
      </c>
      <c r="AW704" s="338">
        <v>0</v>
      </c>
      <c r="AX704" s="337">
        <f t="shared" ref="AX704:AX705" si="1574">ROUND($L704*AW704*$M704^2,0)</f>
        <v>0</v>
      </c>
      <c r="AY704" s="338">
        <v>0</v>
      </c>
      <c r="AZ704" s="337">
        <f t="shared" ref="AZ704:AZ705" si="1575">ROUND($L704*AY704*$M704^3,0)</f>
        <v>0</v>
      </c>
      <c r="BA704" s="338">
        <v>0</v>
      </c>
      <c r="BB704" s="337">
        <f t="shared" ref="BB704:BB705" si="1576">ROUND($L704*BA704*$M704^4,0)</f>
        <v>0</v>
      </c>
      <c r="BC704" s="338">
        <v>0</v>
      </c>
      <c r="BD704" s="337">
        <f t="shared" ref="BD704:BD705" si="1577">ROUND($L704*BC704*$M704^5,0)</f>
        <v>0</v>
      </c>
      <c r="BE704" s="339">
        <f>AV704+AX704+AZ704+BB704+BD704</f>
        <v>0</v>
      </c>
      <c r="BF704" s="340">
        <v>0</v>
      </c>
      <c r="BG704" s="341">
        <f t="shared" ref="BG704" si="1578">ROUND($L704*BF704*$M704,0)</f>
        <v>0</v>
      </c>
      <c r="BH704" s="342">
        <v>0</v>
      </c>
      <c r="BI704" s="341">
        <f t="shared" ref="BI704:BI705" si="1579">ROUND($L704*BH704*$M704^2,0)</f>
        <v>0</v>
      </c>
      <c r="BJ704" s="342">
        <v>0</v>
      </c>
      <c r="BK704" s="341">
        <f t="shared" ref="BK704:BK705" si="1580">ROUND($L704*BJ704*$M704^3,0)</f>
        <v>0</v>
      </c>
      <c r="BL704" s="342">
        <v>0</v>
      </c>
      <c r="BM704" s="341">
        <f t="shared" ref="BM704:BM705" si="1581">ROUND($L704*BL704*$M704^4,0)</f>
        <v>0</v>
      </c>
      <c r="BN704" s="342">
        <v>0</v>
      </c>
      <c r="BO704" s="341">
        <f t="shared" ref="BO704:BO705" si="1582">ROUND($L704*BN704*$M704^5,0)</f>
        <v>0</v>
      </c>
      <c r="BP704" s="521">
        <f>BG704+BI704+BK704+BM704+BO704</f>
        <v>0</v>
      </c>
      <c r="BQ704" s="558">
        <f>O704+Z704+AK704+AV704+BG704</f>
        <v>0</v>
      </c>
      <c r="BR704" s="522">
        <f>Q704+AB704+AM704+AX704+BI704</f>
        <v>0</v>
      </c>
      <c r="BS704" s="522">
        <f>S704+AD704+AO704+AZ704+BK704</f>
        <v>0</v>
      </c>
      <c r="BT704" s="522">
        <f>U704+AF704+AQ704+BB704+BM704</f>
        <v>0</v>
      </c>
      <c r="BU704" s="522">
        <f>W704+AH704+AS704+BD704+BO704</f>
        <v>0</v>
      </c>
      <c r="BV704" s="571">
        <f t="shared" si="1555"/>
        <v>0</v>
      </c>
      <c r="BW704" s="537">
        <v>0</v>
      </c>
      <c r="BX704" s="344">
        <f t="shared" ref="BX704:BX705" si="1583">ROUND($L704*BW704*$M704,0)</f>
        <v>0</v>
      </c>
      <c r="BY704" s="345">
        <v>0</v>
      </c>
      <c r="BZ704" s="344">
        <f t="shared" ref="BZ704:BZ705" si="1584">ROUND($L704*BY704*$M704^2,0)</f>
        <v>0</v>
      </c>
      <c r="CA704" s="345">
        <v>0</v>
      </c>
      <c r="CB704" s="344">
        <f t="shared" ref="CB704:CB705" si="1585">ROUND($L704*CA704*$M704^3,0)</f>
        <v>0</v>
      </c>
      <c r="CC704" s="345">
        <v>0</v>
      </c>
      <c r="CD704" s="344">
        <f t="shared" ref="CD704:CD705" si="1586">ROUND($L704*CC704*$M704^4,0)</f>
        <v>0</v>
      </c>
      <c r="CE704" s="345">
        <v>0</v>
      </c>
      <c r="CF704" s="344">
        <f t="shared" ref="CF704:CF705" si="1587">ROUND($L704*CE704*$M704^5,0)</f>
        <v>0</v>
      </c>
      <c r="CG704" s="346">
        <f>BX704+BZ704+CB704+CD704+CF704</f>
        <v>0</v>
      </c>
      <c r="CH704" s="347">
        <v>0</v>
      </c>
      <c r="CI704" s="348">
        <f t="shared" ref="CI704" si="1588">ROUND($L704*CH704*$M704,0)</f>
        <v>0</v>
      </c>
      <c r="CJ704" s="349">
        <v>0</v>
      </c>
      <c r="CK704" s="348">
        <f t="shared" ref="CK704:CK705" si="1589">ROUND($L704*CJ704*$M704^2,0)</f>
        <v>0</v>
      </c>
      <c r="CL704" s="349">
        <v>0</v>
      </c>
      <c r="CM704" s="348">
        <f t="shared" ref="CM704:CM705" si="1590">ROUND($L704*CL704*$M704^3,0)</f>
        <v>0</v>
      </c>
      <c r="CN704" s="349">
        <v>0</v>
      </c>
      <c r="CO704" s="348">
        <f t="shared" ref="CO704:CO705" si="1591">ROUND($L704*CN704*$M704^4,0)</f>
        <v>0</v>
      </c>
      <c r="CP704" s="349">
        <v>0</v>
      </c>
      <c r="CQ704" s="348">
        <f t="shared" ref="CQ704:CQ705" si="1592">ROUND($L704*CP704*$M704^5,0)</f>
        <v>0</v>
      </c>
      <c r="CR704" s="350">
        <f>CI704+CK704+CM704+CO704+CQ704</f>
        <v>0</v>
      </c>
      <c r="CS704" s="351">
        <v>0</v>
      </c>
      <c r="CT704" s="352">
        <f t="shared" ref="CT704" si="1593">ROUND($L704*CS704*$M704,0)</f>
        <v>0</v>
      </c>
      <c r="CU704" s="353">
        <v>0</v>
      </c>
      <c r="CV704" s="352">
        <f t="shared" ref="CV704:CV705" si="1594">ROUND($L704*CU704*$M704^2,0)</f>
        <v>0</v>
      </c>
      <c r="CW704" s="353">
        <v>0</v>
      </c>
      <c r="CX704" s="352">
        <f t="shared" ref="CX704:CX705" si="1595">ROUND($L704*CW704*$M704^3,0)</f>
        <v>0</v>
      </c>
      <c r="CY704" s="353">
        <v>0</v>
      </c>
      <c r="CZ704" s="352">
        <f t="shared" ref="CZ704:CZ705" si="1596">ROUND($L704*CY704*$M704^4,0)</f>
        <v>0</v>
      </c>
      <c r="DA704" s="353">
        <v>0</v>
      </c>
      <c r="DB704" s="352">
        <f t="shared" ref="DB704:DB705" si="1597">ROUND($L704*DA704*$M704^5,0)</f>
        <v>0</v>
      </c>
      <c r="DC704" s="354">
        <f>CT704+CV704+CX704+CZ704+DB704</f>
        <v>0</v>
      </c>
      <c r="DD704" s="355">
        <v>0</v>
      </c>
      <c r="DE704" s="356">
        <f t="shared" ref="DE704" si="1598">ROUND($L704*DD704*$M704,0)</f>
        <v>0</v>
      </c>
      <c r="DF704" s="357">
        <v>0</v>
      </c>
      <c r="DG704" s="356">
        <f t="shared" ref="DG704:DG705" si="1599">ROUND($L704*DF704*$M704^2,0)</f>
        <v>0</v>
      </c>
      <c r="DH704" s="357">
        <v>0</v>
      </c>
      <c r="DI704" s="356">
        <f t="shared" ref="DI704:DI705" si="1600">ROUND($L704*DH704*$M704^3,0)</f>
        <v>0</v>
      </c>
      <c r="DJ704" s="357">
        <v>0</v>
      </c>
      <c r="DK704" s="356">
        <f t="shared" ref="DK704:DK705" si="1601">ROUND($L704*DJ704*$M704^4,0)</f>
        <v>0</v>
      </c>
      <c r="DL704" s="357">
        <v>0</v>
      </c>
      <c r="DM704" s="356">
        <f t="shared" ref="DM704:DM705" si="1602">ROUND($L704*DL704*$M704^5,0)</f>
        <v>0</v>
      </c>
      <c r="DN704" s="358">
        <f>DE704+DG704+DI704+DK704+DM704</f>
        <v>0</v>
      </c>
      <c r="DO704" s="359">
        <v>0</v>
      </c>
      <c r="DP704" s="360">
        <f t="shared" ref="DP704" si="1603">ROUND($L704*DO704*$M704,0)</f>
        <v>0</v>
      </c>
      <c r="DQ704" s="361">
        <v>0</v>
      </c>
      <c r="DR704" s="360">
        <f t="shared" ref="DR704:DR705" si="1604">ROUND($L704*DQ704*$M704^2,0)</f>
        <v>0</v>
      </c>
      <c r="DS704" s="361">
        <v>0</v>
      </c>
      <c r="DT704" s="360">
        <f t="shared" ref="DT704:DT705" si="1605">ROUND($L704*DS704*$M704^3,0)</f>
        <v>0</v>
      </c>
      <c r="DU704" s="361">
        <v>0</v>
      </c>
      <c r="DV704" s="360">
        <f t="shared" ref="DV704:DV705" si="1606">ROUND($L704*DU704*$M704^4,0)</f>
        <v>0</v>
      </c>
      <c r="DW704" s="361">
        <v>0</v>
      </c>
      <c r="DX704" s="360">
        <f t="shared" ref="DX704:DX705" si="1607">ROUND($L704*DW704*$M704^5,0)</f>
        <v>0</v>
      </c>
      <c r="DY704" s="362">
        <f>DP704+DR704+DT704+DV704+DX704</f>
        <v>0</v>
      </c>
      <c r="DZ704" s="558">
        <f>BX704+CI704+CT704+DE704+DP704</f>
        <v>0</v>
      </c>
      <c r="EA704" s="522">
        <f>BZ704+CK704+CV704+DG704+DR704</f>
        <v>0</v>
      </c>
      <c r="EB704" s="522">
        <f>CB704+CM704+CX704+DI704+DT704</f>
        <v>0</v>
      </c>
      <c r="EC704" s="522">
        <f>CD704+CO704+CZ704+DK704+DV704</f>
        <v>0</v>
      </c>
      <c r="ED704" s="522">
        <f>CF704+CQ704+DB704+DM704+DX704</f>
        <v>0</v>
      </c>
      <c r="EE704" s="571">
        <f t="shared" si="1556"/>
        <v>0</v>
      </c>
      <c r="EF704" s="239">
        <f>O704+Z704+AK704+AV704+BG704+BX704+CI704+CT704+DE704+DP704</f>
        <v>0</v>
      </c>
      <c r="EG704" s="239">
        <f>Q704+AB704+AM704+AX704+BI704+BZ704+CK704+CV704+DG704+DR704</f>
        <v>0</v>
      </c>
      <c r="EH704" s="239">
        <f>S704+AD704+AO704+AZ704+BK704+CB704+CM704+CX704+DI704+DT704</f>
        <v>0</v>
      </c>
      <c r="EI704" s="239">
        <f>U704+AF704+AQ704+BB704+BM704+CD704+CO704+CZ704+DK704+DV704</f>
        <v>0</v>
      </c>
      <c r="EJ704" s="239">
        <f>W704+AS704+BD704+BO704+CF704+CQ704+DB704+DM704+DX704</f>
        <v>0</v>
      </c>
      <c r="EK704" s="240">
        <f t="shared" si="1557"/>
        <v>0</v>
      </c>
      <c r="EL704" s="34"/>
    </row>
    <row r="705" spans="1:142" s="9" customFormat="1" ht="15" customHeight="1">
      <c r="A705" s="62"/>
      <c r="B705" s="62"/>
      <c r="C705" s="703" t="s">
        <v>623</v>
      </c>
      <c r="D705" s="662"/>
      <c r="E705" s="709"/>
      <c r="F705" s="709"/>
      <c r="G705" s="709"/>
      <c r="H705" s="709">
        <f>'Tuition and Fees'!D11</f>
        <v>675</v>
      </c>
      <c r="I705" s="709"/>
      <c r="J705" s="709"/>
      <c r="K705" s="33"/>
      <c r="L705" s="45">
        <f>H705*2</f>
        <v>1350</v>
      </c>
      <c r="M705" s="157">
        <v>1.1000000000000001</v>
      </c>
      <c r="N705" s="158">
        <v>0</v>
      </c>
      <c r="O705" s="327">
        <f t="shared" si="1558"/>
        <v>0</v>
      </c>
      <c r="P705" s="159">
        <v>0</v>
      </c>
      <c r="Q705" s="327">
        <f t="shared" si="1559"/>
        <v>0</v>
      </c>
      <c r="R705" s="159">
        <v>0</v>
      </c>
      <c r="S705" s="327">
        <f t="shared" si="1560"/>
        <v>0</v>
      </c>
      <c r="T705" s="159">
        <v>0</v>
      </c>
      <c r="U705" s="327">
        <f t="shared" si="1561"/>
        <v>0</v>
      </c>
      <c r="V705" s="159">
        <v>0</v>
      </c>
      <c r="W705" s="327">
        <f t="shared" si="1562"/>
        <v>0</v>
      </c>
      <c r="X705" s="160">
        <f>O705+Q705+S705+U705+W705</f>
        <v>0</v>
      </c>
      <c r="Y705" s="328">
        <v>0</v>
      </c>
      <c r="Z705" s="329">
        <f t="shared" ref="Z705" si="1608">ROUND($L705*Y705*$M705,0)</f>
        <v>0</v>
      </c>
      <c r="AA705" s="330">
        <v>0</v>
      </c>
      <c r="AB705" s="329">
        <f t="shared" si="1564"/>
        <v>0</v>
      </c>
      <c r="AC705" s="330">
        <v>0</v>
      </c>
      <c r="AD705" s="329">
        <f t="shared" si="1565"/>
        <v>0</v>
      </c>
      <c r="AE705" s="330">
        <v>0</v>
      </c>
      <c r="AF705" s="329">
        <f t="shared" si="1566"/>
        <v>0</v>
      </c>
      <c r="AG705" s="330">
        <v>0</v>
      </c>
      <c r="AH705" s="329">
        <f t="shared" si="1567"/>
        <v>0</v>
      </c>
      <c r="AI705" s="331">
        <f>Z705+AB705+AD705+AF705+AH705</f>
        <v>0</v>
      </c>
      <c r="AJ705" s="332">
        <v>0</v>
      </c>
      <c r="AK705" s="333">
        <f t="shared" ref="AK705" si="1609">ROUND($L705*AJ705*$M705,0)</f>
        <v>0</v>
      </c>
      <c r="AL705" s="334">
        <v>0</v>
      </c>
      <c r="AM705" s="333">
        <f t="shared" si="1569"/>
        <v>0</v>
      </c>
      <c r="AN705" s="334">
        <v>0</v>
      </c>
      <c r="AO705" s="333">
        <f t="shared" si="1570"/>
        <v>0</v>
      </c>
      <c r="AP705" s="334">
        <v>0</v>
      </c>
      <c r="AQ705" s="333">
        <f t="shared" si="1571"/>
        <v>0</v>
      </c>
      <c r="AR705" s="334">
        <v>0</v>
      </c>
      <c r="AS705" s="333">
        <f t="shared" si="1572"/>
        <v>0</v>
      </c>
      <c r="AT705" s="335">
        <f>AK705+AM705+AO705+AQ705+AS705</f>
        <v>0</v>
      </c>
      <c r="AU705" s="336">
        <v>0</v>
      </c>
      <c r="AV705" s="337">
        <f t="shared" ref="AV705" si="1610">ROUND($L705*AU705*$M705,0)</f>
        <v>0</v>
      </c>
      <c r="AW705" s="338">
        <v>0</v>
      </c>
      <c r="AX705" s="337">
        <f t="shared" si="1574"/>
        <v>0</v>
      </c>
      <c r="AY705" s="338">
        <v>0</v>
      </c>
      <c r="AZ705" s="337">
        <f t="shared" si="1575"/>
        <v>0</v>
      </c>
      <c r="BA705" s="338">
        <v>0</v>
      </c>
      <c r="BB705" s="337">
        <f t="shared" si="1576"/>
        <v>0</v>
      </c>
      <c r="BC705" s="338">
        <v>0</v>
      </c>
      <c r="BD705" s="337">
        <f t="shared" si="1577"/>
        <v>0</v>
      </c>
      <c r="BE705" s="339">
        <f>AV705+AX705+AZ705+BB705+BD705</f>
        <v>0</v>
      </c>
      <c r="BF705" s="340">
        <v>0</v>
      </c>
      <c r="BG705" s="341">
        <f t="shared" ref="BG705" si="1611">ROUND($L705*BF705*$M705,0)</f>
        <v>0</v>
      </c>
      <c r="BH705" s="342">
        <v>0</v>
      </c>
      <c r="BI705" s="341">
        <f t="shared" si="1579"/>
        <v>0</v>
      </c>
      <c r="BJ705" s="342">
        <v>0</v>
      </c>
      <c r="BK705" s="341">
        <f t="shared" si="1580"/>
        <v>0</v>
      </c>
      <c r="BL705" s="342">
        <v>0</v>
      </c>
      <c r="BM705" s="341">
        <f t="shared" si="1581"/>
        <v>0</v>
      </c>
      <c r="BN705" s="342">
        <v>0</v>
      </c>
      <c r="BO705" s="341">
        <f t="shared" si="1582"/>
        <v>0</v>
      </c>
      <c r="BP705" s="521">
        <f>BG705+BI705+BK705+BM705+BO705</f>
        <v>0</v>
      </c>
      <c r="BQ705" s="558">
        <f>O705+Z705+AK705+AV705+BG705</f>
        <v>0</v>
      </c>
      <c r="BR705" s="522">
        <f>Q705+AB705+AM705+AX705+BI705</f>
        <v>0</v>
      </c>
      <c r="BS705" s="522">
        <f>S705+AD705+AO705+AZ705+BK705</f>
        <v>0</v>
      </c>
      <c r="BT705" s="522">
        <f>U705+AF705+AQ705+BB705+BM705</f>
        <v>0</v>
      </c>
      <c r="BU705" s="522">
        <f>W705+AH705+AS705+BD705+BO705</f>
        <v>0</v>
      </c>
      <c r="BV705" s="571">
        <f t="shared" si="1555"/>
        <v>0</v>
      </c>
      <c r="BW705" s="537">
        <v>0</v>
      </c>
      <c r="BX705" s="344">
        <f t="shared" si="1583"/>
        <v>0</v>
      </c>
      <c r="BY705" s="345">
        <v>0</v>
      </c>
      <c r="BZ705" s="344">
        <f t="shared" si="1584"/>
        <v>0</v>
      </c>
      <c r="CA705" s="345">
        <v>0</v>
      </c>
      <c r="CB705" s="344">
        <f t="shared" si="1585"/>
        <v>0</v>
      </c>
      <c r="CC705" s="345">
        <v>0</v>
      </c>
      <c r="CD705" s="344">
        <f t="shared" si="1586"/>
        <v>0</v>
      </c>
      <c r="CE705" s="345">
        <v>0</v>
      </c>
      <c r="CF705" s="344">
        <f t="shared" si="1587"/>
        <v>0</v>
      </c>
      <c r="CG705" s="346">
        <f>BX705+BZ705+CB705+CD705+CF705</f>
        <v>0</v>
      </c>
      <c r="CH705" s="347">
        <v>0</v>
      </c>
      <c r="CI705" s="348">
        <f t="shared" ref="CI705" si="1612">ROUND($L705*CH705*$M705,0)</f>
        <v>0</v>
      </c>
      <c r="CJ705" s="349">
        <v>0</v>
      </c>
      <c r="CK705" s="348">
        <f t="shared" si="1589"/>
        <v>0</v>
      </c>
      <c r="CL705" s="349">
        <v>0</v>
      </c>
      <c r="CM705" s="348">
        <f t="shared" si="1590"/>
        <v>0</v>
      </c>
      <c r="CN705" s="349">
        <v>0</v>
      </c>
      <c r="CO705" s="348">
        <f t="shared" si="1591"/>
        <v>0</v>
      </c>
      <c r="CP705" s="349">
        <v>0</v>
      </c>
      <c r="CQ705" s="348">
        <f t="shared" si="1592"/>
        <v>0</v>
      </c>
      <c r="CR705" s="350">
        <f>CI705+CK705+CM705+CO705+CQ705</f>
        <v>0</v>
      </c>
      <c r="CS705" s="351">
        <v>0</v>
      </c>
      <c r="CT705" s="352">
        <f t="shared" ref="CT705" si="1613">ROUND($L705*CS705*$M705,0)</f>
        <v>0</v>
      </c>
      <c r="CU705" s="353">
        <v>0</v>
      </c>
      <c r="CV705" s="352">
        <f t="shared" si="1594"/>
        <v>0</v>
      </c>
      <c r="CW705" s="353">
        <v>0</v>
      </c>
      <c r="CX705" s="352">
        <f t="shared" si="1595"/>
        <v>0</v>
      </c>
      <c r="CY705" s="353">
        <v>0</v>
      </c>
      <c r="CZ705" s="352">
        <f t="shared" si="1596"/>
        <v>0</v>
      </c>
      <c r="DA705" s="353">
        <v>0</v>
      </c>
      <c r="DB705" s="352">
        <f t="shared" si="1597"/>
        <v>0</v>
      </c>
      <c r="DC705" s="354">
        <f>CT705+CV705+CX705+CZ705+DB705</f>
        <v>0</v>
      </c>
      <c r="DD705" s="355">
        <v>0</v>
      </c>
      <c r="DE705" s="356">
        <f t="shared" ref="DE705" si="1614">ROUND($L705*DD705*$M705,0)</f>
        <v>0</v>
      </c>
      <c r="DF705" s="357">
        <v>0</v>
      </c>
      <c r="DG705" s="356">
        <f t="shared" si="1599"/>
        <v>0</v>
      </c>
      <c r="DH705" s="357">
        <v>0</v>
      </c>
      <c r="DI705" s="356">
        <f t="shared" si="1600"/>
        <v>0</v>
      </c>
      <c r="DJ705" s="357">
        <v>0</v>
      </c>
      <c r="DK705" s="356">
        <f t="shared" si="1601"/>
        <v>0</v>
      </c>
      <c r="DL705" s="357">
        <v>0</v>
      </c>
      <c r="DM705" s="356">
        <f t="shared" si="1602"/>
        <v>0</v>
      </c>
      <c r="DN705" s="358">
        <f>DE705+DG705+DI705+DK705+DM705</f>
        <v>0</v>
      </c>
      <c r="DO705" s="359">
        <v>0</v>
      </c>
      <c r="DP705" s="360">
        <f t="shared" ref="DP705" si="1615">ROUND($L705*DO705*$M705,0)</f>
        <v>0</v>
      </c>
      <c r="DQ705" s="361">
        <v>0</v>
      </c>
      <c r="DR705" s="360">
        <f t="shared" si="1604"/>
        <v>0</v>
      </c>
      <c r="DS705" s="361">
        <v>0</v>
      </c>
      <c r="DT705" s="360">
        <f t="shared" si="1605"/>
        <v>0</v>
      </c>
      <c r="DU705" s="361">
        <v>0</v>
      </c>
      <c r="DV705" s="360">
        <f t="shared" si="1606"/>
        <v>0</v>
      </c>
      <c r="DW705" s="361">
        <v>0</v>
      </c>
      <c r="DX705" s="360">
        <f t="shared" si="1607"/>
        <v>0</v>
      </c>
      <c r="DY705" s="362">
        <f>DP705+DR705+DT705+DV705+DX705</f>
        <v>0</v>
      </c>
      <c r="DZ705" s="558">
        <f>BX705+CI705+CT705+DE705+DP705</f>
        <v>0</v>
      </c>
      <c r="EA705" s="522">
        <f>BZ705+CK705+CV705+DG705+DR705</f>
        <v>0</v>
      </c>
      <c r="EB705" s="522">
        <f>CB705+CM705+CX705+DI705+DT705</f>
        <v>0</v>
      </c>
      <c r="EC705" s="522">
        <f>CD705+CO705+CZ705+DK705+DV705</f>
        <v>0</v>
      </c>
      <c r="ED705" s="522">
        <f>CF705+CQ705+DB705+DM705+DX705</f>
        <v>0</v>
      </c>
      <c r="EE705" s="571">
        <f t="shared" si="1556"/>
        <v>0</v>
      </c>
      <c r="EF705" s="239">
        <f>O705+Z705+AK705+AV705+BG705+BX705+CI705+CT705+DE705+DP705</f>
        <v>0</v>
      </c>
      <c r="EG705" s="239">
        <f>Q705+AB705+AM705+AX705+BI705+BZ705+CK705+CV705+DG705+DR705</f>
        <v>0</v>
      </c>
      <c r="EH705" s="239">
        <f>S705+AD705+AO705+AZ705+BK705+CB705+CM705+CX705+DI705+DT705</f>
        <v>0</v>
      </c>
      <c r="EI705" s="239">
        <f>U705+AF705+AQ705+BB705+BM705+CD705+CO705+CZ705+DK705+DV705</f>
        <v>0</v>
      </c>
      <c r="EJ705" s="239">
        <f>W705+AS705+BD705+BO705+CF705+CQ705+DB705+DM705+DX705</f>
        <v>0</v>
      </c>
      <c r="EK705" s="240">
        <f t="shared" si="1557"/>
        <v>0</v>
      </c>
      <c r="EL705" s="34"/>
    </row>
    <row r="706" spans="1:142" s="9" customFormat="1" ht="15" customHeight="1">
      <c r="A706" s="62"/>
      <c r="B706" s="62"/>
      <c r="C706" s="764" t="s">
        <v>89</v>
      </c>
      <c r="D706" s="765"/>
      <c r="E706" s="763"/>
      <c r="F706" s="763"/>
      <c r="G706" s="763"/>
      <c r="H706" s="763"/>
      <c r="I706" s="763"/>
      <c r="J706" s="763"/>
      <c r="K706" s="59"/>
      <c r="L706" s="59"/>
      <c r="M706" s="60"/>
      <c r="N706" s="180"/>
      <c r="O706" s="363">
        <v>0</v>
      </c>
      <c r="P706" s="161"/>
      <c r="Q706" s="363">
        <v>0</v>
      </c>
      <c r="R706" s="161"/>
      <c r="S706" s="363">
        <v>0</v>
      </c>
      <c r="T706" s="161"/>
      <c r="U706" s="363">
        <v>0</v>
      </c>
      <c r="V706" s="161"/>
      <c r="W706" s="363">
        <v>0</v>
      </c>
      <c r="X706" s="160">
        <f>O706+Q706+S706+U706+W706</f>
        <v>0</v>
      </c>
      <c r="Y706" s="364"/>
      <c r="Z706" s="365">
        <v>0</v>
      </c>
      <c r="AA706" s="366"/>
      <c r="AB706" s="365">
        <v>0</v>
      </c>
      <c r="AC706" s="366"/>
      <c r="AD706" s="365">
        <v>0</v>
      </c>
      <c r="AE706" s="366"/>
      <c r="AF706" s="365">
        <v>0</v>
      </c>
      <c r="AG706" s="366"/>
      <c r="AH706" s="365">
        <v>0</v>
      </c>
      <c r="AI706" s="331">
        <f>Z706+AB706+AD706+AF706+AH706</f>
        <v>0</v>
      </c>
      <c r="AJ706" s="367"/>
      <c r="AK706" s="368">
        <v>0</v>
      </c>
      <c r="AL706" s="369"/>
      <c r="AM706" s="368">
        <v>0</v>
      </c>
      <c r="AN706" s="369"/>
      <c r="AO706" s="368">
        <v>0</v>
      </c>
      <c r="AP706" s="369"/>
      <c r="AQ706" s="368">
        <v>0</v>
      </c>
      <c r="AR706" s="369"/>
      <c r="AS706" s="368">
        <v>0</v>
      </c>
      <c r="AT706" s="335">
        <f>AK706+AM706+AO706+AQ706+AS706</f>
        <v>0</v>
      </c>
      <c r="AU706" s="370"/>
      <c r="AV706" s="371">
        <v>0</v>
      </c>
      <c r="AW706" s="372"/>
      <c r="AX706" s="371">
        <v>0</v>
      </c>
      <c r="AY706" s="372"/>
      <c r="AZ706" s="371">
        <v>0</v>
      </c>
      <c r="BA706" s="372"/>
      <c r="BB706" s="371">
        <v>0</v>
      </c>
      <c r="BC706" s="372"/>
      <c r="BD706" s="371">
        <v>0</v>
      </c>
      <c r="BE706" s="339">
        <f>AV706+AX706+AZ706+BB706+BD706</f>
        <v>0</v>
      </c>
      <c r="BF706" s="373"/>
      <c r="BG706" s="374">
        <v>0</v>
      </c>
      <c r="BH706" s="375"/>
      <c r="BI706" s="374">
        <v>0</v>
      </c>
      <c r="BJ706" s="375"/>
      <c r="BK706" s="374">
        <v>0</v>
      </c>
      <c r="BL706" s="375"/>
      <c r="BM706" s="374">
        <v>0</v>
      </c>
      <c r="BN706" s="375"/>
      <c r="BO706" s="374">
        <v>0</v>
      </c>
      <c r="BP706" s="521">
        <f>BG706+BI706+BK706+BM706+BO706</f>
        <v>0</v>
      </c>
      <c r="BQ706" s="558">
        <f>O706+Z706+AK706+AV706+BG706</f>
        <v>0</v>
      </c>
      <c r="BR706" s="522">
        <f>Q706+AB706+AM706+AX706+BI706</f>
        <v>0</v>
      </c>
      <c r="BS706" s="522">
        <f>S706+AD706+AO706+AZ706+BK706</f>
        <v>0</v>
      </c>
      <c r="BT706" s="522">
        <f>U706+AF706+AQ706+BB706+BM706</f>
        <v>0</v>
      </c>
      <c r="BU706" s="522">
        <f>W706+AH706+AS706+BD706+BO706</f>
        <v>0</v>
      </c>
      <c r="BV706" s="571">
        <f t="shared" si="1555"/>
        <v>0</v>
      </c>
      <c r="BW706" s="538"/>
      <c r="BX706" s="376">
        <v>0</v>
      </c>
      <c r="BY706" s="377"/>
      <c r="BZ706" s="376">
        <v>0</v>
      </c>
      <c r="CA706" s="377"/>
      <c r="CB706" s="376">
        <v>0</v>
      </c>
      <c r="CC706" s="377"/>
      <c r="CD706" s="376">
        <v>0</v>
      </c>
      <c r="CE706" s="377"/>
      <c r="CF706" s="376">
        <v>0</v>
      </c>
      <c r="CG706" s="346">
        <f>BX706+BZ706+CB706+CD706+CF706</f>
        <v>0</v>
      </c>
      <c r="CH706" s="378"/>
      <c r="CI706" s="379">
        <v>0</v>
      </c>
      <c r="CJ706" s="380"/>
      <c r="CK706" s="379">
        <v>0</v>
      </c>
      <c r="CL706" s="380"/>
      <c r="CM706" s="379">
        <v>0</v>
      </c>
      <c r="CN706" s="380"/>
      <c r="CO706" s="379">
        <v>0</v>
      </c>
      <c r="CP706" s="380"/>
      <c r="CQ706" s="379">
        <v>0</v>
      </c>
      <c r="CR706" s="350">
        <f>CI706+CK706+CM706+CO706+CQ706</f>
        <v>0</v>
      </c>
      <c r="CS706" s="381"/>
      <c r="CT706" s="382">
        <v>0</v>
      </c>
      <c r="CU706" s="383"/>
      <c r="CV706" s="382">
        <v>0</v>
      </c>
      <c r="CW706" s="383"/>
      <c r="CX706" s="382">
        <v>0</v>
      </c>
      <c r="CY706" s="383"/>
      <c r="CZ706" s="382">
        <v>0</v>
      </c>
      <c r="DA706" s="383"/>
      <c r="DB706" s="382">
        <v>0</v>
      </c>
      <c r="DC706" s="354">
        <f>CT706+CV706+CX706+CZ706+DB706</f>
        <v>0</v>
      </c>
      <c r="DD706" s="384"/>
      <c r="DE706" s="385">
        <v>0</v>
      </c>
      <c r="DF706" s="386"/>
      <c r="DG706" s="385">
        <v>0</v>
      </c>
      <c r="DH706" s="386"/>
      <c r="DI706" s="385">
        <v>0</v>
      </c>
      <c r="DJ706" s="386"/>
      <c r="DK706" s="385">
        <v>0</v>
      </c>
      <c r="DL706" s="386"/>
      <c r="DM706" s="385">
        <v>0</v>
      </c>
      <c r="DN706" s="358">
        <f>DE706+DG706+DI706+DK706+DM706</f>
        <v>0</v>
      </c>
      <c r="DO706" s="387"/>
      <c r="DP706" s="388">
        <v>0</v>
      </c>
      <c r="DQ706" s="389"/>
      <c r="DR706" s="388">
        <v>0</v>
      </c>
      <c r="DS706" s="389"/>
      <c r="DT706" s="388">
        <v>0</v>
      </c>
      <c r="DU706" s="389"/>
      <c r="DV706" s="388">
        <v>0</v>
      </c>
      <c r="DW706" s="389"/>
      <c r="DX706" s="388">
        <v>0</v>
      </c>
      <c r="DY706" s="362">
        <f>DP706+DR706+DT706+DV706+DX706</f>
        <v>0</v>
      </c>
      <c r="DZ706" s="558">
        <f>BX706+CI706+CT706+DE706+DP706</f>
        <v>0</v>
      </c>
      <c r="EA706" s="522">
        <f>BZ706+CK706+CV706+DG706+DR706</f>
        <v>0</v>
      </c>
      <c r="EB706" s="522">
        <f>CB706+CM706+CX706+DI706+DT706</f>
        <v>0</v>
      </c>
      <c r="EC706" s="522">
        <f>CD706+CO706+CZ706+DK706+DV706</f>
        <v>0</v>
      </c>
      <c r="ED706" s="522">
        <f>CF706+CQ706+DB706+DM706+DX706</f>
        <v>0</v>
      </c>
      <c r="EE706" s="571">
        <f t="shared" si="1556"/>
        <v>0</v>
      </c>
      <c r="EF706" s="239">
        <f>O706+Z706+AK706+AV706+BG706+BX706+CI706+CT706+DE706+DP706</f>
        <v>0</v>
      </c>
      <c r="EG706" s="239">
        <f>Q706+AB706+AM706+AX706+BI706+BZ706+CK706+CV706+DG706+DR706</f>
        <v>0</v>
      </c>
      <c r="EH706" s="239">
        <f>S706+AD706+AO706+AZ706+BK706+CB706+CM706+CX706+DI706+DT706</f>
        <v>0</v>
      </c>
      <c r="EI706" s="239">
        <f>U706+AF706+AQ706+BB706+BM706+CD706+CO706+CZ706+DK706+DV706</f>
        <v>0</v>
      </c>
      <c r="EJ706" s="239">
        <f>W706+AS706+BD706+BO706+CF706+CQ706+DB706+DM706+DX706</f>
        <v>0</v>
      </c>
      <c r="EK706" s="240">
        <f t="shared" si="1557"/>
        <v>0</v>
      </c>
      <c r="EL706" s="34"/>
    </row>
    <row r="707" spans="1:142" ht="15" customHeight="1">
      <c r="C707" s="716" t="s">
        <v>264</v>
      </c>
      <c r="D707" s="717"/>
      <c r="E707" s="717"/>
      <c r="F707" s="717"/>
      <c r="G707" s="717"/>
      <c r="H707" s="717"/>
      <c r="I707" s="717"/>
      <c r="J707" s="717"/>
      <c r="K707" s="717"/>
      <c r="L707" s="717"/>
      <c r="M707" s="718"/>
      <c r="N707" s="668">
        <f>SUM(O703:O706)</f>
        <v>0</v>
      </c>
      <c r="O707" s="686"/>
      <c r="P707" s="668">
        <f>SUM(Q703:Q706)</f>
        <v>0</v>
      </c>
      <c r="Q707" s="686"/>
      <c r="R707" s="668">
        <f>SUM(S703:S706)</f>
        <v>0</v>
      </c>
      <c r="S707" s="686"/>
      <c r="T707" s="668">
        <f>SUM(U703:U706)</f>
        <v>0</v>
      </c>
      <c r="U707" s="686"/>
      <c r="V707" s="668">
        <f>SUM(W703:W706)</f>
        <v>0</v>
      </c>
      <c r="W707" s="686"/>
      <c r="X707" s="120">
        <f>SUM(N707:W707)</f>
        <v>0</v>
      </c>
      <c r="Y707" s="668">
        <f>SUM(Z703:Z706)</f>
        <v>0</v>
      </c>
      <c r="Z707" s="686"/>
      <c r="AA707" s="668">
        <f>SUM(AB703:AB706)</f>
        <v>0</v>
      </c>
      <c r="AB707" s="686"/>
      <c r="AC707" s="668">
        <f>SUM(AD703:AD706)</f>
        <v>0</v>
      </c>
      <c r="AD707" s="686"/>
      <c r="AE707" s="668">
        <f>SUM(AF703:AF706)</f>
        <v>0</v>
      </c>
      <c r="AF707" s="686"/>
      <c r="AG707" s="668">
        <f>SUM(AH703:AH706)</f>
        <v>0</v>
      </c>
      <c r="AH707" s="686"/>
      <c r="AI707" s="120">
        <f>SUM(Y707:AG707)</f>
        <v>0</v>
      </c>
      <c r="AJ707" s="668">
        <f>SUM(AK703:AK706)</f>
        <v>0</v>
      </c>
      <c r="AK707" s="686"/>
      <c r="AL707" s="668">
        <f>SUM(AM703:AM706)</f>
        <v>0</v>
      </c>
      <c r="AM707" s="686"/>
      <c r="AN707" s="668">
        <f>SUM(AO703:AO706)</f>
        <v>0</v>
      </c>
      <c r="AO707" s="686"/>
      <c r="AP707" s="668">
        <f>SUM(AQ703:AQ706)</f>
        <v>0</v>
      </c>
      <c r="AQ707" s="686"/>
      <c r="AR707" s="668">
        <f>SUM(AS703:AS706)</f>
        <v>0</v>
      </c>
      <c r="AS707" s="686"/>
      <c r="AT707" s="120">
        <f>SUM(AJ707:AS707)</f>
        <v>0</v>
      </c>
      <c r="AU707" s="668">
        <f>SUM(AV703:AV706)</f>
        <v>0</v>
      </c>
      <c r="AV707" s="686"/>
      <c r="AW707" s="668">
        <f>SUM(AX703:AX706)</f>
        <v>0</v>
      </c>
      <c r="AX707" s="686"/>
      <c r="AY707" s="668">
        <f>SUM(AZ703:AZ706)</f>
        <v>0</v>
      </c>
      <c r="AZ707" s="686"/>
      <c r="BA707" s="668">
        <f>SUM(BB703:BB706)</f>
        <v>0</v>
      </c>
      <c r="BB707" s="686"/>
      <c r="BC707" s="668">
        <f>SUM(BD703:BD706)</f>
        <v>0</v>
      </c>
      <c r="BD707" s="686"/>
      <c r="BE707" s="120">
        <f>SUM(AU707:BD707)</f>
        <v>0</v>
      </c>
      <c r="BF707" s="668">
        <f>SUM(BG703:BG706)</f>
        <v>0</v>
      </c>
      <c r="BG707" s="686"/>
      <c r="BH707" s="668">
        <f>SUM(BI703:BI706)</f>
        <v>0</v>
      </c>
      <c r="BI707" s="686"/>
      <c r="BJ707" s="668">
        <f>SUM(BK703:BK706)</f>
        <v>0</v>
      </c>
      <c r="BK707" s="686"/>
      <c r="BL707" s="668">
        <f>SUM(BM703:BM706)</f>
        <v>0</v>
      </c>
      <c r="BM707" s="686"/>
      <c r="BN707" s="668">
        <f>SUM(BO703:BO706)</f>
        <v>0</v>
      </c>
      <c r="BO707" s="686"/>
      <c r="BP707" s="488">
        <f>SUM(BF707:BO707)</f>
        <v>0</v>
      </c>
      <c r="BQ707" s="563">
        <f>SUM(BQ703:BQ706)</f>
        <v>0</v>
      </c>
      <c r="BR707" s="488">
        <f>SUM(BR703:BR706)</f>
        <v>0</v>
      </c>
      <c r="BS707" s="488">
        <f>SUM(BS703:BS706)</f>
        <v>0</v>
      </c>
      <c r="BT707" s="488">
        <f>SUM(BT703:BT706)</f>
        <v>0</v>
      </c>
      <c r="BU707" s="488">
        <f>SUM(BU703:BU706)</f>
        <v>0</v>
      </c>
      <c r="BV707" s="546">
        <f t="shared" si="1555"/>
        <v>0</v>
      </c>
      <c r="BW707" s="962">
        <f>SUM(BX703:BX706)</f>
        <v>0</v>
      </c>
      <c r="BX707" s="686"/>
      <c r="BY707" s="668">
        <f>SUM(BZ703:BZ706)</f>
        <v>0</v>
      </c>
      <c r="BZ707" s="686"/>
      <c r="CA707" s="668">
        <f>SUM(CB703:CB706)</f>
        <v>0</v>
      </c>
      <c r="CB707" s="686"/>
      <c r="CC707" s="668">
        <f>SUM(CD703:CD706)</f>
        <v>0</v>
      </c>
      <c r="CD707" s="686"/>
      <c r="CE707" s="668">
        <f>SUM(CF703:CF706)</f>
        <v>0</v>
      </c>
      <c r="CF707" s="686"/>
      <c r="CG707" s="120">
        <f>SUM(BW707:CF707)</f>
        <v>0</v>
      </c>
      <c r="CH707" s="668">
        <f>SUM(CI703:CI706)</f>
        <v>0</v>
      </c>
      <c r="CI707" s="686"/>
      <c r="CJ707" s="668">
        <f>SUM(CK703:CK706)</f>
        <v>0</v>
      </c>
      <c r="CK707" s="686"/>
      <c r="CL707" s="668">
        <f>SUM(CM703:CM706)</f>
        <v>0</v>
      </c>
      <c r="CM707" s="686"/>
      <c r="CN707" s="668">
        <f>SUM(CO703:CO706)</f>
        <v>0</v>
      </c>
      <c r="CO707" s="686"/>
      <c r="CP707" s="668">
        <f>SUM(CQ703:CQ706)</f>
        <v>0</v>
      </c>
      <c r="CQ707" s="686"/>
      <c r="CR707" s="120">
        <f>SUM(CH707:CQ707)</f>
        <v>0</v>
      </c>
      <c r="CS707" s="668">
        <f>SUM(CT703:CT706)</f>
        <v>0</v>
      </c>
      <c r="CT707" s="686"/>
      <c r="CU707" s="668">
        <f>SUM(CV703:CV706)</f>
        <v>0</v>
      </c>
      <c r="CV707" s="686"/>
      <c r="CW707" s="668">
        <f>SUM(CX703:CX706)</f>
        <v>0</v>
      </c>
      <c r="CX707" s="686"/>
      <c r="CY707" s="668">
        <f>SUM(CZ703:CZ706)</f>
        <v>0</v>
      </c>
      <c r="CZ707" s="686"/>
      <c r="DA707" s="668">
        <f>SUM(DB703:DB706)</f>
        <v>0</v>
      </c>
      <c r="DB707" s="686"/>
      <c r="DC707" s="120">
        <f>SUM(CS707:DB707)</f>
        <v>0</v>
      </c>
      <c r="DD707" s="668">
        <f>SUM(DE703:DE706)</f>
        <v>0</v>
      </c>
      <c r="DE707" s="686"/>
      <c r="DF707" s="668">
        <f>SUM(DG703:DG706)</f>
        <v>0</v>
      </c>
      <c r="DG707" s="686"/>
      <c r="DH707" s="668">
        <f>SUM(DI703:DI706)</f>
        <v>0</v>
      </c>
      <c r="DI707" s="686"/>
      <c r="DJ707" s="668">
        <f>SUM(DK703:DK706)</f>
        <v>0</v>
      </c>
      <c r="DK707" s="686"/>
      <c r="DL707" s="668">
        <f>SUM(DM703:DM706)</f>
        <v>0</v>
      </c>
      <c r="DM707" s="686"/>
      <c r="DN707" s="120">
        <f>SUM(DD707:DM707)</f>
        <v>0</v>
      </c>
      <c r="DO707" s="668">
        <f>SUM(DP703:DP706)</f>
        <v>0</v>
      </c>
      <c r="DP707" s="686"/>
      <c r="DQ707" s="668">
        <f>SUM(DR703:DR706)</f>
        <v>0</v>
      </c>
      <c r="DR707" s="686"/>
      <c r="DS707" s="668">
        <f>SUM(DT703:DT706)</f>
        <v>0</v>
      </c>
      <c r="DT707" s="686"/>
      <c r="DU707" s="668">
        <f>SUM(DV703:DV706)</f>
        <v>0</v>
      </c>
      <c r="DV707" s="686"/>
      <c r="DW707" s="668">
        <f>SUM(DX703:DX706)</f>
        <v>0</v>
      </c>
      <c r="DX707" s="686"/>
      <c r="DY707" s="120">
        <f>SUM(DO707:DX707)</f>
        <v>0</v>
      </c>
      <c r="DZ707" s="563">
        <f>SUM(DZ703:DZ706)</f>
        <v>0</v>
      </c>
      <c r="EA707" s="488">
        <f>SUM(EA703:EA706)</f>
        <v>0</v>
      </c>
      <c r="EB707" s="488">
        <f>SUM(EB703:EB706)</f>
        <v>0</v>
      </c>
      <c r="EC707" s="488">
        <f>SUM(EC703:EC706)</f>
        <v>0</v>
      </c>
      <c r="ED707" s="488">
        <f>SUM(ED703:ED706)</f>
        <v>0</v>
      </c>
      <c r="EE707" s="546">
        <f t="shared" si="1556"/>
        <v>0</v>
      </c>
      <c r="EF707" s="291">
        <f>SUM(EF703:EF706)</f>
        <v>0</v>
      </c>
      <c r="EG707" s="291">
        <f>SUM(EG703:EG706)</f>
        <v>0</v>
      </c>
      <c r="EH707" s="291">
        <f>SUM(EH703:EH706)</f>
        <v>0</v>
      </c>
      <c r="EI707" s="291">
        <f>SUM(EI703:EI706)</f>
        <v>0</v>
      </c>
      <c r="EJ707" s="291">
        <f>SUM(EJ703:EJ706)</f>
        <v>0</v>
      </c>
      <c r="EK707" s="291">
        <f t="shared" si="1557"/>
        <v>0</v>
      </c>
      <c r="EL707" s="34"/>
    </row>
    <row r="708" spans="1:142" s="9" customFormat="1" ht="15" customHeight="1">
      <c r="A708" s="62">
        <v>3010</v>
      </c>
      <c r="B708" s="62"/>
      <c r="C708" s="704" t="s">
        <v>377</v>
      </c>
      <c r="D708" s="705"/>
      <c r="E708" s="705"/>
      <c r="F708" s="705"/>
      <c r="G708" s="705"/>
      <c r="H708" s="705"/>
      <c r="I708" s="705"/>
      <c r="J708" s="705"/>
      <c r="K708" s="705"/>
      <c r="L708" s="705"/>
      <c r="M708" s="775"/>
      <c r="N708" s="125"/>
      <c r="O708" s="103"/>
      <c r="P708" s="125"/>
      <c r="Q708" s="103"/>
      <c r="R708" s="125"/>
      <c r="S708" s="103"/>
      <c r="T708" s="125"/>
      <c r="U708" s="103"/>
      <c r="V708" s="125"/>
      <c r="W708" s="103"/>
      <c r="X708" s="99"/>
      <c r="Y708" s="125"/>
      <c r="Z708" s="103"/>
      <c r="AA708" s="125"/>
      <c r="AB708" s="103"/>
      <c r="AC708" s="125"/>
      <c r="AD708" s="103"/>
      <c r="AE708" s="125"/>
      <c r="AF708" s="103"/>
      <c r="AG708" s="125"/>
      <c r="AH708" s="103"/>
      <c r="AI708" s="99"/>
      <c r="AJ708" s="125"/>
      <c r="AK708" s="103"/>
      <c r="AL708" s="125"/>
      <c r="AM708" s="103"/>
      <c r="AN708" s="125"/>
      <c r="AO708" s="103"/>
      <c r="AP708" s="125"/>
      <c r="AQ708" s="103"/>
      <c r="AR708" s="125"/>
      <c r="AS708" s="103"/>
      <c r="AT708" s="99"/>
      <c r="AU708" s="125"/>
      <c r="AV708" s="103"/>
      <c r="AW708" s="125"/>
      <c r="AX708" s="103"/>
      <c r="AY708" s="125"/>
      <c r="AZ708" s="103"/>
      <c r="BA708" s="125"/>
      <c r="BB708" s="103"/>
      <c r="BC708" s="125"/>
      <c r="BD708" s="103"/>
      <c r="BE708" s="99"/>
      <c r="BF708" s="125"/>
      <c r="BG708" s="103"/>
      <c r="BH708" s="125"/>
      <c r="BI708" s="103"/>
      <c r="BJ708" s="125"/>
      <c r="BK708" s="103"/>
      <c r="BL708" s="125"/>
      <c r="BM708" s="103"/>
      <c r="BN708" s="125"/>
      <c r="BO708" s="103"/>
      <c r="BP708" s="512"/>
      <c r="BQ708" s="560"/>
      <c r="BR708" s="512"/>
      <c r="BS708" s="512"/>
      <c r="BT708" s="512"/>
      <c r="BU708" s="512"/>
      <c r="BV708" s="542"/>
      <c r="BW708" s="190"/>
      <c r="BX708" s="103"/>
      <c r="BY708" s="125"/>
      <c r="BZ708" s="103"/>
      <c r="CA708" s="125"/>
      <c r="CB708" s="103"/>
      <c r="CC708" s="125"/>
      <c r="CD708" s="103"/>
      <c r="CE708" s="125"/>
      <c r="CF708" s="103"/>
      <c r="CG708" s="99"/>
      <c r="CH708" s="125"/>
      <c r="CI708" s="103"/>
      <c r="CJ708" s="125"/>
      <c r="CK708" s="103"/>
      <c r="CL708" s="125"/>
      <c r="CM708" s="103"/>
      <c r="CN708" s="125"/>
      <c r="CO708" s="103"/>
      <c r="CP708" s="125"/>
      <c r="CQ708" s="103"/>
      <c r="CR708" s="99"/>
      <c r="CS708" s="125"/>
      <c r="CT708" s="103"/>
      <c r="CU708" s="125"/>
      <c r="CV708" s="103"/>
      <c r="CW708" s="125"/>
      <c r="CX708" s="103"/>
      <c r="CY708" s="125"/>
      <c r="CZ708" s="103"/>
      <c r="DA708" s="125"/>
      <c r="DB708" s="103"/>
      <c r="DC708" s="99"/>
      <c r="DD708" s="125"/>
      <c r="DE708" s="103"/>
      <c r="DF708" s="125"/>
      <c r="DG708" s="103"/>
      <c r="DH708" s="125"/>
      <c r="DI708" s="103"/>
      <c r="DJ708" s="125"/>
      <c r="DK708" s="103"/>
      <c r="DL708" s="125"/>
      <c r="DM708" s="103"/>
      <c r="DN708" s="99"/>
      <c r="DO708" s="125"/>
      <c r="DP708" s="103"/>
      <c r="DQ708" s="125"/>
      <c r="DR708" s="103"/>
      <c r="DS708" s="125"/>
      <c r="DT708" s="103"/>
      <c r="DU708" s="125"/>
      <c r="DV708" s="103"/>
      <c r="DW708" s="125"/>
      <c r="DX708" s="103"/>
      <c r="DY708" s="99"/>
      <c r="DZ708" s="560"/>
      <c r="EA708" s="512"/>
      <c r="EB708" s="512"/>
      <c r="EC708" s="512"/>
      <c r="ED708" s="512"/>
      <c r="EE708" s="542"/>
      <c r="EF708" s="242"/>
      <c r="EG708" s="242"/>
      <c r="EH708" s="242"/>
      <c r="EI708" s="242"/>
      <c r="EJ708" s="242"/>
      <c r="EK708" s="99"/>
      <c r="EL708" s="34"/>
    </row>
    <row r="709" spans="1:142" s="9" customFormat="1" ht="15" customHeight="1">
      <c r="A709" s="62"/>
      <c r="B709" s="62"/>
      <c r="C709" s="703"/>
      <c r="D709" s="653"/>
      <c r="E709" s="653"/>
      <c r="F709" s="653"/>
      <c r="G709" s="653"/>
      <c r="H709" s="653"/>
      <c r="I709" s="653"/>
      <c r="J709" s="653"/>
      <c r="K709" s="653"/>
      <c r="L709" s="653"/>
      <c r="M709" s="654"/>
      <c r="N709" s="851">
        <v>0</v>
      </c>
      <c r="O709" s="654"/>
      <c r="P709" s="851">
        <v>0</v>
      </c>
      <c r="Q709" s="654"/>
      <c r="R709" s="851">
        <v>0</v>
      </c>
      <c r="S709" s="654"/>
      <c r="T709" s="851">
        <v>0</v>
      </c>
      <c r="U709" s="654"/>
      <c r="V709" s="851">
        <v>0</v>
      </c>
      <c r="W709" s="654"/>
      <c r="X709" s="92">
        <f>SUM(N709+P709+R709+T709+V709)</f>
        <v>0</v>
      </c>
      <c r="Y709" s="849">
        <v>0</v>
      </c>
      <c r="Z709" s="960"/>
      <c r="AA709" s="849">
        <v>0</v>
      </c>
      <c r="AB709" s="960"/>
      <c r="AC709" s="849">
        <v>0</v>
      </c>
      <c r="AD709" s="960"/>
      <c r="AE709" s="849">
        <v>0</v>
      </c>
      <c r="AF709" s="960"/>
      <c r="AG709" s="849">
        <v>0</v>
      </c>
      <c r="AH709" s="960"/>
      <c r="AI709" s="212">
        <f>SUM(Y709+AA709+AC709+AE709+AG709)</f>
        <v>0</v>
      </c>
      <c r="AJ709" s="843">
        <v>0</v>
      </c>
      <c r="AK709" s="844"/>
      <c r="AL709" s="843">
        <v>0</v>
      </c>
      <c r="AM709" s="844"/>
      <c r="AN709" s="843">
        <v>0</v>
      </c>
      <c r="AO709" s="844"/>
      <c r="AP709" s="843">
        <v>0</v>
      </c>
      <c r="AQ709" s="844"/>
      <c r="AR709" s="843">
        <v>0</v>
      </c>
      <c r="AS709" s="844"/>
      <c r="AT709" s="215">
        <f>SUM(AJ709+AL709+AN709+AP709+AR709)</f>
        <v>0</v>
      </c>
      <c r="AU709" s="845">
        <v>0</v>
      </c>
      <c r="AV709" s="846"/>
      <c r="AW709" s="845">
        <v>0</v>
      </c>
      <c r="AX709" s="846"/>
      <c r="AY709" s="845">
        <v>0</v>
      </c>
      <c r="AZ709" s="846"/>
      <c r="BA709" s="845">
        <v>0</v>
      </c>
      <c r="BB709" s="846"/>
      <c r="BC709" s="845">
        <v>0</v>
      </c>
      <c r="BD709" s="846"/>
      <c r="BE709" s="218">
        <f>SUM(AU709+AW709+AY709+BA709+BC709)</f>
        <v>0</v>
      </c>
      <c r="BF709" s="847">
        <v>0</v>
      </c>
      <c r="BG709" s="848"/>
      <c r="BH709" s="847">
        <v>0</v>
      </c>
      <c r="BI709" s="848"/>
      <c r="BJ709" s="847">
        <v>0</v>
      </c>
      <c r="BK709" s="848"/>
      <c r="BL709" s="847">
        <v>0</v>
      </c>
      <c r="BM709" s="848"/>
      <c r="BN709" s="847">
        <v>0</v>
      </c>
      <c r="BO709" s="848"/>
      <c r="BP709" s="413">
        <f>SUM(BF709+BH709+BJ709+BL709+BN709)</f>
        <v>0</v>
      </c>
      <c r="BQ709" s="561"/>
      <c r="BR709" s="413"/>
      <c r="BS709" s="413"/>
      <c r="BT709" s="413"/>
      <c r="BU709" s="413"/>
      <c r="BV709" s="540"/>
      <c r="BW709" s="969">
        <v>0</v>
      </c>
      <c r="BX709" s="970"/>
      <c r="BY709" s="971">
        <v>0</v>
      </c>
      <c r="BZ709" s="970"/>
      <c r="CA709" s="971">
        <v>0</v>
      </c>
      <c r="CB709" s="970"/>
      <c r="CC709" s="971">
        <v>0</v>
      </c>
      <c r="CD709" s="970"/>
      <c r="CE709" s="971">
        <v>0</v>
      </c>
      <c r="CF709" s="970"/>
      <c r="CG709" s="224">
        <f>SUM(BW709+BY709+CA709+CC709+CE709)</f>
        <v>0</v>
      </c>
      <c r="CH709" s="963">
        <v>0</v>
      </c>
      <c r="CI709" s="964"/>
      <c r="CJ709" s="963">
        <v>0</v>
      </c>
      <c r="CK709" s="964"/>
      <c r="CL709" s="963">
        <v>0</v>
      </c>
      <c r="CM709" s="964"/>
      <c r="CN709" s="963">
        <v>0</v>
      </c>
      <c r="CO709" s="964"/>
      <c r="CP709" s="963">
        <v>0</v>
      </c>
      <c r="CQ709" s="964"/>
      <c r="CR709" s="227">
        <f>SUM(CH709+CJ709+CL709+CN709+CP709)</f>
        <v>0</v>
      </c>
      <c r="CS709" s="965">
        <v>0</v>
      </c>
      <c r="CT709" s="966"/>
      <c r="CU709" s="965">
        <v>0</v>
      </c>
      <c r="CV709" s="966"/>
      <c r="CW709" s="965">
        <v>0</v>
      </c>
      <c r="CX709" s="966"/>
      <c r="CY709" s="965">
        <v>0</v>
      </c>
      <c r="CZ709" s="966"/>
      <c r="DA709" s="965">
        <v>0</v>
      </c>
      <c r="DB709" s="966"/>
      <c r="DC709" s="230">
        <f>SUM(CS709+CU709+CW709+CY709+DA709)</f>
        <v>0</v>
      </c>
      <c r="DD709" s="967">
        <v>0</v>
      </c>
      <c r="DE709" s="968"/>
      <c r="DF709" s="967">
        <v>0</v>
      </c>
      <c r="DG709" s="968"/>
      <c r="DH709" s="967">
        <v>0</v>
      </c>
      <c r="DI709" s="968"/>
      <c r="DJ709" s="967">
        <v>0</v>
      </c>
      <c r="DK709" s="968"/>
      <c r="DL709" s="967">
        <v>0</v>
      </c>
      <c r="DM709" s="968"/>
      <c r="DN709" s="233">
        <f>SUM(DD709+DF709+DH709+DJ709+DL709)</f>
        <v>0</v>
      </c>
      <c r="DO709" s="650">
        <v>0</v>
      </c>
      <c r="DP709" s="676"/>
      <c r="DQ709" s="650">
        <v>0</v>
      </c>
      <c r="DR709" s="676"/>
      <c r="DS709" s="650">
        <v>0</v>
      </c>
      <c r="DT709" s="676"/>
      <c r="DU709" s="650">
        <v>0</v>
      </c>
      <c r="DV709" s="676"/>
      <c r="DW709" s="650">
        <v>0</v>
      </c>
      <c r="DX709" s="676"/>
      <c r="DY709" s="243">
        <f>SUM(DO709+DQ709+DS709+DU709+DW709)</f>
        <v>0</v>
      </c>
      <c r="DZ709" s="561"/>
      <c r="EA709" s="413"/>
      <c r="EB709" s="413"/>
      <c r="EC709" s="413"/>
      <c r="ED709" s="413"/>
      <c r="EE709" s="540"/>
      <c r="EF709" s="239">
        <f>N709+Y709+AJ709+AU709+BF709+BW709+CH709+CS709+DD709+DO709</f>
        <v>0</v>
      </c>
      <c r="EG709" s="239">
        <f>P709+AA709+AL709+AW709+BH709+BY709+CJ709+CU709+DF709+DQ709</f>
        <v>0</v>
      </c>
      <c r="EH709" s="239">
        <f>R709+AC709+AN709+AY709+BJ709+CA709+CL709+CW709+DH709+DS709</f>
        <v>0</v>
      </c>
      <c r="EI709" s="239">
        <f>T709+AE709+AP709+BA709+BL709+CC709+CN709+CY709+DJ709+DU709</f>
        <v>0</v>
      </c>
      <c r="EJ709" s="239">
        <f>V709+AG709+AR709+BC709+BN709+CE709+CP709+DA709+DL709+DW709</f>
        <v>0</v>
      </c>
      <c r="EK709" s="240">
        <f t="shared" ref="EK709:EK714" si="1616">SUM(EF709:EJ709)</f>
        <v>0</v>
      </c>
      <c r="EL709" s="34"/>
    </row>
    <row r="710" spans="1:142" s="9" customFormat="1" ht="15" customHeight="1">
      <c r="A710" s="62"/>
      <c r="B710" s="62"/>
      <c r="C710" s="703"/>
      <c r="D710" s="653"/>
      <c r="E710" s="653"/>
      <c r="F710" s="653"/>
      <c r="G710" s="653"/>
      <c r="H710" s="653"/>
      <c r="I710" s="653"/>
      <c r="J710" s="653"/>
      <c r="K710" s="653"/>
      <c r="L710" s="653"/>
      <c r="M710" s="654"/>
      <c r="N710" s="851">
        <v>0</v>
      </c>
      <c r="O710" s="654"/>
      <c r="P710" s="851">
        <v>0</v>
      </c>
      <c r="Q710" s="654"/>
      <c r="R710" s="851">
        <v>0</v>
      </c>
      <c r="S710" s="654"/>
      <c r="T710" s="851">
        <v>0</v>
      </c>
      <c r="U710" s="654"/>
      <c r="V710" s="851">
        <v>0</v>
      </c>
      <c r="W710" s="654"/>
      <c r="X710" s="92">
        <f>SUM(N710+P710+R710+T710+V710)</f>
        <v>0</v>
      </c>
      <c r="Y710" s="849">
        <v>0</v>
      </c>
      <c r="Z710" s="960"/>
      <c r="AA710" s="849">
        <v>0</v>
      </c>
      <c r="AB710" s="960"/>
      <c r="AC710" s="849">
        <v>0</v>
      </c>
      <c r="AD710" s="960"/>
      <c r="AE710" s="849">
        <v>0</v>
      </c>
      <c r="AF710" s="960"/>
      <c r="AG710" s="849">
        <v>0</v>
      </c>
      <c r="AH710" s="960"/>
      <c r="AI710" s="212">
        <f>SUM(Y710+AA710+AC710+AE710+AG710)</f>
        <v>0</v>
      </c>
      <c r="AJ710" s="843">
        <v>0</v>
      </c>
      <c r="AK710" s="844"/>
      <c r="AL710" s="843">
        <v>0</v>
      </c>
      <c r="AM710" s="844"/>
      <c r="AN710" s="843">
        <v>0</v>
      </c>
      <c r="AO710" s="844"/>
      <c r="AP710" s="843">
        <v>0</v>
      </c>
      <c r="AQ710" s="844"/>
      <c r="AR710" s="843">
        <v>0</v>
      </c>
      <c r="AS710" s="844"/>
      <c r="AT710" s="215">
        <f>SUM(AJ710+AL710+AN710+AP710+AR710)</f>
        <v>0</v>
      </c>
      <c r="AU710" s="845">
        <v>0</v>
      </c>
      <c r="AV710" s="846"/>
      <c r="AW710" s="845">
        <v>0</v>
      </c>
      <c r="AX710" s="846"/>
      <c r="AY710" s="845">
        <v>0</v>
      </c>
      <c r="AZ710" s="846"/>
      <c r="BA710" s="845">
        <v>0</v>
      </c>
      <c r="BB710" s="846"/>
      <c r="BC710" s="845">
        <v>0</v>
      </c>
      <c r="BD710" s="846"/>
      <c r="BE710" s="218">
        <f>SUM(AU710+AW710+AY710+BA710+BC710)</f>
        <v>0</v>
      </c>
      <c r="BF710" s="847">
        <v>0</v>
      </c>
      <c r="BG710" s="848"/>
      <c r="BH710" s="847">
        <v>0</v>
      </c>
      <c r="BI710" s="848"/>
      <c r="BJ710" s="847">
        <v>0</v>
      </c>
      <c r="BK710" s="848"/>
      <c r="BL710" s="847">
        <v>0</v>
      </c>
      <c r="BM710" s="848"/>
      <c r="BN710" s="847">
        <v>0</v>
      </c>
      <c r="BO710" s="848"/>
      <c r="BP710" s="413">
        <f>SUM(BF710+BH710+BJ710+BL710+BN710)</f>
        <v>0</v>
      </c>
      <c r="BQ710" s="561"/>
      <c r="BR710" s="413"/>
      <c r="BS710" s="413"/>
      <c r="BT710" s="413"/>
      <c r="BU710" s="413"/>
      <c r="BV710" s="540"/>
      <c r="BW710" s="969">
        <v>0</v>
      </c>
      <c r="BX710" s="970"/>
      <c r="BY710" s="971">
        <v>0</v>
      </c>
      <c r="BZ710" s="970"/>
      <c r="CA710" s="971">
        <v>0</v>
      </c>
      <c r="CB710" s="970"/>
      <c r="CC710" s="971">
        <v>0</v>
      </c>
      <c r="CD710" s="970"/>
      <c r="CE710" s="971">
        <v>0</v>
      </c>
      <c r="CF710" s="970"/>
      <c r="CG710" s="224">
        <f>SUM(BW710+BY710+CA710+CC710+CE710)</f>
        <v>0</v>
      </c>
      <c r="CH710" s="963">
        <v>0</v>
      </c>
      <c r="CI710" s="964"/>
      <c r="CJ710" s="963">
        <v>0</v>
      </c>
      <c r="CK710" s="964"/>
      <c r="CL710" s="963">
        <v>0</v>
      </c>
      <c r="CM710" s="964"/>
      <c r="CN710" s="963">
        <v>0</v>
      </c>
      <c r="CO710" s="964"/>
      <c r="CP710" s="963">
        <v>0</v>
      </c>
      <c r="CQ710" s="964"/>
      <c r="CR710" s="227">
        <f>SUM(CH710+CJ710+CL710+CN710+CP710)</f>
        <v>0</v>
      </c>
      <c r="CS710" s="965">
        <v>0</v>
      </c>
      <c r="CT710" s="966"/>
      <c r="CU710" s="965">
        <v>0</v>
      </c>
      <c r="CV710" s="966"/>
      <c r="CW710" s="965">
        <v>0</v>
      </c>
      <c r="CX710" s="966"/>
      <c r="CY710" s="965">
        <v>0</v>
      </c>
      <c r="CZ710" s="966"/>
      <c r="DA710" s="965">
        <v>0</v>
      </c>
      <c r="DB710" s="966"/>
      <c r="DC710" s="230">
        <f>SUM(CS710+CU710+CW710+CY710+DA710)</f>
        <v>0</v>
      </c>
      <c r="DD710" s="967">
        <v>0</v>
      </c>
      <c r="DE710" s="968"/>
      <c r="DF710" s="967">
        <v>0</v>
      </c>
      <c r="DG710" s="968"/>
      <c r="DH710" s="967">
        <v>0</v>
      </c>
      <c r="DI710" s="968"/>
      <c r="DJ710" s="967">
        <v>0</v>
      </c>
      <c r="DK710" s="968"/>
      <c r="DL710" s="967">
        <v>0</v>
      </c>
      <c r="DM710" s="968"/>
      <c r="DN710" s="233">
        <f>SUM(DD710+DF710+DH710+DJ710+DL710)</f>
        <v>0</v>
      </c>
      <c r="DO710" s="650">
        <v>0</v>
      </c>
      <c r="DP710" s="676"/>
      <c r="DQ710" s="650">
        <v>0</v>
      </c>
      <c r="DR710" s="676"/>
      <c r="DS710" s="650">
        <v>0</v>
      </c>
      <c r="DT710" s="676"/>
      <c r="DU710" s="650">
        <v>0</v>
      </c>
      <c r="DV710" s="676"/>
      <c r="DW710" s="650">
        <v>0</v>
      </c>
      <c r="DX710" s="676"/>
      <c r="DY710" s="243">
        <f>SUM(DO710+DQ710+DS710+DU710+DW710)</f>
        <v>0</v>
      </c>
      <c r="DZ710" s="561"/>
      <c r="EA710" s="413"/>
      <c r="EB710" s="413"/>
      <c r="EC710" s="413"/>
      <c r="ED710" s="413"/>
      <c r="EE710" s="540"/>
      <c r="EF710" s="239">
        <f>N710+Y710+AJ710+AU710+BF710+BW710+CH710+CS710+DD710+DO710</f>
        <v>0</v>
      </c>
      <c r="EG710" s="239">
        <f>P710+AA710+AL710+AW710+BH710+BY710+CJ710+CU710+DF710+DQ710</f>
        <v>0</v>
      </c>
      <c r="EH710" s="239">
        <f>R710+AC710+AN710+AY710+BJ710+CA710+CL710+CW710+DH710+DS710</f>
        <v>0</v>
      </c>
      <c r="EI710" s="239">
        <f>T710+AE710+AP710+BA710+BL710+CC710+CN710+CY710+DJ710+DU710</f>
        <v>0</v>
      </c>
      <c r="EJ710" s="239">
        <f>V710+AG710+AR710+BC710+BN710+CE710+CP710+DA710+DL710+DW710</f>
        <v>0</v>
      </c>
      <c r="EK710" s="240">
        <f t="shared" si="1616"/>
        <v>0</v>
      </c>
      <c r="EL710" s="34"/>
    </row>
    <row r="711" spans="1:142" s="9" customFormat="1" ht="15" customHeight="1">
      <c r="A711" s="62"/>
      <c r="B711" s="62"/>
      <c r="C711" s="703"/>
      <c r="D711" s="653"/>
      <c r="E711" s="653"/>
      <c r="F711" s="653"/>
      <c r="G711" s="653"/>
      <c r="H711" s="653"/>
      <c r="I711" s="653"/>
      <c r="J711" s="653"/>
      <c r="K711" s="653"/>
      <c r="L711" s="653"/>
      <c r="M711" s="654"/>
      <c r="N711" s="851">
        <v>0</v>
      </c>
      <c r="O711" s="654"/>
      <c r="P711" s="851">
        <v>0</v>
      </c>
      <c r="Q711" s="654"/>
      <c r="R711" s="851">
        <v>0</v>
      </c>
      <c r="S711" s="654"/>
      <c r="T711" s="851">
        <v>0</v>
      </c>
      <c r="U711" s="654"/>
      <c r="V711" s="851">
        <v>0</v>
      </c>
      <c r="W711" s="654"/>
      <c r="X711" s="92">
        <f>SUM(N711+P711+R711+T711+V711)</f>
        <v>0</v>
      </c>
      <c r="Y711" s="849">
        <v>0</v>
      </c>
      <c r="Z711" s="960"/>
      <c r="AA711" s="849">
        <v>0</v>
      </c>
      <c r="AB711" s="960"/>
      <c r="AC711" s="849">
        <v>0</v>
      </c>
      <c r="AD711" s="960"/>
      <c r="AE711" s="849">
        <v>0</v>
      </c>
      <c r="AF711" s="960"/>
      <c r="AG711" s="849">
        <v>0</v>
      </c>
      <c r="AH711" s="960"/>
      <c r="AI711" s="212">
        <f>SUM(Y711+AA711+AC711+AE711+AG711)</f>
        <v>0</v>
      </c>
      <c r="AJ711" s="843">
        <v>0</v>
      </c>
      <c r="AK711" s="844"/>
      <c r="AL711" s="843">
        <v>0</v>
      </c>
      <c r="AM711" s="844"/>
      <c r="AN711" s="843">
        <v>0</v>
      </c>
      <c r="AO711" s="844"/>
      <c r="AP711" s="843">
        <v>0</v>
      </c>
      <c r="AQ711" s="844"/>
      <c r="AR711" s="843">
        <v>0</v>
      </c>
      <c r="AS711" s="844"/>
      <c r="AT711" s="215">
        <f>SUM(AJ711+AL711+AN711+AP711+AR711)</f>
        <v>0</v>
      </c>
      <c r="AU711" s="845">
        <v>0</v>
      </c>
      <c r="AV711" s="846"/>
      <c r="AW711" s="845">
        <v>0</v>
      </c>
      <c r="AX711" s="846"/>
      <c r="AY711" s="845">
        <v>0</v>
      </c>
      <c r="AZ711" s="846"/>
      <c r="BA711" s="845">
        <v>0</v>
      </c>
      <c r="BB711" s="846"/>
      <c r="BC711" s="845">
        <v>0</v>
      </c>
      <c r="BD711" s="846"/>
      <c r="BE711" s="218">
        <f>SUM(AU711+AW711+AY711+BA711+BC711)</f>
        <v>0</v>
      </c>
      <c r="BF711" s="847">
        <v>0</v>
      </c>
      <c r="BG711" s="848"/>
      <c r="BH711" s="847">
        <v>0</v>
      </c>
      <c r="BI711" s="848"/>
      <c r="BJ711" s="847">
        <v>0</v>
      </c>
      <c r="BK711" s="848"/>
      <c r="BL711" s="847">
        <v>0</v>
      </c>
      <c r="BM711" s="848"/>
      <c r="BN711" s="847">
        <v>0</v>
      </c>
      <c r="BO711" s="848"/>
      <c r="BP711" s="413">
        <f>SUM(BF711+BH711+BJ711+BL711+BN711)</f>
        <v>0</v>
      </c>
      <c r="BQ711" s="561"/>
      <c r="BR711" s="413"/>
      <c r="BS711" s="413"/>
      <c r="BT711" s="413"/>
      <c r="BU711" s="413"/>
      <c r="BV711" s="540"/>
      <c r="BW711" s="969">
        <v>0</v>
      </c>
      <c r="BX711" s="970"/>
      <c r="BY711" s="971">
        <v>0</v>
      </c>
      <c r="BZ711" s="970"/>
      <c r="CA711" s="971">
        <v>0</v>
      </c>
      <c r="CB711" s="970"/>
      <c r="CC711" s="971">
        <v>0</v>
      </c>
      <c r="CD711" s="970"/>
      <c r="CE711" s="971">
        <v>0</v>
      </c>
      <c r="CF711" s="970"/>
      <c r="CG711" s="224">
        <f>SUM(BW711+BY711+CA711+CC711+CE711)</f>
        <v>0</v>
      </c>
      <c r="CH711" s="963">
        <v>0</v>
      </c>
      <c r="CI711" s="964"/>
      <c r="CJ711" s="963">
        <v>0</v>
      </c>
      <c r="CK711" s="964"/>
      <c r="CL711" s="963">
        <v>0</v>
      </c>
      <c r="CM711" s="964"/>
      <c r="CN711" s="963">
        <v>0</v>
      </c>
      <c r="CO711" s="964"/>
      <c r="CP711" s="963">
        <v>0</v>
      </c>
      <c r="CQ711" s="964"/>
      <c r="CR711" s="227">
        <f>SUM(CH711+CJ711+CL711+CN711+CP711)</f>
        <v>0</v>
      </c>
      <c r="CS711" s="965">
        <v>0</v>
      </c>
      <c r="CT711" s="966"/>
      <c r="CU711" s="965">
        <v>0</v>
      </c>
      <c r="CV711" s="966"/>
      <c r="CW711" s="965">
        <v>0</v>
      </c>
      <c r="CX711" s="966"/>
      <c r="CY711" s="965">
        <v>0</v>
      </c>
      <c r="CZ711" s="966"/>
      <c r="DA711" s="965">
        <v>0</v>
      </c>
      <c r="DB711" s="966"/>
      <c r="DC711" s="230">
        <f>SUM(CS711+CU711+CW711+CY711+DA711)</f>
        <v>0</v>
      </c>
      <c r="DD711" s="967">
        <v>0</v>
      </c>
      <c r="DE711" s="968"/>
      <c r="DF711" s="967">
        <v>0</v>
      </c>
      <c r="DG711" s="968"/>
      <c r="DH711" s="967">
        <v>0</v>
      </c>
      <c r="DI711" s="968"/>
      <c r="DJ711" s="967">
        <v>0</v>
      </c>
      <c r="DK711" s="968"/>
      <c r="DL711" s="967">
        <v>0</v>
      </c>
      <c r="DM711" s="968"/>
      <c r="DN711" s="233">
        <f>SUM(DD711+DF711+DH711+DJ711+DL711)</f>
        <v>0</v>
      </c>
      <c r="DO711" s="650">
        <v>0</v>
      </c>
      <c r="DP711" s="676"/>
      <c r="DQ711" s="650">
        <v>0</v>
      </c>
      <c r="DR711" s="676"/>
      <c r="DS711" s="650">
        <v>0</v>
      </c>
      <c r="DT711" s="676"/>
      <c r="DU711" s="650">
        <v>0</v>
      </c>
      <c r="DV711" s="676"/>
      <c r="DW711" s="650">
        <v>0</v>
      </c>
      <c r="DX711" s="676"/>
      <c r="DY711" s="243">
        <f>SUM(DO711+DQ711+DS711+DU711+DW711)</f>
        <v>0</v>
      </c>
      <c r="DZ711" s="561"/>
      <c r="EA711" s="413"/>
      <c r="EB711" s="413"/>
      <c r="EC711" s="413"/>
      <c r="ED711" s="413"/>
      <c r="EE711" s="540"/>
      <c r="EF711" s="239">
        <f>N711+Y711+AJ711+AU711+BF711+BW711+CH711+CS711+DD711+DO711</f>
        <v>0</v>
      </c>
      <c r="EG711" s="239">
        <f>P711+AA711+AL711+AW711+BH711+BY711+CJ711+CU711+DF711+DQ711</f>
        <v>0</v>
      </c>
      <c r="EH711" s="239">
        <f>R711+AC711+AN711+AY711+BJ711+CA711+CL711+CW711+DH711+DS711</f>
        <v>0</v>
      </c>
      <c r="EI711" s="239">
        <f>T711+AE711+AP711+BA711+BL711+CC711+CN711+CY711+DJ711+DU711</f>
        <v>0</v>
      </c>
      <c r="EJ711" s="239">
        <f>V711+AG711+AR711+BC711+BN711+CE711+CP711+DA711+DL711+DW711</f>
        <v>0</v>
      </c>
      <c r="EK711" s="240">
        <f t="shared" si="1616"/>
        <v>0</v>
      </c>
      <c r="EL711" s="34"/>
    </row>
    <row r="712" spans="1:142" s="9" customFormat="1" ht="15" customHeight="1">
      <c r="A712" s="62"/>
      <c r="B712" s="62"/>
      <c r="C712" s="652"/>
      <c r="D712" s="653"/>
      <c r="E712" s="653"/>
      <c r="F712" s="653"/>
      <c r="G712" s="653"/>
      <c r="H712" s="653"/>
      <c r="I712" s="653"/>
      <c r="J712" s="653"/>
      <c r="K712" s="653"/>
      <c r="L712" s="653"/>
      <c r="M712" s="654"/>
      <c r="N712" s="851">
        <v>0</v>
      </c>
      <c r="O712" s="654"/>
      <c r="P712" s="851">
        <v>0</v>
      </c>
      <c r="Q712" s="654"/>
      <c r="R712" s="851">
        <v>0</v>
      </c>
      <c r="S712" s="654"/>
      <c r="T712" s="851">
        <v>0</v>
      </c>
      <c r="U712" s="654"/>
      <c r="V712" s="851">
        <v>0</v>
      </c>
      <c r="W712" s="654"/>
      <c r="X712" s="92">
        <f>SUM(N712+P712+R712+T712+V712)</f>
        <v>0</v>
      </c>
      <c r="Y712" s="849">
        <v>0</v>
      </c>
      <c r="Z712" s="960"/>
      <c r="AA712" s="849">
        <v>0</v>
      </c>
      <c r="AB712" s="960"/>
      <c r="AC712" s="849">
        <v>0</v>
      </c>
      <c r="AD712" s="960"/>
      <c r="AE712" s="849">
        <v>0</v>
      </c>
      <c r="AF712" s="960"/>
      <c r="AG712" s="849">
        <v>0</v>
      </c>
      <c r="AH712" s="960"/>
      <c r="AI712" s="212">
        <f>SUM(Y712+AA712+AC712+AE712+AG712)</f>
        <v>0</v>
      </c>
      <c r="AJ712" s="843">
        <v>0</v>
      </c>
      <c r="AK712" s="844"/>
      <c r="AL712" s="843">
        <v>0</v>
      </c>
      <c r="AM712" s="844"/>
      <c r="AN712" s="843">
        <v>0</v>
      </c>
      <c r="AO712" s="844"/>
      <c r="AP712" s="843">
        <v>0</v>
      </c>
      <c r="AQ712" s="844"/>
      <c r="AR712" s="843">
        <v>0</v>
      </c>
      <c r="AS712" s="844"/>
      <c r="AT712" s="215">
        <f>SUM(AJ712+AL712+AN712+AP712+AR712)</f>
        <v>0</v>
      </c>
      <c r="AU712" s="845">
        <v>0</v>
      </c>
      <c r="AV712" s="846"/>
      <c r="AW712" s="845">
        <v>0</v>
      </c>
      <c r="AX712" s="846"/>
      <c r="AY712" s="845">
        <v>0</v>
      </c>
      <c r="AZ712" s="846"/>
      <c r="BA712" s="845">
        <v>0</v>
      </c>
      <c r="BB712" s="846"/>
      <c r="BC712" s="845">
        <v>0</v>
      </c>
      <c r="BD712" s="846"/>
      <c r="BE712" s="218">
        <f>SUM(AU712+AW712+AY712+BA712+BC712)</f>
        <v>0</v>
      </c>
      <c r="BF712" s="847">
        <v>0</v>
      </c>
      <c r="BG712" s="848"/>
      <c r="BH712" s="847">
        <v>0</v>
      </c>
      <c r="BI712" s="848"/>
      <c r="BJ712" s="847">
        <v>0</v>
      </c>
      <c r="BK712" s="848"/>
      <c r="BL712" s="847">
        <v>0</v>
      </c>
      <c r="BM712" s="848"/>
      <c r="BN712" s="847">
        <v>0</v>
      </c>
      <c r="BO712" s="848"/>
      <c r="BP712" s="413">
        <f>SUM(BF712+BH712+BJ712+BL712+BN712)</f>
        <v>0</v>
      </c>
      <c r="BQ712" s="561"/>
      <c r="BR712" s="413"/>
      <c r="BS712" s="413"/>
      <c r="BT712" s="413"/>
      <c r="BU712" s="413"/>
      <c r="BV712" s="540"/>
      <c r="BW712" s="969">
        <v>0</v>
      </c>
      <c r="BX712" s="970"/>
      <c r="BY712" s="971">
        <v>0</v>
      </c>
      <c r="BZ712" s="970"/>
      <c r="CA712" s="971">
        <v>0</v>
      </c>
      <c r="CB712" s="970"/>
      <c r="CC712" s="971">
        <v>0</v>
      </c>
      <c r="CD712" s="970"/>
      <c r="CE712" s="971">
        <v>0</v>
      </c>
      <c r="CF712" s="970"/>
      <c r="CG712" s="224">
        <f>SUM(BW712+BY712+CA712+CC712+CE712)</f>
        <v>0</v>
      </c>
      <c r="CH712" s="963">
        <v>0</v>
      </c>
      <c r="CI712" s="964"/>
      <c r="CJ712" s="963">
        <v>0</v>
      </c>
      <c r="CK712" s="964"/>
      <c r="CL712" s="963">
        <v>0</v>
      </c>
      <c r="CM712" s="964"/>
      <c r="CN712" s="963">
        <v>0</v>
      </c>
      <c r="CO712" s="964"/>
      <c r="CP712" s="963">
        <v>0</v>
      </c>
      <c r="CQ712" s="964"/>
      <c r="CR712" s="227">
        <f>SUM(CH712+CJ712+CL712+CN712+CP712)</f>
        <v>0</v>
      </c>
      <c r="CS712" s="965">
        <v>0</v>
      </c>
      <c r="CT712" s="966"/>
      <c r="CU712" s="965">
        <v>0</v>
      </c>
      <c r="CV712" s="966"/>
      <c r="CW712" s="965">
        <v>0</v>
      </c>
      <c r="CX712" s="966"/>
      <c r="CY712" s="965">
        <v>0</v>
      </c>
      <c r="CZ712" s="966"/>
      <c r="DA712" s="965">
        <v>0</v>
      </c>
      <c r="DB712" s="966"/>
      <c r="DC712" s="230">
        <f>SUM(CS712+CU712+CW712+CY712+DA712)</f>
        <v>0</v>
      </c>
      <c r="DD712" s="967">
        <v>0</v>
      </c>
      <c r="DE712" s="968"/>
      <c r="DF712" s="967">
        <v>0</v>
      </c>
      <c r="DG712" s="968"/>
      <c r="DH712" s="967">
        <v>0</v>
      </c>
      <c r="DI712" s="968"/>
      <c r="DJ712" s="967">
        <v>0</v>
      </c>
      <c r="DK712" s="968"/>
      <c r="DL712" s="967">
        <v>0</v>
      </c>
      <c r="DM712" s="968"/>
      <c r="DN712" s="233">
        <f>SUM(DD712+DF712+DH712+DJ712+DL712)</f>
        <v>0</v>
      </c>
      <c r="DO712" s="650">
        <v>0</v>
      </c>
      <c r="DP712" s="676"/>
      <c r="DQ712" s="650">
        <v>0</v>
      </c>
      <c r="DR712" s="676"/>
      <c r="DS712" s="650">
        <v>0</v>
      </c>
      <c r="DT712" s="676"/>
      <c r="DU712" s="650">
        <v>0</v>
      </c>
      <c r="DV712" s="676"/>
      <c r="DW712" s="650">
        <v>0</v>
      </c>
      <c r="DX712" s="676"/>
      <c r="DY712" s="243">
        <f>SUM(DO712+DQ712+DS712+DU712+DW712)</f>
        <v>0</v>
      </c>
      <c r="DZ712" s="561"/>
      <c r="EA712" s="413"/>
      <c r="EB712" s="413"/>
      <c r="EC712" s="413"/>
      <c r="ED712" s="413"/>
      <c r="EE712" s="540"/>
      <c r="EF712" s="239">
        <f>N712+Y712+AJ712+AU712+BF712+BW712+CH712+CS712+DD712+DO712</f>
        <v>0</v>
      </c>
      <c r="EG712" s="239">
        <f>P712+AA712+AL712+AW712+BH712+BY712+CJ712+CU712+DF712+DQ712</f>
        <v>0</v>
      </c>
      <c r="EH712" s="239">
        <f>R712+AC712+AN712+AY712+BJ712+CA712+CL712+CW712+DH712+DS712</f>
        <v>0</v>
      </c>
      <c r="EI712" s="239">
        <f>T712+AE712+AP712+BA712+BL712+CC712+CN712+CY712+DJ712+DU712</f>
        <v>0</v>
      </c>
      <c r="EJ712" s="239">
        <f>V712+AG712+AR712+BC712+BN712+CE712+CP712+DA712+DL712+DW712</f>
        <v>0</v>
      </c>
      <c r="EK712" s="240">
        <f t="shared" si="1616"/>
        <v>0</v>
      </c>
      <c r="EL712" s="34"/>
    </row>
    <row r="713" spans="1:142" s="9" customFormat="1" ht="15" customHeight="1">
      <c r="A713" s="62"/>
      <c r="B713" s="62"/>
      <c r="C713" s="670" t="str">
        <f>CONCATENATE("TOTAL ",C708 )</f>
        <v>TOTAL SIKULIAQ SHIP USE / HAARP FACILITY USE [Delete unneeded facility and this red text]</v>
      </c>
      <c r="D713" s="671"/>
      <c r="E713" s="671"/>
      <c r="F713" s="671"/>
      <c r="G713" s="671"/>
      <c r="H713" s="671"/>
      <c r="I713" s="671"/>
      <c r="J713" s="671"/>
      <c r="K713" s="671"/>
      <c r="L713" s="671"/>
      <c r="M713" s="672"/>
      <c r="N713" s="668">
        <f>SUM(N709:O712)</f>
        <v>0</v>
      </c>
      <c r="O713" s="686"/>
      <c r="P713" s="668">
        <f>SUM(P709:Q712)</f>
        <v>0</v>
      </c>
      <c r="Q713" s="725"/>
      <c r="R713" s="668">
        <f>SUM(R709:S712)</f>
        <v>0</v>
      </c>
      <c r="S713" s="725"/>
      <c r="T713" s="668">
        <f>SUM(T709:U712)</f>
        <v>0</v>
      </c>
      <c r="U713" s="725"/>
      <c r="V713" s="668">
        <f>SUM(V709:W712)</f>
        <v>0</v>
      </c>
      <c r="W713" s="725"/>
      <c r="X713" s="120">
        <f>SUM(N713:W713)</f>
        <v>0</v>
      </c>
      <c r="Y713" s="668">
        <f>SUM(Y709:Z712)</f>
        <v>0</v>
      </c>
      <c r="Z713" s="686"/>
      <c r="AA713" s="668">
        <f t="shared" ref="AA713" si="1617">SUM(AA709:AB712)</f>
        <v>0</v>
      </c>
      <c r="AB713" s="686"/>
      <c r="AC713" s="668">
        <f t="shared" ref="AC713" si="1618">SUM(AC709:AD712)</f>
        <v>0</v>
      </c>
      <c r="AD713" s="686"/>
      <c r="AE713" s="668">
        <f t="shared" ref="AE713" si="1619">SUM(AE709:AF712)</f>
        <v>0</v>
      </c>
      <c r="AF713" s="686"/>
      <c r="AG713" s="668">
        <f t="shared" ref="AG713" si="1620">SUM(AG709:AH712)</f>
        <v>0</v>
      </c>
      <c r="AH713" s="686"/>
      <c r="AI713" s="120">
        <f>SUM(Y713:AG713)</f>
        <v>0</v>
      </c>
      <c r="AJ713" s="668">
        <f>SUM(AJ709:AK712)</f>
        <v>0</v>
      </c>
      <c r="AK713" s="686"/>
      <c r="AL713" s="668">
        <f>SUM(AL709:AM712)</f>
        <v>0</v>
      </c>
      <c r="AM713" s="686"/>
      <c r="AN713" s="668">
        <f>SUM(AN709:AO712)</f>
        <v>0</v>
      </c>
      <c r="AO713" s="686"/>
      <c r="AP713" s="668">
        <f>SUM(AP709:AQ712)</f>
        <v>0</v>
      </c>
      <c r="AQ713" s="686"/>
      <c r="AR713" s="668">
        <f>SUM(AR709:AS712)</f>
        <v>0</v>
      </c>
      <c r="AS713" s="686"/>
      <c r="AT713" s="120">
        <f>SUM(AJ713:AS713)</f>
        <v>0</v>
      </c>
      <c r="AU713" s="668">
        <f>SUM(AU709:AV712)</f>
        <v>0</v>
      </c>
      <c r="AV713" s="686"/>
      <c r="AW713" s="668">
        <f>SUM(AW709:AX712)</f>
        <v>0</v>
      </c>
      <c r="AX713" s="686"/>
      <c r="AY713" s="668">
        <f>SUM(AY709:AZ712)</f>
        <v>0</v>
      </c>
      <c r="AZ713" s="686"/>
      <c r="BA713" s="668">
        <f>SUM(BA709:BB712)</f>
        <v>0</v>
      </c>
      <c r="BB713" s="686"/>
      <c r="BC713" s="668">
        <f>SUM(BC709:BD712)</f>
        <v>0</v>
      </c>
      <c r="BD713" s="686"/>
      <c r="BE713" s="120">
        <f>SUM(AU713:BD713)</f>
        <v>0</v>
      </c>
      <c r="BF713" s="668">
        <f>SUM(BF709:BG712)</f>
        <v>0</v>
      </c>
      <c r="BG713" s="686"/>
      <c r="BH713" s="668">
        <f>SUM(BH709:BI712)</f>
        <v>0</v>
      </c>
      <c r="BI713" s="686"/>
      <c r="BJ713" s="668">
        <f>SUM(BJ709:BK712)</f>
        <v>0</v>
      </c>
      <c r="BK713" s="686"/>
      <c r="BL713" s="668">
        <f>SUM(BL709:BM712)</f>
        <v>0</v>
      </c>
      <c r="BM713" s="686"/>
      <c r="BN713" s="668">
        <f>SUM(BN709:BO712)</f>
        <v>0</v>
      </c>
      <c r="BO713" s="686"/>
      <c r="BP713" s="488">
        <f>SUM(BF713:BO713)</f>
        <v>0</v>
      </c>
      <c r="BQ713" s="563"/>
      <c r="BR713" s="488"/>
      <c r="BS713" s="488"/>
      <c r="BT713" s="488"/>
      <c r="BU713" s="488"/>
      <c r="BV713" s="546"/>
      <c r="BW713" s="962">
        <f>SUM(BW709:BX712)</f>
        <v>0</v>
      </c>
      <c r="BX713" s="686"/>
      <c r="BY713" s="668">
        <f>SUM(BY709:BZ712)</f>
        <v>0</v>
      </c>
      <c r="BZ713" s="686"/>
      <c r="CA713" s="668">
        <f>SUM(CA709:CB712)</f>
        <v>0</v>
      </c>
      <c r="CB713" s="686"/>
      <c r="CC713" s="668">
        <f>SUM(CC709:CD712)</f>
        <v>0</v>
      </c>
      <c r="CD713" s="686"/>
      <c r="CE713" s="668">
        <f>SUM(CE709:CF712)</f>
        <v>0</v>
      </c>
      <c r="CF713" s="686"/>
      <c r="CG713" s="120">
        <f>SUM(BW713:CF713)</f>
        <v>0</v>
      </c>
      <c r="CH713" s="668">
        <f>SUM(CH709:CI712)</f>
        <v>0</v>
      </c>
      <c r="CI713" s="686"/>
      <c r="CJ713" s="668">
        <f>SUM(CJ709:CK712)</f>
        <v>0</v>
      </c>
      <c r="CK713" s="686"/>
      <c r="CL713" s="668">
        <f>SUM(CL709:CM712)</f>
        <v>0</v>
      </c>
      <c r="CM713" s="686"/>
      <c r="CN713" s="668">
        <f>SUM(CN709:CO712)</f>
        <v>0</v>
      </c>
      <c r="CO713" s="686"/>
      <c r="CP713" s="668">
        <f>SUM(CP709:CQ712)</f>
        <v>0</v>
      </c>
      <c r="CQ713" s="686"/>
      <c r="CR713" s="120">
        <f>SUM(CH713:CQ713)</f>
        <v>0</v>
      </c>
      <c r="CS713" s="668">
        <f>SUM(CS709:CT712)</f>
        <v>0</v>
      </c>
      <c r="CT713" s="686"/>
      <c r="CU713" s="668">
        <f>SUM(CU709:CV712)</f>
        <v>0</v>
      </c>
      <c r="CV713" s="686"/>
      <c r="CW713" s="668">
        <f>SUM(CW709:CX712)</f>
        <v>0</v>
      </c>
      <c r="CX713" s="686"/>
      <c r="CY713" s="668">
        <f>SUM(CY709:CZ712)</f>
        <v>0</v>
      </c>
      <c r="CZ713" s="686"/>
      <c r="DA713" s="668">
        <f>SUM(DA709:DB712)</f>
        <v>0</v>
      </c>
      <c r="DB713" s="686"/>
      <c r="DC713" s="120">
        <f>SUM(CS713:DB713)</f>
        <v>0</v>
      </c>
      <c r="DD713" s="668">
        <f>SUM(DD709:DE712)</f>
        <v>0</v>
      </c>
      <c r="DE713" s="686"/>
      <c r="DF713" s="668">
        <f>SUM(DF709:DG712)</f>
        <v>0</v>
      </c>
      <c r="DG713" s="686"/>
      <c r="DH713" s="668">
        <f>SUM(DH709:DI712)</f>
        <v>0</v>
      </c>
      <c r="DI713" s="686"/>
      <c r="DJ713" s="668">
        <f>SUM(DJ709:DK712)</f>
        <v>0</v>
      </c>
      <c r="DK713" s="686"/>
      <c r="DL713" s="668">
        <f>SUM(DL709:DM712)</f>
        <v>0</v>
      </c>
      <c r="DM713" s="686"/>
      <c r="DN713" s="120">
        <f>SUM(DD713:DM713)</f>
        <v>0</v>
      </c>
      <c r="DO713" s="668">
        <f>SUM(DO709:DP712)</f>
        <v>0</v>
      </c>
      <c r="DP713" s="686"/>
      <c r="DQ713" s="668">
        <f>SUM(DQ709:DR712)</f>
        <v>0</v>
      </c>
      <c r="DR713" s="686"/>
      <c r="DS713" s="668">
        <f>SUM(DS709:DT712)</f>
        <v>0</v>
      </c>
      <c r="DT713" s="686"/>
      <c r="DU713" s="668">
        <f>SUM(DU709:DV712)</f>
        <v>0</v>
      </c>
      <c r="DV713" s="686"/>
      <c r="DW713" s="668">
        <f>SUM(DW709:DX712)</f>
        <v>0</v>
      </c>
      <c r="DX713" s="686"/>
      <c r="DY713" s="120">
        <f>SUM(DO713:DX713)</f>
        <v>0</v>
      </c>
      <c r="DZ713" s="563"/>
      <c r="EA713" s="488"/>
      <c r="EB713" s="488"/>
      <c r="EC713" s="488"/>
      <c r="ED713" s="488"/>
      <c r="EE713" s="546"/>
      <c r="EF713" s="291">
        <f>SUM(EF709:EF712)</f>
        <v>0</v>
      </c>
      <c r="EG713" s="291">
        <f>SUM(EG709:EG712)</f>
        <v>0</v>
      </c>
      <c r="EH713" s="291">
        <f>SUM(EH709:EH712)</f>
        <v>0</v>
      </c>
      <c r="EI713" s="291">
        <f>SUM(EI709:EI712)</f>
        <v>0</v>
      </c>
      <c r="EJ713" s="291">
        <f>SUM(EJ709:EJ712)</f>
        <v>0</v>
      </c>
      <c r="EK713" s="291">
        <f t="shared" si="1616"/>
        <v>0</v>
      </c>
      <c r="EL713" s="34"/>
    </row>
    <row r="714" spans="1:142" ht="15" customHeight="1">
      <c r="C714" s="852" t="s">
        <v>95</v>
      </c>
      <c r="D714" s="853"/>
      <c r="E714" s="853"/>
      <c r="F714" s="853"/>
      <c r="G714" s="853"/>
      <c r="H714" s="853"/>
      <c r="I714" s="853"/>
      <c r="J714" s="853"/>
      <c r="K714" s="853"/>
      <c r="L714" s="853"/>
      <c r="M714" s="854"/>
      <c r="N714" s="905">
        <f>SUM(N630,N652,N676,N688,N700,N707,N713,N664)</f>
        <v>0</v>
      </c>
      <c r="O714" s="926"/>
      <c r="P714" s="905">
        <f>SUM(P630,P652,P676,P688,P700,P707,P713,P664)</f>
        <v>0</v>
      </c>
      <c r="Q714" s="926"/>
      <c r="R714" s="905">
        <f>SUM(R630,R652,R676,R688,R700,R707,R713,R664)</f>
        <v>0</v>
      </c>
      <c r="S714" s="926"/>
      <c r="T714" s="905">
        <f>SUM(T630,T652,T676,T688,T700,T707,T713,T664)</f>
        <v>0</v>
      </c>
      <c r="U714" s="926"/>
      <c r="V714" s="905">
        <f>SUM(V630,V652,V676,V688,V700,V707,V713,V664)</f>
        <v>0</v>
      </c>
      <c r="W714" s="926"/>
      <c r="X714" s="135">
        <f>SUM(N714:W714)</f>
        <v>0</v>
      </c>
      <c r="Y714" s="905">
        <f>SUM(Y630,Y652,Y676,Y688,Y700,Y707,Y713,Y664)</f>
        <v>0</v>
      </c>
      <c r="Z714" s="686"/>
      <c r="AA714" s="905">
        <f>SUM(AA630,AA652,AA676,AA688,AA700,AA707,AA713,AA664)</f>
        <v>0</v>
      </c>
      <c r="AB714" s="686"/>
      <c r="AC714" s="905">
        <f>SUM(AC630,AC652,AC676,AC688,AC700,AC707,AC713,AC664)</f>
        <v>0</v>
      </c>
      <c r="AD714" s="686"/>
      <c r="AE714" s="905">
        <f>SUM(AE630,AE652,AE676,AE688,AE700,AE707,AE713,AE664)</f>
        <v>0</v>
      </c>
      <c r="AF714" s="686"/>
      <c r="AG714" s="905">
        <f>SUM(AG630,AG652,AG676,AG688,AG700,AG707,AG713,AG664)</f>
        <v>0</v>
      </c>
      <c r="AH714" s="686"/>
      <c r="AI714" s="135">
        <f>SUM(Y714:AG714)</f>
        <v>0</v>
      </c>
      <c r="AJ714" s="905">
        <f>SUM(AJ630,AJ652,AJ676,AJ688,AJ700,AJ707,AJ713,AJ664)</f>
        <v>0</v>
      </c>
      <c r="AK714" s="926"/>
      <c r="AL714" s="905">
        <f>SUM(AL630,AL652,AL676,AL688,AL700,AL707,AL713,AL664)</f>
        <v>0</v>
      </c>
      <c r="AM714" s="926"/>
      <c r="AN714" s="905">
        <f>SUM(AN630,AN652,AN676,AN688,AN700,AN707,AN713,AN664)</f>
        <v>0</v>
      </c>
      <c r="AO714" s="926"/>
      <c r="AP714" s="905">
        <f>SUM(AP630,AP652,AP676,AP688,AP700,AP707,AP713,AP664)</f>
        <v>0</v>
      </c>
      <c r="AQ714" s="926"/>
      <c r="AR714" s="905">
        <f>SUM(AR630,AR652,AR676,AR688,AR700,AR707,AR713,AR664)</f>
        <v>0</v>
      </c>
      <c r="AS714" s="926"/>
      <c r="AT714" s="135">
        <f>SUM(AJ714:AS714)</f>
        <v>0</v>
      </c>
      <c r="AU714" s="905">
        <f>SUM(AU630,AU652,AU676,AU688,AU700,AU707,AU713,AU664)</f>
        <v>0</v>
      </c>
      <c r="AV714" s="926"/>
      <c r="AW714" s="905">
        <f>SUM(AW630,AW652,AW676,AW688,AW700,AW707,AW713,AW664)</f>
        <v>0</v>
      </c>
      <c r="AX714" s="926"/>
      <c r="AY714" s="905">
        <f>SUM(AY630,AY652,AY676,AY688,AY700,AY707,AY713,AY664)</f>
        <v>0</v>
      </c>
      <c r="AZ714" s="926"/>
      <c r="BA714" s="905">
        <f>SUM(BA630,BA652,BA676,BA688,BA700,BA707,BA713,BA664)</f>
        <v>0</v>
      </c>
      <c r="BB714" s="926"/>
      <c r="BC714" s="905">
        <f>SUM(BC630,BC652,BC676,BC688,BC700,BC707,BC713,BC664)</f>
        <v>0</v>
      </c>
      <c r="BD714" s="926"/>
      <c r="BE714" s="135">
        <f>SUM(AU714:BD714)</f>
        <v>0</v>
      </c>
      <c r="BF714" s="905">
        <f>SUM(BF630,BF652,BF676,BF688,BF700,BF707,BF713,BF664)</f>
        <v>0</v>
      </c>
      <c r="BG714" s="926"/>
      <c r="BH714" s="905">
        <f>SUM(BH630,BH652,BH676,BH688,BH700,BH707,BH713,BH664)</f>
        <v>0</v>
      </c>
      <c r="BI714" s="926"/>
      <c r="BJ714" s="905">
        <f>SUM(BJ630,BJ652,BJ676,BJ688,BJ700,BJ707,BJ713,BJ664)</f>
        <v>0</v>
      </c>
      <c r="BK714" s="926"/>
      <c r="BL714" s="905">
        <f>SUM(BL630,BL652,BL676,BL688,BL700,BL707,BL713,BL664)</f>
        <v>0</v>
      </c>
      <c r="BM714" s="926"/>
      <c r="BN714" s="905">
        <f>SUM(BN630,BN652,BN676,BN688,BN700,BN707,BN713,BN664)</f>
        <v>0</v>
      </c>
      <c r="BO714" s="926"/>
      <c r="BP714" s="489">
        <f>SUM(BF714:BO714)</f>
        <v>0</v>
      </c>
      <c r="BQ714" s="583">
        <f t="shared" ref="BQ714" si="1621">N714+Y714+AJ714+AU714+BF714</f>
        <v>0</v>
      </c>
      <c r="BR714" s="135">
        <f t="shared" ref="BR714" si="1622">P714+AA714+AL714+AW714+BH714</f>
        <v>0</v>
      </c>
      <c r="BS714" s="135">
        <f t="shared" ref="BS714" si="1623">R714+AC714+AN714+AY714+BJ714</f>
        <v>0</v>
      </c>
      <c r="BT714" s="135">
        <f t="shared" ref="BT714" si="1624">T714+AE714+AP714+BA714+BL714</f>
        <v>0</v>
      </c>
      <c r="BU714" s="135">
        <f t="shared" ref="BU714" si="1625">V714+AG714+AR714+BC714+BN714</f>
        <v>0</v>
      </c>
      <c r="BV714" s="549">
        <f t="shared" ref="BV714" si="1626">SUM(BQ714:BU714)</f>
        <v>0</v>
      </c>
      <c r="BW714" s="1031">
        <f>SUM(BW630,BW652,BW676,BW688,BW700,BW707,BW713,BW664)</f>
        <v>0</v>
      </c>
      <c r="BX714" s="926"/>
      <c r="BY714" s="905">
        <f>SUM(BY630,BY652,BY676,BY688,BY700,BY707,BY713,BY664)</f>
        <v>0</v>
      </c>
      <c r="BZ714" s="926"/>
      <c r="CA714" s="905">
        <f>SUM(CA630,CA652,CA676,CA688,CA700,CA707,CA713,CA664)</f>
        <v>0</v>
      </c>
      <c r="CB714" s="926"/>
      <c r="CC714" s="905">
        <f>SUM(CC630,CC652,CC676,CC688,CC700,CC707,CC713,CC664)</f>
        <v>0</v>
      </c>
      <c r="CD714" s="926"/>
      <c r="CE714" s="905">
        <f>SUM(CE630,CE652,CE676,CE688,CE700,CE707,CE713,CE664)</f>
        <v>0</v>
      </c>
      <c r="CF714" s="926"/>
      <c r="CG714" s="135">
        <f>SUM(BW714:CF714)</f>
        <v>0</v>
      </c>
      <c r="CH714" s="905">
        <f>SUM(CH630,CH652,CH676,CH688,CH700,CH707,CH713,CH664)</f>
        <v>0</v>
      </c>
      <c r="CI714" s="926"/>
      <c r="CJ714" s="905">
        <f>SUM(CJ630,CJ652,CJ676,CJ688,CJ700,CJ707,CJ713,CJ664)</f>
        <v>0</v>
      </c>
      <c r="CK714" s="926"/>
      <c r="CL714" s="905">
        <f>SUM(CL630,CL652,CL676,CL688,CL700,CL707,CL713,CL664)</f>
        <v>0</v>
      </c>
      <c r="CM714" s="926"/>
      <c r="CN714" s="905">
        <f>SUM(CN630,CN652,CN676,CN688,CN700,CN707,CN713,CN664)</f>
        <v>0</v>
      </c>
      <c r="CO714" s="926"/>
      <c r="CP714" s="905">
        <f>SUM(CP630,CP652,CP676,CP688,CP700,CP707,CP713,CP664)</f>
        <v>0</v>
      </c>
      <c r="CQ714" s="926"/>
      <c r="CR714" s="135">
        <f>SUM(CH714:CQ714)</f>
        <v>0</v>
      </c>
      <c r="CS714" s="905">
        <f>SUM(CS630,CS652,CS676,CS688,CS700,CS707,CS713,CS664)</f>
        <v>0</v>
      </c>
      <c r="CT714" s="926"/>
      <c r="CU714" s="905">
        <f>SUM(CU630,CU652,CU676,CU688,CU700,CU707,CU713,CU664)</f>
        <v>0</v>
      </c>
      <c r="CV714" s="926"/>
      <c r="CW714" s="905">
        <f>SUM(CW630,CW652,CW676,CW688,CW700,CW707,CW713,CW664)</f>
        <v>0</v>
      </c>
      <c r="CX714" s="926"/>
      <c r="CY714" s="905">
        <f>SUM(CY630,CY652,CY676,CY688,CY700,CY707,CY713,CY664)</f>
        <v>0</v>
      </c>
      <c r="CZ714" s="926"/>
      <c r="DA714" s="905">
        <f>SUM(DA630,DA652,DA676,DA688,DA700,DA707,DA713,DA664)</f>
        <v>0</v>
      </c>
      <c r="DB714" s="926"/>
      <c r="DC714" s="135">
        <f>SUM(CS714:DB714)</f>
        <v>0</v>
      </c>
      <c r="DD714" s="905">
        <f>SUM(DD630,DD652,DD676,DD688,DD700,DD707,DD713,DD664)</f>
        <v>0</v>
      </c>
      <c r="DE714" s="926"/>
      <c r="DF714" s="905">
        <f>SUM(DF630,DF652,DF676,DF688,DF700,DF707,DF713,DF664)</f>
        <v>0</v>
      </c>
      <c r="DG714" s="926"/>
      <c r="DH714" s="905">
        <f>SUM(DH630,DH652,DH676,DH688,DH700,DH707,DH713,DH664)</f>
        <v>0</v>
      </c>
      <c r="DI714" s="926"/>
      <c r="DJ714" s="905">
        <f>SUM(DJ630,DJ652,DJ676,DJ688,DJ700,DJ707,DJ713,DJ664)</f>
        <v>0</v>
      </c>
      <c r="DK714" s="926"/>
      <c r="DL714" s="905">
        <f>SUM(DL630,DL652,DL676,DL688,DL700,DL707,DL713,DL664)</f>
        <v>0</v>
      </c>
      <c r="DM714" s="926"/>
      <c r="DN714" s="135">
        <f>SUM(DD714:DM714)</f>
        <v>0</v>
      </c>
      <c r="DO714" s="905">
        <f>SUM(DO630,DO652,DO676,DO688,DO700,DO707,DO713,DO664)</f>
        <v>0</v>
      </c>
      <c r="DP714" s="926"/>
      <c r="DQ714" s="905">
        <f>SUM(DQ630,DQ652,DQ676,DQ688,DQ700,DQ707,DQ713,DQ664)</f>
        <v>0</v>
      </c>
      <c r="DR714" s="926"/>
      <c r="DS714" s="905">
        <f>SUM(DS630,DS652,DS676,DS688,DS700,DS707,DS713,DS664)</f>
        <v>0</v>
      </c>
      <c r="DT714" s="926"/>
      <c r="DU714" s="905">
        <f>SUM(DU630,DU652,DU676,DU688,DU700,DU707,DU713,DU664)</f>
        <v>0</v>
      </c>
      <c r="DV714" s="926"/>
      <c r="DW714" s="905">
        <f>SUM(DW630,DW652,DW676,DW688,DW700,DW707,DW713,DW664)</f>
        <v>0</v>
      </c>
      <c r="DX714" s="926"/>
      <c r="DY714" s="135">
        <f>SUM(DO714:DX714)</f>
        <v>0</v>
      </c>
      <c r="DZ714" s="583">
        <f t="shared" ref="DZ714" si="1627">BW714+CH714+CS714+DD714+DO714</f>
        <v>0</v>
      </c>
      <c r="EA714" s="135">
        <f t="shared" ref="EA714" si="1628">BY714+CJ714+CU714+DF714+DQ714</f>
        <v>0</v>
      </c>
      <c r="EB714" s="135">
        <f t="shared" ref="EB714" si="1629">CA714+CL714+CW714+DH714+DS714</f>
        <v>0</v>
      </c>
      <c r="EC714" s="135">
        <f t="shared" ref="EC714" si="1630">CC714+CN714+CY714+DJ714+DU714</f>
        <v>0</v>
      </c>
      <c r="ED714" s="135">
        <f t="shared" ref="ED714" si="1631">CE714+CP714+DA714+DL714+DW714</f>
        <v>0</v>
      </c>
      <c r="EE714" s="549">
        <f t="shared" ref="EE714" si="1632">SUM(DZ714:ED714)</f>
        <v>0</v>
      </c>
      <c r="EF714" s="292">
        <f>N714+Y714+AJ714+AU714+BF714+BW714+CH714+CS714+DD714+DO714</f>
        <v>0</v>
      </c>
      <c r="EG714" s="292">
        <f>P714+AA714+AL714+AW714+BH714+BY714+CJ714+CU714+DF714+DQ714</f>
        <v>0</v>
      </c>
      <c r="EH714" s="292">
        <f>R714+AC714+AN714+AY714+BJ714+CA714+CL714+CW714+DH714+DS714</f>
        <v>0</v>
      </c>
      <c r="EI714" s="292">
        <f>T714+AE714+AP714+BA714+BL714+CC714+CN714+CY714+DJ714+DU714</f>
        <v>0</v>
      </c>
      <c r="EJ714" s="292">
        <f>V714+AG714+AR714+BC714+BN714+CE714+CP714+DA714+DL714+DW714</f>
        <v>0</v>
      </c>
      <c r="EK714" s="390">
        <f t="shared" si="1616"/>
        <v>0</v>
      </c>
      <c r="EL714" s="34"/>
    </row>
    <row r="715" spans="1:142" ht="15" customHeight="1">
      <c r="C715" s="922"/>
      <c r="D715" s="923"/>
      <c r="E715" s="923"/>
      <c r="F715" s="923"/>
      <c r="G715" s="923"/>
      <c r="H715" s="923"/>
      <c r="I715" s="923"/>
      <c r="J715" s="923"/>
      <c r="K715" s="923"/>
      <c r="L715" s="923"/>
      <c r="M715" s="669"/>
      <c r="N715" s="125"/>
      <c r="O715" s="103"/>
      <c r="P715" s="125"/>
      <c r="Q715" s="103"/>
      <c r="R715" s="125"/>
      <c r="S715" s="103"/>
      <c r="T715" s="125"/>
      <c r="U715" s="103"/>
      <c r="V715" s="125"/>
      <c r="W715" s="103"/>
      <c r="X715" s="99"/>
      <c r="Y715" s="125"/>
      <c r="Z715" s="103"/>
      <c r="AA715" s="125"/>
      <c r="AB715" s="103"/>
      <c r="AC715" s="125"/>
      <c r="AD715" s="103"/>
      <c r="AE715" s="125"/>
      <c r="AF715" s="103"/>
      <c r="AG715" s="125"/>
      <c r="AH715" s="103"/>
      <c r="AI715" s="99"/>
      <c r="AJ715" s="125"/>
      <c r="AK715" s="103"/>
      <c r="AL715" s="125"/>
      <c r="AM715" s="103"/>
      <c r="AN715" s="125"/>
      <c r="AO715" s="103"/>
      <c r="AP715" s="125"/>
      <c r="AQ715" s="103"/>
      <c r="AR715" s="125"/>
      <c r="AS715" s="103"/>
      <c r="AT715" s="99"/>
      <c r="AU715" s="125"/>
      <c r="AV715" s="103"/>
      <c r="AW715" s="125"/>
      <c r="AX715" s="103"/>
      <c r="AY715" s="125"/>
      <c r="AZ715" s="103"/>
      <c r="BA715" s="125"/>
      <c r="BB715" s="103"/>
      <c r="BC715" s="125"/>
      <c r="BD715" s="103"/>
      <c r="BE715" s="99"/>
      <c r="BF715" s="125"/>
      <c r="BG715" s="103"/>
      <c r="BH715" s="125"/>
      <c r="BI715" s="103"/>
      <c r="BJ715" s="125"/>
      <c r="BK715" s="103"/>
      <c r="BL715" s="125"/>
      <c r="BM715" s="103"/>
      <c r="BN715" s="125"/>
      <c r="BO715" s="103"/>
      <c r="BP715" s="512"/>
      <c r="BQ715" s="560"/>
      <c r="BR715" s="512"/>
      <c r="BS715" s="512"/>
      <c r="BT715" s="512"/>
      <c r="BU715" s="512"/>
      <c r="BV715" s="542"/>
      <c r="BX715" s="103"/>
      <c r="BY715" s="125"/>
      <c r="BZ715" s="103"/>
      <c r="CA715" s="125"/>
      <c r="CB715" s="103"/>
      <c r="CC715" s="125"/>
      <c r="CD715" s="103"/>
      <c r="CE715" s="125"/>
      <c r="CF715" s="103"/>
      <c r="CG715" s="99"/>
      <c r="CH715" s="125"/>
      <c r="CI715" s="103"/>
      <c r="CJ715" s="125"/>
      <c r="CK715" s="103"/>
      <c r="CL715" s="125"/>
      <c r="CM715" s="103"/>
      <c r="CN715" s="125"/>
      <c r="CO715" s="103"/>
      <c r="CP715" s="125"/>
      <c r="CQ715" s="103"/>
      <c r="CR715" s="99"/>
      <c r="CS715" s="125"/>
      <c r="CT715" s="103"/>
      <c r="CU715" s="125"/>
      <c r="CV715" s="103"/>
      <c r="CW715" s="125"/>
      <c r="CX715" s="103"/>
      <c r="CY715" s="125"/>
      <c r="CZ715" s="103"/>
      <c r="DA715" s="125"/>
      <c r="DB715" s="103"/>
      <c r="DC715" s="99"/>
      <c r="DD715" s="125"/>
      <c r="DE715" s="103"/>
      <c r="DF715" s="125"/>
      <c r="DG715" s="103"/>
      <c r="DH715" s="125"/>
      <c r="DI715" s="103"/>
      <c r="DJ715" s="125"/>
      <c r="DK715" s="103"/>
      <c r="DL715" s="125"/>
      <c r="DM715" s="103"/>
      <c r="DN715" s="99"/>
      <c r="DO715" s="125"/>
      <c r="DP715" s="103"/>
      <c r="DQ715" s="125"/>
      <c r="DR715" s="103"/>
      <c r="DS715" s="125"/>
      <c r="DT715" s="103"/>
      <c r="DU715" s="125"/>
      <c r="DV715" s="103"/>
      <c r="DW715" s="125"/>
      <c r="DX715" s="103"/>
      <c r="DY715" s="99"/>
      <c r="DZ715" s="560"/>
      <c r="EA715" s="512"/>
      <c r="EB715" s="512"/>
      <c r="EC715" s="512"/>
      <c r="ED715" s="512"/>
      <c r="EE715" s="542"/>
      <c r="EF715" s="139"/>
      <c r="EG715" s="139"/>
      <c r="EH715" s="139"/>
      <c r="EI715" s="139"/>
      <c r="EJ715" s="139"/>
      <c r="EK715" s="99"/>
      <c r="EL715" s="34"/>
    </row>
    <row r="716" spans="1:142" ht="15" customHeight="1">
      <c r="C716" s="852" t="s">
        <v>96</v>
      </c>
      <c r="D716" s="853"/>
      <c r="E716" s="853"/>
      <c r="F716" s="853"/>
      <c r="G716" s="853"/>
      <c r="H716" s="853"/>
      <c r="I716" s="853"/>
      <c r="J716" s="853"/>
      <c r="K716" s="853"/>
      <c r="L716" s="853"/>
      <c r="M716" s="854"/>
      <c r="N716" s="883">
        <f>N588+N714</f>
        <v>0</v>
      </c>
      <c r="O716" s="885"/>
      <c r="P716" s="883">
        <f>P588+P714</f>
        <v>0</v>
      </c>
      <c r="Q716" s="885"/>
      <c r="R716" s="883">
        <f>R588+R714</f>
        <v>0</v>
      </c>
      <c r="S716" s="885"/>
      <c r="T716" s="883">
        <f>T588+T714</f>
        <v>0</v>
      </c>
      <c r="U716" s="885"/>
      <c r="V716" s="883">
        <f>V588+V714</f>
        <v>0</v>
      </c>
      <c r="W716" s="885"/>
      <c r="X716" s="135">
        <f>SUM(N716:W716)</f>
        <v>0</v>
      </c>
      <c r="Y716" s="883">
        <f>Y588+Y714</f>
        <v>0</v>
      </c>
      <c r="Z716" s="885"/>
      <c r="AA716" s="883">
        <f>AA588+AA714</f>
        <v>0</v>
      </c>
      <c r="AB716" s="885"/>
      <c r="AC716" s="883">
        <f>AC588+AC714</f>
        <v>0</v>
      </c>
      <c r="AD716" s="885"/>
      <c r="AE716" s="883">
        <f>AE588+AE714</f>
        <v>0</v>
      </c>
      <c r="AF716" s="885"/>
      <c r="AG716" s="883">
        <f>AG588+AG714</f>
        <v>0</v>
      </c>
      <c r="AH716" s="885"/>
      <c r="AI716" s="135">
        <f>SUM(Y716:AG716)</f>
        <v>0</v>
      </c>
      <c r="AJ716" s="883">
        <f>AJ588+AJ714</f>
        <v>0</v>
      </c>
      <c r="AK716" s="885"/>
      <c r="AL716" s="883">
        <f>AL588+AL714</f>
        <v>0</v>
      </c>
      <c r="AM716" s="885"/>
      <c r="AN716" s="883">
        <f>AN588+AN714</f>
        <v>0</v>
      </c>
      <c r="AO716" s="885"/>
      <c r="AP716" s="883">
        <f>AP588+AP714</f>
        <v>0</v>
      </c>
      <c r="AQ716" s="885"/>
      <c r="AR716" s="883">
        <f>AR588+AR714</f>
        <v>0</v>
      </c>
      <c r="AS716" s="885"/>
      <c r="AT716" s="135">
        <f>SUM(AJ716:AS716)</f>
        <v>0</v>
      </c>
      <c r="AU716" s="883">
        <f>AU588+AU714</f>
        <v>0</v>
      </c>
      <c r="AV716" s="885"/>
      <c r="AW716" s="883">
        <f>AW588+AW714</f>
        <v>0</v>
      </c>
      <c r="AX716" s="885"/>
      <c r="AY716" s="883">
        <f>AY588+AY714</f>
        <v>0</v>
      </c>
      <c r="AZ716" s="885"/>
      <c r="BA716" s="883">
        <f>BA588+BA714</f>
        <v>0</v>
      </c>
      <c r="BB716" s="885"/>
      <c r="BC716" s="883">
        <f>BC588+BC714</f>
        <v>0</v>
      </c>
      <c r="BD716" s="885"/>
      <c r="BE716" s="135">
        <f>SUM(AU716:BD716)</f>
        <v>0</v>
      </c>
      <c r="BF716" s="883">
        <f>BF588+BF714</f>
        <v>0</v>
      </c>
      <c r="BG716" s="885"/>
      <c r="BH716" s="883">
        <f>BH588+BH714</f>
        <v>0</v>
      </c>
      <c r="BI716" s="885"/>
      <c r="BJ716" s="883">
        <f>BJ588+BJ714</f>
        <v>0</v>
      </c>
      <c r="BK716" s="885"/>
      <c r="BL716" s="883">
        <f>BL588+BL714</f>
        <v>0</v>
      </c>
      <c r="BM716" s="885"/>
      <c r="BN716" s="883">
        <f>BN588+BN714</f>
        <v>0</v>
      </c>
      <c r="BO716" s="885"/>
      <c r="BP716" s="489">
        <f>SUM(BF716:BO716)</f>
        <v>0</v>
      </c>
      <c r="BQ716" s="583">
        <f t="shared" ref="BQ716" si="1633">N716+Y716+AJ716+AU716+BF716</f>
        <v>0</v>
      </c>
      <c r="BR716" s="135">
        <f t="shared" ref="BR716" si="1634">P716+AA716+AL716+AW716+BH716</f>
        <v>0</v>
      </c>
      <c r="BS716" s="135">
        <f t="shared" ref="BS716" si="1635">R716+AC716+AN716+AY716+BJ716</f>
        <v>0</v>
      </c>
      <c r="BT716" s="135">
        <f t="shared" ref="BT716" si="1636">T716+AE716+AP716+BA716+BL716</f>
        <v>0</v>
      </c>
      <c r="BU716" s="135">
        <f t="shared" ref="BU716" si="1637">V716+AG716+AR716+BC716+BN716</f>
        <v>0</v>
      </c>
      <c r="BV716" s="549">
        <f t="shared" ref="BV716" si="1638">SUM(BQ716:BU716)</f>
        <v>0</v>
      </c>
      <c r="BW716" s="978">
        <f>BW588+BW714</f>
        <v>0</v>
      </c>
      <c r="BX716" s="885"/>
      <c r="BY716" s="883">
        <f>BY588+BY714</f>
        <v>0</v>
      </c>
      <c r="BZ716" s="885"/>
      <c r="CA716" s="883">
        <f>CA588+CA714</f>
        <v>0</v>
      </c>
      <c r="CB716" s="885"/>
      <c r="CC716" s="883">
        <f>CC588+CC714</f>
        <v>0</v>
      </c>
      <c r="CD716" s="885"/>
      <c r="CE716" s="883">
        <f>CE588+CE714</f>
        <v>0</v>
      </c>
      <c r="CF716" s="885"/>
      <c r="CG716" s="135">
        <f>SUM(BW716:CF716)</f>
        <v>0</v>
      </c>
      <c r="CH716" s="883">
        <f>CH588+CH714</f>
        <v>0</v>
      </c>
      <c r="CI716" s="885"/>
      <c r="CJ716" s="883">
        <f>CJ588+CJ714</f>
        <v>0</v>
      </c>
      <c r="CK716" s="885"/>
      <c r="CL716" s="883">
        <f>CL588+CL714</f>
        <v>0</v>
      </c>
      <c r="CM716" s="885"/>
      <c r="CN716" s="883">
        <f>CN588+CN714</f>
        <v>0</v>
      </c>
      <c r="CO716" s="885"/>
      <c r="CP716" s="883">
        <f>CP588+CP714</f>
        <v>0</v>
      </c>
      <c r="CQ716" s="885"/>
      <c r="CR716" s="135">
        <f>SUM(CH716:CQ716)</f>
        <v>0</v>
      </c>
      <c r="CS716" s="883">
        <f>CS588+CS714</f>
        <v>0</v>
      </c>
      <c r="CT716" s="885"/>
      <c r="CU716" s="883">
        <f>CU588+CU714</f>
        <v>0</v>
      </c>
      <c r="CV716" s="885"/>
      <c r="CW716" s="883">
        <f>CW588+CW714</f>
        <v>0</v>
      </c>
      <c r="CX716" s="885"/>
      <c r="CY716" s="883">
        <f>CY588+CY714</f>
        <v>0</v>
      </c>
      <c r="CZ716" s="885"/>
      <c r="DA716" s="883">
        <f>DA588+DA714</f>
        <v>0</v>
      </c>
      <c r="DB716" s="885"/>
      <c r="DC716" s="135">
        <f>SUM(CS716:DB716)</f>
        <v>0</v>
      </c>
      <c r="DD716" s="883">
        <f>DD588+DD714</f>
        <v>0</v>
      </c>
      <c r="DE716" s="885"/>
      <c r="DF716" s="883">
        <f>DF588+DF714</f>
        <v>0</v>
      </c>
      <c r="DG716" s="885"/>
      <c r="DH716" s="883">
        <f>DH588+DH714</f>
        <v>0</v>
      </c>
      <c r="DI716" s="885"/>
      <c r="DJ716" s="883">
        <f>DJ588+DJ714</f>
        <v>0</v>
      </c>
      <c r="DK716" s="885"/>
      <c r="DL716" s="883">
        <f>DL588+DL714</f>
        <v>0</v>
      </c>
      <c r="DM716" s="885"/>
      <c r="DN716" s="135">
        <f>SUM(DD716:DM716)</f>
        <v>0</v>
      </c>
      <c r="DO716" s="883">
        <f>DO588+DO714</f>
        <v>0</v>
      </c>
      <c r="DP716" s="885"/>
      <c r="DQ716" s="883">
        <f>DQ588+DQ714</f>
        <v>0</v>
      </c>
      <c r="DR716" s="885"/>
      <c r="DS716" s="883">
        <f>DS588+DS714</f>
        <v>0</v>
      </c>
      <c r="DT716" s="885"/>
      <c r="DU716" s="883">
        <f>DU588+DU714</f>
        <v>0</v>
      </c>
      <c r="DV716" s="885"/>
      <c r="DW716" s="883">
        <f>DW588+DW714</f>
        <v>0</v>
      </c>
      <c r="DX716" s="885"/>
      <c r="DY716" s="135">
        <f>SUM(DO716:DX716)</f>
        <v>0</v>
      </c>
      <c r="DZ716" s="583">
        <f t="shared" ref="DZ716" si="1639">BW716+CH716+CS716+DD716+DO716</f>
        <v>0</v>
      </c>
      <c r="EA716" s="135">
        <f t="shared" ref="EA716" si="1640">BY716+CJ716+CU716+DF716+DQ716</f>
        <v>0</v>
      </c>
      <c r="EB716" s="135">
        <f t="shared" ref="EB716" si="1641">CA716+CL716+CW716+DH716+DS716</f>
        <v>0</v>
      </c>
      <c r="EC716" s="135">
        <f t="shared" ref="EC716" si="1642">CC716+CN716+CY716+DJ716+DU716</f>
        <v>0</v>
      </c>
      <c r="ED716" s="135">
        <f t="shared" ref="ED716" si="1643">CE716+CP716+DA716+DL716+DW716</f>
        <v>0</v>
      </c>
      <c r="EE716" s="549">
        <f t="shared" ref="EE716" si="1644">SUM(DZ716:ED716)</f>
        <v>0</v>
      </c>
      <c r="EF716" s="292">
        <f>N716+Y716+AJ716+AU716+BF716+BW716+CH716+CS716+DD716+DO716</f>
        <v>0</v>
      </c>
      <c r="EG716" s="292">
        <f>P716+AA716+AL716+AW716+BH716+BY716+CJ716+CU716+DF716+DQ716</f>
        <v>0</v>
      </c>
      <c r="EH716" s="292">
        <f>R716+AC716+AN716+AY716+BJ716+CA716+CL716+CW716+DH716+DS716</f>
        <v>0</v>
      </c>
      <c r="EI716" s="292">
        <f>T716+AE716+AP716+BA716+BL716+CC716+CN716+CY716+DJ716+DU716</f>
        <v>0</v>
      </c>
      <c r="EJ716" s="292">
        <f>V716+AG716+AR716+BC716+BN716+CE716+CP716+DA716+DL716+DW716</f>
        <v>0</v>
      </c>
      <c r="EK716" s="293">
        <f>SUM(EF716:EJ716)</f>
        <v>0</v>
      </c>
      <c r="EL716" s="34"/>
    </row>
    <row r="717" spans="1:142" ht="15" customHeight="1">
      <c r="C717" s="922"/>
      <c r="D717" s="923"/>
      <c r="E717" s="923"/>
      <c r="F717" s="923"/>
      <c r="G717" s="923"/>
      <c r="H717" s="923"/>
      <c r="I717" s="923"/>
      <c r="J717" s="923"/>
      <c r="K717" s="923"/>
      <c r="L717" s="923"/>
      <c r="M717" s="669"/>
      <c r="N717" s="246"/>
      <c r="O717" s="391"/>
      <c r="P717" s="246"/>
      <c r="Q717" s="391"/>
      <c r="R717" s="246"/>
      <c r="S717" s="391"/>
      <c r="T717" s="246"/>
      <c r="U717" s="391"/>
      <c r="V717" s="246"/>
      <c r="W717" s="391"/>
      <c r="X717" s="99"/>
      <c r="Y717" s="246"/>
      <c r="Z717" s="391"/>
      <c r="AA717" s="246"/>
      <c r="AB717" s="391"/>
      <c r="AC717" s="246"/>
      <c r="AD717" s="391"/>
      <c r="AE717" s="246"/>
      <c r="AF717" s="391"/>
      <c r="AG717" s="246"/>
      <c r="AH717" s="391"/>
      <c r="AI717" s="99"/>
      <c r="AJ717" s="246"/>
      <c r="AK717" s="391"/>
      <c r="AL717" s="246"/>
      <c r="AM717" s="391"/>
      <c r="AN717" s="246"/>
      <c r="AO717" s="391"/>
      <c r="AP717" s="246"/>
      <c r="AQ717" s="391"/>
      <c r="AR717" s="246"/>
      <c r="AS717" s="391"/>
      <c r="AT717" s="99"/>
      <c r="AU717" s="246"/>
      <c r="AV717" s="391"/>
      <c r="AW717" s="246"/>
      <c r="AX717" s="391"/>
      <c r="AY717" s="246"/>
      <c r="AZ717" s="391"/>
      <c r="BA717" s="246"/>
      <c r="BB717" s="391"/>
      <c r="BC717" s="246"/>
      <c r="BD717" s="391"/>
      <c r="BE717" s="99"/>
      <c r="BF717" s="246"/>
      <c r="BG717" s="391"/>
      <c r="BH717" s="246"/>
      <c r="BI717" s="391"/>
      <c r="BJ717" s="246"/>
      <c r="BK717" s="391"/>
      <c r="BL717" s="246"/>
      <c r="BM717" s="391"/>
      <c r="BN717" s="246"/>
      <c r="BO717" s="391"/>
      <c r="BP717" s="512"/>
      <c r="BQ717" s="560"/>
      <c r="BR717" s="512"/>
      <c r="BS717" s="512"/>
      <c r="BT717" s="512"/>
      <c r="BU717" s="512"/>
      <c r="BV717" s="542"/>
      <c r="BW717" s="492"/>
      <c r="BX717" s="391"/>
      <c r="BY717" s="246"/>
      <c r="BZ717" s="391"/>
      <c r="CA717" s="246"/>
      <c r="CB717" s="391"/>
      <c r="CC717" s="246"/>
      <c r="CD717" s="391"/>
      <c r="CE717" s="246"/>
      <c r="CF717" s="391"/>
      <c r="CG717" s="99"/>
      <c r="CH717" s="246"/>
      <c r="CI717" s="391"/>
      <c r="CJ717" s="246"/>
      <c r="CK717" s="391"/>
      <c r="CL717" s="246"/>
      <c r="CM717" s="391"/>
      <c r="CN717" s="246"/>
      <c r="CO717" s="391"/>
      <c r="CP717" s="246"/>
      <c r="CQ717" s="391"/>
      <c r="CR717" s="99"/>
      <c r="CS717" s="246"/>
      <c r="CT717" s="391"/>
      <c r="CU717" s="246"/>
      <c r="CV717" s="391"/>
      <c r="CW717" s="246"/>
      <c r="CX717" s="391"/>
      <c r="CY717" s="246"/>
      <c r="CZ717" s="391"/>
      <c r="DA717" s="246"/>
      <c r="DB717" s="391"/>
      <c r="DC717" s="99"/>
      <c r="DD717" s="246"/>
      <c r="DE717" s="391"/>
      <c r="DF717" s="246"/>
      <c r="DG717" s="391"/>
      <c r="DH717" s="246"/>
      <c r="DI717" s="391"/>
      <c r="DJ717" s="246"/>
      <c r="DK717" s="391"/>
      <c r="DL717" s="246"/>
      <c r="DM717" s="391"/>
      <c r="DN717" s="99"/>
      <c r="DO717" s="246"/>
      <c r="DP717" s="391"/>
      <c r="DQ717" s="246"/>
      <c r="DR717" s="391"/>
      <c r="DS717" s="246"/>
      <c r="DT717" s="391"/>
      <c r="DU717" s="246"/>
      <c r="DV717" s="391"/>
      <c r="DW717" s="246"/>
      <c r="DX717" s="391"/>
      <c r="DY717" s="99"/>
      <c r="DZ717" s="560"/>
      <c r="EA717" s="512"/>
      <c r="EB717" s="512"/>
      <c r="EC717" s="512"/>
      <c r="ED717" s="512"/>
      <c r="EE717" s="542"/>
      <c r="EF717" s="139"/>
      <c r="EG717" s="139"/>
      <c r="EH717" s="139"/>
      <c r="EI717" s="139"/>
      <c r="EJ717" s="139"/>
      <c r="EK717" s="99"/>
      <c r="EL717" s="34"/>
    </row>
    <row r="718" spans="1:142" ht="15" customHeight="1">
      <c r="C718" s="852" t="s">
        <v>97</v>
      </c>
      <c r="D718" s="853"/>
      <c r="E718" s="853"/>
      <c r="F718" s="853"/>
      <c r="G718" s="853"/>
      <c r="H718" s="853"/>
      <c r="I718" s="853"/>
      <c r="J718" s="853"/>
      <c r="K718" s="853"/>
      <c r="L718" s="853"/>
      <c r="M718" s="854"/>
      <c r="N718" s="883">
        <f>N610+N612+N716</f>
        <v>0</v>
      </c>
      <c r="O718" s="885"/>
      <c r="P718" s="883">
        <f>P610+P612+P716</f>
        <v>0</v>
      </c>
      <c r="Q718" s="885"/>
      <c r="R718" s="883">
        <f>R610+R612+R716</f>
        <v>0</v>
      </c>
      <c r="S718" s="885"/>
      <c r="T718" s="883">
        <f>T610+T612+T716</f>
        <v>0</v>
      </c>
      <c r="U718" s="885"/>
      <c r="V718" s="883">
        <f>V610+V612+V716</f>
        <v>0</v>
      </c>
      <c r="W718" s="885"/>
      <c r="X718" s="135">
        <f>SUM(N718:W718)</f>
        <v>0</v>
      </c>
      <c r="Y718" s="883">
        <f>Y610+Y612+Y716</f>
        <v>0</v>
      </c>
      <c r="Z718" s="885"/>
      <c r="AA718" s="883">
        <f>AA610+AA612+AA716</f>
        <v>0</v>
      </c>
      <c r="AB718" s="885"/>
      <c r="AC718" s="883">
        <f>AC610+AC612+AC716</f>
        <v>0</v>
      </c>
      <c r="AD718" s="885"/>
      <c r="AE718" s="883">
        <f>AE610+AE612+AE716</f>
        <v>0</v>
      </c>
      <c r="AF718" s="885"/>
      <c r="AG718" s="883">
        <f>AG610+AG612+AG716</f>
        <v>0</v>
      </c>
      <c r="AH718" s="885"/>
      <c r="AI718" s="135">
        <f>SUM(Y718:AG718)</f>
        <v>0</v>
      </c>
      <c r="AJ718" s="883">
        <f>AJ610+AJ612+AJ716</f>
        <v>0</v>
      </c>
      <c r="AK718" s="885"/>
      <c r="AL718" s="883">
        <f>AL610+AL612+AL716</f>
        <v>0</v>
      </c>
      <c r="AM718" s="885"/>
      <c r="AN718" s="883">
        <f>AN610+AN612+AN716</f>
        <v>0</v>
      </c>
      <c r="AO718" s="885"/>
      <c r="AP718" s="883">
        <f>AP610+AP612+AP716</f>
        <v>0</v>
      </c>
      <c r="AQ718" s="885"/>
      <c r="AR718" s="883">
        <f>AR610+AR612+AR716</f>
        <v>0</v>
      </c>
      <c r="AS718" s="885"/>
      <c r="AT718" s="135">
        <f>SUM(AJ718:AS718)</f>
        <v>0</v>
      </c>
      <c r="AU718" s="883">
        <f>AU610+AU612+AU716</f>
        <v>0</v>
      </c>
      <c r="AV718" s="885"/>
      <c r="AW718" s="883">
        <f>AW610+AW612+AW716</f>
        <v>0</v>
      </c>
      <c r="AX718" s="885"/>
      <c r="AY718" s="883">
        <f>AY610+AY612+AY716</f>
        <v>0</v>
      </c>
      <c r="AZ718" s="885"/>
      <c r="BA718" s="883">
        <f>BA610+BA612+BA716</f>
        <v>0</v>
      </c>
      <c r="BB718" s="885"/>
      <c r="BC718" s="883">
        <f>BC610+BC612+BC716</f>
        <v>0</v>
      </c>
      <c r="BD718" s="885"/>
      <c r="BE718" s="135">
        <f>SUM(AU718:BD718)</f>
        <v>0</v>
      </c>
      <c r="BF718" s="883">
        <f>BF610+BF612+BF716</f>
        <v>0</v>
      </c>
      <c r="BG718" s="885"/>
      <c r="BH718" s="883">
        <f>BH610+BH612+BH716</f>
        <v>0</v>
      </c>
      <c r="BI718" s="885"/>
      <c r="BJ718" s="883">
        <f>BJ610+BJ612+BJ716</f>
        <v>0</v>
      </c>
      <c r="BK718" s="885"/>
      <c r="BL718" s="883">
        <f>BL610+BL612+BL716</f>
        <v>0</v>
      </c>
      <c r="BM718" s="885"/>
      <c r="BN718" s="883">
        <f>BN610+BN612+BN716</f>
        <v>0</v>
      </c>
      <c r="BO718" s="885"/>
      <c r="BP718" s="489">
        <f>SUM(BF718:BO718)</f>
        <v>0</v>
      </c>
      <c r="BQ718" s="583">
        <f t="shared" ref="BQ718" si="1645">N718+Y718+AJ718+AU718+BF718</f>
        <v>0</v>
      </c>
      <c r="BR718" s="135">
        <f t="shared" ref="BR718" si="1646">P718+AA718+AL718+AW718+BH718</f>
        <v>0</v>
      </c>
      <c r="BS718" s="135">
        <f t="shared" ref="BS718" si="1647">R718+AC718+AN718+AY718+BJ718</f>
        <v>0</v>
      </c>
      <c r="BT718" s="135">
        <f t="shared" ref="BT718" si="1648">T718+AE718+AP718+BA718+BL718</f>
        <v>0</v>
      </c>
      <c r="BU718" s="135">
        <f t="shared" ref="BU718" si="1649">V718+AG718+AR718+BC718+BN718</f>
        <v>0</v>
      </c>
      <c r="BV718" s="549">
        <f t="shared" ref="BV718" si="1650">SUM(BQ718:BU718)</f>
        <v>0</v>
      </c>
      <c r="BW718" s="978">
        <f>BW610+BW612+BW716</f>
        <v>0</v>
      </c>
      <c r="BX718" s="885"/>
      <c r="BY718" s="883">
        <f>BY610+BY612+BY716</f>
        <v>0</v>
      </c>
      <c r="BZ718" s="885"/>
      <c r="CA718" s="883">
        <f>CA610+CA612+CA716</f>
        <v>0</v>
      </c>
      <c r="CB718" s="885"/>
      <c r="CC718" s="883">
        <f>CC610+CC612+CC716</f>
        <v>0</v>
      </c>
      <c r="CD718" s="885"/>
      <c r="CE718" s="883">
        <f>CE610+CE612+CE716</f>
        <v>0</v>
      </c>
      <c r="CF718" s="885"/>
      <c r="CG718" s="135">
        <f>SUM(BW718:CF718)</f>
        <v>0</v>
      </c>
      <c r="CH718" s="883">
        <f>CH610+CH612+CH716</f>
        <v>0</v>
      </c>
      <c r="CI718" s="885"/>
      <c r="CJ718" s="883">
        <f>CJ610+CJ612+CJ716</f>
        <v>0</v>
      </c>
      <c r="CK718" s="885"/>
      <c r="CL718" s="883">
        <f>CL610+CL612+CL716</f>
        <v>0</v>
      </c>
      <c r="CM718" s="885"/>
      <c r="CN718" s="883">
        <f>CN610+CN612+CN716</f>
        <v>0</v>
      </c>
      <c r="CO718" s="885"/>
      <c r="CP718" s="883">
        <f>CP610+CP612+CP716</f>
        <v>0</v>
      </c>
      <c r="CQ718" s="885"/>
      <c r="CR718" s="135">
        <f>SUM(CH718:CQ718)</f>
        <v>0</v>
      </c>
      <c r="CS718" s="883">
        <f>CS610+CS612+CS716</f>
        <v>0</v>
      </c>
      <c r="CT718" s="885"/>
      <c r="CU718" s="883">
        <f>CU610+CU612+CU716</f>
        <v>0</v>
      </c>
      <c r="CV718" s="885"/>
      <c r="CW718" s="883">
        <f>CW610+CW612+CW716</f>
        <v>0</v>
      </c>
      <c r="CX718" s="885"/>
      <c r="CY718" s="883">
        <f>CY610+CY612+CY716</f>
        <v>0</v>
      </c>
      <c r="CZ718" s="885"/>
      <c r="DA718" s="883">
        <f>DA610+DA612+DA716</f>
        <v>0</v>
      </c>
      <c r="DB718" s="885"/>
      <c r="DC718" s="135">
        <f>SUM(CS718:DB718)</f>
        <v>0</v>
      </c>
      <c r="DD718" s="883">
        <f>DD610+DD612+DD716</f>
        <v>0</v>
      </c>
      <c r="DE718" s="885"/>
      <c r="DF718" s="883">
        <f>DF610+DF612+DF716</f>
        <v>0</v>
      </c>
      <c r="DG718" s="885"/>
      <c r="DH718" s="883">
        <f>DH610+DH612+DH716</f>
        <v>0</v>
      </c>
      <c r="DI718" s="885"/>
      <c r="DJ718" s="883">
        <f>DJ610+DJ612+DJ716</f>
        <v>0</v>
      </c>
      <c r="DK718" s="885"/>
      <c r="DL718" s="883">
        <f>DL610+DL612+DL716</f>
        <v>0</v>
      </c>
      <c r="DM718" s="885"/>
      <c r="DN718" s="135">
        <f>SUM(DD718:DM718)</f>
        <v>0</v>
      </c>
      <c r="DO718" s="883">
        <f>DO610+DO612+DO716</f>
        <v>0</v>
      </c>
      <c r="DP718" s="885"/>
      <c r="DQ718" s="883">
        <f>DQ610+DQ612+DQ716</f>
        <v>0</v>
      </c>
      <c r="DR718" s="885"/>
      <c r="DS718" s="883">
        <f>DS610+DS612+DS716</f>
        <v>0</v>
      </c>
      <c r="DT718" s="885"/>
      <c r="DU718" s="883">
        <f>DU610+DU612+DU716</f>
        <v>0</v>
      </c>
      <c r="DV718" s="885"/>
      <c r="DW718" s="883">
        <f>DW610+DW612+DW716</f>
        <v>0</v>
      </c>
      <c r="DX718" s="885"/>
      <c r="DY718" s="135">
        <f>SUM(DO718:DX718)</f>
        <v>0</v>
      </c>
      <c r="DZ718" s="583">
        <f t="shared" ref="DZ718" si="1651">BW718+CH718+CS718+DD718+DO718</f>
        <v>0</v>
      </c>
      <c r="EA718" s="135">
        <f t="shared" ref="EA718" si="1652">BY718+CJ718+CU718+DF718+DQ718</f>
        <v>0</v>
      </c>
      <c r="EB718" s="135">
        <f t="shared" ref="EB718" si="1653">CA718+CL718+CW718+DH718+DS718</f>
        <v>0</v>
      </c>
      <c r="EC718" s="135">
        <f t="shared" ref="EC718" si="1654">CC718+CN718+CY718+DJ718+DU718</f>
        <v>0</v>
      </c>
      <c r="ED718" s="135">
        <f t="shared" ref="ED718" si="1655">CE718+CP718+DA718+DL718+DW718</f>
        <v>0</v>
      </c>
      <c r="EE718" s="549">
        <f t="shared" ref="EE718" si="1656">SUM(DZ718:ED718)</f>
        <v>0</v>
      </c>
      <c r="EF718" s="292">
        <f>N718+Y718+AJ718+AU718+BF718+BW718+CH718+CS718+DD718+DO718</f>
        <v>0</v>
      </c>
      <c r="EG718" s="292">
        <f>P718+AA718+AL718+AW718+BH718+BY718+CJ718+CU718+DF718+DQ718</f>
        <v>0</v>
      </c>
      <c r="EH718" s="292">
        <f>R718+AC718+AN718+AY718+BJ718+CA718+CL718+CW718+DH718+DS718</f>
        <v>0</v>
      </c>
      <c r="EI718" s="292">
        <f>T718+AE718+AP718+BA718+BL718+CC718+CN718+CY718+DJ718+DU718</f>
        <v>0</v>
      </c>
      <c r="EJ718" s="292">
        <f>V718+AG718+AR718+BC718+BN718+CE718+CP718+DA718+DL718+DW718</f>
        <v>0</v>
      </c>
      <c r="EK718" s="293">
        <f>SUM(EF718:EJ718)</f>
        <v>0</v>
      </c>
      <c r="EL718" s="34"/>
    </row>
    <row r="719" spans="1:142" ht="17.100000000000001" customHeight="1">
      <c r="N719" s="34"/>
      <c r="O719" s="34"/>
      <c r="Q719" s="34"/>
      <c r="S719" s="34"/>
      <c r="U719" s="34"/>
      <c r="W719" s="34"/>
      <c r="Y719" s="34"/>
      <c r="Z719" s="34"/>
      <c r="AB719" s="34"/>
      <c r="AD719" s="34"/>
      <c r="AF719" s="34"/>
      <c r="AH719" s="34"/>
      <c r="AJ719" s="34"/>
      <c r="AK719" s="34"/>
      <c r="AM719" s="34"/>
      <c r="AO719" s="34"/>
      <c r="AQ719" s="34"/>
      <c r="AS719" s="34"/>
      <c r="AU719" s="34"/>
      <c r="AV719" s="34"/>
      <c r="AX719" s="34"/>
      <c r="AZ719" s="34"/>
      <c r="BB719" s="34"/>
      <c r="BD719" s="34"/>
      <c r="BF719" s="34"/>
      <c r="BG719" s="34"/>
      <c r="BI719" s="34"/>
      <c r="BK719" s="34"/>
      <c r="BM719" s="34"/>
      <c r="BO719" s="34"/>
      <c r="BW719" s="34"/>
      <c r="BX719" s="34"/>
      <c r="BZ719" s="34"/>
      <c r="CB719" s="34"/>
      <c r="CD719" s="34"/>
      <c r="CF719" s="34"/>
      <c r="CH719" s="34"/>
      <c r="CI719" s="34"/>
      <c r="CK719" s="34"/>
      <c r="CM719" s="34"/>
      <c r="CO719" s="34"/>
      <c r="CQ719" s="34"/>
      <c r="CS719" s="34"/>
      <c r="CT719" s="34"/>
      <c r="CV719" s="34"/>
      <c r="CX719" s="34"/>
      <c r="CZ719" s="34"/>
      <c r="DB719" s="34"/>
      <c r="DD719" s="34"/>
      <c r="DE719" s="34"/>
      <c r="DG719" s="34"/>
      <c r="DI719" s="34"/>
      <c r="DK719" s="34"/>
      <c r="DM719" s="34"/>
      <c r="DO719" s="34"/>
      <c r="DP719" s="34"/>
      <c r="DR719" s="34"/>
      <c r="DT719" s="34"/>
      <c r="DV719" s="34"/>
      <c r="DX719" s="34"/>
    </row>
    <row r="720" spans="1:142" ht="17.100000000000001" customHeight="1">
      <c r="C720" s="398"/>
      <c r="D720" s="398"/>
      <c r="E720" s="398"/>
      <c r="F720" s="398"/>
      <c r="G720" s="398"/>
      <c r="H720" s="398"/>
      <c r="I720" s="398"/>
      <c r="J720" s="398"/>
      <c r="K720" s="398"/>
      <c r="L720" s="398"/>
      <c r="M720" s="398"/>
      <c r="N720" s="398"/>
      <c r="O720" s="398"/>
      <c r="P720" s="398"/>
      <c r="Q720" s="398"/>
      <c r="R720" s="398"/>
      <c r="S720" s="398"/>
      <c r="T720" s="398"/>
      <c r="U720" s="398"/>
      <c r="V720" s="398"/>
      <c r="W720" s="398"/>
      <c r="X720" s="398"/>
      <c r="Y720" s="398"/>
      <c r="Z720" s="398"/>
      <c r="AA720" s="398"/>
      <c r="AB720" s="398"/>
      <c r="AC720" s="398"/>
      <c r="AD720" s="398"/>
      <c r="AE720" s="398"/>
      <c r="AF720" s="398"/>
      <c r="AG720" s="398"/>
      <c r="AH720" s="398"/>
      <c r="AI720" s="398"/>
      <c r="AJ720" s="398"/>
      <c r="AK720" s="398"/>
      <c r="AL720" s="398"/>
      <c r="AM720" s="398"/>
      <c r="AN720" s="398"/>
      <c r="AO720" s="398"/>
      <c r="AP720" s="398"/>
      <c r="AQ720" s="398"/>
      <c r="AR720" s="398"/>
      <c r="AS720" s="398"/>
      <c r="AT720" s="398"/>
      <c r="AU720" s="398"/>
      <c r="AV720" s="398"/>
      <c r="AW720" s="398"/>
      <c r="AX720" s="398"/>
      <c r="AY720" s="398"/>
      <c r="AZ720" s="398"/>
      <c r="BA720" s="398"/>
      <c r="BB720" s="398"/>
      <c r="BC720" s="398"/>
      <c r="BD720" s="398"/>
      <c r="BE720" s="398"/>
      <c r="BF720" s="398"/>
      <c r="BG720" s="398"/>
      <c r="BH720" s="398"/>
      <c r="BI720" s="398"/>
      <c r="BJ720" s="398"/>
      <c r="BK720" s="398"/>
      <c r="BL720" s="398"/>
      <c r="BM720" s="398"/>
      <c r="BN720" s="398"/>
      <c r="BO720" s="398"/>
      <c r="BP720" s="398"/>
      <c r="BQ720" s="398"/>
      <c r="BR720" s="398"/>
      <c r="BS720" s="398"/>
      <c r="BT720" s="398"/>
      <c r="BU720" s="398"/>
      <c r="BV720" s="398"/>
      <c r="BW720" s="398"/>
      <c r="BX720" s="398"/>
      <c r="BY720" s="398"/>
      <c r="BZ720" s="398"/>
      <c r="CA720" s="398"/>
      <c r="CB720" s="398"/>
      <c r="CC720" s="398"/>
      <c r="CD720" s="398"/>
      <c r="CE720" s="398"/>
      <c r="CF720" s="398"/>
      <c r="CG720" s="398"/>
      <c r="CH720" s="398"/>
      <c r="CI720" s="398"/>
      <c r="CJ720" s="398"/>
      <c r="CK720" s="398"/>
      <c r="CL720" s="398"/>
      <c r="CM720" s="398"/>
      <c r="CN720" s="398"/>
      <c r="CO720" s="398"/>
      <c r="CP720" s="398"/>
      <c r="CQ720" s="398"/>
      <c r="CR720" s="398"/>
      <c r="CS720" s="398"/>
      <c r="CT720" s="398"/>
      <c r="CU720" s="398"/>
      <c r="CV720" s="398"/>
      <c r="CW720" s="398"/>
      <c r="CX720" s="398"/>
      <c r="CY720" s="398"/>
      <c r="CZ720" s="398"/>
      <c r="DA720" s="398"/>
      <c r="DB720" s="398"/>
      <c r="DC720" s="398"/>
      <c r="DD720" s="398"/>
      <c r="DE720" s="398"/>
      <c r="DF720" s="398"/>
      <c r="DG720" s="398"/>
      <c r="DH720" s="398"/>
      <c r="DI720" s="398"/>
      <c r="DJ720" s="398"/>
      <c r="DK720" s="398"/>
      <c r="DL720" s="398"/>
      <c r="DM720" s="398"/>
      <c r="DN720" s="398"/>
      <c r="DO720" s="398"/>
      <c r="DP720" s="398"/>
      <c r="DQ720" s="398"/>
      <c r="DR720" s="398"/>
      <c r="DS720" s="398"/>
      <c r="DT720" s="398"/>
      <c r="DU720" s="398"/>
      <c r="DV720" s="398"/>
      <c r="DW720" s="398"/>
      <c r="DX720" s="398"/>
      <c r="DY720" s="398"/>
      <c r="DZ720" s="398"/>
      <c r="EA720" s="398"/>
      <c r="EB720" s="398"/>
      <c r="EC720" s="398"/>
      <c r="ED720" s="398"/>
      <c r="EE720" s="398"/>
      <c r="EF720" s="399"/>
      <c r="EG720" s="399"/>
      <c r="EH720" s="399"/>
      <c r="EI720" s="399"/>
      <c r="EJ720" s="399"/>
      <c r="EK720" s="400"/>
    </row>
    <row r="721" spans="3:141" ht="17.100000000000001" customHeight="1">
      <c r="C721" s="398"/>
      <c r="D721" s="398"/>
      <c r="E721" s="398"/>
      <c r="F721" s="398"/>
      <c r="G721" s="398"/>
      <c r="H721" s="398"/>
      <c r="I721" s="398"/>
      <c r="J721" s="398"/>
      <c r="K721" s="398"/>
      <c r="L721" s="398"/>
      <c r="M721" s="398"/>
      <c r="N721" s="398"/>
      <c r="O721" s="398"/>
      <c r="P721" s="398"/>
      <c r="Q721" s="398"/>
      <c r="R721" s="398"/>
      <c r="S721" s="398"/>
      <c r="T721" s="398"/>
      <c r="U721" s="398"/>
      <c r="V721" s="398"/>
      <c r="W721" s="398"/>
      <c r="X721" s="398"/>
      <c r="Y721" s="398"/>
      <c r="Z721" s="398"/>
      <c r="AA721" s="398"/>
      <c r="AB721" s="398"/>
      <c r="AC721" s="398"/>
      <c r="AD721" s="398"/>
      <c r="AE721" s="398"/>
      <c r="AF721" s="398"/>
      <c r="AG721" s="398"/>
      <c r="AH721" s="398"/>
      <c r="AI721" s="398"/>
      <c r="AJ721" s="398"/>
      <c r="AK721" s="398"/>
      <c r="AL721" s="398"/>
      <c r="AM721" s="398"/>
      <c r="AN721" s="398"/>
      <c r="AO721" s="398"/>
      <c r="AP721" s="398"/>
      <c r="AQ721" s="398"/>
      <c r="AR721" s="398"/>
      <c r="AS721" s="398"/>
      <c r="AT721" s="398"/>
      <c r="AU721" s="398"/>
      <c r="AV721" s="398"/>
      <c r="AW721" s="398"/>
      <c r="AX721" s="398"/>
      <c r="AY721" s="398"/>
      <c r="AZ721" s="398"/>
      <c r="BA721" s="398"/>
      <c r="BB721" s="398"/>
      <c r="BC721" s="398"/>
      <c r="BD721" s="398"/>
      <c r="BE721" s="398"/>
      <c r="BF721" s="398"/>
      <c r="BG721" s="398"/>
      <c r="BH721" s="398"/>
      <c r="BI721" s="398"/>
      <c r="BJ721" s="398"/>
      <c r="BK721" s="398"/>
      <c r="BL721" s="398"/>
      <c r="BM721" s="398"/>
      <c r="BN721" s="398"/>
      <c r="BO721" s="398"/>
      <c r="BP721" s="398"/>
      <c r="BQ721" s="398"/>
      <c r="BR721" s="398"/>
      <c r="BS721" s="398"/>
      <c r="BT721" s="398"/>
      <c r="BU721" s="398"/>
      <c r="BV721" s="398"/>
      <c r="BW721" s="398"/>
      <c r="BX721" s="398"/>
      <c r="BY721" s="398"/>
      <c r="BZ721" s="398"/>
      <c r="CA721" s="398"/>
      <c r="CB721" s="398"/>
      <c r="CC721" s="398"/>
      <c r="CD721" s="398"/>
      <c r="CE721" s="398"/>
      <c r="CF721" s="398"/>
      <c r="CG721" s="398"/>
      <c r="CH721" s="398"/>
      <c r="CI721" s="398"/>
      <c r="CJ721" s="398"/>
      <c r="CK721" s="398"/>
      <c r="CL721" s="398"/>
      <c r="CM721" s="398"/>
      <c r="CN721" s="398"/>
      <c r="CO721" s="398"/>
      <c r="CP721" s="398"/>
      <c r="CQ721" s="398"/>
      <c r="CR721" s="398"/>
      <c r="CS721" s="398"/>
      <c r="CT721" s="398"/>
      <c r="CU721" s="398"/>
      <c r="CV721" s="398"/>
      <c r="CW721" s="398"/>
      <c r="CX721" s="398"/>
      <c r="CY721" s="398"/>
      <c r="CZ721" s="398"/>
      <c r="DA721" s="398"/>
      <c r="DB721" s="398"/>
      <c r="DC721" s="398"/>
      <c r="DD721" s="398"/>
      <c r="DE721" s="398"/>
      <c r="DF721" s="398"/>
      <c r="DG721" s="398"/>
      <c r="DH721" s="398"/>
      <c r="DI721" s="398"/>
      <c r="DJ721" s="398"/>
      <c r="DK721" s="398"/>
      <c r="DL721" s="398"/>
      <c r="DM721" s="398"/>
      <c r="DN721" s="398"/>
      <c r="DO721" s="398"/>
      <c r="DP721" s="398"/>
      <c r="DQ721" s="398"/>
      <c r="DR721" s="398"/>
      <c r="DS721" s="398"/>
      <c r="DT721" s="398"/>
      <c r="DU721" s="398"/>
      <c r="DV721" s="398"/>
      <c r="DW721" s="398"/>
      <c r="DX721" s="398"/>
      <c r="DY721" s="398"/>
      <c r="DZ721" s="398"/>
      <c r="EA721" s="398"/>
      <c r="EB721" s="398"/>
      <c r="EC721" s="398"/>
      <c r="ED721" s="398"/>
      <c r="EE721" s="398"/>
      <c r="EF721" s="399"/>
      <c r="EG721" s="399"/>
      <c r="EH721" s="399"/>
      <c r="EI721" s="399"/>
      <c r="EJ721" s="399"/>
      <c r="EK721" s="400"/>
    </row>
    <row r="722" spans="3:141" ht="17.100000000000001" customHeight="1">
      <c r="N722" s="34"/>
      <c r="O722" s="34"/>
      <c r="Q722" s="34"/>
      <c r="S722" s="34"/>
      <c r="U722" s="34"/>
      <c r="W722" s="34"/>
      <c r="Y722" s="34"/>
      <c r="Z722" s="34"/>
      <c r="AB722" s="34"/>
      <c r="AD722" s="34"/>
      <c r="AF722" s="34"/>
      <c r="AH722" s="34"/>
      <c r="AJ722" s="34"/>
      <c r="AK722" s="34"/>
      <c r="AM722" s="34"/>
      <c r="AO722" s="34"/>
      <c r="AQ722" s="34"/>
      <c r="AS722" s="34"/>
      <c r="AU722" s="34"/>
      <c r="AV722" s="34"/>
      <c r="AX722" s="34"/>
      <c r="AZ722" s="34"/>
      <c r="BB722" s="34"/>
      <c r="BD722" s="34"/>
      <c r="BF722" s="34"/>
      <c r="BG722" s="34"/>
      <c r="BI722" s="34"/>
      <c r="BK722" s="34"/>
      <c r="BM722" s="34"/>
      <c r="BO722" s="34"/>
      <c r="BW722" s="34"/>
      <c r="BX722" s="34"/>
      <c r="BZ722" s="34"/>
      <c r="CB722" s="34"/>
      <c r="CD722" s="34"/>
      <c r="CF722" s="34"/>
      <c r="CH722" s="34"/>
      <c r="CI722" s="34"/>
      <c r="CK722" s="34"/>
      <c r="CM722" s="34"/>
      <c r="CO722" s="34"/>
      <c r="CQ722" s="34"/>
      <c r="CS722" s="34"/>
      <c r="CT722" s="34"/>
      <c r="CV722" s="34"/>
      <c r="CX722" s="34"/>
      <c r="CZ722" s="34"/>
      <c r="DB722" s="34"/>
      <c r="DD722" s="34"/>
      <c r="DE722" s="34"/>
      <c r="DG722" s="34"/>
      <c r="DI722" s="34"/>
      <c r="DK722" s="34"/>
      <c r="DM722" s="34"/>
      <c r="DO722" s="34"/>
      <c r="DP722" s="34"/>
      <c r="DR722" s="34"/>
      <c r="DT722" s="34"/>
      <c r="DV722" s="34"/>
      <c r="DX722" s="34"/>
    </row>
    <row r="723" spans="3:141" ht="17.100000000000001" customHeight="1">
      <c r="C723" s="9" t="s">
        <v>356</v>
      </c>
      <c r="N723" s="34"/>
      <c r="O723" s="34"/>
      <c r="Q723" s="34"/>
      <c r="S723" s="34"/>
      <c r="U723" s="34"/>
      <c r="W723" s="34"/>
      <c r="Y723" s="34"/>
      <c r="Z723" s="34"/>
      <c r="AX723" s="34"/>
      <c r="AZ723" s="34"/>
      <c r="BB723" s="34"/>
      <c r="BD723" s="34"/>
      <c r="BF723" s="34"/>
      <c r="BG723" s="34"/>
      <c r="BI723" s="34"/>
      <c r="BK723" s="34"/>
      <c r="BM723" s="34"/>
      <c r="BO723" s="34"/>
      <c r="BW723" s="34"/>
      <c r="BX723" s="34"/>
      <c r="BZ723" s="34"/>
      <c r="CB723" s="34"/>
      <c r="CD723" s="34"/>
      <c r="CF723" s="34"/>
      <c r="CH723" s="34"/>
      <c r="CI723" s="34"/>
      <c r="CK723" s="34"/>
      <c r="CM723" s="34"/>
      <c r="CO723" s="34"/>
      <c r="CQ723" s="34"/>
      <c r="CS723" s="34"/>
      <c r="CT723" s="34"/>
      <c r="CV723" s="34"/>
      <c r="CX723" s="34"/>
      <c r="CZ723" s="34"/>
      <c r="DB723" s="34"/>
      <c r="DD723" s="34"/>
      <c r="DE723" s="34"/>
      <c r="DG723" s="34"/>
      <c r="DI723" s="34"/>
      <c r="DK723" s="34"/>
      <c r="DM723" s="34"/>
      <c r="DO723" s="34"/>
      <c r="DP723" s="34"/>
      <c r="DR723" s="34"/>
      <c r="DT723" s="34"/>
      <c r="DV723" s="34"/>
      <c r="DX723" s="34"/>
    </row>
    <row r="724" spans="3:141" ht="17.100000000000001" customHeight="1">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34"/>
      <c r="Z724" s="34"/>
      <c r="AX724" s="34"/>
      <c r="AZ724" s="34"/>
      <c r="BB724" s="34"/>
      <c r="BD724" s="34"/>
      <c r="BF724" s="34"/>
      <c r="BG724" s="34"/>
      <c r="BI724" s="34"/>
      <c r="BK724" s="34"/>
      <c r="BM724" s="34"/>
      <c r="BO724" s="34"/>
      <c r="BW724" s="34"/>
      <c r="BX724" s="34"/>
      <c r="BZ724" s="34"/>
      <c r="CB724" s="34"/>
      <c r="CD724" s="34"/>
      <c r="CF724" s="34"/>
      <c r="CH724" s="34"/>
      <c r="CI724" s="34"/>
      <c r="CK724" s="34"/>
      <c r="CM724" s="34"/>
      <c r="CO724" s="34"/>
      <c r="CQ724" s="34"/>
      <c r="CS724" s="34"/>
      <c r="CT724" s="34"/>
      <c r="CV724" s="34"/>
      <c r="CX724" s="34"/>
      <c r="CZ724" s="34"/>
      <c r="DB724" s="34"/>
      <c r="DD724" s="34"/>
      <c r="DE724" s="34"/>
      <c r="DG724" s="34"/>
      <c r="DI724" s="34"/>
      <c r="DK724" s="34"/>
      <c r="DM724" s="34"/>
      <c r="DO724" s="34"/>
      <c r="DP724" s="34"/>
      <c r="DR724" s="34"/>
      <c r="DT724" s="34"/>
      <c r="DV724" s="34"/>
      <c r="DX724" s="34"/>
    </row>
    <row r="725" spans="3:141" ht="17.100000000000001" customHeight="1">
      <c r="C725" s="729" t="s">
        <v>357</v>
      </c>
      <c r="D725" s="729"/>
      <c r="E725" s="729"/>
      <c r="F725" s="729"/>
      <c r="G725" s="729"/>
      <c r="N725" s="34"/>
      <c r="O725" s="34"/>
      <c r="Q725" s="34"/>
      <c r="S725" s="34"/>
      <c r="U725" s="34"/>
      <c r="W725" s="34"/>
      <c r="Y725" s="34"/>
      <c r="Z725" s="34"/>
      <c r="AX725" s="34"/>
      <c r="AZ725" s="34"/>
      <c r="BB725" s="34"/>
      <c r="BD725" s="34"/>
      <c r="BF725" s="34"/>
      <c r="BG725" s="34"/>
      <c r="BI725" s="34"/>
      <c r="BK725" s="34"/>
      <c r="BM725" s="34"/>
      <c r="BO725" s="34"/>
      <c r="BW725" s="34"/>
      <c r="BX725" s="34"/>
      <c r="BZ725" s="34"/>
      <c r="CB725" s="34"/>
      <c r="CD725" s="34"/>
      <c r="CF725" s="34"/>
      <c r="CH725" s="34"/>
      <c r="CI725" s="34"/>
      <c r="CK725" s="34"/>
      <c r="CM725" s="34"/>
      <c r="CO725" s="34"/>
      <c r="CQ725" s="34"/>
      <c r="CS725" s="34"/>
      <c r="CT725" s="34"/>
      <c r="CV725" s="34"/>
      <c r="CX725" s="34"/>
      <c r="CZ725" s="34"/>
      <c r="DB725" s="34"/>
      <c r="DD725" s="34"/>
      <c r="DE725" s="34"/>
      <c r="DG725" s="34"/>
      <c r="DI725" s="34"/>
      <c r="DK725" s="34"/>
      <c r="DM725" s="34"/>
      <c r="DO725" s="34"/>
      <c r="DP725" s="34"/>
      <c r="DR725" s="34"/>
      <c r="DT725" s="34"/>
      <c r="DV725" s="34"/>
      <c r="DX725" s="34"/>
    </row>
    <row r="726" spans="3:141" ht="17.100000000000001" customHeight="1">
      <c r="C726" s="9"/>
      <c r="D726" s="44" t="s">
        <v>137</v>
      </c>
      <c r="E726" s="728" t="s">
        <v>138</v>
      </c>
      <c r="F726" s="728"/>
      <c r="G726" s="728"/>
      <c r="H726" s="728" t="s">
        <v>139</v>
      </c>
      <c r="I726" s="728"/>
      <c r="J726" s="728"/>
      <c r="K726" s="728" t="s">
        <v>91</v>
      </c>
      <c r="L726" s="728"/>
      <c r="M726" s="728"/>
      <c r="N726" s="728" t="s">
        <v>92</v>
      </c>
      <c r="O726" s="728"/>
      <c r="P726" s="44" t="s">
        <v>136</v>
      </c>
      <c r="Q726" s="44"/>
      <c r="R726" s="44"/>
      <c r="S726" s="728"/>
      <c r="T726" s="728"/>
      <c r="U726" s="728"/>
      <c r="V726" s="728"/>
      <c r="W726" s="728"/>
      <c r="X726" s="728"/>
      <c r="Y726" s="34"/>
      <c r="Z726" s="34"/>
      <c r="AX726" s="34"/>
      <c r="AZ726" s="34"/>
      <c r="BB726" s="34"/>
      <c r="BD726" s="34"/>
      <c r="BF726" s="34"/>
      <c r="BG726" s="34"/>
      <c r="BI726" s="34"/>
      <c r="BK726" s="34"/>
      <c r="BM726" s="34"/>
      <c r="BO726" s="34"/>
      <c r="BW726" s="34"/>
      <c r="BX726" s="34"/>
      <c r="BZ726" s="34"/>
      <c r="CB726" s="34"/>
      <c r="CD726" s="34"/>
      <c r="CF726" s="34"/>
      <c r="CH726" s="34"/>
      <c r="CI726" s="34"/>
      <c r="CK726" s="34"/>
      <c r="CM726" s="34"/>
      <c r="CO726" s="34"/>
      <c r="CQ726" s="34"/>
      <c r="CS726" s="34"/>
      <c r="CT726" s="34"/>
      <c r="CV726" s="34"/>
      <c r="CX726" s="34"/>
      <c r="CZ726" s="34"/>
      <c r="DB726" s="34"/>
      <c r="DD726" s="34"/>
      <c r="DE726" s="34"/>
      <c r="DG726" s="34"/>
      <c r="DI726" s="34"/>
      <c r="DK726" s="34"/>
      <c r="DM726" s="34"/>
      <c r="DO726" s="34"/>
      <c r="DP726" s="34"/>
      <c r="DR726" s="34"/>
      <c r="DT726" s="34"/>
      <c r="DV726" s="34"/>
      <c r="DX726" s="34"/>
    </row>
    <row r="727" spans="3:141" ht="17.100000000000001" customHeight="1">
      <c r="C727" s="42" t="str">
        <f>BW8</f>
        <v>Dept #1 Match Budget</v>
      </c>
      <c r="D727" s="45">
        <f>BW718</f>
        <v>0</v>
      </c>
      <c r="E727" s="973">
        <f>BY718</f>
        <v>0</v>
      </c>
      <c r="F727" s="677"/>
      <c r="G727" s="677"/>
      <c r="H727" s="973">
        <f>CA718</f>
        <v>0</v>
      </c>
      <c r="I727" s="677"/>
      <c r="J727" s="677"/>
      <c r="K727" s="973">
        <f>CC718</f>
        <v>0</v>
      </c>
      <c r="L727" s="677"/>
      <c r="M727" s="677"/>
      <c r="N727" s="973">
        <f>CE718</f>
        <v>0</v>
      </c>
      <c r="O727" s="677"/>
      <c r="P727" s="45">
        <f>SUM(D727:O727)</f>
        <v>0</v>
      </c>
      <c r="Q727" s="45"/>
      <c r="R727" s="45"/>
      <c r="S727" s="973"/>
      <c r="T727" s="677"/>
      <c r="U727" s="973"/>
      <c r="V727" s="677"/>
      <c r="W727" s="973"/>
      <c r="X727" s="677"/>
      <c r="Y727" s="34"/>
      <c r="Z727" s="34"/>
      <c r="AX727" s="34"/>
      <c r="AZ727" s="34"/>
      <c r="BB727" s="34"/>
      <c r="BD727" s="34"/>
      <c r="BF727" s="34"/>
      <c r="BG727" s="34"/>
      <c r="BI727" s="34"/>
      <c r="BK727" s="34"/>
      <c r="BM727" s="34"/>
      <c r="BO727" s="34"/>
      <c r="BW727" s="34"/>
      <c r="BX727" s="34"/>
      <c r="BZ727" s="34"/>
      <c r="CB727" s="34"/>
      <c r="CD727" s="34"/>
      <c r="CF727" s="34"/>
      <c r="CH727" s="34"/>
      <c r="CI727" s="34"/>
      <c r="CK727" s="34"/>
      <c r="CM727" s="34"/>
      <c r="CO727" s="34"/>
      <c r="CQ727" s="34"/>
      <c r="CS727" s="34"/>
      <c r="CT727" s="34"/>
      <c r="CV727" s="34"/>
      <c r="CX727" s="34"/>
      <c r="CZ727" s="34"/>
      <c r="DB727" s="34"/>
      <c r="DD727" s="34"/>
      <c r="DE727" s="34"/>
      <c r="DG727" s="34"/>
      <c r="DI727" s="34"/>
      <c r="DK727" s="34"/>
      <c r="DM727" s="34"/>
      <c r="DO727" s="34"/>
      <c r="DP727" s="34"/>
      <c r="DR727" s="34"/>
      <c r="DT727" s="34"/>
      <c r="DV727" s="34"/>
      <c r="DX727" s="34"/>
    </row>
    <row r="728" spans="3:141" ht="17.100000000000001" customHeight="1">
      <c r="C728" s="42" t="str">
        <f>CH8</f>
        <v>Dept #2 Match Budget</v>
      </c>
      <c r="D728" s="45">
        <f>CH718</f>
        <v>0</v>
      </c>
      <c r="E728" s="973">
        <f>CJ718</f>
        <v>0</v>
      </c>
      <c r="F728" s="677"/>
      <c r="G728" s="677"/>
      <c r="H728" s="973">
        <f>CL718</f>
        <v>0</v>
      </c>
      <c r="I728" s="677"/>
      <c r="J728" s="677"/>
      <c r="K728" s="973">
        <f>CN718</f>
        <v>0</v>
      </c>
      <c r="L728" s="677"/>
      <c r="M728" s="677"/>
      <c r="N728" s="973">
        <f>CP718</f>
        <v>0</v>
      </c>
      <c r="O728" s="677"/>
      <c r="P728" s="45">
        <f t="shared" ref="P728:P731" si="1657">SUM(D728:O728)</f>
        <v>0</v>
      </c>
      <c r="Q728" s="45"/>
      <c r="R728" s="45"/>
      <c r="S728" s="973"/>
      <c r="T728" s="677"/>
      <c r="U728" s="973"/>
      <c r="V728" s="677"/>
      <c r="W728" s="973"/>
      <c r="X728" s="677"/>
      <c r="Y728" s="34"/>
      <c r="Z728" s="34"/>
      <c r="AX728" s="34"/>
      <c r="AZ728" s="34"/>
      <c r="BB728" s="34"/>
      <c r="BD728" s="34"/>
      <c r="BF728" s="34"/>
      <c r="BG728" s="34"/>
      <c r="BI728" s="34"/>
      <c r="BK728" s="34"/>
      <c r="BM728" s="34"/>
      <c r="BO728" s="34"/>
      <c r="BW728" s="34"/>
      <c r="BX728" s="34"/>
      <c r="BZ728" s="34"/>
      <c r="CB728" s="34"/>
      <c r="CD728" s="34"/>
      <c r="CF728" s="34"/>
      <c r="CH728" s="34"/>
      <c r="CI728" s="34"/>
      <c r="CK728" s="34"/>
      <c r="CM728" s="34"/>
      <c r="CO728" s="34"/>
      <c r="CQ728" s="34"/>
      <c r="CS728" s="34"/>
      <c r="CT728" s="34"/>
      <c r="CV728" s="34"/>
      <c r="CX728" s="34"/>
      <c r="CZ728" s="34"/>
      <c r="DB728" s="34"/>
      <c r="DD728" s="34"/>
      <c r="DE728" s="34"/>
      <c r="DG728" s="34"/>
      <c r="DI728" s="34"/>
      <c r="DK728" s="34"/>
      <c r="DM728" s="34"/>
      <c r="DO728" s="34"/>
      <c r="DP728" s="34"/>
      <c r="DR728" s="34"/>
      <c r="DT728" s="34"/>
      <c r="DV728" s="34"/>
      <c r="DX728" s="34"/>
    </row>
    <row r="729" spans="3:141" ht="17.100000000000001" customHeight="1">
      <c r="C729" s="42" t="str">
        <f>CS8</f>
        <v>Dept #3 Match Budget</v>
      </c>
      <c r="D729" s="45">
        <f>CS718</f>
        <v>0</v>
      </c>
      <c r="E729" s="973">
        <f>CU718</f>
        <v>0</v>
      </c>
      <c r="F729" s="677"/>
      <c r="G729" s="677"/>
      <c r="H729" s="973">
        <f>CW718</f>
        <v>0</v>
      </c>
      <c r="I729" s="677"/>
      <c r="J729" s="677"/>
      <c r="K729" s="973">
        <f>CY718</f>
        <v>0</v>
      </c>
      <c r="L729" s="677"/>
      <c r="M729" s="677"/>
      <c r="N729" s="973">
        <f>DA718</f>
        <v>0</v>
      </c>
      <c r="O729" s="677"/>
      <c r="P729" s="45">
        <f t="shared" si="1657"/>
        <v>0</v>
      </c>
      <c r="Q729" s="45"/>
      <c r="R729" s="45"/>
      <c r="S729" s="973"/>
      <c r="T729" s="677"/>
      <c r="U729" s="973"/>
      <c r="V729" s="677"/>
      <c r="W729" s="973"/>
      <c r="X729" s="677"/>
      <c r="Y729" s="34"/>
      <c r="Z729" s="34"/>
      <c r="AX729" s="34"/>
      <c r="AZ729" s="34"/>
      <c r="BB729" s="34"/>
      <c r="BD729" s="34"/>
      <c r="BF729" s="34"/>
      <c r="BG729" s="34"/>
      <c r="BI729" s="34"/>
      <c r="BK729" s="34"/>
      <c r="BM729" s="34"/>
      <c r="BO729" s="34"/>
      <c r="BW729" s="34"/>
      <c r="BX729" s="34"/>
      <c r="BZ729" s="34"/>
      <c r="CB729" s="34"/>
      <c r="CD729" s="34"/>
      <c r="CF729" s="34"/>
      <c r="CH729" s="34"/>
      <c r="CI729" s="34"/>
      <c r="CK729" s="34"/>
      <c r="CM729" s="34"/>
      <c r="CO729" s="34"/>
      <c r="CQ729" s="34"/>
      <c r="CS729" s="34"/>
      <c r="CT729" s="34"/>
      <c r="CV729" s="34"/>
      <c r="CX729" s="34"/>
      <c r="CZ729" s="34"/>
      <c r="DB729" s="34"/>
      <c r="DD729" s="34"/>
      <c r="DE729" s="34"/>
      <c r="DG729" s="34"/>
      <c r="DI729" s="34"/>
      <c r="DK729" s="34"/>
      <c r="DM729" s="34"/>
      <c r="DO729" s="34"/>
      <c r="DP729" s="34"/>
      <c r="DR729" s="34"/>
      <c r="DT729" s="34"/>
      <c r="DV729" s="34"/>
      <c r="DX729" s="34"/>
    </row>
    <row r="730" spans="3:141" ht="17.100000000000001" customHeight="1">
      <c r="C730" s="42" t="str">
        <f>DD8</f>
        <v>Dept #4 Match Budget</v>
      </c>
      <c r="D730" s="45">
        <f>DD718</f>
        <v>0</v>
      </c>
      <c r="E730" s="973">
        <f>DF718</f>
        <v>0</v>
      </c>
      <c r="F730" s="677"/>
      <c r="G730" s="677"/>
      <c r="H730" s="973">
        <f>DH718</f>
        <v>0</v>
      </c>
      <c r="I730" s="677"/>
      <c r="J730" s="677"/>
      <c r="K730" s="973">
        <f>DJ718</f>
        <v>0</v>
      </c>
      <c r="L730" s="677"/>
      <c r="M730" s="677"/>
      <c r="N730" s="973">
        <f>DL718</f>
        <v>0</v>
      </c>
      <c r="O730" s="677"/>
      <c r="P730" s="45">
        <f t="shared" si="1657"/>
        <v>0</v>
      </c>
      <c r="Q730" s="45"/>
      <c r="R730" s="45"/>
      <c r="S730" s="973"/>
      <c r="T730" s="677"/>
      <c r="U730" s="973"/>
      <c r="V730" s="677"/>
      <c r="W730" s="973"/>
      <c r="X730" s="677"/>
      <c r="Y730" s="34"/>
      <c r="Z730" s="34"/>
      <c r="AX730" s="34"/>
      <c r="AZ730" s="34"/>
      <c r="BB730" s="34"/>
      <c r="BD730" s="34"/>
      <c r="BF730" s="34"/>
      <c r="BG730" s="34"/>
      <c r="BI730" s="34"/>
      <c r="BK730" s="34"/>
      <c r="BM730" s="34"/>
      <c r="BO730" s="34"/>
      <c r="BW730" s="34"/>
      <c r="BX730" s="34"/>
      <c r="BZ730" s="34"/>
      <c r="CB730" s="34"/>
      <c r="CD730" s="34"/>
      <c r="CF730" s="34"/>
      <c r="CH730" s="34"/>
      <c r="CI730" s="34"/>
      <c r="CK730" s="34"/>
      <c r="CM730" s="34"/>
      <c r="CO730" s="34"/>
      <c r="CQ730" s="34"/>
      <c r="CS730" s="34"/>
      <c r="CT730" s="34"/>
      <c r="CV730" s="34"/>
      <c r="CX730" s="34"/>
      <c r="CZ730" s="34"/>
      <c r="DB730" s="34"/>
      <c r="DD730" s="34"/>
      <c r="DE730" s="34"/>
      <c r="DG730" s="34"/>
      <c r="DI730" s="34"/>
      <c r="DK730" s="34"/>
      <c r="DM730" s="34"/>
      <c r="DO730" s="34"/>
      <c r="DP730" s="34"/>
      <c r="DR730" s="34"/>
      <c r="DT730" s="34"/>
      <c r="DV730" s="34"/>
      <c r="DX730" s="34"/>
    </row>
    <row r="731" spans="3:141" ht="17.100000000000001" customHeight="1" thickBot="1">
      <c r="C731" s="46" t="str">
        <f>DO8</f>
        <v>Dept #5 Match Budget</v>
      </c>
      <c r="D731" s="67">
        <f>DO718</f>
        <v>0</v>
      </c>
      <c r="E731" s="975">
        <f>DQ718</f>
        <v>0</v>
      </c>
      <c r="F731" s="976"/>
      <c r="G731" s="976"/>
      <c r="H731" s="975">
        <f>DS718</f>
        <v>0</v>
      </c>
      <c r="I731" s="976"/>
      <c r="J731" s="976"/>
      <c r="K731" s="975">
        <f>DU718</f>
        <v>0</v>
      </c>
      <c r="L731" s="976"/>
      <c r="M731" s="976"/>
      <c r="N731" s="975">
        <f>DW718</f>
        <v>0</v>
      </c>
      <c r="O731" s="976"/>
      <c r="P731" s="45">
        <f t="shared" si="1657"/>
        <v>0</v>
      </c>
      <c r="Q731" s="45"/>
      <c r="R731" s="45"/>
      <c r="S731" s="973"/>
      <c r="T731" s="677"/>
      <c r="U731" s="973"/>
      <c r="V731" s="677"/>
      <c r="W731" s="973"/>
      <c r="X731" s="677"/>
      <c r="Y731" s="34"/>
      <c r="Z731" s="34"/>
      <c r="AX731" s="34"/>
      <c r="AZ731" s="34"/>
      <c r="BB731" s="34"/>
      <c r="BD731" s="34"/>
      <c r="BF731" s="34"/>
      <c r="BG731" s="34"/>
      <c r="BI731" s="34"/>
      <c r="BK731" s="34"/>
      <c r="BM731" s="34"/>
      <c r="BO731" s="34"/>
      <c r="BW731" s="34"/>
      <c r="BX731" s="34"/>
      <c r="BZ731" s="34"/>
      <c r="CB731" s="34"/>
      <c r="CD731" s="34"/>
      <c r="CF731" s="34"/>
      <c r="CH731" s="34"/>
      <c r="CI731" s="34"/>
      <c r="CK731" s="34"/>
      <c r="CM731" s="34"/>
      <c r="CO731" s="34"/>
      <c r="CQ731" s="34"/>
      <c r="CS731" s="34"/>
      <c r="CT731" s="34"/>
      <c r="CV731" s="34"/>
      <c r="CX731" s="34"/>
      <c r="CZ731" s="34"/>
      <c r="DB731" s="34"/>
      <c r="DD731" s="34"/>
      <c r="DE731" s="34"/>
      <c r="DG731" s="34"/>
      <c r="DI731" s="34"/>
      <c r="DK731" s="34"/>
      <c r="DM731" s="34"/>
      <c r="DO731" s="34"/>
      <c r="DP731" s="34"/>
      <c r="DR731" s="34"/>
      <c r="DT731" s="34"/>
      <c r="DV731" s="34"/>
      <c r="DX731" s="34"/>
    </row>
    <row r="732" spans="3:141" ht="17.100000000000001" customHeight="1" thickTop="1">
      <c r="C732" s="9" t="s">
        <v>358</v>
      </c>
      <c r="D732" s="45">
        <f>SUM(D727:D731)</f>
        <v>0</v>
      </c>
      <c r="E732" s="973">
        <f>SUM(E727:G731)</f>
        <v>0</v>
      </c>
      <c r="F732" s="677"/>
      <c r="G732" s="677"/>
      <c r="H732" s="973">
        <f>SUM(H727:J731)</f>
        <v>0</v>
      </c>
      <c r="I732" s="677"/>
      <c r="J732" s="677"/>
      <c r="K732" s="973">
        <f>SUM(K727:M731)</f>
        <v>0</v>
      </c>
      <c r="L732" s="677"/>
      <c r="M732" s="677"/>
      <c r="N732" s="973">
        <f>SUM(N727:O731)</f>
        <v>0</v>
      </c>
      <c r="O732" s="677"/>
      <c r="P732" s="45">
        <f>SUM(P727:P731)</f>
        <v>0</v>
      </c>
      <c r="Q732" s="45"/>
      <c r="R732" s="45"/>
      <c r="S732" s="973"/>
      <c r="T732" s="677"/>
      <c r="U732" s="973"/>
      <c r="V732" s="677"/>
      <c r="W732" s="973"/>
      <c r="X732" s="677"/>
      <c r="Y732" s="34"/>
      <c r="Z732" s="34"/>
      <c r="AX732" s="34"/>
      <c r="AZ732" s="34"/>
      <c r="BB732" s="34"/>
      <c r="BD732" s="34"/>
      <c r="BF732" s="34"/>
      <c r="BG732" s="34"/>
      <c r="BI732" s="34"/>
      <c r="BK732" s="34"/>
      <c r="BM732" s="34"/>
      <c r="BO732" s="34"/>
      <c r="BW732" s="34"/>
      <c r="BX732" s="34"/>
      <c r="BZ732" s="34"/>
      <c r="CB732" s="34"/>
      <c r="CD732" s="34"/>
      <c r="CF732" s="34"/>
      <c r="CH732" s="34"/>
      <c r="CI732" s="34"/>
      <c r="CK732" s="34"/>
      <c r="CM732" s="34"/>
      <c r="CO732" s="34"/>
      <c r="CQ732" s="34"/>
      <c r="CS732" s="34"/>
      <c r="CT732" s="34"/>
      <c r="CV732" s="34"/>
      <c r="CX732" s="34"/>
      <c r="CZ732" s="34"/>
      <c r="DB732" s="34"/>
      <c r="DD732" s="34"/>
      <c r="DE732" s="34"/>
      <c r="DG732" s="34"/>
      <c r="DI732" s="34"/>
      <c r="DK732" s="34"/>
      <c r="DM732" s="34"/>
      <c r="DO732" s="34"/>
      <c r="DP732" s="34"/>
      <c r="DR732" s="34"/>
      <c r="DT732" s="34"/>
      <c r="DV732" s="34"/>
      <c r="DX732" s="34"/>
    </row>
    <row r="733" spans="3:141" ht="17.100000000000001" customHeight="1">
      <c r="C733" s="974"/>
      <c r="D733" s="974"/>
      <c r="E733" s="974"/>
      <c r="F733" s="974"/>
      <c r="G733" s="974"/>
      <c r="H733" s="974"/>
      <c r="I733" s="974"/>
      <c r="J733" s="974"/>
      <c r="K733" s="974"/>
      <c r="L733" s="974"/>
      <c r="M733" s="974"/>
      <c r="N733" s="974"/>
      <c r="O733" s="974"/>
      <c r="P733" s="974"/>
      <c r="Q733" s="974"/>
      <c r="R733" s="974"/>
      <c r="S733" s="974"/>
      <c r="T733" s="974"/>
      <c r="U733" s="974"/>
      <c r="V733" s="974"/>
      <c r="W733" s="974"/>
      <c r="X733" s="974"/>
      <c r="Y733" s="34"/>
      <c r="Z733" s="34"/>
      <c r="AX733" s="34"/>
      <c r="AZ733" s="34"/>
      <c r="BB733" s="34"/>
      <c r="BD733" s="34"/>
      <c r="BF733" s="34"/>
      <c r="BG733" s="34"/>
      <c r="BI733" s="34"/>
      <c r="BK733" s="34"/>
      <c r="BM733" s="34"/>
      <c r="BO733" s="34"/>
      <c r="BW733" s="34"/>
      <c r="BX733" s="34"/>
      <c r="BZ733" s="34"/>
      <c r="CB733" s="34"/>
      <c r="CD733" s="34"/>
      <c r="CF733" s="34"/>
      <c r="CH733" s="34"/>
      <c r="CI733" s="34"/>
      <c r="CK733" s="34"/>
      <c r="CM733" s="34"/>
      <c r="CO733" s="34"/>
      <c r="CQ733" s="34"/>
      <c r="CS733" s="34"/>
      <c r="CT733" s="34"/>
      <c r="CV733" s="34"/>
      <c r="CX733" s="34"/>
      <c r="CZ733" s="34"/>
      <c r="DB733" s="34"/>
      <c r="DD733" s="34"/>
      <c r="DE733" s="34"/>
      <c r="DG733" s="34"/>
      <c r="DI733" s="34"/>
      <c r="DK733" s="34"/>
      <c r="DM733" s="34"/>
      <c r="DO733" s="34"/>
      <c r="DP733" s="34"/>
      <c r="DR733" s="34"/>
      <c r="DT733" s="34"/>
      <c r="DV733" s="34"/>
      <c r="DX733" s="34"/>
    </row>
    <row r="734" spans="3:141" ht="17.100000000000001" customHeight="1">
      <c r="C734" s="43" t="str">
        <f>EF8</f>
        <v>Total Project Budget</v>
      </c>
      <c r="D734" s="45">
        <f>EF718</f>
        <v>0</v>
      </c>
      <c r="E734" s="973">
        <f>EG718</f>
        <v>0</v>
      </c>
      <c r="F734" s="677"/>
      <c r="G734" s="677"/>
      <c r="H734" s="973">
        <f>EH718</f>
        <v>0</v>
      </c>
      <c r="I734" s="677"/>
      <c r="J734" s="677"/>
      <c r="K734" s="973">
        <f>EI718</f>
        <v>0</v>
      </c>
      <c r="L734" s="677"/>
      <c r="M734" s="677"/>
      <c r="N734" s="973">
        <f>EJ718</f>
        <v>0</v>
      </c>
      <c r="O734" s="677"/>
      <c r="P734" s="45">
        <f>SUM(D734:O734)</f>
        <v>0</v>
      </c>
      <c r="Q734" s="45"/>
      <c r="R734" s="45"/>
      <c r="S734" s="973"/>
      <c r="T734" s="677"/>
      <c r="U734" s="973"/>
      <c r="V734" s="677"/>
      <c r="W734" s="973"/>
      <c r="X734" s="677"/>
      <c r="Y734" s="34"/>
      <c r="Z734" s="34"/>
      <c r="AX734" s="34"/>
      <c r="AZ734" s="34"/>
      <c r="BB734" s="34"/>
      <c r="BD734" s="34"/>
      <c r="BF734" s="34"/>
      <c r="BG734" s="34"/>
      <c r="BI734" s="34"/>
      <c r="BK734" s="34"/>
      <c r="BM734" s="34"/>
      <c r="BO734" s="34"/>
      <c r="BW734" s="34"/>
      <c r="BX734" s="34"/>
      <c r="BZ734" s="34"/>
      <c r="CB734" s="34"/>
      <c r="CD734" s="34"/>
      <c r="CF734" s="34"/>
      <c r="CH734" s="34"/>
      <c r="CI734" s="34"/>
      <c r="CK734" s="34"/>
      <c r="CM734" s="34"/>
      <c r="CO734" s="34"/>
      <c r="CQ734" s="34"/>
      <c r="CS734" s="34"/>
      <c r="CT734" s="34"/>
      <c r="CV734" s="34"/>
      <c r="CX734" s="34"/>
      <c r="CZ734" s="34"/>
      <c r="DB734" s="34"/>
      <c r="DD734" s="34"/>
      <c r="DE734" s="34"/>
      <c r="DG734" s="34"/>
      <c r="DI734" s="34"/>
      <c r="DK734" s="34"/>
      <c r="DM734" s="34"/>
      <c r="DO734" s="34"/>
      <c r="DP734" s="34"/>
      <c r="DR734" s="34"/>
      <c r="DT734" s="34"/>
      <c r="DV734" s="34"/>
      <c r="DX734" s="34"/>
    </row>
    <row r="735" spans="3:141" ht="17.100000000000001" customHeight="1">
      <c r="C735" s="401"/>
      <c r="D735" s="401"/>
      <c r="E735" s="401"/>
      <c r="F735" s="401"/>
      <c r="G735" s="401"/>
      <c r="H735" s="401"/>
      <c r="I735" s="401"/>
      <c r="J735" s="401"/>
      <c r="K735" s="401"/>
      <c r="L735" s="401"/>
      <c r="M735" s="401"/>
      <c r="N735" s="401"/>
      <c r="O735" s="401"/>
      <c r="P735" s="401"/>
      <c r="Q735" s="401"/>
      <c r="R735" s="401"/>
      <c r="S735" s="401"/>
      <c r="T735" s="401"/>
      <c r="U735" s="401"/>
      <c r="V735" s="401"/>
      <c r="W735" s="401"/>
      <c r="X735" s="401"/>
      <c r="Y735" s="34"/>
      <c r="Z735" s="34"/>
      <c r="AX735" s="34"/>
      <c r="AZ735" s="34"/>
      <c r="BB735" s="34"/>
      <c r="BD735" s="34"/>
      <c r="BF735" s="34"/>
      <c r="BG735" s="34"/>
      <c r="BI735" s="34"/>
      <c r="BK735" s="34"/>
      <c r="BM735" s="34"/>
      <c r="BO735" s="34"/>
      <c r="BW735" s="34"/>
      <c r="BX735" s="34"/>
      <c r="BZ735" s="34"/>
      <c r="CB735" s="34"/>
      <c r="CD735" s="34"/>
      <c r="CF735" s="34"/>
      <c r="CH735" s="34"/>
      <c r="CI735" s="34"/>
      <c r="CK735" s="34"/>
      <c r="CM735" s="34"/>
      <c r="CO735" s="34"/>
      <c r="CQ735" s="34"/>
      <c r="CS735" s="34"/>
      <c r="CT735" s="34"/>
      <c r="CV735" s="34"/>
      <c r="CX735" s="34"/>
      <c r="CZ735" s="34"/>
      <c r="DB735" s="34"/>
      <c r="DD735" s="34"/>
      <c r="DE735" s="34"/>
      <c r="DG735" s="34"/>
      <c r="DI735" s="34"/>
      <c r="DK735" s="34"/>
      <c r="DM735" s="34"/>
      <c r="DO735" s="34"/>
      <c r="DP735" s="34"/>
      <c r="DR735" s="34"/>
      <c r="DT735" s="34"/>
      <c r="DV735" s="34"/>
      <c r="DX735" s="34"/>
    </row>
    <row r="736" spans="3:141" ht="17.100000000000001" customHeight="1">
      <c r="C736" s="9" t="s">
        <v>359</v>
      </c>
      <c r="D736" s="34" t="e">
        <f>D732/D734</f>
        <v>#DIV/0!</v>
      </c>
      <c r="E736" s="677" t="e">
        <f>E732/E734</f>
        <v>#DIV/0!</v>
      </c>
      <c r="F736" s="677"/>
      <c r="G736" s="677"/>
      <c r="H736" s="677" t="e">
        <f>H732/H734</f>
        <v>#DIV/0!</v>
      </c>
      <c r="I736" s="677"/>
      <c r="J736" s="677"/>
      <c r="K736" s="677" t="e">
        <f>K732/K734</f>
        <v>#DIV/0!</v>
      </c>
      <c r="L736" s="677"/>
      <c r="M736" s="677"/>
      <c r="N736" s="677" t="e">
        <f>N732/N734</f>
        <v>#DIV/0!</v>
      </c>
      <c r="O736" s="677"/>
      <c r="P736" s="34" t="e">
        <f>P732/P734</f>
        <v>#DIV/0!</v>
      </c>
      <c r="Q736" s="34"/>
      <c r="S736" s="677"/>
      <c r="T736" s="677"/>
      <c r="U736" s="677"/>
      <c r="V736" s="677"/>
      <c r="W736" s="677"/>
      <c r="X736" s="677"/>
      <c r="Y736" s="34"/>
      <c r="Z736" s="34"/>
      <c r="AX736" s="34"/>
      <c r="AZ736" s="34"/>
      <c r="BB736" s="34"/>
      <c r="BD736" s="34"/>
      <c r="BF736" s="34"/>
      <c r="BG736" s="34"/>
      <c r="BI736" s="34"/>
      <c r="BK736" s="34"/>
      <c r="BM736" s="34"/>
      <c r="BO736" s="34"/>
      <c r="BW736" s="34"/>
      <c r="BX736" s="34"/>
      <c r="BZ736" s="34"/>
      <c r="CB736" s="34"/>
      <c r="CD736" s="34"/>
      <c r="CF736" s="34"/>
      <c r="CH736" s="34"/>
      <c r="CI736" s="34"/>
      <c r="CK736" s="34"/>
      <c r="CM736" s="34"/>
      <c r="CO736" s="34"/>
      <c r="CQ736" s="34"/>
      <c r="CS736" s="34"/>
      <c r="CT736" s="34"/>
      <c r="CV736" s="34"/>
      <c r="CX736" s="34"/>
      <c r="CZ736" s="34"/>
      <c r="DB736" s="34"/>
      <c r="DD736" s="34"/>
      <c r="DE736" s="34"/>
      <c r="DG736" s="34"/>
      <c r="DI736" s="34"/>
      <c r="DK736" s="34"/>
      <c r="DM736" s="34"/>
      <c r="DO736" s="34"/>
      <c r="DP736" s="34"/>
      <c r="DR736" s="34"/>
      <c r="DT736" s="34"/>
      <c r="DV736" s="34"/>
      <c r="DX736" s="34"/>
    </row>
    <row r="737" spans="3:128" ht="17.100000000000001" customHeight="1">
      <c r="C737" s="972"/>
      <c r="D737" s="972"/>
      <c r="E737" s="972"/>
      <c r="F737" s="972"/>
      <c r="G737" s="972"/>
      <c r="H737" s="972"/>
      <c r="I737" s="972"/>
      <c r="J737" s="972"/>
      <c r="K737" s="972"/>
      <c r="L737" s="972"/>
      <c r="M737" s="972"/>
      <c r="N737" s="972"/>
      <c r="O737" s="972"/>
      <c r="P737" s="972"/>
      <c r="Q737" s="972"/>
      <c r="R737" s="972"/>
      <c r="S737" s="972"/>
      <c r="T737" s="972"/>
      <c r="U737" s="972"/>
      <c r="V737" s="972"/>
      <c r="W737" s="972"/>
      <c r="X737" s="972"/>
      <c r="Y737" s="34"/>
      <c r="Z737" s="34"/>
      <c r="AX737" s="34"/>
      <c r="AZ737" s="34"/>
      <c r="BB737" s="34"/>
      <c r="BD737" s="34"/>
      <c r="BF737" s="34"/>
      <c r="BG737" s="34"/>
      <c r="BI737" s="34"/>
      <c r="BK737" s="34"/>
      <c r="BM737" s="34"/>
      <c r="BO737" s="34"/>
      <c r="BW737" s="34"/>
      <c r="BX737" s="34"/>
      <c r="BZ737" s="34"/>
      <c r="CB737" s="34"/>
      <c r="CD737" s="34"/>
      <c r="CF737" s="34"/>
      <c r="CH737" s="34"/>
      <c r="CI737" s="34"/>
      <c r="CK737" s="34"/>
      <c r="CM737" s="34"/>
      <c r="CO737" s="34"/>
      <c r="CQ737" s="34"/>
      <c r="CS737" s="34"/>
      <c r="CT737" s="34"/>
      <c r="CV737" s="34"/>
      <c r="CX737" s="34"/>
      <c r="CZ737" s="34"/>
      <c r="DB737" s="34"/>
      <c r="DD737" s="34"/>
      <c r="DE737" s="34"/>
      <c r="DG737" s="34"/>
      <c r="DI737" s="34"/>
      <c r="DK737" s="34"/>
      <c r="DM737" s="34"/>
      <c r="DO737" s="34"/>
      <c r="DP737" s="34"/>
      <c r="DR737" s="34"/>
      <c r="DT737" s="34"/>
      <c r="DV737" s="34"/>
      <c r="DX737" s="34"/>
    </row>
    <row r="738" spans="3:128" ht="17.100000000000001" customHeight="1">
      <c r="N738" s="34"/>
      <c r="O738" s="34"/>
      <c r="Q738" s="34"/>
      <c r="S738" s="34"/>
      <c r="U738" s="34"/>
      <c r="W738" s="34"/>
      <c r="Y738" s="34"/>
      <c r="Z738" s="34"/>
      <c r="AX738" s="34"/>
      <c r="AZ738" s="34"/>
      <c r="BB738" s="34"/>
      <c r="BD738" s="34"/>
      <c r="BF738" s="34"/>
      <c r="BG738" s="34"/>
      <c r="BI738" s="34"/>
      <c r="BK738" s="34"/>
      <c r="BM738" s="34"/>
      <c r="BO738" s="34"/>
      <c r="BW738" s="34"/>
      <c r="BX738" s="34"/>
      <c r="BZ738" s="34"/>
      <c r="CB738" s="34"/>
      <c r="CD738" s="34"/>
      <c r="CF738" s="34"/>
      <c r="CH738" s="34"/>
      <c r="CI738" s="34"/>
      <c r="CK738" s="34"/>
      <c r="CM738" s="34"/>
      <c r="CO738" s="34"/>
      <c r="CQ738" s="34"/>
      <c r="CS738" s="34"/>
      <c r="CT738" s="34"/>
      <c r="CV738" s="34"/>
      <c r="CX738" s="34"/>
      <c r="CZ738" s="34"/>
      <c r="DB738" s="34"/>
      <c r="DD738" s="34"/>
      <c r="DE738" s="34"/>
      <c r="DG738" s="34"/>
      <c r="DI738" s="34"/>
      <c r="DK738" s="34"/>
      <c r="DM738" s="34"/>
      <c r="DO738" s="34"/>
      <c r="DP738" s="34"/>
      <c r="DR738" s="34"/>
      <c r="DT738" s="34"/>
      <c r="DV738" s="34"/>
      <c r="DX738" s="34"/>
    </row>
    <row r="739" spans="3:128" ht="17.100000000000001" customHeight="1">
      <c r="C739" s="412" t="str">
        <f>MTDC!C265</f>
        <v>IBUD Version 08.026.21</v>
      </c>
      <c r="N739" s="34"/>
      <c r="O739" s="34"/>
      <c r="Q739" s="34"/>
      <c r="S739" s="34"/>
      <c r="U739" s="34"/>
      <c r="W739" s="34"/>
      <c r="Y739" s="34"/>
      <c r="Z739" s="34"/>
      <c r="AX739" s="34"/>
      <c r="AZ739" s="34"/>
      <c r="BB739" s="34"/>
      <c r="BD739" s="34"/>
      <c r="BF739" s="34"/>
      <c r="BG739" s="34"/>
      <c r="BI739" s="34"/>
      <c r="BK739" s="34"/>
      <c r="BM739" s="34"/>
      <c r="BO739" s="34"/>
      <c r="BW739" s="34"/>
      <c r="BX739" s="34"/>
      <c r="BZ739" s="34"/>
      <c r="CB739" s="34"/>
      <c r="CD739" s="34"/>
      <c r="CF739" s="34"/>
      <c r="CH739" s="34"/>
      <c r="CI739" s="34"/>
      <c r="CK739" s="34"/>
      <c r="CM739" s="34"/>
      <c r="CO739" s="34"/>
      <c r="CQ739" s="34"/>
      <c r="CS739" s="34"/>
      <c r="CT739" s="34"/>
      <c r="CV739" s="34"/>
      <c r="CX739" s="34"/>
      <c r="CZ739" s="34"/>
      <c r="DB739" s="34"/>
      <c r="DD739" s="34"/>
      <c r="DE739" s="34"/>
      <c r="DG739" s="34"/>
      <c r="DI739" s="34"/>
      <c r="DK739" s="34"/>
      <c r="DM739" s="34"/>
      <c r="DO739" s="34"/>
      <c r="DP739" s="34"/>
      <c r="DR739" s="34"/>
      <c r="DT739" s="34"/>
      <c r="DV739" s="34"/>
      <c r="DX739" s="34"/>
    </row>
    <row r="740" spans="3:128" ht="17.100000000000001" customHeight="1">
      <c r="C740" s="9"/>
      <c r="D740" s="9"/>
      <c r="E740" s="9"/>
      <c r="F740" s="9"/>
      <c r="G740" s="9"/>
      <c r="H740" s="9"/>
      <c r="I740" s="9"/>
      <c r="J740" s="9"/>
      <c r="K740" s="9"/>
      <c r="L740" s="9"/>
      <c r="N740" s="34"/>
      <c r="O740" s="34"/>
      <c r="Q740" s="34"/>
      <c r="S740" s="34"/>
      <c r="U740" s="34"/>
      <c r="W740" s="34"/>
      <c r="Y740" s="34"/>
      <c r="Z740" s="34"/>
      <c r="AB740" s="34"/>
      <c r="AD740" s="34"/>
      <c r="AF740" s="34"/>
      <c r="AH740" s="34"/>
      <c r="AJ740" s="34"/>
      <c r="AK740" s="34"/>
      <c r="AM740" s="34"/>
      <c r="AO740" s="34"/>
      <c r="AQ740" s="34"/>
      <c r="AS740" s="34"/>
      <c r="AU740" s="34"/>
      <c r="AV740" s="34"/>
      <c r="AX740" s="34"/>
      <c r="AZ740" s="34"/>
      <c r="BB740" s="34"/>
      <c r="BD740" s="34"/>
      <c r="BF740" s="34"/>
      <c r="BG740" s="34"/>
      <c r="BI740" s="34"/>
      <c r="BK740" s="34"/>
      <c r="BM740" s="34"/>
      <c r="BO740" s="34"/>
      <c r="BW740" s="34"/>
      <c r="BX740" s="34"/>
      <c r="BZ740" s="34"/>
      <c r="CB740" s="34"/>
      <c r="CD740" s="34"/>
      <c r="CF740" s="34"/>
      <c r="CH740" s="34"/>
      <c r="CI740" s="34"/>
      <c r="CK740" s="34"/>
      <c r="CM740" s="34"/>
      <c r="CO740" s="34"/>
      <c r="CQ740" s="34"/>
      <c r="CS740" s="34"/>
      <c r="CT740" s="34"/>
      <c r="CV740" s="34"/>
      <c r="CX740" s="34"/>
      <c r="CZ740" s="34"/>
      <c r="DB740" s="34"/>
      <c r="DD740" s="34"/>
      <c r="DE740" s="34"/>
      <c r="DG740" s="34"/>
      <c r="DI740" s="34"/>
      <c r="DK740" s="34"/>
      <c r="DM740" s="34"/>
      <c r="DO740" s="34"/>
      <c r="DP740" s="34"/>
      <c r="DR740" s="34"/>
      <c r="DT740" s="34"/>
      <c r="DV740" s="34"/>
      <c r="DX740" s="34"/>
    </row>
    <row r="741" spans="3:128" ht="17.100000000000001" customHeight="1">
      <c r="C741" s="9"/>
      <c r="D741" s="9"/>
      <c r="E741" s="9"/>
      <c r="F741" s="9"/>
      <c r="G741" s="9"/>
      <c r="H741" s="9"/>
      <c r="I741" s="9"/>
      <c r="J741" s="9"/>
      <c r="K741" s="9"/>
      <c r="L741" s="9"/>
      <c r="N741" s="34"/>
      <c r="O741" s="34"/>
      <c r="Q741" s="34"/>
      <c r="S741" s="34"/>
      <c r="U741" s="34"/>
      <c r="W741" s="34"/>
      <c r="Y741" s="34"/>
      <c r="Z741" s="34"/>
      <c r="AB741" s="34"/>
      <c r="AD741" s="34"/>
      <c r="AF741" s="34"/>
      <c r="AH741" s="34"/>
      <c r="AJ741" s="34"/>
      <c r="AK741" s="34"/>
      <c r="AM741" s="34"/>
      <c r="AO741" s="34"/>
      <c r="AQ741" s="34"/>
      <c r="AS741" s="34"/>
      <c r="AU741" s="34"/>
      <c r="AV741" s="34"/>
      <c r="AX741" s="34"/>
      <c r="AZ741" s="34"/>
      <c r="BB741" s="34"/>
      <c r="BD741" s="34"/>
      <c r="BF741" s="34"/>
      <c r="BG741" s="34"/>
      <c r="BI741" s="34"/>
      <c r="BK741" s="34"/>
      <c r="BM741" s="34"/>
      <c r="BO741" s="34"/>
      <c r="BW741" s="34"/>
      <c r="BX741" s="34"/>
      <c r="BZ741" s="34"/>
      <c r="CB741" s="34"/>
      <c r="CD741" s="34"/>
      <c r="CF741" s="34"/>
      <c r="CH741" s="34"/>
      <c r="CI741" s="34"/>
      <c r="CK741" s="34"/>
      <c r="CM741" s="34"/>
      <c r="CO741" s="34"/>
      <c r="CQ741" s="34"/>
      <c r="CS741" s="34"/>
      <c r="CT741" s="34"/>
      <c r="CV741" s="34"/>
      <c r="CX741" s="34"/>
      <c r="CZ741" s="34"/>
      <c r="DB741" s="34"/>
      <c r="DD741" s="34"/>
      <c r="DE741" s="34"/>
      <c r="DG741" s="34"/>
      <c r="DI741" s="34"/>
      <c r="DK741" s="34"/>
      <c r="DM741" s="34"/>
      <c r="DO741" s="34"/>
      <c r="DP741" s="34"/>
      <c r="DR741" s="34"/>
      <c r="DT741" s="34"/>
      <c r="DV741" s="34"/>
      <c r="DX741" s="34"/>
    </row>
    <row r="742" spans="3:128" ht="17.100000000000001" customHeight="1">
      <c r="C742" s="9"/>
      <c r="D742" s="9"/>
      <c r="E742" s="9"/>
      <c r="F742" s="9"/>
      <c r="G742" s="9"/>
      <c r="H742" s="9"/>
      <c r="I742" s="9"/>
      <c r="J742" s="9"/>
      <c r="K742" s="9"/>
      <c r="L742" s="9"/>
      <c r="N742" s="34"/>
      <c r="O742" s="34"/>
      <c r="Q742" s="34"/>
      <c r="S742" s="34"/>
      <c r="U742" s="34"/>
      <c r="W742" s="34"/>
      <c r="Y742" s="34"/>
      <c r="Z742" s="34"/>
      <c r="AB742" s="34"/>
      <c r="AD742" s="34"/>
      <c r="AF742" s="34"/>
      <c r="AH742" s="34"/>
      <c r="AJ742" s="34"/>
      <c r="AK742" s="34"/>
      <c r="AM742" s="34"/>
      <c r="AO742" s="34"/>
      <c r="AQ742" s="34"/>
      <c r="AS742" s="34"/>
      <c r="AU742" s="34"/>
      <c r="AV742" s="34"/>
      <c r="AX742" s="34"/>
      <c r="AZ742" s="34"/>
      <c r="BB742" s="34"/>
      <c r="BD742" s="34"/>
      <c r="BF742" s="34"/>
      <c r="BG742" s="34"/>
      <c r="BI742" s="34"/>
      <c r="BK742" s="34"/>
      <c r="BM742" s="34"/>
      <c r="BO742" s="34"/>
      <c r="BW742" s="34"/>
      <c r="BX742" s="34"/>
      <c r="BZ742" s="34"/>
      <c r="CB742" s="34"/>
      <c r="CD742" s="34"/>
      <c r="CF742" s="34"/>
      <c r="CH742" s="34"/>
      <c r="CI742" s="34"/>
      <c r="CK742" s="34"/>
      <c r="CM742" s="34"/>
      <c r="CO742" s="34"/>
      <c r="CQ742" s="34"/>
      <c r="CS742" s="34"/>
      <c r="CT742" s="34"/>
      <c r="CV742" s="34"/>
      <c r="CX742" s="34"/>
      <c r="CZ742" s="34"/>
      <c r="DB742" s="34"/>
      <c r="DD742" s="34"/>
      <c r="DE742" s="34"/>
      <c r="DG742" s="34"/>
      <c r="DI742" s="34"/>
      <c r="DK742" s="34"/>
      <c r="DM742" s="34"/>
      <c r="DO742" s="34"/>
      <c r="DP742" s="34"/>
      <c r="DR742" s="34"/>
      <c r="DT742" s="34"/>
      <c r="DV742" s="34"/>
      <c r="DX742" s="34"/>
    </row>
    <row r="744" spans="3:128" ht="17.100000000000001" customHeight="1">
      <c r="C744" s="16" t="s">
        <v>90</v>
      </c>
      <c r="D744" s="16"/>
      <c r="E744" s="16"/>
      <c r="F744" s="16"/>
      <c r="G744" s="16"/>
      <c r="H744" s="16"/>
      <c r="I744" s="16"/>
      <c r="J744" s="16"/>
      <c r="K744" s="16"/>
      <c r="L744" s="16"/>
      <c r="M744" s="189"/>
      <c r="N744" s="189"/>
      <c r="O744" s="189"/>
      <c r="P744" s="189"/>
      <c r="Q744" s="189"/>
      <c r="R744" s="189"/>
      <c r="S744" s="189"/>
      <c r="U744" s="189"/>
      <c r="W744" s="189"/>
      <c r="Y744" s="189"/>
      <c r="Z744" s="189"/>
      <c r="AA744" s="189"/>
      <c r="AB744" s="189"/>
      <c r="AC744" s="189"/>
      <c r="AD744" s="189"/>
      <c r="AF744" s="189"/>
      <c r="AH744" s="189"/>
      <c r="AJ744" s="189"/>
      <c r="AK744" s="189"/>
      <c r="AL744" s="189"/>
      <c r="AM744" s="189"/>
      <c r="AN744" s="189"/>
      <c r="AO744" s="189"/>
      <c r="AQ744" s="189"/>
      <c r="AS744" s="189"/>
      <c r="AU744" s="189"/>
      <c r="AV744" s="189"/>
      <c r="AW744" s="189"/>
      <c r="AX744" s="189"/>
      <c r="AY744" s="189"/>
      <c r="AZ744" s="189"/>
      <c r="BB744" s="189"/>
      <c r="BD744" s="189"/>
      <c r="BF744" s="189"/>
      <c r="BG744" s="189"/>
      <c r="BH744" s="189"/>
      <c r="BI744" s="189"/>
      <c r="BJ744" s="189"/>
      <c r="BK744" s="189"/>
      <c r="BM744" s="189"/>
      <c r="BO744" s="189"/>
      <c r="BW744" s="189"/>
      <c r="BX744" s="189"/>
      <c r="BY744" s="189"/>
      <c r="BZ744" s="189"/>
      <c r="CA744" s="189"/>
      <c r="CB744" s="189"/>
      <c r="CD744" s="189"/>
      <c r="CF744" s="189"/>
      <c r="CH744" s="189"/>
      <c r="CI744" s="189"/>
      <c r="CJ744" s="189"/>
      <c r="CK744" s="189"/>
      <c r="CL744" s="189"/>
      <c r="CM744" s="189"/>
      <c r="CO744" s="189"/>
      <c r="CQ744" s="189"/>
      <c r="CS744" s="189"/>
      <c r="CT744" s="189"/>
      <c r="CU744" s="189"/>
      <c r="CV744" s="189"/>
      <c r="CW744" s="189"/>
      <c r="CX744" s="189"/>
      <c r="CZ744" s="189"/>
      <c r="DB744" s="189"/>
      <c r="DD744" s="189"/>
      <c r="DE744" s="189"/>
      <c r="DF744" s="189"/>
      <c r="DG744" s="189"/>
      <c r="DH744" s="189"/>
      <c r="DI744" s="189"/>
      <c r="DK744" s="189"/>
      <c r="DM744" s="189"/>
      <c r="DO744" s="189"/>
      <c r="DP744" s="189"/>
      <c r="DQ744" s="189"/>
      <c r="DR744" s="189"/>
      <c r="DS744" s="189"/>
      <c r="DT744" s="189"/>
      <c r="DV744" s="189"/>
      <c r="DX744" s="189"/>
    </row>
    <row r="745" spans="3:128" ht="17.100000000000001" customHeight="1">
      <c r="C745" s="34" t="s">
        <v>90</v>
      </c>
      <c r="M745" s="189" t="s">
        <v>90</v>
      </c>
      <c r="N745" s="189" t="s">
        <v>90</v>
      </c>
      <c r="O745" s="189"/>
      <c r="P745" s="189" t="s">
        <v>90</v>
      </c>
      <c r="Q745" s="189"/>
      <c r="R745" s="189" t="s">
        <v>90</v>
      </c>
      <c r="S745" s="189"/>
      <c r="U745" s="189"/>
      <c r="W745" s="189"/>
      <c r="Y745" s="189" t="s">
        <v>90</v>
      </c>
      <c r="Z745" s="189"/>
      <c r="AA745" s="189" t="s">
        <v>90</v>
      </c>
      <c r="AB745" s="189"/>
      <c r="AC745" s="189" t="s">
        <v>90</v>
      </c>
      <c r="AD745" s="189"/>
      <c r="AF745" s="189"/>
      <c r="AH745" s="189"/>
      <c r="AJ745" s="189" t="s">
        <v>90</v>
      </c>
      <c r="AK745" s="189"/>
      <c r="AL745" s="189" t="s">
        <v>90</v>
      </c>
      <c r="AM745" s="189"/>
      <c r="AN745" s="189" t="s">
        <v>90</v>
      </c>
      <c r="AO745" s="189"/>
      <c r="AQ745" s="189"/>
      <c r="AS745" s="189"/>
      <c r="AU745" s="189" t="s">
        <v>90</v>
      </c>
      <c r="AV745" s="189"/>
      <c r="AW745" s="189" t="s">
        <v>90</v>
      </c>
      <c r="AX745" s="189"/>
      <c r="AY745" s="189" t="s">
        <v>90</v>
      </c>
      <c r="AZ745" s="189"/>
      <c r="BB745" s="189"/>
      <c r="BD745" s="189"/>
      <c r="BF745" s="189" t="s">
        <v>90</v>
      </c>
      <c r="BG745" s="189"/>
      <c r="BH745" s="189" t="s">
        <v>90</v>
      </c>
      <c r="BI745" s="189"/>
      <c r="BJ745" s="189" t="s">
        <v>90</v>
      </c>
      <c r="BK745" s="189"/>
      <c r="BM745" s="189"/>
      <c r="BO745" s="189"/>
      <c r="BW745" s="189" t="s">
        <v>90</v>
      </c>
      <c r="BX745" s="189"/>
      <c r="BY745" s="189" t="s">
        <v>90</v>
      </c>
      <c r="BZ745" s="189"/>
      <c r="CA745" s="189" t="s">
        <v>90</v>
      </c>
      <c r="CB745" s="189"/>
      <c r="CD745" s="189"/>
      <c r="CF745" s="189"/>
      <c r="CH745" s="189" t="s">
        <v>90</v>
      </c>
      <c r="CI745" s="189"/>
      <c r="CJ745" s="189" t="s">
        <v>90</v>
      </c>
      <c r="CK745" s="189"/>
      <c r="CL745" s="189" t="s">
        <v>90</v>
      </c>
      <c r="CM745" s="189"/>
      <c r="CO745" s="189"/>
      <c r="CQ745" s="189"/>
      <c r="CS745" s="189" t="s">
        <v>90</v>
      </c>
      <c r="CT745" s="189"/>
      <c r="CU745" s="189" t="s">
        <v>90</v>
      </c>
      <c r="CV745" s="189"/>
      <c r="CW745" s="189" t="s">
        <v>90</v>
      </c>
      <c r="CX745" s="189"/>
      <c r="CZ745" s="189"/>
      <c r="DB745" s="189"/>
      <c r="DD745" s="189" t="s">
        <v>90</v>
      </c>
      <c r="DE745" s="189"/>
      <c r="DF745" s="189" t="s">
        <v>90</v>
      </c>
      <c r="DG745" s="189"/>
      <c r="DH745" s="189" t="s">
        <v>90</v>
      </c>
      <c r="DI745" s="189"/>
      <c r="DK745" s="189"/>
      <c r="DM745" s="189"/>
      <c r="DO745" s="189" t="s">
        <v>90</v>
      </c>
      <c r="DP745" s="189"/>
      <c r="DQ745" s="189" t="s">
        <v>90</v>
      </c>
      <c r="DR745" s="189"/>
      <c r="DS745" s="189" t="s">
        <v>90</v>
      </c>
      <c r="DT745" s="189"/>
      <c r="DV745" s="189"/>
      <c r="DX745" s="189"/>
    </row>
    <row r="746" spans="3:128" ht="17.100000000000001" customHeight="1">
      <c r="C746" s="34" t="s">
        <v>90</v>
      </c>
      <c r="M746" s="189" t="s">
        <v>90</v>
      </c>
      <c r="N746" s="189" t="s">
        <v>90</v>
      </c>
      <c r="O746" s="189"/>
      <c r="P746" s="189" t="s">
        <v>90</v>
      </c>
      <c r="Q746" s="189"/>
      <c r="R746" s="189" t="s">
        <v>90</v>
      </c>
      <c r="S746" s="189"/>
      <c r="U746" s="189"/>
      <c r="W746" s="189"/>
      <c r="Y746" s="189" t="s">
        <v>90</v>
      </c>
      <c r="Z746" s="189"/>
      <c r="AA746" s="189" t="s">
        <v>90</v>
      </c>
      <c r="AB746" s="189"/>
      <c r="AC746" s="189" t="s">
        <v>90</v>
      </c>
      <c r="AD746" s="189"/>
      <c r="AF746" s="189"/>
      <c r="AH746" s="189"/>
      <c r="AJ746" s="189" t="s">
        <v>90</v>
      </c>
      <c r="AK746" s="189"/>
      <c r="AL746" s="189" t="s">
        <v>90</v>
      </c>
      <c r="AM746" s="189"/>
      <c r="AN746" s="189" t="s">
        <v>90</v>
      </c>
      <c r="AO746" s="189"/>
      <c r="AQ746" s="189"/>
      <c r="AS746" s="189"/>
      <c r="AU746" s="189" t="s">
        <v>90</v>
      </c>
      <c r="AV746" s="189"/>
      <c r="AW746" s="189" t="s">
        <v>90</v>
      </c>
      <c r="AX746" s="189"/>
      <c r="AY746" s="189" t="s">
        <v>90</v>
      </c>
      <c r="AZ746" s="189"/>
      <c r="BB746" s="189"/>
      <c r="BD746" s="189"/>
      <c r="BF746" s="189" t="s">
        <v>90</v>
      </c>
      <c r="BG746" s="189"/>
      <c r="BH746" s="189" t="s">
        <v>90</v>
      </c>
      <c r="BI746" s="189"/>
      <c r="BJ746" s="189" t="s">
        <v>90</v>
      </c>
      <c r="BK746" s="189"/>
      <c r="BM746" s="189"/>
      <c r="BO746" s="189"/>
      <c r="BW746" s="189" t="s">
        <v>90</v>
      </c>
      <c r="BX746" s="189"/>
      <c r="BY746" s="189" t="s">
        <v>90</v>
      </c>
      <c r="BZ746" s="189"/>
      <c r="CA746" s="189" t="s">
        <v>90</v>
      </c>
      <c r="CB746" s="189"/>
      <c r="CD746" s="189"/>
      <c r="CF746" s="189"/>
      <c r="CH746" s="189" t="s">
        <v>90</v>
      </c>
      <c r="CI746" s="189"/>
      <c r="CJ746" s="189" t="s">
        <v>90</v>
      </c>
      <c r="CK746" s="189"/>
      <c r="CL746" s="189" t="s">
        <v>90</v>
      </c>
      <c r="CM746" s="189"/>
      <c r="CO746" s="189"/>
      <c r="CQ746" s="189"/>
      <c r="CS746" s="189" t="s">
        <v>90</v>
      </c>
      <c r="CT746" s="189"/>
      <c r="CU746" s="189" t="s">
        <v>90</v>
      </c>
      <c r="CV746" s="189"/>
      <c r="CW746" s="189" t="s">
        <v>90</v>
      </c>
      <c r="CX746" s="189"/>
      <c r="CZ746" s="189"/>
      <c r="DB746" s="189"/>
      <c r="DD746" s="189" t="s">
        <v>90</v>
      </c>
      <c r="DE746" s="189"/>
      <c r="DF746" s="189" t="s">
        <v>90</v>
      </c>
      <c r="DG746" s="189"/>
      <c r="DH746" s="189" t="s">
        <v>90</v>
      </c>
      <c r="DI746" s="189"/>
      <c r="DK746" s="189"/>
      <c r="DM746" s="189"/>
      <c r="DO746" s="189" t="s">
        <v>90</v>
      </c>
      <c r="DP746" s="189"/>
      <c r="DQ746" s="189" t="s">
        <v>90</v>
      </c>
      <c r="DR746" s="189"/>
      <c r="DS746" s="189" t="s">
        <v>90</v>
      </c>
      <c r="DT746" s="189"/>
      <c r="DV746" s="189"/>
      <c r="DX746" s="189"/>
    </row>
    <row r="747" spans="3:128" ht="17.100000000000001" customHeight="1">
      <c r="C747" s="34" t="s">
        <v>90</v>
      </c>
      <c r="M747" s="189"/>
      <c r="N747" s="189"/>
      <c r="O747" s="189"/>
      <c r="P747" s="189"/>
      <c r="Q747" s="189"/>
      <c r="R747" s="189" t="s">
        <v>90</v>
      </c>
      <c r="S747" s="189"/>
      <c r="U747" s="189"/>
      <c r="W747" s="189"/>
      <c r="Y747" s="189"/>
      <c r="Z747" s="189"/>
      <c r="AA747" s="189"/>
      <c r="AB747" s="189"/>
      <c r="AC747" s="189" t="s">
        <v>90</v>
      </c>
      <c r="AD747" s="189"/>
      <c r="AF747" s="189"/>
      <c r="AH747" s="189"/>
      <c r="AJ747" s="189"/>
      <c r="AK747" s="189"/>
      <c r="AL747" s="189"/>
      <c r="AM747" s="189"/>
      <c r="AN747" s="189" t="s">
        <v>90</v>
      </c>
      <c r="AO747" s="189"/>
      <c r="AQ747" s="189"/>
      <c r="AS747" s="189"/>
      <c r="AU747" s="189"/>
      <c r="AV747" s="189"/>
      <c r="AW747" s="189"/>
      <c r="AX747" s="189"/>
      <c r="AY747" s="189" t="s">
        <v>90</v>
      </c>
      <c r="AZ747" s="189"/>
      <c r="BB747" s="189"/>
      <c r="BD747" s="189"/>
      <c r="BF747" s="189"/>
      <c r="BG747" s="189"/>
      <c r="BH747" s="189"/>
      <c r="BI747" s="189"/>
      <c r="BJ747" s="189" t="s">
        <v>90</v>
      </c>
      <c r="BK747" s="189"/>
      <c r="BM747" s="189"/>
      <c r="BO747" s="189"/>
      <c r="BW747" s="189"/>
      <c r="BX747" s="189"/>
      <c r="BY747" s="189"/>
      <c r="BZ747" s="189"/>
      <c r="CA747" s="189" t="s">
        <v>90</v>
      </c>
      <c r="CB747" s="189"/>
      <c r="CD747" s="189"/>
      <c r="CF747" s="189"/>
      <c r="CH747" s="189"/>
      <c r="CI747" s="189"/>
      <c r="CJ747" s="189"/>
      <c r="CK747" s="189"/>
      <c r="CL747" s="189" t="s">
        <v>90</v>
      </c>
      <c r="CM747" s="189"/>
      <c r="CO747" s="189"/>
      <c r="CQ747" s="189"/>
      <c r="CS747" s="189"/>
      <c r="CT747" s="189"/>
      <c r="CU747" s="189"/>
      <c r="CV747" s="189"/>
      <c r="CW747" s="189" t="s">
        <v>90</v>
      </c>
      <c r="CX747" s="189"/>
      <c r="CZ747" s="189"/>
      <c r="DB747" s="189"/>
      <c r="DD747" s="189"/>
      <c r="DE747" s="189"/>
      <c r="DF747" s="189"/>
      <c r="DG747" s="189"/>
      <c r="DH747" s="189" t="s">
        <v>90</v>
      </c>
      <c r="DI747" s="189"/>
      <c r="DK747" s="189"/>
      <c r="DM747" s="189"/>
      <c r="DO747" s="189"/>
      <c r="DP747" s="189"/>
      <c r="DQ747" s="189"/>
      <c r="DR747" s="189"/>
      <c r="DS747" s="189" t="s">
        <v>90</v>
      </c>
      <c r="DT747" s="189"/>
      <c r="DV747" s="189"/>
      <c r="DX747" s="189"/>
    </row>
    <row r="748" spans="3:128" ht="17.100000000000001" customHeight="1">
      <c r="M748" s="189" t="s">
        <v>90</v>
      </c>
      <c r="N748" s="189" t="s">
        <v>90</v>
      </c>
      <c r="O748" s="189"/>
      <c r="P748" s="189" t="s">
        <v>90</v>
      </c>
      <c r="Q748" s="189"/>
      <c r="R748" s="189" t="s">
        <v>90</v>
      </c>
      <c r="S748" s="189"/>
      <c r="U748" s="189"/>
      <c r="W748" s="189"/>
      <c r="Y748" s="189" t="s">
        <v>90</v>
      </c>
      <c r="Z748" s="189"/>
      <c r="AA748" s="189" t="s">
        <v>90</v>
      </c>
      <c r="AB748" s="189"/>
      <c r="AC748" s="189" t="s">
        <v>90</v>
      </c>
      <c r="AD748" s="189"/>
      <c r="AF748" s="189"/>
      <c r="AH748" s="189"/>
      <c r="AJ748" s="189" t="s">
        <v>90</v>
      </c>
      <c r="AK748" s="189"/>
      <c r="AL748" s="189" t="s">
        <v>90</v>
      </c>
      <c r="AM748" s="189"/>
      <c r="AN748" s="189" t="s">
        <v>90</v>
      </c>
      <c r="AO748" s="189"/>
      <c r="AQ748" s="189"/>
      <c r="AS748" s="189"/>
      <c r="AU748" s="189" t="s">
        <v>90</v>
      </c>
      <c r="AV748" s="189"/>
      <c r="AW748" s="189" t="s">
        <v>90</v>
      </c>
      <c r="AX748" s="189"/>
      <c r="AY748" s="189" t="s">
        <v>90</v>
      </c>
      <c r="AZ748" s="189"/>
      <c r="BB748" s="189"/>
      <c r="BD748" s="189"/>
      <c r="BF748" s="189" t="s">
        <v>90</v>
      </c>
      <c r="BG748" s="189"/>
      <c r="BH748" s="189" t="s">
        <v>90</v>
      </c>
      <c r="BI748" s="189"/>
      <c r="BJ748" s="189" t="s">
        <v>90</v>
      </c>
      <c r="BK748" s="189"/>
      <c r="BM748" s="189"/>
      <c r="BO748" s="189"/>
      <c r="BW748" s="189" t="s">
        <v>90</v>
      </c>
      <c r="BX748" s="189"/>
      <c r="BY748" s="189" t="s">
        <v>90</v>
      </c>
      <c r="BZ748" s="189"/>
      <c r="CA748" s="189" t="s">
        <v>90</v>
      </c>
      <c r="CB748" s="189"/>
      <c r="CD748" s="189"/>
      <c r="CF748" s="189"/>
      <c r="CH748" s="189" t="s">
        <v>90</v>
      </c>
      <c r="CI748" s="189"/>
      <c r="CJ748" s="189" t="s">
        <v>90</v>
      </c>
      <c r="CK748" s="189"/>
      <c r="CL748" s="189" t="s">
        <v>90</v>
      </c>
      <c r="CM748" s="189"/>
      <c r="CO748" s="189"/>
      <c r="CQ748" s="189"/>
      <c r="CS748" s="189" t="s">
        <v>90</v>
      </c>
      <c r="CT748" s="189"/>
      <c r="CU748" s="189" t="s">
        <v>90</v>
      </c>
      <c r="CV748" s="189"/>
      <c r="CW748" s="189" t="s">
        <v>90</v>
      </c>
      <c r="CX748" s="189"/>
      <c r="CZ748" s="189"/>
      <c r="DB748" s="189"/>
      <c r="DD748" s="189" t="s">
        <v>90</v>
      </c>
      <c r="DE748" s="189"/>
      <c r="DF748" s="189" t="s">
        <v>90</v>
      </c>
      <c r="DG748" s="189"/>
      <c r="DH748" s="189" t="s">
        <v>90</v>
      </c>
      <c r="DI748" s="189"/>
      <c r="DK748" s="189"/>
      <c r="DM748" s="189"/>
      <c r="DO748" s="189" t="s">
        <v>90</v>
      </c>
      <c r="DP748" s="189"/>
      <c r="DQ748" s="189" t="s">
        <v>90</v>
      </c>
      <c r="DR748" s="189"/>
      <c r="DS748" s="189" t="s">
        <v>90</v>
      </c>
      <c r="DT748" s="189"/>
      <c r="DV748" s="189"/>
      <c r="DX748" s="189"/>
    </row>
  </sheetData>
  <mergeCells count="26059">
    <mergeCell ref="CY336:CZ336"/>
    <mergeCell ref="DA336:DB336"/>
    <mergeCell ref="DH336:DI336"/>
    <mergeCell ref="DJ336:DK336"/>
    <mergeCell ref="DL336:DM336"/>
    <mergeCell ref="DS336:DT336"/>
    <mergeCell ref="DU336:DV336"/>
    <mergeCell ref="DW336:DX336"/>
    <mergeCell ref="BQ8:BV8"/>
    <mergeCell ref="BQ9:BQ10"/>
    <mergeCell ref="BR9:BR10"/>
    <mergeCell ref="BS9:BS10"/>
    <mergeCell ref="BT9:BT10"/>
    <mergeCell ref="BU9:BU10"/>
    <mergeCell ref="BV9:BV10"/>
    <mergeCell ref="J336:M336"/>
    <mergeCell ref="N336:O336"/>
    <mergeCell ref="P336:Q336"/>
    <mergeCell ref="R336:S336"/>
    <mergeCell ref="T336:U336"/>
    <mergeCell ref="V336:W336"/>
    <mergeCell ref="Y336:Z336"/>
    <mergeCell ref="AA336:AB336"/>
    <mergeCell ref="AC336:AD336"/>
    <mergeCell ref="AE336:AF336"/>
    <mergeCell ref="AG336:AH336"/>
    <mergeCell ref="AJ336:AK336"/>
    <mergeCell ref="AL336:AM336"/>
    <mergeCell ref="AN336:AO336"/>
    <mergeCell ref="AP336:AQ336"/>
    <mergeCell ref="AR336:AS336"/>
    <mergeCell ref="AU336:AV336"/>
    <mergeCell ref="AW336:AX336"/>
    <mergeCell ref="AY336:AZ336"/>
    <mergeCell ref="BA336:BB336"/>
    <mergeCell ref="BC336:BD336"/>
    <mergeCell ref="BF336:BG336"/>
    <mergeCell ref="BH336:BI336"/>
    <mergeCell ref="BJ336:BK336"/>
    <mergeCell ref="BL336:BM336"/>
    <mergeCell ref="BN336:BO336"/>
    <mergeCell ref="J225:J228"/>
    <mergeCell ref="J229:J232"/>
    <mergeCell ref="J233:J236"/>
    <mergeCell ref="J237:J240"/>
    <mergeCell ref="J241:J244"/>
    <mergeCell ref="J172:J175"/>
    <mergeCell ref="J176:J179"/>
    <mergeCell ref="J180:J183"/>
    <mergeCell ref="J210:J213"/>
    <mergeCell ref="J214:J217"/>
    <mergeCell ref="J218:J221"/>
    <mergeCell ref="J263:J266"/>
    <mergeCell ref="J267:J270"/>
    <mergeCell ref="J271:J274"/>
    <mergeCell ref="J275:J278"/>
    <mergeCell ref="J279:J282"/>
    <mergeCell ref="J301:J304"/>
    <mergeCell ref="J305:J308"/>
    <mergeCell ref="J309:J312"/>
    <mergeCell ref="J313:J316"/>
    <mergeCell ref="J317:J320"/>
    <mergeCell ref="CL9:CM9"/>
    <mergeCell ref="CN9:CO9"/>
    <mergeCell ref="C715:M715"/>
    <mergeCell ref="DO714:DP714"/>
    <mergeCell ref="DQ714:DR714"/>
    <mergeCell ref="DS714:DT714"/>
    <mergeCell ref="DU714:DV714"/>
    <mergeCell ref="DW714:DX714"/>
    <mergeCell ref="DJ714:DK714"/>
    <mergeCell ref="DL714:DM714"/>
    <mergeCell ref="N714:O714"/>
    <mergeCell ref="P714:Q714"/>
    <mergeCell ref="R714:S714"/>
    <mergeCell ref="T714:U714"/>
    <mergeCell ref="V714:W714"/>
    <mergeCell ref="C713:M713"/>
    <mergeCell ref="N713:O713"/>
    <mergeCell ref="P713:Q713"/>
    <mergeCell ref="R713:S713"/>
    <mergeCell ref="T713:U713"/>
    <mergeCell ref="V713:W713"/>
    <mergeCell ref="Y713:Z713"/>
    <mergeCell ref="AA713:AB713"/>
    <mergeCell ref="AC713:AD713"/>
    <mergeCell ref="AE713:AF713"/>
    <mergeCell ref="AJ713:AK713"/>
    <mergeCell ref="AL713:AM713"/>
    <mergeCell ref="AN713:AO713"/>
    <mergeCell ref="AP713:AQ713"/>
    <mergeCell ref="AR713:AS713"/>
    <mergeCell ref="AU713:AV713"/>
    <mergeCell ref="AW713:AX713"/>
    <mergeCell ref="AY713:AZ713"/>
    <mergeCell ref="BA713:BB713"/>
    <mergeCell ref="BC713:BD713"/>
    <mergeCell ref="BF713:BG713"/>
    <mergeCell ref="BH713:BI713"/>
    <mergeCell ref="BJ713:BK713"/>
    <mergeCell ref="BL713:BM713"/>
    <mergeCell ref="BN713:BO713"/>
    <mergeCell ref="AY714:AZ714"/>
    <mergeCell ref="BA714:BB714"/>
    <mergeCell ref="BC714:BD714"/>
    <mergeCell ref="AP714:AQ714"/>
    <mergeCell ref="AR714:AS714"/>
    <mergeCell ref="AJ714:AK714"/>
    <mergeCell ref="AL714:AM714"/>
    <mergeCell ref="AN714:AO714"/>
    <mergeCell ref="AA714:AB714"/>
    <mergeCell ref="AC714:AD714"/>
    <mergeCell ref="AE714:AF714"/>
    <mergeCell ref="Y714:Z714"/>
    <mergeCell ref="BW714:BX714"/>
    <mergeCell ref="BY714:BZ714"/>
    <mergeCell ref="CA714:CB714"/>
    <mergeCell ref="BH714:BI714"/>
    <mergeCell ref="DU712:DV712"/>
    <mergeCell ref="DW712:DX712"/>
    <mergeCell ref="CS712:CT712"/>
    <mergeCell ref="CU712:CV712"/>
    <mergeCell ref="CW712:CX712"/>
    <mergeCell ref="CY712:CZ712"/>
    <mergeCell ref="DA712:DB712"/>
    <mergeCell ref="DD712:DE712"/>
    <mergeCell ref="DF712:DG712"/>
    <mergeCell ref="DH712:DI712"/>
    <mergeCell ref="DJ712:DK712"/>
    <mergeCell ref="DL712:DM712"/>
    <mergeCell ref="CA712:CB712"/>
    <mergeCell ref="CC712:CD712"/>
    <mergeCell ref="CE712:CF712"/>
    <mergeCell ref="CH712:CI712"/>
    <mergeCell ref="CJ712:CK712"/>
    <mergeCell ref="CL712:CM712"/>
    <mergeCell ref="CN712:CO712"/>
    <mergeCell ref="CP712:CQ712"/>
    <mergeCell ref="BH712:BI712"/>
    <mergeCell ref="BJ712:BK712"/>
    <mergeCell ref="BL712:BM712"/>
    <mergeCell ref="BN712:BO712"/>
    <mergeCell ref="BW712:BX712"/>
    <mergeCell ref="BY712:BZ712"/>
    <mergeCell ref="DF713:DG713"/>
    <mergeCell ref="DH713:DI713"/>
    <mergeCell ref="DJ713:DK713"/>
    <mergeCell ref="DL713:DM713"/>
    <mergeCell ref="DO713:DP713"/>
    <mergeCell ref="DQ713:DR713"/>
    <mergeCell ref="DS713:DT713"/>
    <mergeCell ref="DU713:DV713"/>
    <mergeCell ref="DW713:DX713"/>
    <mergeCell ref="BW713:BX713"/>
    <mergeCell ref="BY713:BZ713"/>
    <mergeCell ref="CA713:CB713"/>
    <mergeCell ref="CC713:CD713"/>
    <mergeCell ref="CE713:CF713"/>
    <mergeCell ref="CH713:CI713"/>
    <mergeCell ref="CJ713:CK713"/>
    <mergeCell ref="CL713:CM713"/>
    <mergeCell ref="CN713:CO713"/>
    <mergeCell ref="CP713:CQ713"/>
    <mergeCell ref="CS713:CT713"/>
    <mergeCell ref="CU713:CV713"/>
    <mergeCell ref="CW713:CX713"/>
    <mergeCell ref="CY713:CZ713"/>
    <mergeCell ref="DA713:DB713"/>
    <mergeCell ref="DD713:DE713"/>
    <mergeCell ref="DO711:DP711"/>
    <mergeCell ref="DQ711:DR711"/>
    <mergeCell ref="DS711:DT711"/>
    <mergeCell ref="AR712:AS712"/>
    <mergeCell ref="AU712:AV712"/>
    <mergeCell ref="AW712:AX712"/>
    <mergeCell ref="AY712:AZ712"/>
    <mergeCell ref="BA712:BB712"/>
    <mergeCell ref="BC712:BD712"/>
    <mergeCell ref="BF712:BG712"/>
    <mergeCell ref="CH711:CI711"/>
    <mergeCell ref="CJ711:CK711"/>
    <mergeCell ref="CL711:CM711"/>
    <mergeCell ref="CN711:CO711"/>
    <mergeCell ref="CP711:CQ711"/>
    <mergeCell ref="CS711:CT711"/>
    <mergeCell ref="CU711:CV711"/>
    <mergeCell ref="CW711:CX711"/>
    <mergeCell ref="CY711:CZ711"/>
    <mergeCell ref="DA711:DB711"/>
    <mergeCell ref="DD711:DE711"/>
    <mergeCell ref="DF711:DG711"/>
    <mergeCell ref="DH711:DI711"/>
    <mergeCell ref="DJ711:DK711"/>
    <mergeCell ref="DL711:DM711"/>
    <mergeCell ref="DO712:DP712"/>
    <mergeCell ref="DQ712:DR712"/>
    <mergeCell ref="DS712:DT712"/>
    <mergeCell ref="C712:M712"/>
    <mergeCell ref="N712:O712"/>
    <mergeCell ref="P712:Q712"/>
    <mergeCell ref="R712:S712"/>
    <mergeCell ref="T712:U712"/>
    <mergeCell ref="V712:W712"/>
    <mergeCell ref="Y712:Z712"/>
    <mergeCell ref="AA712:AB712"/>
    <mergeCell ref="DU710:DV710"/>
    <mergeCell ref="DW710:DX710"/>
    <mergeCell ref="C711:M711"/>
    <mergeCell ref="N711:O711"/>
    <mergeCell ref="P711:Q711"/>
    <mergeCell ref="R711:S711"/>
    <mergeCell ref="T711:U711"/>
    <mergeCell ref="V711:W711"/>
    <mergeCell ref="Y711:Z711"/>
    <mergeCell ref="AA711:AB711"/>
    <mergeCell ref="AC711:AD711"/>
    <mergeCell ref="AE711:AF711"/>
    <mergeCell ref="AJ711:AK711"/>
    <mergeCell ref="AL711:AM711"/>
    <mergeCell ref="AN711:AO711"/>
    <mergeCell ref="AP711:AQ711"/>
    <mergeCell ref="AR711:AS711"/>
    <mergeCell ref="AU711:AV711"/>
    <mergeCell ref="AW711:AX711"/>
    <mergeCell ref="AY711:AZ711"/>
    <mergeCell ref="BA711:BB711"/>
    <mergeCell ref="BC711:BD711"/>
    <mergeCell ref="BF711:BG711"/>
    <mergeCell ref="BH711:BI711"/>
    <mergeCell ref="BJ711:BK711"/>
    <mergeCell ref="BL711:BM711"/>
    <mergeCell ref="BN711:BO711"/>
    <mergeCell ref="BW711:BX711"/>
    <mergeCell ref="BY711:BZ711"/>
    <mergeCell ref="CA711:CB711"/>
    <mergeCell ref="CC711:CD711"/>
    <mergeCell ref="CE711:CF711"/>
    <mergeCell ref="CH710:CI710"/>
    <mergeCell ref="CJ710:CK710"/>
    <mergeCell ref="DU711:DV711"/>
    <mergeCell ref="DW711:DX711"/>
    <mergeCell ref="CL710:CM710"/>
    <mergeCell ref="CN710:CO710"/>
    <mergeCell ref="CP710:CQ710"/>
    <mergeCell ref="CS710:CT710"/>
    <mergeCell ref="CU710:CV710"/>
    <mergeCell ref="CW710:CX710"/>
    <mergeCell ref="CY710:CZ710"/>
    <mergeCell ref="DA710:DB710"/>
    <mergeCell ref="DD710:DE710"/>
    <mergeCell ref="DF710:DG710"/>
    <mergeCell ref="DH710:DI710"/>
    <mergeCell ref="DJ710:DK710"/>
    <mergeCell ref="DL710:DM710"/>
    <mergeCell ref="DO710:DP710"/>
    <mergeCell ref="DQ710:DR710"/>
    <mergeCell ref="DS710:DT710"/>
    <mergeCell ref="C710:M710"/>
    <mergeCell ref="N710:O710"/>
    <mergeCell ref="P710:Q710"/>
    <mergeCell ref="R710:S710"/>
    <mergeCell ref="T710:U710"/>
    <mergeCell ref="V710:W710"/>
    <mergeCell ref="Y710:Z710"/>
    <mergeCell ref="AA710:AB710"/>
    <mergeCell ref="AC710:AD710"/>
    <mergeCell ref="AE710:AF710"/>
    <mergeCell ref="AJ710:AK710"/>
    <mergeCell ref="AL710:AM710"/>
    <mergeCell ref="Y444:Z444"/>
    <mergeCell ref="AA444:AB444"/>
    <mergeCell ref="N444:O444"/>
    <mergeCell ref="P444:Q444"/>
    <mergeCell ref="R444:S444"/>
    <mergeCell ref="T444:U444"/>
    <mergeCell ref="V444:W444"/>
    <mergeCell ref="AC445:AD445"/>
    <mergeCell ref="AE445:AF445"/>
    <mergeCell ref="Y446:Z446"/>
    <mergeCell ref="AA446:AB446"/>
    <mergeCell ref="N446:O446"/>
    <mergeCell ref="P446:Q446"/>
    <mergeCell ref="R446:S446"/>
    <mergeCell ref="T446:U446"/>
    <mergeCell ref="V446:W446"/>
    <mergeCell ref="AR446:AS446"/>
    <mergeCell ref="AJ446:AK446"/>
    <mergeCell ref="AL446:AM446"/>
    <mergeCell ref="AN446:AO446"/>
    <mergeCell ref="AP446:AQ446"/>
    <mergeCell ref="AC446:AD446"/>
    <mergeCell ref="AR710:AS710"/>
    <mergeCell ref="AU710:AV710"/>
    <mergeCell ref="AW710:AX710"/>
    <mergeCell ref="AY710:AZ710"/>
    <mergeCell ref="BA710:BB710"/>
    <mergeCell ref="BC710:BD710"/>
    <mergeCell ref="BF710:BG710"/>
    <mergeCell ref="BH710:BI710"/>
    <mergeCell ref="BJ710:BK710"/>
    <mergeCell ref="BL710:BM710"/>
    <mergeCell ref="BJ442:BK442"/>
    <mergeCell ref="BL442:BM442"/>
    <mergeCell ref="BJ444:BK444"/>
    <mergeCell ref="BL444:BM444"/>
    <mergeCell ref="AE446:AF446"/>
    <mergeCell ref="Y447:Z447"/>
    <mergeCell ref="AA447:AB447"/>
    <mergeCell ref="N447:O447"/>
    <mergeCell ref="P447:Q447"/>
    <mergeCell ref="R447:S447"/>
    <mergeCell ref="T447:U447"/>
    <mergeCell ref="V447:W447"/>
    <mergeCell ref="BJ447:BK447"/>
    <mergeCell ref="BL447:BM447"/>
    <mergeCell ref="BJ448:BK448"/>
    <mergeCell ref="BL448:BM448"/>
    <mergeCell ref="AR448:AS448"/>
    <mergeCell ref="AJ448:AK448"/>
    <mergeCell ref="AL448:AM448"/>
    <mergeCell ref="AN448:AO448"/>
    <mergeCell ref="AP448:AQ448"/>
    <mergeCell ref="AC448:AD448"/>
    <mergeCell ref="AE448:AF448"/>
    <mergeCell ref="BC450:BD450"/>
    <mergeCell ref="AP450:AQ450"/>
    <mergeCell ref="AR450:AS450"/>
    <mergeCell ref="AJ450:AK450"/>
    <mergeCell ref="AL450:AM450"/>
    <mergeCell ref="AN450:AO450"/>
    <mergeCell ref="AA450:AB450"/>
    <mergeCell ref="AC450:AD450"/>
    <mergeCell ref="AW709:AX709"/>
    <mergeCell ref="J351:J354"/>
    <mergeCell ref="J355:J358"/>
    <mergeCell ref="J438:J441"/>
    <mergeCell ref="J377:J380"/>
    <mergeCell ref="J381:J384"/>
    <mergeCell ref="J385:J388"/>
    <mergeCell ref="J389:J392"/>
    <mergeCell ref="J393:J396"/>
    <mergeCell ref="J415:J418"/>
    <mergeCell ref="J419:J422"/>
    <mergeCell ref="J423:J426"/>
    <mergeCell ref="J427:J430"/>
    <mergeCell ref="J431:J434"/>
    <mergeCell ref="J400:J403"/>
    <mergeCell ref="J404:J407"/>
    <mergeCell ref="J408:J411"/>
    <mergeCell ref="J453:J456"/>
    <mergeCell ref="J457:J460"/>
    <mergeCell ref="J461:J464"/>
    <mergeCell ref="J465:J468"/>
    <mergeCell ref="J469:J472"/>
    <mergeCell ref="J491:J494"/>
    <mergeCell ref="J495:J498"/>
    <mergeCell ref="J499:J502"/>
    <mergeCell ref="J503:J506"/>
    <mergeCell ref="J507:J510"/>
    <mergeCell ref="J362:J365"/>
    <mergeCell ref="J366:J369"/>
    <mergeCell ref="J370:J373"/>
    <mergeCell ref="J473:M473"/>
    <mergeCell ref="C709:M709"/>
    <mergeCell ref="C708:M708"/>
    <mergeCell ref="J442:J445"/>
    <mergeCell ref="J446:J449"/>
    <mergeCell ref="J476:J479"/>
    <mergeCell ref="J480:J483"/>
    <mergeCell ref="J484:J487"/>
    <mergeCell ref="J514:J517"/>
    <mergeCell ref="J518:J521"/>
    <mergeCell ref="J522:J525"/>
    <mergeCell ref="D366:D369"/>
    <mergeCell ref="D370:D373"/>
    <mergeCell ref="D377:D380"/>
    <mergeCell ref="D381:D384"/>
    <mergeCell ref="D385:D388"/>
    <mergeCell ref="D389:D392"/>
    <mergeCell ref="D393:D396"/>
    <mergeCell ref="D400:D403"/>
    <mergeCell ref="D404:D407"/>
    <mergeCell ref="D408:D411"/>
    <mergeCell ref="D476:D479"/>
    <mergeCell ref="D480:D483"/>
    <mergeCell ref="D484:D487"/>
    <mergeCell ref="D491:D494"/>
    <mergeCell ref="D495:D498"/>
    <mergeCell ref="D499:D502"/>
    <mergeCell ref="D503:D506"/>
    <mergeCell ref="D507:D510"/>
    <mergeCell ref="D514:D517"/>
    <mergeCell ref="D518:D521"/>
    <mergeCell ref="D522:D525"/>
    <mergeCell ref="D415:D418"/>
    <mergeCell ref="E375:I375"/>
    <mergeCell ref="E413:I413"/>
    <mergeCell ref="J339:J342"/>
    <mergeCell ref="J248:J251"/>
    <mergeCell ref="J252:J255"/>
    <mergeCell ref="J256:J259"/>
    <mergeCell ref="J286:J289"/>
    <mergeCell ref="J290:J293"/>
    <mergeCell ref="J294:J297"/>
    <mergeCell ref="J324:J327"/>
    <mergeCell ref="J328:J331"/>
    <mergeCell ref="J332:J335"/>
    <mergeCell ref="J321:M321"/>
    <mergeCell ref="J343:J346"/>
    <mergeCell ref="D419:D422"/>
    <mergeCell ref="D423:D426"/>
    <mergeCell ref="D427:D430"/>
    <mergeCell ref="D431:D434"/>
    <mergeCell ref="D438:D441"/>
    <mergeCell ref="D442:D445"/>
    <mergeCell ref="D446:D449"/>
    <mergeCell ref="D453:D456"/>
    <mergeCell ref="D457:D460"/>
    <mergeCell ref="D461:D464"/>
    <mergeCell ref="D465:D468"/>
    <mergeCell ref="D469:D472"/>
    <mergeCell ref="D210:D213"/>
    <mergeCell ref="D214:D217"/>
    <mergeCell ref="D218:D221"/>
    <mergeCell ref="D225:D228"/>
    <mergeCell ref="D229:D232"/>
    <mergeCell ref="D233:D236"/>
    <mergeCell ref="D237:D240"/>
    <mergeCell ref="D241:D244"/>
    <mergeCell ref="D248:D251"/>
    <mergeCell ref="D252:D255"/>
    <mergeCell ref="D256:D259"/>
    <mergeCell ref="D263:D266"/>
    <mergeCell ref="D267:D270"/>
    <mergeCell ref="D271:D274"/>
    <mergeCell ref="D275:D278"/>
    <mergeCell ref="D279:D282"/>
    <mergeCell ref="D286:D289"/>
    <mergeCell ref="D290:D293"/>
    <mergeCell ref="D294:D297"/>
    <mergeCell ref="D301:D304"/>
    <mergeCell ref="D305:D308"/>
    <mergeCell ref="D309:D312"/>
    <mergeCell ref="D313:D316"/>
    <mergeCell ref="D317:D320"/>
    <mergeCell ref="D324:D327"/>
    <mergeCell ref="D328:D331"/>
    <mergeCell ref="D332:D335"/>
    <mergeCell ref="D339:D342"/>
    <mergeCell ref="D343:D346"/>
    <mergeCell ref="D347:D350"/>
    <mergeCell ref="D351:D354"/>
    <mergeCell ref="D355:D358"/>
    <mergeCell ref="J347:J350"/>
    <mergeCell ref="D362:D365"/>
    <mergeCell ref="C223:D223"/>
    <mergeCell ref="C261:D261"/>
    <mergeCell ref="C337:D337"/>
    <mergeCell ref="C375:D375"/>
    <mergeCell ref="C413:D413"/>
    <mergeCell ref="E223:I223"/>
    <mergeCell ref="D153:D156"/>
    <mergeCell ref="D157:D160"/>
    <mergeCell ref="D161:D164"/>
    <mergeCell ref="D165:D168"/>
    <mergeCell ref="D172:D175"/>
    <mergeCell ref="D176:D179"/>
    <mergeCell ref="D180:D183"/>
    <mergeCell ref="D187:D190"/>
    <mergeCell ref="D191:D194"/>
    <mergeCell ref="D195:D198"/>
    <mergeCell ref="D199:D202"/>
    <mergeCell ref="D203:D206"/>
    <mergeCell ref="J149:J152"/>
    <mergeCell ref="J153:J156"/>
    <mergeCell ref="J157:J160"/>
    <mergeCell ref="J161:J164"/>
    <mergeCell ref="J165:J168"/>
    <mergeCell ref="J187:J190"/>
    <mergeCell ref="J191:J194"/>
    <mergeCell ref="J195:J198"/>
    <mergeCell ref="J199:J202"/>
    <mergeCell ref="J203:J206"/>
    <mergeCell ref="AE9:AF9"/>
    <mergeCell ref="Y28:Z28"/>
    <mergeCell ref="AA28:AB28"/>
    <mergeCell ref="AC28:AD28"/>
    <mergeCell ref="AE28:AF28"/>
    <mergeCell ref="R28:S28"/>
    <mergeCell ref="T28:U28"/>
    <mergeCell ref="X9:X10"/>
    <mergeCell ref="Y9:Z9"/>
    <mergeCell ref="AA9:AB9"/>
    <mergeCell ref="AC9:AD9"/>
    <mergeCell ref="Y10:Z10"/>
    <mergeCell ref="AA10:AB10"/>
    <mergeCell ref="AC10:AD10"/>
    <mergeCell ref="E18:J18"/>
    <mergeCell ref="E19:J19"/>
    <mergeCell ref="E20:J20"/>
    <mergeCell ref="E57:J57"/>
    <mergeCell ref="E58:J58"/>
    <mergeCell ref="E59:J59"/>
    <mergeCell ref="P28:Q28"/>
    <mergeCell ref="E27:J27"/>
    <mergeCell ref="E21:J21"/>
    <mergeCell ref="E22:J22"/>
    <mergeCell ref="E23:J23"/>
    <mergeCell ref="E24:J24"/>
    <mergeCell ref="E25:J25"/>
    <mergeCell ref="E26:J26"/>
    <mergeCell ref="E15:J15"/>
    <mergeCell ref="E16:J16"/>
    <mergeCell ref="E17:J17"/>
    <mergeCell ref="E51:J51"/>
    <mergeCell ref="E52:J52"/>
    <mergeCell ref="E53:J53"/>
    <mergeCell ref="E54:J54"/>
    <mergeCell ref="E55:J55"/>
    <mergeCell ref="E45:J45"/>
    <mergeCell ref="E46:J46"/>
    <mergeCell ref="E47:J47"/>
    <mergeCell ref="E48:J48"/>
    <mergeCell ref="E49:J49"/>
    <mergeCell ref="E50:J50"/>
    <mergeCell ref="L2:M2"/>
    <mergeCell ref="L3:M3"/>
    <mergeCell ref="L4:M4"/>
    <mergeCell ref="L5:M5"/>
    <mergeCell ref="E2:K2"/>
    <mergeCell ref="E3:K3"/>
    <mergeCell ref="E4:K4"/>
    <mergeCell ref="E5:K5"/>
    <mergeCell ref="D1:X1"/>
    <mergeCell ref="CH6:CI6"/>
    <mergeCell ref="CJ6:CK6"/>
    <mergeCell ref="CL6:CM6"/>
    <mergeCell ref="CN6:CO6"/>
    <mergeCell ref="CA6:CB6"/>
    <mergeCell ref="CC6:CD6"/>
    <mergeCell ref="CE6:CF6"/>
    <mergeCell ref="BW6:BX6"/>
    <mergeCell ref="BY6:BZ6"/>
    <mergeCell ref="BF6:BG6"/>
    <mergeCell ref="BH6:BI6"/>
    <mergeCell ref="BJ6:BK6"/>
    <mergeCell ref="BL6:BM6"/>
    <mergeCell ref="BN6:BO6"/>
    <mergeCell ref="BC6:BD6"/>
    <mergeCell ref="N6:O6"/>
    <mergeCell ref="P6:Q6"/>
    <mergeCell ref="R6:S6"/>
    <mergeCell ref="T6:U6"/>
    <mergeCell ref="AU6:AV6"/>
    <mergeCell ref="AW6:AX6"/>
    <mergeCell ref="AY6:AZ6"/>
    <mergeCell ref="BA6:BB6"/>
    <mergeCell ref="AN6:AO6"/>
    <mergeCell ref="AP6:AQ6"/>
    <mergeCell ref="AR6:AS6"/>
    <mergeCell ref="AJ6:AK6"/>
    <mergeCell ref="AL6:AM6"/>
    <mergeCell ref="Y6:Z6"/>
    <mergeCell ref="AA6:AB6"/>
    <mergeCell ref="AC6:AD6"/>
    <mergeCell ref="AT2:AT3"/>
    <mergeCell ref="AJ2:AS3"/>
    <mergeCell ref="AI2:AI3"/>
    <mergeCell ref="X2:X3"/>
    <mergeCell ref="N2:W3"/>
    <mergeCell ref="CG2:CG3"/>
    <mergeCell ref="BW2:CF3"/>
    <mergeCell ref="BP2:BP3"/>
    <mergeCell ref="BF2:BO3"/>
    <mergeCell ref="BE2:BE3"/>
    <mergeCell ref="AU2:BD3"/>
    <mergeCell ref="Y2:AH3"/>
    <mergeCell ref="AE6:AF6"/>
    <mergeCell ref="V6:W6"/>
    <mergeCell ref="DW6:DX6"/>
    <mergeCell ref="DO6:DP6"/>
    <mergeCell ref="DQ6:DR6"/>
    <mergeCell ref="DS6:DT6"/>
    <mergeCell ref="DU6:DV6"/>
    <mergeCell ref="DH6:DI6"/>
    <mergeCell ref="DJ6:DK6"/>
    <mergeCell ref="DL6:DM6"/>
    <mergeCell ref="DD6:DE6"/>
    <mergeCell ref="DF6:DG6"/>
    <mergeCell ref="CS6:CT6"/>
    <mergeCell ref="CU6:CV6"/>
    <mergeCell ref="CW6:CX6"/>
    <mergeCell ref="CY6:CZ6"/>
    <mergeCell ref="DA6:DB6"/>
    <mergeCell ref="CP6:CQ6"/>
    <mergeCell ref="AU7:AV7"/>
    <mergeCell ref="AW7:AX7"/>
    <mergeCell ref="AY7:AZ7"/>
    <mergeCell ref="BA7:BB7"/>
    <mergeCell ref="BC7:BD7"/>
    <mergeCell ref="AP7:AQ7"/>
    <mergeCell ref="AR7:AS7"/>
    <mergeCell ref="AJ7:AK7"/>
    <mergeCell ref="AL7:AM7"/>
    <mergeCell ref="AN7:AO7"/>
    <mergeCell ref="AA7:AB7"/>
    <mergeCell ref="AC7:AD7"/>
    <mergeCell ref="AE7:AF7"/>
    <mergeCell ref="Y7:Z7"/>
    <mergeCell ref="N7:O7"/>
    <mergeCell ref="P7:Q7"/>
    <mergeCell ref="R7:S7"/>
    <mergeCell ref="T7:U7"/>
    <mergeCell ref="V7:W7"/>
    <mergeCell ref="CS7:CT7"/>
    <mergeCell ref="CH7:CI7"/>
    <mergeCell ref="CJ7:CK7"/>
    <mergeCell ref="CL7:CM7"/>
    <mergeCell ref="CN7:CO7"/>
    <mergeCell ref="CP7:CQ7"/>
    <mergeCell ref="CC7:CD7"/>
    <mergeCell ref="CE7:CF7"/>
    <mergeCell ref="BW7:BX7"/>
    <mergeCell ref="BY7:BZ7"/>
    <mergeCell ref="CA7:CB7"/>
    <mergeCell ref="BH7:BI7"/>
    <mergeCell ref="BJ7:BK7"/>
    <mergeCell ref="BL7:BM7"/>
    <mergeCell ref="BN7:BO7"/>
    <mergeCell ref="BF7:BG7"/>
    <mergeCell ref="AG6:AH6"/>
    <mergeCell ref="AG7:AH7"/>
    <mergeCell ref="EF8:EK8"/>
    <mergeCell ref="E9:I9"/>
    <mergeCell ref="N9:O9"/>
    <mergeCell ref="P9:Q9"/>
    <mergeCell ref="R9:S9"/>
    <mergeCell ref="T9:U9"/>
    <mergeCell ref="V9:W9"/>
    <mergeCell ref="BF8:BP8"/>
    <mergeCell ref="BW8:CG8"/>
    <mergeCell ref="CH8:CR8"/>
    <mergeCell ref="CS8:DC8"/>
    <mergeCell ref="DD8:DN8"/>
    <mergeCell ref="DO8:DY8"/>
    <mergeCell ref="E8:I8"/>
    <mergeCell ref="N8:X8"/>
    <mergeCell ref="Y8:AI8"/>
    <mergeCell ref="AJ8:AT8"/>
    <mergeCell ref="AU8:BE8"/>
    <mergeCell ref="DO7:DP7"/>
    <mergeCell ref="DQ7:DR7"/>
    <mergeCell ref="DS7:DT7"/>
    <mergeCell ref="DU7:DV7"/>
    <mergeCell ref="DW7:DX7"/>
    <mergeCell ref="DJ7:DK7"/>
    <mergeCell ref="DL7:DM7"/>
    <mergeCell ref="DD7:DE7"/>
    <mergeCell ref="DF7:DG7"/>
    <mergeCell ref="DH7:DI7"/>
    <mergeCell ref="CU7:CV7"/>
    <mergeCell ref="CW7:CX7"/>
    <mergeCell ref="CY7:CZ7"/>
    <mergeCell ref="DA7:DB7"/>
    <mergeCell ref="BF9:BG9"/>
    <mergeCell ref="BH9:BI9"/>
    <mergeCell ref="BJ9:BK9"/>
    <mergeCell ref="BL9:BM9"/>
    <mergeCell ref="BN9:BO9"/>
    <mergeCell ref="BE9:BE10"/>
    <mergeCell ref="AT9:AT10"/>
    <mergeCell ref="AU9:AV9"/>
    <mergeCell ref="AW9:AX9"/>
    <mergeCell ref="AY9:AZ9"/>
    <mergeCell ref="BA9:BB9"/>
    <mergeCell ref="BC9:BD9"/>
    <mergeCell ref="AR9:AS9"/>
    <mergeCell ref="AI9:AI10"/>
    <mergeCell ref="AJ9:AK9"/>
    <mergeCell ref="AL9:AM9"/>
    <mergeCell ref="AN9:AO9"/>
    <mergeCell ref="AP9:AQ9"/>
    <mergeCell ref="AJ10:AK10"/>
    <mergeCell ref="AL10:AM10"/>
    <mergeCell ref="AN10:AO10"/>
    <mergeCell ref="AU10:AV10"/>
    <mergeCell ref="AW10:AX10"/>
    <mergeCell ref="AY10:AZ10"/>
    <mergeCell ref="BA10:BB10"/>
    <mergeCell ref="BC10:BD10"/>
    <mergeCell ref="AP10:AQ10"/>
    <mergeCell ref="AR10:AS10"/>
    <mergeCell ref="CR9:CR10"/>
    <mergeCell ref="CS9:CT9"/>
    <mergeCell ref="CU9:CV9"/>
    <mergeCell ref="CW9:CX9"/>
    <mergeCell ref="BP9:BP10"/>
    <mergeCell ref="BW9:BX9"/>
    <mergeCell ref="V10:W10"/>
    <mergeCell ref="EK9:EK10"/>
    <mergeCell ref="E10:I10"/>
    <mergeCell ref="N10:O10"/>
    <mergeCell ref="P10:Q10"/>
    <mergeCell ref="R10:S10"/>
    <mergeCell ref="T10:U10"/>
    <mergeCell ref="EF9:EF10"/>
    <mergeCell ref="EG9:EG10"/>
    <mergeCell ref="EH9:EH10"/>
    <mergeCell ref="EI9:EI10"/>
    <mergeCell ref="EJ9:EJ10"/>
    <mergeCell ref="DY9:DY10"/>
    <mergeCell ref="DN9:DN10"/>
    <mergeCell ref="DO9:DP9"/>
    <mergeCell ref="DQ9:DR9"/>
    <mergeCell ref="DS9:DT9"/>
    <mergeCell ref="DU9:DV9"/>
    <mergeCell ref="DW9:DX9"/>
    <mergeCell ref="DL9:DM9"/>
    <mergeCell ref="DC9:DC10"/>
    <mergeCell ref="DD9:DE9"/>
    <mergeCell ref="DF9:DG9"/>
    <mergeCell ref="DH9:DI9"/>
    <mergeCell ref="DJ9:DK9"/>
    <mergeCell ref="DD10:DE10"/>
    <mergeCell ref="DF10:DG10"/>
    <mergeCell ref="DH10:DI10"/>
    <mergeCell ref="CY9:CZ9"/>
    <mergeCell ref="DA9:DB9"/>
    <mergeCell ref="AG9:AH9"/>
    <mergeCell ref="AG10:AH10"/>
    <mergeCell ref="CP9:CQ9"/>
    <mergeCell ref="CG9:CG10"/>
    <mergeCell ref="CH9:CI9"/>
    <mergeCell ref="CJ9:CK9"/>
    <mergeCell ref="CH10:CI10"/>
    <mergeCell ref="BY9:BZ9"/>
    <mergeCell ref="CA9:CB9"/>
    <mergeCell ref="CC9:CD9"/>
    <mergeCell ref="CE9:CF9"/>
    <mergeCell ref="E29:M29"/>
    <mergeCell ref="E30:J30"/>
    <mergeCell ref="E31:J31"/>
    <mergeCell ref="E32:J32"/>
    <mergeCell ref="AG28:AH28"/>
    <mergeCell ref="AJ28:AK28"/>
    <mergeCell ref="AL28:AM28"/>
    <mergeCell ref="AN28:AO28"/>
    <mergeCell ref="AP28:AQ28"/>
    <mergeCell ref="AR28:AS28"/>
    <mergeCell ref="E11:J11"/>
    <mergeCell ref="E12:J12"/>
    <mergeCell ref="E13:J13"/>
    <mergeCell ref="E14:J14"/>
    <mergeCell ref="DO10:DP10"/>
    <mergeCell ref="DQ10:DR10"/>
    <mergeCell ref="DS10:DT10"/>
    <mergeCell ref="DU10:DV10"/>
    <mergeCell ref="DW10:DX10"/>
    <mergeCell ref="DJ10:DK10"/>
    <mergeCell ref="DL10:DM10"/>
    <mergeCell ref="CY10:CZ10"/>
    <mergeCell ref="DA10:DB10"/>
    <mergeCell ref="CS10:CT10"/>
    <mergeCell ref="CU10:CV10"/>
    <mergeCell ref="CW10:CX10"/>
    <mergeCell ref="CJ10:CK10"/>
    <mergeCell ref="CL10:CM10"/>
    <mergeCell ref="CN10:CO10"/>
    <mergeCell ref="CP10:CQ10"/>
    <mergeCell ref="BY10:BZ10"/>
    <mergeCell ref="CA10:CB10"/>
    <mergeCell ref="CC10:CD10"/>
    <mergeCell ref="CE10:CF10"/>
    <mergeCell ref="BW10:BX10"/>
    <mergeCell ref="BF10:BG10"/>
    <mergeCell ref="BH10:BI10"/>
    <mergeCell ref="BJ10:BK10"/>
    <mergeCell ref="BL10:BM10"/>
    <mergeCell ref="BN10:BO10"/>
    <mergeCell ref="AE10:AF10"/>
    <mergeCell ref="CH28:CI28"/>
    <mergeCell ref="CJ28:CK28"/>
    <mergeCell ref="BW28:BX28"/>
    <mergeCell ref="BY28:BZ28"/>
    <mergeCell ref="V28:W28"/>
    <mergeCell ref="CA28:CB28"/>
    <mergeCell ref="CC28:CD28"/>
    <mergeCell ref="E28:I28"/>
    <mergeCell ref="J28:M28"/>
    <mergeCell ref="N28:O28"/>
    <mergeCell ref="DS28:DT28"/>
    <mergeCell ref="DU28:DV28"/>
    <mergeCell ref="DW28:DX28"/>
    <mergeCell ref="DO28:DP28"/>
    <mergeCell ref="DQ28:DR28"/>
    <mergeCell ref="DD28:DE28"/>
    <mergeCell ref="DF28:DG28"/>
    <mergeCell ref="DH28:DI28"/>
    <mergeCell ref="DJ28:DK28"/>
    <mergeCell ref="DL28:DM28"/>
    <mergeCell ref="DA28:DB28"/>
    <mergeCell ref="CS28:CT28"/>
    <mergeCell ref="CU28:CV28"/>
    <mergeCell ref="CW28:CX28"/>
    <mergeCell ref="CY28:CZ28"/>
    <mergeCell ref="CL28:CM28"/>
    <mergeCell ref="CN28:CO28"/>
    <mergeCell ref="CP28:CQ28"/>
    <mergeCell ref="E39:J39"/>
    <mergeCell ref="E40:J40"/>
    <mergeCell ref="E41:J41"/>
    <mergeCell ref="E42:J42"/>
    <mergeCell ref="E43:J43"/>
    <mergeCell ref="E44:J44"/>
    <mergeCell ref="E33:J33"/>
    <mergeCell ref="E34:J34"/>
    <mergeCell ref="E35:J35"/>
    <mergeCell ref="E36:J36"/>
    <mergeCell ref="E37:J37"/>
    <mergeCell ref="E38:J38"/>
    <mergeCell ref="AC73:AD73"/>
    <mergeCell ref="AE73:AF73"/>
    <mergeCell ref="Y73:Z73"/>
    <mergeCell ref="AA73:AB73"/>
    <mergeCell ref="N73:O73"/>
    <mergeCell ref="P73:Q73"/>
    <mergeCell ref="R73:S73"/>
    <mergeCell ref="T73:U73"/>
    <mergeCell ref="V73:W73"/>
    <mergeCell ref="E73:I73"/>
    <mergeCell ref="J73:M73"/>
    <mergeCell ref="E68:J68"/>
    <mergeCell ref="E69:J69"/>
    <mergeCell ref="E70:J70"/>
    <mergeCell ref="E71:J71"/>
    <mergeCell ref="E72:J72"/>
    <mergeCell ref="E62:J62"/>
    <mergeCell ref="E63:J63"/>
    <mergeCell ref="E64:J64"/>
    <mergeCell ref="E65:J65"/>
    <mergeCell ref="E66:J66"/>
    <mergeCell ref="E67:J67"/>
    <mergeCell ref="E56:J56"/>
    <mergeCell ref="CE28:CF28"/>
    <mergeCell ref="BN28:BO28"/>
    <mergeCell ref="BF28:BG28"/>
    <mergeCell ref="BH28:BI28"/>
    <mergeCell ref="BJ28:BK28"/>
    <mergeCell ref="BL28:BM28"/>
    <mergeCell ref="AY28:AZ28"/>
    <mergeCell ref="BA28:BB28"/>
    <mergeCell ref="BC28:BD28"/>
    <mergeCell ref="AU28:AV28"/>
    <mergeCell ref="AW28:AX28"/>
    <mergeCell ref="E60:J60"/>
    <mergeCell ref="E61:J61"/>
    <mergeCell ref="BW73:BX73"/>
    <mergeCell ref="BY73:BZ73"/>
    <mergeCell ref="CA73:CB73"/>
    <mergeCell ref="CC73:CD73"/>
    <mergeCell ref="BJ73:BK73"/>
    <mergeCell ref="BL73:BM73"/>
    <mergeCell ref="BN73:BO73"/>
    <mergeCell ref="BF73:BG73"/>
    <mergeCell ref="BH73:BI73"/>
    <mergeCell ref="AU73:AV73"/>
    <mergeCell ref="AW73:AX73"/>
    <mergeCell ref="AY73:AZ73"/>
    <mergeCell ref="BA73:BB73"/>
    <mergeCell ref="BC73:BD73"/>
    <mergeCell ref="AR73:AS73"/>
    <mergeCell ref="AJ73:AK73"/>
    <mergeCell ref="AL73:AM73"/>
    <mergeCell ref="AN73:AO73"/>
    <mergeCell ref="AP73:AQ73"/>
    <mergeCell ref="AC74:AD74"/>
    <mergeCell ref="AE74:AF74"/>
    <mergeCell ref="Y74:Z74"/>
    <mergeCell ref="AA74:AB74"/>
    <mergeCell ref="N74:O74"/>
    <mergeCell ref="P74:Q74"/>
    <mergeCell ref="R74:S74"/>
    <mergeCell ref="T74:U74"/>
    <mergeCell ref="V74:W74"/>
    <mergeCell ref="AR74:AS74"/>
    <mergeCell ref="AJ74:AK74"/>
    <mergeCell ref="AL74:AM74"/>
    <mergeCell ref="AN74:AO74"/>
    <mergeCell ref="AP74:AQ74"/>
    <mergeCell ref="AG73:AH73"/>
    <mergeCell ref="DO73:DP73"/>
    <mergeCell ref="DQ73:DR73"/>
    <mergeCell ref="DS73:DT73"/>
    <mergeCell ref="DU73:DV73"/>
    <mergeCell ref="DW73:DX73"/>
    <mergeCell ref="DL73:DM73"/>
    <mergeCell ref="DD73:DE73"/>
    <mergeCell ref="DF73:DG73"/>
    <mergeCell ref="DH73:DI73"/>
    <mergeCell ref="DJ73:DK73"/>
    <mergeCell ref="CW73:CX73"/>
    <mergeCell ref="CY73:CZ73"/>
    <mergeCell ref="DA73:DB73"/>
    <mergeCell ref="CS73:CT73"/>
    <mergeCell ref="CU73:CV73"/>
    <mergeCell ref="CH73:CI73"/>
    <mergeCell ref="CJ73:CK73"/>
    <mergeCell ref="CL73:CM73"/>
    <mergeCell ref="CN73:CO73"/>
    <mergeCell ref="CP73:CQ73"/>
    <mergeCell ref="CE73:CF73"/>
    <mergeCell ref="BW74:BX74"/>
    <mergeCell ref="BY74:BZ74"/>
    <mergeCell ref="CA74:CB74"/>
    <mergeCell ref="CC74:CD74"/>
    <mergeCell ref="BJ74:BK74"/>
    <mergeCell ref="BL74:BM74"/>
    <mergeCell ref="BN74:BO74"/>
    <mergeCell ref="BF74:BG74"/>
    <mergeCell ref="BH74:BI74"/>
    <mergeCell ref="AU74:AV74"/>
    <mergeCell ref="AW74:AX74"/>
    <mergeCell ref="AY74:AZ74"/>
    <mergeCell ref="BA74:BB74"/>
    <mergeCell ref="BC74:BD74"/>
    <mergeCell ref="BC91:BD91"/>
    <mergeCell ref="E89:J89"/>
    <mergeCell ref="E90:J90"/>
    <mergeCell ref="E83:J83"/>
    <mergeCell ref="E84:J84"/>
    <mergeCell ref="E85:J85"/>
    <mergeCell ref="E86:J86"/>
    <mergeCell ref="E87:J87"/>
    <mergeCell ref="E88:J88"/>
    <mergeCell ref="E77:J77"/>
    <mergeCell ref="E78:J78"/>
    <mergeCell ref="E79:J79"/>
    <mergeCell ref="E80:J80"/>
    <mergeCell ref="E81:J81"/>
    <mergeCell ref="E82:J82"/>
    <mergeCell ref="E75:J75"/>
    <mergeCell ref="E76:J76"/>
    <mergeCell ref="DO74:DP74"/>
    <mergeCell ref="DQ74:DR74"/>
    <mergeCell ref="DS74:DT74"/>
    <mergeCell ref="DU74:DV74"/>
    <mergeCell ref="DW74:DX74"/>
    <mergeCell ref="DL74:DM74"/>
    <mergeCell ref="DD74:DE74"/>
    <mergeCell ref="DF74:DG74"/>
    <mergeCell ref="DH74:DI74"/>
    <mergeCell ref="DJ74:DK74"/>
    <mergeCell ref="CW74:CX74"/>
    <mergeCell ref="CY74:CZ74"/>
    <mergeCell ref="DA74:DB74"/>
    <mergeCell ref="CS74:CT74"/>
    <mergeCell ref="CU74:CV74"/>
    <mergeCell ref="CH74:CI74"/>
    <mergeCell ref="CJ74:CK74"/>
    <mergeCell ref="CL74:CM74"/>
    <mergeCell ref="CN74:CO74"/>
    <mergeCell ref="CP74:CQ74"/>
    <mergeCell ref="CE74:CF74"/>
    <mergeCell ref="AG74:AH74"/>
    <mergeCell ref="DW91:DX91"/>
    <mergeCell ref="DO91:DP91"/>
    <mergeCell ref="DD91:DE91"/>
    <mergeCell ref="DF91:DG91"/>
    <mergeCell ref="DH91:DI91"/>
    <mergeCell ref="DJ91:DK91"/>
    <mergeCell ref="DL91:DM91"/>
    <mergeCell ref="CY91:CZ91"/>
    <mergeCell ref="DA91:DB91"/>
    <mergeCell ref="CS91:CT91"/>
    <mergeCell ref="AU91:AV91"/>
    <mergeCell ref="AJ91:AK91"/>
    <mergeCell ref="AL91:AM91"/>
    <mergeCell ref="AN91:AO91"/>
    <mergeCell ref="AP91:AQ91"/>
    <mergeCell ref="AR91:AS91"/>
    <mergeCell ref="C74:M74"/>
    <mergeCell ref="D134:K134"/>
    <mergeCell ref="D135:K135"/>
    <mergeCell ref="D136:K136"/>
    <mergeCell ref="E130:J130"/>
    <mergeCell ref="E131:J131"/>
    <mergeCell ref="E132:J132"/>
    <mergeCell ref="E133:J133"/>
    <mergeCell ref="E124:J124"/>
    <mergeCell ref="E125:J125"/>
    <mergeCell ref="E126:J126"/>
    <mergeCell ref="E127:J127"/>
    <mergeCell ref="E128:J128"/>
    <mergeCell ref="E129:J129"/>
    <mergeCell ref="E118:J118"/>
    <mergeCell ref="E119:J119"/>
    <mergeCell ref="E120:J120"/>
    <mergeCell ref="E121:J121"/>
    <mergeCell ref="E122:J122"/>
    <mergeCell ref="E123:J123"/>
    <mergeCell ref="AG91:AH91"/>
    <mergeCell ref="E113:J113"/>
    <mergeCell ref="E114:J114"/>
    <mergeCell ref="E115:J115"/>
    <mergeCell ref="E116:J116"/>
    <mergeCell ref="E117:J117"/>
    <mergeCell ref="E107:J107"/>
    <mergeCell ref="E108:J108"/>
    <mergeCell ref="E109:J109"/>
    <mergeCell ref="E110:J110"/>
    <mergeCell ref="E111:J111"/>
    <mergeCell ref="E112:J112"/>
    <mergeCell ref="E101:J101"/>
    <mergeCell ref="E102:J102"/>
    <mergeCell ref="E103:J103"/>
    <mergeCell ref="E104:J104"/>
    <mergeCell ref="E105:J105"/>
    <mergeCell ref="E106:J106"/>
    <mergeCell ref="E95:J95"/>
    <mergeCell ref="E96:J96"/>
    <mergeCell ref="E97:J97"/>
    <mergeCell ref="E98:J98"/>
    <mergeCell ref="E99:J99"/>
    <mergeCell ref="E100:J100"/>
    <mergeCell ref="E92:J92"/>
    <mergeCell ref="E93:J93"/>
    <mergeCell ref="E94:J94"/>
    <mergeCell ref="D143:K143"/>
    <mergeCell ref="E144:I144"/>
    <mergeCell ref="J144:M144"/>
    <mergeCell ref="N144:O144"/>
    <mergeCell ref="P144:Q144"/>
    <mergeCell ref="R144:S144"/>
    <mergeCell ref="D137:K137"/>
    <mergeCell ref="D138:K138"/>
    <mergeCell ref="D139:K139"/>
    <mergeCell ref="D140:K140"/>
    <mergeCell ref="D141:K141"/>
    <mergeCell ref="D142:K142"/>
    <mergeCell ref="CH144:CI144"/>
    <mergeCell ref="CJ144:CK144"/>
    <mergeCell ref="CL144:CM144"/>
    <mergeCell ref="BY144:BZ144"/>
    <mergeCell ref="CA144:CB144"/>
    <mergeCell ref="CC144:CD144"/>
    <mergeCell ref="CE144:CF144"/>
    <mergeCell ref="BW144:BX144"/>
    <mergeCell ref="BF144:BG144"/>
    <mergeCell ref="BH144:BI144"/>
    <mergeCell ref="BJ144:BK144"/>
    <mergeCell ref="BL144:BM144"/>
    <mergeCell ref="BN144:BO144"/>
    <mergeCell ref="BA144:BB144"/>
    <mergeCell ref="BC144:BD144"/>
    <mergeCell ref="AU144:AV144"/>
    <mergeCell ref="AW144:AX144"/>
    <mergeCell ref="AY144:AZ144"/>
    <mergeCell ref="DQ91:DR91"/>
    <mergeCell ref="DS91:DT91"/>
    <mergeCell ref="DU91:DV91"/>
    <mergeCell ref="AE91:AF91"/>
    <mergeCell ref="Y91:Z91"/>
    <mergeCell ref="AA91:AB91"/>
    <mergeCell ref="AC91:AD91"/>
    <mergeCell ref="P91:Q91"/>
    <mergeCell ref="R91:S91"/>
    <mergeCell ref="T91:U91"/>
    <mergeCell ref="V91:W91"/>
    <mergeCell ref="E91:I91"/>
    <mergeCell ref="J91:M91"/>
    <mergeCell ref="N91:O91"/>
    <mergeCell ref="CU91:CV91"/>
    <mergeCell ref="CW91:CX91"/>
    <mergeCell ref="CJ91:CK91"/>
    <mergeCell ref="CL91:CM91"/>
    <mergeCell ref="CN91:CO91"/>
    <mergeCell ref="CP91:CQ91"/>
    <mergeCell ref="CH91:CI91"/>
    <mergeCell ref="BW91:BX91"/>
    <mergeCell ref="BY91:BZ91"/>
    <mergeCell ref="CA91:CB91"/>
    <mergeCell ref="CC91:CD91"/>
    <mergeCell ref="CE91:CF91"/>
    <mergeCell ref="BL91:BM91"/>
    <mergeCell ref="BN91:BO91"/>
    <mergeCell ref="BF91:BG91"/>
    <mergeCell ref="BH91:BI91"/>
    <mergeCell ref="BJ91:BK91"/>
    <mergeCell ref="AW91:AX91"/>
    <mergeCell ref="AY91:AZ91"/>
    <mergeCell ref="BA91:BB91"/>
    <mergeCell ref="AG145:AH145"/>
    <mergeCell ref="AL145:AM145"/>
    <mergeCell ref="AN145:AO145"/>
    <mergeCell ref="AP145:AQ145"/>
    <mergeCell ref="AR145:AS145"/>
    <mergeCell ref="AJ145:AK145"/>
    <mergeCell ref="Y145:Z145"/>
    <mergeCell ref="AA145:AB145"/>
    <mergeCell ref="AC145:AD145"/>
    <mergeCell ref="AE145:AF145"/>
    <mergeCell ref="N145:O145"/>
    <mergeCell ref="P145:Q145"/>
    <mergeCell ref="R145:S145"/>
    <mergeCell ref="T145:U145"/>
    <mergeCell ref="V145:W145"/>
    <mergeCell ref="DU144:DV144"/>
    <mergeCell ref="DW144:DX144"/>
    <mergeCell ref="DO144:DP144"/>
    <mergeCell ref="DQ144:DR144"/>
    <mergeCell ref="DS144:DT144"/>
    <mergeCell ref="DF144:DG144"/>
    <mergeCell ref="DH144:DI144"/>
    <mergeCell ref="DJ144:DK144"/>
    <mergeCell ref="DL144:DM144"/>
    <mergeCell ref="DD144:DE144"/>
    <mergeCell ref="CS144:CT144"/>
    <mergeCell ref="CU144:CV144"/>
    <mergeCell ref="CW144:CX144"/>
    <mergeCell ref="CY144:CZ144"/>
    <mergeCell ref="DA144:DB144"/>
    <mergeCell ref="CN144:CO144"/>
    <mergeCell ref="CP144:CQ144"/>
    <mergeCell ref="CH145:CI145"/>
    <mergeCell ref="CJ145:CK145"/>
    <mergeCell ref="CL145:CM145"/>
    <mergeCell ref="BY145:BZ145"/>
    <mergeCell ref="CA145:CB145"/>
    <mergeCell ref="CC145:CD145"/>
    <mergeCell ref="CE145:CF145"/>
    <mergeCell ref="BW145:BX145"/>
    <mergeCell ref="BF145:BG145"/>
    <mergeCell ref="BH145:BI145"/>
    <mergeCell ref="BJ145:BK145"/>
    <mergeCell ref="BL145:BM145"/>
    <mergeCell ref="BN145:BO145"/>
    <mergeCell ref="BA145:BB145"/>
    <mergeCell ref="BC145:BD145"/>
    <mergeCell ref="AU145:AV145"/>
    <mergeCell ref="AW145:AX145"/>
    <mergeCell ref="AY145:AZ145"/>
    <mergeCell ref="AG144:AH144"/>
    <mergeCell ref="AL144:AM144"/>
    <mergeCell ref="AN144:AO144"/>
    <mergeCell ref="AP144:AQ144"/>
    <mergeCell ref="AR144:AS144"/>
    <mergeCell ref="AJ144:AK144"/>
    <mergeCell ref="Y144:Z144"/>
    <mergeCell ref="AA144:AB144"/>
    <mergeCell ref="AC144:AD144"/>
    <mergeCell ref="AE144:AF144"/>
    <mergeCell ref="T144:U144"/>
    <mergeCell ref="V144:W144"/>
    <mergeCell ref="DU145:DV145"/>
    <mergeCell ref="DW145:DX145"/>
    <mergeCell ref="DO145:DP145"/>
    <mergeCell ref="DQ145:DR145"/>
    <mergeCell ref="DS145:DT145"/>
    <mergeCell ref="DF145:DG145"/>
    <mergeCell ref="DH145:DI145"/>
    <mergeCell ref="DJ145:DK145"/>
    <mergeCell ref="DL145:DM145"/>
    <mergeCell ref="DD145:DE145"/>
    <mergeCell ref="CS145:CT145"/>
    <mergeCell ref="CU145:CV145"/>
    <mergeCell ref="CW145:CX145"/>
    <mergeCell ref="CY145:CZ145"/>
    <mergeCell ref="DA145:DB145"/>
    <mergeCell ref="CN145:CO145"/>
    <mergeCell ref="CP145:CQ145"/>
    <mergeCell ref="CH146:CI146"/>
    <mergeCell ref="CJ146:CK146"/>
    <mergeCell ref="CL146:CM146"/>
    <mergeCell ref="BY146:BZ146"/>
    <mergeCell ref="CA146:CB146"/>
    <mergeCell ref="CC146:CD146"/>
    <mergeCell ref="CE146:CF146"/>
    <mergeCell ref="BW146:BX146"/>
    <mergeCell ref="BF146:BG146"/>
    <mergeCell ref="BH146:BI146"/>
    <mergeCell ref="BJ146:BK146"/>
    <mergeCell ref="BL146:BM146"/>
    <mergeCell ref="BN146:BO146"/>
    <mergeCell ref="BA146:BB146"/>
    <mergeCell ref="BC146:BD146"/>
    <mergeCell ref="AU146:AV146"/>
    <mergeCell ref="AW146:AX146"/>
    <mergeCell ref="AY146:AZ146"/>
    <mergeCell ref="C147:D147"/>
    <mergeCell ref="E147:I147"/>
    <mergeCell ref="N149:O149"/>
    <mergeCell ref="P149:Q149"/>
    <mergeCell ref="R149:S149"/>
    <mergeCell ref="T149:U149"/>
    <mergeCell ref="V149:W149"/>
    <mergeCell ref="DU146:DV146"/>
    <mergeCell ref="DW146:DX146"/>
    <mergeCell ref="DO146:DP146"/>
    <mergeCell ref="DQ146:DR146"/>
    <mergeCell ref="DS146:DT146"/>
    <mergeCell ref="DF146:DG146"/>
    <mergeCell ref="DH146:DI146"/>
    <mergeCell ref="DJ146:DK146"/>
    <mergeCell ref="DL146:DM146"/>
    <mergeCell ref="DD146:DE146"/>
    <mergeCell ref="CS146:CT146"/>
    <mergeCell ref="CU146:CV146"/>
    <mergeCell ref="CW146:CX146"/>
    <mergeCell ref="CY146:CZ146"/>
    <mergeCell ref="DA146:DB146"/>
    <mergeCell ref="CN146:CO146"/>
    <mergeCell ref="CP146:CQ146"/>
    <mergeCell ref="CH149:CI149"/>
    <mergeCell ref="BW149:BX149"/>
    <mergeCell ref="BY149:BZ149"/>
    <mergeCell ref="CA149:CB149"/>
    <mergeCell ref="CC149:CD149"/>
    <mergeCell ref="CE149:CF149"/>
    <mergeCell ref="BL149:BM149"/>
    <mergeCell ref="BN149:BO149"/>
    <mergeCell ref="BF149:BG149"/>
    <mergeCell ref="BH149:BI149"/>
    <mergeCell ref="BJ149:BK149"/>
    <mergeCell ref="AW149:AX149"/>
    <mergeCell ref="AY149:AZ149"/>
    <mergeCell ref="BA149:BB149"/>
    <mergeCell ref="BC149:BD149"/>
    <mergeCell ref="AU149:AV149"/>
    <mergeCell ref="AG146:AH146"/>
    <mergeCell ref="AL146:AM146"/>
    <mergeCell ref="AN146:AO146"/>
    <mergeCell ref="AP146:AQ146"/>
    <mergeCell ref="AR146:AS146"/>
    <mergeCell ref="AJ146:AK146"/>
    <mergeCell ref="Y146:Z146"/>
    <mergeCell ref="AA146:AB146"/>
    <mergeCell ref="AC146:AD146"/>
    <mergeCell ref="AE146:AF146"/>
    <mergeCell ref="N146:O146"/>
    <mergeCell ref="P146:Q146"/>
    <mergeCell ref="R146:S146"/>
    <mergeCell ref="T146:U146"/>
    <mergeCell ref="V146:W146"/>
    <mergeCell ref="D149:D152"/>
    <mergeCell ref="AG150:AH150"/>
    <mergeCell ref="AJ150:AK150"/>
    <mergeCell ref="AL150:AM150"/>
    <mergeCell ref="AN150:AO150"/>
    <mergeCell ref="AP150:AQ150"/>
    <mergeCell ref="AR150:AS150"/>
    <mergeCell ref="AE150:AF150"/>
    <mergeCell ref="Y150:Z150"/>
    <mergeCell ref="AA150:AB150"/>
    <mergeCell ref="AC150:AD150"/>
    <mergeCell ref="N150:O150"/>
    <mergeCell ref="P150:Q150"/>
    <mergeCell ref="R150:S150"/>
    <mergeCell ref="T150:U150"/>
    <mergeCell ref="V150:W150"/>
    <mergeCell ref="DQ149:DR149"/>
    <mergeCell ref="DS149:DT149"/>
    <mergeCell ref="DU149:DV149"/>
    <mergeCell ref="DW149:DX149"/>
    <mergeCell ref="DO149:DP149"/>
    <mergeCell ref="DD149:DE149"/>
    <mergeCell ref="DF149:DG149"/>
    <mergeCell ref="DH149:DI149"/>
    <mergeCell ref="DJ149:DK149"/>
    <mergeCell ref="DL149:DM149"/>
    <mergeCell ref="CY149:CZ149"/>
    <mergeCell ref="DA149:DB149"/>
    <mergeCell ref="CS149:CT149"/>
    <mergeCell ref="CU149:CV149"/>
    <mergeCell ref="CW149:CX149"/>
    <mergeCell ref="CJ149:CK149"/>
    <mergeCell ref="CL149:CM149"/>
    <mergeCell ref="CN149:CO149"/>
    <mergeCell ref="CP149:CQ149"/>
    <mergeCell ref="CH150:CI150"/>
    <mergeCell ref="BW150:BX150"/>
    <mergeCell ref="BY150:BZ150"/>
    <mergeCell ref="CA150:CB150"/>
    <mergeCell ref="CC150:CD150"/>
    <mergeCell ref="CE150:CF150"/>
    <mergeCell ref="BL150:BM150"/>
    <mergeCell ref="BN150:BO150"/>
    <mergeCell ref="BF150:BG150"/>
    <mergeCell ref="BH150:BI150"/>
    <mergeCell ref="BJ150:BK150"/>
    <mergeCell ref="AW150:AX150"/>
    <mergeCell ref="AY150:AZ150"/>
    <mergeCell ref="BA150:BB150"/>
    <mergeCell ref="BC150:BD150"/>
    <mergeCell ref="AU150:AV150"/>
    <mergeCell ref="AG149:AH149"/>
    <mergeCell ref="AJ149:AK149"/>
    <mergeCell ref="AL149:AM149"/>
    <mergeCell ref="AN149:AO149"/>
    <mergeCell ref="AP149:AQ149"/>
    <mergeCell ref="AR149:AS149"/>
    <mergeCell ref="AE149:AF149"/>
    <mergeCell ref="Y149:Z149"/>
    <mergeCell ref="AA149:AB149"/>
    <mergeCell ref="AC149:AD149"/>
    <mergeCell ref="DQ150:DR150"/>
    <mergeCell ref="DS150:DT150"/>
    <mergeCell ref="DU150:DV150"/>
    <mergeCell ref="DW150:DX150"/>
    <mergeCell ref="DO150:DP150"/>
    <mergeCell ref="DD150:DE150"/>
    <mergeCell ref="DF150:DG150"/>
    <mergeCell ref="DH150:DI150"/>
    <mergeCell ref="DJ150:DK150"/>
    <mergeCell ref="DL150:DM150"/>
    <mergeCell ref="CY150:CZ150"/>
    <mergeCell ref="DA150:DB150"/>
    <mergeCell ref="CS150:CT150"/>
    <mergeCell ref="CU150:CV150"/>
    <mergeCell ref="CW150:CX150"/>
    <mergeCell ref="CJ150:CK150"/>
    <mergeCell ref="CL150:CM150"/>
    <mergeCell ref="CN150:CO150"/>
    <mergeCell ref="CP150:CQ150"/>
    <mergeCell ref="CH151:CI151"/>
    <mergeCell ref="BW151:BX151"/>
    <mergeCell ref="BY151:BZ151"/>
    <mergeCell ref="CA151:CB151"/>
    <mergeCell ref="CC151:CD151"/>
    <mergeCell ref="CE151:CF151"/>
    <mergeCell ref="BL151:BM151"/>
    <mergeCell ref="BN151:BO151"/>
    <mergeCell ref="BF151:BG151"/>
    <mergeCell ref="BH151:BI151"/>
    <mergeCell ref="BJ151:BK151"/>
    <mergeCell ref="AW151:AX151"/>
    <mergeCell ref="AY151:AZ151"/>
    <mergeCell ref="BA151:BB151"/>
    <mergeCell ref="BC151:BD151"/>
    <mergeCell ref="N152:O152"/>
    <mergeCell ref="P152:Q152"/>
    <mergeCell ref="R152:S152"/>
    <mergeCell ref="T152:U152"/>
    <mergeCell ref="V152:W152"/>
    <mergeCell ref="DQ151:DR151"/>
    <mergeCell ref="DS151:DT151"/>
    <mergeCell ref="DU151:DV151"/>
    <mergeCell ref="DW151:DX151"/>
    <mergeCell ref="DO151:DP151"/>
    <mergeCell ref="DD151:DE151"/>
    <mergeCell ref="DF151:DG151"/>
    <mergeCell ref="DH151:DI151"/>
    <mergeCell ref="DJ151:DK151"/>
    <mergeCell ref="DL151:DM151"/>
    <mergeCell ref="CY151:CZ151"/>
    <mergeCell ref="DA151:DB151"/>
    <mergeCell ref="CS151:CT151"/>
    <mergeCell ref="CU151:CV151"/>
    <mergeCell ref="CW151:CX151"/>
    <mergeCell ref="CJ151:CK151"/>
    <mergeCell ref="CL151:CM151"/>
    <mergeCell ref="CN151:CO151"/>
    <mergeCell ref="CP151:CQ151"/>
    <mergeCell ref="CH152:CI152"/>
    <mergeCell ref="BW152:BX152"/>
    <mergeCell ref="BY152:BZ152"/>
    <mergeCell ref="CA152:CB152"/>
    <mergeCell ref="CC152:CD152"/>
    <mergeCell ref="CE152:CF152"/>
    <mergeCell ref="BL152:BM152"/>
    <mergeCell ref="BN152:BO152"/>
    <mergeCell ref="BF152:BG152"/>
    <mergeCell ref="BH152:BI152"/>
    <mergeCell ref="BJ152:BK152"/>
    <mergeCell ref="AW152:AX152"/>
    <mergeCell ref="AY152:AZ152"/>
    <mergeCell ref="BA152:BB152"/>
    <mergeCell ref="BC152:BD152"/>
    <mergeCell ref="AU152:AV152"/>
    <mergeCell ref="AG151:AH151"/>
    <mergeCell ref="AJ151:AK151"/>
    <mergeCell ref="AL151:AM151"/>
    <mergeCell ref="AN151:AO151"/>
    <mergeCell ref="AP151:AQ151"/>
    <mergeCell ref="AR151:AS151"/>
    <mergeCell ref="AE151:AF151"/>
    <mergeCell ref="Y151:Z151"/>
    <mergeCell ref="AA151:AB151"/>
    <mergeCell ref="AC151:AD151"/>
    <mergeCell ref="N151:O151"/>
    <mergeCell ref="P151:Q151"/>
    <mergeCell ref="R151:S151"/>
    <mergeCell ref="T151:U151"/>
    <mergeCell ref="V151:W151"/>
    <mergeCell ref="AU151:AV151"/>
    <mergeCell ref="V153:W153"/>
    <mergeCell ref="DQ152:DR152"/>
    <mergeCell ref="DS152:DT152"/>
    <mergeCell ref="DU152:DV152"/>
    <mergeCell ref="DW152:DX152"/>
    <mergeCell ref="DO152:DP152"/>
    <mergeCell ref="DD152:DE152"/>
    <mergeCell ref="DF152:DG152"/>
    <mergeCell ref="DH152:DI152"/>
    <mergeCell ref="DJ152:DK152"/>
    <mergeCell ref="DL152:DM152"/>
    <mergeCell ref="CY152:CZ152"/>
    <mergeCell ref="DA152:DB152"/>
    <mergeCell ref="CS152:CT152"/>
    <mergeCell ref="CU152:CV152"/>
    <mergeCell ref="CW152:CX152"/>
    <mergeCell ref="CJ152:CK152"/>
    <mergeCell ref="CL152:CM152"/>
    <mergeCell ref="CN152:CO152"/>
    <mergeCell ref="CP152:CQ152"/>
    <mergeCell ref="CH153:CI153"/>
    <mergeCell ref="BW153:BX153"/>
    <mergeCell ref="BY153:BZ153"/>
    <mergeCell ref="CA153:CB153"/>
    <mergeCell ref="CC153:CD153"/>
    <mergeCell ref="CE153:CF153"/>
    <mergeCell ref="BL153:BM153"/>
    <mergeCell ref="BN153:BO153"/>
    <mergeCell ref="BF153:BG153"/>
    <mergeCell ref="BH153:BI153"/>
    <mergeCell ref="BJ153:BK153"/>
    <mergeCell ref="AW153:AX153"/>
    <mergeCell ref="AY153:AZ153"/>
    <mergeCell ref="BA153:BB153"/>
    <mergeCell ref="BC153:BD153"/>
    <mergeCell ref="AU153:AV153"/>
    <mergeCell ref="AG152:AH152"/>
    <mergeCell ref="AJ152:AK152"/>
    <mergeCell ref="AL152:AM152"/>
    <mergeCell ref="AN152:AO152"/>
    <mergeCell ref="AP152:AQ152"/>
    <mergeCell ref="AR152:AS152"/>
    <mergeCell ref="AE152:AF152"/>
    <mergeCell ref="Y152:Z152"/>
    <mergeCell ref="AA152:AB152"/>
    <mergeCell ref="AC152:AD152"/>
    <mergeCell ref="AG154:AH154"/>
    <mergeCell ref="AJ154:AK154"/>
    <mergeCell ref="AL154:AM154"/>
    <mergeCell ref="AN154:AO154"/>
    <mergeCell ref="AP154:AQ154"/>
    <mergeCell ref="AR154:AS154"/>
    <mergeCell ref="AE154:AF154"/>
    <mergeCell ref="Y154:Z154"/>
    <mergeCell ref="AA154:AB154"/>
    <mergeCell ref="AC154:AD154"/>
    <mergeCell ref="N154:O154"/>
    <mergeCell ref="P154:Q154"/>
    <mergeCell ref="R154:S154"/>
    <mergeCell ref="T154:U154"/>
    <mergeCell ref="V154:W154"/>
    <mergeCell ref="DQ153:DR153"/>
    <mergeCell ref="DS153:DT153"/>
    <mergeCell ref="DU153:DV153"/>
    <mergeCell ref="DW153:DX153"/>
    <mergeCell ref="DO153:DP153"/>
    <mergeCell ref="DD153:DE153"/>
    <mergeCell ref="DF153:DG153"/>
    <mergeCell ref="DH153:DI153"/>
    <mergeCell ref="DJ153:DK153"/>
    <mergeCell ref="DL153:DM153"/>
    <mergeCell ref="CY153:CZ153"/>
    <mergeCell ref="DA153:DB153"/>
    <mergeCell ref="CS153:CT153"/>
    <mergeCell ref="CU153:CV153"/>
    <mergeCell ref="CW153:CX153"/>
    <mergeCell ref="CJ153:CK153"/>
    <mergeCell ref="CL153:CM153"/>
    <mergeCell ref="CN153:CO153"/>
    <mergeCell ref="CP153:CQ153"/>
    <mergeCell ref="CH154:CI154"/>
    <mergeCell ref="BW154:BX154"/>
    <mergeCell ref="BY154:BZ154"/>
    <mergeCell ref="CA154:CB154"/>
    <mergeCell ref="CC154:CD154"/>
    <mergeCell ref="CE154:CF154"/>
    <mergeCell ref="BL154:BM154"/>
    <mergeCell ref="BN154:BO154"/>
    <mergeCell ref="BF154:BG154"/>
    <mergeCell ref="BH154:BI154"/>
    <mergeCell ref="BJ154:BK154"/>
    <mergeCell ref="AW154:AX154"/>
    <mergeCell ref="AY154:AZ154"/>
    <mergeCell ref="BA154:BB154"/>
    <mergeCell ref="BC154:BD154"/>
    <mergeCell ref="AU154:AV154"/>
    <mergeCell ref="AG153:AH153"/>
    <mergeCell ref="AJ153:AK153"/>
    <mergeCell ref="AL153:AM153"/>
    <mergeCell ref="AN153:AO153"/>
    <mergeCell ref="AP153:AQ153"/>
    <mergeCell ref="AR153:AS153"/>
    <mergeCell ref="AE153:AF153"/>
    <mergeCell ref="Y153:Z153"/>
    <mergeCell ref="AA153:AB153"/>
    <mergeCell ref="AC153:AD153"/>
    <mergeCell ref="N153:O153"/>
    <mergeCell ref="P153:Q153"/>
    <mergeCell ref="R153:S153"/>
    <mergeCell ref="T153:U153"/>
    <mergeCell ref="DQ154:DR154"/>
    <mergeCell ref="DS154:DT154"/>
    <mergeCell ref="DU154:DV154"/>
    <mergeCell ref="DW154:DX154"/>
    <mergeCell ref="DO154:DP154"/>
    <mergeCell ref="DD154:DE154"/>
    <mergeCell ref="DF154:DG154"/>
    <mergeCell ref="DH154:DI154"/>
    <mergeCell ref="DJ154:DK154"/>
    <mergeCell ref="DL154:DM154"/>
    <mergeCell ref="CY154:CZ154"/>
    <mergeCell ref="DA154:DB154"/>
    <mergeCell ref="CS154:CT154"/>
    <mergeCell ref="CU154:CV154"/>
    <mergeCell ref="CW154:CX154"/>
    <mergeCell ref="CJ154:CK154"/>
    <mergeCell ref="CL154:CM154"/>
    <mergeCell ref="CN154:CO154"/>
    <mergeCell ref="CP154:CQ154"/>
    <mergeCell ref="CH155:CI155"/>
    <mergeCell ref="BW155:BX155"/>
    <mergeCell ref="BY155:BZ155"/>
    <mergeCell ref="CA155:CB155"/>
    <mergeCell ref="CC155:CD155"/>
    <mergeCell ref="CE155:CF155"/>
    <mergeCell ref="BL155:BM155"/>
    <mergeCell ref="BN155:BO155"/>
    <mergeCell ref="BF155:BG155"/>
    <mergeCell ref="BH155:BI155"/>
    <mergeCell ref="BJ155:BK155"/>
    <mergeCell ref="AW155:AX155"/>
    <mergeCell ref="AY155:AZ155"/>
    <mergeCell ref="BA155:BB155"/>
    <mergeCell ref="BC155:BD155"/>
    <mergeCell ref="N156:O156"/>
    <mergeCell ref="P156:Q156"/>
    <mergeCell ref="R156:S156"/>
    <mergeCell ref="T156:U156"/>
    <mergeCell ref="V156:W156"/>
    <mergeCell ref="DQ155:DR155"/>
    <mergeCell ref="DS155:DT155"/>
    <mergeCell ref="DU155:DV155"/>
    <mergeCell ref="DW155:DX155"/>
    <mergeCell ref="DO155:DP155"/>
    <mergeCell ref="DD155:DE155"/>
    <mergeCell ref="DF155:DG155"/>
    <mergeCell ref="DH155:DI155"/>
    <mergeCell ref="DJ155:DK155"/>
    <mergeCell ref="DL155:DM155"/>
    <mergeCell ref="CY155:CZ155"/>
    <mergeCell ref="DA155:DB155"/>
    <mergeCell ref="CS155:CT155"/>
    <mergeCell ref="CU155:CV155"/>
    <mergeCell ref="CW155:CX155"/>
    <mergeCell ref="CJ155:CK155"/>
    <mergeCell ref="CL155:CM155"/>
    <mergeCell ref="CN155:CO155"/>
    <mergeCell ref="CP155:CQ155"/>
    <mergeCell ref="CH156:CI156"/>
    <mergeCell ref="BW156:BX156"/>
    <mergeCell ref="BY156:BZ156"/>
    <mergeCell ref="CA156:CB156"/>
    <mergeCell ref="CC156:CD156"/>
    <mergeCell ref="CE156:CF156"/>
    <mergeCell ref="BL156:BM156"/>
    <mergeCell ref="BN156:BO156"/>
    <mergeCell ref="BF156:BG156"/>
    <mergeCell ref="BH156:BI156"/>
    <mergeCell ref="BJ156:BK156"/>
    <mergeCell ref="AW156:AX156"/>
    <mergeCell ref="AY156:AZ156"/>
    <mergeCell ref="BA156:BB156"/>
    <mergeCell ref="BC156:BD156"/>
    <mergeCell ref="AU156:AV156"/>
    <mergeCell ref="AG155:AH155"/>
    <mergeCell ref="AJ155:AK155"/>
    <mergeCell ref="AL155:AM155"/>
    <mergeCell ref="AN155:AO155"/>
    <mergeCell ref="AP155:AQ155"/>
    <mergeCell ref="AR155:AS155"/>
    <mergeCell ref="AE155:AF155"/>
    <mergeCell ref="Y155:Z155"/>
    <mergeCell ref="AA155:AB155"/>
    <mergeCell ref="AC155:AD155"/>
    <mergeCell ref="N155:O155"/>
    <mergeCell ref="P155:Q155"/>
    <mergeCell ref="R155:S155"/>
    <mergeCell ref="T155:U155"/>
    <mergeCell ref="V155:W155"/>
    <mergeCell ref="AU155:AV155"/>
    <mergeCell ref="V157:W157"/>
    <mergeCell ref="DQ156:DR156"/>
    <mergeCell ref="DS156:DT156"/>
    <mergeCell ref="DU156:DV156"/>
    <mergeCell ref="DW156:DX156"/>
    <mergeCell ref="DO156:DP156"/>
    <mergeCell ref="DD156:DE156"/>
    <mergeCell ref="DF156:DG156"/>
    <mergeCell ref="DH156:DI156"/>
    <mergeCell ref="DJ156:DK156"/>
    <mergeCell ref="DL156:DM156"/>
    <mergeCell ref="CY156:CZ156"/>
    <mergeCell ref="DA156:DB156"/>
    <mergeCell ref="CS156:CT156"/>
    <mergeCell ref="CU156:CV156"/>
    <mergeCell ref="CW156:CX156"/>
    <mergeCell ref="CJ156:CK156"/>
    <mergeCell ref="CL156:CM156"/>
    <mergeCell ref="CN156:CO156"/>
    <mergeCell ref="CP156:CQ156"/>
    <mergeCell ref="CH157:CI157"/>
    <mergeCell ref="BW157:BX157"/>
    <mergeCell ref="BY157:BZ157"/>
    <mergeCell ref="CA157:CB157"/>
    <mergeCell ref="CC157:CD157"/>
    <mergeCell ref="CE157:CF157"/>
    <mergeCell ref="BL157:BM157"/>
    <mergeCell ref="BN157:BO157"/>
    <mergeCell ref="BF157:BG157"/>
    <mergeCell ref="BH157:BI157"/>
    <mergeCell ref="BJ157:BK157"/>
    <mergeCell ref="AW157:AX157"/>
    <mergeCell ref="AY157:AZ157"/>
    <mergeCell ref="BA157:BB157"/>
    <mergeCell ref="BC157:BD157"/>
    <mergeCell ref="AU157:AV157"/>
    <mergeCell ref="AG156:AH156"/>
    <mergeCell ref="AJ156:AK156"/>
    <mergeCell ref="AL156:AM156"/>
    <mergeCell ref="AN156:AO156"/>
    <mergeCell ref="AP156:AQ156"/>
    <mergeCell ref="AR156:AS156"/>
    <mergeCell ref="AE156:AF156"/>
    <mergeCell ref="Y156:Z156"/>
    <mergeCell ref="AA156:AB156"/>
    <mergeCell ref="AC156:AD156"/>
    <mergeCell ref="AG158:AH158"/>
    <mergeCell ref="AJ158:AK158"/>
    <mergeCell ref="AL158:AM158"/>
    <mergeCell ref="AN158:AO158"/>
    <mergeCell ref="AP158:AQ158"/>
    <mergeCell ref="AR158:AS158"/>
    <mergeCell ref="AE158:AF158"/>
    <mergeCell ref="Y158:Z158"/>
    <mergeCell ref="AA158:AB158"/>
    <mergeCell ref="AC158:AD158"/>
    <mergeCell ref="N158:O158"/>
    <mergeCell ref="P158:Q158"/>
    <mergeCell ref="R158:S158"/>
    <mergeCell ref="T158:U158"/>
    <mergeCell ref="V158:W158"/>
    <mergeCell ref="DQ157:DR157"/>
    <mergeCell ref="DS157:DT157"/>
    <mergeCell ref="DU157:DV157"/>
    <mergeCell ref="DW157:DX157"/>
    <mergeCell ref="DO157:DP157"/>
    <mergeCell ref="DD157:DE157"/>
    <mergeCell ref="DF157:DG157"/>
    <mergeCell ref="DH157:DI157"/>
    <mergeCell ref="DJ157:DK157"/>
    <mergeCell ref="DL157:DM157"/>
    <mergeCell ref="CY157:CZ157"/>
    <mergeCell ref="DA157:DB157"/>
    <mergeCell ref="CS157:CT157"/>
    <mergeCell ref="CU157:CV157"/>
    <mergeCell ref="CW157:CX157"/>
    <mergeCell ref="CJ157:CK157"/>
    <mergeCell ref="CL157:CM157"/>
    <mergeCell ref="CN157:CO157"/>
    <mergeCell ref="CP157:CQ157"/>
    <mergeCell ref="CH158:CI158"/>
    <mergeCell ref="BW158:BX158"/>
    <mergeCell ref="BY158:BZ158"/>
    <mergeCell ref="CA158:CB158"/>
    <mergeCell ref="CC158:CD158"/>
    <mergeCell ref="CE158:CF158"/>
    <mergeCell ref="BL158:BM158"/>
    <mergeCell ref="BN158:BO158"/>
    <mergeCell ref="BF158:BG158"/>
    <mergeCell ref="BH158:BI158"/>
    <mergeCell ref="BJ158:BK158"/>
    <mergeCell ref="AW158:AX158"/>
    <mergeCell ref="AY158:AZ158"/>
    <mergeCell ref="BA158:BB158"/>
    <mergeCell ref="BC158:BD158"/>
    <mergeCell ref="AU158:AV158"/>
    <mergeCell ref="AG157:AH157"/>
    <mergeCell ref="AJ157:AK157"/>
    <mergeCell ref="AL157:AM157"/>
    <mergeCell ref="AN157:AO157"/>
    <mergeCell ref="AP157:AQ157"/>
    <mergeCell ref="AR157:AS157"/>
    <mergeCell ref="AE157:AF157"/>
    <mergeCell ref="Y157:Z157"/>
    <mergeCell ref="AA157:AB157"/>
    <mergeCell ref="AC157:AD157"/>
    <mergeCell ref="N157:O157"/>
    <mergeCell ref="P157:Q157"/>
    <mergeCell ref="R157:S157"/>
    <mergeCell ref="T157:U157"/>
    <mergeCell ref="DQ158:DR158"/>
    <mergeCell ref="DS158:DT158"/>
    <mergeCell ref="DU158:DV158"/>
    <mergeCell ref="DW158:DX158"/>
    <mergeCell ref="DO158:DP158"/>
    <mergeCell ref="DD158:DE158"/>
    <mergeCell ref="DF158:DG158"/>
    <mergeCell ref="DH158:DI158"/>
    <mergeCell ref="DJ158:DK158"/>
    <mergeCell ref="DL158:DM158"/>
    <mergeCell ref="CY158:CZ158"/>
    <mergeCell ref="DA158:DB158"/>
    <mergeCell ref="CS158:CT158"/>
    <mergeCell ref="CU158:CV158"/>
    <mergeCell ref="CW158:CX158"/>
    <mergeCell ref="CJ158:CK158"/>
    <mergeCell ref="CL158:CM158"/>
    <mergeCell ref="CN158:CO158"/>
    <mergeCell ref="CP158:CQ158"/>
    <mergeCell ref="CH159:CI159"/>
    <mergeCell ref="BW159:BX159"/>
    <mergeCell ref="BY159:BZ159"/>
    <mergeCell ref="CA159:CB159"/>
    <mergeCell ref="CC159:CD159"/>
    <mergeCell ref="CE159:CF159"/>
    <mergeCell ref="BL159:BM159"/>
    <mergeCell ref="BN159:BO159"/>
    <mergeCell ref="BF159:BG159"/>
    <mergeCell ref="BH159:BI159"/>
    <mergeCell ref="BJ159:BK159"/>
    <mergeCell ref="AW159:AX159"/>
    <mergeCell ref="AY159:AZ159"/>
    <mergeCell ref="BA159:BB159"/>
    <mergeCell ref="BC159:BD159"/>
    <mergeCell ref="N160:O160"/>
    <mergeCell ref="P160:Q160"/>
    <mergeCell ref="R160:S160"/>
    <mergeCell ref="T160:U160"/>
    <mergeCell ref="V160:W160"/>
    <mergeCell ref="DQ159:DR159"/>
    <mergeCell ref="DS159:DT159"/>
    <mergeCell ref="DU159:DV159"/>
    <mergeCell ref="DW159:DX159"/>
    <mergeCell ref="DO159:DP159"/>
    <mergeCell ref="DD159:DE159"/>
    <mergeCell ref="DF159:DG159"/>
    <mergeCell ref="DH159:DI159"/>
    <mergeCell ref="DJ159:DK159"/>
    <mergeCell ref="DL159:DM159"/>
    <mergeCell ref="CY159:CZ159"/>
    <mergeCell ref="DA159:DB159"/>
    <mergeCell ref="CS159:CT159"/>
    <mergeCell ref="CU159:CV159"/>
    <mergeCell ref="CW159:CX159"/>
    <mergeCell ref="CJ159:CK159"/>
    <mergeCell ref="CL159:CM159"/>
    <mergeCell ref="CN159:CO159"/>
    <mergeCell ref="CP159:CQ159"/>
    <mergeCell ref="CH160:CI160"/>
    <mergeCell ref="BW160:BX160"/>
    <mergeCell ref="BY160:BZ160"/>
    <mergeCell ref="CA160:CB160"/>
    <mergeCell ref="CC160:CD160"/>
    <mergeCell ref="CE160:CF160"/>
    <mergeCell ref="BL160:BM160"/>
    <mergeCell ref="BN160:BO160"/>
    <mergeCell ref="BF160:BG160"/>
    <mergeCell ref="BH160:BI160"/>
    <mergeCell ref="BJ160:BK160"/>
    <mergeCell ref="AW160:AX160"/>
    <mergeCell ref="AY160:AZ160"/>
    <mergeCell ref="BA160:BB160"/>
    <mergeCell ref="BC160:BD160"/>
    <mergeCell ref="AU160:AV160"/>
    <mergeCell ref="AG159:AH159"/>
    <mergeCell ref="AJ159:AK159"/>
    <mergeCell ref="AL159:AM159"/>
    <mergeCell ref="AN159:AO159"/>
    <mergeCell ref="AP159:AQ159"/>
    <mergeCell ref="AR159:AS159"/>
    <mergeCell ref="AE159:AF159"/>
    <mergeCell ref="Y159:Z159"/>
    <mergeCell ref="AA159:AB159"/>
    <mergeCell ref="AC159:AD159"/>
    <mergeCell ref="N159:O159"/>
    <mergeCell ref="P159:Q159"/>
    <mergeCell ref="R159:S159"/>
    <mergeCell ref="T159:U159"/>
    <mergeCell ref="V159:W159"/>
    <mergeCell ref="AU159:AV159"/>
    <mergeCell ref="V161:W161"/>
    <mergeCell ref="DQ160:DR160"/>
    <mergeCell ref="DS160:DT160"/>
    <mergeCell ref="DU160:DV160"/>
    <mergeCell ref="DW160:DX160"/>
    <mergeCell ref="DO160:DP160"/>
    <mergeCell ref="DD160:DE160"/>
    <mergeCell ref="DF160:DG160"/>
    <mergeCell ref="DH160:DI160"/>
    <mergeCell ref="DJ160:DK160"/>
    <mergeCell ref="DL160:DM160"/>
    <mergeCell ref="CY160:CZ160"/>
    <mergeCell ref="DA160:DB160"/>
    <mergeCell ref="CS160:CT160"/>
    <mergeCell ref="CU160:CV160"/>
    <mergeCell ref="CW160:CX160"/>
    <mergeCell ref="CJ160:CK160"/>
    <mergeCell ref="CL160:CM160"/>
    <mergeCell ref="CN160:CO160"/>
    <mergeCell ref="CP160:CQ160"/>
    <mergeCell ref="CH161:CI161"/>
    <mergeCell ref="BW161:BX161"/>
    <mergeCell ref="BY161:BZ161"/>
    <mergeCell ref="CA161:CB161"/>
    <mergeCell ref="CC161:CD161"/>
    <mergeCell ref="CE161:CF161"/>
    <mergeCell ref="BL161:BM161"/>
    <mergeCell ref="BN161:BO161"/>
    <mergeCell ref="BF161:BG161"/>
    <mergeCell ref="BH161:BI161"/>
    <mergeCell ref="BJ161:BK161"/>
    <mergeCell ref="AW161:AX161"/>
    <mergeCell ref="AY161:AZ161"/>
    <mergeCell ref="BA161:BB161"/>
    <mergeCell ref="BC161:BD161"/>
    <mergeCell ref="AU161:AV161"/>
    <mergeCell ref="AG160:AH160"/>
    <mergeCell ref="AJ160:AK160"/>
    <mergeCell ref="AL160:AM160"/>
    <mergeCell ref="AN160:AO160"/>
    <mergeCell ref="AP160:AQ160"/>
    <mergeCell ref="AR160:AS160"/>
    <mergeCell ref="AE160:AF160"/>
    <mergeCell ref="Y160:Z160"/>
    <mergeCell ref="AA160:AB160"/>
    <mergeCell ref="AC160:AD160"/>
    <mergeCell ref="AG162:AH162"/>
    <mergeCell ref="AJ162:AK162"/>
    <mergeCell ref="AL162:AM162"/>
    <mergeCell ref="AN162:AO162"/>
    <mergeCell ref="AP162:AQ162"/>
    <mergeCell ref="AR162:AS162"/>
    <mergeCell ref="AE162:AF162"/>
    <mergeCell ref="Y162:Z162"/>
    <mergeCell ref="AA162:AB162"/>
    <mergeCell ref="AC162:AD162"/>
    <mergeCell ref="N162:O162"/>
    <mergeCell ref="P162:Q162"/>
    <mergeCell ref="R162:S162"/>
    <mergeCell ref="T162:U162"/>
    <mergeCell ref="V162:W162"/>
    <mergeCell ref="DQ161:DR161"/>
    <mergeCell ref="DS161:DT161"/>
    <mergeCell ref="DU161:DV161"/>
    <mergeCell ref="DW161:DX161"/>
    <mergeCell ref="DO161:DP161"/>
    <mergeCell ref="DD161:DE161"/>
    <mergeCell ref="DF161:DG161"/>
    <mergeCell ref="DH161:DI161"/>
    <mergeCell ref="DJ161:DK161"/>
    <mergeCell ref="DL161:DM161"/>
    <mergeCell ref="CY161:CZ161"/>
    <mergeCell ref="DA161:DB161"/>
    <mergeCell ref="CS161:CT161"/>
    <mergeCell ref="CU161:CV161"/>
    <mergeCell ref="CW161:CX161"/>
    <mergeCell ref="CJ161:CK161"/>
    <mergeCell ref="CL161:CM161"/>
    <mergeCell ref="CN161:CO161"/>
    <mergeCell ref="CP161:CQ161"/>
    <mergeCell ref="CH162:CI162"/>
    <mergeCell ref="BW162:BX162"/>
    <mergeCell ref="BY162:BZ162"/>
    <mergeCell ref="CA162:CB162"/>
    <mergeCell ref="CC162:CD162"/>
    <mergeCell ref="CE162:CF162"/>
    <mergeCell ref="BL162:BM162"/>
    <mergeCell ref="BN162:BO162"/>
    <mergeCell ref="BF162:BG162"/>
    <mergeCell ref="BH162:BI162"/>
    <mergeCell ref="BJ162:BK162"/>
    <mergeCell ref="AW162:AX162"/>
    <mergeCell ref="AY162:AZ162"/>
    <mergeCell ref="BA162:BB162"/>
    <mergeCell ref="BC162:BD162"/>
    <mergeCell ref="AU162:AV162"/>
    <mergeCell ref="AG161:AH161"/>
    <mergeCell ref="AJ161:AK161"/>
    <mergeCell ref="AL161:AM161"/>
    <mergeCell ref="AN161:AO161"/>
    <mergeCell ref="AP161:AQ161"/>
    <mergeCell ref="AR161:AS161"/>
    <mergeCell ref="AE161:AF161"/>
    <mergeCell ref="Y161:Z161"/>
    <mergeCell ref="AA161:AB161"/>
    <mergeCell ref="AC161:AD161"/>
    <mergeCell ref="N161:O161"/>
    <mergeCell ref="P161:Q161"/>
    <mergeCell ref="R161:S161"/>
    <mergeCell ref="T161:U161"/>
    <mergeCell ref="DQ162:DR162"/>
    <mergeCell ref="DS162:DT162"/>
    <mergeCell ref="DU162:DV162"/>
    <mergeCell ref="DW162:DX162"/>
    <mergeCell ref="DO162:DP162"/>
    <mergeCell ref="DD162:DE162"/>
    <mergeCell ref="DF162:DG162"/>
    <mergeCell ref="DH162:DI162"/>
    <mergeCell ref="DJ162:DK162"/>
    <mergeCell ref="DL162:DM162"/>
    <mergeCell ref="CY162:CZ162"/>
    <mergeCell ref="DA162:DB162"/>
    <mergeCell ref="CS162:CT162"/>
    <mergeCell ref="CU162:CV162"/>
    <mergeCell ref="CW162:CX162"/>
    <mergeCell ref="CJ162:CK162"/>
    <mergeCell ref="CL162:CM162"/>
    <mergeCell ref="CN162:CO162"/>
    <mergeCell ref="CP162:CQ162"/>
    <mergeCell ref="CH163:CI163"/>
    <mergeCell ref="BW163:BX163"/>
    <mergeCell ref="BY163:BZ163"/>
    <mergeCell ref="CA163:CB163"/>
    <mergeCell ref="CC163:CD163"/>
    <mergeCell ref="CE163:CF163"/>
    <mergeCell ref="BL163:BM163"/>
    <mergeCell ref="BN163:BO163"/>
    <mergeCell ref="BF163:BG163"/>
    <mergeCell ref="BH163:BI163"/>
    <mergeCell ref="BJ163:BK163"/>
    <mergeCell ref="AW163:AX163"/>
    <mergeCell ref="AY163:AZ163"/>
    <mergeCell ref="BA163:BB163"/>
    <mergeCell ref="BC163:BD163"/>
    <mergeCell ref="N164:O164"/>
    <mergeCell ref="P164:Q164"/>
    <mergeCell ref="R164:S164"/>
    <mergeCell ref="T164:U164"/>
    <mergeCell ref="V164:W164"/>
    <mergeCell ref="DQ163:DR163"/>
    <mergeCell ref="DS163:DT163"/>
    <mergeCell ref="DU163:DV163"/>
    <mergeCell ref="DW163:DX163"/>
    <mergeCell ref="DO163:DP163"/>
    <mergeCell ref="DD163:DE163"/>
    <mergeCell ref="DF163:DG163"/>
    <mergeCell ref="DH163:DI163"/>
    <mergeCell ref="DJ163:DK163"/>
    <mergeCell ref="DL163:DM163"/>
    <mergeCell ref="CY163:CZ163"/>
    <mergeCell ref="DA163:DB163"/>
    <mergeCell ref="CS163:CT163"/>
    <mergeCell ref="CU163:CV163"/>
    <mergeCell ref="CW163:CX163"/>
    <mergeCell ref="CJ163:CK163"/>
    <mergeCell ref="CL163:CM163"/>
    <mergeCell ref="CN163:CO163"/>
    <mergeCell ref="CP163:CQ163"/>
    <mergeCell ref="CH164:CI164"/>
    <mergeCell ref="BW164:BX164"/>
    <mergeCell ref="BY164:BZ164"/>
    <mergeCell ref="CA164:CB164"/>
    <mergeCell ref="CC164:CD164"/>
    <mergeCell ref="CE164:CF164"/>
    <mergeCell ref="BL164:BM164"/>
    <mergeCell ref="BN164:BO164"/>
    <mergeCell ref="BF164:BG164"/>
    <mergeCell ref="BH164:BI164"/>
    <mergeCell ref="BJ164:BK164"/>
    <mergeCell ref="AW164:AX164"/>
    <mergeCell ref="AY164:AZ164"/>
    <mergeCell ref="BA164:BB164"/>
    <mergeCell ref="BC164:BD164"/>
    <mergeCell ref="AU164:AV164"/>
    <mergeCell ref="AG163:AH163"/>
    <mergeCell ref="AJ163:AK163"/>
    <mergeCell ref="AL163:AM163"/>
    <mergeCell ref="AN163:AO163"/>
    <mergeCell ref="AP163:AQ163"/>
    <mergeCell ref="AR163:AS163"/>
    <mergeCell ref="AE163:AF163"/>
    <mergeCell ref="Y163:Z163"/>
    <mergeCell ref="AA163:AB163"/>
    <mergeCell ref="AC163:AD163"/>
    <mergeCell ref="N163:O163"/>
    <mergeCell ref="P163:Q163"/>
    <mergeCell ref="R163:S163"/>
    <mergeCell ref="T163:U163"/>
    <mergeCell ref="V163:W163"/>
    <mergeCell ref="AU163:AV163"/>
    <mergeCell ref="V165:W165"/>
    <mergeCell ref="DQ164:DR164"/>
    <mergeCell ref="DS164:DT164"/>
    <mergeCell ref="DU164:DV164"/>
    <mergeCell ref="DW164:DX164"/>
    <mergeCell ref="DO164:DP164"/>
    <mergeCell ref="DD164:DE164"/>
    <mergeCell ref="DF164:DG164"/>
    <mergeCell ref="DH164:DI164"/>
    <mergeCell ref="DJ164:DK164"/>
    <mergeCell ref="DL164:DM164"/>
    <mergeCell ref="CY164:CZ164"/>
    <mergeCell ref="DA164:DB164"/>
    <mergeCell ref="CS164:CT164"/>
    <mergeCell ref="CU164:CV164"/>
    <mergeCell ref="CW164:CX164"/>
    <mergeCell ref="CJ164:CK164"/>
    <mergeCell ref="CL164:CM164"/>
    <mergeCell ref="CN164:CO164"/>
    <mergeCell ref="CP164:CQ164"/>
    <mergeCell ref="CH165:CI165"/>
    <mergeCell ref="BW165:BX165"/>
    <mergeCell ref="BY165:BZ165"/>
    <mergeCell ref="CA165:CB165"/>
    <mergeCell ref="CC165:CD165"/>
    <mergeCell ref="CE165:CF165"/>
    <mergeCell ref="BL165:BM165"/>
    <mergeCell ref="BN165:BO165"/>
    <mergeCell ref="BF165:BG165"/>
    <mergeCell ref="BH165:BI165"/>
    <mergeCell ref="BJ165:BK165"/>
    <mergeCell ref="AW165:AX165"/>
    <mergeCell ref="AY165:AZ165"/>
    <mergeCell ref="BA165:BB165"/>
    <mergeCell ref="BC165:BD165"/>
    <mergeCell ref="AU165:AV165"/>
    <mergeCell ref="AG164:AH164"/>
    <mergeCell ref="AJ164:AK164"/>
    <mergeCell ref="AL164:AM164"/>
    <mergeCell ref="AN164:AO164"/>
    <mergeCell ref="AP164:AQ164"/>
    <mergeCell ref="AR164:AS164"/>
    <mergeCell ref="AE164:AF164"/>
    <mergeCell ref="Y164:Z164"/>
    <mergeCell ref="AA164:AB164"/>
    <mergeCell ref="AC164:AD164"/>
    <mergeCell ref="AG166:AH166"/>
    <mergeCell ref="AJ166:AK166"/>
    <mergeCell ref="AL166:AM166"/>
    <mergeCell ref="AN166:AO166"/>
    <mergeCell ref="AP166:AQ166"/>
    <mergeCell ref="AR166:AS166"/>
    <mergeCell ref="AE166:AF166"/>
    <mergeCell ref="Y166:Z166"/>
    <mergeCell ref="AA166:AB166"/>
    <mergeCell ref="AC166:AD166"/>
    <mergeCell ref="N166:O166"/>
    <mergeCell ref="P166:Q166"/>
    <mergeCell ref="R166:S166"/>
    <mergeCell ref="T166:U166"/>
    <mergeCell ref="V166:W166"/>
    <mergeCell ref="DQ165:DR165"/>
    <mergeCell ref="DS165:DT165"/>
    <mergeCell ref="DU165:DV165"/>
    <mergeCell ref="DW165:DX165"/>
    <mergeCell ref="DO165:DP165"/>
    <mergeCell ref="DD165:DE165"/>
    <mergeCell ref="DF165:DG165"/>
    <mergeCell ref="DH165:DI165"/>
    <mergeCell ref="DJ165:DK165"/>
    <mergeCell ref="DL165:DM165"/>
    <mergeCell ref="CY165:CZ165"/>
    <mergeCell ref="DA165:DB165"/>
    <mergeCell ref="CS165:CT165"/>
    <mergeCell ref="CU165:CV165"/>
    <mergeCell ref="CW165:CX165"/>
    <mergeCell ref="CJ165:CK165"/>
    <mergeCell ref="CL165:CM165"/>
    <mergeCell ref="CN165:CO165"/>
    <mergeCell ref="CP165:CQ165"/>
    <mergeCell ref="CH166:CI166"/>
    <mergeCell ref="BW166:BX166"/>
    <mergeCell ref="BY166:BZ166"/>
    <mergeCell ref="CA166:CB166"/>
    <mergeCell ref="CC166:CD166"/>
    <mergeCell ref="CE166:CF166"/>
    <mergeCell ref="BL166:BM166"/>
    <mergeCell ref="BN166:BO166"/>
    <mergeCell ref="BF166:BG166"/>
    <mergeCell ref="BH166:BI166"/>
    <mergeCell ref="BJ166:BK166"/>
    <mergeCell ref="AW166:AX166"/>
    <mergeCell ref="AY166:AZ166"/>
    <mergeCell ref="BA166:BB166"/>
    <mergeCell ref="BC166:BD166"/>
    <mergeCell ref="AU166:AV166"/>
    <mergeCell ref="AG165:AH165"/>
    <mergeCell ref="AJ165:AK165"/>
    <mergeCell ref="AL165:AM165"/>
    <mergeCell ref="AN165:AO165"/>
    <mergeCell ref="AP165:AQ165"/>
    <mergeCell ref="AR165:AS165"/>
    <mergeCell ref="AE165:AF165"/>
    <mergeCell ref="Y165:Z165"/>
    <mergeCell ref="AA165:AB165"/>
    <mergeCell ref="AC165:AD165"/>
    <mergeCell ref="N165:O165"/>
    <mergeCell ref="P165:Q165"/>
    <mergeCell ref="R165:S165"/>
    <mergeCell ref="T165:U165"/>
    <mergeCell ref="DQ166:DR166"/>
    <mergeCell ref="DS166:DT166"/>
    <mergeCell ref="DU166:DV166"/>
    <mergeCell ref="DW166:DX166"/>
    <mergeCell ref="DO166:DP166"/>
    <mergeCell ref="DD166:DE166"/>
    <mergeCell ref="DF166:DG166"/>
    <mergeCell ref="DH166:DI166"/>
    <mergeCell ref="DJ166:DK166"/>
    <mergeCell ref="DL166:DM166"/>
    <mergeCell ref="CY166:CZ166"/>
    <mergeCell ref="DA166:DB166"/>
    <mergeCell ref="CS166:CT166"/>
    <mergeCell ref="CU166:CV166"/>
    <mergeCell ref="CW166:CX166"/>
    <mergeCell ref="CJ166:CK166"/>
    <mergeCell ref="CL166:CM166"/>
    <mergeCell ref="CN166:CO166"/>
    <mergeCell ref="CP166:CQ166"/>
    <mergeCell ref="CH167:CI167"/>
    <mergeCell ref="BW167:BX167"/>
    <mergeCell ref="BY167:BZ167"/>
    <mergeCell ref="CA167:CB167"/>
    <mergeCell ref="CC167:CD167"/>
    <mergeCell ref="CE167:CF167"/>
    <mergeCell ref="BL167:BM167"/>
    <mergeCell ref="BN167:BO167"/>
    <mergeCell ref="BF167:BG167"/>
    <mergeCell ref="BH167:BI167"/>
    <mergeCell ref="BJ167:BK167"/>
    <mergeCell ref="AW167:AX167"/>
    <mergeCell ref="AY167:AZ167"/>
    <mergeCell ref="BA167:BB167"/>
    <mergeCell ref="BC167:BD167"/>
    <mergeCell ref="AE168:AF168"/>
    <mergeCell ref="Y168:Z168"/>
    <mergeCell ref="AA168:AB168"/>
    <mergeCell ref="AC168:AD168"/>
    <mergeCell ref="N168:O168"/>
    <mergeCell ref="P168:Q168"/>
    <mergeCell ref="R168:S168"/>
    <mergeCell ref="T168:U168"/>
    <mergeCell ref="V168:W168"/>
    <mergeCell ref="DQ167:DR167"/>
    <mergeCell ref="DS167:DT167"/>
    <mergeCell ref="DU167:DV167"/>
    <mergeCell ref="DW167:DX167"/>
    <mergeCell ref="DO167:DP167"/>
    <mergeCell ref="DD167:DE167"/>
    <mergeCell ref="DF167:DG167"/>
    <mergeCell ref="DH167:DI167"/>
    <mergeCell ref="DJ167:DK167"/>
    <mergeCell ref="DL167:DM167"/>
    <mergeCell ref="CY167:CZ167"/>
    <mergeCell ref="DA167:DB167"/>
    <mergeCell ref="CS167:CT167"/>
    <mergeCell ref="CU167:CV167"/>
    <mergeCell ref="CW167:CX167"/>
    <mergeCell ref="CJ167:CK167"/>
    <mergeCell ref="CL167:CM167"/>
    <mergeCell ref="CN167:CO167"/>
    <mergeCell ref="CP167:CQ167"/>
    <mergeCell ref="CH168:CI168"/>
    <mergeCell ref="BW168:BX168"/>
    <mergeCell ref="BY168:BZ168"/>
    <mergeCell ref="CA168:CB168"/>
    <mergeCell ref="CC168:CD168"/>
    <mergeCell ref="CE168:CF168"/>
    <mergeCell ref="BL168:BM168"/>
    <mergeCell ref="BN168:BO168"/>
    <mergeCell ref="BF168:BG168"/>
    <mergeCell ref="BH168:BI168"/>
    <mergeCell ref="BJ168:BK168"/>
    <mergeCell ref="AW168:AX168"/>
    <mergeCell ref="AY168:AZ168"/>
    <mergeCell ref="BA168:BB168"/>
    <mergeCell ref="BC168:BD168"/>
    <mergeCell ref="AU168:AV168"/>
    <mergeCell ref="AG167:AH167"/>
    <mergeCell ref="AJ167:AK167"/>
    <mergeCell ref="AL167:AM167"/>
    <mergeCell ref="AN167:AO167"/>
    <mergeCell ref="AP167:AQ167"/>
    <mergeCell ref="AR167:AS167"/>
    <mergeCell ref="AE167:AF167"/>
    <mergeCell ref="Y167:Z167"/>
    <mergeCell ref="AA167:AB167"/>
    <mergeCell ref="AC167:AD167"/>
    <mergeCell ref="N167:O167"/>
    <mergeCell ref="P167:Q167"/>
    <mergeCell ref="R167:S167"/>
    <mergeCell ref="T167:U167"/>
    <mergeCell ref="V167:W167"/>
    <mergeCell ref="AU167:AV167"/>
    <mergeCell ref="BL169:BM169"/>
    <mergeCell ref="BN169:BO169"/>
    <mergeCell ref="BF169:BG169"/>
    <mergeCell ref="BH169:BI169"/>
    <mergeCell ref="AU169:AV169"/>
    <mergeCell ref="AW169:AX169"/>
    <mergeCell ref="AY169:AZ169"/>
    <mergeCell ref="BA169:BB169"/>
    <mergeCell ref="BC169:BD169"/>
    <mergeCell ref="AR169:AS169"/>
    <mergeCell ref="DQ168:DR168"/>
    <mergeCell ref="DS168:DT168"/>
    <mergeCell ref="DU168:DV168"/>
    <mergeCell ref="DW168:DX168"/>
    <mergeCell ref="DO168:DP168"/>
    <mergeCell ref="DD168:DE168"/>
    <mergeCell ref="DF168:DG168"/>
    <mergeCell ref="DH168:DI168"/>
    <mergeCell ref="DJ168:DK168"/>
    <mergeCell ref="DL168:DM168"/>
    <mergeCell ref="CY168:CZ168"/>
    <mergeCell ref="DA168:DB168"/>
    <mergeCell ref="CS168:CT168"/>
    <mergeCell ref="CU168:CV168"/>
    <mergeCell ref="CW168:CX168"/>
    <mergeCell ref="CJ168:CK168"/>
    <mergeCell ref="CL168:CM168"/>
    <mergeCell ref="CN168:CO168"/>
    <mergeCell ref="CP168:CQ168"/>
    <mergeCell ref="AG168:AH168"/>
    <mergeCell ref="AJ168:AK168"/>
    <mergeCell ref="AL168:AM168"/>
    <mergeCell ref="AN168:AO168"/>
    <mergeCell ref="AP168:AQ168"/>
    <mergeCell ref="AR168:AS168"/>
    <mergeCell ref="E170:I170"/>
    <mergeCell ref="N172:O172"/>
    <mergeCell ref="P172:Q172"/>
    <mergeCell ref="R172:S172"/>
    <mergeCell ref="T172:U172"/>
    <mergeCell ref="V172:W172"/>
    <mergeCell ref="DO169:DP169"/>
    <mergeCell ref="DQ169:DR169"/>
    <mergeCell ref="DS169:DT169"/>
    <mergeCell ref="DU169:DV169"/>
    <mergeCell ref="DW169:DX169"/>
    <mergeCell ref="DL169:DM169"/>
    <mergeCell ref="DD169:DE169"/>
    <mergeCell ref="DF169:DG169"/>
    <mergeCell ref="DH169:DI169"/>
    <mergeCell ref="DJ169:DK169"/>
    <mergeCell ref="CW169:CX169"/>
    <mergeCell ref="CY169:CZ169"/>
    <mergeCell ref="DA169:DB169"/>
    <mergeCell ref="CS169:CT169"/>
    <mergeCell ref="CU169:CV169"/>
    <mergeCell ref="CH169:CI169"/>
    <mergeCell ref="CJ169:CK169"/>
    <mergeCell ref="CL169:CM169"/>
    <mergeCell ref="CN169:CO169"/>
    <mergeCell ref="CP169:CQ169"/>
    <mergeCell ref="CC172:CD172"/>
    <mergeCell ref="CE172:CF172"/>
    <mergeCell ref="BW172:BX172"/>
    <mergeCell ref="BY172:BZ172"/>
    <mergeCell ref="CA172:CB172"/>
    <mergeCell ref="BH172:BI172"/>
    <mergeCell ref="BJ172:BK172"/>
    <mergeCell ref="BL172:BM172"/>
    <mergeCell ref="BN172:BO172"/>
    <mergeCell ref="BF172:BG172"/>
    <mergeCell ref="AU172:AV172"/>
    <mergeCell ref="AW172:AX172"/>
    <mergeCell ref="AY172:AZ172"/>
    <mergeCell ref="BA172:BB172"/>
    <mergeCell ref="BC172:BD172"/>
    <mergeCell ref="AP172:AQ172"/>
    <mergeCell ref="AR172:AS172"/>
    <mergeCell ref="AG169:AH169"/>
    <mergeCell ref="AJ169:AK169"/>
    <mergeCell ref="AL169:AM169"/>
    <mergeCell ref="AN169:AO169"/>
    <mergeCell ref="AP169:AQ169"/>
    <mergeCell ref="AC169:AD169"/>
    <mergeCell ref="AE169:AF169"/>
    <mergeCell ref="Y169:Z169"/>
    <mergeCell ref="AA169:AB169"/>
    <mergeCell ref="J169:M169"/>
    <mergeCell ref="N169:O169"/>
    <mergeCell ref="P169:Q169"/>
    <mergeCell ref="R169:S169"/>
    <mergeCell ref="T169:U169"/>
    <mergeCell ref="V169:W169"/>
    <mergeCell ref="CE169:CF169"/>
    <mergeCell ref="BW169:BX169"/>
    <mergeCell ref="BY169:BZ169"/>
    <mergeCell ref="CA169:CB169"/>
    <mergeCell ref="CC169:CD169"/>
    <mergeCell ref="BJ169:BK169"/>
    <mergeCell ref="AA173:AB173"/>
    <mergeCell ref="AC173:AD173"/>
    <mergeCell ref="AE173:AF173"/>
    <mergeCell ref="Y173:Z173"/>
    <mergeCell ref="N173:O173"/>
    <mergeCell ref="P173:Q173"/>
    <mergeCell ref="R173:S173"/>
    <mergeCell ref="T173:U173"/>
    <mergeCell ref="V173:W173"/>
    <mergeCell ref="DO172:DP172"/>
    <mergeCell ref="DQ172:DR172"/>
    <mergeCell ref="DS172:DT172"/>
    <mergeCell ref="DU172:DV172"/>
    <mergeCell ref="DW172:DX172"/>
    <mergeCell ref="DJ172:DK172"/>
    <mergeCell ref="DL172:DM172"/>
    <mergeCell ref="DD172:DE172"/>
    <mergeCell ref="DF172:DG172"/>
    <mergeCell ref="DH172:DI172"/>
    <mergeCell ref="CU172:CV172"/>
    <mergeCell ref="CW172:CX172"/>
    <mergeCell ref="CY172:CZ172"/>
    <mergeCell ref="DA172:DB172"/>
    <mergeCell ref="CS172:CT172"/>
    <mergeCell ref="CH172:CI172"/>
    <mergeCell ref="CJ172:CK172"/>
    <mergeCell ref="CL172:CM172"/>
    <mergeCell ref="CN172:CO172"/>
    <mergeCell ref="CP172:CQ172"/>
    <mergeCell ref="CC173:CD173"/>
    <mergeCell ref="CE173:CF173"/>
    <mergeCell ref="BW173:BX173"/>
    <mergeCell ref="BY173:BZ173"/>
    <mergeCell ref="CA173:CB173"/>
    <mergeCell ref="BH173:BI173"/>
    <mergeCell ref="BJ173:BK173"/>
    <mergeCell ref="BL173:BM173"/>
    <mergeCell ref="BN173:BO173"/>
    <mergeCell ref="BF173:BG173"/>
    <mergeCell ref="AU173:AV173"/>
    <mergeCell ref="AW173:AX173"/>
    <mergeCell ref="AY173:AZ173"/>
    <mergeCell ref="BA173:BB173"/>
    <mergeCell ref="BC173:BD173"/>
    <mergeCell ref="AP173:AQ173"/>
    <mergeCell ref="AR173:AS173"/>
    <mergeCell ref="AG172:AH172"/>
    <mergeCell ref="AJ172:AK172"/>
    <mergeCell ref="AL172:AM172"/>
    <mergeCell ref="AN172:AO172"/>
    <mergeCell ref="AA172:AB172"/>
    <mergeCell ref="AC172:AD172"/>
    <mergeCell ref="AE172:AF172"/>
    <mergeCell ref="Y172:Z172"/>
    <mergeCell ref="DO173:DP173"/>
    <mergeCell ref="DQ173:DR173"/>
    <mergeCell ref="DS173:DT173"/>
    <mergeCell ref="DU173:DV173"/>
    <mergeCell ref="DW173:DX173"/>
    <mergeCell ref="DJ173:DK173"/>
    <mergeCell ref="DL173:DM173"/>
    <mergeCell ref="DD173:DE173"/>
    <mergeCell ref="DF173:DG173"/>
    <mergeCell ref="DH173:DI173"/>
    <mergeCell ref="CU173:CV173"/>
    <mergeCell ref="CW173:CX173"/>
    <mergeCell ref="CY173:CZ173"/>
    <mergeCell ref="DA173:DB173"/>
    <mergeCell ref="CS173:CT173"/>
    <mergeCell ref="CH173:CI173"/>
    <mergeCell ref="CJ173:CK173"/>
    <mergeCell ref="CL173:CM173"/>
    <mergeCell ref="CN173:CO173"/>
    <mergeCell ref="CP173:CQ173"/>
    <mergeCell ref="CC174:CD174"/>
    <mergeCell ref="CE174:CF174"/>
    <mergeCell ref="BW174:BX174"/>
    <mergeCell ref="BY174:BZ174"/>
    <mergeCell ref="CA174:CB174"/>
    <mergeCell ref="BH174:BI174"/>
    <mergeCell ref="BJ174:BK174"/>
    <mergeCell ref="BL174:BM174"/>
    <mergeCell ref="BN174:BO174"/>
    <mergeCell ref="BF174:BG174"/>
    <mergeCell ref="AU174:AV174"/>
    <mergeCell ref="AW174:AX174"/>
    <mergeCell ref="AY174:AZ174"/>
    <mergeCell ref="BA174:BB174"/>
    <mergeCell ref="BC174:BD174"/>
    <mergeCell ref="AG175:AH175"/>
    <mergeCell ref="AJ175:AK175"/>
    <mergeCell ref="AL175:AM175"/>
    <mergeCell ref="AN175:AO175"/>
    <mergeCell ref="AR174:AS174"/>
    <mergeCell ref="AG173:AH173"/>
    <mergeCell ref="AJ173:AK173"/>
    <mergeCell ref="AL173:AM173"/>
    <mergeCell ref="AN173:AO173"/>
    <mergeCell ref="AA175:AB175"/>
    <mergeCell ref="AC175:AD175"/>
    <mergeCell ref="AE175:AF175"/>
    <mergeCell ref="Y175:Z175"/>
    <mergeCell ref="N175:O175"/>
    <mergeCell ref="P175:Q175"/>
    <mergeCell ref="R175:S175"/>
    <mergeCell ref="T175:U175"/>
    <mergeCell ref="V175:W175"/>
    <mergeCell ref="DO174:DP174"/>
    <mergeCell ref="DQ174:DR174"/>
    <mergeCell ref="DS174:DT174"/>
    <mergeCell ref="DU174:DV174"/>
    <mergeCell ref="DW174:DX174"/>
    <mergeCell ref="DJ174:DK174"/>
    <mergeCell ref="DL174:DM174"/>
    <mergeCell ref="DD174:DE174"/>
    <mergeCell ref="DF174:DG174"/>
    <mergeCell ref="DH174:DI174"/>
    <mergeCell ref="CU174:CV174"/>
    <mergeCell ref="CW174:CX174"/>
    <mergeCell ref="CY174:CZ174"/>
    <mergeCell ref="DA174:DB174"/>
    <mergeCell ref="CS174:CT174"/>
    <mergeCell ref="CH174:CI174"/>
    <mergeCell ref="CJ174:CK174"/>
    <mergeCell ref="CL174:CM174"/>
    <mergeCell ref="CN174:CO174"/>
    <mergeCell ref="CP174:CQ174"/>
    <mergeCell ref="CC175:CD175"/>
    <mergeCell ref="CE175:CF175"/>
    <mergeCell ref="BW175:BX175"/>
    <mergeCell ref="BY175:BZ175"/>
    <mergeCell ref="CA175:CB175"/>
    <mergeCell ref="BH175:BI175"/>
    <mergeCell ref="BJ175:BK175"/>
    <mergeCell ref="BL175:BM175"/>
    <mergeCell ref="BN175:BO175"/>
    <mergeCell ref="BF175:BG175"/>
    <mergeCell ref="AU175:AV175"/>
    <mergeCell ref="AW175:AX175"/>
    <mergeCell ref="AY175:AZ175"/>
    <mergeCell ref="BA175:BB175"/>
    <mergeCell ref="BC175:BD175"/>
    <mergeCell ref="AP175:AQ175"/>
    <mergeCell ref="AR175:AS175"/>
    <mergeCell ref="AG174:AH174"/>
    <mergeCell ref="AJ174:AK174"/>
    <mergeCell ref="AL174:AM174"/>
    <mergeCell ref="AN174:AO174"/>
    <mergeCell ref="AA174:AB174"/>
    <mergeCell ref="AC174:AD174"/>
    <mergeCell ref="AE174:AF174"/>
    <mergeCell ref="Y174:Z174"/>
    <mergeCell ref="N174:O174"/>
    <mergeCell ref="P174:Q174"/>
    <mergeCell ref="R174:S174"/>
    <mergeCell ref="T174:U174"/>
    <mergeCell ref="V174:W174"/>
    <mergeCell ref="AP174:AQ174"/>
    <mergeCell ref="DO175:DP175"/>
    <mergeCell ref="DQ175:DR175"/>
    <mergeCell ref="DS175:DT175"/>
    <mergeCell ref="DU175:DV175"/>
    <mergeCell ref="DW175:DX175"/>
    <mergeCell ref="DJ175:DK175"/>
    <mergeCell ref="DL175:DM175"/>
    <mergeCell ref="DD175:DE175"/>
    <mergeCell ref="DF175:DG175"/>
    <mergeCell ref="DH175:DI175"/>
    <mergeCell ref="CU175:CV175"/>
    <mergeCell ref="CW175:CX175"/>
    <mergeCell ref="CY175:CZ175"/>
    <mergeCell ref="DA175:DB175"/>
    <mergeCell ref="CS175:CT175"/>
    <mergeCell ref="CH175:CI175"/>
    <mergeCell ref="CJ175:CK175"/>
    <mergeCell ref="CL175:CM175"/>
    <mergeCell ref="CN175:CO175"/>
    <mergeCell ref="CP175:CQ175"/>
    <mergeCell ref="CC176:CD176"/>
    <mergeCell ref="CE176:CF176"/>
    <mergeCell ref="BW176:BX176"/>
    <mergeCell ref="BY176:BZ176"/>
    <mergeCell ref="CA176:CB176"/>
    <mergeCell ref="BH176:BI176"/>
    <mergeCell ref="BJ176:BK176"/>
    <mergeCell ref="BL176:BM176"/>
    <mergeCell ref="BN176:BO176"/>
    <mergeCell ref="BF176:BG176"/>
    <mergeCell ref="AU176:AV176"/>
    <mergeCell ref="AW176:AX176"/>
    <mergeCell ref="AY176:AZ176"/>
    <mergeCell ref="BA176:BB176"/>
    <mergeCell ref="BC176:BD176"/>
    <mergeCell ref="N177:O177"/>
    <mergeCell ref="P177:Q177"/>
    <mergeCell ref="R177:S177"/>
    <mergeCell ref="T177:U177"/>
    <mergeCell ref="V177:W177"/>
    <mergeCell ref="DO176:DP176"/>
    <mergeCell ref="DQ176:DR176"/>
    <mergeCell ref="DS176:DT176"/>
    <mergeCell ref="DU176:DV176"/>
    <mergeCell ref="DW176:DX176"/>
    <mergeCell ref="DJ176:DK176"/>
    <mergeCell ref="DL176:DM176"/>
    <mergeCell ref="DD176:DE176"/>
    <mergeCell ref="DF176:DG176"/>
    <mergeCell ref="DH176:DI176"/>
    <mergeCell ref="CU176:CV176"/>
    <mergeCell ref="CW176:CX176"/>
    <mergeCell ref="CY176:CZ176"/>
    <mergeCell ref="DA176:DB176"/>
    <mergeCell ref="CS176:CT176"/>
    <mergeCell ref="CH176:CI176"/>
    <mergeCell ref="CJ176:CK176"/>
    <mergeCell ref="CL176:CM176"/>
    <mergeCell ref="CN176:CO176"/>
    <mergeCell ref="CP176:CQ176"/>
    <mergeCell ref="CC177:CD177"/>
    <mergeCell ref="CE177:CF177"/>
    <mergeCell ref="BW177:BX177"/>
    <mergeCell ref="BY177:BZ177"/>
    <mergeCell ref="CA177:CB177"/>
    <mergeCell ref="BH177:BI177"/>
    <mergeCell ref="BJ177:BK177"/>
    <mergeCell ref="BL177:BM177"/>
    <mergeCell ref="BN177:BO177"/>
    <mergeCell ref="BF177:BG177"/>
    <mergeCell ref="AU177:AV177"/>
    <mergeCell ref="AW177:AX177"/>
    <mergeCell ref="AY177:AZ177"/>
    <mergeCell ref="BA177:BB177"/>
    <mergeCell ref="BC177:BD177"/>
    <mergeCell ref="AP177:AQ177"/>
    <mergeCell ref="AR177:AS177"/>
    <mergeCell ref="AG176:AH176"/>
    <mergeCell ref="AJ176:AK176"/>
    <mergeCell ref="AL176:AM176"/>
    <mergeCell ref="AN176:AO176"/>
    <mergeCell ref="AA176:AB176"/>
    <mergeCell ref="AC176:AD176"/>
    <mergeCell ref="AE176:AF176"/>
    <mergeCell ref="Y176:Z176"/>
    <mergeCell ref="N176:O176"/>
    <mergeCell ref="P176:Q176"/>
    <mergeCell ref="R176:S176"/>
    <mergeCell ref="T176:U176"/>
    <mergeCell ref="V176:W176"/>
    <mergeCell ref="AP176:AQ176"/>
    <mergeCell ref="AR176:AS176"/>
    <mergeCell ref="V178:W178"/>
    <mergeCell ref="DO177:DP177"/>
    <mergeCell ref="DQ177:DR177"/>
    <mergeCell ref="DS177:DT177"/>
    <mergeCell ref="DU177:DV177"/>
    <mergeCell ref="DW177:DX177"/>
    <mergeCell ref="DJ177:DK177"/>
    <mergeCell ref="DL177:DM177"/>
    <mergeCell ref="DD177:DE177"/>
    <mergeCell ref="DF177:DG177"/>
    <mergeCell ref="DH177:DI177"/>
    <mergeCell ref="CU177:CV177"/>
    <mergeCell ref="CW177:CX177"/>
    <mergeCell ref="CY177:CZ177"/>
    <mergeCell ref="DA177:DB177"/>
    <mergeCell ref="CS177:CT177"/>
    <mergeCell ref="CH177:CI177"/>
    <mergeCell ref="CJ177:CK177"/>
    <mergeCell ref="CL177:CM177"/>
    <mergeCell ref="CN177:CO177"/>
    <mergeCell ref="CP177:CQ177"/>
    <mergeCell ref="CC178:CD178"/>
    <mergeCell ref="CE178:CF178"/>
    <mergeCell ref="BW178:BX178"/>
    <mergeCell ref="BY178:BZ178"/>
    <mergeCell ref="CA178:CB178"/>
    <mergeCell ref="BH178:BI178"/>
    <mergeCell ref="BJ178:BK178"/>
    <mergeCell ref="BL178:BM178"/>
    <mergeCell ref="BN178:BO178"/>
    <mergeCell ref="BF178:BG178"/>
    <mergeCell ref="AU178:AV178"/>
    <mergeCell ref="AW178:AX178"/>
    <mergeCell ref="AY178:AZ178"/>
    <mergeCell ref="BA178:BB178"/>
    <mergeCell ref="BC178:BD178"/>
    <mergeCell ref="AP178:AQ178"/>
    <mergeCell ref="AR178:AS178"/>
    <mergeCell ref="AG177:AH177"/>
    <mergeCell ref="AJ177:AK177"/>
    <mergeCell ref="AL177:AM177"/>
    <mergeCell ref="AN177:AO177"/>
    <mergeCell ref="AA177:AB177"/>
    <mergeCell ref="AC177:AD177"/>
    <mergeCell ref="AE177:AF177"/>
    <mergeCell ref="Y177:Z177"/>
    <mergeCell ref="AP180:AQ180"/>
    <mergeCell ref="AR180:AS180"/>
    <mergeCell ref="AG179:AH179"/>
    <mergeCell ref="AJ179:AK179"/>
    <mergeCell ref="AL179:AM179"/>
    <mergeCell ref="AN179:AO179"/>
    <mergeCell ref="AA179:AB179"/>
    <mergeCell ref="AC179:AD179"/>
    <mergeCell ref="AE179:AF179"/>
    <mergeCell ref="Y179:Z179"/>
    <mergeCell ref="N179:O179"/>
    <mergeCell ref="P179:Q179"/>
    <mergeCell ref="R179:S179"/>
    <mergeCell ref="T179:U179"/>
    <mergeCell ref="V179:W179"/>
    <mergeCell ref="DO178:DP178"/>
    <mergeCell ref="DQ178:DR178"/>
    <mergeCell ref="DS178:DT178"/>
    <mergeCell ref="DU178:DV178"/>
    <mergeCell ref="DW178:DX178"/>
    <mergeCell ref="DJ178:DK178"/>
    <mergeCell ref="DL178:DM178"/>
    <mergeCell ref="DD178:DE178"/>
    <mergeCell ref="DF178:DG178"/>
    <mergeCell ref="DH178:DI178"/>
    <mergeCell ref="CU178:CV178"/>
    <mergeCell ref="CW178:CX178"/>
    <mergeCell ref="CY178:CZ178"/>
    <mergeCell ref="DA178:DB178"/>
    <mergeCell ref="CS178:CT178"/>
    <mergeCell ref="CH178:CI178"/>
    <mergeCell ref="CJ178:CK178"/>
    <mergeCell ref="CL178:CM178"/>
    <mergeCell ref="CN178:CO178"/>
    <mergeCell ref="CP178:CQ178"/>
    <mergeCell ref="CC179:CD179"/>
    <mergeCell ref="CE179:CF179"/>
    <mergeCell ref="BW179:BX179"/>
    <mergeCell ref="BY179:BZ179"/>
    <mergeCell ref="CA179:CB179"/>
    <mergeCell ref="BH179:BI179"/>
    <mergeCell ref="BJ179:BK179"/>
    <mergeCell ref="BL179:BM179"/>
    <mergeCell ref="BN179:BO179"/>
    <mergeCell ref="BF179:BG179"/>
    <mergeCell ref="AU179:AV179"/>
    <mergeCell ref="AW179:AX179"/>
    <mergeCell ref="AY179:AZ179"/>
    <mergeCell ref="BA179:BB179"/>
    <mergeCell ref="BC179:BD179"/>
    <mergeCell ref="AP179:AQ179"/>
    <mergeCell ref="AR179:AS179"/>
    <mergeCell ref="AG178:AH178"/>
    <mergeCell ref="AJ178:AK178"/>
    <mergeCell ref="AL178:AM178"/>
    <mergeCell ref="AN178:AO178"/>
    <mergeCell ref="AA178:AB178"/>
    <mergeCell ref="AC178:AD178"/>
    <mergeCell ref="AE178:AF178"/>
    <mergeCell ref="Y178:Z178"/>
    <mergeCell ref="N178:O178"/>
    <mergeCell ref="P178:Q178"/>
    <mergeCell ref="R178:S178"/>
    <mergeCell ref="T178:U178"/>
    <mergeCell ref="DO179:DP179"/>
    <mergeCell ref="DQ179:DR179"/>
    <mergeCell ref="DS179:DT179"/>
    <mergeCell ref="DU179:DV179"/>
    <mergeCell ref="DW179:DX179"/>
    <mergeCell ref="DJ179:DK179"/>
    <mergeCell ref="DL179:DM179"/>
    <mergeCell ref="DD179:DE179"/>
    <mergeCell ref="DF179:DG179"/>
    <mergeCell ref="DH179:DI179"/>
    <mergeCell ref="CU179:CV179"/>
    <mergeCell ref="CW179:CX179"/>
    <mergeCell ref="CY179:CZ179"/>
    <mergeCell ref="DA179:DB179"/>
    <mergeCell ref="CS179:CT179"/>
    <mergeCell ref="CH179:CI179"/>
    <mergeCell ref="CJ179:CK179"/>
    <mergeCell ref="CL179:CM179"/>
    <mergeCell ref="CN179:CO179"/>
    <mergeCell ref="CP179:CQ179"/>
    <mergeCell ref="CC180:CD180"/>
    <mergeCell ref="CE180:CF180"/>
    <mergeCell ref="BW180:BX180"/>
    <mergeCell ref="BY180:BZ180"/>
    <mergeCell ref="CA180:CB180"/>
    <mergeCell ref="BH180:BI180"/>
    <mergeCell ref="BJ180:BK180"/>
    <mergeCell ref="BL180:BM180"/>
    <mergeCell ref="BN180:BO180"/>
    <mergeCell ref="BF180:BG180"/>
    <mergeCell ref="AU180:AV180"/>
    <mergeCell ref="AW180:AX180"/>
    <mergeCell ref="AY180:AZ180"/>
    <mergeCell ref="BA180:BB180"/>
    <mergeCell ref="BC180:BD180"/>
    <mergeCell ref="AR182:AS182"/>
    <mergeCell ref="AG181:AH181"/>
    <mergeCell ref="AJ181:AK181"/>
    <mergeCell ref="AL181:AM181"/>
    <mergeCell ref="AN181:AO181"/>
    <mergeCell ref="AA181:AB181"/>
    <mergeCell ref="AC181:AD181"/>
    <mergeCell ref="AE181:AF181"/>
    <mergeCell ref="Y181:Z181"/>
    <mergeCell ref="N181:O181"/>
    <mergeCell ref="P181:Q181"/>
    <mergeCell ref="R181:S181"/>
    <mergeCell ref="T181:U181"/>
    <mergeCell ref="V181:W181"/>
    <mergeCell ref="DO180:DP180"/>
    <mergeCell ref="DQ180:DR180"/>
    <mergeCell ref="DS180:DT180"/>
    <mergeCell ref="DU180:DV180"/>
    <mergeCell ref="DW180:DX180"/>
    <mergeCell ref="DJ180:DK180"/>
    <mergeCell ref="DL180:DM180"/>
    <mergeCell ref="DD180:DE180"/>
    <mergeCell ref="DF180:DG180"/>
    <mergeCell ref="DH180:DI180"/>
    <mergeCell ref="CU180:CV180"/>
    <mergeCell ref="CW180:CX180"/>
    <mergeCell ref="CY180:CZ180"/>
    <mergeCell ref="DA180:DB180"/>
    <mergeCell ref="CS180:CT180"/>
    <mergeCell ref="CH180:CI180"/>
    <mergeCell ref="CJ180:CK180"/>
    <mergeCell ref="CL180:CM180"/>
    <mergeCell ref="CN180:CO180"/>
    <mergeCell ref="CP180:CQ180"/>
    <mergeCell ref="CC181:CD181"/>
    <mergeCell ref="CE181:CF181"/>
    <mergeCell ref="BW181:BX181"/>
    <mergeCell ref="BY181:BZ181"/>
    <mergeCell ref="CA181:CB181"/>
    <mergeCell ref="BH181:BI181"/>
    <mergeCell ref="BJ181:BK181"/>
    <mergeCell ref="BL181:BM181"/>
    <mergeCell ref="BN181:BO181"/>
    <mergeCell ref="BF181:BG181"/>
    <mergeCell ref="AU181:AV181"/>
    <mergeCell ref="AW181:AX181"/>
    <mergeCell ref="AY181:AZ181"/>
    <mergeCell ref="BA181:BB181"/>
    <mergeCell ref="BC181:BD181"/>
    <mergeCell ref="AP181:AQ181"/>
    <mergeCell ref="AR181:AS181"/>
    <mergeCell ref="AG180:AH180"/>
    <mergeCell ref="AJ180:AK180"/>
    <mergeCell ref="AL180:AM180"/>
    <mergeCell ref="AN180:AO180"/>
    <mergeCell ref="AA180:AB180"/>
    <mergeCell ref="AC180:AD180"/>
    <mergeCell ref="AE180:AF180"/>
    <mergeCell ref="Y180:Z180"/>
    <mergeCell ref="N180:O180"/>
    <mergeCell ref="P180:Q180"/>
    <mergeCell ref="R180:S180"/>
    <mergeCell ref="T180:U180"/>
    <mergeCell ref="V180:W180"/>
    <mergeCell ref="DO181:DP181"/>
    <mergeCell ref="DQ181:DR181"/>
    <mergeCell ref="DS181:DT181"/>
    <mergeCell ref="DU181:DV181"/>
    <mergeCell ref="DW181:DX181"/>
    <mergeCell ref="DJ181:DK181"/>
    <mergeCell ref="DL181:DM181"/>
    <mergeCell ref="DD181:DE181"/>
    <mergeCell ref="DF181:DG181"/>
    <mergeCell ref="DH181:DI181"/>
    <mergeCell ref="CU181:CV181"/>
    <mergeCell ref="CW181:CX181"/>
    <mergeCell ref="CY181:CZ181"/>
    <mergeCell ref="DA181:DB181"/>
    <mergeCell ref="CS181:CT181"/>
    <mergeCell ref="CH181:CI181"/>
    <mergeCell ref="CJ181:CK181"/>
    <mergeCell ref="CL181:CM181"/>
    <mergeCell ref="CN181:CO181"/>
    <mergeCell ref="CP181:CQ181"/>
    <mergeCell ref="CC182:CD182"/>
    <mergeCell ref="CE182:CF182"/>
    <mergeCell ref="BW182:BX182"/>
    <mergeCell ref="BY182:BZ182"/>
    <mergeCell ref="CA182:CB182"/>
    <mergeCell ref="BH182:BI182"/>
    <mergeCell ref="BJ182:BK182"/>
    <mergeCell ref="BL182:BM182"/>
    <mergeCell ref="BN182:BO182"/>
    <mergeCell ref="BF182:BG182"/>
    <mergeCell ref="AU182:AV182"/>
    <mergeCell ref="AW182:AX182"/>
    <mergeCell ref="AY182:AZ182"/>
    <mergeCell ref="BA182:BB182"/>
    <mergeCell ref="BC182:BD182"/>
    <mergeCell ref="AG183:AH183"/>
    <mergeCell ref="AJ183:AK183"/>
    <mergeCell ref="AL183:AM183"/>
    <mergeCell ref="AN183:AO183"/>
    <mergeCell ref="AA183:AB183"/>
    <mergeCell ref="AC183:AD183"/>
    <mergeCell ref="AE183:AF183"/>
    <mergeCell ref="Y183:Z183"/>
    <mergeCell ref="N183:O183"/>
    <mergeCell ref="P183:Q183"/>
    <mergeCell ref="R183:S183"/>
    <mergeCell ref="T183:U183"/>
    <mergeCell ref="V183:W183"/>
    <mergeCell ref="DO182:DP182"/>
    <mergeCell ref="DQ182:DR182"/>
    <mergeCell ref="DS182:DT182"/>
    <mergeCell ref="DU182:DV182"/>
    <mergeCell ref="DW182:DX182"/>
    <mergeCell ref="DJ182:DK182"/>
    <mergeCell ref="DL182:DM182"/>
    <mergeCell ref="DD182:DE182"/>
    <mergeCell ref="DF182:DG182"/>
    <mergeCell ref="DH182:DI182"/>
    <mergeCell ref="CU182:CV182"/>
    <mergeCell ref="CW182:CX182"/>
    <mergeCell ref="CY182:CZ182"/>
    <mergeCell ref="DA182:DB182"/>
    <mergeCell ref="CS182:CT182"/>
    <mergeCell ref="CH182:CI182"/>
    <mergeCell ref="CJ182:CK182"/>
    <mergeCell ref="CL182:CM182"/>
    <mergeCell ref="CN182:CO182"/>
    <mergeCell ref="CP182:CQ182"/>
    <mergeCell ref="CC183:CD183"/>
    <mergeCell ref="CE183:CF183"/>
    <mergeCell ref="BW183:BX183"/>
    <mergeCell ref="BY183:BZ183"/>
    <mergeCell ref="CA183:CB183"/>
    <mergeCell ref="BH183:BI183"/>
    <mergeCell ref="BJ183:BK183"/>
    <mergeCell ref="BL183:BM183"/>
    <mergeCell ref="BN183:BO183"/>
    <mergeCell ref="BF183:BG183"/>
    <mergeCell ref="AU183:AV183"/>
    <mergeCell ref="AW183:AX183"/>
    <mergeCell ref="AY183:AZ183"/>
    <mergeCell ref="BA183:BB183"/>
    <mergeCell ref="BC183:BD183"/>
    <mergeCell ref="AP183:AQ183"/>
    <mergeCell ref="AR183:AS183"/>
    <mergeCell ref="AG182:AH182"/>
    <mergeCell ref="AJ182:AK182"/>
    <mergeCell ref="AL182:AM182"/>
    <mergeCell ref="AN182:AO182"/>
    <mergeCell ref="AA182:AB182"/>
    <mergeCell ref="AC182:AD182"/>
    <mergeCell ref="AE182:AF182"/>
    <mergeCell ref="Y182:Z182"/>
    <mergeCell ref="N182:O182"/>
    <mergeCell ref="P182:Q182"/>
    <mergeCell ref="R182:S182"/>
    <mergeCell ref="T182:U182"/>
    <mergeCell ref="V182:W182"/>
    <mergeCell ref="AP182:AQ182"/>
    <mergeCell ref="BF184:BG184"/>
    <mergeCell ref="BH184:BI184"/>
    <mergeCell ref="BJ184:BK184"/>
    <mergeCell ref="BL184:BM184"/>
    <mergeCell ref="BN184:BO184"/>
    <mergeCell ref="BC184:BD184"/>
    <mergeCell ref="AU184:AV184"/>
    <mergeCell ref="AW184:AX184"/>
    <mergeCell ref="AY184:AZ184"/>
    <mergeCell ref="BA184:BB184"/>
    <mergeCell ref="AN184:AO184"/>
    <mergeCell ref="AP184:AQ184"/>
    <mergeCell ref="AR184:AS184"/>
    <mergeCell ref="DO183:DP183"/>
    <mergeCell ref="DQ183:DR183"/>
    <mergeCell ref="DS183:DT183"/>
    <mergeCell ref="DU183:DV183"/>
    <mergeCell ref="DW183:DX183"/>
    <mergeCell ref="DJ183:DK183"/>
    <mergeCell ref="DL183:DM183"/>
    <mergeCell ref="DD183:DE183"/>
    <mergeCell ref="DF183:DG183"/>
    <mergeCell ref="DH183:DI183"/>
    <mergeCell ref="CU183:CV183"/>
    <mergeCell ref="CW183:CX183"/>
    <mergeCell ref="CY183:CZ183"/>
    <mergeCell ref="DA183:DB183"/>
    <mergeCell ref="CS183:CT183"/>
    <mergeCell ref="CH183:CI183"/>
    <mergeCell ref="CJ183:CK183"/>
    <mergeCell ref="CL183:CM183"/>
    <mergeCell ref="CN183:CO183"/>
    <mergeCell ref="CP183:CQ183"/>
    <mergeCell ref="C185:D185"/>
    <mergeCell ref="E185:I185"/>
    <mergeCell ref="N187:O187"/>
    <mergeCell ref="P187:Q187"/>
    <mergeCell ref="R187:S187"/>
    <mergeCell ref="T187:U187"/>
    <mergeCell ref="DW184:DX184"/>
    <mergeCell ref="DO184:DP184"/>
    <mergeCell ref="DQ184:DR184"/>
    <mergeCell ref="DS184:DT184"/>
    <mergeCell ref="DU184:DV184"/>
    <mergeCell ref="DH184:DI184"/>
    <mergeCell ref="DJ184:DK184"/>
    <mergeCell ref="DL184:DM184"/>
    <mergeCell ref="DD184:DE184"/>
    <mergeCell ref="DF184:DG184"/>
    <mergeCell ref="CS184:CT184"/>
    <mergeCell ref="CU184:CV184"/>
    <mergeCell ref="CW184:CX184"/>
    <mergeCell ref="CY184:CZ184"/>
    <mergeCell ref="DA184:DB184"/>
    <mergeCell ref="CP184:CQ184"/>
    <mergeCell ref="CH184:CI184"/>
    <mergeCell ref="CJ184:CK184"/>
    <mergeCell ref="CL187:CM187"/>
    <mergeCell ref="CN187:CO187"/>
    <mergeCell ref="CA187:CB187"/>
    <mergeCell ref="CC187:CD187"/>
    <mergeCell ref="CE187:CF187"/>
    <mergeCell ref="BW187:BX187"/>
    <mergeCell ref="BY187:BZ187"/>
    <mergeCell ref="BF187:BG187"/>
    <mergeCell ref="BH187:BI187"/>
    <mergeCell ref="BJ187:BK187"/>
    <mergeCell ref="BL187:BM187"/>
    <mergeCell ref="BN187:BO187"/>
    <mergeCell ref="BC187:BD187"/>
    <mergeCell ref="AU187:AV187"/>
    <mergeCell ref="AW187:AX187"/>
    <mergeCell ref="AY187:AZ187"/>
    <mergeCell ref="BA187:BB187"/>
    <mergeCell ref="AN187:AO187"/>
    <mergeCell ref="AP187:AQ187"/>
    <mergeCell ref="AR187:AS187"/>
    <mergeCell ref="AG184:AH184"/>
    <mergeCell ref="AJ184:AK184"/>
    <mergeCell ref="AL184:AM184"/>
    <mergeCell ref="Y184:Z184"/>
    <mergeCell ref="AA184:AB184"/>
    <mergeCell ref="AC184:AD184"/>
    <mergeCell ref="AE184:AF184"/>
    <mergeCell ref="V184:W184"/>
    <mergeCell ref="J184:M184"/>
    <mergeCell ref="N184:O184"/>
    <mergeCell ref="P184:Q184"/>
    <mergeCell ref="R184:S184"/>
    <mergeCell ref="T184:U184"/>
    <mergeCell ref="CL184:CM184"/>
    <mergeCell ref="CN184:CO184"/>
    <mergeCell ref="CA184:CB184"/>
    <mergeCell ref="CC184:CD184"/>
    <mergeCell ref="CE184:CF184"/>
    <mergeCell ref="BW184:BX184"/>
    <mergeCell ref="BY184:BZ184"/>
    <mergeCell ref="N188:O188"/>
    <mergeCell ref="P188:Q188"/>
    <mergeCell ref="R188:S188"/>
    <mergeCell ref="T188:U188"/>
    <mergeCell ref="V188:W188"/>
    <mergeCell ref="DW187:DX187"/>
    <mergeCell ref="DO187:DP187"/>
    <mergeCell ref="DQ187:DR187"/>
    <mergeCell ref="DS187:DT187"/>
    <mergeCell ref="DU187:DV187"/>
    <mergeCell ref="DH187:DI187"/>
    <mergeCell ref="DJ187:DK187"/>
    <mergeCell ref="DL187:DM187"/>
    <mergeCell ref="DD187:DE187"/>
    <mergeCell ref="DF187:DG187"/>
    <mergeCell ref="CS187:CT187"/>
    <mergeCell ref="CU187:CV187"/>
    <mergeCell ref="CW187:CX187"/>
    <mergeCell ref="CY187:CZ187"/>
    <mergeCell ref="DA187:DB187"/>
    <mergeCell ref="CP187:CQ187"/>
    <mergeCell ref="CH187:CI187"/>
    <mergeCell ref="CJ187:CK187"/>
    <mergeCell ref="CE188:CF188"/>
    <mergeCell ref="BW188:BX188"/>
    <mergeCell ref="BY188:BZ188"/>
    <mergeCell ref="CA188:CB188"/>
    <mergeCell ref="CC188:CD188"/>
    <mergeCell ref="BJ188:BK188"/>
    <mergeCell ref="BL188:BM188"/>
    <mergeCell ref="BN188:BO188"/>
    <mergeCell ref="BF188:BG188"/>
    <mergeCell ref="BH188:BI188"/>
    <mergeCell ref="AU188:AV188"/>
    <mergeCell ref="AW188:AX188"/>
    <mergeCell ref="AY188:AZ188"/>
    <mergeCell ref="BA188:BB188"/>
    <mergeCell ref="BC188:BD188"/>
    <mergeCell ref="AR188:AS188"/>
    <mergeCell ref="AG187:AH187"/>
    <mergeCell ref="AJ187:AK187"/>
    <mergeCell ref="AL187:AM187"/>
    <mergeCell ref="Y187:Z187"/>
    <mergeCell ref="AA187:AB187"/>
    <mergeCell ref="AC187:AD187"/>
    <mergeCell ref="AE187:AF187"/>
    <mergeCell ref="V187:W187"/>
    <mergeCell ref="V189:W189"/>
    <mergeCell ref="DO188:DP188"/>
    <mergeCell ref="DQ188:DR188"/>
    <mergeCell ref="DS188:DT188"/>
    <mergeCell ref="DU188:DV188"/>
    <mergeCell ref="DW188:DX188"/>
    <mergeCell ref="DL188:DM188"/>
    <mergeCell ref="DD188:DE188"/>
    <mergeCell ref="DF188:DG188"/>
    <mergeCell ref="DH188:DI188"/>
    <mergeCell ref="DJ188:DK188"/>
    <mergeCell ref="CW188:CX188"/>
    <mergeCell ref="CY188:CZ188"/>
    <mergeCell ref="DA188:DB188"/>
    <mergeCell ref="CS188:CT188"/>
    <mergeCell ref="CU188:CV188"/>
    <mergeCell ref="CH188:CI188"/>
    <mergeCell ref="CJ188:CK188"/>
    <mergeCell ref="CL188:CM188"/>
    <mergeCell ref="CN188:CO188"/>
    <mergeCell ref="CP188:CQ188"/>
    <mergeCell ref="CE189:CF189"/>
    <mergeCell ref="BW189:BX189"/>
    <mergeCell ref="BY189:BZ189"/>
    <mergeCell ref="CA189:CB189"/>
    <mergeCell ref="CC189:CD189"/>
    <mergeCell ref="BJ189:BK189"/>
    <mergeCell ref="BL189:BM189"/>
    <mergeCell ref="BN189:BO189"/>
    <mergeCell ref="BF189:BG189"/>
    <mergeCell ref="BH189:BI189"/>
    <mergeCell ref="AU189:AV189"/>
    <mergeCell ref="AW189:AX189"/>
    <mergeCell ref="AY189:AZ189"/>
    <mergeCell ref="BA189:BB189"/>
    <mergeCell ref="BC189:BD189"/>
    <mergeCell ref="AR189:AS189"/>
    <mergeCell ref="AG188:AH188"/>
    <mergeCell ref="AJ188:AK188"/>
    <mergeCell ref="AL188:AM188"/>
    <mergeCell ref="AN188:AO188"/>
    <mergeCell ref="AP188:AQ188"/>
    <mergeCell ref="AC188:AD188"/>
    <mergeCell ref="AE188:AF188"/>
    <mergeCell ref="Y188:Z188"/>
    <mergeCell ref="AA188:AB188"/>
    <mergeCell ref="AR191:AS191"/>
    <mergeCell ref="AG190:AH190"/>
    <mergeCell ref="AJ190:AK190"/>
    <mergeCell ref="AL190:AM190"/>
    <mergeCell ref="AN190:AO190"/>
    <mergeCell ref="AP190:AQ190"/>
    <mergeCell ref="AC190:AD190"/>
    <mergeCell ref="AE190:AF190"/>
    <mergeCell ref="Y190:Z190"/>
    <mergeCell ref="AA190:AB190"/>
    <mergeCell ref="N190:O190"/>
    <mergeCell ref="P190:Q190"/>
    <mergeCell ref="R190:S190"/>
    <mergeCell ref="T190:U190"/>
    <mergeCell ref="V190:W190"/>
    <mergeCell ref="DO189:DP189"/>
    <mergeCell ref="DQ189:DR189"/>
    <mergeCell ref="DS189:DT189"/>
    <mergeCell ref="DU189:DV189"/>
    <mergeCell ref="DW189:DX189"/>
    <mergeCell ref="DL189:DM189"/>
    <mergeCell ref="DD189:DE189"/>
    <mergeCell ref="DF189:DG189"/>
    <mergeCell ref="DH189:DI189"/>
    <mergeCell ref="DJ189:DK189"/>
    <mergeCell ref="CW189:CX189"/>
    <mergeCell ref="CY189:CZ189"/>
    <mergeCell ref="DA189:DB189"/>
    <mergeCell ref="CS189:CT189"/>
    <mergeCell ref="CU189:CV189"/>
    <mergeCell ref="CH189:CI189"/>
    <mergeCell ref="CJ189:CK189"/>
    <mergeCell ref="CL189:CM189"/>
    <mergeCell ref="CN189:CO189"/>
    <mergeCell ref="CP189:CQ189"/>
    <mergeCell ref="CE190:CF190"/>
    <mergeCell ref="BW190:BX190"/>
    <mergeCell ref="BY190:BZ190"/>
    <mergeCell ref="CA190:CB190"/>
    <mergeCell ref="CC190:CD190"/>
    <mergeCell ref="BJ190:BK190"/>
    <mergeCell ref="BL190:BM190"/>
    <mergeCell ref="BN190:BO190"/>
    <mergeCell ref="BF190:BG190"/>
    <mergeCell ref="BH190:BI190"/>
    <mergeCell ref="AU190:AV190"/>
    <mergeCell ref="AW190:AX190"/>
    <mergeCell ref="AY190:AZ190"/>
    <mergeCell ref="BA190:BB190"/>
    <mergeCell ref="BC190:BD190"/>
    <mergeCell ref="AR190:AS190"/>
    <mergeCell ref="AG189:AH189"/>
    <mergeCell ref="AJ189:AK189"/>
    <mergeCell ref="AL189:AM189"/>
    <mergeCell ref="AN189:AO189"/>
    <mergeCell ref="AP189:AQ189"/>
    <mergeCell ref="AC189:AD189"/>
    <mergeCell ref="AE189:AF189"/>
    <mergeCell ref="Y189:Z189"/>
    <mergeCell ref="AA189:AB189"/>
    <mergeCell ref="N189:O189"/>
    <mergeCell ref="P189:Q189"/>
    <mergeCell ref="R189:S189"/>
    <mergeCell ref="T189:U189"/>
    <mergeCell ref="DO190:DP190"/>
    <mergeCell ref="DQ190:DR190"/>
    <mergeCell ref="DS190:DT190"/>
    <mergeCell ref="DU190:DV190"/>
    <mergeCell ref="DW190:DX190"/>
    <mergeCell ref="DL190:DM190"/>
    <mergeCell ref="DD190:DE190"/>
    <mergeCell ref="DF190:DG190"/>
    <mergeCell ref="DH190:DI190"/>
    <mergeCell ref="DJ190:DK190"/>
    <mergeCell ref="CW190:CX190"/>
    <mergeCell ref="CY190:CZ190"/>
    <mergeCell ref="DA190:DB190"/>
    <mergeCell ref="CS190:CT190"/>
    <mergeCell ref="CU190:CV190"/>
    <mergeCell ref="CH190:CI190"/>
    <mergeCell ref="CJ190:CK190"/>
    <mergeCell ref="CL190:CM190"/>
    <mergeCell ref="CN190:CO190"/>
    <mergeCell ref="CP190:CQ190"/>
    <mergeCell ref="CE191:CF191"/>
    <mergeCell ref="BW191:BX191"/>
    <mergeCell ref="BY191:BZ191"/>
    <mergeCell ref="CA191:CB191"/>
    <mergeCell ref="CC191:CD191"/>
    <mergeCell ref="BJ191:BK191"/>
    <mergeCell ref="BL191:BM191"/>
    <mergeCell ref="BN191:BO191"/>
    <mergeCell ref="BF191:BG191"/>
    <mergeCell ref="BH191:BI191"/>
    <mergeCell ref="AU191:AV191"/>
    <mergeCell ref="AW191:AX191"/>
    <mergeCell ref="AY191:AZ191"/>
    <mergeCell ref="BA191:BB191"/>
    <mergeCell ref="BC191:BD191"/>
    <mergeCell ref="AG192:AH192"/>
    <mergeCell ref="AJ192:AK192"/>
    <mergeCell ref="AL192:AM192"/>
    <mergeCell ref="AN192:AO192"/>
    <mergeCell ref="AP192:AQ192"/>
    <mergeCell ref="AC192:AD192"/>
    <mergeCell ref="AE192:AF192"/>
    <mergeCell ref="Y192:Z192"/>
    <mergeCell ref="AA192:AB192"/>
    <mergeCell ref="N192:O192"/>
    <mergeCell ref="P192:Q192"/>
    <mergeCell ref="R192:S192"/>
    <mergeCell ref="T192:U192"/>
    <mergeCell ref="V192:W192"/>
    <mergeCell ref="DO191:DP191"/>
    <mergeCell ref="DQ191:DR191"/>
    <mergeCell ref="DS191:DT191"/>
    <mergeCell ref="DU191:DV191"/>
    <mergeCell ref="DW191:DX191"/>
    <mergeCell ref="DL191:DM191"/>
    <mergeCell ref="DD191:DE191"/>
    <mergeCell ref="DF191:DG191"/>
    <mergeCell ref="DH191:DI191"/>
    <mergeCell ref="DJ191:DK191"/>
    <mergeCell ref="CW191:CX191"/>
    <mergeCell ref="CY191:CZ191"/>
    <mergeCell ref="DA191:DB191"/>
    <mergeCell ref="CS191:CT191"/>
    <mergeCell ref="CU191:CV191"/>
    <mergeCell ref="CH191:CI191"/>
    <mergeCell ref="CJ191:CK191"/>
    <mergeCell ref="CL191:CM191"/>
    <mergeCell ref="CN191:CO191"/>
    <mergeCell ref="CP191:CQ191"/>
    <mergeCell ref="CE192:CF192"/>
    <mergeCell ref="BW192:BX192"/>
    <mergeCell ref="BY192:BZ192"/>
    <mergeCell ref="CA192:CB192"/>
    <mergeCell ref="CC192:CD192"/>
    <mergeCell ref="BJ192:BK192"/>
    <mergeCell ref="BL192:BM192"/>
    <mergeCell ref="BN192:BO192"/>
    <mergeCell ref="BF192:BG192"/>
    <mergeCell ref="BH192:BI192"/>
    <mergeCell ref="AU192:AV192"/>
    <mergeCell ref="AW192:AX192"/>
    <mergeCell ref="AY192:AZ192"/>
    <mergeCell ref="BA192:BB192"/>
    <mergeCell ref="BC192:BD192"/>
    <mergeCell ref="AR192:AS192"/>
    <mergeCell ref="AG191:AH191"/>
    <mergeCell ref="AJ191:AK191"/>
    <mergeCell ref="AL191:AM191"/>
    <mergeCell ref="AN191:AO191"/>
    <mergeCell ref="AP191:AQ191"/>
    <mergeCell ref="AC191:AD191"/>
    <mergeCell ref="AE191:AF191"/>
    <mergeCell ref="Y191:Z191"/>
    <mergeCell ref="AA191:AB191"/>
    <mergeCell ref="N191:O191"/>
    <mergeCell ref="P191:Q191"/>
    <mergeCell ref="R191:S191"/>
    <mergeCell ref="T191:U191"/>
    <mergeCell ref="V191:W191"/>
    <mergeCell ref="DO192:DP192"/>
    <mergeCell ref="DQ192:DR192"/>
    <mergeCell ref="DS192:DT192"/>
    <mergeCell ref="DU192:DV192"/>
    <mergeCell ref="DW192:DX192"/>
    <mergeCell ref="DL192:DM192"/>
    <mergeCell ref="DD192:DE192"/>
    <mergeCell ref="DF192:DG192"/>
    <mergeCell ref="DH192:DI192"/>
    <mergeCell ref="DJ192:DK192"/>
    <mergeCell ref="CW192:CX192"/>
    <mergeCell ref="CY192:CZ192"/>
    <mergeCell ref="DA192:DB192"/>
    <mergeCell ref="CS192:CT192"/>
    <mergeCell ref="CU192:CV192"/>
    <mergeCell ref="CH192:CI192"/>
    <mergeCell ref="CJ192:CK192"/>
    <mergeCell ref="CL192:CM192"/>
    <mergeCell ref="CN192:CO192"/>
    <mergeCell ref="CP192:CQ192"/>
    <mergeCell ref="CE193:CF193"/>
    <mergeCell ref="BW193:BX193"/>
    <mergeCell ref="BY193:BZ193"/>
    <mergeCell ref="CA193:CB193"/>
    <mergeCell ref="CC193:CD193"/>
    <mergeCell ref="BJ193:BK193"/>
    <mergeCell ref="BL193:BM193"/>
    <mergeCell ref="BN193:BO193"/>
    <mergeCell ref="BF193:BG193"/>
    <mergeCell ref="BH193:BI193"/>
    <mergeCell ref="AU193:AV193"/>
    <mergeCell ref="AW193:AX193"/>
    <mergeCell ref="AY193:AZ193"/>
    <mergeCell ref="BA193:BB193"/>
    <mergeCell ref="BC193:BD193"/>
    <mergeCell ref="N194:O194"/>
    <mergeCell ref="P194:Q194"/>
    <mergeCell ref="R194:S194"/>
    <mergeCell ref="T194:U194"/>
    <mergeCell ref="V194:W194"/>
    <mergeCell ref="DO193:DP193"/>
    <mergeCell ref="DQ193:DR193"/>
    <mergeCell ref="DS193:DT193"/>
    <mergeCell ref="DU193:DV193"/>
    <mergeCell ref="DW193:DX193"/>
    <mergeCell ref="DL193:DM193"/>
    <mergeCell ref="DD193:DE193"/>
    <mergeCell ref="DF193:DG193"/>
    <mergeCell ref="DH193:DI193"/>
    <mergeCell ref="DJ193:DK193"/>
    <mergeCell ref="CW193:CX193"/>
    <mergeCell ref="CY193:CZ193"/>
    <mergeCell ref="DA193:DB193"/>
    <mergeCell ref="CS193:CT193"/>
    <mergeCell ref="CU193:CV193"/>
    <mergeCell ref="CH193:CI193"/>
    <mergeCell ref="CJ193:CK193"/>
    <mergeCell ref="CL193:CM193"/>
    <mergeCell ref="CN193:CO193"/>
    <mergeCell ref="CP193:CQ193"/>
    <mergeCell ref="CE194:CF194"/>
    <mergeCell ref="BW194:BX194"/>
    <mergeCell ref="BY194:BZ194"/>
    <mergeCell ref="CA194:CB194"/>
    <mergeCell ref="CC194:CD194"/>
    <mergeCell ref="BJ194:BK194"/>
    <mergeCell ref="BL194:BM194"/>
    <mergeCell ref="BN194:BO194"/>
    <mergeCell ref="BF194:BG194"/>
    <mergeCell ref="BH194:BI194"/>
    <mergeCell ref="AU194:AV194"/>
    <mergeCell ref="AW194:AX194"/>
    <mergeCell ref="AY194:AZ194"/>
    <mergeCell ref="BA194:BB194"/>
    <mergeCell ref="BC194:BD194"/>
    <mergeCell ref="AR194:AS194"/>
    <mergeCell ref="AG193:AH193"/>
    <mergeCell ref="AJ193:AK193"/>
    <mergeCell ref="AL193:AM193"/>
    <mergeCell ref="AN193:AO193"/>
    <mergeCell ref="AP193:AQ193"/>
    <mergeCell ref="AC193:AD193"/>
    <mergeCell ref="AE193:AF193"/>
    <mergeCell ref="Y193:Z193"/>
    <mergeCell ref="AA193:AB193"/>
    <mergeCell ref="N193:O193"/>
    <mergeCell ref="P193:Q193"/>
    <mergeCell ref="R193:S193"/>
    <mergeCell ref="T193:U193"/>
    <mergeCell ref="V193:W193"/>
    <mergeCell ref="AR193:AS193"/>
    <mergeCell ref="V195:W195"/>
    <mergeCell ref="DO194:DP194"/>
    <mergeCell ref="DQ194:DR194"/>
    <mergeCell ref="DS194:DT194"/>
    <mergeCell ref="DU194:DV194"/>
    <mergeCell ref="DW194:DX194"/>
    <mergeCell ref="DL194:DM194"/>
    <mergeCell ref="DD194:DE194"/>
    <mergeCell ref="DF194:DG194"/>
    <mergeCell ref="DH194:DI194"/>
    <mergeCell ref="DJ194:DK194"/>
    <mergeCell ref="CW194:CX194"/>
    <mergeCell ref="CY194:CZ194"/>
    <mergeCell ref="DA194:DB194"/>
    <mergeCell ref="CS194:CT194"/>
    <mergeCell ref="CU194:CV194"/>
    <mergeCell ref="CH194:CI194"/>
    <mergeCell ref="CJ194:CK194"/>
    <mergeCell ref="CL194:CM194"/>
    <mergeCell ref="CN194:CO194"/>
    <mergeCell ref="CP194:CQ194"/>
    <mergeCell ref="CE195:CF195"/>
    <mergeCell ref="BW195:BX195"/>
    <mergeCell ref="BY195:BZ195"/>
    <mergeCell ref="CA195:CB195"/>
    <mergeCell ref="CC195:CD195"/>
    <mergeCell ref="BJ195:BK195"/>
    <mergeCell ref="BL195:BM195"/>
    <mergeCell ref="BN195:BO195"/>
    <mergeCell ref="BF195:BG195"/>
    <mergeCell ref="BH195:BI195"/>
    <mergeCell ref="AU195:AV195"/>
    <mergeCell ref="AW195:AX195"/>
    <mergeCell ref="AY195:AZ195"/>
    <mergeCell ref="BA195:BB195"/>
    <mergeCell ref="BC195:BD195"/>
    <mergeCell ref="AR195:AS195"/>
    <mergeCell ref="AG194:AH194"/>
    <mergeCell ref="AJ194:AK194"/>
    <mergeCell ref="AL194:AM194"/>
    <mergeCell ref="AN194:AO194"/>
    <mergeCell ref="AP194:AQ194"/>
    <mergeCell ref="AC194:AD194"/>
    <mergeCell ref="AE194:AF194"/>
    <mergeCell ref="Y194:Z194"/>
    <mergeCell ref="AA194:AB194"/>
    <mergeCell ref="AR197:AS197"/>
    <mergeCell ref="AG196:AH196"/>
    <mergeCell ref="AJ196:AK196"/>
    <mergeCell ref="AL196:AM196"/>
    <mergeCell ref="AN196:AO196"/>
    <mergeCell ref="AP196:AQ196"/>
    <mergeCell ref="AC196:AD196"/>
    <mergeCell ref="AE196:AF196"/>
    <mergeCell ref="Y196:Z196"/>
    <mergeCell ref="AA196:AB196"/>
    <mergeCell ref="N196:O196"/>
    <mergeCell ref="P196:Q196"/>
    <mergeCell ref="R196:S196"/>
    <mergeCell ref="T196:U196"/>
    <mergeCell ref="V196:W196"/>
    <mergeCell ref="DO195:DP195"/>
    <mergeCell ref="DQ195:DR195"/>
    <mergeCell ref="DS195:DT195"/>
    <mergeCell ref="DU195:DV195"/>
    <mergeCell ref="DW195:DX195"/>
    <mergeCell ref="DL195:DM195"/>
    <mergeCell ref="DD195:DE195"/>
    <mergeCell ref="DF195:DG195"/>
    <mergeCell ref="DH195:DI195"/>
    <mergeCell ref="DJ195:DK195"/>
    <mergeCell ref="CW195:CX195"/>
    <mergeCell ref="CY195:CZ195"/>
    <mergeCell ref="DA195:DB195"/>
    <mergeCell ref="CS195:CT195"/>
    <mergeCell ref="CU195:CV195"/>
    <mergeCell ref="CH195:CI195"/>
    <mergeCell ref="CJ195:CK195"/>
    <mergeCell ref="CL195:CM195"/>
    <mergeCell ref="CN195:CO195"/>
    <mergeCell ref="CP195:CQ195"/>
    <mergeCell ref="CE196:CF196"/>
    <mergeCell ref="BW196:BX196"/>
    <mergeCell ref="BY196:BZ196"/>
    <mergeCell ref="CA196:CB196"/>
    <mergeCell ref="CC196:CD196"/>
    <mergeCell ref="BJ196:BK196"/>
    <mergeCell ref="BL196:BM196"/>
    <mergeCell ref="BN196:BO196"/>
    <mergeCell ref="BF196:BG196"/>
    <mergeCell ref="BH196:BI196"/>
    <mergeCell ref="AU196:AV196"/>
    <mergeCell ref="AW196:AX196"/>
    <mergeCell ref="AY196:AZ196"/>
    <mergeCell ref="BA196:BB196"/>
    <mergeCell ref="BC196:BD196"/>
    <mergeCell ref="AR196:AS196"/>
    <mergeCell ref="AG195:AH195"/>
    <mergeCell ref="AJ195:AK195"/>
    <mergeCell ref="AL195:AM195"/>
    <mergeCell ref="AN195:AO195"/>
    <mergeCell ref="AP195:AQ195"/>
    <mergeCell ref="AC195:AD195"/>
    <mergeCell ref="AE195:AF195"/>
    <mergeCell ref="Y195:Z195"/>
    <mergeCell ref="AA195:AB195"/>
    <mergeCell ref="N195:O195"/>
    <mergeCell ref="P195:Q195"/>
    <mergeCell ref="R195:S195"/>
    <mergeCell ref="T195:U195"/>
    <mergeCell ref="DO196:DP196"/>
    <mergeCell ref="DQ196:DR196"/>
    <mergeCell ref="DS196:DT196"/>
    <mergeCell ref="DU196:DV196"/>
    <mergeCell ref="DW196:DX196"/>
    <mergeCell ref="DL196:DM196"/>
    <mergeCell ref="DD196:DE196"/>
    <mergeCell ref="DF196:DG196"/>
    <mergeCell ref="DH196:DI196"/>
    <mergeCell ref="DJ196:DK196"/>
    <mergeCell ref="CW196:CX196"/>
    <mergeCell ref="CY196:CZ196"/>
    <mergeCell ref="DA196:DB196"/>
    <mergeCell ref="CS196:CT196"/>
    <mergeCell ref="CU196:CV196"/>
    <mergeCell ref="CH196:CI196"/>
    <mergeCell ref="CJ196:CK196"/>
    <mergeCell ref="CL196:CM196"/>
    <mergeCell ref="CN196:CO196"/>
    <mergeCell ref="CP196:CQ196"/>
    <mergeCell ref="CE197:CF197"/>
    <mergeCell ref="BW197:BX197"/>
    <mergeCell ref="BY197:BZ197"/>
    <mergeCell ref="CA197:CB197"/>
    <mergeCell ref="CC197:CD197"/>
    <mergeCell ref="BJ197:BK197"/>
    <mergeCell ref="BL197:BM197"/>
    <mergeCell ref="BN197:BO197"/>
    <mergeCell ref="BF197:BG197"/>
    <mergeCell ref="BH197:BI197"/>
    <mergeCell ref="AU197:AV197"/>
    <mergeCell ref="AW197:AX197"/>
    <mergeCell ref="AY197:AZ197"/>
    <mergeCell ref="BA197:BB197"/>
    <mergeCell ref="BC197:BD197"/>
    <mergeCell ref="AG198:AH198"/>
    <mergeCell ref="AJ198:AK198"/>
    <mergeCell ref="AL198:AM198"/>
    <mergeCell ref="AN198:AO198"/>
    <mergeCell ref="AP198:AQ198"/>
    <mergeCell ref="AC198:AD198"/>
    <mergeCell ref="AE198:AF198"/>
    <mergeCell ref="Y198:Z198"/>
    <mergeCell ref="AA198:AB198"/>
    <mergeCell ref="N198:O198"/>
    <mergeCell ref="P198:Q198"/>
    <mergeCell ref="R198:S198"/>
    <mergeCell ref="T198:U198"/>
    <mergeCell ref="V198:W198"/>
    <mergeCell ref="DO197:DP197"/>
    <mergeCell ref="DQ197:DR197"/>
    <mergeCell ref="DS197:DT197"/>
    <mergeCell ref="DU197:DV197"/>
    <mergeCell ref="DW197:DX197"/>
    <mergeCell ref="DL197:DM197"/>
    <mergeCell ref="DD197:DE197"/>
    <mergeCell ref="DF197:DG197"/>
    <mergeCell ref="DH197:DI197"/>
    <mergeCell ref="DJ197:DK197"/>
    <mergeCell ref="CW197:CX197"/>
    <mergeCell ref="CY197:CZ197"/>
    <mergeCell ref="DA197:DB197"/>
    <mergeCell ref="CS197:CT197"/>
    <mergeCell ref="CU197:CV197"/>
    <mergeCell ref="CH197:CI197"/>
    <mergeCell ref="CJ197:CK197"/>
    <mergeCell ref="CL197:CM197"/>
    <mergeCell ref="CN197:CO197"/>
    <mergeCell ref="CP197:CQ197"/>
    <mergeCell ref="CE198:CF198"/>
    <mergeCell ref="BW198:BX198"/>
    <mergeCell ref="BY198:BZ198"/>
    <mergeCell ref="CA198:CB198"/>
    <mergeCell ref="CC198:CD198"/>
    <mergeCell ref="BJ198:BK198"/>
    <mergeCell ref="BL198:BM198"/>
    <mergeCell ref="BN198:BO198"/>
    <mergeCell ref="BF198:BG198"/>
    <mergeCell ref="BH198:BI198"/>
    <mergeCell ref="AU198:AV198"/>
    <mergeCell ref="AW198:AX198"/>
    <mergeCell ref="AY198:AZ198"/>
    <mergeCell ref="BA198:BB198"/>
    <mergeCell ref="BC198:BD198"/>
    <mergeCell ref="AR198:AS198"/>
    <mergeCell ref="AG197:AH197"/>
    <mergeCell ref="AJ197:AK197"/>
    <mergeCell ref="AL197:AM197"/>
    <mergeCell ref="AN197:AO197"/>
    <mergeCell ref="AP197:AQ197"/>
    <mergeCell ref="AC197:AD197"/>
    <mergeCell ref="AE197:AF197"/>
    <mergeCell ref="Y197:Z197"/>
    <mergeCell ref="AA197:AB197"/>
    <mergeCell ref="N197:O197"/>
    <mergeCell ref="P197:Q197"/>
    <mergeCell ref="R197:S197"/>
    <mergeCell ref="T197:U197"/>
    <mergeCell ref="V197:W197"/>
    <mergeCell ref="DO198:DP198"/>
    <mergeCell ref="DQ198:DR198"/>
    <mergeCell ref="DS198:DT198"/>
    <mergeCell ref="DU198:DV198"/>
    <mergeCell ref="DW198:DX198"/>
    <mergeCell ref="DL198:DM198"/>
    <mergeCell ref="DD198:DE198"/>
    <mergeCell ref="DF198:DG198"/>
    <mergeCell ref="DH198:DI198"/>
    <mergeCell ref="DJ198:DK198"/>
    <mergeCell ref="CW198:CX198"/>
    <mergeCell ref="CY198:CZ198"/>
    <mergeCell ref="DA198:DB198"/>
    <mergeCell ref="CS198:CT198"/>
    <mergeCell ref="CU198:CV198"/>
    <mergeCell ref="CH198:CI198"/>
    <mergeCell ref="CJ198:CK198"/>
    <mergeCell ref="CL198:CM198"/>
    <mergeCell ref="CN198:CO198"/>
    <mergeCell ref="CP198:CQ198"/>
    <mergeCell ref="CE199:CF199"/>
    <mergeCell ref="BW199:BX199"/>
    <mergeCell ref="BY199:BZ199"/>
    <mergeCell ref="CA199:CB199"/>
    <mergeCell ref="CC199:CD199"/>
    <mergeCell ref="BJ199:BK199"/>
    <mergeCell ref="BL199:BM199"/>
    <mergeCell ref="BN199:BO199"/>
    <mergeCell ref="BF199:BG199"/>
    <mergeCell ref="BH199:BI199"/>
    <mergeCell ref="AU199:AV199"/>
    <mergeCell ref="AW199:AX199"/>
    <mergeCell ref="AY199:AZ199"/>
    <mergeCell ref="BA199:BB199"/>
    <mergeCell ref="BC199:BD199"/>
    <mergeCell ref="N200:O200"/>
    <mergeCell ref="P200:Q200"/>
    <mergeCell ref="R200:S200"/>
    <mergeCell ref="T200:U200"/>
    <mergeCell ref="V200:W200"/>
    <mergeCell ref="DO199:DP199"/>
    <mergeCell ref="DQ199:DR199"/>
    <mergeCell ref="DS199:DT199"/>
    <mergeCell ref="DU199:DV199"/>
    <mergeCell ref="DW199:DX199"/>
    <mergeCell ref="DL199:DM199"/>
    <mergeCell ref="DD199:DE199"/>
    <mergeCell ref="DF199:DG199"/>
    <mergeCell ref="DH199:DI199"/>
    <mergeCell ref="DJ199:DK199"/>
    <mergeCell ref="CW199:CX199"/>
    <mergeCell ref="CY199:CZ199"/>
    <mergeCell ref="DA199:DB199"/>
    <mergeCell ref="CS199:CT199"/>
    <mergeCell ref="CU199:CV199"/>
    <mergeCell ref="CH199:CI199"/>
    <mergeCell ref="CJ199:CK199"/>
    <mergeCell ref="CL199:CM199"/>
    <mergeCell ref="CN199:CO199"/>
    <mergeCell ref="CP199:CQ199"/>
    <mergeCell ref="CE200:CF200"/>
    <mergeCell ref="BW200:BX200"/>
    <mergeCell ref="BY200:BZ200"/>
    <mergeCell ref="CA200:CB200"/>
    <mergeCell ref="CC200:CD200"/>
    <mergeCell ref="BJ200:BK200"/>
    <mergeCell ref="BL200:BM200"/>
    <mergeCell ref="BN200:BO200"/>
    <mergeCell ref="BF200:BG200"/>
    <mergeCell ref="BH200:BI200"/>
    <mergeCell ref="AU200:AV200"/>
    <mergeCell ref="AW200:AX200"/>
    <mergeCell ref="AY200:AZ200"/>
    <mergeCell ref="BA200:BB200"/>
    <mergeCell ref="BC200:BD200"/>
    <mergeCell ref="AR200:AS200"/>
    <mergeCell ref="AG199:AH199"/>
    <mergeCell ref="AJ199:AK199"/>
    <mergeCell ref="AL199:AM199"/>
    <mergeCell ref="AN199:AO199"/>
    <mergeCell ref="AP199:AQ199"/>
    <mergeCell ref="AC199:AD199"/>
    <mergeCell ref="AE199:AF199"/>
    <mergeCell ref="Y199:Z199"/>
    <mergeCell ref="AA199:AB199"/>
    <mergeCell ref="N199:O199"/>
    <mergeCell ref="P199:Q199"/>
    <mergeCell ref="R199:S199"/>
    <mergeCell ref="T199:U199"/>
    <mergeCell ref="V199:W199"/>
    <mergeCell ref="AR199:AS199"/>
    <mergeCell ref="V201:W201"/>
    <mergeCell ref="DO200:DP200"/>
    <mergeCell ref="DQ200:DR200"/>
    <mergeCell ref="DS200:DT200"/>
    <mergeCell ref="DU200:DV200"/>
    <mergeCell ref="DW200:DX200"/>
    <mergeCell ref="DL200:DM200"/>
    <mergeCell ref="DD200:DE200"/>
    <mergeCell ref="DF200:DG200"/>
    <mergeCell ref="DH200:DI200"/>
    <mergeCell ref="DJ200:DK200"/>
    <mergeCell ref="CW200:CX200"/>
    <mergeCell ref="CY200:CZ200"/>
    <mergeCell ref="DA200:DB200"/>
    <mergeCell ref="CS200:CT200"/>
    <mergeCell ref="CU200:CV200"/>
    <mergeCell ref="CH200:CI200"/>
    <mergeCell ref="CJ200:CK200"/>
    <mergeCell ref="CL200:CM200"/>
    <mergeCell ref="CN200:CO200"/>
    <mergeCell ref="CP200:CQ200"/>
    <mergeCell ref="CE201:CF201"/>
    <mergeCell ref="BW201:BX201"/>
    <mergeCell ref="BY201:BZ201"/>
    <mergeCell ref="CA201:CB201"/>
    <mergeCell ref="CC201:CD201"/>
    <mergeCell ref="BJ201:BK201"/>
    <mergeCell ref="BL201:BM201"/>
    <mergeCell ref="BN201:BO201"/>
    <mergeCell ref="BF201:BG201"/>
    <mergeCell ref="BH201:BI201"/>
    <mergeCell ref="AU201:AV201"/>
    <mergeCell ref="AW201:AX201"/>
    <mergeCell ref="AY201:AZ201"/>
    <mergeCell ref="BA201:BB201"/>
    <mergeCell ref="BC201:BD201"/>
    <mergeCell ref="AR201:AS201"/>
    <mergeCell ref="AG200:AH200"/>
    <mergeCell ref="AJ200:AK200"/>
    <mergeCell ref="AL200:AM200"/>
    <mergeCell ref="AN200:AO200"/>
    <mergeCell ref="AP200:AQ200"/>
    <mergeCell ref="AC200:AD200"/>
    <mergeCell ref="AE200:AF200"/>
    <mergeCell ref="Y200:Z200"/>
    <mergeCell ref="AA200:AB200"/>
    <mergeCell ref="AR203:AS203"/>
    <mergeCell ref="AG202:AH202"/>
    <mergeCell ref="AJ202:AK202"/>
    <mergeCell ref="AL202:AM202"/>
    <mergeCell ref="AN202:AO202"/>
    <mergeCell ref="AP202:AQ202"/>
    <mergeCell ref="AC202:AD202"/>
    <mergeCell ref="AE202:AF202"/>
    <mergeCell ref="Y202:Z202"/>
    <mergeCell ref="AA202:AB202"/>
    <mergeCell ref="N202:O202"/>
    <mergeCell ref="P202:Q202"/>
    <mergeCell ref="R202:S202"/>
    <mergeCell ref="T202:U202"/>
    <mergeCell ref="V202:W202"/>
    <mergeCell ref="DO201:DP201"/>
    <mergeCell ref="DQ201:DR201"/>
    <mergeCell ref="DS201:DT201"/>
    <mergeCell ref="DU201:DV201"/>
    <mergeCell ref="DW201:DX201"/>
    <mergeCell ref="DL201:DM201"/>
    <mergeCell ref="DD201:DE201"/>
    <mergeCell ref="DF201:DG201"/>
    <mergeCell ref="DH201:DI201"/>
    <mergeCell ref="DJ201:DK201"/>
    <mergeCell ref="CW201:CX201"/>
    <mergeCell ref="CY201:CZ201"/>
    <mergeCell ref="DA201:DB201"/>
    <mergeCell ref="CS201:CT201"/>
    <mergeCell ref="CU201:CV201"/>
    <mergeCell ref="CH201:CI201"/>
    <mergeCell ref="CJ201:CK201"/>
    <mergeCell ref="CL201:CM201"/>
    <mergeCell ref="CN201:CO201"/>
    <mergeCell ref="CP201:CQ201"/>
    <mergeCell ref="CE202:CF202"/>
    <mergeCell ref="BW202:BX202"/>
    <mergeCell ref="BY202:BZ202"/>
    <mergeCell ref="CA202:CB202"/>
    <mergeCell ref="CC202:CD202"/>
    <mergeCell ref="BJ202:BK202"/>
    <mergeCell ref="BL202:BM202"/>
    <mergeCell ref="BN202:BO202"/>
    <mergeCell ref="BF202:BG202"/>
    <mergeCell ref="BH202:BI202"/>
    <mergeCell ref="AU202:AV202"/>
    <mergeCell ref="AW202:AX202"/>
    <mergeCell ref="AY202:AZ202"/>
    <mergeCell ref="BA202:BB202"/>
    <mergeCell ref="BC202:BD202"/>
    <mergeCell ref="AR202:AS202"/>
    <mergeCell ref="AG201:AH201"/>
    <mergeCell ref="AJ201:AK201"/>
    <mergeCell ref="AL201:AM201"/>
    <mergeCell ref="AN201:AO201"/>
    <mergeCell ref="AP201:AQ201"/>
    <mergeCell ref="AC201:AD201"/>
    <mergeCell ref="AE201:AF201"/>
    <mergeCell ref="Y201:Z201"/>
    <mergeCell ref="AA201:AB201"/>
    <mergeCell ref="N201:O201"/>
    <mergeCell ref="P201:Q201"/>
    <mergeCell ref="R201:S201"/>
    <mergeCell ref="T201:U201"/>
    <mergeCell ref="DO202:DP202"/>
    <mergeCell ref="DQ202:DR202"/>
    <mergeCell ref="DS202:DT202"/>
    <mergeCell ref="DU202:DV202"/>
    <mergeCell ref="DW202:DX202"/>
    <mergeCell ref="DL202:DM202"/>
    <mergeCell ref="DD202:DE202"/>
    <mergeCell ref="DF202:DG202"/>
    <mergeCell ref="DH202:DI202"/>
    <mergeCell ref="DJ202:DK202"/>
    <mergeCell ref="CW202:CX202"/>
    <mergeCell ref="CY202:CZ202"/>
    <mergeCell ref="DA202:DB202"/>
    <mergeCell ref="CS202:CT202"/>
    <mergeCell ref="CU202:CV202"/>
    <mergeCell ref="CH202:CI202"/>
    <mergeCell ref="CJ202:CK202"/>
    <mergeCell ref="CL202:CM202"/>
    <mergeCell ref="CN202:CO202"/>
    <mergeCell ref="CP202:CQ202"/>
    <mergeCell ref="CE203:CF203"/>
    <mergeCell ref="BW203:BX203"/>
    <mergeCell ref="BY203:BZ203"/>
    <mergeCell ref="CA203:CB203"/>
    <mergeCell ref="CC203:CD203"/>
    <mergeCell ref="BJ203:BK203"/>
    <mergeCell ref="BL203:BM203"/>
    <mergeCell ref="BN203:BO203"/>
    <mergeCell ref="BF203:BG203"/>
    <mergeCell ref="BH203:BI203"/>
    <mergeCell ref="AU203:AV203"/>
    <mergeCell ref="AW203:AX203"/>
    <mergeCell ref="AY203:AZ203"/>
    <mergeCell ref="BA203:BB203"/>
    <mergeCell ref="BC203:BD203"/>
    <mergeCell ref="AG204:AH204"/>
    <mergeCell ref="AJ204:AK204"/>
    <mergeCell ref="AL204:AM204"/>
    <mergeCell ref="AN204:AO204"/>
    <mergeCell ref="AP204:AQ204"/>
    <mergeCell ref="AC204:AD204"/>
    <mergeCell ref="AE204:AF204"/>
    <mergeCell ref="Y204:Z204"/>
    <mergeCell ref="AA204:AB204"/>
    <mergeCell ref="N204:O204"/>
    <mergeCell ref="P204:Q204"/>
    <mergeCell ref="R204:S204"/>
    <mergeCell ref="T204:U204"/>
    <mergeCell ref="V204:W204"/>
    <mergeCell ref="DO203:DP203"/>
    <mergeCell ref="DQ203:DR203"/>
    <mergeCell ref="DS203:DT203"/>
    <mergeCell ref="DU203:DV203"/>
    <mergeCell ref="DW203:DX203"/>
    <mergeCell ref="DL203:DM203"/>
    <mergeCell ref="DD203:DE203"/>
    <mergeCell ref="DF203:DG203"/>
    <mergeCell ref="DH203:DI203"/>
    <mergeCell ref="DJ203:DK203"/>
    <mergeCell ref="CW203:CX203"/>
    <mergeCell ref="CY203:CZ203"/>
    <mergeCell ref="DA203:DB203"/>
    <mergeCell ref="CS203:CT203"/>
    <mergeCell ref="CU203:CV203"/>
    <mergeCell ref="CH203:CI203"/>
    <mergeCell ref="CJ203:CK203"/>
    <mergeCell ref="CL203:CM203"/>
    <mergeCell ref="CN203:CO203"/>
    <mergeCell ref="CP203:CQ203"/>
    <mergeCell ref="CE204:CF204"/>
    <mergeCell ref="BW204:BX204"/>
    <mergeCell ref="BY204:BZ204"/>
    <mergeCell ref="CA204:CB204"/>
    <mergeCell ref="CC204:CD204"/>
    <mergeCell ref="BJ204:BK204"/>
    <mergeCell ref="BL204:BM204"/>
    <mergeCell ref="BN204:BO204"/>
    <mergeCell ref="BF204:BG204"/>
    <mergeCell ref="BH204:BI204"/>
    <mergeCell ref="AU204:AV204"/>
    <mergeCell ref="AW204:AX204"/>
    <mergeCell ref="AY204:AZ204"/>
    <mergeCell ref="BA204:BB204"/>
    <mergeCell ref="BC204:BD204"/>
    <mergeCell ref="AR204:AS204"/>
    <mergeCell ref="AG203:AH203"/>
    <mergeCell ref="AJ203:AK203"/>
    <mergeCell ref="AL203:AM203"/>
    <mergeCell ref="AN203:AO203"/>
    <mergeCell ref="AP203:AQ203"/>
    <mergeCell ref="AC203:AD203"/>
    <mergeCell ref="AE203:AF203"/>
    <mergeCell ref="Y203:Z203"/>
    <mergeCell ref="AA203:AB203"/>
    <mergeCell ref="N203:O203"/>
    <mergeCell ref="P203:Q203"/>
    <mergeCell ref="R203:S203"/>
    <mergeCell ref="T203:U203"/>
    <mergeCell ref="V203:W203"/>
    <mergeCell ref="DO204:DP204"/>
    <mergeCell ref="DQ204:DR204"/>
    <mergeCell ref="DS204:DT204"/>
    <mergeCell ref="DU204:DV204"/>
    <mergeCell ref="DW204:DX204"/>
    <mergeCell ref="DL204:DM204"/>
    <mergeCell ref="DD204:DE204"/>
    <mergeCell ref="DF204:DG204"/>
    <mergeCell ref="DH204:DI204"/>
    <mergeCell ref="DJ204:DK204"/>
    <mergeCell ref="CW204:CX204"/>
    <mergeCell ref="CY204:CZ204"/>
    <mergeCell ref="DA204:DB204"/>
    <mergeCell ref="CS204:CT204"/>
    <mergeCell ref="CU204:CV204"/>
    <mergeCell ref="CH204:CI204"/>
    <mergeCell ref="CJ204:CK204"/>
    <mergeCell ref="CL204:CM204"/>
    <mergeCell ref="CN204:CO204"/>
    <mergeCell ref="CP204:CQ204"/>
    <mergeCell ref="CE205:CF205"/>
    <mergeCell ref="BW205:BX205"/>
    <mergeCell ref="BY205:BZ205"/>
    <mergeCell ref="CA205:CB205"/>
    <mergeCell ref="CC205:CD205"/>
    <mergeCell ref="BJ205:BK205"/>
    <mergeCell ref="BL205:BM205"/>
    <mergeCell ref="BN205:BO205"/>
    <mergeCell ref="BF205:BG205"/>
    <mergeCell ref="BH205:BI205"/>
    <mergeCell ref="AU205:AV205"/>
    <mergeCell ref="AW205:AX205"/>
    <mergeCell ref="AY205:AZ205"/>
    <mergeCell ref="BA205:BB205"/>
    <mergeCell ref="BC205:BD205"/>
    <mergeCell ref="N206:O206"/>
    <mergeCell ref="P206:Q206"/>
    <mergeCell ref="R206:S206"/>
    <mergeCell ref="T206:U206"/>
    <mergeCell ref="V206:W206"/>
    <mergeCell ref="DO205:DP205"/>
    <mergeCell ref="DQ205:DR205"/>
    <mergeCell ref="DS205:DT205"/>
    <mergeCell ref="DU205:DV205"/>
    <mergeCell ref="DW205:DX205"/>
    <mergeCell ref="DL205:DM205"/>
    <mergeCell ref="DD205:DE205"/>
    <mergeCell ref="DF205:DG205"/>
    <mergeCell ref="DH205:DI205"/>
    <mergeCell ref="DJ205:DK205"/>
    <mergeCell ref="CW205:CX205"/>
    <mergeCell ref="CY205:CZ205"/>
    <mergeCell ref="DA205:DB205"/>
    <mergeCell ref="CS205:CT205"/>
    <mergeCell ref="CU205:CV205"/>
    <mergeCell ref="CH205:CI205"/>
    <mergeCell ref="CJ205:CK205"/>
    <mergeCell ref="CL205:CM205"/>
    <mergeCell ref="CN205:CO205"/>
    <mergeCell ref="CP205:CQ205"/>
    <mergeCell ref="CE206:CF206"/>
    <mergeCell ref="BW206:BX206"/>
    <mergeCell ref="BY206:BZ206"/>
    <mergeCell ref="CA206:CB206"/>
    <mergeCell ref="CC206:CD206"/>
    <mergeCell ref="BJ206:BK206"/>
    <mergeCell ref="BL206:BM206"/>
    <mergeCell ref="BN206:BO206"/>
    <mergeCell ref="BF206:BG206"/>
    <mergeCell ref="BH206:BI206"/>
    <mergeCell ref="AU206:AV206"/>
    <mergeCell ref="AW206:AX206"/>
    <mergeCell ref="AY206:AZ206"/>
    <mergeCell ref="BA206:BB206"/>
    <mergeCell ref="BC206:BD206"/>
    <mergeCell ref="AR206:AS206"/>
    <mergeCell ref="AG205:AH205"/>
    <mergeCell ref="AJ205:AK205"/>
    <mergeCell ref="AL205:AM205"/>
    <mergeCell ref="AN205:AO205"/>
    <mergeCell ref="AP205:AQ205"/>
    <mergeCell ref="AC205:AD205"/>
    <mergeCell ref="AE205:AF205"/>
    <mergeCell ref="Y205:Z205"/>
    <mergeCell ref="AA205:AB205"/>
    <mergeCell ref="N205:O205"/>
    <mergeCell ref="P205:Q205"/>
    <mergeCell ref="R205:S205"/>
    <mergeCell ref="T205:U205"/>
    <mergeCell ref="V205:W205"/>
    <mergeCell ref="AR205:AS205"/>
    <mergeCell ref="AY207:AZ207"/>
    <mergeCell ref="BA207:BB207"/>
    <mergeCell ref="BC207:BD207"/>
    <mergeCell ref="AP207:AQ207"/>
    <mergeCell ref="AR207:AS207"/>
    <mergeCell ref="DO206:DP206"/>
    <mergeCell ref="DQ206:DR206"/>
    <mergeCell ref="DS206:DT206"/>
    <mergeCell ref="DU206:DV206"/>
    <mergeCell ref="DW206:DX206"/>
    <mergeCell ref="DL206:DM206"/>
    <mergeCell ref="DD206:DE206"/>
    <mergeCell ref="DF206:DG206"/>
    <mergeCell ref="DH206:DI206"/>
    <mergeCell ref="DJ206:DK206"/>
    <mergeCell ref="CW206:CX206"/>
    <mergeCell ref="CY206:CZ206"/>
    <mergeCell ref="DA206:DB206"/>
    <mergeCell ref="CS206:CT206"/>
    <mergeCell ref="CU206:CV206"/>
    <mergeCell ref="CH206:CI206"/>
    <mergeCell ref="CJ206:CK206"/>
    <mergeCell ref="CL206:CM206"/>
    <mergeCell ref="CN206:CO206"/>
    <mergeCell ref="CP206:CQ206"/>
    <mergeCell ref="AG206:AH206"/>
    <mergeCell ref="AJ206:AK206"/>
    <mergeCell ref="AL206:AM206"/>
    <mergeCell ref="AN206:AO206"/>
    <mergeCell ref="AP206:AQ206"/>
    <mergeCell ref="AC206:AD206"/>
    <mergeCell ref="AE206:AF206"/>
    <mergeCell ref="Y206:Z206"/>
    <mergeCell ref="AA206:AB206"/>
    <mergeCell ref="V210:W210"/>
    <mergeCell ref="E208:I208"/>
    <mergeCell ref="DO207:DP207"/>
    <mergeCell ref="DQ207:DR207"/>
    <mergeCell ref="DS207:DT207"/>
    <mergeCell ref="DU207:DV207"/>
    <mergeCell ref="DW207:DX207"/>
    <mergeCell ref="DJ207:DK207"/>
    <mergeCell ref="DL207:DM207"/>
    <mergeCell ref="DD207:DE207"/>
    <mergeCell ref="DF207:DG207"/>
    <mergeCell ref="DH207:DI207"/>
    <mergeCell ref="CU207:CV207"/>
    <mergeCell ref="CW207:CX207"/>
    <mergeCell ref="CY207:CZ207"/>
    <mergeCell ref="DA207:DB207"/>
    <mergeCell ref="CS207:CT207"/>
    <mergeCell ref="CH207:CI207"/>
    <mergeCell ref="CJ207:CK207"/>
    <mergeCell ref="CL207:CM207"/>
    <mergeCell ref="CE210:CF210"/>
    <mergeCell ref="BW210:BX210"/>
    <mergeCell ref="BY210:BZ210"/>
    <mergeCell ref="CA210:CB210"/>
    <mergeCell ref="CC210:CD210"/>
    <mergeCell ref="BJ210:BK210"/>
    <mergeCell ref="BL210:BM210"/>
    <mergeCell ref="BN210:BO210"/>
    <mergeCell ref="BF210:BG210"/>
    <mergeCell ref="BH210:BI210"/>
    <mergeCell ref="AU210:AV210"/>
    <mergeCell ref="AW210:AX210"/>
    <mergeCell ref="AY210:AZ210"/>
    <mergeCell ref="BA210:BB210"/>
    <mergeCell ref="BC210:BD210"/>
    <mergeCell ref="AR210:AS210"/>
    <mergeCell ref="AG207:AH207"/>
    <mergeCell ref="AJ207:AK207"/>
    <mergeCell ref="AL207:AM207"/>
    <mergeCell ref="AN207:AO207"/>
    <mergeCell ref="AA207:AB207"/>
    <mergeCell ref="AC207:AD207"/>
    <mergeCell ref="AE207:AF207"/>
    <mergeCell ref="Y207:Z207"/>
    <mergeCell ref="J207:M207"/>
    <mergeCell ref="N207:O207"/>
    <mergeCell ref="P207:Q207"/>
    <mergeCell ref="R207:S207"/>
    <mergeCell ref="T207:U207"/>
    <mergeCell ref="V207:W207"/>
    <mergeCell ref="CN207:CO207"/>
    <mergeCell ref="CP207:CQ207"/>
    <mergeCell ref="CC207:CD207"/>
    <mergeCell ref="CE207:CF207"/>
    <mergeCell ref="BW207:BX207"/>
    <mergeCell ref="BY207:BZ207"/>
    <mergeCell ref="CA207:CB207"/>
    <mergeCell ref="BH207:BI207"/>
    <mergeCell ref="BJ207:BK207"/>
    <mergeCell ref="BL207:BM207"/>
    <mergeCell ref="BN207:BO207"/>
    <mergeCell ref="BF207:BG207"/>
    <mergeCell ref="AU207:AV207"/>
    <mergeCell ref="AW207:AX207"/>
    <mergeCell ref="AR212:AS212"/>
    <mergeCell ref="AG211:AH211"/>
    <mergeCell ref="AJ211:AK211"/>
    <mergeCell ref="AL211:AM211"/>
    <mergeCell ref="AN211:AO211"/>
    <mergeCell ref="AP211:AQ211"/>
    <mergeCell ref="AC211:AD211"/>
    <mergeCell ref="AE211:AF211"/>
    <mergeCell ref="Y211:Z211"/>
    <mergeCell ref="AA211:AB211"/>
    <mergeCell ref="N211:O211"/>
    <mergeCell ref="P211:Q211"/>
    <mergeCell ref="R211:S211"/>
    <mergeCell ref="T211:U211"/>
    <mergeCell ref="V211:W211"/>
    <mergeCell ref="DO210:DP210"/>
    <mergeCell ref="DQ210:DR210"/>
    <mergeCell ref="DS210:DT210"/>
    <mergeCell ref="DU210:DV210"/>
    <mergeCell ref="DW210:DX210"/>
    <mergeCell ref="DL210:DM210"/>
    <mergeCell ref="DD210:DE210"/>
    <mergeCell ref="DF210:DG210"/>
    <mergeCell ref="DH210:DI210"/>
    <mergeCell ref="DJ210:DK210"/>
    <mergeCell ref="CW210:CX210"/>
    <mergeCell ref="CY210:CZ210"/>
    <mergeCell ref="DA210:DB210"/>
    <mergeCell ref="CS210:CT210"/>
    <mergeCell ref="CU210:CV210"/>
    <mergeCell ref="CH210:CI210"/>
    <mergeCell ref="CJ210:CK210"/>
    <mergeCell ref="CL210:CM210"/>
    <mergeCell ref="CN210:CO210"/>
    <mergeCell ref="CP210:CQ210"/>
    <mergeCell ref="CE211:CF211"/>
    <mergeCell ref="BW211:BX211"/>
    <mergeCell ref="BY211:BZ211"/>
    <mergeCell ref="CA211:CB211"/>
    <mergeCell ref="CC211:CD211"/>
    <mergeCell ref="BJ211:BK211"/>
    <mergeCell ref="BL211:BM211"/>
    <mergeCell ref="BN211:BO211"/>
    <mergeCell ref="BF211:BG211"/>
    <mergeCell ref="BH211:BI211"/>
    <mergeCell ref="AU211:AV211"/>
    <mergeCell ref="AW211:AX211"/>
    <mergeCell ref="AY211:AZ211"/>
    <mergeCell ref="BA211:BB211"/>
    <mergeCell ref="BC211:BD211"/>
    <mergeCell ref="AR211:AS211"/>
    <mergeCell ref="AG210:AH210"/>
    <mergeCell ref="AJ210:AK210"/>
    <mergeCell ref="AL210:AM210"/>
    <mergeCell ref="AN210:AO210"/>
    <mergeCell ref="AP210:AQ210"/>
    <mergeCell ref="AC210:AD210"/>
    <mergeCell ref="AE210:AF210"/>
    <mergeCell ref="Y210:Z210"/>
    <mergeCell ref="AA210:AB210"/>
    <mergeCell ref="N210:O210"/>
    <mergeCell ref="P210:Q210"/>
    <mergeCell ref="R210:S210"/>
    <mergeCell ref="T210:U210"/>
    <mergeCell ref="DO211:DP211"/>
    <mergeCell ref="DQ211:DR211"/>
    <mergeCell ref="DS211:DT211"/>
    <mergeCell ref="DU211:DV211"/>
    <mergeCell ref="DW211:DX211"/>
    <mergeCell ref="DL211:DM211"/>
    <mergeCell ref="DD211:DE211"/>
    <mergeCell ref="DF211:DG211"/>
    <mergeCell ref="DH211:DI211"/>
    <mergeCell ref="DJ211:DK211"/>
    <mergeCell ref="CW211:CX211"/>
    <mergeCell ref="CY211:CZ211"/>
    <mergeCell ref="DA211:DB211"/>
    <mergeCell ref="CS211:CT211"/>
    <mergeCell ref="CU211:CV211"/>
    <mergeCell ref="CH211:CI211"/>
    <mergeCell ref="CJ211:CK211"/>
    <mergeCell ref="CL211:CM211"/>
    <mergeCell ref="CN211:CO211"/>
    <mergeCell ref="CP211:CQ211"/>
    <mergeCell ref="CE212:CF212"/>
    <mergeCell ref="BW212:BX212"/>
    <mergeCell ref="BY212:BZ212"/>
    <mergeCell ref="CA212:CB212"/>
    <mergeCell ref="CC212:CD212"/>
    <mergeCell ref="BJ212:BK212"/>
    <mergeCell ref="BL212:BM212"/>
    <mergeCell ref="BN212:BO212"/>
    <mergeCell ref="BF212:BG212"/>
    <mergeCell ref="BH212:BI212"/>
    <mergeCell ref="AU212:AV212"/>
    <mergeCell ref="AW212:AX212"/>
    <mergeCell ref="AY212:AZ212"/>
    <mergeCell ref="BA212:BB212"/>
    <mergeCell ref="BC212:BD212"/>
    <mergeCell ref="AG213:AH213"/>
    <mergeCell ref="AJ213:AK213"/>
    <mergeCell ref="AL213:AM213"/>
    <mergeCell ref="AN213:AO213"/>
    <mergeCell ref="AP213:AQ213"/>
    <mergeCell ref="AC213:AD213"/>
    <mergeCell ref="AE213:AF213"/>
    <mergeCell ref="Y213:Z213"/>
    <mergeCell ref="AA213:AB213"/>
    <mergeCell ref="N213:O213"/>
    <mergeCell ref="P213:Q213"/>
    <mergeCell ref="R213:S213"/>
    <mergeCell ref="T213:U213"/>
    <mergeCell ref="V213:W213"/>
    <mergeCell ref="DO212:DP212"/>
    <mergeCell ref="DQ212:DR212"/>
    <mergeCell ref="DS212:DT212"/>
    <mergeCell ref="DU212:DV212"/>
    <mergeCell ref="DW212:DX212"/>
    <mergeCell ref="DL212:DM212"/>
    <mergeCell ref="DD212:DE212"/>
    <mergeCell ref="DF212:DG212"/>
    <mergeCell ref="DH212:DI212"/>
    <mergeCell ref="DJ212:DK212"/>
    <mergeCell ref="CW212:CX212"/>
    <mergeCell ref="CY212:CZ212"/>
    <mergeCell ref="DA212:DB212"/>
    <mergeCell ref="CS212:CT212"/>
    <mergeCell ref="CU212:CV212"/>
    <mergeCell ref="CH212:CI212"/>
    <mergeCell ref="CJ212:CK212"/>
    <mergeCell ref="CL212:CM212"/>
    <mergeCell ref="CN212:CO212"/>
    <mergeCell ref="CP212:CQ212"/>
    <mergeCell ref="CE213:CF213"/>
    <mergeCell ref="BW213:BX213"/>
    <mergeCell ref="BY213:BZ213"/>
    <mergeCell ref="CA213:CB213"/>
    <mergeCell ref="CC213:CD213"/>
    <mergeCell ref="BJ213:BK213"/>
    <mergeCell ref="BL213:BM213"/>
    <mergeCell ref="BN213:BO213"/>
    <mergeCell ref="BF213:BG213"/>
    <mergeCell ref="BH213:BI213"/>
    <mergeCell ref="AU213:AV213"/>
    <mergeCell ref="AW213:AX213"/>
    <mergeCell ref="AY213:AZ213"/>
    <mergeCell ref="BA213:BB213"/>
    <mergeCell ref="BC213:BD213"/>
    <mergeCell ref="AR213:AS213"/>
    <mergeCell ref="AG212:AH212"/>
    <mergeCell ref="AJ212:AK212"/>
    <mergeCell ref="AL212:AM212"/>
    <mergeCell ref="AN212:AO212"/>
    <mergeCell ref="AP212:AQ212"/>
    <mergeCell ref="AC212:AD212"/>
    <mergeCell ref="AE212:AF212"/>
    <mergeCell ref="Y212:Z212"/>
    <mergeCell ref="AA212:AB212"/>
    <mergeCell ref="N212:O212"/>
    <mergeCell ref="P212:Q212"/>
    <mergeCell ref="R212:S212"/>
    <mergeCell ref="T212:U212"/>
    <mergeCell ref="V212:W212"/>
    <mergeCell ref="DO213:DP213"/>
    <mergeCell ref="DQ213:DR213"/>
    <mergeCell ref="DS213:DT213"/>
    <mergeCell ref="DU213:DV213"/>
    <mergeCell ref="DW213:DX213"/>
    <mergeCell ref="DL213:DM213"/>
    <mergeCell ref="DD213:DE213"/>
    <mergeCell ref="DF213:DG213"/>
    <mergeCell ref="DH213:DI213"/>
    <mergeCell ref="DJ213:DK213"/>
    <mergeCell ref="CW213:CX213"/>
    <mergeCell ref="CY213:CZ213"/>
    <mergeCell ref="DA213:DB213"/>
    <mergeCell ref="CS213:CT213"/>
    <mergeCell ref="CU213:CV213"/>
    <mergeCell ref="CH213:CI213"/>
    <mergeCell ref="CJ213:CK213"/>
    <mergeCell ref="CL213:CM213"/>
    <mergeCell ref="CN213:CO213"/>
    <mergeCell ref="CP213:CQ213"/>
    <mergeCell ref="CE214:CF214"/>
    <mergeCell ref="BW214:BX214"/>
    <mergeCell ref="BY214:BZ214"/>
    <mergeCell ref="CA214:CB214"/>
    <mergeCell ref="CC214:CD214"/>
    <mergeCell ref="BJ214:BK214"/>
    <mergeCell ref="BL214:BM214"/>
    <mergeCell ref="BN214:BO214"/>
    <mergeCell ref="BF214:BG214"/>
    <mergeCell ref="BH214:BI214"/>
    <mergeCell ref="AU214:AV214"/>
    <mergeCell ref="AW214:AX214"/>
    <mergeCell ref="AY214:AZ214"/>
    <mergeCell ref="BA214:BB214"/>
    <mergeCell ref="BC214:BD214"/>
    <mergeCell ref="N215:O215"/>
    <mergeCell ref="P215:Q215"/>
    <mergeCell ref="R215:S215"/>
    <mergeCell ref="T215:U215"/>
    <mergeCell ref="V215:W215"/>
    <mergeCell ref="DO214:DP214"/>
    <mergeCell ref="DQ214:DR214"/>
    <mergeCell ref="DS214:DT214"/>
    <mergeCell ref="DU214:DV214"/>
    <mergeCell ref="DW214:DX214"/>
    <mergeCell ref="DL214:DM214"/>
    <mergeCell ref="DD214:DE214"/>
    <mergeCell ref="DF214:DG214"/>
    <mergeCell ref="DH214:DI214"/>
    <mergeCell ref="DJ214:DK214"/>
    <mergeCell ref="CW214:CX214"/>
    <mergeCell ref="CY214:CZ214"/>
    <mergeCell ref="DA214:DB214"/>
    <mergeCell ref="CS214:CT214"/>
    <mergeCell ref="CU214:CV214"/>
    <mergeCell ref="CH214:CI214"/>
    <mergeCell ref="CJ214:CK214"/>
    <mergeCell ref="CL214:CM214"/>
    <mergeCell ref="CN214:CO214"/>
    <mergeCell ref="CP214:CQ214"/>
    <mergeCell ref="CE215:CF215"/>
    <mergeCell ref="BW215:BX215"/>
    <mergeCell ref="BY215:BZ215"/>
    <mergeCell ref="CA215:CB215"/>
    <mergeCell ref="CC215:CD215"/>
    <mergeCell ref="BJ215:BK215"/>
    <mergeCell ref="BL215:BM215"/>
    <mergeCell ref="BN215:BO215"/>
    <mergeCell ref="BF215:BG215"/>
    <mergeCell ref="BH215:BI215"/>
    <mergeCell ref="AU215:AV215"/>
    <mergeCell ref="AW215:AX215"/>
    <mergeCell ref="AY215:AZ215"/>
    <mergeCell ref="BA215:BB215"/>
    <mergeCell ref="BC215:BD215"/>
    <mergeCell ref="AR215:AS215"/>
    <mergeCell ref="AG214:AH214"/>
    <mergeCell ref="AJ214:AK214"/>
    <mergeCell ref="AL214:AM214"/>
    <mergeCell ref="AN214:AO214"/>
    <mergeCell ref="AP214:AQ214"/>
    <mergeCell ref="AC214:AD214"/>
    <mergeCell ref="AE214:AF214"/>
    <mergeCell ref="Y214:Z214"/>
    <mergeCell ref="AA214:AB214"/>
    <mergeCell ref="N214:O214"/>
    <mergeCell ref="P214:Q214"/>
    <mergeCell ref="R214:S214"/>
    <mergeCell ref="T214:U214"/>
    <mergeCell ref="V214:W214"/>
    <mergeCell ref="AR214:AS214"/>
    <mergeCell ref="V216:W216"/>
    <mergeCell ref="DO215:DP215"/>
    <mergeCell ref="DQ215:DR215"/>
    <mergeCell ref="DS215:DT215"/>
    <mergeCell ref="DU215:DV215"/>
    <mergeCell ref="DW215:DX215"/>
    <mergeCell ref="DL215:DM215"/>
    <mergeCell ref="DD215:DE215"/>
    <mergeCell ref="DF215:DG215"/>
    <mergeCell ref="DH215:DI215"/>
    <mergeCell ref="DJ215:DK215"/>
    <mergeCell ref="CW215:CX215"/>
    <mergeCell ref="CY215:CZ215"/>
    <mergeCell ref="DA215:DB215"/>
    <mergeCell ref="CS215:CT215"/>
    <mergeCell ref="CU215:CV215"/>
    <mergeCell ref="CH215:CI215"/>
    <mergeCell ref="CJ215:CK215"/>
    <mergeCell ref="CL215:CM215"/>
    <mergeCell ref="CN215:CO215"/>
    <mergeCell ref="CP215:CQ215"/>
    <mergeCell ref="CE216:CF216"/>
    <mergeCell ref="BW216:BX216"/>
    <mergeCell ref="BY216:BZ216"/>
    <mergeCell ref="CA216:CB216"/>
    <mergeCell ref="CC216:CD216"/>
    <mergeCell ref="BJ216:BK216"/>
    <mergeCell ref="BL216:BM216"/>
    <mergeCell ref="BN216:BO216"/>
    <mergeCell ref="BF216:BG216"/>
    <mergeCell ref="BH216:BI216"/>
    <mergeCell ref="AU216:AV216"/>
    <mergeCell ref="AW216:AX216"/>
    <mergeCell ref="AY216:AZ216"/>
    <mergeCell ref="BA216:BB216"/>
    <mergeCell ref="BC216:BD216"/>
    <mergeCell ref="AR216:AS216"/>
    <mergeCell ref="AG215:AH215"/>
    <mergeCell ref="AJ215:AK215"/>
    <mergeCell ref="AL215:AM215"/>
    <mergeCell ref="AN215:AO215"/>
    <mergeCell ref="AP215:AQ215"/>
    <mergeCell ref="AC215:AD215"/>
    <mergeCell ref="AE215:AF215"/>
    <mergeCell ref="Y215:Z215"/>
    <mergeCell ref="AA215:AB215"/>
    <mergeCell ref="AR218:AS218"/>
    <mergeCell ref="AG217:AH217"/>
    <mergeCell ref="AJ217:AK217"/>
    <mergeCell ref="AL217:AM217"/>
    <mergeCell ref="AN217:AO217"/>
    <mergeCell ref="AP217:AQ217"/>
    <mergeCell ref="AC217:AD217"/>
    <mergeCell ref="AE217:AF217"/>
    <mergeCell ref="Y217:Z217"/>
    <mergeCell ref="AA217:AB217"/>
    <mergeCell ref="N217:O217"/>
    <mergeCell ref="P217:Q217"/>
    <mergeCell ref="R217:S217"/>
    <mergeCell ref="T217:U217"/>
    <mergeCell ref="V217:W217"/>
    <mergeCell ref="DO216:DP216"/>
    <mergeCell ref="DQ216:DR216"/>
    <mergeCell ref="DS216:DT216"/>
    <mergeCell ref="DU216:DV216"/>
    <mergeCell ref="DW216:DX216"/>
    <mergeCell ref="DL216:DM216"/>
    <mergeCell ref="DD216:DE216"/>
    <mergeCell ref="DF216:DG216"/>
    <mergeCell ref="DH216:DI216"/>
    <mergeCell ref="DJ216:DK216"/>
    <mergeCell ref="CW216:CX216"/>
    <mergeCell ref="CY216:CZ216"/>
    <mergeCell ref="DA216:DB216"/>
    <mergeCell ref="CS216:CT216"/>
    <mergeCell ref="CU216:CV216"/>
    <mergeCell ref="CH216:CI216"/>
    <mergeCell ref="CJ216:CK216"/>
    <mergeCell ref="CL216:CM216"/>
    <mergeCell ref="CN216:CO216"/>
    <mergeCell ref="CP216:CQ216"/>
    <mergeCell ref="CE217:CF217"/>
    <mergeCell ref="BW217:BX217"/>
    <mergeCell ref="BY217:BZ217"/>
    <mergeCell ref="CA217:CB217"/>
    <mergeCell ref="CC217:CD217"/>
    <mergeCell ref="BJ217:BK217"/>
    <mergeCell ref="BL217:BM217"/>
    <mergeCell ref="BN217:BO217"/>
    <mergeCell ref="BF217:BG217"/>
    <mergeCell ref="BH217:BI217"/>
    <mergeCell ref="AU217:AV217"/>
    <mergeCell ref="AW217:AX217"/>
    <mergeCell ref="AY217:AZ217"/>
    <mergeCell ref="BA217:BB217"/>
    <mergeCell ref="BC217:BD217"/>
    <mergeCell ref="AR217:AS217"/>
    <mergeCell ref="AG216:AH216"/>
    <mergeCell ref="AJ216:AK216"/>
    <mergeCell ref="AL216:AM216"/>
    <mergeCell ref="AN216:AO216"/>
    <mergeCell ref="AP216:AQ216"/>
    <mergeCell ref="AC216:AD216"/>
    <mergeCell ref="AE216:AF216"/>
    <mergeCell ref="Y216:Z216"/>
    <mergeCell ref="AA216:AB216"/>
    <mergeCell ref="N216:O216"/>
    <mergeCell ref="P216:Q216"/>
    <mergeCell ref="R216:S216"/>
    <mergeCell ref="T216:U216"/>
    <mergeCell ref="DO217:DP217"/>
    <mergeCell ref="DQ217:DR217"/>
    <mergeCell ref="DS217:DT217"/>
    <mergeCell ref="DU217:DV217"/>
    <mergeCell ref="DW217:DX217"/>
    <mergeCell ref="DL217:DM217"/>
    <mergeCell ref="DD217:DE217"/>
    <mergeCell ref="DF217:DG217"/>
    <mergeCell ref="DH217:DI217"/>
    <mergeCell ref="DJ217:DK217"/>
    <mergeCell ref="CW217:CX217"/>
    <mergeCell ref="CY217:CZ217"/>
    <mergeCell ref="DA217:DB217"/>
    <mergeCell ref="CS217:CT217"/>
    <mergeCell ref="CU217:CV217"/>
    <mergeCell ref="CH217:CI217"/>
    <mergeCell ref="CJ217:CK217"/>
    <mergeCell ref="CL217:CM217"/>
    <mergeCell ref="CN217:CO217"/>
    <mergeCell ref="CP217:CQ217"/>
    <mergeCell ref="CE218:CF218"/>
    <mergeCell ref="BW218:BX218"/>
    <mergeCell ref="BY218:BZ218"/>
    <mergeCell ref="CA218:CB218"/>
    <mergeCell ref="CC218:CD218"/>
    <mergeCell ref="BJ218:BK218"/>
    <mergeCell ref="BL218:BM218"/>
    <mergeCell ref="BN218:BO218"/>
    <mergeCell ref="BF218:BG218"/>
    <mergeCell ref="BH218:BI218"/>
    <mergeCell ref="AU218:AV218"/>
    <mergeCell ref="AW218:AX218"/>
    <mergeCell ref="AY218:AZ218"/>
    <mergeCell ref="BA218:BB218"/>
    <mergeCell ref="BC218:BD218"/>
    <mergeCell ref="AG219:AH219"/>
    <mergeCell ref="AJ219:AK219"/>
    <mergeCell ref="AL219:AM219"/>
    <mergeCell ref="AN219:AO219"/>
    <mergeCell ref="AP219:AQ219"/>
    <mergeCell ref="AC219:AD219"/>
    <mergeCell ref="AE219:AF219"/>
    <mergeCell ref="Y219:Z219"/>
    <mergeCell ref="AA219:AB219"/>
    <mergeCell ref="N219:O219"/>
    <mergeCell ref="P219:Q219"/>
    <mergeCell ref="R219:S219"/>
    <mergeCell ref="T219:U219"/>
    <mergeCell ref="V219:W219"/>
    <mergeCell ref="DO218:DP218"/>
    <mergeCell ref="DQ218:DR218"/>
    <mergeCell ref="DS218:DT218"/>
    <mergeCell ref="DU218:DV218"/>
    <mergeCell ref="DW218:DX218"/>
    <mergeCell ref="DL218:DM218"/>
    <mergeCell ref="DD218:DE218"/>
    <mergeCell ref="DF218:DG218"/>
    <mergeCell ref="DH218:DI218"/>
    <mergeCell ref="DJ218:DK218"/>
    <mergeCell ref="CW218:CX218"/>
    <mergeCell ref="CY218:CZ218"/>
    <mergeCell ref="DA218:DB218"/>
    <mergeCell ref="CS218:CT218"/>
    <mergeCell ref="CU218:CV218"/>
    <mergeCell ref="CH218:CI218"/>
    <mergeCell ref="CJ218:CK218"/>
    <mergeCell ref="CL218:CM218"/>
    <mergeCell ref="CN218:CO218"/>
    <mergeCell ref="CP218:CQ218"/>
    <mergeCell ref="CE219:CF219"/>
    <mergeCell ref="BW219:BX219"/>
    <mergeCell ref="BY219:BZ219"/>
    <mergeCell ref="CA219:CB219"/>
    <mergeCell ref="CC219:CD219"/>
    <mergeCell ref="BJ219:BK219"/>
    <mergeCell ref="BL219:BM219"/>
    <mergeCell ref="BN219:BO219"/>
    <mergeCell ref="BF219:BG219"/>
    <mergeCell ref="BH219:BI219"/>
    <mergeCell ref="AU219:AV219"/>
    <mergeCell ref="AW219:AX219"/>
    <mergeCell ref="AY219:AZ219"/>
    <mergeCell ref="BA219:BB219"/>
    <mergeCell ref="BC219:BD219"/>
    <mergeCell ref="AR219:AS219"/>
    <mergeCell ref="AG218:AH218"/>
    <mergeCell ref="AJ218:AK218"/>
    <mergeCell ref="AL218:AM218"/>
    <mergeCell ref="AN218:AO218"/>
    <mergeCell ref="AP218:AQ218"/>
    <mergeCell ref="AC218:AD218"/>
    <mergeCell ref="AE218:AF218"/>
    <mergeCell ref="Y218:Z218"/>
    <mergeCell ref="AA218:AB218"/>
    <mergeCell ref="N218:O218"/>
    <mergeCell ref="P218:Q218"/>
    <mergeCell ref="R218:S218"/>
    <mergeCell ref="T218:U218"/>
    <mergeCell ref="V218:W218"/>
    <mergeCell ref="DO219:DP219"/>
    <mergeCell ref="DQ219:DR219"/>
    <mergeCell ref="DS219:DT219"/>
    <mergeCell ref="DU219:DV219"/>
    <mergeCell ref="DW219:DX219"/>
    <mergeCell ref="DL219:DM219"/>
    <mergeCell ref="DD219:DE219"/>
    <mergeCell ref="DF219:DG219"/>
    <mergeCell ref="DH219:DI219"/>
    <mergeCell ref="DJ219:DK219"/>
    <mergeCell ref="CW219:CX219"/>
    <mergeCell ref="CY219:CZ219"/>
    <mergeCell ref="DA219:DB219"/>
    <mergeCell ref="CS219:CT219"/>
    <mergeCell ref="CU219:CV219"/>
    <mergeCell ref="CH219:CI219"/>
    <mergeCell ref="CJ219:CK219"/>
    <mergeCell ref="CL219:CM219"/>
    <mergeCell ref="CN219:CO219"/>
    <mergeCell ref="CP219:CQ219"/>
    <mergeCell ref="CE220:CF220"/>
    <mergeCell ref="BW220:BX220"/>
    <mergeCell ref="BY220:BZ220"/>
    <mergeCell ref="CA220:CB220"/>
    <mergeCell ref="CC220:CD220"/>
    <mergeCell ref="BJ220:BK220"/>
    <mergeCell ref="BL220:BM220"/>
    <mergeCell ref="BN220:BO220"/>
    <mergeCell ref="BF220:BG220"/>
    <mergeCell ref="BH220:BI220"/>
    <mergeCell ref="AU220:AV220"/>
    <mergeCell ref="AW220:AX220"/>
    <mergeCell ref="AY220:AZ220"/>
    <mergeCell ref="BA220:BB220"/>
    <mergeCell ref="BC220:BD220"/>
    <mergeCell ref="Y221:Z221"/>
    <mergeCell ref="AA221:AB221"/>
    <mergeCell ref="N221:O221"/>
    <mergeCell ref="P221:Q221"/>
    <mergeCell ref="R221:S221"/>
    <mergeCell ref="T221:U221"/>
    <mergeCell ref="V221:W221"/>
    <mergeCell ref="DO220:DP220"/>
    <mergeCell ref="DQ220:DR220"/>
    <mergeCell ref="DS220:DT220"/>
    <mergeCell ref="DU220:DV220"/>
    <mergeCell ref="DW220:DX220"/>
    <mergeCell ref="DL220:DM220"/>
    <mergeCell ref="DD220:DE220"/>
    <mergeCell ref="DF220:DG220"/>
    <mergeCell ref="DH220:DI220"/>
    <mergeCell ref="DJ220:DK220"/>
    <mergeCell ref="CW220:CX220"/>
    <mergeCell ref="CY220:CZ220"/>
    <mergeCell ref="DA220:DB220"/>
    <mergeCell ref="CS220:CT220"/>
    <mergeCell ref="CU220:CV220"/>
    <mergeCell ref="CH220:CI220"/>
    <mergeCell ref="CJ220:CK220"/>
    <mergeCell ref="CL220:CM220"/>
    <mergeCell ref="CN220:CO220"/>
    <mergeCell ref="CP220:CQ220"/>
    <mergeCell ref="CE221:CF221"/>
    <mergeCell ref="BW221:BX221"/>
    <mergeCell ref="BY221:BZ221"/>
    <mergeCell ref="CA221:CB221"/>
    <mergeCell ref="CC221:CD221"/>
    <mergeCell ref="BJ221:BK221"/>
    <mergeCell ref="BL221:BM221"/>
    <mergeCell ref="BN221:BO221"/>
    <mergeCell ref="BF221:BG221"/>
    <mergeCell ref="BH221:BI221"/>
    <mergeCell ref="AU221:AV221"/>
    <mergeCell ref="AW221:AX221"/>
    <mergeCell ref="AY221:AZ221"/>
    <mergeCell ref="BA221:BB221"/>
    <mergeCell ref="BC221:BD221"/>
    <mergeCell ref="AR221:AS221"/>
    <mergeCell ref="AG220:AH220"/>
    <mergeCell ref="AJ220:AK220"/>
    <mergeCell ref="AL220:AM220"/>
    <mergeCell ref="AN220:AO220"/>
    <mergeCell ref="AP220:AQ220"/>
    <mergeCell ref="AC220:AD220"/>
    <mergeCell ref="AE220:AF220"/>
    <mergeCell ref="Y220:Z220"/>
    <mergeCell ref="AA220:AB220"/>
    <mergeCell ref="N220:O220"/>
    <mergeCell ref="P220:Q220"/>
    <mergeCell ref="R220:S220"/>
    <mergeCell ref="T220:U220"/>
    <mergeCell ref="V220:W220"/>
    <mergeCell ref="AR220:AS220"/>
    <mergeCell ref="DO221:DP221"/>
    <mergeCell ref="DQ221:DR221"/>
    <mergeCell ref="DS221:DT221"/>
    <mergeCell ref="DU221:DV221"/>
    <mergeCell ref="DW221:DX221"/>
    <mergeCell ref="DL221:DM221"/>
    <mergeCell ref="DD221:DE221"/>
    <mergeCell ref="DF221:DG221"/>
    <mergeCell ref="DH221:DI221"/>
    <mergeCell ref="DJ221:DK221"/>
    <mergeCell ref="CW221:CX221"/>
    <mergeCell ref="CY221:CZ221"/>
    <mergeCell ref="DA221:DB221"/>
    <mergeCell ref="CS221:CT221"/>
    <mergeCell ref="CU221:CV221"/>
    <mergeCell ref="CH221:CI221"/>
    <mergeCell ref="CJ221:CK221"/>
    <mergeCell ref="CL221:CM221"/>
    <mergeCell ref="CN221:CO221"/>
    <mergeCell ref="CP221:CQ221"/>
    <mergeCell ref="AG221:AH221"/>
    <mergeCell ref="AJ221:AK221"/>
    <mergeCell ref="AL221:AM221"/>
    <mergeCell ref="AN221:AO221"/>
    <mergeCell ref="AP221:AQ221"/>
    <mergeCell ref="AC221:AD221"/>
    <mergeCell ref="AE221:AF221"/>
    <mergeCell ref="DO222:DP222"/>
    <mergeCell ref="DQ222:DR222"/>
    <mergeCell ref="DS222:DT222"/>
    <mergeCell ref="DU222:DV222"/>
    <mergeCell ref="DW222:DX222"/>
    <mergeCell ref="DJ222:DK222"/>
    <mergeCell ref="DL222:DM222"/>
    <mergeCell ref="DD222:DE222"/>
    <mergeCell ref="DF222:DG222"/>
    <mergeCell ref="DH222:DI222"/>
    <mergeCell ref="CU222:CV222"/>
    <mergeCell ref="CW222:CX222"/>
    <mergeCell ref="CY222:CZ222"/>
    <mergeCell ref="DA222:DB222"/>
    <mergeCell ref="CS222:CT222"/>
    <mergeCell ref="CH222:CI222"/>
    <mergeCell ref="CJ222:CK222"/>
    <mergeCell ref="CL222:CM222"/>
    <mergeCell ref="CN222:CO222"/>
    <mergeCell ref="CP222:CQ222"/>
    <mergeCell ref="CC222:CD222"/>
    <mergeCell ref="CE222:CF222"/>
    <mergeCell ref="BW225:BX225"/>
    <mergeCell ref="BY225:BZ225"/>
    <mergeCell ref="CA225:CB225"/>
    <mergeCell ref="CC225:CD225"/>
    <mergeCell ref="BJ225:BK225"/>
    <mergeCell ref="BL225:BM225"/>
    <mergeCell ref="BN225:BO225"/>
    <mergeCell ref="BF225:BG225"/>
    <mergeCell ref="BH225:BI225"/>
    <mergeCell ref="AU225:AV225"/>
    <mergeCell ref="AW225:AX225"/>
    <mergeCell ref="AY225:AZ225"/>
    <mergeCell ref="BA225:BB225"/>
    <mergeCell ref="BC225:BD225"/>
    <mergeCell ref="AR225:AS225"/>
    <mergeCell ref="AJ225:AK225"/>
    <mergeCell ref="AL225:AM225"/>
    <mergeCell ref="AN225:AO225"/>
    <mergeCell ref="AP225:AQ225"/>
    <mergeCell ref="AG222:AH222"/>
    <mergeCell ref="AJ222:AK222"/>
    <mergeCell ref="AL222:AM222"/>
    <mergeCell ref="AN222:AO222"/>
    <mergeCell ref="AA222:AB222"/>
    <mergeCell ref="AC222:AD222"/>
    <mergeCell ref="AE222:AF222"/>
    <mergeCell ref="Y222:Z222"/>
    <mergeCell ref="J222:M222"/>
    <mergeCell ref="N222:O222"/>
    <mergeCell ref="P222:Q222"/>
    <mergeCell ref="R222:S222"/>
    <mergeCell ref="T222:U222"/>
    <mergeCell ref="V222:W222"/>
    <mergeCell ref="BW222:BX222"/>
    <mergeCell ref="BY222:BZ222"/>
    <mergeCell ref="CA222:CB222"/>
    <mergeCell ref="BH222:BI222"/>
    <mergeCell ref="BJ222:BK222"/>
    <mergeCell ref="BL222:BM222"/>
    <mergeCell ref="BN222:BO222"/>
    <mergeCell ref="BF222:BG222"/>
    <mergeCell ref="AU222:AV222"/>
    <mergeCell ref="AW222:AX222"/>
    <mergeCell ref="AY222:AZ222"/>
    <mergeCell ref="BA222:BB222"/>
    <mergeCell ref="BC222:BD222"/>
    <mergeCell ref="AP222:AQ222"/>
    <mergeCell ref="AR222:AS222"/>
    <mergeCell ref="AC226:AD226"/>
    <mergeCell ref="AE226:AF226"/>
    <mergeCell ref="Y226:Z226"/>
    <mergeCell ref="AA226:AB226"/>
    <mergeCell ref="N226:O226"/>
    <mergeCell ref="P226:Q226"/>
    <mergeCell ref="R226:S226"/>
    <mergeCell ref="T226:U226"/>
    <mergeCell ref="V226:W226"/>
    <mergeCell ref="DO225:DP225"/>
    <mergeCell ref="DQ225:DR225"/>
    <mergeCell ref="DS225:DT225"/>
    <mergeCell ref="DU225:DV225"/>
    <mergeCell ref="DW225:DX225"/>
    <mergeCell ref="DL225:DM225"/>
    <mergeCell ref="DD225:DE225"/>
    <mergeCell ref="DF225:DG225"/>
    <mergeCell ref="DH225:DI225"/>
    <mergeCell ref="DJ225:DK225"/>
    <mergeCell ref="CW225:CX225"/>
    <mergeCell ref="CY225:CZ225"/>
    <mergeCell ref="DA225:DB225"/>
    <mergeCell ref="CS225:CT225"/>
    <mergeCell ref="CU225:CV225"/>
    <mergeCell ref="CH225:CI225"/>
    <mergeCell ref="CJ225:CK225"/>
    <mergeCell ref="CL225:CM225"/>
    <mergeCell ref="CN225:CO225"/>
    <mergeCell ref="CP225:CQ225"/>
    <mergeCell ref="CE225:CF225"/>
    <mergeCell ref="BW226:BX226"/>
    <mergeCell ref="BY226:BZ226"/>
    <mergeCell ref="CA226:CB226"/>
    <mergeCell ref="CC226:CD226"/>
    <mergeCell ref="BJ226:BK226"/>
    <mergeCell ref="BL226:BM226"/>
    <mergeCell ref="BN226:BO226"/>
    <mergeCell ref="BF226:BG226"/>
    <mergeCell ref="BH226:BI226"/>
    <mergeCell ref="AU226:AV226"/>
    <mergeCell ref="AW226:AX226"/>
    <mergeCell ref="AY226:AZ226"/>
    <mergeCell ref="BA226:BB226"/>
    <mergeCell ref="BC226:BD226"/>
    <mergeCell ref="AR226:AS226"/>
    <mergeCell ref="AJ226:AK226"/>
    <mergeCell ref="AL226:AM226"/>
    <mergeCell ref="AN226:AO226"/>
    <mergeCell ref="AP226:AQ226"/>
    <mergeCell ref="AG225:AH225"/>
    <mergeCell ref="AC225:AD225"/>
    <mergeCell ref="AE225:AF225"/>
    <mergeCell ref="Y225:Z225"/>
    <mergeCell ref="AA225:AB225"/>
    <mergeCell ref="N225:O225"/>
    <mergeCell ref="P225:Q225"/>
    <mergeCell ref="R225:S225"/>
    <mergeCell ref="T225:U225"/>
    <mergeCell ref="V225:W225"/>
    <mergeCell ref="DO226:DP226"/>
    <mergeCell ref="DQ226:DR226"/>
    <mergeCell ref="DS226:DT226"/>
    <mergeCell ref="DU226:DV226"/>
    <mergeCell ref="DW226:DX226"/>
    <mergeCell ref="DL226:DM226"/>
    <mergeCell ref="DD226:DE226"/>
    <mergeCell ref="DF226:DG226"/>
    <mergeCell ref="DH226:DI226"/>
    <mergeCell ref="DJ226:DK226"/>
    <mergeCell ref="CW226:CX226"/>
    <mergeCell ref="CY226:CZ226"/>
    <mergeCell ref="DA226:DB226"/>
    <mergeCell ref="CS226:CT226"/>
    <mergeCell ref="CU226:CV226"/>
    <mergeCell ref="CH226:CI226"/>
    <mergeCell ref="CJ226:CK226"/>
    <mergeCell ref="CL226:CM226"/>
    <mergeCell ref="CN226:CO226"/>
    <mergeCell ref="CP226:CQ226"/>
    <mergeCell ref="CE226:CF226"/>
    <mergeCell ref="BW227:BX227"/>
    <mergeCell ref="BY227:BZ227"/>
    <mergeCell ref="CA227:CB227"/>
    <mergeCell ref="CC227:CD227"/>
    <mergeCell ref="BJ227:BK227"/>
    <mergeCell ref="BL227:BM227"/>
    <mergeCell ref="BN227:BO227"/>
    <mergeCell ref="BF227:BG227"/>
    <mergeCell ref="BH227:BI227"/>
    <mergeCell ref="AU227:AV227"/>
    <mergeCell ref="AW227:AX227"/>
    <mergeCell ref="AY227:AZ227"/>
    <mergeCell ref="BA227:BB227"/>
    <mergeCell ref="BC227:BD227"/>
    <mergeCell ref="AG228:AH228"/>
    <mergeCell ref="DQ228:DR228"/>
    <mergeCell ref="DS228:DT228"/>
    <mergeCell ref="AR228:AS228"/>
    <mergeCell ref="AJ228:AK228"/>
    <mergeCell ref="AL228:AM228"/>
    <mergeCell ref="AN228:AO228"/>
    <mergeCell ref="AP228:AQ228"/>
    <mergeCell ref="AG227:AH227"/>
    <mergeCell ref="DU228:DV228"/>
    <mergeCell ref="DW228:DX228"/>
    <mergeCell ref="DL228:DM228"/>
    <mergeCell ref="DD228:DE228"/>
    <mergeCell ref="DF228:DG228"/>
    <mergeCell ref="DH228:DI228"/>
    <mergeCell ref="DJ228:DK228"/>
    <mergeCell ref="CW228:CX228"/>
    <mergeCell ref="CY228:CZ228"/>
    <mergeCell ref="DA228:DB228"/>
    <mergeCell ref="CS228:CT228"/>
    <mergeCell ref="CU228:CV228"/>
    <mergeCell ref="CH228:CI228"/>
    <mergeCell ref="CJ228:CK228"/>
    <mergeCell ref="CL228:CM228"/>
    <mergeCell ref="CN228:CO228"/>
    <mergeCell ref="CP228:CQ228"/>
    <mergeCell ref="CE228:CF228"/>
    <mergeCell ref="AP227:AQ227"/>
    <mergeCell ref="AG226:AH226"/>
    <mergeCell ref="AC228:AD228"/>
    <mergeCell ref="AE228:AF228"/>
    <mergeCell ref="Y228:Z228"/>
    <mergeCell ref="AA228:AB228"/>
    <mergeCell ref="N228:O228"/>
    <mergeCell ref="P228:Q228"/>
    <mergeCell ref="R228:S228"/>
    <mergeCell ref="T228:U228"/>
    <mergeCell ref="V228:W228"/>
    <mergeCell ref="DO227:DP227"/>
    <mergeCell ref="DQ227:DR227"/>
    <mergeCell ref="DS227:DT227"/>
    <mergeCell ref="DU227:DV227"/>
    <mergeCell ref="DW227:DX227"/>
    <mergeCell ref="DL227:DM227"/>
    <mergeCell ref="DD227:DE227"/>
    <mergeCell ref="DF227:DG227"/>
    <mergeCell ref="DH227:DI227"/>
    <mergeCell ref="DJ227:DK227"/>
    <mergeCell ref="CW227:CX227"/>
    <mergeCell ref="CY227:CZ227"/>
    <mergeCell ref="DA227:DB227"/>
    <mergeCell ref="CS227:CT227"/>
    <mergeCell ref="CU227:CV227"/>
    <mergeCell ref="CH227:CI227"/>
    <mergeCell ref="CJ227:CK227"/>
    <mergeCell ref="CL227:CM227"/>
    <mergeCell ref="CN227:CO227"/>
    <mergeCell ref="CP227:CQ227"/>
    <mergeCell ref="CE227:CF227"/>
    <mergeCell ref="BW228:BX228"/>
    <mergeCell ref="BY228:BZ228"/>
    <mergeCell ref="CA228:CB228"/>
    <mergeCell ref="CC228:CD228"/>
    <mergeCell ref="BJ228:BK228"/>
    <mergeCell ref="BL228:BM228"/>
    <mergeCell ref="BN228:BO228"/>
    <mergeCell ref="BF228:BG228"/>
    <mergeCell ref="BH228:BI228"/>
    <mergeCell ref="AU228:AV228"/>
    <mergeCell ref="AW228:AX228"/>
    <mergeCell ref="AY228:AZ228"/>
    <mergeCell ref="BA228:BB228"/>
    <mergeCell ref="BC228:BD228"/>
    <mergeCell ref="AC227:AD227"/>
    <mergeCell ref="AE227:AF227"/>
    <mergeCell ref="Y227:Z227"/>
    <mergeCell ref="AA227:AB227"/>
    <mergeCell ref="N227:O227"/>
    <mergeCell ref="P227:Q227"/>
    <mergeCell ref="R227:S227"/>
    <mergeCell ref="T227:U227"/>
    <mergeCell ref="V227:W227"/>
    <mergeCell ref="AR227:AS227"/>
    <mergeCell ref="AJ227:AK227"/>
    <mergeCell ref="AL227:AM227"/>
    <mergeCell ref="AN227:AO227"/>
    <mergeCell ref="DO228:DP228"/>
    <mergeCell ref="BH229:BI229"/>
    <mergeCell ref="AU229:AV229"/>
    <mergeCell ref="AW229:AX229"/>
    <mergeCell ref="AY229:AZ229"/>
    <mergeCell ref="BA229:BB229"/>
    <mergeCell ref="BC229:BD229"/>
    <mergeCell ref="N230:O230"/>
    <mergeCell ref="P230:Q230"/>
    <mergeCell ref="R230:S230"/>
    <mergeCell ref="T230:U230"/>
    <mergeCell ref="V230:W230"/>
    <mergeCell ref="DO229:DP229"/>
    <mergeCell ref="DQ229:DR229"/>
    <mergeCell ref="DS229:DT229"/>
    <mergeCell ref="DU229:DV229"/>
    <mergeCell ref="DW229:DX229"/>
    <mergeCell ref="DL229:DM229"/>
    <mergeCell ref="DD229:DE229"/>
    <mergeCell ref="DF229:DG229"/>
    <mergeCell ref="DH229:DI229"/>
    <mergeCell ref="DJ229:DK229"/>
    <mergeCell ref="CW229:CX229"/>
    <mergeCell ref="CY229:CZ229"/>
    <mergeCell ref="DA229:DB229"/>
    <mergeCell ref="CS229:CT229"/>
    <mergeCell ref="CU229:CV229"/>
    <mergeCell ref="CH229:CI229"/>
    <mergeCell ref="CJ229:CK229"/>
    <mergeCell ref="CL229:CM229"/>
    <mergeCell ref="CN229:CO229"/>
    <mergeCell ref="CP229:CQ229"/>
    <mergeCell ref="CE229:CF229"/>
    <mergeCell ref="BW230:BX230"/>
    <mergeCell ref="BY230:BZ230"/>
    <mergeCell ref="CA230:CB230"/>
    <mergeCell ref="CC230:CD230"/>
    <mergeCell ref="BJ230:BK230"/>
    <mergeCell ref="BL230:BM230"/>
    <mergeCell ref="BN230:BO230"/>
    <mergeCell ref="BF230:BG230"/>
    <mergeCell ref="BH230:BI230"/>
    <mergeCell ref="AU230:AV230"/>
    <mergeCell ref="AW230:AX230"/>
    <mergeCell ref="AY230:AZ230"/>
    <mergeCell ref="BA230:BB230"/>
    <mergeCell ref="BC230:BD230"/>
    <mergeCell ref="AR230:AS230"/>
    <mergeCell ref="AJ230:AK230"/>
    <mergeCell ref="AL230:AM230"/>
    <mergeCell ref="AN230:AO230"/>
    <mergeCell ref="AP230:AQ230"/>
    <mergeCell ref="AG229:AH229"/>
    <mergeCell ref="AC229:AD229"/>
    <mergeCell ref="AE229:AF229"/>
    <mergeCell ref="Y229:Z229"/>
    <mergeCell ref="AA229:AB229"/>
    <mergeCell ref="N229:O229"/>
    <mergeCell ref="P229:Q229"/>
    <mergeCell ref="R229:S229"/>
    <mergeCell ref="T229:U229"/>
    <mergeCell ref="V229:W229"/>
    <mergeCell ref="AR229:AS229"/>
    <mergeCell ref="AJ229:AK229"/>
    <mergeCell ref="AL229:AM229"/>
    <mergeCell ref="AN229:AO229"/>
    <mergeCell ref="AP229:AQ229"/>
    <mergeCell ref="V231:W231"/>
    <mergeCell ref="DO230:DP230"/>
    <mergeCell ref="DQ230:DR230"/>
    <mergeCell ref="DS230:DT230"/>
    <mergeCell ref="DU230:DV230"/>
    <mergeCell ref="DW230:DX230"/>
    <mergeCell ref="DL230:DM230"/>
    <mergeCell ref="DD230:DE230"/>
    <mergeCell ref="DF230:DG230"/>
    <mergeCell ref="DH230:DI230"/>
    <mergeCell ref="DJ230:DK230"/>
    <mergeCell ref="CW230:CX230"/>
    <mergeCell ref="CY230:CZ230"/>
    <mergeCell ref="DA230:DB230"/>
    <mergeCell ref="CS230:CT230"/>
    <mergeCell ref="CU230:CV230"/>
    <mergeCell ref="CH230:CI230"/>
    <mergeCell ref="CJ230:CK230"/>
    <mergeCell ref="CL230:CM230"/>
    <mergeCell ref="CN230:CO230"/>
    <mergeCell ref="CP230:CQ230"/>
    <mergeCell ref="CE230:CF230"/>
    <mergeCell ref="BW231:BX231"/>
    <mergeCell ref="BY231:BZ231"/>
    <mergeCell ref="CA231:CB231"/>
    <mergeCell ref="CC231:CD231"/>
    <mergeCell ref="BJ231:BK231"/>
    <mergeCell ref="BL231:BM231"/>
    <mergeCell ref="BN231:BO231"/>
    <mergeCell ref="BF231:BG231"/>
    <mergeCell ref="BH231:BI231"/>
    <mergeCell ref="AU231:AV231"/>
    <mergeCell ref="AW231:AX231"/>
    <mergeCell ref="AY231:AZ231"/>
    <mergeCell ref="BA231:BB231"/>
    <mergeCell ref="BC231:BD231"/>
    <mergeCell ref="AR231:AS231"/>
    <mergeCell ref="AJ231:AK231"/>
    <mergeCell ref="AL231:AM231"/>
    <mergeCell ref="AN231:AO231"/>
    <mergeCell ref="AP231:AQ231"/>
    <mergeCell ref="AG230:AH230"/>
    <mergeCell ref="AC230:AD230"/>
    <mergeCell ref="AE230:AF230"/>
    <mergeCell ref="Y230:Z230"/>
    <mergeCell ref="AA230:AB230"/>
    <mergeCell ref="BW229:BX229"/>
    <mergeCell ref="BY229:BZ229"/>
    <mergeCell ref="CA229:CB229"/>
    <mergeCell ref="CC229:CD229"/>
    <mergeCell ref="BJ229:BK229"/>
    <mergeCell ref="BL229:BM229"/>
    <mergeCell ref="BN229:BO229"/>
    <mergeCell ref="BF229:BG229"/>
    <mergeCell ref="AR233:AS233"/>
    <mergeCell ref="AJ233:AK233"/>
    <mergeCell ref="AL233:AM233"/>
    <mergeCell ref="AN233:AO233"/>
    <mergeCell ref="AP233:AQ233"/>
    <mergeCell ref="AG232:AH232"/>
    <mergeCell ref="AC232:AD232"/>
    <mergeCell ref="AE232:AF232"/>
    <mergeCell ref="Y232:Z232"/>
    <mergeCell ref="AA232:AB232"/>
    <mergeCell ref="N232:O232"/>
    <mergeCell ref="P232:Q232"/>
    <mergeCell ref="R232:S232"/>
    <mergeCell ref="T232:U232"/>
    <mergeCell ref="V232:W232"/>
    <mergeCell ref="DO231:DP231"/>
    <mergeCell ref="DQ231:DR231"/>
    <mergeCell ref="DS231:DT231"/>
    <mergeCell ref="DU231:DV231"/>
    <mergeCell ref="DW231:DX231"/>
    <mergeCell ref="DL231:DM231"/>
    <mergeCell ref="DD231:DE231"/>
    <mergeCell ref="DF231:DG231"/>
    <mergeCell ref="DH231:DI231"/>
    <mergeCell ref="DJ231:DK231"/>
    <mergeCell ref="CW231:CX231"/>
    <mergeCell ref="CY231:CZ231"/>
    <mergeCell ref="DA231:DB231"/>
    <mergeCell ref="CS231:CT231"/>
    <mergeCell ref="CU231:CV231"/>
    <mergeCell ref="CH231:CI231"/>
    <mergeCell ref="CJ231:CK231"/>
    <mergeCell ref="CL231:CM231"/>
    <mergeCell ref="CN231:CO231"/>
    <mergeCell ref="CP231:CQ231"/>
    <mergeCell ref="CE231:CF231"/>
    <mergeCell ref="BW232:BX232"/>
    <mergeCell ref="BY232:BZ232"/>
    <mergeCell ref="CA232:CB232"/>
    <mergeCell ref="CC232:CD232"/>
    <mergeCell ref="BJ232:BK232"/>
    <mergeCell ref="BL232:BM232"/>
    <mergeCell ref="BN232:BO232"/>
    <mergeCell ref="BF232:BG232"/>
    <mergeCell ref="BH232:BI232"/>
    <mergeCell ref="AU232:AV232"/>
    <mergeCell ref="AW232:AX232"/>
    <mergeCell ref="AY232:AZ232"/>
    <mergeCell ref="BA232:BB232"/>
    <mergeCell ref="BC232:BD232"/>
    <mergeCell ref="AR232:AS232"/>
    <mergeCell ref="AJ232:AK232"/>
    <mergeCell ref="AL232:AM232"/>
    <mergeCell ref="AN232:AO232"/>
    <mergeCell ref="AP232:AQ232"/>
    <mergeCell ref="AG231:AH231"/>
    <mergeCell ref="AC231:AD231"/>
    <mergeCell ref="AE231:AF231"/>
    <mergeCell ref="Y231:Z231"/>
    <mergeCell ref="AA231:AB231"/>
    <mergeCell ref="N231:O231"/>
    <mergeCell ref="P231:Q231"/>
    <mergeCell ref="R231:S231"/>
    <mergeCell ref="T231:U231"/>
    <mergeCell ref="DO232:DP232"/>
    <mergeCell ref="DQ232:DR232"/>
    <mergeCell ref="DS232:DT232"/>
    <mergeCell ref="DU232:DV232"/>
    <mergeCell ref="DW232:DX232"/>
    <mergeCell ref="DL232:DM232"/>
    <mergeCell ref="DD232:DE232"/>
    <mergeCell ref="DF232:DG232"/>
    <mergeCell ref="DH232:DI232"/>
    <mergeCell ref="DJ232:DK232"/>
    <mergeCell ref="CW232:CX232"/>
    <mergeCell ref="CY232:CZ232"/>
    <mergeCell ref="DA232:DB232"/>
    <mergeCell ref="CS232:CT232"/>
    <mergeCell ref="CU232:CV232"/>
    <mergeCell ref="CH232:CI232"/>
    <mergeCell ref="CJ232:CK232"/>
    <mergeCell ref="CL232:CM232"/>
    <mergeCell ref="CN232:CO232"/>
    <mergeCell ref="CP232:CQ232"/>
    <mergeCell ref="CE232:CF232"/>
    <mergeCell ref="BW233:BX233"/>
    <mergeCell ref="BY233:BZ233"/>
    <mergeCell ref="CA233:CB233"/>
    <mergeCell ref="CC233:CD233"/>
    <mergeCell ref="BJ233:BK233"/>
    <mergeCell ref="BL233:BM233"/>
    <mergeCell ref="BN233:BO233"/>
    <mergeCell ref="BF233:BG233"/>
    <mergeCell ref="BH233:BI233"/>
    <mergeCell ref="AU233:AV233"/>
    <mergeCell ref="AW233:AX233"/>
    <mergeCell ref="AY233:AZ233"/>
    <mergeCell ref="BA233:BB233"/>
    <mergeCell ref="BC233:BD233"/>
    <mergeCell ref="AJ235:AK235"/>
    <mergeCell ref="AL235:AM235"/>
    <mergeCell ref="AN235:AO235"/>
    <mergeCell ref="AP235:AQ235"/>
    <mergeCell ref="AG234:AH234"/>
    <mergeCell ref="AC234:AD234"/>
    <mergeCell ref="AE234:AF234"/>
    <mergeCell ref="Y234:Z234"/>
    <mergeCell ref="AA234:AB234"/>
    <mergeCell ref="N234:O234"/>
    <mergeCell ref="P234:Q234"/>
    <mergeCell ref="R234:S234"/>
    <mergeCell ref="T234:U234"/>
    <mergeCell ref="V234:W234"/>
    <mergeCell ref="DO233:DP233"/>
    <mergeCell ref="DQ233:DR233"/>
    <mergeCell ref="DS233:DT233"/>
    <mergeCell ref="DU233:DV233"/>
    <mergeCell ref="DW233:DX233"/>
    <mergeCell ref="DL233:DM233"/>
    <mergeCell ref="DD233:DE233"/>
    <mergeCell ref="DF233:DG233"/>
    <mergeCell ref="DH233:DI233"/>
    <mergeCell ref="DJ233:DK233"/>
    <mergeCell ref="CW233:CX233"/>
    <mergeCell ref="CY233:CZ233"/>
    <mergeCell ref="DA233:DB233"/>
    <mergeCell ref="CS233:CT233"/>
    <mergeCell ref="CU233:CV233"/>
    <mergeCell ref="CH233:CI233"/>
    <mergeCell ref="CJ233:CK233"/>
    <mergeCell ref="CL233:CM233"/>
    <mergeCell ref="CN233:CO233"/>
    <mergeCell ref="CP233:CQ233"/>
    <mergeCell ref="CE233:CF233"/>
    <mergeCell ref="BW234:BX234"/>
    <mergeCell ref="BY234:BZ234"/>
    <mergeCell ref="CA234:CB234"/>
    <mergeCell ref="CC234:CD234"/>
    <mergeCell ref="BJ234:BK234"/>
    <mergeCell ref="BL234:BM234"/>
    <mergeCell ref="BN234:BO234"/>
    <mergeCell ref="BF234:BG234"/>
    <mergeCell ref="BH234:BI234"/>
    <mergeCell ref="AU234:AV234"/>
    <mergeCell ref="AW234:AX234"/>
    <mergeCell ref="AY234:AZ234"/>
    <mergeCell ref="BA234:BB234"/>
    <mergeCell ref="BC234:BD234"/>
    <mergeCell ref="AR234:AS234"/>
    <mergeCell ref="AJ234:AK234"/>
    <mergeCell ref="AL234:AM234"/>
    <mergeCell ref="AN234:AO234"/>
    <mergeCell ref="AP234:AQ234"/>
    <mergeCell ref="AG233:AH233"/>
    <mergeCell ref="AC233:AD233"/>
    <mergeCell ref="AE233:AF233"/>
    <mergeCell ref="Y233:Z233"/>
    <mergeCell ref="AA233:AB233"/>
    <mergeCell ref="N233:O233"/>
    <mergeCell ref="P233:Q233"/>
    <mergeCell ref="R233:S233"/>
    <mergeCell ref="T233:U233"/>
    <mergeCell ref="V233:W233"/>
    <mergeCell ref="DO234:DP234"/>
    <mergeCell ref="DQ234:DR234"/>
    <mergeCell ref="DS234:DT234"/>
    <mergeCell ref="DU234:DV234"/>
    <mergeCell ref="DW234:DX234"/>
    <mergeCell ref="DL234:DM234"/>
    <mergeCell ref="DD234:DE234"/>
    <mergeCell ref="DF234:DG234"/>
    <mergeCell ref="DH234:DI234"/>
    <mergeCell ref="DJ234:DK234"/>
    <mergeCell ref="CW234:CX234"/>
    <mergeCell ref="CY234:CZ234"/>
    <mergeCell ref="DA234:DB234"/>
    <mergeCell ref="CS234:CT234"/>
    <mergeCell ref="CU234:CV234"/>
    <mergeCell ref="CH234:CI234"/>
    <mergeCell ref="CJ234:CK234"/>
    <mergeCell ref="CL234:CM234"/>
    <mergeCell ref="CN234:CO234"/>
    <mergeCell ref="CP234:CQ234"/>
    <mergeCell ref="CE234:CF234"/>
    <mergeCell ref="BW235:BX235"/>
    <mergeCell ref="BY235:BZ235"/>
    <mergeCell ref="CA235:CB235"/>
    <mergeCell ref="CC235:CD235"/>
    <mergeCell ref="BJ235:BK235"/>
    <mergeCell ref="BL235:BM235"/>
    <mergeCell ref="BN235:BO235"/>
    <mergeCell ref="BF235:BG235"/>
    <mergeCell ref="BH235:BI235"/>
    <mergeCell ref="AU235:AV235"/>
    <mergeCell ref="AW235:AX235"/>
    <mergeCell ref="AY235:AZ235"/>
    <mergeCell ref="BA235:BB235"/>
    <mergeCell ref="BC235:BD235"/>
    <mergeCell ref="AL237:AM237"/>
    <mergeCell ref="AN237:AO237"/>
    <mergeCell ref="AP237:AQ237"/>
    <mergeCell ref="AG236:AH236"/>
    <mergeCell ref="AC236:AD236"/>
    <mergeCell ref="AE236:AF236"/>
    <mergeCell ref="Y236:Z236"/>
    <mergeCell ref="AA236:AB236"/>
    <mergeCell ref="N236:O236"/>
    <mergeCell ref="P236:Q236"/>
    <mergeCell ref="R236:S236"/>
    <mergeCell ref="T236:U236"/>
    <mergeCell ref="V236:W236"/>
    <mergeCell ref="DO235:DP235"/>
    <mergeCell ref="DQ235:DR235"/>
    <mergeCell ref="DS235:DT235"/>
    <mergeCell ref="DU235:DV235"/>
    <mergeCell ref="DW235:DX235"/>
    <mergeCell ref="DL235:DM235"/>
    <mergeCell ref="DD235:DE235"/>
    <mergeCell ref="DF235:DG235"/>
    <mergeCell ref="DH235:DI235"/>
    <mergeCell ref="DJ235:DK235"/>
    <mergeCell ref="CW235:CX235"/>
    <mergeCell ref="CY235:CZ235"/>
    <mergeCell ref="DA235:DB235"/>
    <mergeCell ref="CS235:CT235"/>
    <mergeCell ref="CU235:CV235"/>
    <mergeCell ref="CH235:CI235"/>
    <mergeCell ref="CJ235:CK235"/>
    <mergeCell ref="CL235:CM235"/>
    <mergeCell ref="CN235:CO235"/>
    <mergeCell ref="CP235:CQ235"/>
    <mergeCell ref="CE235:CF235"/>
    <mergeCell ref="BW236:BX236"/>
    <mergeCell ref="BY236:BZ236"/>
    <mergeCell ref="CA236:CB236"/>
    <mergeCell ref="CC236:CD236"/>
    <mergeCell ref="BJ236:BK236"/>
    <mergeCell ref="BL236:BM236"/>
    <mergeCell ref="BN236:BO236"/>
    <mergeCell ref="BF236:BG236"/>
    <mergeCell ref="BH236:BI236"/>
    <mergeCell ref="AU236:AV236"/>
    <mergeCell ref="AW236:AX236"/>
    <mergeCell ref="AY236:AZ236"/>
    <mergeCell ref="BA236:BB236"/>
    <mergeCell ref="BC236:BD236"/>
    <mergeCell ref="AR236:AS236"/>
    <mergeCell ref="AJ236:AK236"/>
    <mergeCell ref="AL236:AM236"/>
    <mergeCell ref="AN236:AO236"/>
    <mergeCell ref="AP236:AQ236"/>
    <mergeCell ref="AG235:AH235"/>
    <mergeCell ref="AC235:AD235"/>
    <mergeCell ref="AE235:AF235"/>
    <mergeCell ref="Y235:Z235"/>
    <mergeCell ref="AA235:AB235"/>
    <mergeCell ref="N235:O235"/>
    <mergeCell ref="P235:Q235"/>
    <mergeCell ref="R235:S235"/>
    <mergeCell ref="T235:U235"/>
    <mergeCell ref="V235:W235"/>
    <mergeCell ref="AR235:AS235"/>
    <mergeCell ref="DO236:DP236"/>
    <mergeCell ref="DQ236:DR236"/>
    <mergeCell ref="DS236:DT236"/>
    <mergeCell ref="DU236:DV236"/>
    <mergeCell ref="DW236:DX236"/>
    <mergeCell ref="DL236:DM236"/>
    <mergeCell ref="DD236:DE236"/>
    <mergeCell ref="DF236:DG236"/>
    <mergeCell ref="DH236:DI236"/>
    <mergeCell ref="DJ236:DK236"/>
    <mergeCell ref="CW236:CX236"/>
    <mergeCell ref="CY236:CZ236"/>
    <mergeCell ref="DA236:DB236"/>
    <mergeCell ref="CS236:CT236"/>
    <mergeCell ref="CU236:CV236"/>
    <mergeCell ref="CH236:CI236"/>
    <mergeCell ref="CJ236:CK236"/>
    <mergeCell ref="CL236:CM236"/>
    <mergeCell ref="CN236:CO236"/>
    <mergeCell ref="CP236:CQ236"/>
    <mergeCell ref="CE236:CF236"/>
    <mergeCell ref="BW237:BX237"/>
    <mergeCell ref="BY237:BZ237"/>
    <mergeCell ref="CA237:CB237"/>
    <mergeCell ref="CC237:CD237"/>
    <mergeCell ref="BJ237:BK237"/>
    <mergeCell ref="BL237:BM237"/>
    <mergeCell ref="BN237:BO237"/>
    <mergeCell ref="BF237:BG237"/>
    <mergeCell ref="BH237:BI237"/>
    <mergeCell ref="AU237:AV237"/>
    <mergeCell ref="AW237:AX237"/>
    <mergeCell ref="AY237:AZ237"/>
    <mergeCell ref="BA237:BB237"/>
    <mergeCell ref="BC237:BD237"/>
    <mergeCell ref="AN239:AO239"/>
    <mergeCell ref="AP239:AQ239"/>
    <mergeCell ref="AG238:AH238"/>
    <mergeCell ref="AC238:AD238"/>
    <mergeCell ref="AE238:AF238"/>
    <mergeCell ref="Y238:Z238"/>
    <mergeCell ref="AA238:AB238"/>
    <mergeCell ref="N238:O238"/>
    <mergeCell ref="P238:Q238"/>
    <mergeCell ref="R238:S238"/>
    <mergeCell ref="T238:U238"/>
    <mergeCell ref="V238:W238"/>
    <mergeCell ref="DO237:DP237"/>
    <mergeCell ref="DQ237:DR237"/>
    <mergeCell ref="DS237:DT237"/>
    <mergeCell ref="DU237:DV237"/>
    <mergeCell ref="DW237:DX237"/>
    <mergeCell ref="DL237:DM237"/>
    <mergeCell ref="DD237:DE237"/>
    <mergeCell ref="DF237:DG237"/>
    <mergeCell ref="DH237:DI237"/>
    <mergeCell ref="DJ237:DK237"/>
    <mergeCell ref="CW237:CX237"/>
    <mergeCell ref="CY237:CZ237"/>
    <mergeCell ref="DA237:DB237"/>
    <mergeCell ref="CS237:CT237"/>
    <mergeCell ref="CU237:CV237"/>
    <mergeCell ref="CH237:CI237"/>
    <mergeCell ref="CJ237:CK237"/>
    <mergeCell ref="CL237:CM237"/>
    <mergeCell ref="CN237:CO237"/>
    <mergeCell ref="CP237:CQ237"/>
    <mergeCell ref="CE237:CF237"/>
    <mergeCell ref="BW238:BX238"/>
    <mergeCell ref="BY238:BZ238"/>
    <mergeCell ref="CA238:CB238"/>
    <mergeCell ref="CC238:CD238"/>
    <mergeCell ref="BJ238:BK238"/>
    <mergeCell ref="BL238:BM238"/>
    <mergeCell ref="BN238:BO238"/>
    <mergeCell ref="BF238:BG238"/>
    <mergeCell ref="BH238:BI238"/>
    <mergeCell ref="AU238:AV238"/>
    <mergeCell ref="AW238:AX238"/>
    <mergeCell ref="AY238:AZ238"/>
    <mergeCell ref="BA238:BB238"/>
    <mergeCell ref="BC238:BD238"/>
    <mergeCell ref="AR238:AS238"/>
    <mergeCell ref="AJ238:AK238"/>
    <mergeCell ref="AL238:AM238"/>
    <mergeCell ref="AN238:AO238"/>
    <mergeCell ref="AP238:AQ238"/>
    <mergeCell ref="AG237:AH237"/>
    <mergeCell ref="AC237:AD237"/>
    <mergeCell ref="AE237:AF237"/>
    <mergeCell ref="Y237:Z237"/>
    <mergeCell ref="AA237:AB237"/>
    <mergeCell ref="N237:O237"/>
    <mergeCell ref="P237:Q237"/>
    <mergeCell ref="R237:S237"/>
    <mergeCell ref="T237:U237"/>
    <mergeCell ref="V237:W237"/>
    <mergeCell ref="AR237:AS237"/>
    <mergeCell ref="AJ237:AK237"/>
    <mergeCell ref="DO238:DP238"/>
    <mergeCell ref="DQ238:DR238"/>
    <mergeCell ref="DS238:DT238"/>
    <mergeCell ref="DU238:DV238"/>
    <mergeCell ref="DW238:DX238"/>
    <mergeCell ref="DL238:DM238"/>
    <mergeCell ref="DD238:DE238"/>
    <mergeCell ref="DF238:DG238"/>
    <mergeCell ref="DH238:DI238"/>
    <mergeCell ref="DJ238:DK238"/>
    <mergeCell ref="CW238:CX238"/>
    <mergeCell ref="CY238:CZ238"/>
    <mergeCell ref="DA238:DB238"/>
    <mergeCell ref="CS238:CT238"/>
    <mergeCell ref="CU238:CV238"/>
    <mergeCell ref="CH238:CI238"/>
    <mergeCell ref="CJ238:CK238"/>
    <mergeCell ref="CL238:CM238"/>
    <mergeCell ref="CN238:CO238"/>
    <mergeCell ref="CP238:CQ238"/>
    <mergeCell ref="CE238:CF238"/>
    <mergeCell ref="BW239:BX239"/>
    <mergeCell ref="BY239:BZ239"/>
    <mergeCell ref="CA239:CB239"/>
    <mergeCell ref="CC239:CD239"/>
    <mergeCell ref="BJ239:BK239"/>
    <mergeCell ref="BL239:BM239"/>
    <mergeCell ref="BN239:BO239"/>
    <mergeCell ref="BF239:BG239"/>
    <mergeCell ref="BH239:BI239"/>
    <mergeCell ref="AU239:AV239"/>
    <mergeCell ref="AW239:AX239"/>
    <mergeCell ref="AY239:AZ239"/>
    <mergeCell ref="BA239:BB239"/>
    <mergeCell ref="BC239:BD239"/>
    <mergeCell ref="AP241:AQ241"/>
    <mergeCell ref="AG240:AH240"/>
    <mergeCell ref="AC240:AD240"/>
    <mergeCell ref="AE240:AF240"/>
    <mergeCell ref="Y240:Z240"/>
    <mergeCell ref="AA240:AB240"/>
    <mergeCell ref="N240:O240"/>
    <mergeCell ref="P240:Q240"/>
    <mergeCell ref="R240:S240"/>
    <mergeCell ref="T240:U240"/>
    <mergeCell ref="V240:W240"/>
    <mergeCell ref="DO239:DP239"/>
    <mergeCell ref="DQ239:DR239"/>
    <mergeCell ref="DS239:DT239"/>
    <mergeCell ref="DU239:DV239"/>
    <mergeCell ref="DW239:DX239"/>
    <mergeCell ref="DL239:DM239"/>
    <mergeCell ref="DD239:DE239"/>
    <mergeCell ref="DF239:DG239"/>
    <mergeCell ref="DH239:DI239"/>
    <mergeCell ref="DJ239:DK239"/>
    <mergeCell ref="CW239:CX239"/>
    <mergeCell ref="CY239:CZ239"/>
    <mergeCell ref="DA239:DB239"/>
    <mergeCell ref="CS239:CT239"/>
    <mergeCell ref="CU239:CV239"/>
    <mergeCell ref="CH239:CI239"/>
    <mergeCell ref="CJ239:CK239"/>
    <mergeCell ref="CL239:CM239"/>
    <mergeCell ref="CN239:CO239"/>
    <mergeCell ref="CP239:CQ239"/>
    <mergeCell ref="CE239:CF239"/>
    <mergeCell ref="BW240:BX240"/>
    <mergeCell ref="BY240:BZ240"/>
    <mergeCell ref="CA240:CB240"/>
    <mergeCell ref="CC240:CD240"/>
    <mergeCell ref="BJ240:BK240"/>
    <mergeCell ref="BL240:BM240"/>
    <mergeCell ref="BN240:BO240"/>
    <mergeCell ref="BF240:BG240"/>
    <mergeCell ref="BH240:BI240"/>
    <mergeCell ref="AU240:AV240"/>
    <mergeCell ref="AW240:AX240"/>
    <mergeCell ref="AY240:AZ240"/>
    <mergeCell ref="BA240:BB240"/>
    <mergeCell ref="BC240:BD240"/>
    <mergeCell ref="AR240:AS240"/>
    <mergeCell ref="AJ240:AK240"/>
    <mergeCell ref="AL240:AM240"/>
    <mergeCell ref="AN240:AO240"/>
    <mergeCell ref="AP240:AQ240"/>
    <mergeCell ref="AG239:AH239"/>
    <mergeCell ref="AC239:AD239"/>
    <mergeCell ref="AE239:AF239"/>
    <mergeCell ref="Y239:Z239"/>
    <mergeCell ref="AA239:AB239"/>
    <mergeCell ref="N239:O239"/>
    <mergeCell ref="P239:Q239"/>
    <mergeCell ref="R239:S239"/>
    <mergeCell ref="T239:U239"/>
    <mergeCell ref="V239:W239"/>
    <mergeCell ref="AR239:AS239"/>
    <mergeCell ref="AJ239:AK239"/>
    <mergeCell ref="AL239:AM239"/>
    <mergeCell ref="DO240:DP240"/>
    <mergeCell ref="DQ240:DR240"/>
    <mergeCell ref="DS240:DT240"/>
    <mergeCell ref="DU240:DV240"/>
    <mergeCell ref="DW240:DX240"/>
    <mergeCell ref="DL240:DM240"/>
    <mergeCell ref="DD240:DE240"/>
    <mergeCell ref="DF240:DG240"/>
    <mergeCell ref="DH240:DI240"/>
    <mergeCell ref="DJ240:DK240"/>
    <mergeCell ref="CW240:CX240"/>
    <mergeCell ref="CY240:CZ240"/>
    <mergeCell ref="DA240:DB240"/>
    <mergeCell ref="CS240:CT240"/>
    <mergeCell ref="CU240:CV240"/>
    <mergeCell ref="CH240:CI240"/>
    <mergeCell ref="CJ240:CK240"/>
    <mergeCell ref="CL240:CM240"/>
    <mergeCell ref="CN240:CO240"/>
    <mergeCell ref="CP240:CQ240"/>
    <mergeCell ref="CE240:CF240"/>
    <mergeCell ref="BW241:BX241"/>
    <mergeCell ref="BY241:BZ241"/>
    <mergeCell ref="CA241:CB241"/>
    <mergeCell ref="CC241:CD241"/>
    <mergeCell ref="BJ241:BK241"/>
    <mergeCell ref="BL241:BM241"/>
    <mergeCell ref="BN241:BO241"/>
    <mergeCell ref="BF241:BG241"/>
    <mergeCell ref="BH241:BI241"/>
    <mergeCell ref="AU241:AV241"/>
    <mergeCell ref="AW241:AX241"/>
    <mergeCell ref="AY241:AZ241"/>
    <mergeCell ref="BA241:BB241"/>
    <mergeCell ref="BC241:BD241"/>
    <mergeCell ref="AG242:AH242"/>
    <mergeCell ref="AC242:AD242"/>
    <mergeCell ref="AE242:AF242"/>
    <mergeCell ref="Y242:Z242"/>
    <mergeCell ref="AA242:AB242"/>
    <mergeCell ref="N242:O242"/>
    <mergeCell ref="P242:Q242"/>
    <mergeCell ref="R242:S242"/>
    <mergeCell ref="T242:U242"/>
    <mergeCell ref="V242:W242"/>
    <mergeCell ref="DO241:DP241"/>
    <mergeCell ref="DQ241:DR241"/>
    <mergeCell ref="DS241:DT241"/>
    <mergeCell ref="DU241:DV241"/>
    <mergeCell ref="DW241:DX241"/>
    <mergeCell ref="DL241:DM241"/>
    <mergeCell ref="DD241:DE241"/>
    <mergeCell ref="DF241:DG241"/>
    <mergeCell ref="DH241:DI241"/>
    <mergeCell ref="DJ241:DK241"/>
    <mergeCell ref="CW241:CX241"/>
    <mergeCell ref="CY241:CZ241"/>
    <mergeCell ref="DA241:DB241"/>
    <mergeCell ref="CS241:CT241"/>
    <mergeCell ref="CU241:CV241"/>
    <mergeCell ref="CH241:CI241"/>
    <mergeCell ref="CJ241:CK241"/>
    <mergeCell ref="CL241:CM241"/>
    <mergeCell ref="CN241:CO241"/>
    <mergeCell ref="CP241:CQ241"/>
    <mergeCell ref="CE241:CF241"/>
    <mergeCell ref="BW242:BX242"/>
    <mergeCell ref="BY242:BZ242"/>
    <mergeCell ref="CA242:CB242"/>
    <mergeCell ref="CC242:CD242"/>
    <mergeCell ref="BJ242:BK242"/>
    <mergeCell ref="BL242:BM242"/>
    <mergeCell ref="BN242:BO242"/>
    <mergeCell ref="BF242:BG242"/>
    <mergeCell ref="BH242:BI242"/>
    <mergeCell ref="AU242:AV242"/>
    <mergeCell ref="AW242:AX242"/>
    <mergeCell ref="AY242:AZ242"/>
    <mergeCell ref="BA242:BB242"/>
    <mergeCell ref="BC242:BD242"/>
    <mergeCell ref="AR242:AS242"/>
    <mergeCell ref="AJ242:AK242"/>
    <mergeCell ref="AL242:AM242"/>
    <mergeCell ref="AN242:AO242"/>
    <mergeCell ref="AP242:AQ242"/>
    <mergeCell ref="AG241:AH241"/>
    <mergeCell ref="AC241:AD241"/>
    <mergeCell ref="AE241:AF241"/>
    <mergeCell ref="Y241:Z241"/>
    <mergeCell ref="AA241:AB241"/>
    <mergeCell ref="N241:O241"/>
    <mergeCell ref="P241:Q241"/>
    <mergeCell ref="R241:S241"/>
    <mergeCell ref="T241:U241"/>
    <mergeCell ref="V241:W241"/>
    <mergeCell ref="AR241:AS241"/>
    <mergeCell ref="AJ241:AK241"/>
    <mergeCell ref="AL241:AM241"/>
    <mergeCell ref="AN241:AO241"/>
    <mergeCell ref="DO242:DP242"/>
    <mergeCell ref="DQ242:DR242"/>
    <mergeCell ref="DS242:DT242"/>
    <mergeCell ref="DU242:DV242"/>
    <mergeCell ref="DW242:DX242"/>
    <mergeCell ref="DL242:DM242"/>
    <mergeCell ref="DD242:DE242"/>
    <mergeCell ref="DF242:DG242"/>
    <mergeCell ref="DH242:DI242"/>
    <mergeCell ref="DJ242:DK242"/>
    <mergeCell ref="CW242:CX242"/>
    <mergeCell ref="CY242:CZ242"/>
    <mergeCell ref="DA242:DB242"/>
    <mergeCell ref="CS242:CT242"/>
    <mergeCell ref="CU242:CV242"/>
    <mergeCell ref="CH242:CI242"/>
    <mergeCell ref="CJ242:CK242"/>
    <mergeCell ref="CL242:CM242"/>
    <mergeCell ref="CN242:CO242"/>
    <mergeCell ref="CP242:CQ242"/>
    <mergeCell ref="CE242:CF242"/>
    <mergeCell ref="BW243:BX243"/>
    <mergeCell ref="BY243:BZ243"/>
    <mergeCell ref="CA243:CB243"/>
    <mergeCell ref="CC243:CD243"/>
    <mergeCell ref="BJ243:BK243"/>
    <mergeCell ref="BL243:BM243"/>
    <mergeCell ref="BN243:BO243"/>
    <mergeCell ref="BF243:BG243"/>
    <mergeCell ref="BH243:BI243"/>
    <mergeCell ref="AU243:AV243"/>
    <mergeCell ref="AW243:AX243"/>
    <mergeCell ref="AY243:AZ243"/>
    <mergeCell ref="BA243:BB243"/>
    <mergeCell ref="BC243:BD243"/>
    <mergeCell ref="N244:O244"/>
    <mergeCell ref="P244:Q244"/>
    <mergeCell ref="R244:S244"/>
    <mergeCell ref="T244:U244"/>
    <mergeCell ref="V244:W244"/>
    <mergeCell ref="DO243:DP243"/>
    <mergeCell ref="DQ243:DR243"/>
    <mergeCell ref="DS243:DT243"/>
    <mergeCell ref="DU243:DV243"/>
    <mergeCell ref="DW243:DX243"/>
    <mergeCell ref="DL243:DM243"/>
    <mergeCell ref="DD243:DE243"/>
    <mergeCell ref="DF243:DG243"/>
    <mergeCell ref="DH243:DI243"/>
    <mergeCell ref="DJ243:DK243"/>
    <mergeCell ref="CW243:CX243"/>
    <mergeCell ref="CY243:CZ243"/>
    <mergeCell ref="DA243:DB243"/>
    <mergeCell ref="CS243:CT243"/>
    <mergeCell ref="CU243:CV243"/>
    <mergeCell ref="CH243:CI243"/>
    <mergeCell ref="CJ243:CK243"/>
    <mergeCell ref="CL243:CM243"/>
    <mergeCell ref="CN243:CO243"/>
    <mergeCell ref="CP243:CQ243"/>
    <mergeCell ref="CE243:CF243"/>
    <mergeCell ref="BW244:BX244"/>
    <mergeCell ref="BY244:BZ244"/>
    <mergeCell ref="CA244:CB244"/>
    <mergeCell ref="CC244:CD244"/>
    <mergeCell ref="BJ244:BK244"/>
    <mergeCell ref="BL244:BM244"/>
    <mergeCell ref="BN244:BO244"/>
    <mergeCell ref="BF244:BG244"/>
    <mergeCell ref="BH244:BI244"/>
    <mergeCell ref="AU244:AV244"/>
    <mergeCell ref="AW244:AX244"/>
    <mergeCell ref="AY244:AZ244"/>
    <mergeCell ref="BA244:BB244"/>
    <mergeCell ref="BC244:BD244"/>
    <mergeCell ref="AR244:AS244"/>
    <mergeCell ref="AJ244:AK244"/>
    <mergeCell ref="AL244:AM244"/>
    <mergeCell ref="AN244:AO244"/>
    <mergeCell ref="AP244:AQ244"/>
    <mergeCell ref="AG243:AH243"/>
    <mergeCell ref="AC243:AD243"/>
    <mergeCell ref="AE243:AF243"/>
    <mergeCell ref="Y243:Z243"/>
    <mergeCell ref="AA243:AB243"/>
    <mergeCell ref="N243:O243"/>
    <mergeCell ref="P243:Q243"/>
    <mergeCell ref="R243:S243"/>
    <mergeCell ref="T243:U243"/>
    <mergeCell ref="V243:W243"/>
    <mergeCell ref="AR243:AS243"/>
    <mergeCell ref="AJ243:AK243"/>
    <mergeCell ref="AL243:AM243"/>
    <mergeCell ref="AN243:AO243"/>
    <mergeCell ref="AP243:AQ243"/>
    <mergeCell ref="P245:Q245"/>
    <mergeCell ref="R245:S245"/>
    <mergeCell ref="T245:U245"/>
    <mergeCell ref="V245:W245"/>
    <mergeCell ref="BW245:BX245"/>
    <mergeCell ref="BY245:BZ245"/>
    <mergeCell ref="CA245:CB245"/>
    <mergeCell ref="BH245:BI245"/>
    <mergeCell ref="BJ245:BK245"/>
    <mergeCell ref="BL245:BM245"/>
    <mergeCell ref="BN245:BO245"/>
    <mergeCell ref="BF245:BG245"/>
    <mergeCell ref="AU245:AV245"/>
    <mergeCell ref="AW245:AX245"/>
    <mergeCell ref="AY245:AZ245"/>
    <mergeCell ref="BA245:BB245"/>
    <mergeCell ref="BC245:BD245"/>
    <mergeCell ref="AP245:AQ245"/>
    <mergeCell ref="AR245:AS245"/>
    <mergeCell ref="AJ245:AK245"/>
    <mergeCell ref="AL245:AM245"/>
    <mergeCell ref="AN245:AO245"/>
    <mergeCell ref="DO244:DP244"/>
    <mergeCell ref="DQ244:DR244"/>
    <mergeCell ref="DS244:DT244"/>
    <mergeCell ref="DU244:DV244"/>
    <mergeCell ref="DW244:DX244"/>
    <mergeCell ref="DL244:DM244"/>
    <mergeCell ref="DD244:DE244"/>
    <mergeCell ref="DF244:DG244"/>
    <mergeCell ref="DH244:DI244"/>
    <mergeCell ref="DJ244:DK244"/>
    <mergeCell ref="CW244:CX244"/>
    <mergeCell ref="CY244:CZ244"/>
    <mergeCell ref="DA244:DB244"/>
    <mergeCell ref="CS244:CT244"/>
    <mergeCell ref="CU244:CV244"/>
    <mergeCell ref="CH244:CI244"/>
    <mergeCell ref="CJ244:CK244"/>
    <mergeCell ref="CL244:CM244"/>
    <mergeCell ref="CN244:CO244"/>
    <mergeCell ref="CP244:CQ244"/>
    <mergeCell ref="CE244:CF244"/>
    <mergeCell ref="AG244:AH244"/>
    <mergeCell ref="AC244:AD244"/>
    <mergeCell ref="AE244:AF244"/>
    <mergeCell ref="Y244:Z244"/>
    <mergeCell ref="AA244:AB244"/>
    <mergeCell ref="AR249:AS249"/>
    <mergeCell ref="AJ249:AK249"/>
    <mergeCell ref="AL249:AM249"/>
    <mergeCell ref="AN249:AO249"/>
    <mergeCell ref="AP249:AQ249"/>
    <mergeCell ref="AG248:AH248"/>
    <mergeCell ref="AC248:AD248"/>
    <mergeCell ref="AE248:AF248"/>
    <mergeCell ref="Y248:Z248"/>
    <mergeCell ref="AA248:AB248"/>
    <mergeCell ref="N248:O248"/>
    <mergeCell ref="P248:Q248"/>
    <mergeCell ref="R248:S248"/>
    <mergeCell ref="T248:U248"/>
    <mergeCell ref="V248:W248"/>
    <mergeCell ref="E246:I246"/>
    <mergeCell ref="DO245:DP245"/>
    <mergeCell ref="DQ245:DR245"/>
    <mergeCell ref="DS245:DT245"/>
    <mergeCell ref="DU245:DV245"/>
    <mergeCell ref="DW245:DX245"/>
    <mergeCell ref="DJ245:DK245"/>
    <mergeCell ref="DL245:DM245"/>
    <mergeCell ref="DD245:DE245"/>
    <mergeCell ref="DF245:DG245"/>
    <mergeCell ref="DH245:DI245"/>
    <mergeCell ref="CU245:CV245"/>
    <mergeCell ref="CW245:CX245"/>
    <mergeCell ref="CY245:CZ245"/>
    <mergeCell ref="DA245:DB245"/>
    <mergeCell ref="CS245:CT245"/>
    <mergeCell ref="CH245:CI245"/>
    <mergeCell ref="CJ245:CK245"/>
    <mergeCell ref="CL245:CM245"/>
    <mergeCell ref="CN245:CO245"/>
    <mergeCell ref="CP245:CQ245"/>
    <mergeCell ref="CC245:CD245"/>
    <mergeCell ref="CE245:CF245"/>
    <mergeCell ref="BW248:BX248"/>
    <mergeCell ref="BY248:BZ248"/>
    <mergeCell ref="CA248:CB248"/>
    <mergeCell ref="CC248:CD248"/>
    <mergeCell ref="BJ248:BK248"/>
    <mergeCell ref="BL248:BM248"/>
    <mergeCell ref="BN248:BO248"/>
    <mergeCell ref="BF248:BG248"/>
    <mergeCell ref="BH248:BI248"/>
    <mergeCell ref="AU248:AV248"/>
    <mergeCell ref="AW248:AX248"/>
    <mergeCell ref="AY248:AZ248"/>
    <mergeCell ref="BA248:BB248"/>
    <mergeCell ref="BC248:BD248"/>
    <mergeCell ref="AR248:AS248"/>
    <mergeCell ref="AJ248:AK248"/>
    <mergeCell ref="AL248:AM248"/>
    <mergeCell ref="AN248:AO248"/>
    <mergeCell ref="AP248:AQ248"/>
    <mergeCell ref="AG245:AH245"/>
    <mergeCell ref="AA245:AB245"/>
    <mergeCell ref="AC245:AD245"/>
    <mergeCell ref="AE245:AF245"/>
    <mergeCell ref="Y245:Z245"/>
    <mergeCell ref="J245:M245"/>
    <mergeCell ref="N245:O245"/>
    <mergeCell ref="DO248:DP248"/>
    <mergeCell ref="DQ248:DR248"/>
    <mergeCell ref="DS248:DT248"/>
    <mergeCell ref="DU248:DV248"/>
    <mergeCell ref="DW248:DX248"/>
    <mergeCell ref="DL248:DM248"/>
    <mergeCell ref="DD248:DE248"/>
    <mergeCell ref="DF248:DG248"/>
    <mergeCell ref="DH248:DI248"/>
    <mergeCell ref="DJ248:DK248"/>
    <mergeCell ref="CW248:CX248"/>
    <mergeCell ref="CY248:CZ248"/>
    <mergeCell ref="DA248:DB248"/>
    <mergeCell ref="CS248:CT248"/>
    <mergeCell ref="CU248:CV248"/>
    <mergeCell ref="CH248:CI248"/>
    <mergeCell ref="CJ248:CK248"/>
    <mergeCell ref="CL248:CM248"/>
    <mergeCell ref="CN248:CO248"/>
    <mergeCell ref="CP248:CQ248"/>
    <mergeCell ref="CE248:CF248"/>
    <mergeCell ref="BW249:BX249"/>
    <mergeCell ref="BY249:BZ249"/>
    <mergeCell ref="CA249:CB249"/>
    <mergeCell ref="CC249:CD249"/>
    <mergeCell ref="BJ249:BK249"/>
    <mergeCell ref="BL249:BM249"/>
    <mergeCell ref="BN249:BO249"/>
    <mergeCell ref="BF249:BG249"/>
    <mergeCell ref="BH249:BI249"/>
    <mergeCell ref="AU249:AV249"/>
    <mergeCell ref="AW249:AX249"/>
    <mergeCell ref="AY249:AZ249"/>
    <mergeCell ref="BA249:BB249"/>
    <mergeCell ref="BC249:BD249"/>
    <mergeCell ref="AJ251:AK251"/>
    <mergeCell ref="AL251:AM251"/>
    <mergeCell ref="AN251:AO251"/>
    <mergeCell ref="AP251:AQ251"/>
    <mergeCell ref="AG250:AH250"/>
    <mergeCell ref="AC250:AD250"/>
    <mergeCell ref="AE250:AF250"/>
    <mergeCell ref="Y250:Z250"/>
    <mergeCell ref="AA250:AB250"/>
    <mergeCell ref="N250:O250"/>
    <mergeCell ref="P250:Q250"/>
    <mergeCell ref="R250:S250"/>
    <mergeCell ref="T250:U250"/>
    <mergeCell ref="V250:W250"/>
    <mergeCell ref="DO249:DP249"/>
    <mergeCell ref="DQ249:DR249"/>
    <mergeCell ref="DS249:DT249"/>
    <mergeCell ref="DU249:DV249"/>
    <mergeCell ref="DW249:DX249"/>
    <mergeCell ref="DL249:DM249"/>
    <mergeCell ref="DD249:DE249"/>
    <mergeCell ref="DF249:DG249"/>
    <mergeCell ref="DH249:DI249"/>
    <mergeCell ref="DJ249:DK249"/>
    <mergeCell ref="CW249:CX249"/>
    <mergeCell ref="CY249:CZ249"/>
    <mergeCell ref="DA249:DB249"/>
    <mergeCell ref="CS249:CT249"/>
    <mergeCell ref="CU249:CV249"/>
    <mergeCell ref="CH249:CI249"/>
    <mergeCell ref="CJ249:CK249"/>
    <mergeCell ref="CL249:CM249"/>
    <mergeCell ref="CN249:CO249"/>
    <mergeCell ref="CP249:CQ249"/>
    <mergeCell ref="CE249:CF249"/>
    <mergeCell ref="BW250:BX250"/>
    <mergeCell ref="BY250:BZ250"/>
    <mergeCell ref="CA250:CB250"/>
    <mergeCell ref="CC250:CD250"/>
    <mergeCell ref="BJ250:BK250"/>
    <mergeCell ref="BL250:BM250"/>
    <mergeCell ref="BN250:BO250"/>
    <mergeCell ref="BF250:BG250"/>
    <mergeCell ref="BH250:BI250"/>
    <mergeCell ref="AU250:AV250"/>
    <mergeCell ref="AW250:AX250"/>
    <mergeCell ref="AY250:AZ250"/>
    <mergeCell ref="BA250:BB250"/>
    <mergeCell ref="BC250:BD250"/>
    <mergeCell ref="AR250:AS250"/>
    <mergeCell ref="AJ250:AK250"/>
    <mergeCell ref="AL250:AM250"/>
    <mergeCell ref="AN250:AO250"/>
    <mergeCell ref="AP250:AQ250"/>
    <mergeCell ref="AG249:AH249"/>
    <mergeCell ref="AC249:AD249"/>
    <mergeCell ref="AE249:AF249"/>
    <mergeCell ref="Y249:Z249"/>
    <mergeCell ref="AA249:AB249"/>
    <mergeCell ref="N249:O249"/>
    <mergeCell ref="P249:Q249"/>
    <mergeCell ref="R249:S249"/>
    <mergeCell ref="T249:U249"/>
    <mergeCell ref="V249:W249"/>
    <mergeCell ref="DO250:DP250"/>
    <mergeCell ref="DQ250:DR250"/>
    <mergeCell ref="DS250:DT250"/>
    <mergeCell ref="DU250:DV250"/>
    <mergeCell ref="DW250:DX250"/>
    <mergeCell ref="DL250:DM250"/>
    <mergeCell ref="DD250:DE250"/>
    <mergeCell ref="DF250:DG250"/>
    <mergeCell ref="DH250:DI250"/>
    <mergeCell ref="DJ250:DK250"/>
    <mergeCell ref="CW250:CX250"/>
    <mergeCell ref="CY250:CZ250"/>
    <mergeCell ref="DA250:DB250"/>
    <mergeCell ref="CS250:CT250"/>
    <mergeCell ref="CU250:CV250"/>
    <mergeCell ref="CH250:CI250"/>
    <mergeCell ref="CJ250:CK250"/>
    <mergeCell ref="CL250:CM250"/>
    <mergeCell ref="CN250:CO250"/>
    <mergeCell ref="CP250:CQ250"/>
    <mergeCell ref="CE250:CF250"/>
    <mergeCell ref="BW251:BX251"/>
    <mergeCell ref="BY251:BZ251"/>
    <mergeCell ref="CA251:CB251"/>
    <mergeCell ref="CC251:CD251"/>
    <mergeCell ref="BJ251:BK251"/>
    <mergeCell ref="BL251:BM251"/>
    <mergeCell ref="BN251:BO251"/>
    <mergeCell ref="BF251:BG251"/>
    <mergeCell ref="BH251:BI251"/>
    <mergeCell ref="AU251:AV251"/>
    <mergeCell ref="AW251:AX251"/>
    <mergeCell ref="AY251:AZ251"/>
    <mergeCell ref="BA251:BB251"/>
    <mergeCell ref="BC251:BD251"/>
    <mergeCell ref="AL253:AM253"/>
    <mergeCell ref="AN253:AO253"/>
    <mergeCell ref="AP253:AQ253"/>
    <mergeCell ref="AG252:AH252"/>
    <mergeCell ref="AC252:AD252"/>
    <mergeCell ref="AE252:AF252"/>
    <mergeCell ref="Y252:Z252"/>
    <mergeCell ref="AA252:AB252"/>
    <mergeCell ref="N252:O252"/>
    <mergeCell ref="P252:Q252"/>
    <mergeCell ref="R252:S252"/>
    <mergeCell ref="T252:U252"/>
    <mergeCell ref="V252:W252"/>
    <mergeCell ref="DO251:DP251"/>
    <mergeCell ref="DQ251:DR251"/>
    <mergeCell ref="DS251:DT251"/>
    <mergeCell ref="DU251:DV251"/>
    <mergeCell ref="DW251:DX251"/>
    <mergeCell ref="DL251:DM251"/>
    <mergeCell ref="DD251:DE251"/>
    <mergeCell ref="DF251:DG251"/>
    <mergeCell ref="DH251:DI251"/>
    <mergeCell ref="DJ251:DK251"/>
    <mergeCell ref="CW251:CX251"/>
    <mergeCell ref="CY251:CZ251"/>
    <mergeCell ref="DA251:DB251"/>
    <mergeCell ref="CS251:CT251"/>
    <mergeCell ref="CU251:CV251"/>
    <mergeCell ref="CH251:CI251"/>
    <mergeCell ref="CJ251:CK251"/>
    <mergeCell ref="CL251:CM251"/>
    <mergeCell ref="CN251:CO251"/>
    <mergeCell ref="CP251:CQ251"/>
    <mergeCell ref="CE251:CF251"/>
    <mergeCell ref="BW252:BX252"/>
    <mergeCell ref="BY252:BZ252"/>
    <mergeCell ref="CA252:CB252"/>
    <mergeCell ref="CC252:CD252"/>
    <mergeCell ref="BJ252:BK252"/>
    <mergeCell ref="BL252:BM252"/>
    <mergeCell ref="BN252:BO252"/>
    <mergeCell ref="BF252:BG252"/>
    <mergeCell ref="BH252:BI252"/>
    <mergeCell ref="AU252:AV252"/>
    <mergeCell ref="AW252:AX252"/>
    <mergeCell ref="AY252:AZ252"/>
    <mergeCell ref="BA252:BB252"/>
    <mergeCell ref="BC252:BD252"/>
    <mergeCell ref="AR252:AS252"/>
    <mergeCell ref="AJ252:AK252"/>
    <mergeCell ref="AL252:AM252"/>
    <mergeCell ref="AN252:AO252"/>
    <mergeCell ref="AP252:AQ252"/>
    <mergeCell ref="AG251:AH251"/>
    <mergeCell ref="AC251:AD251"/>
    <mergeCell ref="AE251:AF251"/>
    <mergeCell ref="Y251:Z251"/>
    <mergeCell ref="AA251:AB251"/>
    <mergeCell ref="N251:O251"/>
    <mergeCell ref="P251:Q251"/>
    <mergeCell ref="R251:S251"/>
    <mergeCell ref="T251:U251"/>
    <mergeCell ref="V251:W251"/>
    <mergeCell ref="AR251:AS251"/>
    <mergeCell ref="DO252:DP252"/>
    <mergeCell ref="DQ252:DR252"/>
    <mergeCell ref="DS252:DT252"/>
    <mergeCell ref="DU252:DV252"/>
    <mergeCell ref="DW252:DX252"/>
    <mergeCell ref="DL252:DM252"/>
    <mergeCell ref="DD252:DE252"/>
    <mergeCell ref="DF252:DG252"/>
    <mergeCell ref="DH252:DI252"/>
    <mergeCell ref="DJ252:DK252"/>
    <mergeCell ref="CW252:CX252"/>
    <mergeCell ref="CY252:CZ252"/>
    <mergeCell ref="DA252:DB252"/>
    <mergeCell ref="CS252:CT252"/>
    <mergeCell ref="CU252:CV252"/>
    <mergeCell ref="CH252:CI252"/>
    <mergeCell ref="CJ252:CK252"/>
    <mergeCell ref="CL252:CM252"/>
    <mergeCell ref="CN252:CO252"/>
    <mergeCell ref="CP252:CQ252"/>
    <mergeCell ref="CE252:CF252"/>
    <mergeCell ref="BW253:BX253"/>
    <mergeCell ref="BY253:BZ253"/>
    <mergeCell ref="CA253:CB253"/>
    <mergeCell ref="CC253:CD253"/>
    <mergeCell ref="BJ253:BK253"/>
    <mergeCell ref="BL253:BM253"/>
    <mergeCell ref="BN253:BO253"/>
    <mergeCell ref="BF253:BG253"/>
    <mergeCell ref="BH253:BI253"/>
    <mergeCell ref="AU253:AV253"/>
    <mergeCell ref="AW253:AX253"/>
    <mergeCell ref="AY253:AZ253"/>
    <mergeCell ref="BA253:BB253"/>
    <mergeCell ref="BC253:BD253"/>
    <mergeCell ref="AN255:AO255"/>
    <mergeCell ref="AP255:AQ255"/>
    <mergeCell ref="AG254:AH254"/>
    <mergeCell ref="AC254:AD254"/>
    <mergeCell ref="AE254:AF254"/>
    <mergeCell ref="Y254:Z254"/>
    <mergeCell ref="AA254:AB254"/>
    <mergeCell ref="N254:O254"/>
    <mergeCell ref="P254:Q254"/>
    <mergeCell ref="R254:S254"/>
    <mergeCell ref="T254:U254"/>
    <mergeCell ref="V254:W254"/>
    <mergeCell ref="DO253:DP253"/>
    <mergeCell ref="DQ253:DR253"/>
    <mergeCell ref="DS253:DT253"/>
    <mergeCell ref="DU253:DV253"/>
    <mergeCell ref="DW253:DX253"/>
    <mergeCell ref="DL253:DM253"/>
    <mergeCell ref="DD253:DE253"/>
    <mergeCell ref="DF253:DG253"/>
    <mergeCell ref="DH253:DI253"/>
    <mergeCell ref="DJ253:DK253"/>
    <mergeCell ref="CW253:CX253"/>
    <mergeCell ref="CY253:CZ253"/>
    <mergeCell ref="DA253:DB253"/>
    <mergeCell ref="CS253:CT253"/>
    <mergeCell ref="CU253:CV253"/>
    <mergeCell ref="CH253:CI253"/>
    <mergeCell ref="CJ253:CK253"/>
    <mergeCell ref="CL253:CM253"/>
    <mergeCell ref="CN253:CO253"/>
    <mergeCell ref="CP253:CQ253"/>
    <mergeCell ref="CE253:CF253"/>
    <mergeCell ref="BW254:BX254"/>
    <mergeCell ref="BY254:BZ254"/>
    <mergeCell ref="CA254:CB254"/>
    <mergeCell ref="CC254:CD254"/>
    <mergeCell ref="BJ254:BK254"/>
    <mergeCell ref="BL254:BM254"/>
    <mergeCell ref="BN254:BO254"/>
    <mergeCell ref="BF254:BG254"/>
    <mergeCell ref="BH254:BI254"/>
    <mergeCell ref="AU254:AV254"/>
    <mergeCell ref="AW254:AX254"/>
    <mergeCell ref="AY254:AZ254"/>
    <mergeCell ref="BA254:BB254"/>
    <mergeCell ref="BC254:BD254"/>
    <mergeCell ref="AR254:AS254"/>
    <mergeCell ref="AJ254:AK254"/>
    <mergeCell ref="AL254:AM254"/>
    <mergeCell ref="AN254:AO254"/>
    <mergeCell ref="AP254:AQ254"/>
    <mergeCell ref="AG253:AH253"/>
    <mergeCell ref="AC253:AD253"/>
    <mergeCell ref="AE253:AF253"/>
    <mergeCell ref="Y253:Z253"/>
    <mergeCell ref="AA253:AB253"/>
    <mergeCell ref="N253:O253"/>
    <mergeCell ref="P253:Q253"/>
    <mergeCell ref="R253:S253"/>
    <mergeCell ref="T253:U253"/>
    <mergeCell ref="V253:W253"/>
    <mergeCell ref="AR253:AS253"/>
    <mergeCell ref="AJ253:AK253"/>
    <mergeCell ref="DO254:DP254"/>
    <mergeCell ref="DQ254:DR254"/>
    <mergeCell ref="DS254:DT254"/>
    <mergeCell ref="DU254:DV254"/>
    <mergeCell ref="DW254:DX254"/>
    <mergeCell ref="DL254:DM254"/>
    <mergeCell ref="DD254:DE254"/>
    <mergeCell ref="DF254:DG254"/>
    <mergeCell ref="DH254:DI254"/>
    <mergeCell ref="DJ254:DK254"/>
    <mergeCell ref="CW254:CX254"/>
    <mergeCell ref="CY254:CZ254"/>
    <mergeCell ref="DA254:DB254"/>
    <mergeCell ref="CS254:CT254"/>
    <mergeCell ref="CU254:CV254"/>
    <mergeCell ref="CH254:CI254"/>
    <mergeCell ref="CJ254:CK254"/>
    <mergeCell ref="CL254:CM254"/>
    <mergeCell ref="CN254:CO254"/>
    <mergeCell ref="CP254:CQ254"/>
    <mergeCell ref="CE254:CF254"/>
    <mergeCell ref="BW255:BX255"/>
    <mergeCell ref="BY255:BZ255"/>
    <mergeCell ref="CA255:CB255"/>
    <mergeCell ref="CC255:CD255"/>
    <mergeCell ref="BJ255:BK255"/>
    <mergeCell ref="BL255:BM255"/>
    <mergeCell ref="BN255:BO255"/>
    <mergeCell ref="BF255:BG255"/>
    <mergeCell ref="BH255:BI255"/>
    <mergeCell ref="AU255:AV255"/>
    <mergeCell ref="AW255:AX255"/>
    <mergeCell ref="AY255:AZ255"/>
    <mergeCell ref="BA255:BB255"/>
    <mergeCell ref="BC255:BD255"/>
    <mergeCell ref="AP257:AQ257"/>
    <mergeCell ref="AG256:AH256"/>
    <mergeCell ref="AC256:AD256"/>
    <mergeCell ref="AE256:AF256"/>
    <mergeCell ref="Y256:Z256"/>
    <mergeCell ref="AA256:AB256"/>
    <mergeCell ref="N256:O256"/>
    <mergeCell ref="P256:Q256"/>
    <mergeCell ref="R256:S256"/>
    <mergeCell ref="T256:U256"/>
    <mergeCell ref="V256:W256"/>
    <mergeCell ref="DO255:DP255"/>
    <mergeCell ref="DQ255:DR255"/>
    <mergeCell ref="DS255:DT255"/>
    <mergeCell ref="DU255:DV255"/>
    <mergeCell ref="DW255:DX255"/>
    <mergeCell ref="DL255:DM255"/>
    <mergeCell ref="DD255:DE255"/>
    <mergeCell ref="DF255:DG255"/>
    <mergeCell ref="DH255:DI255"/>
    <mergeCell ref="DJ255:DK255"/>
    <mergeCell ref="CW255:CX255"/>
    <mergeCell ref="CY255:CZ255"/>
    <mergeCell ref="DA255:DB255"/>
    <mergeCell ref="CS255:CT255"/>
    <mergeCell ref="CU255:CV255"/>
    <mergeCell ref="CH255:CI255"/>
    <mergeCell ref="CJ255:CK255"/>
    <mergeCell ref="CL255:CM255"/>
    <mergeCell ref="CN255:CO255"/>
    <mergeCell ref="CP255:CQ255"/>
    <mergeCell ref="CE255:CF255"/>
    <mergeCell ref="BW256:BX256"/>
    <mergeCell ref="BY256:BZ256"/>
    <mergeCell ref="CA256:CB256"/>
    <mergeCell ref="CC256:CD256"/>
    <mergeCell ref="BJ256:BK256"/>
    <mergeCell ref="BL256:BM256"/>
    <mergeCell ref="BN256:BO256"/>
    <mergeCell ref="BF256:BG256"/>
    <mergeCell ref="BH256:BI256"/>
    <mergeCell ref="AU256:AV256"/>
    <mergeCell ref="AW256:AX256"/>
    <mergeCell ref="AY256:AZ256"/>
    <mergeCell ref="BA256:BB256"/>
    <mergeCell ref="BC256:BD256"/>
    <mergeCell ref="AR256:AS256"/>
    <mergeCell ref="AJ256:AK256"/>
    <mergeCell ref="AL256:AM256"/>
    <mergeCell ref="AN256:AO256"/>
    <mergeCell ref="AP256:AQ256"/>
    <mergeCell ref="AG255:AH255"/>
    <mergeCell ref="AC255:AD255"/>
    <mergeCell ref="AE255:AF255"/>
    <mergeCell ref="Y255:Z255"/>
    <mergeCell ref="AA255:AB255"/>
    <mergeCell ref="N255:O255"/>
    <mergeCell ref="P255:Q255"/>
    <mergeCell ref="R255:S255"/>
    <mergeCell ref="T255:U255"/>
    <mergeCell ref="V255:W255"/>
    <mergeCell ref="AR255:AS255"/>
    <mergeCell ref="AJ255:AK255"/>
    <mergeCell ref="AL255:AM255"/>
    <mergeCell ref="DO256:DP256"/>
    <mergeCell ref="DQ256:DR256"/>
    <mergeCell ref="DS256:DT256"/>
    <mergeCell ref="DU256:DV256"/>
    <mergeCell ref="DW256:DX256"/>
    <mergeCell ref="DL256:DM256"/>
    <mergeCell ref="DD256:DE256"/>
    <mergeCell ref="DF256:DG256"/>
    <mergeCell ref="DH256:DI256"/>
    <mergeCell ref="DJ256:DK256"/>
    <mergeCell ref="CW256:CX256"/>
    <mergeCell ref="CY256:CZ256"/>
    <mergeCell ref="DA256:DB256"/>
    <mergeCell ref="CS256:CT256"/>
    <mergeCell ref="CU256:CV256"/>
    <mergeCell ref="CH256:CI256"/>
    <mergeCell ref="CJ256:CK256"/>
    <mergeCell ref="CL256:CM256"/>
    <mergeCell ref="CN256:CO256"/>
    <mergeCell ref="CP256:CQ256"/>
    <mergeCell ref="CE256:CF256"/>
    <mergeCell ref="BW257:BX257"/>
    <mergeCell ref="BY257:BZ257"/>
    <mergeCell ref="CA257:CB257"/>
    <mergeCell ref="CC257:CD257"/>
    <mergeCell ref="BJ257:BK257"/>
    <mergeCell ref="BL257:BM257"/>
    <mergeCell ref="BN257:BO257"/>
    <mergeCell ref="BF257:BG257"/>
    <mergeCell ref="BH257:BI257"/>
    <mergeCell ref="AU257:AV257"/>
    <mergeCell ref="AW257:AX257"/>
    <mergeCell ref="AY257:AZ257"/>
    <mergeCell ref="BA257:BB257"/>
    <mergeCell ref="BC257:BD257"/>
    <mergeCell ref="AG258:AH258"/>
    <mergeCell ref="AC258:AD258"/>
    <mergeCell ref="AE258:AF258"/>
    <mergeCell ref="Y258:Z258"/>
    <mergeCell ref="AA258:AB258"/>
    <mergeCell ref="N258:O258"/>
    <mergeCell ref="P258:Q258"/>
    <mergeCell ref="R258:S258"/>
    <mergeCell ref="T258:U258"/>
    <mergeCell ref="V258:W258"/>
    <mergeCell ref="DO257:DP257"/>
    <mergeCell ref="DQ257:DR257"/>
    <mergeCell ref="DS257:DT257"/>
    <mergeCell ref="DU257:DV257"/>
    <mergeCell ref="DW257:DX257"/>
    <mergeCell ref="DL257:DM257"/>
    <mergeCell ref="DD257:DE257"/>
    <mergeCell ref="DF257:DG257"/>
    <mergeCell ref="DH257:DI257"/>
    <mergeCell ref="DJ257:DK257"/>
    <mergeCell ref="CW257:CX257"/>
    <mergeCell ref="CY257:CZ257"/>
    <mergeCell ref="DA257:DB257"/>
    <mergeCell ref="CS257:CT257"/>
    <mergeCell ref="CU257:CV257"/>
    <mergeCell ref="CH257:CI257"/>
    <mergeCell ref="CJ257:CK257"/>
    <mergeCell ref="CL257:CM257"/>
    <mergeCell ref="CN257:CO257"/>
    <mergeCell ref="CP257:CQ257"/>
    <mergeCell ref="CE257:CF257"/>
    <mergeCell ref="BW258:BX258"/>
    <mergeCell ref="BY258:BZ258"/>
    <mergeCell ref="CA258:CB258"/>
    <mergeCell ref="CC258:CD258"/>
    <mergeCell ref="BJ258:BK258"/>
    <mergeCell ref="BL258:BM258"/>
    <mergeCell ref="BN258:BO258"/>
    <mergeCell ref="BF258:BG258"/>
    <mergeCell ref="BH258:BI258"/>
    <mergeCell ref="AU258:AV258"/>
    <mergeCell ref="AW258:AX258"/>
    <mergeCell ref="AY258:AZ258"/>
    <mergeCell ref="BA258:BB258"/>
    <mergeCell ref="BC258:BD258"/>
    <mergeCell ref="AR258:AS258"/>
    <mergeCell ref="AJ258:AK258"/>
    <mergeCell ref="AL258:AM258"/>
    <mergeCell ref="AN258:AO258"/>
    <mergeCell ref="AP258:AQ258"/>
    <mergeCell ref="AG257:AH257"/>
    <mergeCell ref="AC257:AD257"/>
    <mergeCell ref="AE257:AF257"/>
    <mergeCell ref="Y257:Z257"/>
    <mergeCell ref="AA257:AB257"/>
    <mergeCell ref="N257:O257"/>
    <mergeCell ref="P257:Q257"/>
    <mergeCell ref="R257:S257"/>
    <mergeCell ref="T257:U257"/>
    <mergeCell ref="V257:W257"/>
    <mergeCell ref="AR257:AS257"/>
    <mergeCell ref="AJ257:AK257"/>
    <mergeCell ref="AL257:AM257"/>
    <mergeCell ref="AN257:AO257"/>
    <mergeCell ref="DO258:DP258"/>
    <mergeCell ref="DQ258:DR258"/>
    <mergeCell ref="DS258:DT258"/>
    <mergeCell ref="DU258:DV258"/>
    <mergeCell ref="DW258:DX258"/>
    <mergeCell ref="DL258:DM258"/>
    <mergeCell ref="DD258:DE258"/>
    <mergeCell ref="DF258:DG258"/>
    <mergeCell ref="DH258:DI258"/>
    <mergeCell ref="DJ258:DK258"/>
    <mergeCell ref="CW258:CX258"/>
    <mergeCell ref="CY258:CZ258"/>
    <mergeCell ref="DA258:DB258"/>
    <mergeCell ref="CS258:CT258"/>
    <mergeCell ref="CU258:CV258"/>
    <mergeCell ref="CH258:CI258"/>
    <mergeCell ref="CJ258:CK258"/>
    <mergeCell ref="CL258:CM258"/>
    <mergeCell ref="CN258:CO258"/>
    <mergeCell ref="CP258:CQ258"/>
    <mergeCell ref="CE258:CF258"/>
    <mergeCell ref="BW259:BX259"/>
    <mergeCell ref="BY259:BZ259"/>
    <mergeCell ref="CA259:CB259"/>
    <mergeCell ref="CC259:CD259"/>
    <mergeCell ref="BJ259:BK259"/>
    <mergeCell ref="BL259:BM259"/>
    <mergeCell ref="BN259:BO259"/>
    <mergeCell ref="BF259:BG259"/>
    <mergeCell ref="BH259:BI259"/>
    <mergeCell ref="AU259:AV259"/>
    <mergeCell ref="AW259:AX259"/>
    <mergeCell ref="AY259:AZ259"/>
    <mergeCell ref="BA259:BB259"/>
    <mergeCell ref="BC259:BD259"/>
    <mergeCell ref="AP260:AQ260"/>
    <mergeCell ref="AR260:AS260"/>
    <mergeCell ref="AJ260:AK260"/>
    <mergeCell ref="AL260:AM260"/>
    <mergeCell ref="AN260:AO260"/>
    <mergeCell ref="DO259:DP259"/>
    <mergeCell ref="DQ259:DR259"/>
    <mergeCell ref="DS259:DT259"/>
    <mergeCell ref="DU259:DV259"/>
    <mergeCell ref="DW259:DX259"/>
    <mergeCell ref="DL259:DM259"/>
    <mergeCell ref="DD259:DE259"/>
    <mergeCell ref="DF259:DG259"/>
    <mergeCell ref="DH259:DI259"/>
    <mergeCell ref="DJ259:DK259"/>
    <mergeCell ref="CW259:CX259"/>
    <mergeCell ref="CY259:CZ259"/>
    <mergeCell ref="DA259:DB259"/>
    <mergeCell ref="CS259:CT259"/>
    <mergeCell ref="CU259:CV259"/>
    <mergeCell ref="CH259:CI259"/>
    <mergeCell ref="CJ259:CK259"/>
    <mergeCell ref="CL259:CM259"/>
    <mergeCell ref="CN259:CO259"/>
    <mergeCell ref="CP259:CQ259"/>
    <mergeCell ref="CE259:CF259"/>
    <mergeCell ref="AG259:AH259"/>
    <mergeCell ref="AC259:AD259"/>
    <mergeCell ref="AE259:AF259"/>
    <mergeCell ref="Y259:Z259"/>
    <mergeCell ref="AA259:AB259"/>
    <mergeCell ref="N259:O259"/>
    <mergeCell ref="P259:Q259"/>
    <mergeCell ref="R259:S259"/>
    <mergeCell ref="T259:U259"/>
    <mergeCell ref="V259:W259"/>
    <mergeCell ref="AR259:AS259"/>
    <mergeCell ref="AJ259:AK259"/>
    <mergeCell ref="AL259:AM259"/>
    <mergeCell ref="AN259:AO259"/>
    <mergeCell ref="AP259:AQ259"/>
    <mergeCell ref="E261:I261"/>
    <mergeCell ref="DO260:DP260"/>
    <mergeCell ref="DQ260:DR260"/>
    <mergeCell ref="DS260:DT260"/>
    <mergeCell ref="DU260:DV260"/>
    <mergeCell ref="DW260:DX260"/>
    <mergeCell ref="DJ260:DK260"/>
    <mergeCell ref="DL260:DM260"/>
    <mergeCell ref="DD260:DE260"/>
    <mergeCell ref="DF260:DG260"/>
    <mergeCell ref="DH260:DI260"/>
    <mergeCell ref="CU260:CV260"/>
    <mergeCell ref="CW260:CX260"/>
    <mergeCell ref="CY260:CZ260"/>
    <mergeCell ref="DA260:DB260"/>
    <mergeCell ref="CS260:CT260"/>
    <mergeCell ref="CH260:CI260"/>
    <mergeCell ref="CJ260:CK260"/>
    <mergeCell ref="CL260:CM260"/>
    <mergeCell ref="CN260:CO260"/>
    <mergeCell ref="CP260:CQ260"/>
    <mergeCell ref="CC260:CD260"/>
    <mergeCell ref="CE260:CF260"/>
    <mergeCell ref="BJ263:BK263"/>
    <mergeCell ref="BL263:BM263"/>
    <mergeCell ref="BN263:BO263"/>
    <mergeCell ref="BF263:BG263"/>
    <mergeCell ref="BH263:BI263"/>
    <mergeCell ref="AU263:AV263"/>
    <mergeCell ref="AW263:AX263"/>
    <mergeCell ref="AY263:AZ263"/>
    <mergeCell ref="BA263:BB263"/>
    <mergeCell ref="BC263:BD263"/>
    <mergeCell ref="AR263:AS263"/>
    <mergeCell ref="AJ263:AK263"/>
    <mergeCell ref="AL263:AM263"/>
    <mergeCell ref="AN263:AO263"/>
    <mergeCell ref="AP263:AQ263"/>
    <mergeCell ref="AC263:AD263"/>
    <mergeCell ref="AE263:AF263"/>
    <mergeCell ref="AG260:AH260"/>
    <mergeCell ref="AA260:AB260"/>
    <mergeCell ref="AC260:AD260"/>
    <mergeCell ref="AE260:AF260"/>
    <mergeCell ref="Y260:Z260"/>
    <mergeCell ref="J260:M260"/>
    <mergeCell ref="N260:O260"/>
    <mergeCell ref="P260:Q260"/>
    <mergeCell ref="R260:S260"/>
    <mergeCell ref="T260:U260"/>
    <mergeCell ref="V260:W260"/>
    <mergeCell ref="BW260:BX260"/>
    <mergeCell ref="BY260:BZ260"/>
    <mergeCell ref="CA260:CB260"/>
    <mergeCell ref="BH260:BI260"/>
    <mergeCell ref="BJ260:BK260"/>
    <mergeCell ref="BL260:BM260"/>
    <mergeCell ref="BN260:BO260"/>
    <mergeCell ref="BF260:BG260"/>
    <mergeCell ref="AU260:AV260"/>
    <mergeCell ref="AW260:AX260"/>
    <mergeCell ref="AY260:AZ260"/>
    <mergeCell ref="BA260:BB260"/>
    <mergeCell ref="BC260:BD260"/>
    <mergeCell ref="N264:O264"/>
    <mergeCell ref="P264:Q264"/>
    <mergeCell ref="R264:S264"/>
    <mergeCell ref="T264:U264"/>
    <mergeCell ref="V264:W264"/>
    <mergeCell ref="DO263:DP263"/>
    <mergeCell ref="DQ263:DR263"/>
    <mergeCell ref="DS263:DT263"/>
    <mergeCell ref="DU263:DV263"/>
    <mergeCell ref="DW263:DX263"/>
    <mergeCell ref="DL263:DM263"/>
    <mergeCell ref="DD263:DE263"/>
    <mergeCell ref="DF263:DG263"/>
    <mergeCell ref="DH263:DI263"/>
    <mergeCell ref="DJ263:DK263"/>
    <mergeCell ref="CW263:CX263"/>
    <mergeCell ref="CY263:CZ263"/>
    <mergeCell ref="DA263:DB263"/>
    <mergeCell ref="CS263:CT263"/>
    <mergeCell ref="CU263:CV263"/>
    <mergeCell ref="CH263:CI263"/>
    <mergeCell ref="CJ263:CK263"/>
    <mergeCell ref="CL263:CM263"/>
    <mergeCell ref="CN263:CO263"/>
    <mergeCell ref="CP263:CQ263"/>
    <mergeCell ref="CE263:CF263"/>
    <mergeCell ref="BW263:BX263"/>
    <mergeCell ref="BY263:BZ263"/>
    <mergeCell ref="CA263:CB263"/>
    <mergeCell ref="CC263:CD263"/>
    <mergeCell ref="BJ264:BK264"/>
    <mergeCell ref="BL264:BM264"/>
    <mergeCell ref="BN264:BO264"/>
    <mergeCell ref="BF264:BG264"/>
    <mergeCell ref="BH264:BI264"/>
    <mergeCell ref="AU264:AV264"/>
    <mergeCell ref="AW264:AX264"/>
    <mergeCell ref="AY264:AZ264"/>
    <mergeCell ref="BA264:BB264"/>
    <mergeCell ref="BC264:BD264"/>
    <mergeCell ref="AR264:AS264"/>
    <mergeCell ref="AJ264:AK264"/>
    <mergeCell ref="AL264:AM264"/>
    <mergeCell ref="AN264:AO264"/>
    <mergeCell ref="AP264:AQ264"/>
    <mergeCell ref="AC264:AD264"/>
    <mergeCell ref="AE264:AF264"/>
    <mergeCell ref="AG263:AH263"/>
    <mergeCell ref="Y263:Z263"/>
    <mergeCell ref="AA263:AB263"/>
    <mergeCell ref="N263:O263"/>
    <mergeCell ref="P263:Q263"/>
    <mergeCell ref="R263:S263"/>
    <mergeCell ref="T263:U263"/>
    <mergeCell ref="V263:W263"/>
    <mergeCell ref="V265:W265"/>
    <mergeCell ref="DO264:DP264"/>
    <mergeCell ref="DQ264:DR264"/>
    <mergeCell ref="DS264:DT264"/>
    <mergeCell ref="DU264:DV264"/>
    <mergeCell ref="DW264:DX264"/>
    <mergeCell ref="DL264:DM264"/>
    <mergeCell ref="DD264:DE264"/>
    <mergeCell ref="DF264:DG264"/>
    <mergeCell ref="DH264:DI264"/>
    <mergeCell ref="DJ264:DK264"/>
    <mergeCell ref="CW264:CX264"/>
    <mergeCell ref="CY264:CZ264"/>
    <mergeCell ref="DA264:DB264"/>
    <mergeCell ref="CS264:CT264"/>
    <mergeCell ref="CU264:CV264"/>
    <mergeCell ref="CH264:CI264"/>
    <mergeCell ref="CJ264:CK264"/>
    <mergeCell ref="CL264:CM264"/>
    <mergeCell ref="CN264:CO264"/>
    <mergeCell ref="CP264:CQ264"/>
    <mergeCell ref="CE264:CF264"/>
    <mergeCell ref="BW264:BX264"/>
    <mergeCell ref="BY264:BZ264"/>
    <mergeCell ref="CA264:CB264"/>
    <mergeCell ref="CC264:CD264"/>
    <mergeCell ref="BJ265:BK265"/>
    <mergeCell ref="BL265:BM265"/>
    <mergeCell ref="BN265:BO265"/>
    <mergeCell ref="BF265:BG265"/>
    <mergeCell ref="BH265:BI265"/>
    <mergeCell ref="AU265:AV265"/>
    <mergeCell ref="AW265:AX265"/>
    <mergeCell ref="AY265:AZ265"/>
    <mergeCell ref="BA265:BB265"/>
    <mergeCell ref="BC265:BD265"/>
    <mergeCell ref="AR265:AS265"/>
    <mergeCell ref="AJ265:AK265"/>
    <mergeCell ref="AL265:AM265"/>
    <mergeCell ref="AN265:AO265"/>
    <mergeCell ref="AP265:AQ265"/>
    <mergeCell ref="AC265:AD265"/>
    <mergeCell ref="AE265:AF265"/>
    <mergeCell ref="AG264:AH264"/>
    <mergeCell ref="Y264:Z264"/>
    <mergeCell ref="AA264:AB264"/>
    <mergeCell ref="AR267:AS267"/>
    <mergeCell ref="AJ267:AK267"/>
    <mergeCell ref="AL267:AM267"/>
    <mergeCell ref="AN267:AO267"/>
    <mergeCell ref="AP267:AQ267"/>
    <mergeCell ref="AC267:AD267"/>
    <mergeCell ref="AE267:AF267"/>
    <mergeCell ref="AG266:AH266"/>
    <mergeCell ref="Y266:Z266"/>
    <mergeCell ref="AA266:AB266"/>
    <mergeCell ref="N266:O266"/>
    <mergeCell ref="P266:Q266"/>
    <mergeCell ref="R266:S266"/>
    <mergeCell ref="T266:U266"/>
    <mergeCell ref="V266:W266"/>
    <mergeCell ref="DO265:DP265"/>
    <mergeCell ref="DQ265:DR265"/>
    <mergeCell ref="DS265:DT265"/>
    <mergeCell ref="DU265:DV265"/>
    <mergeCell ref="DW265:DX265"/>
    <mergeCell ref="DL265:DM265"/>
    <mergeCell ref="DD265:DE265"/>
    <mergeCell ref="DF265:DG265"/>
    <mergeCell ref="DH265:DI265"/>
    <mergeCell ref="DJ265:DK265"/>
    <mergeCell ref="CW265:CX265"/>
    <mergeCell ref="CY265:CZ265"/>
    <mergeCell ref="DA265:DB265"/>
    <mergeCell ref="CS265:CT265"/>
    <mergeCell ref="CU265:CV265"/>
    <mergeCell ref="CH265:CI265"/>
    <mergeCell ref="CJ265:CK265"/>
    <mergeCell ref="CL265:CM265"/>
    <mergeCell ref="CN265:CO265"/>
    <mergeCell ref="CP265:CQ265"/>
    <mergeCell ref="CE265:CF265"/>
    <mergeCell ref="BW265:BX265"/>
    <mergeCell ref="BY265:BZ265"/>
    <mergeCell ref="CA265:CB265"/>
    <mergeCell ref="CC265:CD265"/>
    <mergeCell ref="BJ266:BK266"/>
    <mergeCell ref="BL266:BM266"/>
    <mergeCell ref="BN266:BO266"/>
    <mergeCell ref="BF266:BG266"/>
    <mergeCell ref="BH266:BI266"/>
    <mergeCell ref="AU266:AV266"/>
    <mergeCell ref="AW266:AX266"/>
    <mergeCell ref="AY266:AZ266"/>
    <mergeCell ref="BA266:BB266"/>
    <mergeCell ref="BC266:BD266"/>
    <mergeCell ref="AR266:AS266"/>
    <mergeCell ref="AJ266:AK266"/>
    <mergeCell ref="AL266:AM266"/>
    <mergeCell ref="AN266:AO266"/>
    <mergeCell ref="AP266:AQ266"/>
    <mergeCell ref="AC266:AD266"/>
    <mergeCell ref="AE266:AF266"/>
    <mergeCell ref="AG265:AH265"/>
    <mergeCell ref="Y265:Z265"/>
    <mergeCell ref="AA265:AB265"/>
    <mergeCell ref="N265:O265"/>
    <mergeCell ref="P265:Q265"/>
    <mergeCell ref="R265:S265"/>
    <mergeCell ref="T265:U265"/>
    <mergeCell ref="DO266:DP266"/>
    <mergeCell ref="DQ266:DR266"/>
    <mergeCell ref="DS266:DT266"/>
    <mergeCell ref="DU266:DV266"/>
    <mergeCell ref="DW266:DX266"/>
    <mergeCell ref="DL266:DM266"/>
    <mergeCell ref="DD266:DE266"/>
    <mergeCell ref="DF266:DG266"/>
    <mergeCell ref="DH266:DI266"/>
    <mergeCell ref="DJ266:DK266"/>
    <mergeCell ref="CW266:CX266"/>
    <mergeCell ref="CY266:CZ266"/>
    <mergeCell ref="DA266:DB266"/>
    <mergeCell ref="CS266:CT266"/>
    <mergeCell ref="CU266:CV266"/>
    <mergeCell ref="CH266:CI266"/>
    <mergeCell ref="CJ266:CK266"/>
    <mergeCell ref="CL266:CM266"/>
    <mergeCell ref="CN266:CO266"/>
    <mergeCell ref="CP266:CQ266"/>
    <mergeCell ref="CE266:CF266"/>
    <mergeCell ref="BW266:BX266"/>
    <mergeCell ref="BY266:BZ266"/>
    <mergeCell ref="CA266:CB266"/>
    <mergeCell ref="CC266:CD266"/>
    <mergeCell ref="BJ267:BK267"/>
    <mergeCell ref="BL267:BM267"/>
    <mergeCell ref="BN267:BO267"/>
    <mergeCell ref="BF267:BG267"/>
    <mergeCell ref="BH267:BI267"/>
    <mergeCell ref="AU267:AV267"/>
    <mergeCell ref="AW267:AX267"/>
    <mergeCell ref="AY267:AZ267"/>
    <mergeCell ref="BA267:BB267"/>
    <mergeCell ref="BC267:BD267"/>
    <mergeCell ref="AJ269:AK269"/>
    <mergeCell ref="AL269:AM269"/>
    <mergeCell ref="AN269:AO269"/>
    <mergeCell ref="AP269:AQ269"/>
    <mergeCell ref="AC269:AD269"/>
    <mergeCell ref="AE269:AF269"/>
    <mergeCell ref="AG268:AH268"/>
    <mergeCell ref="Y268:Z268"/>
    <mergeCell ref="AA268:AB268"/>
    <mergeCell ref="N268:O268"/>
    <mergeCell ref="P268:Q268"/>
    <mergeCell ref="R268:S268"/>
    <mergeCell ref="T268:U268"/>
    <mergeCell ref="V268:W268"/>
    <mergeCell ref="DO267:DP267"/>
    <mergeCell ref="DQ267:DR267"/>
    <mergeCell ref="DS267:DT267"/>
    <mergeCell ref="DU267:DV267"/>
    <mergeCell ref="DW267:DX267"/>
    <mergeCell ref="DL267:DM267"/>
    <mergeCell ref="DD267:DE267"/>
    <mergeCell ref="DF267:DG267"/>
    <mergeCell ref="DH267:DI267"/>
    <mergeCell ref="DJ267:DK267"/>
    <mergeCell ref="CW267:CX267"/>
    <mergeCell ref="CY267:CZ267"/>
    <mergeCell ref="DA267:DB267"/>
    <mergeCell ref="CS267:CT267"/>
    <mergeCell ref="CU267:CV267"/>
    <mergeCell ref="CH267:CI267"/>
    <mergeCell ref="CJ267:CK267"/>
    <mergeCell ref="CL267:CM267"/>
    <mergeCell ref="CN267:CO267"/>
    <mergeCell ref="CP267:CQ267"/>
    <mergeCell ref="CE267:CF267"/>
    <mergeCell ref="BW267:BX267"/>
    <mergeCell ref="BY267:BZ267"/>
    <mergeCell ref="CA267:CB267"/>
    <mergeCell ref="CC267:CD267"/>
    <mergeCell ref="BJ268:BK268"/>
    <mergeCell ref="BL268:BM268"/>
    <mergeCell ref="BN268:BO268"/>
    <mergeCell ref="BF268:BG268"/>
    <mergeCell ref="BH268:BI268"/>
    <mergeCell ref="AU268:AV268"/>
    <mergeCell ref="AW268:AX268"/>
    <mergeCell ref="AY268:AZ268"/>
    <mergeCell ref="BA268:BB268"/>
    <mergeCell ref="BC268:BD268"/>
    <mergeCell ref="AR268:AS268"/>
    <mergeCell ref="AJ268:AK268"/>
    <mergeCell ref="AL268:AM268"/>
    <mergeCell ref="AN268:AO268"/>
    <mergeCell ref="AP268:AQ268"/>
    <mergeCell ref="AC268:AD268"/>
    <mergeCell ref="AE268:AF268"/>
    <mergeCell ref="AG267:AH267"/>
    <mergeCell ref="Y267:Z267"/>
    <mergeCell ref="AA267:AB267"/>
    <mergeCell ref="N267:O267"/>
    <mergeCell ref="P267:Q267"/>
    <mergeCell ref="R267:S267"/>
    <mergeCell ref="T267:U267"/>
    <mergeCell ref="V267:W267"/>
    <mergeCell ref="DO268:DP268"/>
    <mergeCell ref="DQ268:DR268"/>
    <mergeCell ref="DS268:DT268"/>
    <mergeCell ref="DU268:DV268"/>
    <mergeCell ref="DW268:DX268"/>
    <mergeCell ref="DL268:DM268"/>
    <mergeCell ref="DD268:DE268"/>
    <mergeCell ref="DF268:DG268"/>
    <mergeCell ref="DH268:DI268"/>
    <mergeCell ref="DJ268:DK268"/>
    <mergeCell ref="CW268:CX268"/>
    <mergeCell ref="CY268:CZ268"/>
    <mergeCell ref="DA268:DB268"/>
    <mergeCell ref="CS268:CT268"/>
    <mergeCell ref="CU268:CV268"/>
    <mergeCell ref="CH268:CI268"/>
    <mergeCell ref="CJ268:CK268"/>
    <mergeCell ref="CL268:CM268"/>
    <mergeCell ref="CN268:CO268"/>
    <mergeCell ref="CP268:CQ268"/>
    <mergeCell ref="CE268:CF268"/>
    <mergeCell ref="BW268:BX268"/>
    <mergeCell ref="BY268:BZ268"/>
    <mergeCell ref="CA268:CB268"/>
    <mergeCell ref="CC268:CD268"/>
    <mergeCell ref="BJ269:BK269"/>
    <mergeCell ref="BL269:BM269"/>
    <mergeCell ref="BN269:BO269"/>
    <mergeCell ref="BF269:BG269"/>
    <mergeCell ref="BH269:BI269"/>
    <mergeCell ref="AU269:AV269"/>
    <mergeCell ref="AW269:AX269"/>
    <mergeCell ref="AY269:AZ269"/>
    <mergeCell ref="BA269:BB269"/>
    <mergeCell ref="BC269:BD269"/>
    <mergeCell ref="AL271:AM271"/>
    <mergeCell ref="AN271:AO271"/>
    <mergeCell ref="AP271:AQ271"/>
    <mergeCell ref="AC271:AD271"/>
    <mergeCell ref="AE271:AF271"/>
    <mergeCell ref="AG270:AH270"/>
    <mergeCell ref="Y270:Z270"/>
    <mergeCell ref="AA270:AB270"/>
    <mergeCell ref="N270:O270"/>
    <mergeCell ref="P270:Q270"/>
    <mergeCell ref="R270:S270"/>
    <mergeCell ref="T270:U270"/>
    <mergeCell ref="V270:W270"/>
    <mergeCell ref="DO269:DP269"/>
    <mergeCell ref="DQ269:DR269"/>
    <mergeCell ref="DS269:DT269"/>
    <mergeCell ref="DU269:DV269"/>
    <mergeCell ref="DW269:DX269"/>
    <mergeCell ref="DL269:DM269"/>
    <mergeCell ref="DD269:DE269"/>
    <mergeCell ref="DF269:DG269"/>
    <mergeCell ref="DH269:DI269"/>
    <mergeCell ref="DJ269:DK269"/>
    <mergeCell ref="CW269:CX269"/>
    <mergeCell ref="CY269:CZ269"/>
    <mergeCell ref="DA269:DB269"/>
    <mergeCell ref="CS269:CT269"/>
    <mergeCell ref="CU269:CV269"/>
    <mergeCell ref="CH269:CI269"/>
    <mergeCell ref="CJ269:CK269"/>
    <mergeCell ref="CL269:CM269"/>
    <mergeCell ref="CN269:CO269"/>
    <mergeCell ref="CP269:CQ269"/>
    <mergeCell ref="CE269:CF269"/>
    <mergeCell ref="BW269:BX269"/>
    <mergeCell ref="BY269:BZ269"/>
    <mergeCell ref="CA269:CB269"/>
    <mergeCell ref="CC269:CD269"/>
    <mergeCell ref="BJ270:BK270"/>
    <mergeCell ref="BL270:BM270"/>
    <mergeCell ref="BN270:BO270"/>
    <mergeCell ref="BF270:BG270"/>
    <mergeCell ref="BH270:BI270"/>
    <mergeCell ref="AU270:AV270"/>
    <mergeCell ref="AW270:AX270"/>
    <mergeCell ref="AY270:AZ270"/>
    <mergeCell ref="BA270:BB270"/>
    <mergeCell ref="BC270:BD270"/>
    <mergeCell ref="AR270:AS270"/>
    <mergeCell ref="AJ270:AK270"/>
    <mergeCell ref="AL270:AM270"/>
    <mergeCell ref="AN270:AO270"/>
    <mergeCell ref="AP270:AQ270"/>
    <mergeCell ref="AC270:AD270"/>
    <mergeCell ref="AE270:AF270"/>
    <mergeCell ref="AG269:AH269"/>
    <mergeCell ref="Y269:Z269"/>
    <mergeCell ref="AA269:AB269"/>
    <mergeCell ref="N269:O269"/>
    <mergeCell ref="P269:Q269"/>
    <mergeCell ref="R269:S269"/>
    <mergeCell ref="T269:U269"/>
    <mergeCell ref="V269:W269"/>
    <mergeCell ref="AR269:AS269"/>
    <mergeCell ref="DO270:DP270"/>
    <mergeCell ref="DQ270:DR270"/>
    <mergeCell ref="DS270:DT270"/>
    <mergeCell ref="DU270:DV270"/>
    <mergeCell ref="DW270:DX270"/>
    <mergeCell ref="DL270:DM270"/>
    <mergeCell ref="DD270:DE270"/>
    <mergeCell ref="DF270:DG270"/>
    <mergeCell ref="DH270:DI270"/>
    <mergeCell ref="DJ270:DK270"/>
    <mergeCell ref="CW270:CX270"/>
    <mergeCell ref="CY270:CZ270"/>
    <mergeCell ref="DA270:DB270"/>
    <mergeCell ref="CS270:CT270"/>
    <mergeCell ref="CU270:CV270"/>
    <mergeCell ref="CH270:CI270"/>
    <mergeCell ref="CJ270:CK270"/>
    <mergeCell ref="CL270:CM270"/>
    <mergeCell ref="CN270:CO270"/>
    <mergeCell ref="CP270:CQ270"/>
    <mergeCell ref="CE270:CF270"/>
    <mergeCell ref="BW270:BX270"/>
    <mergeCell ref="BY270:BZ270"/>
    <mergeCell ref="CA270:CB270"/>
    <mergeCell ref="CC270:CD270"/>
    <mergeCell ref="BJ271:BK271"/>
    <mergeCell ref="BL271:BM271"/>
    <mergeCell ref="BN271:BO271"/>
    <mergeCell ref="BF271:BG271"/>
    <mergeCell ref="BH271:BI271"/>
    <mergeCell ref="AU271:AV271"/>
    <mergeCell ref="AW271:AX271"/>
    <mergeCell ref="AY271:AZ271"/>
    <mergeCell ref="BA271:BB271"/>
    <mergeCell ref="BC271:BD271"/>
    <mergeCell ref="AN273:AO273"/>
    <mergeCell ref="AP273:AQ273"/>
    <mergeCell ref="AC273:AD273"/>
    <mergeCell ref="AE273:AF273"/>
    <mergeCell ref="AG272:AH272"/>
    <mergeCell ref="Y272:Z272"/>
    <mergeCell ref="AA272:AB272"/>
    <mergeCell ref="N272:O272"/>
    <mergeCell ref="P272:Q272"/>
    <mergeCell ref="R272:S272"/>
    <mergeCell ref="T272:U272"/>
    <mergeCell ref="V272:W272"/>
    <mergeCell ref="DO271:DP271"/>
    <mergeCell ref="DQ271:DR271"/>
    <mergeCell ref="DS271:DT271"/>
    <mergeCell ref="DU271:DV271"/>
    <mergeCell ref="DW271:DX271"/>
    <mergeCell ref="DL271:DM271"/>
    <mergeCell ref="DD271:DE271"/>
    <mergeCell ref="DF271:DG271"/>
    <mergeCell ref="DH271:DI271"/>
    <mergeCell ref="DJ271:DK271"/>
    <mergeCell ref="CW271:CX271"/>
    <mergeCell ref="CY271:CZ271"/>
    <mergeCell ref="DA271:DB271"/>
    <mergeCell ref="CS271:CT271"/>
    <mergeCell ref="CU271:CV271"/>
    <mergeCell ref="CH271:CI271"/>
    <mergeCell ref="CJ271:CK271"/>
    <mergeCell ref="CL271:CM271"/>
    <mergeCell ref="CN271:CO271"/>
    <mergeCell ref="CP271:CQ271"/>
    <mergeCell ref="CE271:CF271"/>
    <mergeCell ref="BW271:BX271"/>
    <mergeCell ref="BY271:BZ271"/>
    <mergeCell ref="CA271:CB271"/>
    <mergeCell ref="CC271:CD271"/>
    <mergeCell ref="BJ272:BK272"/>
    <mergeCell ref="BL272:BM272"/>
    <mergeCell ref="BN272:BO272"/>
    <mergeCell ref="BF272:BG272"/>
    <mergeCell ref="BH272:BI272"/>
    <mergeCell ref="AU272:AV272"/>
    <mergeCell ref="AW272:AX272"/>
    <mergeCell ref="AY272:AZ272"/>
    <mergeCell ref="BA272:BB272"/>
    <mergeCell ref="BC272:BD272"/>
    <mergeCell ref="AR272:AS272"/>
    <mergeCell ref="AJ272:AK272"/>
    <mergeCell ref="AL272:AM272"/>
    <mergeCell ref="AN272:AO272"/>
    <mergeCell ref="AP272:AQ272"/>
    <mergeCell ref="AC272:AD272"/>
    <mergeCell ref="AE272:AF272"/>
    <mergeCell ref="AG271:AH271"/>
    <mergeCell ref="Y271:Z271"/>
    <mergeCell ref="AA271:AB271"/>
    <mergeCell ref="N271:O271"/>
    <mergeCell ref="P271:Q271"/>
    <mergeCell ref="R271:S271"/>
    <mergeCell ref="T271:U271"/>
    <mergeCell ref="V271:W271"/>
    <mergeCell ref="AR271:AS271"/>
    <mergeCell ref="AJ271:AK271"/>
    <mergeCell ref="DO272:DP272"/>
    <mergeCell ref="DQ272:DR272"/>
    <mergeCell ref="DS272:DT272"/>
    <mergeCell ref="DU272:DV272"/>
    <mergeCell ref="DW272:DX272"/>
    <mergeCell ref="DL272:DM272"/>
    <mergeCell ref="DD272:DE272"/>
    <mergeCell ref="DF272:DG272"/>
    <mergeCell ref="DH272:DI272"/>
    <mergeCell ref="DJ272:DK272"/>
    <mergeCell ref="CW272:CX272"/>
    <mergeCell ref="CY272:CZ272"/>
    <mergeCell ref="DA272:DB272"/>
    <mergeCell ref="CS272:CT272"/>
    <mergeCell ref="CU272:CV272"/>
    <mergeCell ref="CH272:CI272"/>
    <mergeCell ref="CJ272:CK272"/>
    <mergeCell ref="CL272:CM272"/>
    <mergeCell ref="CN272:CO272"/>
    <mergeCell ref="CP272:CQ272"/>
    <mergeCell ref="CE272:CF272"/>
    <mergeCell ref="BW272:BX272"/>
    <mergeCell ref="BY272:BZ272"/>
    <mergeCell ref="CA272:CB272"/>
    <mergeCell ref="CC272:CD272"/>
    <mergeCell ref="BJ273:BK273"/>
    <mergeCell ref="BL273:BM273"/>
    <mergeCell ref="BN273:BO273"/>
    <mergeCell ref="BF273:BG273"/>
    <mergeCell ref="BH273:BI273"/>
    <mergeCell ref="AU273:AV273"/>
    <mergeCell ref="AW273:AX273"/>
    <mergeCell ref="AY273:AZ273"/>
    <mergeCell ref="BA273:BB273"/>
    <mergeCell ref="BC273:BD273"/>
    <mergeCell ref="AP275:AQ275"/>
    <mergeCell ref="AC275:AD275"/>
    <mergeCell ref="AE275:AF275"/>
    <mergeCell ref="AG274:AH274"/>
    <mergeCell ref="Y274:Z274"/>
    <mergeCell ref="AA274:AB274"/>
    <mergeCell ref="N274:O274"/>
    <mergeCell ref="P274:Q274"/>
    <mergeCell ref="R274:S274"/>
    <mergeCell ref="T274:U274"/>
    <mergeCell ref="V274:W274"/>
    <mergeCell ref="DO273:DP273"/>
    <mergeCell ref="DQ273:DR273"/>
    <mergeCell ref="DS273:DT273"/>
    <mergeCell ref="DU273:DV273"/>
    <mergeCell ref="DW273:DX273"/>
    <mergeCell ref="DL273:DM273"/>
    <mergeCell ref="DD273:DE273"/>
    <mergeCell ref="DF273:DG273"/>
    <mergeCell ref="DH273:DI273"/>
    <mergeCell ref="DJ273:DK273"/>
    <mergeCell ref="CW273:CX273"/>
    <mergeCell ref="CY273:CZ273"/>
    <mergeCell ref="DA273:DB273"/>
    <mergeCell ref="CS273:CT273"/>
    <mergeCell ref="CU273:CV273"/>
    <mergeCell ref="CH273:CI273"/>
    <mergeCell ref="CJ273:CK273"/>
    <mergeCell ref="CL273:CM273"/>
    <mergeCell ref="CN273:CO273"/>
    <mergeCell ref="CP273:CQ273"/>
    <mergeCell ref="CE273:CF273"/>
    <mergeCell ref="BW273:BX273"/>
    <mergeCell ref="BY273:BZ273"/>
    <mergeCell ref="CA273:CB273"/>
    <mergeCell ref="CC273:CD273"/>
    <mergeCell ref="BJ274:BK274"/>
    <mergeCell ref="BL274:BM274"/>
    <mergeCell ref="BN274:BO274"/>
    <mergeCell ref="BF274:BG274"/>
    <mergeCell ref="BH274:BI274"/>
    <mergeCell ref="AU274:AV274"/>
    <mergeCell ref="AW274:AX274"/>
    <mergeCell ref="AY274:AZ274"/>
    <mergeCell ref="BA274:BB274"/>
    <mergeCell ref="BC274:BD274"/>
    <mergeCell ref="AR274:AS274"/>
    <mergeCell ref="AJ274:AK274"/>
    <mergeCell ref="AL274:AM274"/>
    <mergeCell ref="AN274:AO274"/>
    <mergeCell ref="AP274:AQ274"/>
    <mergeCell ref="AC274:AD274"/>
    <mergeCell ref="AE274:AF274"/>
    <mergeCell ref="AG273:AH273"/>
    <mergeCell ref="Y273:Z273"/>
    <mergeCell ref="AA273:AB273"/>
    <mergeCell ref="N273:O273"/>
    <mergeCell ref="P273:Q273"/>
    <mergeCell ref="R273:S273"/>
    <mergeCell ref="T273:U273"/>
    <mergeCell ref="V273:W273"/>
    <mergeCell ref="AR273:AS273"/>
    <mergeCell ref="AJ273:AK273"/>
    <mergeCell ref="AL273:AM273"/>
    <mergeCell ref="DO274:DP274"/>
    <mergeCell ref="DQ274:DR274"/>
    <mergeCell ref="DS274:DT274"/>
    <mergeCell ref="DU274:DV274"/>
    <mergeCell ref="DW274:DX274"/>
    <mergeCell ref="DL274:DM274"/>
    <mergeCell ref="DD274:DE274"/>
    <mergeCell ref="DF274:DG274"/>
    <mergeCell ref="DH274:DI274"/>
    <mergeCell ref="DJ274:DK274"/>
    <mergeCell ref="CW274:CX274"/>
    <mergeCell ref="CY274:CZ274"/>
    <mergeCell ref="DA274:DB274"/>
    <mergeCell ref="CS274:CT274"/>
    <mergeCell ref="CU274:CV274"/>
    <mergeCell ref="CH274:CI274"/>
    <mergeCell ref="CJ274:CK274"/>
    <mergeCell ref="CL274:CM274"/>
    <mergeCell ref="CN274:CO274"/>
    <mergeCell ref="CP274:CQ274"/>
    <mergeCell ref="CE274:CF274"/>
    <mergeCell ref="BW274:BX274"/>
    <mergeCell ref="BY274:BZ274"/>
    <mergeCell ref="CA274:CB274"/>
    <mergeCell ref="CC274:CD274"/>
    <mergeCell ref="BJ275:BK275"/>
    <mergeCell ref="BL275:BM275"/>
    <mergeCell ref="BN275:BO275"/>
    <mergeCell ref="BF275:BG275"/>
    <mergeCell ref="BH275:BI275"/>
    <mergeCell ref="AU275:AV275"/>
    <mergeCell ref="AW275:AX275"/>
    <mergeCell ref="AY275:AZ275"/>
    <mergeCell ref="BA275:BB275"/>
    <mergeCell ref="BC275:BD275"/>
    <mergeCell ref="AC277:AD277"/>
    <mergeCell ref="AE277:AF277"/>
    <mergeCell ref="AG276:AH276"/>
    <mergeCell ref="Y276:Z276"/>
    <mergeCell ref="AA276:AB276"/>
    <mergeCell ref="N276:O276"/>
    <mergeCell ref="P276:Q276"/>
    <mergeCell ref="R276:S276"/>
    <mergeCell ref="T276:U276"/>
    <mergeCell ref="V276:W276"/>
    <mergeCell ref="DO275:DP275"/>
    <mergeCell ref="DQ275:DR275"/>
    <mergeCell ref="DS275:DT275"/>
    <mergeCell ref="DU275:DV275"/>
    <mergeCell ref="DW275:DX275"/>
    <mergeCell ref="DL275:DM275"/>
    <mergeCell ref="DD275:DE275"/>
    <mergeCell ref="DF275:DG275"/>
    <mergeCell ref="DH275:DI275"/>
    <mergeCell ref="DJ275:DK275"/>
    <mergeCell ref="CW275:CX275"/>
    <mergeCell ref="CY275:CZ275"/>
    <mergeCell ref="DA275:DB275"/>
    <mergeCell ref="CS275:CT275"/>
    <mergeCell ref="CU275:CV275"/>
    <mergeCell ref="CH275:CI275"/>
    <mergeCell ref="CJ275:CK275"/>
    <mergeCell ref="CL275:CM275"/>
    <mergeCell ref="CN275:CO275"/>
    <mergeCell ref="CP275:CQ275"/>
    <mergeCell ref="CE275:CF275"/>
    <mergeCell ref="BW275:BX275"/>
    <mergeCell ref="BY275:BZ275"/>
    <mergeCell ref="CA275:CB275"/>
    <mergeCell ref="CC275:CD275"/>
    <mergeCell ref="BJ276:BK276"/>
    <mergeCell ref="BL276:BM276"/>
    <mergeCell ref="BN276:BO276"/>
    <mergeCell ref="BF276:BG276"/>
    <mergeCell ref="BH276:BI276"/>
    <mergeCell ref="AU276:AV276"/>
    <mergeCell ref="AW276:AX276"/>
    <mergeCell ref="AY276:AZ276"/>
    <mergeCell ref="BA276:BB276"/>
    <mergeCell ref="BC276:BD276"/>
    <mergeCell ref="AR276:AS276"/>
    <mergeCell ref="AJ276:AK276"/>
    <mergeCell ref="AL276:AM276"/>
    <mergeCell ref="AN276:AO276"/>
    <mergeCell ref="AP276:AQ276"/>
    <mergeCell ref="AC276:AD276"/>
    <mergeCell ref="AE276:AF276"/>
    <mergeCell ref="AG275:AH275"/>
    <mergeCell ref="Y275:Z275"/>
    <mergeCell ref="AA275:AB275"/>
    <mergeCell ref="N275:O275"/>
    <mergeCell ref="P275:Q275"/>
    <mergeCell ref="R275:S275"/>
    <mergeCell ref="T275:U275"/>
    <mergeCell ref="V275:W275"/>
    <mergeCell ref="AR275:AS275"/>
    <mergeCell ref="AJ275:AK275"/>
    <mergeCell ref="AL275:AM275"/>
    <mergeCell ref="AN275:AO275"/>
    <mergeCell ref="DO276:DP276"/>
    <mergeCell ref="DQ276:DR276"/>
    <mergeCell ref="DS276:DT276"/>
    <mergeCell ref="DU276:DV276"/>
    <mergeCell ref="DW276:DX276"/>
    <mergeCell ref="DL276:DM276"/>
    <mergeCell ref="DD276:DE276"/>
    <mergeCell ref="DF276:DG276"/>
    <mergeCell ref="DH276:DI276"/>
    <mergeCell ref="DJ276:DK276"/>
    <mergeCell ref="CW276:CX276"/>
    <mergeCell ref="CY276:CZ276"/>
    <mergeCell ref="DA276:DB276"/>
    <mergeCell ref="CS276:CT276"/>
    <mergeCell ref="CU276:CV276"/>
    <mergeCell ref="CH276:CI276"/>
    <mergeCell ref="CJ276:CK276"/>
    <mergeCell ref="CL276:CM276"/>
    <mergeCell ref="CN276:CO276"/>
    <mergeCell ref="CP276:CQ276"/>
    <mergeCell ref="CE276:CF276"/>
    <mergeCell ref="BW276:BX276"/>
    <mergeCell ref="BY276:BZ276"/>
    <mergeCell ref="CA276:CB276"/>
    <mergeCell ref="CC276:CD276"/>
    <mergeCell ref="BJ277:BK277"/>
    <mergeCell ref="BL277:BM277"/>
    <mergeCell ref="BN277:BO277"/>
    <mergeCell ref="BF277:BG277"/>
    <mergeCell ref="BH277:BI277"/>
    <mergeCell ref="AU277:AV277"/>
    <mergeCell ref="AW277:AX277"/>
    <mergeCell ref="AY277:AZ277"/>
    <mergeCell ref="BA277:BB277"/>
    <mergeCell ref="BC277:BD277"/>
    <mergeCell ref="AE279:AF279"/>
    <mergeCell ref="AG278:AH278"/>
    <mergeCell ref="Y278:Z278"/>
    <mergeCell ref="AA278:AB278"/>
    <mergeCell ref="N278:O278"/>
    <mergeCell ref="P278:Q278"/>
    <mergeCell ref="R278:S278"/>
    <mergeCell ref="T278:U278"/>
    <mergeCell ref="V278:W278"/>
    <mergeCell ref="DO277:DP277"/>
    <mergeCell ref="DQ277:DR277"/>
    <mergeCell ref="DS277:DT277"/>
    <mergeCell ref="DU277:DV277"/>
    <mergeCell ref="DW277:DX277"/>
    <mergeCell ref="DL277:DM277"/>
    <mergeCell ref="DD277:DE277"/>
    <mergeCell ref="DF277:DG277"/>
    <mergeCell ref="DH277:DI277"/>
    <mergeCell ref="DJ277:DK277"/>
    <mergeCell ref="CW277:CX277"/>
    <mergeCell ref="CY277:CZ277"/>
    <mergeCell ref="DA277:DB277"/>
    <mergeCell ref="CS277:CT277"/>
    <mergeCell ref="CU277:CV277"/>
    <mergeCell ref="CH277:CI277"/>
    <mergeCell ref="CJ277:CK277"/>
    <mergeCell ref="CL277:CM277"/>
    <mergeCell ref="CN277:CO277"/>
    <mergeCell ref="CP277:CQ277"/>
    <mergeCell ref="CE277:CF277"/>
    <mergeCell ref="BW277:BX277"/>
    <mergeCell ref="BY277:BZ277"/>
    <mergeCell ref="CA277:CB277"/>
    <mergeCell ref="CC277:CD277"/>
    <mergeCell ref="BJ278:BK278"/>
    <mergeCell ref="BL278:BM278"/>
    <mergeCell ref="BN278:BO278"/>
    <mergeCell ref="BF278:BG278"/>
    <mergeCell ref="BH278:BI278"/>
    <mergeCell ref="AU278:AV278"/>
    <mergeCell ref="AW278:AX278"/>
    <mergeCell ref="AY278:AZ278"/>
    <mergeCell ref="BA278:BB278"/>
    <mergeCell ref="BC278:BD278"/>
    <mergeCell ref="AR278:AS278"/>
    <mergeCell ref="AJ278:AK278"/>
    <mergeCell ref="AL278:AM278"/>
    <mergeCell ref="AN278:AO278"/>
    <mergeCell ref="AP278:AQ278"/>
    <mergeCell ref="AC278:AD278"/>
    <mergeCell ref="AE278:AF278"/>
    <mergeCell ref="AG277:AH277"/>
    <mergeCell ref="Y277:Z277"/>
    <mergeCell ref="AA277:AB277"/>
    <mergeCell ref="N277:O277"/>
    <mergeCell ref="P277:Q277"/>
    <mergeCell ref="R277:S277"/>
    <mergeCell ref="T277:U277"/>
    <mergeCell ref="V277:W277"/>
    <mergeCell ref="AR277:AS277"/>
    <mergeCell ref="AJ277:AK277"/>
    <mergeCell ref="AL277:AM277"/>
    <mergeCell ref="AN277:AO277"/>
    <mergeCell ref="AP277:AQ277"/>
    <mergeCell ref="DO278:DP278"/>
    <mergeCell ref="DQ278:DR278"/>
    <mergeCell ref="DS278:DT278"/>
    <mergeCell ref="DU278:DV278"/>
    <mergeCell ref="DW278:DX278"/>
    <mergeCell ref="DL278:DM278"/>
    <mergeCell ref="DD278:DE278"/>
    <mergeCell ref="DF278:DG278"/>
    <mergeCell ref="DH278:DI278"/>
    <mergeCell ref="DJ278:DK278"/>
    <mergeCell ref="CW278:CX278"/>
    <mergeCell ref="CY278:CZ278"/>
    <mergeCell ref="DA278:DB278"/>
    <mergeCell ref="CS278:CT278"/>
    <mergeCell ref="CU278:CV278"/>
    <mergeCell ref="CH278:CI278"/>
    <mergeCell ref="CJ278:CK278"/>
    <mergeCell ref="CL278:CM278"/>
    <mergeCell ref="CN278:CO278"/>
    <mergeCell ref="CP278:CQ278"/>
    <mergeCell ref="CE278:CF278"/>
    <mergeCell ref="BW278:BX278"/>
    <mergeCell ref="BY278:BZ278"/>
    <mergeCell ref="CA278:CB278"/>
    <mergeCell ref="CC278:CD278"/>
    <mergeCell ref="BJ279:BK279"/>
    <mergeCell ref="BL279:BM279"/>
    <mergeCell ref="BN279:BO279"/>
    <mergeCell ref="BF279:BG279"/>
    <mergeCell ref="BH279:BI279"/>
    <mergeCell ref="AU279:AV279"/>
    <mergeCell ref="AW279:AX279"/>
    <mergeCell ref="AY279:AZ279"/>
    <mergeCell ref="BA279:BB279"/>
    <mergeCell ref="BC279:BD279"/>
    <mergeCell ref="AG280:AH280"/>
    <mergeCell ref="Y280:Z280"/>
    <mergeCell ref="AA280:AB280"/>
    <mergeCell ref="N280:O280"/>
    <mergeCell ref="P280:Q280"/>
    <mergeCell ref="R280:S280"/>
    <mergeCell ref="T280:U280"/>
    <mergeCell ref="V280:W280"/>
    <mergeCell ref="DO279:DP279"/>
    <mergeCell ref="DQ279:DR279"/>
    <mergeCell ref="DS279:DT279"/>
    <mergeCell ref="DU279:DV279"/>
    <mergeCell ref="DW279:DX279"/>
    <mergeCell ref="DL279:DM279"/>
    <mergeCell ref="DD279:DE279"/>
    <mergeCell ref="DF279:DG279"/>
    <mergeCell ref="DH279:DI279"/>
    <mergeCell ref="DJ279:DK279"/>
    <mergeCell ref="CW279:CX279"/>
    <mergeCell ref="CY279:CZ279"/>
    <mergeCell ref="DA279:DB279"/>
    <mergeCell ref="CS279:CT279"/>
    <mergeCell ref="CU279:CV279"/>
    <mergeCell ref="CH279:CI279"/>
    <mergeCell ref="CJ279:CK279"/>
    <mergeCell ref="CL279:CM279"/>
    <mergeCell ref="CN279:CO279"/>
    <mergeCell ref="CP279:CQ279"/>
    <mergeCell ref="CE279:CF279"/>
    <mergeCell ref="BW279:BX279"/>
    <mergeCell ref="BY279:BZ279"/>
    <mergeCell ref="CA279:CB279"/>
    <mergeCell ref="CC279:CD279"/>
    <mergeCell ref="BJ280:BK280"/>
    <mergeCell ref="BL280:BM280"/>
    <mergeCell ref="BN280:BO280"/>
    <mergeCell ref="BF280:BG280"/>
    <mergeCell ref="BH280:BI280"/>
    <mergeCell ref="AU280:AV280"/>
    <mergeCell ref="AW280:AX280"/>
    <mergeCell ref="AY280:AZ280"/>
    <mergeCell ref="BA280:BB280"/>
    <mergeCell ref="BC280:BD280"/>
    <mergeCell ref="AR280:AS280"/>
    <mergeCell ref="AJ280:AK280"/>
    <mergeCell ref="AL280:AM280"/>
    <mergeCell ref="AN280:AO280"/>
    <mergeCell ref="AP280:AQ280"/>
    <mergeCell ref="AC280:AD280"/>
    <mergeCell ref="AE280:AF280"/>
    <mergeCell ref="AG279:AH279"/>
    <mergeCell ref="Y279:Z279"/>
    <mergeCell ref="AA279:AB279"/>
    <mergeCell ref="N279:O279"/>
    <mergeCell ref="P279:Q279"/>
    <mergeCell ref="R279:S279"/>
    <mergeCell ref="T279:U279"/>
    <mergeCell ref="V279:W279"/>
    <mergeCell ref="AR279:AS279"/>
    <mergeCell ref="AJ279:AK279"/>
    <mergeCell ref="AL279:AM279"/>
    <mergeCell ref="AN279:AO279"/>
    <mergeCell ref="AP279:AQ279"/>
    <mergeCell ref="AC279:AD279"/>
    <mergeCell ref="DO280:DP280"/>
    <mergeCell ref="DQ280:DR280"/>
    <mergeCell ref="DS280:DT280"/>
    <mergeCell ref="DU280:DV280"/>
    <mergeCell ref="DW280:DX280"/>
    <mergeCell ref="DL280:DM280"/>
    <mergeCell ref="DD280:DE280"/>
    <mergeCell ref="DF280:DG280"/>
    <mergeCell ref="DH280:DI280"/>
    <mergeCell ref="DJ280:DK280"/>
    <mergeCell ref="CW280:CX280"/>
    <mergeCell ref="CY280:CZ280"/>
    <mergeCell ref="DA280:DB280"/>
    <mergeCell ref="CS280:CT280"/>
    <mergeCell ref="CU280:CV280"/>
    <mergeCell ref="CH280:CI280"/>
    <mergeCell ref="CJ280:CK280"/>
    <mergeCell ref="CL280:CM280"/>
    <mergeCell ref="CN280:CO280"/>
    <mergeCell ref="CP280:CQ280"/>
    <mergeCell ref="CE280:CF280"/>
    <mergeCell ref="BW280:BX280"/>
    <mergeCell ref="BY280:BZ280"/>
    <mergeCell ref="CA280:CB280"/>
    <mergeCell ref="CC280:CD280"/>
    <mergeCell ref="BJ281:BK281"/>
    <mergeCell ref="BL281:BM281"/>
    <mergeCell ref="BN281:BO281"/>
    <mergeCell ref="BF281:BG281"/>
    <mergeCell ref="BH281:BI281"/>
    <mergeCell ref="AU281:AV281"/>
    <mergeCell ref="AW281:AX281"/>
    <mergeCell ref="AY281:AZ281"/>
    <mergeCell ref="BA281:BB281"/>
    <mergeCell ref="BC281:BD281"/>
    <mergeCell ref="Y282:Z282"/>
    <mergeCell ref="AA282:AB282"/>
    <mergeCell ref="N282:O282"/>
    <mergeCell ref="P282:Q282"/>
    <mergeCell ref="R282:S282"/>
    <mergeCell ref="T282:U282"/>
    <mergeCell ref="V282:W282"/>
    <mergeCell ref="DO281:DP281"/>
    <mergeCell ref="DQ281:DR281"/>
    <mergeCell ref="DS281:DT281"/>
    <mergeCell ref="DU281:DV281"/>
    <mergeCell ref="DW281:DX281"/>
    <mergeCell ref="DL281:DM281"/>
    <mergeCell ref="DD281:DE281"/>
    <mergeCell ref="DF281:DG281"/>
    <mergeCell ref="DH281:DI281"/>
    <mergeCell ref="DJ281:DK281"/>
    <mergeCell ref="CW281:CX281"/>
    <mergeCell ref="CY281:CZ281"/>
    <mergeCell ref="DA281:DB281"/>
    <mergeCell ref="CS281:CT281"/>
    <mergeCell ref="CU281:CV281"/>
    <mergeCell ref="CH281:CI281"/>
    <mergeCell ref="CJ281:CK281"/>
    <mergeCell ref="CL281:CM281"/>
    <mergeCell ref="CN281:CO281"/>
    <mergeCell ref="CP281:CQ281"/>
    <mergeCell ref="CE281:CF281"/>
    <mergeCell ref="BW281:BX281"/>
    <mergeCell ref="BY281:BZ281"/>
    <mergeCell ref="CA281:CB281"/>
    <mergeCell ref="CC281:CD281"/>
    <mergeCell ref="BJ282:BK282"/>
    <mergeCell ref="BL282:BM282"/>
    <mergeCell ref="BN282:BO282"/>
    <mergeCell ref="BF282:BG282"/>
    <mergeCell ref="BH282:BI282"/>
    <mergeCell ref="AU282:AV282"/>
    <mergeCell ref="AW282:AX282"/>
    <mergeCell ref="AY282:AZ282"/>
    <mergeCell ref="BA282:BB282"/>
    <mergeCell ref="BC282:BD282"/>
    <mergeCell ref="AR282:AS282"/>
    <mergeCell ref="AJ282:AK282"/>
    <mergeCell ref="AL282:AM282"/>
    <mergeCell ref="AN282:AO282"/>
    <mergeCell ref="AP282:AQ282"/>
    <mergeCell ref="AC282:AD282"/>
    <mergeCell ref="AE282:AF282"/>
    <mergeCell ref="AG281:AH281"/>
    <mergeCell ref="Y281:Z281"/>
    <mergeCell ref="AA281:AB281"/>
    <mergeCell ref="N281:O281"/>
    <mergeCell ref="P281:Q281"/>
    <mergeCell ref="R281:S281"/>
    <mergeCell ref="T281:U281"/>
    <mergeCell ref="V281:W281"/>
    <mergeCell ref="AR281:AS281"/>
    <mergeCell ref="AJ281:AK281"/>
    <mergeCell ref="AL281:AM281"/>
    <mergeCell ref="AN281:AO281"/>
    <mergeCell ref="AP281:AQ281"/>
    <mergeCell ref="AC281:AD281"/>
    <mergeCell ref="AE281:AF281"/>
    <mergeCell ref="BH283:BI283"/>
    <mergeCell ref="BJ283:BK283"/>
    <mergeCell ref="BL283:BM283"/>
    <mergeCell ref="BN283:BO283"/>
    <mergeCell ref="BF283:BG283"/>
    <mergeCell ref="AU283:AV283"/>
    <mergeCell ref="AW283:AX283"/>
    <mergeCell ref="AY283:AZ283"/>
    <mergeCell ref="BA283:BB283"/>
    <mergeCell ref="BC283:BD283"/>
    <mergeCell ref="AP283:AQ283"/>
    <mergeCell ref="AR283:AS283"/>
    <mergeCell ref="AJ283:AK283"/>
    <mergeCell ref="AL283:AM283"/>
    <mergeCell ref="AN283:AO283"/>
    <mergeCell ref="AA283:AB283"/>
    <mergeCell ref="AC283:AD283"/>
    <mergeCell ref="AE283:AF283"/>
    <mergeCell ref="DO282:DP282"/>
    <mergeCell ref="DQ282:DR282"/>
    <mergeCell ref="DS282:DT282"/>
    <mergeCell ref="DU282:DV282"/>
    <mergeCell ref="DW282:DX282"/>
    <mergeCell ref="DL282:DM282"/>
    <mergeCell ref="DD282:DE282"/>
    <mergeCell ref="DF282:DG282"/>
    <mergeCell ref="DH282:DI282"/>
    <mergeCell ref="DJ282:DK282"/>
    <mergeCell ref="CW282:CX282"/>
    <mergeCell ref="CY282:CZ282"/>
    <mergeCell ref="DA282:DB282"/>
    <mergeCell ref="CS282:CT282"/>
    <mergeCell ref="CU282:CV282"/>
    <mergeCell ref="CH282:CI282"/>
    <mergeCell ref="CJ282:CK282"/>
    <mergeCell ref="CL282:CM282"/>
    <mergeCell ref="CN282:CO282"/>
    <mergeCell ref="CP282:CQ282"/>
    <mergeCell ref="CE282:CF282"/>
    <mergeCell ref="BW282:BX282"/>
    <mergeCell ref="BY282:BZ282"/>
    <mergeCell ref="CA282:CB282"/>
    <mergeCell ref="CC282:CD282"/>
    <mergeCell ref="AG282:AH282"/>
    <mergeCell ref="AL287:AM287"/>
    <mergeCell ref="AN287:AO287"/>
    <mergeCell ref="AP287:AQ287"/>
    <mergeCell ref="AC287:AD287"/>
    <mergeCell ref="AE287:AF287"/>
    <mergeCell ref="AG286:AH286"/>
    <mergeCell ref="Y286:Z286"/>
    <mergeCell ref="AA286:AB286"/>
    <mergeCell ref="N286:O286"/>
    <mergeCell ref="P286:Q286"/>
    <mergeCell ref="R286:S286"/>
    <mergeCell ref="T286:U286"/>
    <mergeCell ref="V286:W286"/>
    <mergeCell ref="E284:I284"/>
    <mergeCell ref="DO283:DP283"/>
    <mergeCell ref="DQ283:DR283"/>
    <mergeCell ref="DS283:DT283"/>
    <mergeCell ref="DU283:DV283"/>
    <mergeCell ref="DW283:DX283"/>
    <mergeCell ref="DJ283:DK283"/>
    <mergeCell ref="DL283:DM283"/>
    <mergeCell ref="DD283:DE283"/>
    <mergeCell ref="DF283:DG283"/>
    <mergeCell ref="DH283:DI283"/>
    <mergeCell ref="CU283:CV283"/>
    <mergeCell ref="CW283:CX283"/>
    <mergeCell ref="CY283:CZ283"/>
    <mergeCell ref="DA283:DB283"/>
    <mergeCell ref="CS283:CT283"/>
    <mergeCell ref="CH283:CI283"/>
    <mergeCell ref="CJ283:CK283"/>
    <mergeCell ref="CL283:CM283"/>
    <mergeCell ref="CN283:CO283"/>
    <mergeCell ref="CP283:CQ283"/>
    <mergeCell ref="CC283:CD283"/>
    <mergeCell ref="CE283:CF283"/>
    <mergeCell ref="BW283:BX283"/>
    <mergeCell ref="BJ286:BK286"/>
    <mergeCell ref="BL286:BM286"/>
    <mergeCell ref="BN286:BO286"/>
    <mergeCell ref="BF286:BG286"/>
    <mergeCell ref="BH286:BI286"/>
    <mergeCell ref="AU286:AV286"/>
    <mergeCell ref="AW286:AX286"/>
    <mergeCell ref="AY286:AZ286"/>
    <mergeCell ref="BA286:BB286"/>
    <mergeCell ref="BC286:BD286"/>
    <mergeCell ref="AR286:AS286"/>
    <mergeCell ref="AJ286:AK286"/>
    <mergeCell ref="AL286:AM286"/>
    <mergeCell ref="AN286:AO286"/>
    <mergeCell ref="AP286:AQ286"/>
    <mergeCell ref="AC286:AD286"/>
    <mergeCell ref="AE286:AF286"/>
    <mergeCell ref="AG283:AH283"/>
    <mergeCell ref="Y283:Z283"/>
    <mergeCell ref="J283:M283"/>
    <mergeCell ref="N283:O283"/>
    <mergeCell ref="P283:Q283"/>
    <mergeCell ref="R283:S283"/>
    <mergeCell ref="T283:U283"/>
    <mergeCell ref="V283:W283"/>
    <mergeCell ref="BY283:BZ283"/>
    <mergeCell ref="CA283:CB283"/>
    <mergeCell ref="DO286:DP286"/>
    <mergeCell ref="DQ286:DR286"/>
    <mergeCell ref="DS286:DT286"/>
    <mergeCell ref="DU286:DV286"/>
    <mergeCell ref="DW286:DX286"/>
    <mergeCell ref="DL286:DM286"/>
    <mergeCell ref="DD286:DE286"/>
    <mergeCell ref="DF286:DG286"/>
    <mergeCell ref="DH286:DI286"/>
    <mergeCell ref="DJ286:DK286"/>
    <mergeCell ref="CW286:CX286"/>
    <mergeCell ref="CY286:CZ286"/>
    <mergeCell ref="DA286:DB286"/>
    <mergeCell ref="CS286:CT286"/>
    <mergeCell ref="CU286:CV286"/>
    <mergeCell ref="CH286:CI286"/>
    <mergeCell ref="CJ286:CK286"/>
    <mergeCell ref="CL286:CM286"/>
    <mergeCell ref="CN286:CO286"/>
    <mergeCell ref="CP286:CQ286"/>
    <mergeCell ref="CE286:CF286"/>
    <mergeCell ref="BW286:BX286"/>
    <mergeCell ref="BY286:BZ286"/>
    <mergeCell ref="CA286:CB286"/>
    <mergeCell ref="CC286:CD286"/>
    <mergeCell ref="BJ287:BK287"/>
    <mergeCell ref="BL287:BM287"/>
    <mergeCell ref="BN287:BO287"/>
    <mergeCell ref="BF287:BG287"/>
    <mergeCell ref="BH287:BI287"/>
    <mergeCell ref="AU287:AV287"/>
    <mergeCell ref="AW287:AX287"/>
    <mergeCell ref="AY287:AZ287"/>
    <mergeCell ref="BA287:BB287"/>
    <mergeCell ref="BC287:BD287"/>
    <mergeCell ref="AN289:AO289"/>
    <mergeCell ref="AP289:AQ289"/>
    <mergeCell ref="AC289:AD289"/>
    <mergeCell ref="AE289:AF289"/>
    <mergeCell ref="AG288:AH288"/>
    <mergeCell ref="Y288:Z288"/>
    <mergeCell ref="AA288:AB288"/>
    <mergeCell ref="N288:O288"/>
    <mergeCell ref="P288:Q288"/>
    <mergeCell ref="R288:S288"/>
    <mergeCell ref="T288:U288"/>
    <mergeCell ref="V288:W288"/>
    <mergeCell ref="DO287:DP287"/>
    <mergeCell ref="DQ287:DR287"/>
    <mergeCell ref="DS287:DT287"/>
    <mergeCell ref="DU287:DV287"/>
    <mergeCell ref="DW287:DX287"/>
    <mergeCell ref="DL287:DM287"/>
    <mergeCell ref="DD287:DE287"/>
    <mergeCell ref="DF287:DG287"/>
    <mergeCell ref="DH287:DI287"/>
    <mergeCell ref="DJ287:DK287"/>
    <mergeCell ref="CW287:CX287"/>
    <mergeCell ref="CY287:CZ287"/>
    <mergeCell ref="DA287:DB287"/>
    <mergeCell ref="CS287:CT287"/>
    <mergeCell ref="CU287:CV287"/>
    <mergeCell ref="CH287:CI287"/>
    <mergeCell ref="CJ287:CK287"/>
    <mergeCell ref="CL287:CM287"/>
    <mergeCell ref="CN287:CO287"/>
    <mergeCell ref="CP287:CQ287"/>
    <mergeCell ref="CE287:CF287"/>
    <mergeCell ref="BW287:BX287"/>
    <mergeCell ref="BY287:BZ287"/>
    <mergeCell ref="CA287:CB287"/>
    <mergeCell ref="CC287:CD287"/>
    <mergeCell ref="BJ288:BK288"/>
    <mergeCell ref="BL288:BM288"/>
    <mergeCell ref="BN288:BO288"/>
    <mergeCell ref="BF288:BG288"/>
    <mergeCell ref="BH288:BI288"/>
    <mergeCell ref="AU288:AV288"/>
    <mergeCell ref="AW288:AX288"/>
    <mergeCell ref="AY288:AZ288"/>
    <mergeCell ref="BA288:BB288"/>
    <mergeCell ref="BC288:BD288"/>
    <mergeCell ref="AR288:AS288"/>
    <mergeCell ref="AJ288:AK288"/>
    <mergeCell ref="AL288:AM288"/>
    <mergeCell ref="AN288:AO288"/>
    <mergeCell ref="AP288:AQ288"/>
    <mergeCell ref="AC288:AD288"/>
    <mergeCell ref="AE288:AF288"/>
    <mergeCell ref="AG287:AH287"/>
    <mergeCell ref="Y287:Z287"/>
    <mergeCell ref="AA287:AB287"/>
    <mergeCell ref="N287:O287"/>
    <mergeCell ref="P287:Q287"/>
    <mergeCell ref="R287:S287"/>
    <mergeCell ref="T287:U287"/>
    <mergeCell ref="V287:W287"/>
    <mergeCell ref="AR287:AS287"/>
    <mergeCell ref="AJ287:AK287"/>
    <mergeCell ref="DO288:DP288"/>
    <mergeCell ref="DQ288:DR288"/>
    <mergeCell ref="DS288:DT288"/>
    <mergeCell ref="DU288:DV288"/>
    <mergeCell ref="DW288:DX288"/>
    <mergeCell ref="DL288:DM288"/>
    <mergeCell ref="DD288:DE288"/>
    <mergeCell ref="DF288:DG288"/>
    <mergeCell ref="DH288:DI288"/>
    <mergeCell ref="DJ288:DK288"/>
    <mergeCell ref="CW288:CX288"/>
    <mergeCell ref="CY288:CZ288"/>
    <mergeCell ref="DA288:DB288"/>
    <mergeCell ref="CS288:CT288"/>
    <mergeCell ref="CU288:CV288"/>
    <mergeCell ref="CH288:CI288"/>
    <mergeCell ref="CJ288:CK288"/>
    <mergeCell ref="CL288:CM288"/>
    <mergeCell ref="CN288:CO288"/>
    <mergeCell ref="CP288:CQ288"/>
    <mergeCell ref="CE288:CF288"/>
    <mergeCell ref="BW288:BX288"/>
    <mergeCell ref="BY288:BZ288"/>
    <mergeCell ref="CA288:CB288"/>
    <mergeCell ref="CC288:CD288"/>
    <mergeCell ref="BJ289:BK289"/>
    <mergeCell ref="BL289:BM289"/>
    <mergeCell ref="BN289:BO289"/>
    <mergeCell ref="BF289:BG289"/>
    <mergeCell ref="BH289:BI289"/>
    <mergeCell ref="AU289:AV289"/>
    <mergeCell ref="AW289:AX289"/>
    <mergeCell ref="AY289:AZ289"/>
    <mergeCell ref="BA289:BB289"/>
    <mergeCell ref="BC289:BD289"/>
    <mergeCell ref="AP291:AQ291"/>
    <mergeCell ref="AC291:AD291"/>
    <mergeCell ref="AE291:AF291"/>
    <mergeCell ref="AG290:AH290"/>
    <mergeCell ref="Y290:Z290"/>
    <mergeCell ref="AA290:AB290"/>
    <mergeCell ref="N290:O290"/>
    <mergeCell ref="P290:Q290"/>
    <mergeCell ref="R290:S290"/>
    <mergeCell ref="T290:U290"/>
    <mergeCell ref="V290:W290"/>
    <mergeCell ref="DO289:DP289"/>
    <mergeCell ref="DQ289:DR289"/>
    <mergeCell ref="DS289:DT289"/>
    <mergeCell ref="DU289:DV289"/>
    <mergeCell ref="DW289:DX289"/>
    <mergeCell ref="DL289:DM289"/>
    <mergeCell ref="DD289:DE289"/>
    <mergeCell ref="DF289:DG289"/>
    <mergeCell ref="DH289:DI289"/>
    <mergeCell ref="DJ289:DK289"/>
    <mergeCell ref="CW289:CX289"/>
    <mergeCell ref="CY289:CZ289"/>
    <mergeCell ref="DA289:DB289"/>
    <mergeCell ref="CS289:CT289"/>
    <mergeCell ref="CU289:CV289"/>
    <mergeCell ref="CH289:CI289"/>
    <mergeCell ref="CJ289:CK289"/>
    <mergeCell ref="CL289:CM289"/>
    <mergeCell ref="CN289:CO289"/>
    <mergeCell ref="CP289:CQ289"/>
    <mergeCell ref="CE289:CF289"/>
    <mergeCell ref="BW289:BX289"/>
    <mergeCell ref="BY289:BZ289"/>
    <mergeCell ref="CA289:CB289"/>
    <mergeCell ref="CC289:CD289"/>
    <mergeCell ref="BJ290:BK290"/>
    <mergeCell ref="BL290:BM290"/>
    <mergeCell ref="BN290:BO290"/>
    <mergeCell ref="BF290:BG290"/>
    <mergeCell ref="BH290:BI290"/>
    <mergeCell ref="AU290:AV290"/>
    <mergeCell ref="AW290:AX290"/>
    <mergeCell ref="AY290:AZ290"/>
    <mergeCell ref="BA290:BB290"/>
    <mergeCell ref="BC290:BD290"/>
    <mergeCell ref="AR290:AS290"/>
    <mergeCell ref="AJ290:AK290"/>
    <mergeCell ref="AL290:AM290"/>
    <mergeCell ref="AN290:AO290"/>
    <mergeCell ref="AP290:AQ290"/>
    <mergeCell ref="AC290:AD290"/>
    <mergeCell ref="AE290:AF290"/>
    <mergeCell ref="AG289:AH289"/>
    <mergeCell ref="Y289:Z289"/>
    <mergeCell ref="AA289:AB289"/>
    <mergeCell ref="N289:O289"/>
    <mergeCell ref="P289:Q289"/>
    <mergeCell ref="R289:S289"/>
    <mergeCell ref="T289:U289"/>
    <mergeCell ref="V289:W289"/>
    <mergeCell ref="AR289:AS289"/>
    <mergeCell ref="AJ289:AK289"/>
    <mergeCell ref="AL289:AM289"/>
    <mergeCell ref="DO290:DP290"/>
    <mergeCell ref="DQ290:DR290"/>
    <mergeCell ref="DS290:DT290"/>
    <mergeCell ref="DU290:DV290"/>
    <mergeCell ref="DW290:DX290"/>
    <mergeCell ref="DL290:DM290"/>
    <mergeCell ref="DD290:DE290"/>
    <mergeCell ref="DF290:DG290"/>
    <mergeCell ref="DH290:DI290"/>
    <mergeCell ref="DJ290:DK290"/>
    <mergeCell ref="CW290:CX290"/>
    <mergeCell ref="CY290:CZ290"/>
    <mergeCell ref="DA290:DB290"/>
    <mergeCell ref="CS290:CT290"/>
    <mergeCell ref="CU290:CV290"/>
    <mergeCell ref="CH290:CI290"/>
    <mergeCell ref="CJ290:CK290"/>
    <mergeCell ref="CL290:CM290"/>
    <mergeCell ref="CN290:CO290"/>
    <mergeCell ref="CP290:CQ290"/>
    <mergeCell ref="CE290:CF290"/>
    <mergeCell ref="BW290:BX290"/>
    <mergeCell ref="BY290:BZ290"/>
    <mergeCell ref="CA290:CB290"/>
    <mergeCell ref="CC290:CD290"/>
    <mergeCell ref="BJ291:BK291"/>
    <mergeCell ref="BL291:BM291"/>
    <mergeCell ref="BN291:BO291"/>
    <mergeCell ref="BF291:BG291"/>
    <mergeCell ref="BH291:BI291"/>
    <mergeCell ref="AU291:AV291"/>
    <mergeCell ref="AW291:AX291"/>
    <mergeCell ref="AY291:AZ291"/>
    <mergeCell ref="BA291:BB291"/>
    <mergeCell ref="BC291:BD291"/>
    <mergeCell ref="AC293:AD293"/>
    <mergeCell ref="AE293:AF293"/>
    <mergeCell ref="AG292:AH292"/>
    <mergeCell ref="Y292:Z292"/>
    <mergeCell ref="AA292:AB292"/>
    <mergeCell ref="N292:O292"/>
    <mergeCell ref="P292:Q292"/>
    <mergeCell ref="R292:S292"/>
    <mergeCell ref="T292:U292"/>
    <mergeCell ref="V292:W292"/>
    <mergeCell ref="DO291:DP291"/>
    <mergeCell ref="DQ291:DR291"/>
    <mergeCell ref="DS291:DT291"/>
    <mergeCell ref="DU291:DV291"/>
    <mergeCell ref="DW291:DX291"/>
    <mergeCell ref="DL291:DM291"/>
    <mergeCell ref="DD291:DE291"/>
    <mergeCell ref="DF291:DG291"/>
    <mergeCell ref="DH291:DI291"/>
    <mergeCell ref="DJ291:DK291"/>
    <mergeCell ref="CW291:CX291"/>
    <mergeCell ref="CY291:CZ291"/>
    <mergeCell ref="DA291:DB291"/>
    <mergeCell ref="CS291:CT291"/>
    <mergeCell ref="CU291:CV291"/>
    <mergeCell ref="CH291:CI291"/>
    <mergeCell ref="CJ291:CK291"/>
    <mergeCell ref="CL291:CM291"/>
    <mergeCell ref="CN291:CO291"/>
    <mergeCell ref="CP291:CQ291"/>
    <mergeCell ref="CE291:CF291"/>
    <mergeCell ref="BW291:BX291"/>
    <mergeCell ref="BY291:BZ291"/>
    <mergeCell ref="CA291:CB291"/>
    <mergeCell ref="CC291:CD291"/>
    <mergeCell ref="BJ292:BK292"/>
    <mergeCell ref="BL292:BM292"/>
    <mergeCell ref="BN292:BO292"/>
    <mergeCell ref="BF292:BG292"/>
    <mergeCell ref="BH292:BI292"/>
    <mergeCell ref="AU292:AV292"/>
    <mergeCell ref="AW292:AX292"/>
    <mergeCell ref="AY292:AZ292"/>
    <mergeCell ref="BA292:BB292"/>
    <mergeCell ref="BC292:BD292"/>
    <mergeCell ref="AR292:AS292"/>
    <mergeCell ref="AJ292:AK292"/>
    <mergeCell ref="AL292:AM292"/>
    <mergeCell ref="AN292:AO292"/>
    <mergeCell ref="AP292:AQ292"/>
    <mergeCell ref="AC292:AD292"/>
    <mergeCell ref="AE292:AF292"/>
    <mergeCell ref="AG291:AH291"/>
    <mergeCell ref="Y291:Z291"/>
    <mergeCell ref="AA291:AB291"/>
    <mergeCell ref="N291:O291"/>
    <mergeCell ref="P291:Q291"/>
    <mergeCell ref="R291:S291"/>
    <mergeCell ref="T291:U291"/>
    <mergeCell ref="V291:W291"/>
    <mergeCell ref="AR291:AS291"/>
    <mergeCell ref="AJ291:AK291"/>
    <mergeCell ref="AL291:AM291"/>
    <mergeCell ref="AN291:AO291"/>
    <mergeCell ref="DO292:DP292"/>
    <mergeCell ref="DQ292:DR292"/>
    <mergeCell ref="DS292:DT292"/>
    <mergeCell ref="DU292:DV292"/>
    <mergeCell ref="DW292:DX292"/>
    <mergeCell ref="DL292:DM292"/>
    <mergeCell ref="DD292:DE292"/>
    <mergeCell ref="DF292:DG292"/>
    <mergeCell ref="DH292:DI292"/>
    <mergeCell ref="DJ292:DK292"/>
    <mergeCell ref="CW292:CX292"/>
    <mergeCell ref="CY292:CZ292"/>
    <mergeCell ref="DA292:DB292"/>
    <mergeCell ref="CS292:CT292"/>
    <mergeCell ref="CU292:CV292"/>
    <mergeCell ref="CH292:CI292"/>
    <mergeCell ref="CJ292:CK292"/>
    <mergeCell ref="CL292:CM292"/>
    <mergeCell ref="CN292:CO292"/>
    <mergeCell ref="CP292:CQ292"/>
    <mergeCell ref="CE292:CF292"/>
    <mergeCell ref="BW292:BX292"/>
    <mergeCell ref="BY292:BZ292"/>
    <mergeCell ref="CA292:CB292"/>
    <mergeCell ref="CC292:CD292"/>
    <mergeCell ref="BJ293:BK293"/>
    <mergeCell ref="BL293:BM293"/>
    <mergeCell ref="BN293:BO293"/>
    <mergeCell ref="BF293:BG293"/>
    <mergeCell ref="BH293:BI293"/>
    <mergeCell ref="AU293:AV293"/>
    <mergeCell ref="AW293:AX293"/>
    <mergeCell ref="AY293:AZ293"/>
    <mergeCell ref="BA293:BB293"/>
    <mergeCell ref="BC293:BD293"/>
    <mergeCell ref="AE295:AF295"/>
    <mergeCell ref="AG294:AH294"/>
    <mergeCell ref="Y294:Z294"/>
    <mergeCell ref="AA294:AB294"/>
    <mergeCell ref="N294:O294"/>
    <mergeCell ref="P294:Q294"/>
    <mergeCell ref="R294:S294"/>
    <mergeCell ref="T294:U294"/>
    <mergeCell ref="V294:W294"/>
    <mergeCell ref="DO293:DP293"/>
    <mergeCell ref="DQ293:DR293"/>
    <mergeCell ref="DS293:DT293"/>
    <mergeCell ref="DU293:DV293"/>
    <mergeCell ref="DW293:DX293"/>
    <mergeCell ref="DL293:DM293"/>
    <mergeCell ref="DD293:DE293"/>
    <mergeCell ref="DF293:DG293"/>
    <mergeCell ref="DH293:DI293"/>
    <mergeCell ref="DJ293:DK293"/>
    <mergeCell ref="CW293:CX293"/>
    <mergeCell ref="CY293:CZ293"/>
    <mergeCell ref="DA293:DB293"/>
    <mergeCell ref="CS293:CT293"/>
    <mergeCell ref="CU293:CV293"/>
    <mergeCell ref="CH293:CI293"/>
    <mergeCell ref="CJ293:CK293"/>
    <mergeCell ref="CL293:CM293"/>
    <mergeCell ref="CN293:CO293"/>
    <mergeCell ref="CP293:CQ293"/>
    <mergeCell ref="CE293:CF293"/>
    <mergeCell ref="BW293:BX293"/>
    <mergeCell ref="BY293:BZ293"/>
    <mergeCell ref="CA293:CB293"/>
    <mergeCell ref="CC293:CD293"/>
    <mergeCell ref="BJ294:BK294"/>
    <mergeCell ref="BL294:BM294"/>
    <mergeCell ref="BN294:BO294"/>
    <mergeCell ref="BF294:BG294"/>
    <mergeCell ref="BH294:BI294"/>
    <mergeCell ref="AU294:AV294"/>
    <mergeCell ref="AW294:AX294"/>
    <mergeCell ref="AY294:AZ294"/>
    <mergeCell ref="BA294:BB294"/>
    <mergeCell ref="BC294:BD294"/>
    <mergeCell ref="AR294:AS294"/>
    <mergeCell ref="AJ294:AK294"/>
    <mergeCell ref="AL294:AM294"/>
    <mergeCell ref="AN294:AO294"/>
    <mergeCell ref="AP294:AQ294"/>
    <mergeCell ref="AC294:AD294"/>
    <mergeCell ref="AE294:AF294"/>
    <mergeCell ref="AG293:AH293"/>
    <mergeCell ref="Y293:Z293"/>
    <mergeCell ref="AA293:AB293"/>
    <mergeCell ref="N293:O293"/>
    <mergeCell ref="P293:Q293"/>
    <mergeCell ref="R293:S293"/>
    <mergeCell ref="T293:U293"/>
    <mergeCell ref="V293:W293"/>
    <mergeCell ref="AR293:AS293"/>
    <mergeCell ref="AJ293:AK293"/>
    <mergeCell ref="AL293:AM293"/>
    <mergeCell ref="AN293:AO293"/>
    <mergeCell ref="AP293:AQ293"/>
    <mergeCell ref="DO294:DP294"/>
    <mergeCell ref="DQ294:DR294"/>
    <mergeCell ref="DS294:DT294"/>
    <mergeCell ref="DU294:DV294"/>
    <mergeCell ref="DW294:DX294"/>
    <mergeCell ref="DL294:DM294"/>
    <mergeCell ref="DD294:DE294"/>
    <mergeCell ref="DF294:DG294"/>
    <mergeCell ref="DH294:DI294"/>
    <mergeCell ref="DJ294:DK294"/>
    <mergeCell ref="CW294:CX294"/>
    <mergeCell ref="CY294:CZ294"/>
    <mergeCell ref="DA294:DB294"/>
    <mergeCell ref="CS294:CT294"/>
    <mergeCell ref="CU294:CV294"/>
    <mergeCell ref="CH294:CI294"/>
    <mergeCell ref="CJ294:CK294"/>
    <mergeCell ref="CL294:CM294"/>
    <mergeCell ref="CN294:CO294"/>
    <mergeCell ref="CP294:CQ294"/>
    <mergeCell ref="CE294:CF294"/>
    <mergeCell ref="BW294:BX294"/>
    <mergeCell ref="BY294:BZ294"/>
    <mergeCell ref="CA294:CB294"/>
    <mergeCell ref="CC294:CD294"/>
    <mergeCell ref="BJ295:BK295"/>
    <mergeCell ref="BL295:BM295"/>
    <mergeCell ref="BN295:BO295"/>
    <mergeCell ref="BF295:BG295"/>
    <mergeCell ref="BH295:BI295"/>
    <mergeCell ref="AU295:AV295"/>
    <mergeCell ref="AW295:AX295"/>
    <mergeCell ref="AY295:AZ295"/>
    <mergeCell ref="BA295:BB295"/>
    <mergeCell ref="BC295:BD295"/>
    <mergeCell ref="AG296:AH296"/>
    <mergeCell ref="Y296:Z296"/>
    <mergeCell ref="AA296:AB296"/>
    <mergeCell ref="N296:O296"/>
    <mergeCell ref="P296:Q296"/>
    <mergeCell ref="R296:S296"/>
    <mergeCell ref="T296:U296"/>
    <mergeCell ref="V296:W296"/>
    <mergeCell ref="DO295:DP295"/>
    <mergeCell ref="DQ295:DR295"/>
    <mergeCell ref="DS295:DT295"/>
    <mergeCell ref="DU295:DV295"/>
    <mergeCell ref="DW295:DX295"/>
    <mergeCell ref="DL295:DM295"/>
    <mergeCell ref="DD295:DE295"/>
    <mergeCell ref="DF295:DG295"/>
    <mergeCell ref="DH295:DI295"/>
    <mergeCell ref="DJ295:DK295"/>
    <mergeCell ref="CW295:CX295"/>
    <mergeCell ref="CY295:CZ295"/>
    <mergeCell ref="DA295:DB295"/>
    <mergeCell ref="CS295:CT295"/>
    <mergeCell ref="CU295:CV295"/>
    <mergeCell ref="CH295:CI295"/>
    <mergeCell ref="CJ295:CK295"/>
    <mergeCell ref="CL295:CM295"/>
    <mergeCell ref="CN295:CO295"/>
    <mergeCell ref="CP295:CQ295"/>
    <mergeCell ref="CE295:CF295"/>
    <mergeCell ref="BW295:BX295"/>
    <mergeCell ref="BY295:BZ295"/>
    <mergeCell ref="CA295:CB295"/>
    <mergeCell ref="CC295:CD295"/>
    <mergeCell ref="BJ296:BK296"/>
    <mergeCell ref="BL296:BM296"/>
    <mergeCell ref="BN296:BO296"/>
    <mergeCell ref="BF296:BG296"/>
    <mergeCell ref="BH296:BI296"/>
    <mergeCell ref="AU296:AV296"/>
    <mergeCell ref="AW296:AX296"/>
    <mergeCell ref="AY296:AZ296"/>
    <mergeCell ref="BA296:BB296"/>
    <mergeCell ref="BC296:BD296"/>
    <mergeCell ref="AR296:AS296"/>
    <mergeCell ref="AJ296:AK296"/>
    <mergeCell ref="AL296:AM296"/>
    <mergeCell ref="AN296:AO296"/>
    <mergeCell ref="AP296:AQ296"/>
    <mergeCell ref="AC296:AD296"/>
    <mergeCell ref="AE296:AF296"/>
    <mergeCell ref="AG295:AH295"/>
    <mergeCell ref="Y295:Z295"/>
    <mergeCell ref="AA295:AB295"/>
    <mergeCell ref="N295:O295"/>
    <mergeCell ref="P295:Q295"/>
    <mergeCell ref="R295:S295"/>
    <mergeCell ref="T295:U295"/>
    <mergeCell ref="V295:W295"/>
    <mergeCell ref="AR295:AS295"/>
    <mergeCell ref="AJ295:AK295"/>
    <mergeCell ref="AL295:AM295"/>
    <mergeCell ref="AN295:AO295"/>
    <mergeCell ref="AP295:AQ295"/>
    <mergeCell ref="AC295:AD295"/>
    <mergeCell ref="DO296:DP296"/>
    <mergeCell ref="DQ296:DR296"/>
    <mergeCell ref="DS296:DT296"/>
    <mergeCell ref="DU296:DV296"/>
    <mergeCell ref="DW296:DX296"/>
    <mergeCell ref="DL296:DM296"/>
    <mergeCell ref="DD296:DE296"/>
    <mergeCell ref="DF296:DG296"/>
    <mergeCell ref="DH296:DI296"/>
    <mergeCell ref="DJ296:DK296"/>
    <mergeCell ref="CW296:CX296"/>
    <mergeCell ref="CY296:CZ296"/>
    <mergeCell ref="DA296:DB296"/>
    <mergeCell ref="CS296:CT296"/>
    <mergeCell ref="CU296:CV296"/>
    <mergeCell ref="CH296:CI296"/>
    <mergeCell ref="CJ296:CK296"/>
    <mergeCell ref="CL296:CM296"/>
    <mergeCell ref="CN296:CO296"/>
    <mergeCell ref="CP296:CQ296"/>
    <mergeCell ref="CE296:CF296"/>
    <mergeCell ref="BW296:BX296"/>
    <mergeCell ref="BY296:BZ296"/>
    <mergeCell ref="CA296:CB296"/>
    <mergeCell ref="CC296:CD296"/>
    <mergeCell ref="BJ297:BK297"/>
    <mergeCell ref="BL297:BM297"/>
    <mergeCell ref="BN297:BO297"/>
    <mergeCell ref="BF297:BG297"/>
    <mergeCell ref="BH297:BI297"/>
    <mergeCell ref="AU297:AV297"/>
    <mergeCell ref="AW297:AX297"/>
    <mergeCell ref="AY297:AZ297"/>
    <mergeCell ref="BA297:BB297"/>
    <mergeCell ref="BC297:BD297"/>
    <mergeCell ref="N298:O298"/>
    <mergeCell ref="P298:Q298"/>
    <mergeCell ref="R298:S298"/>
    <mergeCell ref="T298:U298"/>
    <mergeCell ref="V298:W298"/>
    <mergeCell ref="BN298:BO298"/>
    <mergeCell ref="BF298:BG298"/>
    <mergeCell ref="AU298:AV298"/>
    <mergeCell ref="AW298:AX298"/>
    <mergeCell ref="AY298:AZ298"/>
    <mergeCell ref="BA298:BB298"/>
    <mergeCell ref="BC298:BD298"/>
    <mergeCell ref="AP298:AQ298"/>
    <mergeCell ref="AR298:AS298"/>
    <mergeCell ref="AJ298:AK298"/>
    <mergeCell ref="AL298:AM298"/>
    <mergeCell ref="AN298:AO298"/>
    <mergeCell ref="AA298:AB298"/>
    <mergeCell ref="AC298:AD298"/>
    <mergeCell ref="AE298:AF298"/>
    <mergeCell ref="DO297:DP297"/>
    <mergeCell ref="DQ297:DR297"/>
    <mergeCell ref="DS297:DT297"/>
    <mergeCell ref="DU297:DV297"/>
    <mergeCell ref="DW297:DX297"/>
    <mergeCell ref="DL297:DM297"/>
    <mergeCell ref="DD297:DE297"/>
    <mergeCell ref="DF297:DG297"/>
    <mergeCell ref="DH297:DI297"/>
    <mergeCell ref="DJ297:DK297"/>
    <mergeCell ref="CW297:CX297"/>
    <mergeCell ref="CY297:CZ297"/>
    <mergeCell ref="DA297:DB297"/>
    <mergeCell ref="CS297:CT297"/>
    <mergeCell ref="CU297:CV297"/>
    <mergeCell ref="CH297:CI297"/>
    <mergeCell ref="CJ297:CK297"/>
    <mergeCell ref="CL297:CM297"/>
    <mergeCell ref="CN297:CO297"/>
    <mergeCell ref="CP297:CQ297"/>
    <mergeCell ref="CE297:CF297"/>
    <mergeCell ref="BW297:BX297"/>
    <mergeCell ref="BY297:BZ297"/>
    <mergeCell ref="CA297:CB297"/>
    <mergeCell ref="CC297:CD297"/>
    <mergeCell ref="AG297:AH297"/>
    <mergeCell ref="Y297:Z297"/>
    <mergeCell ref="AA297:AB297"/>
    <mergeCell ref="N297:O297"/>
    <mergeCell ref="P297:Q297"/>
    <mergeCell ref="R297:S297"/>
    <mergeCell ref="T297:U297"/>
    <mergeCell ref="V297:W297"/>
    <mergeCell ref="AR297:AS297"/>
    <mergeCell ref="AJ297:AK297"/>
    <mergeCell ref="AL297:AM297"/>
    <mergeCell ref="AN297:AO297"/>
    <mergeCell ref="AP297:AQ297"/>
    <mergeCell ref="AC297:AD297"/>
    <mergeCell ref="AE297:AF297"/>
    <mergeCell ref="AR302:AS302"/>
    <mergeCell ref="AJ302:AK302"/>
    <mergeCell ref="AL302:AM302"/>
    <mergeCell ref="AN302:AO302"/>
    <mergeCell ref="AP302:AQ302"/>
    <mergeCell ref="AC302:AD302"/>
    <mergeCell ref="AE302:AF302"/>
    <mergeCell ref="Y302:Z302"/>
    <mergeCell ref="AA302:AB302"/>
    <mergeCell ref="AG301:AH301"/>
    <mergeCell ref="N301:O301"/>
    <mergeCell ref="P301:Q301"/>
    <mergeCell ref="R301:S301"/>
    <mergeCell ref="T301:U301"/>
    <mergeCell ref="V301:W301"/>
    <mergeCell ref="C299:D299"/>
    <mergeCell ref="E299:I299"/>
    <mergeCell ref="DO298:DP298"/>
    <mergeCell ref="DQ298:DR298"/>
    <mergeCell ref="DS298:DT298"/>
    <mergeCell ref="DU298:DV298"/>
    <mergeCell ref="DW298:DX298"/>
    <mergeCell ref="DJ298:DK298"/>
    <mergeCell ref="DL298:DM298"/>
    <mergeCell ref="DD298:DE298"/>
    <mergeCell ref="DF298:DG298"/>
    <mergeCell ref="DH298:DI298"/>
    <mergeCell ref="CU298:CV298"/>
    <mergeCell ref="CW298:CX298"/>
    <mergeCell ref="CY298:CZ298"/>
    <mergeCell ref="DA298:DB298"/>
    <mergeCell ref="CS298:CT298"/>
    <mergeCell ref="CH298:CI298"/>
    <mergeCell ref="CJ298:CK298"/>
    <mergeCell ref="CL298:CM298"/>
    <mergeCell ref="CN298:CO298"/>
    <mergeCell ref="CP298:CQ298"/>
    <mergeCell ref="CC298:CD298"/>
    <mergeCell ref="CE298:CF298"/>
    <mergeCell ref="BW298:BX298"/>
    <mergeCell ref="BY298:BZ298"/>
    <mergeCell ref="CA298:CB298"/>
    <mergeCell ref="BH298:BI298"/>
    <mergeCell ref="BJ298:BK298"/>
    <mergeCell ref="BL298:BM298"/>
    <mergeCell ref="BF301:BG301"/>
    <mergeCell ref="BH301:BI301"/>
    <mergeCell ref="AU301:AV301"/>
    <mergeCell ref="AW301:AX301"/>
    <mergeCell ref="AY301:AZ301"/>
    <mergeCell ref="BA301:BB301"/>
    <mergeCell ref="BC301:BD301"/>
    <mergeCell ref="AR301:AS301"/>
    <mergeCell ref="AJ301:AK301"/>
    <mergeCell ref="AL301:AM301"/>
    <mergeCell ref="AN301:AO301"/>
    <mergeCell ref="AP301:AQ301"/>
    <mergeCell ref="AC301:AD301"/>
    <mergeCell ref="AE301:AF301"/>
    <mergeCell ref="Y301:Z301"/>
    <mergeCell ref="AA301:AB301"/>
    <mergeCell ref="AG298:AH298"/>
    <mergeCell ref="Y298:Z298"/>
    <mergeCell ref="J298:M298"/>
    <mergeCell ref="DO301:DP301"/>
    <mergeCell ref="DQ301:DR301"/>
    <mergeCell ref="DS301:DT301"/>
    <mergeCell ref="DU301:DV301"/>
    <mergeCell ref="DW301:DX301"/>
    <mergeCell ref="DL301:DM301"/>
    <mergeCell ref="DD301:DE301"/>
    <mergeCell ref="DF301:DG301"/>
    <mergeCell ref="DH301:DI301"/>
    <mergeCell ref="DJ301:DK301"/>
    <mergeCell ref="CW301:CX301"/>
    <mergeCell ref="CY301:CZ301"/>
    <mergeCell ref="DA301:DB301"/>
    <mergeCell ref="CS301:CT301"/>
    <mergeCell ref="CU301:CV301"/>
    <mergeCell ref="CH301:CI301"/>
    <mergeCell ref="CJ301:CK301"/>
    <mergeCell ref="CL301:CM301"/>
    <mergeCell ref="CN301:CO301"/>
    <mergeCell ref="CP301:CQ301"/>
    <mergeCell ref="CE301:CF301"/>
    <mergeCell ref="BW301:BX301"/>
    <mergeCell ref="BY301:BZ301"/>
    <mergeCell ref="CA301:CB301"/>
    <mergeCell ref="CC301:CD301"/>
    <mergeCell ref="BJ301:BK301"/>
    <mergeCell ref="BL301:BM301"/>
    <mergeCell ref="BN301:BO301"/>
    <mergeCell ref="BF302:BG302"/>
    <mergeCell ref="BH302:BI302"/>
    <mergeCell ref="AU302:AV302"/>
    <mergeCell ref="AW302:AX302"/>
    <mergeCell ref="AY302:AZ302"/>
    <mergeCell ref="BA302:BB302"/>
    <mergeCell ref="BC302:BD302"/>
    <mergeCell ref="AJ304:AK304"/>
    <mergeCell ref="AL304:AM304"/>
    <mergeCell ref="AN304:AO304"/>
    <mergeCell ref="AP304:AQ304"/>
    <mergeCell ref="AC304:AD304"/>
    <mergeCell ref="AE304:AF304"/>
    <mergeCell ref="Y304:Z304"/>
    <mergeCell ref="AA304:AB304"/>
    <mergeCell ref="AG303:AH303"/>
    <mergeCell ref="N303:O303"/>
    <mergeCell ref="P303:Q303"/>
    <mergeCell ref="R303:S303"/>
    <mergeCell ref="T303:U303"/>
    <mergeCell ref="V303:W303"/>
    <mergeCell ref="DO302:DP302"/>
    <mergeCell ref="DQ302:DR302"/>
    <mergeCell ref="DS302:DT302"/>
    <mergeCell ref="DU302:DV302"/>
    <mergeCell ref="DW302:DX302"/>
    <mergeCell ref="DL302:DM302"/>
    <mergeCell ref="DD302:DE302"/>
    <mergeCell ref="DF302:DG302"/>
    <mergeCell ref="DH302:DI302"/>
    <mergeCell ref="DJ302:DK302"/>
    <mergeCell ref="CW302:CX302"/>
    <mergeCell ref="CY302:CZ302"/>
    <mergeCell ref="DA302:DB302"/>
    <mergeCell ref="CS302:CT302"/>
    <mergeCell ref="CU302:CV302"/>
    <mergeCell ref="CH302:CI302"/>
    <mergeCell ref="CJ302:CK302"/>
    <mergeCell ref="CL302:CM302"/>
    <mergeCell ref="CN302:CO302"/>
    <mergeCell ref="CP302:CQ302"/>
    <mergeCell ref="CE302:CF302"/>
    <mergeCell ref="BW302:BX302"/>
    <mergeCell ref="BY302:BZ302"/>
    <mergeCell ref="CA302:CB302"/>
    <mergeCell ref="CC302:CD302"/>
    <mergeCell ref="BJ302:BK302"/>
    <mergeCell ref="BL302:BM302"/>
    <mergeCell ref="BN302:BO302"/>
    <mergeCell ref="BF303:BG303"/>
    <mergeCell ref="BH303:BI303"/>
    <mergeCell ref="AU303:AV303"/>
    <mergeCell ref="AW303:AX303"/>
    <mergeCell ref="AY303:AZ303"/>
    <mergeCell ref="BA303:BB303"/>
    <mergeCell ref="BC303:BD303"/>
    <mergeCell ref="AR303:AS303"/>
    <mergeCell ref="AJ303:AK303"/>
    <mergeCell ref="AL303:AM303"/>
    <mergeCell ref="AN303:AO303"/>
    <mergeCell ref="AP303:AQ303"/>
    <mergeCell ref="AC303:AD303"/>
    <mergeCell ref="AE303:AF303"/>
    <mergeCell ref="Y303:Z303"/>
    <mergeCell ref="AA303:AB303"/>
    <mergeCell ref="AG302:AH302"/>
    <mergeCell ref="N302:O302"/>
    <mergeCell ref="P302:Q302"/>
    <mergeCell ref="R302:S302"/>
    <mergeCell ref="T302:U302"/>
    <mergeCell ref="V302:W302"/>
    <mergeCell ref="DO303:DP303"/>
    <mergeCell ref="DQ303:DR303"/>
    <mergeCell ref="DS303:DT303"/>
    <mergeCell ref="DU303:DV303"/>
    <mergeCell ref="DW303:DX303"/>
    <mergeCell ref="DL303:DM303"/>
    <mergeCell ref="DD303:DE303"/>
    <mergeCell ref="DF303:DG303"/>
    <mergeCell ref="DH303:DI303"/>
    <mergeCell ref="DJ303:DK303"/>
    <mergeCell ref="CW303:CX303"/>
    <mergeCell ref="CY303:CZ303"/>
    <mergeCell ref="DA303:DB303"/>
    <mergeCell ref="CS303:CT303"/>
    <mergeCell ref="CU303:CV303"/>
    <mergeCell ref="CH303:CI303"/>
    <mergeCell ref="CJ303:CK303"/>
    <mergeCell ref="CL303:CM303"/>
    <mergeCell ref="CN303:CO303"/>
    <mergeCell ref="CP303:CQ303"/>
    <mergeCell ref="CE303:CF303"/>
    <mergeCell ref="BW303:BX303"/>
    <mergeCell ref="BY303:BZ303"/>
    <mergeCell ref="CA303:CB303"/>
    <mergeCell ref="CC303:CD303"/>
    <mergeCell ref="BJ303:BK303"/>
    <mergeCell ref="BL303:BM303"/>
    <mergeCell ref="BN303:BO303"/>
    <mergeCell ref="BF304:BG304"/>
    <mergeCell ref="BH304:BI304"/>
    <mergeCell ref="AU304:AV304"/>
    <mergeCell ref="AW304:AX304"/>
    <mergeCell ref="AY304:AZ304"/>
    <mergeCell ref="BA304:BB304"/>
    <mergeCell ref="BC304:BD304"/>
    <mergeCell ref="AL306:AM306"/>
    <mergeCell ref="AN306:AO306"/>
    <mergeCell ref="AP306:AQ306"/>
    <mergeCell ref="AC306:AD306"/>
    <mergeCell ref="AE306:AF306"/>
    <mergeCell ref="Y306:Z306"/>
    <mergeCell ref="AA306:AB306"/>
    <mergeCell ref="AG305:AH305"/>
    <mergeCell ref="N305:O305"/>
    <mergeCell ref="P305:Q305"/>
    <mergeCell ref="R305:S305"/>
    <mergeCell ref="T305:U305"/>
    <mergeCell ref="V305:W305"/>
    <mergeCell ref="DO304:DP304"/>
    <mergeCell ref="DQ304:DR304"/>
    <mergeCell ref="DS304:DT304"/>
    <mergeCell ref="DU304:DV304"/>
    <mergeCell ref="DW304:DX304"/>
    <mergeCell ref="DL304:DM304"/>
    <mergeCell ref="DD304:DE304"/>
    <mergeCell ref="DF304:DG304"/>
    <mergeCell ref="DH304:DI304"/>
    <mergeCell ref="DJ304:DK304"/>
    <mergeCell ref="CW304:CX304"/>
    <mergeCell ref="CY304:CZ304"/>
    <mergeCell ref="DA304:DB304"/>
    <mergeCell ref="CS304:CT304"/>
    <mergeCell ref="CU304:CV304"/>
    <mergeCell ref="CH304:CI304"/>
    <mergeCell ref="CJ304:CK304"/>
    <mergeCell ref="CL304:CM304"/>
    <mergeCell ref="CN304:CO304"/>
    <mergeCell ref="CP304:CQ304"/>
    <mergeCell ref="CE304:CF304"/>
    <mergeCell ref="BW304:BX304"/>
    <mergeCell ref="BY304:BZ304"/>
    <mergeCell ref="CA304:CB304"/>
    <mergeCell ref="CC304:CD304"/>
    <mergeCell ref="BJ304:BK304"/>
    <mergeCell ref="BL304:BM304"/>
    <mergeCell ref="BN304:BO304"/>
    <mergeCell ref="BF305:BG305"/>
    <mergeCell ref="BH305:BI305"/>
    <mergeCell ref="AU305:AV305"/>
    <mergeCell ref="AW305:AX305"/>
    <mergeCell ref="AY305:AZ305"/>
    <mergeCell ref="BA305:BB305"/>
    <mergeCell ref="BC305:BD305"/>
    <mergeCell ref="AR305:AS305"/>
    <mergeCell ref="AJ305:AK305"/>
    <mergeCell ref="AL305:AM305"/>
    <mergeCell ref="AN305:AO305"/>
    <mergeCell ref="AP305:AQ305"/>
    <mergeCell ref="AC305:AD305"/>
    <mergeCell ref="AE305:AF305"/>
    <mergeCell ref="Y305:Z305"/>
    <mergeCell ref="AA305:AB305"/>
    <mergeCell ref="AG304:AH304"/>
    <mergeCell ref="N304:O304"/>
    <mergeCell ref="P304:Q304"/>
    <mergeCell ref="R304:S304"/>
    <mergeCell ref="T304:U304"/>
    <mergeCell ref="V304:W304"/>
    <mergeCell ref="AR304:AS304"/>
    <mergeCell ref="DO305:DP305"/>
    <mergeCell ref="DQ305:DR305"/>
    <mergeCell ref="DS305:DT305"/>
    <mergeCell ref="DU305:DV305"/>
    <mergeCell ref="DW305:DX305"/>
    <mergeCell ref="DL305:DM305"/>
    <mergeCell ref="DD305:DE305"/>
    <mergeCell ref="DF305:DG305"/>
    <mergeCell ref="DH305:DI305"/>
    <mergeCell ref="DJ305:DK305"/>
    <mergeCell ref="CW305:CX305"/>
    <mergeCell ref="CY305:CZ305"/>
    <mergeCell ref="DA305:DB305"/>
    <mergeCell ref="CS305:CT305"/>
    <mergeCell ref="CU305:CV305"/>
    <mergeCell ref="CH305:CI305"/>
    <mergeCell ref="CJ305:CK305"/>
    <mergeCell ref="CL305:CM305"/>
    <mergeCell ref="CN305:CO305"/>
    <mergeCell ref="CP305:CQ305"/>
    <mergeCell ref="CE305:CF305"/>
    <mergeCell ref="BW305:BX305"/>
    <mergeCell ref="BY305:BZ305"/>
    <mergeCell ref="CA305:CB305"/>
    <mergeCell ref="CC305:CD305"/>
    <mergeCell ref="BJ305:BK305"/>
    <mergeCell ref="BL305:BM305"/>
    <mergeCell ref="BN305:BO305"/>
    <mergeCell ref="BF306:BG306"/>
    <mergeCell ref="BH306:BI306"/>
    <mergeCell ref="AU306:AV306"/>
    <mergeCell ref="AW306:AX306"/>
    <mergeCell ref="AY306:AZ306"/>
    <mergeCell ref="BA306:BB306"/>
    <mergeCell ref="BC306:BD306"/>
    <mergeCell ref="AN308:AO308"/>
    <mergeCell ref="AP308:AQ308"/>
    <mergeCell ref="AC308:AD308"/>
    <mergeCell ref="AE308:AF308"/>
    <mergeCell ref="Y308:Z308"/>
    <mergeCell ref="AA308:AB308"/>
    <mergeCell ref="AG307:AH307"/>
    <mergeCell ref="N307:O307"/>
    <mergeCell ref="P307:Q307"/>
    <mergeCell ref="R307:S307"/>
    <mergeCell ref="T307:U307"/>
    <mergeCell ref="V307:W307"/>
    <mergeCell ref="DO306:DP306"/>
    <mergeCell ref="DQ306:DR306"/>
    <mergeCell ref="DS306:DT306"/>
    <mergeCell ref="DU306:DV306"/>
    <mergeCell ref="DW306:DX306"/>
    <mergeCell ref="DL306:DM306"/>
    <mergeCell ref="DD306:DE306"/>
    <mergeCell ref="DF306:DG306"/>
    <mergeCell ref="DH306:DI306"/>
    <mergeCell ref="DJ306:DK306"/>
    <mergeCell ref="CW306:CX306"/>
    <mergeCell ref="CY306:CZ306"/>
    <mergeCell ref="DA306:DB306"/>
    <mergeCell ref="CS306:CT306"/>
    <mergeCell ref="CU306:CV306"/>
    <mergeCell ref="CH306:CI306"/>
    <mergeCell ref="CJ306:CK306"/>
    <mergeCell ref="CL306:CM306"/>
    <mergeCell ref="CN306:CO306"/>
    <mergeCell ref="CP306:CQ306"/>
    <mergeCell ref="CE306:CF306"/>
    <mergeCell ref="BW306:BX306"/>
    <mergeCell ref="BY306:BZ306"/>
    <mergeCell ref="CA306:CB306"/>
    <mergeCell ref="CC306:CD306"/>
    <mergeCell ref="BJ306:BK306"/>
    <mergeCell ref="BL306:BM306"/>
    <mergeCell ref="BN306:BO306"/>
    <mergeCell ref="BF307:BG307"/>
    <mergeCell ref="BH307:BI307"/>
    <mergeCell ref="AU307:AV307"/>
    <mergeCell ref="AW307:AX307"/>
    <mergeCell ref="AY307:AZ307"/>
    <mergeCell ref="BA307:BB307"/>
    <mergeCell ref="BC307:BD307"/>
    <mergeCell ref="AR307:AS307"/>
    <mergeCell ref="AJ307:AK307"/>
    <mergeCell ref="AL307:AM307"/>
    <mergeCell ref="AN307:AO307"/>
    <mergeCell ref="AP307:AQ307"/>
    <mergeCell ref="AC307:AD307"/>
    <mergeCell ref="AE307:AF307"/>
    <mergeCell ref="Y307:Z307"/>
    <mergeCell ref="AA307:AB307"/>
    <mergeCell ref="AG306:AH306"/>
    <mergeCell ref="N306:O306"/>
    <mergeCell ref="P306:Q306"/>
    <mergeCell ref="R306:S306"/>
    <mergeCell ref="T306:U306"/>
    <mergeCell ref="V306:W306"/>
    <mergeCell ref="AR306:AS306"/>
    <mergeCell ref="AJ306:AK306"/>
    <mergeCell ref="DO307:DP307"/>
    <mergeCell ref="DQ307:DR307"/>
    <mergeCell ref="DS307:DT307"/>
    <mergeCell ref="DU307:DV307"/>
    <mergeCell ref="DW307:DX307"/>
    <mergeCell ref="DL307:DM307"/>
    <mergeCell ref="DD307:DE307"/>
    <mergeCell ref="DF307:DG307"/>
    <mergeCell ref="DH307:DI307"/>
    <mergeCell ref="DJ307:DK307"/>
    <mergeCell ref="CW307:CX307"/>
    <mergeCell ref="CY307:CZ307"/>
    <mergeCell ref="DA307:DB307"/>
    <mergeCell ref="CS307:CT307"/>
    <mergeCell ref="CU307:CV307"/>
    <mergeCell ref="CH307:CI307"/>
    <mergeCell ref="CJ307:CK307"/>
    <mergeCell ref="CL307:CM307"/>
    <mergeCell ref="CN307:CO307"/>
    <mergeCell ref="CP307:CQ307"/>
    <mergeCell ref="CE307:CF307"/>
    <mergeCell ref="BW307:BX307"/>
    <mergeCell ref="BY307:BZ307"/>
    <mergeCell ref="CA307:CB307"/>
    <mergeCell ref="CC307:CD307"/>
    <mergeCell ref="BJ307:BK307"/>
    <mergeCell ref="BL307:BM307"/>
    <mergeCell ref="BN307:BO307"/>
    <mergeCell ref="BF308:BG308"/>
    <mergeCell ref="BH308:BI308"/>
    <mergeCell ref="AU308:AV308"/>
    <mergeCell ref="AW308:AX308"/>
    <mergeCell ref="AY308:AZ308"/>
    <mergeCell ref="BA308:BB308"/>
    <mergeCell ref="BC308:BD308"/>
    <mergeCell ref="AP310:AQ310"/>
    <mergeCell ref="AC310:AD310"/>
    <mergeCell ref="AE310:AF310"/>
    <mergeCell ref="Y310:Z310"/>
    <mergeCell ref="AA310:AB310"/>
    <mergeCell ref="AG309:AH309"/>
    <mergeCell ref="N309:O309"/>
    <mergeCell ref="P309:Q309"/>
    <mergeCell ref="R309:S309"/>
    <mergeCell ref="T309:U309"/>
    <mergeCell ref="V309:W309"/>
    <mergeCell ref="DO308:DP308"/>
    <mergeCell ref="DQ308:DR308"/>
    <mergeCell ref="DS308:DT308"/>
    <mergeCell ref="DU308:DV308"/>
    <mergeCell ref="DW308:DX308"/>
    <mergeCell ref="DL308:DM308"/>
    <mergeCell ref="DD308:DE308"/>
    <mergeCell ref="DF308:DG308"/>
    <mergeCell ref="DH308:DI308"/>
    <mergeCell ref="DJ308:DK308"/>
    <mergeCell ref="CW308:CX308"/>
    <mergeCell ref="CY308:CZ308"/>
    <mergeCell ref="DA308:DB308"/>
    <mergeCell ref="CS308:CT308"/>
    <mergeCell ref="CU308:CV308"/>
    <mergeCell ref="CH308:CI308"/>
    <mergeCell ref="CJ308:CK308"/>
    <mergeCell ref="CL308:CM308"/>
    <mergeCell ref="CN308:CO308"/>
    <mergeCell ref="CP308:CQ308"/>
    <mergeCell ref="CE308:CF308"/>
    <mergeCell ref="BW308:BX308"/>
    <mergeCell ref="BY308:BZ308"/>
    <mergeCell ref="CA308:CB308"/>
    <mergeCell ref="CC308:CD308"/>
    <mergeCell ref="BJ308:BK308"/>
    <mergeCell ref="BL308:BM308"/>
    <mergeCell ref="BN308:BO308"/>
    <mergeCell ref="BF309:BG309"/>
    <mergeCell ref="BH309:BI309"/>
    <mergeCell ref="AU309:AV309"/>
    <mergeCell ref="AW309:AX309"/>
    <mergeCell ref="AY309:AZ309"/>
    <mergeCell ref="BA309:BB309"/>
    <mergeCell ref="BC309:BD309"/>
    <mergeCell ref="AR309:AS309"/>
    <mergeCell ref="AJ309:AK309"/>
    <mergeCell ref="AL309:AM309"/>
    <mergeCell ref="AN309:AO309"/>
    <mergeCell ref="AP309:AQ309"/>
    <mergeCell ref="AC309:AD309"/>
    <mergeCell ref="AE309:AF309"/>
    <mergeCell ref="Y309:Z309"/>
    <mergeCell ref="AA309:AB309"/>
    <mergeCell ref="AG308:AH308"/>
    <mergeCell ref="N308:O308"/>
    <mergeCell ref="P308:Q308"/>
    <mergeCell ref="R308:S308"/>
    <mergeCell ref="T308:U308"/>
    <mergeCell ref="V308:W308"/>
    <mergeCell ref="AR308:AS308"/>
    <mergeCell ref="AJ308:AK308"/>
    <mergeCell ref="AL308:AM308"/>
    <mergeCell ref="DO309:DP309"/>
    <mergeCell ref="DQ309:DR309"/>
    <mergeCell ref="DS309:DT309"/>
    <mergeCell ref="DU309:DV309"/>
    <mergeCell ref="DW309:DX309"/>
    <mergeCell ref="DL309:DM309"/>
    <mergeCell ref="DD309:DE309"/>
    <mergeCell ref="DF309:DG309"/>
    <mergeCell ref="DH309:DI309"/>
    <mergeCell ref="DJ309:DK309"/>
    <mergeCell ref="CW309:CX309"/>
    <mergeCell ref="CY309:CZ309"/>
    <mergeCell ref="DA309:DB309"/>
    <mergeCell ref="CS309:CT309"/>
    <mergeCell ref="CU309:CV309"/>
    <mergeCell ref="CH309:CI309"/>
    <mergeCell ref="CJ309:CK309"/>
    <mergeCell ref="CL309:CM309"/>
    <mergeCell ref="CN309:CO309"/>
    <mergeCell ref="CP309:CQ309"/>
    <mergeCell ref="CE309:CF309"/>
    <mergeCell ref="BW309:BX309"/>
    <mergeCell ref="BY309:BZ309"/>
    <mergeCell ref="CA309:CB309"/>
    <mergeCell ref="CC309:CD309"/>
    <mergeCell ref="BJ309:BK309"/>
    <mergeCell ref="BL309:BM309"/>
    <mergeCell ref="BN309:BO309"/>
    <mergeCell ref="BF310:BG310"/>
    <mergeCell ref="BH310:BI310"/>
    <mergeCell ref="AU310:AV310"/>
    <mergeCell ref="AW310:AX310"/>
    <mergeCell ref="AY310:AZ310"/>
    <mergeCell ref="BA310:BB310"/>
    <mergeCell ref="BC310:BD310"/>
    <mergeCell ref="AC312:AD312"/>
    <mergeCell ref="AE312:AF312"/>
    <mergeCell ref="Y312:Z312"/>
    <mergeCell ref="AA312:AB312"/>
    <mergeCell ref="AG311:AH311"/>
    <mergeCell ref="N311:O311"/>
    <mergeCell ref="P311:Q311"/>
    <mergeCell ref="R311:S311"/>
    <mergeCell ref="T311:U311"/>
    <mergeCell ref="V311:W311"/>
    <mergeCell ref="DO310:DP310"/>
    <mergeCell ref="DQ310:DR310"/>
    <mergeCell ref="DS310:DT310"/>
    <mergeCell ref="DU310:DV310"/>
    <mergeCell ref="DW310:DX310"/>
    <mergeCell ref="DL310:DM310"/>
    <mergeCell ref="DD310:DE310"/>
    <mergeCell ref="DF310:DG310"/>
    <mergeCell ref="DH310:DI310"/>
    <mergeCell ref="DJ310:DK310"/>
    <mergeCell ref="CW310:CX310"/>
    <mergeCell ref="CY310:CZ310"/>
    <mergeCell ref="DA310:DB310"/>
    <mergeCell ref="CS310:CT310"/>
    <mergeCell ref="CU310:CV310"/>
    <mergeCell ref="CH310:CI310"/>
    <mergeCell ref="CJ310:CK310"/>
    <mergeCell ref="CL310:CM310"/>
    <mergeCell ref="CN310:CO310"/>
    <mergeCell ref="CP310:CQ310"/>
    <mergeCell ref="CE310:CF310"/>
    <mergeCell ref="BW310:BX310"/>
    <mergeCell ref="BY310:BZ310"/>
    <mergeCell ref="CA310:CB310"/>
    <mergeCell ref="CC310:CD310"/>
    <mergeCell ref="BJ310:BK310"/>
    <mergeCell ref="BL310:BM310"/>
    <mergeCell ref="BN310:BO310"/>
    <mergeCell ref="BF311:BG311"/>
    <mergeCell ref="BH311:BI311"/>
    <mergeCell ref="AU311:AV311"/>
    <mergeCell ref="AW311:AX311"/>
    <mergeCell ref="AY311:AZ311"/>
    <mergeCell ref="BA311:BB311"/>
    <mergeCell ref="BC311:BD311"/>
    <mergeCell ref="AR311:AS311"/>
    <mergeCell ref="AJ311:AK311"/>
    <mergeCell ref="AL311:AM311"/>
    <mergeCell ref="AN311:AO311"/>
    <mergeCell ref="AP311:AQ311"/>
    <mergeCell ref="AC311:AD311"/>
    <mergeCell ref="AE311:AF311"/>
    <mergeCell ref="Y311:Z311"/>
    <mergeCell ref="AA311:AB311"/>
    <mergeCell ref="AG310:AH310"/>
    <mergeCell ref="N310:O310"/>
    <mergeCell ref="P310:Q310"/>
    <mergeCell ref="R310:S310"/>
    <mergeCell ref="T310:U310"/>
    <mergeCell ref="V310:W310"/>
    <mergeCell ref="AR310:AS310"/>
    <mergeCell ref="AJ310:AK310"/>
    <mergeCell ref="AL310:AM310"/>
    <mergeCell ref="AN310:AO310"/>
    <mergeCell ref="DO311:DP311"/>
    <mergeCell ref="DQ311:DR311"/>
    <mergeCell ref="DS311:DT311"/>
    <mergeCell ref="DU311:DV311"/>
    <mergeCell ref="DW311:DX311"/>
    <mergeCell ref="DL311:DM311"/>
    <mergeCell ref="DD311:DE311"/>
    <mergeCell ref="DF311:DG311"/>
    <mergeCell ref="DH311:DI311"/>
    <mergeCell ref="DJ311:DK311"/>
    <mergeCell ref="CW311:CX311"/>
    <mergeCell ref="CY311:CZ311"/>
    <mergeCell ref="DA311:DB311"/>
    <mergeCell ref="CS311:CT311"/>
    <mergeCell ref="CU311:CV311"/>
    <mergeCell ref="CH311:CI311"/>
    <mergeCell ref="CJ311:CK311"/>
    <mergeCell ref="CL311:CM311"/>
    <mergeCell ref="CN311:CO311"/>
    <mergeCell ref="CP311:CQ311"/>
    <mergeCell ref="CE311:CF311"/>
    <mergeCell ref="BW311:BX311"/>
    <mergeCell ref="BY311:BZ311"/>
    <mergeCell ref="CA311:CB311"/>
    <mergeCell ref="CC311:CD311"/>
    <mergeCell ref="BJ311:BK311"/>
    <mergeCell ref="BL311:BM311"/>
    <mergeCell ref="BN311:BO311"/>
    <mergeCell ref="BF312:BG312"/>
    <mergeCell ref="BH312:BI312"/>
    <mergeCell ref="AU312:AV312"/>
    <mergeCell ref="AW312:AX312"/>
    <mergeCell ref="AY312:AZ312"/>
    <mergeCell ref="BA312:BB312"/>
    <mergeCell ref="BC312:BD312"/>
    <mergeCell ref="AE314:AF314"/>
    <mergeCell ref="Y314:Z314"/>
    <mergeCell ref="AA314:AB314"/>
    <mergeCell ref="AG313:AH313"/>
    <mergeCell ref="N313:O313"/>
    <mergeCell ref="P313:Q313"/>
    <mergeCell ref="R313:S313"/>
    <mergeCell ref="T313:U313"/>
    <mergeCell ref="V313:W313"/>
    <mergeCell ref="DO312:DP312"/>
    <mergeCell ref="DQ312:DR312"/>
    <mergeCell ref="DS312:DT312"/>
    <mergeCell ref="DU312:DV312"/>
    <mergeCell ref="DW312:DX312"/>
    <mergeCell ref="DL312:DM312"/>
    <mergeCell ref="DD312:DE312"/>
    <mergeCell ref="DF312:DG312"/>
    <mergeCell ref="DH312:DI312"/>
    <mergeCell ref="DJ312:DK312"/>
    <mergeCell ref="CW312:CX312"/>
    <mergeCell ref="CY312:CZ312"/>
    <mergeCell ref="DA312:DB312"/>
    <mergeCell ref="CS312:CT312"/>
    <mergeCell ref="CU312:CV312"/>
    <mergeCell ref="CH312:CI312"/>
    <mergeCell ref="CJ312:CK312"/>
    <mergeCell ref="CL312:CM312"/>
    <mergeCell ref="CN312:CO312"/>
    <mergeCell ref="CP312:CQ312"/>
    <mergeCell ref="CE312:CF312"/>
    <mergeCell ref="BW312:BX312"/>
    <mergeCell ref="BY312:BZ312"/>
    <mergeCell ref="CA312:CB312"/>
    <mergeCell ref="CC312:CD312"/>
    <mergeCell ref="BJ312:BK312"/>
    <mergeCell ref="BL312:BM312"/>
    <mergeCell ref="BN312:BO312"/>
    <mergeCell ref="BF313:BG313"/>
    <mergeCell ref="BH313:BI313"/>
    <mergeCell ref="AU313:AV313"/>
    <mergeCell ref="AW313:AX313"/>
    <mergeCell ref="AY313:AZ313"/>
    <mergeCell ref="BA313:BB313"/>
    <mergeCell ref="BC313:BD313"/>
    <mergeCell ref="AR313:AS313"/>
    <mergeCell ref="AJ313:AK313"/>
    <mergeCell ref="AL313:AM313"/>
    <mergeCell ref="AN313:AO313"/>
    <mergeCell ref="AP313:AQ313"/>
    <mergeCell ref="AC313:AD313"/>
    <mergeCell ref="AE313:AF313"/>
    <mergeCell ref="Y313:Z313"/>
    <mergeCell ref="AA313:AB313"/>
    <mergeCell ref="AG312:AH312"/>
    <mergeCell ref="N312:O312"/>
    <mergeCell ref="P312:Q312"/>
    <mergeCell ref="R312:S312"/>
    <mergeCell ref="T312:U312"/>
    <mergeCell ref="V312:W312"/>
    <mergeCell ref="AR312:AS312"/>
    <mergeCell ref="AJ312:AK312"/>
    <mergeCell ref="AL312:AM312"/>
    <mergeCell ref="AN312:AO312"/>
    <mergeCell ref="AP312:AQ312"/>
    <mergeCell ref="DO313:DP313"/>
    <mergeCell ref="DQ313:DR313"/>
    <mergeCell ref="DS313:DT313"/>
    <mergeCell ref="DU313:DV313"/>
    <mergeCell ref="DW313:DX313"/>
    <mergeCell ref="DL313:DM313"/>
    <mergeCell ref="DD313:DE313"/>
    <mergeCell ref="DF313:DG313"/>
    <mergeCell ref="DH313:DI313"/>
    <mergeCell ref="DJ313:DK313"/>
    <mergeCell ref="CW313:CX313"/>
    <mergeCell ref="CY313:CZ313"/>
    <mergeCell ref="DA313:DB313"/>
    <mergeCell ref="CS313:CT313"/>
    <mergeCell ref="CU313:CV313"/>
    <mergeCell ref="CH313:CI313"/>
    <mergeCell ref="CJ313:CK313"/>
    <mergeCell ref="CL313:CM313"/>
    <mergeCell ref="CN313:CO313"/>
    <mergeCell ref="CP313:CQ313"/>
    <mergeCell ref="CE313:CF313"/>
    <mergeCell ref="BW313:BX313"/>
    <mergeCell ref="BY313:BZ313"/>
    <mergeCell ref="CA313:CB313"/>
    <mergeCell ref="CC313:CD313"/>
    <mergeCell ref="BJ313:BK313"/>
    <mergeCell ref="BL313:BM313"/>
    <mergeCell ref="BN313:BO313"/>
    <mergeCell ref="BF314:BG314"/>
    <mergeCell ref="BH314:BI314"/>
    <mergeCell ref="AU314:AV314"/>
    <mergeCell ref="AW314:AX314"/>
    <mergeCell ref="AY314:AZ314"/>
    <mergeCell ref="BA314:BB314"/>
    <mergeCell ref="BC314:BD314"/>
    <mergeCell ref="Y316:Z316"/>
    <mergeCell ref="AA316:AB316"/>
    <mergeCell ref="AG315:AH315"/>
    <mergeCell ref="N315:O315"/>
    <mergeCell ref="P315:Q315"/>
    <mergeCell ref="R315:S315"/>
    <mergeCell ref="T315:U315"/>
    <mergeCell ref="V315:W315"/>
    <mergeCell ref="DO314:DP314"/>
    <mergeCell ref="DQ314:DR314"/>
    <mergeCell ref="DS314:DT314"/>
    <mergeCell ref="DU314:DV314"/>
    <mergeCell ref="DW314:DX314"/>
    <mergeCell ref="DL314:DM314"/>
    <mergeCell ref="DD314:DE314"/>
    <mergeCell ref="DF314:DG314"/>
    <mergeCell ref="DH314:DI314"/>
    <mergeCell ref="DJ314:DK314"/>
    <mergeCell ref="CW314:CX314"/>
    <mergeCell ref="CY314:CZ314"/>
    <mergeCell ref="DA314:DB314"/>
    <mergeCell ref="CS314:CT314"/>
    <mergeCell ref="CU314:CV314"/>
    <mergeCell ref="CH314:CI314"/>
    <mergeCell ref="CJ314:CK314"/>
    <mergeCell ref="CL314:CM314"/>
    <mergeCell ref="CN314:CO314"/>
    <mergeCell ref="CP314:CQ314"/>
    <mergeCell ref="CE314:CF314"/>
    <mergeCell ref="BW314:BX314"/>
    <mergeCell ref="BY314:BZ314"/>
    <mergeCell ref="CA314:CB314"/>
    <mergeCell ref="CC314:CD314"/>
    <mergeCell ref="BJ314:BK314"/>
    <mergeCell ref="BL314:BM314"/>
    <mergeCell ref="BN314:BO314"/>
    <mergeCell ref="BF315:BG315"/>
    <mergeCell ref="BH315:BI315"/>
    <mergeCell ref="AU315:AV315"/>
    <mergeCell ref="AW315:AX315"/>
    <mergeCell ref="AY315:AZ315"/>
    <mergeCell ref="BA315:BB315"/>
    <mergeCell ref="BC315:BD315"/>
    <mergeCell ref="AR315:AS315"/>
    <mergeCell ref="AJ315:AK315"/>
    <mergeCell ref="AL315:AM315"/>
    <mergeCell ref="AN315:AO315"/>
    <mergeCell ref="AP315:AQ315"/>
    <mergeCell ref="AC315:AD315"/>
    <mergeCell ref="AE315:AF315"/>
    <mergeCell ref="Y315:Z315"/>
    <mergeCell ref="AA315:AB315"/>
    <mergeCell ref="AG314:AH314"/>
    <mergeCell ref="N314:O314"/>
    <mergeCell ref="P314:Q314"/>
    <mergeCell ref="R314:S314"/>
    <mergeCell ref="T314:U314"/>
    <mergeCell ref="V314:W314"/>
    <mergeCell ref="AR314:AS314"/>
    <mergeCell ref="AJ314:AK314"/>
    <mergeCell ref="AL314:AM314"/>
    <mergeCell ref="AN314:AO314"/>
    <mergeCell ref="AP314:AQ314"/>
    <mergeCell ref="AC314:AD314"/>
    <mergeCell ref="DO315:DP315"/>
    <mergeCell ref="DQ315:DR315"/>
    <mergeCell ref="DS315:DT315"/>
    <mergeCell ref="DU315:DV315"/>
    <mergeCell ref="DW315:DX315"/>
    <mergeCell ref="DL315:DM315"/>
    <mergeCell ref="DD315:DE315"/>
    <mergeCell ref="DF315:DG315"/>
    <mergeCell ref="DH315:DI315"/>
    <mergeCell ref="DJ315:DK315"/>
    <mergeCell ref="CW315:CX315"/>
    <mergeCell ref="CY315:CZ315"/>
    <mergeCell ref="DA315:DB315"/>
    <mergeCell ref="CS315:CT315"/>
    <mergeCell ref="CU315:CV315"/>
    <mergeCell ref="CH315:CI315"/>
    <mergeCell ref="CJ315:CK315"/>
    <mergeCell ref="CL315:CM315"/>
    <mergeCell ref="CN315:CO315"/>
    <mergeCell ref="CP315:CQ315"/>
    <mergeCell ref="CE315:CF315"/>
    <mergeCell ref="BW315:BX315"/>
    <mergeCell ref="BY315:BZ315"/>
    <mergeCell ref="CA315:CB315"/>
    <mergeCell ref="CC315:CD315"/>
    <mergeCell ref="BJ315:BK315"/>
    <mergeCell ref="BL315:BM315"/>
    <mergeCell ref="BN315:BO315"/>
    <mergeCell ref="BF316:BG316"/>
    <mergeCell ref="BH316:BI316"/>
    <mergeCell ref="AU316:AV316"/>
    <mergeCell ref="AW316:AX316"/>
    <mergeCell ref="AY316:AZ316"/>
    <mergeCell ref="BA316:BB316"/>
    <mergeCell ref="BC316:BD316"/>
    <mergeCell ref="AA318:AB318"/>
    <mergeCell ref="AG317:AH317"/>
    <mergeCell ref="N317:O317"/>
    <mergeCell ref="P317:Q317"/>
    <mergeCell ref="R317:S317"/>
    <mergeCell ref="T317:U317"/>
    <mergeCell ref="V317:W317"/>
    <mergeCell ref="DO316:DP316"/>
    <mergeCell ref="DQ316:DR316"/>
    <mergeCell ref="DS316:DT316"/>
    <mergeCell ref="DU316:DV316"/>
    <mergeCell ref="DW316:DX316"/>
    <mergeCell ref="DL316:DM316"/>
    <mergeCell ref="DD316:DE316"/>
    <mergeCell ref="DF316:DG316"/>
    <mergeCell ref="DH316:DI316"/>
    <mergeCell ref="DJ316:DK316"/>
    <mergeCell ref="CW316:CX316"/>
    <mergeCell ref="CY316:CZ316"/>
    <mergeCell ref="DA316:DB316"/>
    <mergeCell ref="CS316:CT316"/>
    <mergeCell ref="CU316:CV316"/>
    <mergeCell ref="CH316:CI316"/>
    <mergeCell ref="CJ316:CK316"/>
    <mergeCell ref="CL316:CM316"/>
    <mergeCell ref="CN316:CO316"/>
    <mergeCell ref="CP316:CQ316"/>
    <mergeCell ref="CE316:CF316"/>
    <mergeCell ref="BW316:BX316"/>
    <mergeCell ref="BY316:BZ316"/>
    <mergeCell ref="CA316:CB316"/>
    <mergeCell ref="CC316:CD316"/>
    <mergeCell ref="BJ316:BK316"/>
    <mergeCell ref="BL316:BM316"/>
    <mergeCell ref="BN316:BO316"/>
    <mergeCell ref="BF317:BG317"/>
    <mergeCell ref="BH317:BI317"/>
    <mergeCell ref="AU317:AV317"/>
    <mergeCell ref="AW317:AX317"/>
    <mergeCell ref="AY317:AZ317"/>
    <mergeCell ref="BA317:BB317"/>
    <mergeCell ref="BC317:BD317"/>
    <mergeCell ref="AR317:AS317"/>
    <mergeCell ref="AJ317:AK317"/>
    <mergeCell ref="AL317:AM317"/>
    <mergeCell ref="AN317:AO317"/>
    <mergeCell ref="AP317:AQ317"/>
    <mergeCell ref="AC317:AD317"/>
    <mergeCell ref="AE317:AF317"/>
    <mergeCell ref="Y317:Z317"/>
    <mergeCell ref="AA317:AB317"/>
    <mergeCell ref="AG316:AH316"/>
    <mergeCell ref="N316:O316"/>
    <mergeCell ref="P316:Q316"/>
    <mergeCell ref="R316:S316"/>
    <mergeCell ref="T316:U316"/>
    <mergeCell ref="V316:W316"/>
    <mergeCell ref="AR316:AS316"/>
    <mergeCell ref="AJ316:AK316"/>
    <mergeCell ref="AL316:AM316"/>
    <mergeCell ref="AN316:AO316"/>
    <mergeCell ref="AP316:AQ316"/>
    <mergeCell ref="AC316:AD316"/>
    <mergeCell ref="AE316:AF316"/>
    <mergeCell ref="DO317:DP317"/>
    <mergeCell ref="DQ317:DR317"/>
    <mergeCell ref="DS317:DT317"/>
    <mergeCell ref="DU317:DV317"/>
    <mergeCell ref="DW317:DX317"/>
    <mergeCell ref="DL317:DM317"/>
    <mergeCell ref="DD317:DE317"/>
    <mergeCell ref="DF317:DG317"/>
    <mergeCell ref="DH317:DI317"/>
    <mergeCell ref="DJ317:DK317"/>
    <mergeCell ref="CW317:CX317"/>
    <mergeCell ref="CY317:CZ317"/>
    <mergeCell ref="DA317:DB317"/>
    <mergeCell ref="CS317:CT317"/>
    <mergeCell ref="CU317:CV317"/>
    <mergeCell ref="CH317:CI317"/>
    <mergeCell ref="CJ317:CK317"/>
    <mergeCell ref="CL317:CM317"/>
    <mergeCell ref="CN317:CO317"/>
    <mergeCell ref="CP317:CQ317"/>
    <mergeCell ref="CE317:CF317"/>
    <mergeCell ref="BW317:BX317"/>
    <mergeCell ref="BY317:BZ317"/>
    <mergeCell ref="CA317:CB317"/>
    <mergeCell ref="CC317:CD317"/>
    <mergeCell ref="BJ317:BK317"/>
    <mergeCell ref="BL317:BM317"/>
    <mergeCell ref="BN317:BO317"/>
    <mergeCell ref="BF318:BG318"/>
    <mergeCell ref="BH318:BI318"/>
    <mergeCell ref="AU318:AV318"/>
    <mergeCell ref="AW318:AX318"/>
    <mergeCell ref="AY318:AZ318"/>
    <mergeCell ref="BA318:BB318"/>
    <mergeCell ref="BC318:BD318"/>
    <mergeCell ref="AG319:AH319"/>
    <mergeCell ref="N319:O319"/>
    <mergeCell ref="P319:Q319"/>
    <mergeCell ref="R319:S319"/>
    <mergeCell ref="T319:U319"/>
    <mergeCell ref="V319:W319"/>
    <mergeCell ref="DO318:DP318"/>
    <mergeCell ref="DQ318:DR318"/>
    <mergeCell ref="DS318:DT318"/>
    <mergeCell ref="DU318:DV318"/>
    <mergeCell ref="DW318:DX318"/>
    <mergeCell ref="DL318:DM318"/>
    <mergeCell ref="DD318:DE318"/>
    <mergeCell ref="DF318:DG318"/>
    <mergeCell ref="DH318:DI318"/>
    <mergeCell ref="DJ318:DK318"/>
    <mergeCell ref="CW318:CX318"/>
    <mergeCell ref="CY318:CZ318"/>
    <mergeCell ref="DA318:DB318"/>
    <mergeCell ref="CS318:CT318"/>
    <mergeCell ref="CU318:CV318"/>
    <mergeCell ref="CH318:CI318"/>
    <mergeCell ref="CJ318:CK318"/>
    <mergeCell ref="CL318:CM318"/>
    <mergeCell ref="CN318:CO318"/>
    <mergeCell ref="CP318:CQ318"/>
    <mergeCell ref="CE318:CF318"/>
    <mergeCell ref="BW318:BX318"/>
    <mergeCell ref="BY318:BZ318"/>
    <mergeCell ref="CA318:CB318"/>
    <mergeCell ref="CC318:CD318"/>
    <mergeCell ref="BJ318:BK318"/>
    <mergeCell ref="BL318:BM318"/>
    <mergeCell ref="BN318:BO318"/>
    <mergeCell ref="BF319:BG319"/>
    <mergeCell ref="BH319:BI319"/>
    <mergeCell ref="AU319:AV319"/>
    <mergeCell ref="AW319:AX319"/>
    <mergeCell ref="AY319:AZ319"/>
    <mergeCell ref="BA319:BB319"/>
    <mergeCell ref="BC319:BD319"/>
    <mergeCell ref="AR319:AS319"/>
    <mergeCell ref="AJ319:AK319"/>
    <mergeCell ref="AL319:AM319"/>
    <mergeCell ref="AN319:AO319"/>
    <mergeCell ref="AP319:AQ319"/>
    <mergeCell ref="AC319:AD319"/>
    <mergeCell ref="AE319:AF319"/>
    <mergeCell ref="Y319:Z319"/>
    <mergeCell ref="AA319:AB319"/>
    <mergeCell ref="AG318:AH318"/>
    <mergeCell ref="N318:O318"/>
    <mergeCell ref="P318:Q318"/>
    <mergeCell ref="R318:S318"/>
    <mergeCell ref="T318:U318"/>
    <mergeCell ref="V318:W318"/>
    <mergeCell ref="AR318:AS318"/>
    <mergeCell ref="AJ318:AK318"/>
    <mergeCell ref="AL318:AM318"/>
    <mergeCell ref="AN318:AO318"/>
    <mergeCell ref="AP318:AQ318"/>
    <mergeCell ref="AC318:AD318"/>
    <mergeCell ref="AE318:AF318"/>
    <mergeCell ref="Y318:Z318"/>
    <mergeCell ref="DO319:DP319"/>
    <mergeCell ref="DQ319:DR319"/>
    <mergeCell ref="DS319:DT319"/>
    <mergeCell ref="DU319:DV319"/>
    <mergeCell ref="DW319:DX319"/>
    <mergeCell ref="DL319:DM319"/>
    <mergeCell ref="DD319:DE319"/>
    <mergeCell ref="DF319:DG319"/>
    <mergeCell ref="DH319:DI319"/>
    <mergeCell ref="DJ319:DK319"/>
    <mergeCell ref="CW319:CX319"/>
    <mergeCell ref="CY319:CZ319"/>
    <mergeCell ref="DA319:DB319"/>
    <mergeCell ref="CS319:CT319"/>
    <mergeCell ref="CU319:CV319"/>
    <mergeCell ref="CH319:CI319"/>
    <mergeCell ref="CJ319:CK319"/>
    <mergeCell ref="CL319:CM319"/>
    <mergeCell ref="CN319:CO319"/>
    <mergeCell ref="CP319:CQ319"/>
    <mergeCell ref="CE319:CF319"/>
    <mergeCell ref="BW319:BX319"/>
    <mergeCell ref="BY319:BZ319"/>
    <mergeCell ref="CA319:CB319"/>
    <mergeCell ref="CC319:CD319"/>
    <mergeCell ref="BJ319:BK319"/>
    <mergeCell ref="BL319:BM319"/>
    <mergeCell ref="BN319:BO319"/>
    <mergeCell ref="BF320:BG320"/>
    <mergeCell ref="BH320:BI320"/>
    <mergeCell ref="AU320:AV320"/>
    <mergeCell ref="AW320:AX320"/>
    <mergeCell ref="AY320:AZ320"/>
    <mergeCell ref="BA320:BB320"/>
    <mergeCell ref="BC320:BD320"/>
    <mergeCell ref="N321:O321"/>
    <mergeCell ref="P321:Q321"/>
    <mergeCell ref="R321:S321"/>
    <mergeCell ref="T321:U321"/>
    <mergeCell ref="V321:W321"/>
    <mergeCell ref="AG321:AH321"/>
    <mergeCell ref="DO320:DP320"/>
    <mergeCell ref="DQ320:DR320"/>
    <mergeCell ref="DS320:DT320"/>
    <mergeCell ref="DU320:DV320"/>
    <mergeCell ref="DW320:DX320"/>
    <mergeCell ref="DL320:DM320"/>
    <mergeCell ref="DD320:DE320"/>
    <mergeCell ref="DF320:DG320"/>
    <mergeCell ref="DH320:DI320"/>
    <mergeCell ref="DJ320:DK320"/>
    <mergeCell ref="CW320:CX320"/>
    <mergeCell ref="CY320:CZ320"/>
    <mergeCell ref="DA320:DB320"/>
    <mergeCell ref="CS320:CT320"/>
    <mergeCell ref="CU320:CV320"/>
    <mergeCell ref="CH320:CI320"/>
    <mergeCell ref="CJ320:CK320"/>
    <mergeCell ref="CL320:CM320"/>
    <mergeCell ref="CN320:CO320"/>
    <mergeCell ref="CP320:CQ320"/>
    <mergeCell ref="CE320:CF320"/>
    <mergeCell ref="BW320:BX320"/>
    <mergeCell ref="BY320:BZ320"/>
    <mergeCell ref="CA320:CB320"/>
    <mergeCell ref="CC320:CD320"/>
    <mergeCell ref="BJ320:BK320"/>
    <mergeCell ref="BL320:BM320"/>
    <mergeCell ref="BN320:BO320"/>
    <mergeCell ref="AG320:AH320"/>
    <mergeCell ref="N320:O320"/>
    <mergeCell ref="P320:Q320"/>
    <mergeCell ref="R320:S320"/>
    <mergeCell ref="T320:U320"/>
    <mergeCell ref="V320:W320"/>
    <mergeCell ref="AR320:AS320"/>
    <mergeCell ref="AJ320:AK320"/>
    <mergeCell ref="AL320:AM320"/>
    <mergeCell ref="AN320:AO320"/>
    <mergeCell ref="AP320:AQ320"/>
    <mergeCell ref="AC320:AD320"/>
    <mergeCell ref="AE320:AF320"/>
    <mergeCell ref="Y320:Z320"/>
    <mergeCell ref="AA320:AB320"/>
    <mergeCell ref="AG324:AH324"/>
    <mergeCell ref="E322:I322"/>
    <mergeCell ref="DO321:DP321"/>
    <mergeCell ref="DQ321:DR321"/>
    <mergeCell ref="DS321:DT321"/>
    <mergeCell ref="DU321:DV321"/>
    <mergeCell ref="DW321:DX321"/>
    <mergeCell ref="DJ321:DK321"/>
    <mergeCell ref="DL321:DM321"/>
    <mergeCell ref="DD321:DE321"/>
    <mergeCell ref="DF321:DG321"/>
    <mergeCell ref="DH321:DI321"/>
    <mergeCell ref="CU321:CV321"/>
    <mergeCell ref="CW321:CX321"/>
    <mergeCell ref="CY321:CZ321"/>
    <mergeCell ref="DA321:DB321"/>
    <mergeCell ref="CS321:CT321"/>
    <mergeCell ref="CH321:CI321"/>
    <mergeCell ref="CJ321:CK321"/>
    <mergeCell ref="CL321:CM321"/>
    <mergeCell ref="CN321:CO321"/>
    <mergeCell ref="CP321:CQ321"/>
    <mergeCell ref="CC321:CD321"/>
    <mergeCell ref="CE321:CF321"/>
    <mergeCell ref="BW321:BX321"/>
    <mergeCell ref="BY321:BZ321"/>
    <mergeCell ref="CA321:CB321"/>
    <mergeCell ref="BH321:BI321"/>
    <mergeCell ref="BJ321:BK321"/>
    <mergeCell ref="BL321:BM321"/>
    <mergeCell ref="BN321:BO321"/>
    <mergeCell ref="BF321:BG321"/>
    <mergeCell ref="AR324:AS324"/>
    <mergeCell ref="AJ324:AK324"/>
    <mergeCell ref="AL324:AM324"/>
    <mergeCell ref="AN324:AO324"/>
    <mergeCell ref="AP324:AQ324"/>
    <mergeCell ref="AC324:AD324"/>
    <mergeCell ref="AE324:AF324"/>
    <mergeCell ref="Y324:Z324"/>
    <mergeCell ref="AA324:AB324"/>
    <mergeCell ref="N324:O324"/>
    <mergeCell ref="P324:Q324"/>
    <mergeCell ref="R324:S324"/>
    <mergeCell ref="T324:U324"/>
    <mergeCell ref="V324:W324"/>
    <mergeCell ref="AU321:AV321"/>
    <mergeCell ref="AW321:AX321"/>
    <mergeCell ref="AY321:AZ321"/>
    <mergeCell ref="BA321:BB321"/>
    <mergeCell ref="BC321:BD321"/>
    <mergeCell ref="AP321:AQ321"/>
    <mergeCell ref="AR321:AS321"/>
    <mergeCell ref="AJ321:AK321"/>
    <mergeCell ref="AL321:AM321"/>
    <mergeCell ref="AN321:AO321"/>
    <mergeCell ref="AA321:AB321"/>
    <mergeCell ref="AC321:AD321"/>
    <mergeCell ref="AE321:AF321"/>
    <mergeCell ref="Y321:Z321"/>
    <mergeCell ref="CH324:CI324"/>
    <mergeCell ref="CJ324:CK324"/>
    <mergeCell ref="CL324:CM324"/>
    <mergeCell ref="CN324:CO324"/>
    <mergeCell ref="DW324:DX324"/>
    <mergeCell ref="DL324:DM324"/>
    <mergeCell ref="DD324:DE324"/>
    <mergeCell ref="DF324:DG324"/>
    <mergeCell ref="DH324:DI324"/>
    <mergeCell ref="DJ324:DK324"/>
    <mergeCell ref="CW324:CX324"/>
    <mergeCell ref="CY324:CZ324"/>
    <mergeCell ref="DA324:DB324"/>
    <mergeCell ref="CS324:CT324"/>
    <mergeCell ref="CU324:CV324"/>
    <mergeCell ref="CH325:CI325"/>
    <mergeCell ref="CJ325:CK325"/>
    <mergeCell ref="CL325:CM325"/>
    <mergeCell ref="CN325:CO325"/>
    <mergeCell ref="CP325:CQ325"/>
    <mergeCell ref="CE325:CF325"/>
    <mergeCell ref="BW325:BX325"/>
    <mergeCell ref="BY325:BZ325"/>
    <mergeCell ref="CA325:CB325"/>
    <mergeCell ref="CC325:CD325"/>
    <mergeCell ref="BJ325:BK325"/>
    <mergeCell ref="BL325:BM325"/>
    <mergeCell ref="BN325:BO325"/>
    <mergeCell ref="BF325:BG325"/>
    <mergeCell ref="BH325:BI325"/>
    <mergeCell ref="AU325:AV325"/>
    <mergeCell ref="AW325:AX325"/>
    <mergeCell ref="AY325:AZ325"/>
    <mergeCell ref="BA325:BB325"/>
    <mergeCell ref="BC325:BD325"/>
    <mergeCell ref="AR326:AS326"/>
    <mergeCell ref="AJ326:AK326"/>
    <mergeCell ref="AL326:AM326"/>
    <mergeCell ref="AN326:AO326"/>
    <mergeCell ref="AP326:AQ326"/>
    <mergeCell ref="CE324:CF324"/>
    <mergeCell ref="BW324:BX324"/>
    <mergeCell ref="BY324:BZ324"/>
    <mergeCell ref="CA324:CB324"/>
    <mergeCell ref="CC324:CD324"/>
    <mergeCell ref="BJ324:BK324"/>
    <mergeCell ref="BL324:BM324"/>
    <mergeCell ref="BN324:BO324"/>
    <mergeCell ref="BF324:BG324"/>
    <mergeCell ref="BH324:BI324"/>
    <mergeCell ref="AU324:AV324"/>
    <mergeCell ref="AW324:AX324"/>
    <mergeCell ref="AY324:AZ324"/>
    <mergeCell ref="BA324:BB324"/>
    <mergeCell ref="BC324:BD324"/>
    <mergeCell ref="AR325:AS325"/>
    <mergeCell ref="AJ325:AK325"/>
    <mergeCell ref="AL325:AM325"/>
    <mergeCell ref="AN325:AO325"/>
    <mergeCell ref="AP325:AQ325"/>
    <mergeCell ref="DO324:DP324"/>
    <mergeCell ref="DQ324:DR324"/>
    <mergeCell ref="DS324:DT324"/>
    <mergeCell ref="DU324:DV324"/>
    <mergeCell ref="CP324:CQ324"/>
    <mergeCell ref="DJ326:DK326"/>
    <mergeCell ref="CW326:CX326"/>
    <mergeCell ref="CY326:CZ326"/>
    <mergeCell ref="AG326:AH326"/>
    <mergeCell ref="AC326:AD326"/>
    <mergeCell ref="AE326:AF326"/>
    <mergeCell ref="Y326:Z326"/>
    <mergeCell ref="AA326:AB326"/>
    <mergeCell ref="N326:O326"/>
    <mergeCell ref="P326:Q326"/>
    <mergeCell ref="R326:S326"/>
    <mergeCell ref="T326:U326"/>
    <mergeCell ref="V326:W326"/>
    <mergeCell ref="DO325:DP325"/>
    <mergeCell ref="DQ325:DR325"/>
    <mergeCell ref="DS325:DT325"/>
    <mergeCell ref="DU325:DV325"/>
    <mergeCell ref="DW325:DX325"/>
    <mergeCell ref="DL325:DM325"/>
    <mergeCell ref="DD325:DE325"/>
    <mergeCell ref="DF325:DG325"/>
    <mergeCell ref="DH325:DI325"/>
    <mergeCell ref="DJ325:DK325"/>
    <mergeCell ref="CW325:CX325"/>
    <mergeCell ref="CY325:CZ325"/>
    <mergeCell ref="DA325:DB325"/>
    <mergeCell ref="CS325:CT325"/>
    <mergeCell ref="CU325:CV325"/>
    <mergeCell ref="CH326:CI326"/>
    <mergeCell ref="CJ326:CK326"/>
    <mergeCell ref="CL326:CM326"/>
    <mergeCell ref="CN326:CO326"/>
    <mergeCell ref="CP326:CQ326"/>
    <mergeCell ref="CE326:CF326"/>
    <mergeCell ref="BW326:BX326"/>
    <mergeCell ref="BY326:BZ326"/>
    <mergeCell ref="CA326:CB326"/>
    <mergeCell ref="CC326:CD326"/>
    <mergeCell ref="BJ326:BK326"/>
    <mergeCell ref="BL326:BM326"/>
    <mergeCell ref="BN326:BO326"/>
    <mergeCell ref="BF326:BG326"/>
    <mergeCell ref="BH326:BI326"/>
    <mergeCell ref="AU326:AV326"/>
    <mergeCell ref="AW326:AX326"/>
    <mergeCell ref="AY326:AZ326"/>
    <mergeCell ref="BA326:BB326"/>
    <mergeCell ref="BC326:BD326"/>
    <mergeCell ref="AG325:AH325"/>
    <mergeCell ref="AC325:AD325"/>
    <mergeCell ref="AE325:AF325"/>
    <mergeCell ref="Y325:Z325"/>
    <mergeCell ref="AA325:AB325"/>
    <mergeCell ref="N325:O325"/>
    <mergeCell ref="P325:Q325"/>
    <mergeCell ref="R325:S325"/>
    <mergeCell ref="T325:U325"/>
    <mergeCell ref="V325:W325"/>
    <mergeCell ref="DO326:DP326"/>
    <mergeCell ref="DQ326:DR326"/>
    <mergeCell ref="DS326:DT326"/>
    <mergeCell ref="DU326:DV326"/>
    <mergeCell ref="DW326:DX326"/>
    <mergeCell ref="DL326:DM326"/>
    <mergeCell ref="DD326:DE326"/>
    <mergeCell ref="DF326:DG326"/>
    <mergeCell ref="DH326:DI326"/>
    <mergeCell ref="DA326:DB326"/>
    <mergeCell ref="CS326:CT326"/>
    <mergeCell ref="CU326:CV326"/>
    <mergeCell ref="CH327:CI327"/>
    <mergeCell ref="CJ327:CK327"/>
    <mergeCell ref="CL327:CM327"/>
    <mergeCell ref="CN327:CO327"/>
    <mergeCell ref="CP327:CQ327"/>
    <mergeCell ref="CE327:CF327"/>
    <mergeCell ref="BW327:BX327"/>
    <mergeCell ref="BY327:BZ327"/>
    <mergeCell ref="CA327:CB327"/>
    <mergeCell ref="CC327:CD327"/>
    <mergeCell ref="BJ327:BK327"/>
    <mergeCell ref="BL327:BM327"/>
    <mergeCell ref="BN327:BO327"/>
    <mergeCell ref="BF327:BG327"/>
    <mergeCell ref="BH327:BI327"/>
    <mergeCell ref="AU327:AV327"/>
    <mergeCell ref="AW327:AX327"/>
    <mergeCell ref="AY327:AZ327"/>
    <mergeCell ref="BA327:BB327"/>
    <mergeCell ref="BC327:BD327"/>
    <mergeCell ref="N328:O328"/>
    <mergeCell ref="P328:Q328"/>
    <mergeCell ref="R328:S328"/>
    <mergeCell ref="T328:U328"/>
    <mergeCell ref="V328:W328"/>
    <mergeCell ref="DO327:DP327"/>
    <mergeCell ref="DQ327:DR327"/>
    <mergeCell ref="DS327:DT327"/>
    <mergeCell ref="DU327:DV327"/>
    <mergeCell ref="DW327:DX327"/>
    <mergeCell ref="DL327:DM327"/>
    <mergeCell ref="DD327:DE327"/>
    <mergeCell ref="DF327:DG327"/>
    <mergeCell ref="DH327:DI327"/>
    <mergeCell ref="DJ327:DK327"/>
    <mergeCell ref="CW327:CX327"/>
    <mergeCell ref="CY327:CZ327"/>
    <mergeCell ref="DA327:DB327"/>
    <mergeCell ref="CS327:CT327"/>
    <mergeCell ref="CU327:CV327"/>
    <mergeCell ref="CH328:CI328"/>
    <mergeCell ref="CJ328:CK328"/>
    <mergeCell ref="CL328:CM328"/>
    <mergeCell ref="CN328:CO328"/>
    <mergeCell ref="CP328:CQ328"/>
    <mergeCell ref="CE328:CF328"/>
    <mergeCell ref="BW328:BX328"/>
    <mergeCell ref="BY328:BZ328"/>
    <mergeCell ref="CA328:CB328"/>
    <mergeCell ref="CC328:CD328"/>
    <mergeCell ref="BJ328:BK328"/>
    <mergeCell ref="BL328:BM328"/>
    <mergeCell ref="BN328:BO328"/>
    <mergeCell ref="BF328:BG328"/>
    <mergeCell ref="BH328:BI328"/>
    <mergeCell ref="AU328:AV328"/>
    <mergeCell ref="AW328:AX328"/>
    <mergeCell ref="AY328:AZ328"/>
    <mergeCell ref="BA328:BB328"/>
    <mergeCell ref="BC328:BD328"/>
    <mergeCell ref="AG327:AH327"/>
    <mergeCell ref="AR327:AS327"/>
    <mergeCell ref="AJ327:AK327"/>
    <mergeCell ref="AL327:AM327"/>
    <mergeCell ref="AN327:AO327"/>
    <mergeCell ref="AP327:AQ327"/>
    <mergeCell ref="AC327:AD327"/>
    <mergeCell ref="AE327:AF327"/>
    <mergeCell ref="Y327:Z327"/>
    <mergeCell ref="AA327:AB327"/>
    <mergeCell ref="N327:O327"/>
    <mergeCell ref="P327:Q327"/>
    <mergeCell ref="R327:S327"/>
    <mergeCell ref="T327:U327"/>
    <mergeCell ref="V327:W327"/>
    <mergeCell ref="V329:W329"/>
    <mergeCell ref="DO328:DP328"/>
    <mergeCell ref="DQ328:DR328"/>
    <mergeCell ref="DS328:DT328"/>
    <mergeCell ref="DU328:DV328"/>
    <mergeCell ref="DW328:DX328"/>
    <mergeCell ref="DL328:DM328"/>
    <mergeCell ref="DD328:DE328"/>
    <mergeCell ref="DF328:DG328"/>
    <mergeCell ref="DH328:DI328"/>
    <mergeCell ref="DJ328:DK328"/>
    <mergeCell ref="CW328:CX328"/>
    <mergeCell ref="CY328:CZ328"/>
    <mergeCell ref="DA328:DB328"/>
    <mergeCell ref="CS328:CT328"/>
    <mergeCell ref="CU328:CV328"/>
    <mergeCell ref="CH329:CI329"/>
    <mergeCell ref="CJ329:CK329"/>
    <mergeCell ref="CL329:CM329"/>
    <mergeCell ref="CN329:CO329"/>
    <mergeCell ref="CP329:CQ329"/>
    <mergeCell ref="CE329:CF329"/>
    <mergeCell ref="BW329:BX329"/>
    <mergeCell ref="BY329:BZ329"/>
    <mergeCell ref="CA329:CB329"/>
    <mergeCell ref="CC329:CD329"/>
    <mergeCell ref="BJ329:BK329"/>
    <mergeCell ref="BL329:BM329"/>
    <mergeCell ref="BN329:BO329"/>
    <mergeCell ref="BF329:BG329"/>
    <mergeCell ref="BH329:BI329"/>
    <mergeCell ref="AU329:AV329"/>
    <mergeCell ref="AW329:AX329"/>
    <mergeCell ref="AY329:AZ329"/>
    <mergeCell ref="BA329:BB329"/>
    <mergeCell ref="BC329:BD329"/>
    <mergeCell ref="AG328:AH328"/>
    <mergeCell ref="AR328:AS328"/>
    <mergeCell ref="AJ328:AK328"/>
    <mergeCell ref="AL328:AM328"/>
    <mergeCell ref="AN328:AO328"/>
    <mergeCell ref="AP328:AQ328"/>
    <mergeCell ref="AC328:AD328"/>
    <mergeCell ref="AE328:AF328"/>
    <mergeCell ref="Y328:Z328"/>
    <mergeCell ref="AA328:AB328"/>
    <mergeCell ref="AG330:AH330"/>
    <mergeCell ref="AR330:AS330"/>
    <mergeCell ref="AJ330:AK330"/>
    <mergeCell ref="AL330:AM330"/>
    <mergeCell ref="AN330:AO330"/>
    <mergeCell ref="AP330:AQ330"/>
    <mergeCell ref="AC330:AD330"/>
    <mergeCell ref="AE330:AF330"/>
    <mergeCell ref="Y330:Z330"/>
    <mergeCell ref="AA330:AB330"/>
    <mergeCell ref="N330:O330"/>
    <mergeCell ref="P330:Q330"/>
    <mergeCell ref="R330:S330"/>
    <mergeCell ref="T330:U330"/>
    <mergeCell ref="V330:W330"/>
    <mergeCell ref="DO329:DP329"/>
    <mergeCell ref="DQ329:DR329"/>
    <mergeCell ref="DS329:DT329"/>
    <mergeCell ref="DU329:DV329"/>
    <mergeCell ref="DW329:DX329"/>
    <mergeCell ref="DL329:DM329"/>
    <mergeCell ref="DD329:DE329"/>
    <mergeCell ref="DF329:DG329"/>
    <mergeCell ref="DH329:DI329"/>
    <mergeCell ref="DJ329:DK329"/>
    <mergeCell ref="CW329:CX329"/>
    <mergeCell ref="CY329:CZ329"/>
    <mergeCell ref="DA329:DB329"/>
    <mergeCell ref="CS329:CT329"/>
    <mergeCell ref="CU329:CV329"/>
    <mergeCell ref="CH330:CI330"/>
    <mergeCell ref="CJ330:CK330"/>
    <mergeCell ref="CL330:CM330"/>
    <mergeCell ref="CN330:CO330"/>
    <mergeCell ref="CP330:CQ330"/>
    <mergeCell ref="CE330:CF330"/>
    <mergeCell ref="BW330:BX330"/>
    <mergeCell ref="BY330:BZ330"/>
    <mergeCell ref="CA330:CB330"/>
    <mergeCell ref="CC330:CD330"/>
    <mergeCell ref="BJ330:BK330"/>
    <mergeCell ref="BL330:BM330"/>
    <mergeCell ref="BN330:BO330"/>
    <mergeCell ref="BF330:BG330"/>
    <mergeCell ref="BH330:BI330"/>
    <mergeCell ref="AU330:AV330"/>
    <mergeCell ref="AW330:AX330"/>
    <mergeCell ref="AY330:AZ330"/>
    <mergeCell ref="BA330:BB330"/>
    <mergeCell ref="BC330:BD330"/>
    <mergeCell ref="AG329:AH329"/>
    <mergeCell ref="AR329:AS329"/>
    <mergeCell ref="AJ329:AK329"/>
    <mergeCell ref="AL329:AM329"/>
    <mergeCell ref="AN329:AO329"/>
    <mergeCell ref="AP329:AQ329"/>
    <mergeCell ref="AC329:AD329"/>
    <mergeCell ref="AE329:AF329"/>
    <mergeCell ref="Y329:Z329"/>
    <mergeCell ref="AA329:AB329"/>
    <mergeCell ref="N329:O329"/>
    <mergeCell ref="P329:Q329"/>
    <mergeCell ref="R329:S329"/>
    <mergeCell ref="T329:U329"/>
    <mergeCell ref="DO330:DP330"/>
    <mergeCell ref="DQ330:DR330"/>
    <mergeCell ref="DS330:DT330"/>
    <mergeCell ref="DU330:DV330"/>
    <mergeCell ref="DW330:DX330"/>
    <mergeCell ref="DL330:DM330"/>
    <mergeCell ref="DD330:DE330"/>
    <mergeCell ref="DF330:DG330"/>
    <mergeCell ref="DH330:DI330"/>
    <mergeCell ref="DJ330:DK330"/>
    <mergeCell ref="CW330:CX330"/>
    <mergeCell ref="CY330:CZ330"/>
    <mergeCell ref="DA330:DB330"/>
    <mergeCell ref="CS330:CT330"/>
    <mergeCell ref="CU330:CV330"/>
    <mergeCell ref="CH331:CI331"/>
    <mergeCell ref="CJ331:CK331"/>
    <mergeCell ref="CL331:CM331"/>
    <mergeCell ref="CN331:CO331"/>
    <mergeCell ref="CP331:CQ331"/>
    <mergeCell ref="CE331:CF331"/>
    <mergeCell ref="BW331:BX331"/>
    <mergeCell ref="BY331:BZ331"/>
    <mergeCell ref="CA331:CB331"/>
    <mergeCell ref="CC331:CD331"/>
    <mergeCell ref="BJ331:BK331"/>
    <mergeCell ref="BL331:BM331"/>
    <mergeCell ref="BN331:BO331"/>
    <mergeCell ref="BF331:BG331"/>
    <mergeCell ref="BH331:BI331"/>
    <mergeCell ref="AU331:AV331"/>
    <mergeCell ref="AW331:AX331"/>
    <mergeCell ref="AY331:AZ331"/>
    <mergeCell ref="BA331:BB331"/>
    <mergeCell ref="BC331:BD331"/>
    <mergeCell ref="N332:O332"/>
    <mergeCell ref="P332:Q332"/>
    <mergeCell ref="R332:S332"/>
    <mergeCell ref="T332:U332"/>
    <mergeCell ref="V332:W332"/>
    <mergeCell ref="DO331:DP331"/>
    <mergeCell ref="DQ331:DR331"/>
    <mergeCell ref="DS331:DT331"/>
    <mergeCell ref="DU331:DV331"/>
    <mergeCell ref="DW331:DX331"/>
    <mergeCell ref="DL331:DM331"/>
    <mergeCell ref="DD331:DE331"/>
    <mergeCell ref="DF331:DG331"/>
    <mergeCell ref="DH331:DI331"/>
    <mergeCell ref="DJ331:DK331"/>
    <mergeCell ref="CW331:CX331"/>
    <mergeCell ref="CY331:CZ331"/>
    <mergeCell ref="DA331:DB331"/>
    <mergeCell ref="CS331:CT331"/>
    <mergeCell ref="CU331:CV331"/>
    <mergeCell ref="CH332:CI332"/>
    <mergeCell ref="CJ332:CK332"/>
    <mergeCell ref="CL332:CM332"/>
    <mergeCell ref="CN332:CO332"/>
    <mergeCell ref="CP332:CQ332"/>
    <mergeCell ref="CE332:CF332"/>
    <mergeCell ref="BW332:BX332"/>
    <mergeCell ref="BY332:BZ332"/>
    <mergeCell ref="CA332:CB332"/>
    <mergeCell ref="CC332:CD332"/>
    <mergeCell ref="BJ332:BK332"/>
    <mergeCell ref="BL332:BM332"/>
    <mergeCell ref="BN332:BO332"/>
    <mergeCell ref="BF332:BG332"/>
    <mergeCell ref="BH332:BI332"/>
    <mergeCell ref="AU332:AV332"/>
    <mergeCell ref="AW332:AX332"/>
    <mergeCell ref="AY332:AZ332"/>
    <mergeCell ref="BA332:BB332"/>
    <mergeCell ref="BC332:BD332"/>
    <mergeCell ref="AG331:AH331"/>
    <mergeCell ref="AR331:AS331"/>
    <mergeCell ref="AJ331:AK331"/>
    <mergeCell ref="AL331:AM331"/>
    <mergeCell ref="AN331:AO331"/>
    <mergeCell ref="AP331:AQ331"/>
    <mergeCell ref="AC331:AD331"/>
    <mergeCell ref="AE331:AF331"/>
    <mergeCell ref="Y331:Z331"/>
    <mergeCell ref="AA331:AB331"/>
    <mergeCell ref="N331:O331"/>
    <mergeCell ref="P331:Q331"/>
    <mergeCell ref="R331:S331"/>
    <mergeCell ref="T331:U331"/>
    <mergeCell ref="V331:W331"/>
    <mergeCell ref="V333:W333"/>
    <mergeCell ref="DO332:DP332"/>
    <mergeCell ref="DQ332:DR332"/>
    <mergeCell ref="DS332:DT332"/>
    <mergeCell ref="DU332:DV332"/>
    <mergeCell ref="DW332:DX332"/>
    <mergeCell ref="DL332:DM332"/>
    <mergeCell ref="DD332:DE332"/>
    <mergeCell ref="DF332:DG332"/>
    <mergeCell ref="DH332:DI332"/>
    <mergeCell ref="DJ332:DK332"/>
    <mergeCell ref="CW332:CX332"/>
    <mergeCell ref="CY332:CZ332"/>
    <mergeCell ref="DA332:DB332"/>
    <mergeCell ref="CS332:CT332"/>
    <mergeCell ref="CU332:CV332"/>
    <mergeCell ref="CH333:CI333"/>
    <mergeCell ref="CJ333:CK333"/>
    <mergeCell ref="CL333:CM333"/>
    <mergeCell ref="CN333:CO333"/>
    <mergeCell ref="CP333:CQ333"/>
    <mergeCell ref="CE333:CF333"/>
    <mergeCell ref="BW333:BX333"/>
    <mergeCell ref="BY333:BZ333"/>
    <mergeCell ref="CA333:CB333"/>
    <mergeCell ref="CC333:CD333"/>
    <mergeCell ref="BJ333:BK333"/>
    <mergeCell ref="BL333:BM333"/>
    <mergeCell ref="BN333:BO333"/>
    <mergeCell ref="BF333:BG333"/>
    <mergeCell ref="BH333:BI333"/>
    <mergeCell ref="AU333:AV333"/>
    <mergeCell ref="AW333:AX333"/>
    <mergeCell ref="AY333:AZ333"/>
    <mergeCell ref="BA333:BB333"/>
    <mergeCell ref="BC333:BD333"/>
    <mergeCell ref="AG332:AH332"/>
    <mergeCell ref="AR332:AS332"/>
    <mergeCell ref="AJ332:AK332"/>
    <mergeCell ref="AL332:AM332"/>
    <mergeCell ref="AN332:AO332"/>
    <mergeCell ref="AP332:AQ332"/>
    <mergeCell ref="AC332:AD332"/>
    <mergeCell ref="AE332:AF332"/>
    <mergeCell ref="Y332:Z332"/>
    <mergeCell ref="AA332:AB332"/>
    <mergeCell ref="AG334:AH334"/>
    <mergeCell ref="AR334:AS334"/>
    <mergeCell ref="AJ334:AK334"/>
    <mergeCell ref="AL334:AM334"/>
    <mergeCell ref="AN334:AO334"/>
    <mergeCell ref="AP334:AQ334"/>
    <mergeCell ref="AC334:AD334"/>
    <mergeCell ref="AE334:AF334"/>
    <mergeCell ref="Y334:Z334"/>
    <mergeCell ref="AA334:AB334"/>
    <mergeCell ref="N334:O334"/>
    <mergeCell ref="P334:Q334"/>
    <mergeCell ref="R334:S334"/>
    <mergeCell ref="T334:U334"/>
    <mergeCell ref="V334:W334"/>
    <mergeCell ref="DO333:DP333"/>
    <mergeCell ref="DQ333:DR333"/>
    <mergeCell ref="DS333:DT333"/>
    <mergeCell ref="DU333:DV333"/>
    <mergeCell ref="DW333:DX333"/>
    <mergeCell ref="DL333:DM333"/>
    <mergeCell ref="DD333:DE333"/>
    <mergeCell ref="DF333:DG333"/>
    <mergeCell ref="DH333:DI333"/>
    <mergeCell ref="DJ333:DK333"/>
    <mergeCell ref="CW333:CX333"/>
    <mergeCell ref="CY333:CZ333"/>
    <mergeCell ref="DA333:DB333"/>
    <mergeCell ref="CS333:CT333"/>
    <mergeCell ref="CU333:CV333"/>
    <mergeCell ref="CH334:CI334"/>
    <mergeCell ref="CJ334:CK334"/>
    <mergeCell ref="CL334:CM334"/>
    <mergeCell ref="CN334:CO334"/>
    <mergeCell ref="CP334:CQ334"/>
    <mergeCell ref="CE334:CF334"/>
    <mergeCell ref="BW334:BX334"/>
    <mergeCell ref="BY334:BZ334"/>
    <mergeCell ref="CA334:CB334"/>
    <mergeCell ref="CC334:CD334"/>
    <mergeCell ref="BJ334:BK334"/>
    <mergeCell ref="BL334:BM334"/>
    <mergeCell ref="BN334:BO334"/>
    <mergeCell ref="BF334:BG334"/>
    <mergeCell ref="BH334:BI334"/>
    <mergeCell ref="AU334:AV334"/>
    <mergeCell ref="AW334:AX334"/>
    <mergeCell ref="AY334:AZ334"/>
    <mergeCell ref="BA334:BB334"/>
    <mergeCell ref="BC334:BD334"/>
    <mergeCell ref="AG333:AH333"/>
    <mergeCell ref="AR333:AS333"/>
    <mergeCell ref="AJ333:AK333"/>
    <mergeCell ref="AL333:AM333"/>
    <mergeCell ref="AN333:AO333"/>
    <mergeCell ref="AP333:AQ333"/>
    <mergeCell ref="AC333:AD333"/>
    <mergeCell ref="AE333:AF333"/>
    <mergeCell ref="Y333:Z333"/>
    <mergeCell ref="AA333:AB333"/>
    <mergeCell ref="N333:O333"/>
    <mergeCell ref="P333:Q333"/>
    <mergeCell ref="R333:S333"/>
    <mergeCell ref="T333:U333"/>
    <mergeCell ref="DO334:DP334"/>
    <mergeCell ref="DQ334:DR334"/>
    <mergeCell ref="DS334:DT334"/>
    <mergeCell ref="DU334:DV334"/>
    <mergeCell ref="DW334:DX334"/>
    <mergeCell ref="DL334:DM334"/>
    <mergeCell ref="DD334:DE334"/>
    <mergeCell ref="DF334:DG334"/>
    <mergeCell ref="DH334:DI334"/>
    <mergeCell ref="DJ334:DK334"/>
    <mergeCell ref="CW334:CX334"/>
    <mergeCell ref="CY334:CZ334"/>
    <mergeCell ref="DA334:DB334"/>
    <mergeCell ref="CS334:CT334"/>
    <mergeCell ref="CU334:CV334"/>
    <mergeCell ref="CH335:CI335"/>
    <mergeCell ref="CJ335:CK335"/>
    <mergeCell ref="CL335:CM335"/>
    <mergeCell ref="CN335:CO335"/>
    <mergeCell ref="CP335:CQ335"/>
    <mergeCell ref="CE335:CF335"/>
    <mergeCell ref="BW335:BX335"/>
    <mergeCell ref="BY335:BZ335"/>
    <mergeCell ref="CA335:CB335"/>
    <mergeCell ref="CC335:CD335"/>
    <mergeCell ref="BJ335:BK335"/>
    <mergeCell ref="BL335:BM335"/>
    <mergeCell ref="BN335:BO335"/>
    <mergeCell ref="BF335:BG335"/>
    <mergeCell ref="BH335:BI335"/>
    <mergeCell ref="AU335:AV335"/>
    <mergeCell ref="AW335:AX335"/>
    <mergeCell ref="AY335:AZ335"/>
    <mergeCell ref="BA335:BB335"/>
    <mergeCell ref="BC335:BD335"/>
    <mergeCell ref="E337:I337"/>
    <mergeCell ref="CE339:CF339"/>
    <mergeCell ref="BW339:BX339"/>
    <mergeCell ref="BY339:BZ339"/>
    <mergeCell ref="CA339:CB339"/>
    <mergeCell ref="CC339:CD339"/>
    <mergeCell ref="BJ339:BK339"/>
    <mergeCell ref="BL339:BM339"/>
    <mergeCell ref="BN339:BO339"/>
    <mergeCell ref="BF339:BG339"/>
    <mergeCell ref="BH339:BI339"/>
    <mergeCell ref="AU339:AV339"/>
    <mergeCell ref="AW339:AX339"/>
    <mergeCell ref="AY339:AZ339"/>
    <mergeCell ref="BA339:BB339"/>
    <mergeCell ref="BC339:BD339"/>
    <mergeCell ref="AR339:AS339"/>
    <mergeCell ref="DO335:DP335"/>
    <mergeCell ref="DQ335:DR335"/>
    <mergeCell ref="DS335:DT335"/>
    <mergeCell ref="DU335:DV335"/>
    <mergeCell ref="DW335:DX335"/>
    <mergeCell ref="DL335:DM335"/>
    <mergeCell ref="DD335:DE335"/>
    <mergeCell ref="DF335:DG335"/>
    <mergeCell ref="DH335:DI335"/>
    <mergeCell ref="DJ335:DK335"/>
    <mergeCell ref="CW335:CX335"/>
    <mergeCell ref="CY335:CZ335"/>
    <mergeCell ref="DA335:DB335"/>
    <mergeCell ref="CS335:CT335"/>
    <mergeCell ref="CU335:CV335"/>
    <mergeCell ref="AG335:AH335"/>
    <mergeCell ref="AR335:AS335"/>
    <mergeCell ref="AJ335:AK335"/>
    <mergeCell ref="AL335:AM335"/>
    <mergeCell ref="AN335:AO335"/>
    <mergeCell ref="AP335:AQ335"/>
    <mergeCell ref="AC335:AD335"/>
    <mergeCell ref="AE335:AF335"/>
    <mergeCell ref="Y335:Z335"/>
    <mergeCell ref="AA335:AB335"/>
    <mergeCell ref="N335:O335"/>
    <mergeCell ref="P335:Q335"/>
    <mergeCell ref="R335:S335"/>
    <mergeCell ref="T335:U335"/>
    <mergeCell ref="V335:W335"/>
    <mergeCell ref="BW336:BX336"/>
    <mergeCell ref="BY336:BZ336"/>
    <mergeCell ref="CH336:CI336"/>
    <mergeCell ref="CJ336:CK336"/>
    <mergeCell ref="CS336:CT336"/>
    <mergeCell ref="CU336:CV336"/>
    <mergeCell ref="DD336:DE336"/>
    <mergeCell ref="DF336:DG336"/>
    <mergeCell ref="DO336:DP336"/>
    <mergeCell ref="DQ336:DR336"/>
    <mergeCell ref="CA336:CB336"/>
    <mergeCell ref="CC336:CD336"/>
    <mergeCell ref="CE336:CF336"/>
    <mergeCell ref="CL336:CM336"/>
    <mergeCell ref="CN336:CO336"/>
    <mergeCell ref="CP336:CQ336"/>
    <mergeCell ref="CW336:CX336"/>
    <mergeCell ref="N340:O340"/>
    <mergeCell ref="P340:Q340"/>
    <mergeCell ref="R340:S340"/>
    <mergeCell ref="T340:U340"/>
    <mergeCell ref="V340:W340"/>
    <mergeCell ref="DO339:DP339"/>
    <mergeCell ref="DQ339:DR339"/>
    <mergeCell ref="DS339:DT339"/>
    <mergeCell ref="DU339:DV339"/>
    <mergeCell ref="DW339:DX339"/>
    <mergeCell ref="DL339:DM339"/>
    <mergeCell ref="DD339:DE339"/>
    <mergeCell ref="DF339:DG339"/>
    <mergeCell ref="DH339:DI339"/>
    <mergeCell ref="DJ339:DK339"/>
    <mergeCell ref="CW339:CX339"/>
    <mergeCell ref="CY339:CZ339"/>
    <mergeCell ref="DA339:DB339"/>
    <mergeCell ref="CS339:CT339"/>
    <mergeCell ref="CU339:CV339"/>
    <mergeCell ref="CH339:CI339"/>
    <mergeCell ref="CJ339:CK339"/>
    <mergeCell ref="CL339:CM339"/>
    <mergeCell ref="CN339:CO339"/>
    <mergeCell ref="CP339:CQ339"/>
    <mergeCell ref="CE340:CF340"/>
    <mergeCell ref="BW340:BX340"/>
    <mergeCell ref="BY340:BZ340"/>
    <mergeCell ref="CA340:CB340"/>
    <mergeCell ref="CC340:CD340"/>
    <mergeCell ref="BJ340:BK340"/>
    <mergeCell ref="BL340:BM340"/>
    <mergeCell ref="BN340:BO340"/>
    <mergeCell ref="BF340:BG340"/>
    <mergeCell ref="BH340:BI340"/>
    <mergeCell ref="AU340:AV340"/>
    <mergeCell ref="AW340:AX340"/>
    <mergeCell ref="AY340:AZ340"/>
    <mergeCell ref="BA340:BB340"/>
    <mergeCell ref="BC340:BD340"/>
    <mergeCell ref="AR340:AS340"/>
    <mergeCell ref="AG339:AH339"/>
    <mergeCell ref="AJ339:AK339"/>
    <mergeCell ref="AL339:AM339"/>
    <mergeCell ref="AN339:AO339"/>
    <mergeCell ref="AP339:AQ339"/>
    <mergeCell ref="AC339:AD339"/>
    <mergeCell ref="AE339:AF339"/>
    <mergeCell ref="Y339:Z339"/>
    <mergeCell ref="AA339:AB339"/>
    <mergeCell ref="N339:O339"/>
    <mergeCell ref="P339:Q339"/>
    <mergeCell ref="R339:S339"/>
    <mergeCell ref="T339:U339"/>
    <mergeCell ref="V339:W339"/>
    <mergeCell ref="V341:W341"/>
    <mergeCell ref="DO340:DP340"/>
    <mergeCell ref="DQ340:DR340"/>
    <mergeCell ref="DS340:DT340"/>
    <mergeCell ref="DU340:DV340"/>
    <mergeCell ref="DW340:DX340"/>
    <mergeCell ref="DL340:DM340"/>
    <mergeCell ref="DD340:DE340"/>
    <mergeCell ref="DF340:DG340"/>
    <mergeCell ref="DH340:DI340"/>
    <mergeCell ref="DJ340:DK340"/>
    <mergeCell ref="CW340:CX340"/>
    <mergeCell ref="CY340:CZ340"/>
    <mergeCell ref="DA340:DB340"/>
    <mergeCell ref="CS340:CT340"/>
    <mergeCell ref="CU340:CV340"/>
    <mergeCell ref="CH340:CI340"/>
    <mergeCell ref="CJ340:CK340"/>
    <mergeCell ref="CL340:CM340"/>
    <mergeCell ref="CN340:CO340"/>
    <mergeCell ref="CP340:CQ340"/>
    <mergeCell ref="CE341:CF341"/>
    <mergeCell ref="BW341:BX341"/>
    <mergeCell ref="BY341:BZ341"/>
    <mergeCell ref="CA341:CB341"/>
    <mergeCell ref="CC341:CD341"/>
    <mergeCell ref="BJ341:BK341"/>
    <mergeCell ref="BL341:BM341"/>
    <mergeCell ref="BN341:BO341"/>
    <mergeCell ref="BF341:BG341"/>
    <mergeCell ref="BH341:BI341"/>
    <mergeCell ref="AU341:AV341"/>
    <mergeCell ref="AW341:AX341"/>
    <mergeCell ref="AY341:AZ341"/>
    <mergeCell ref="BA341:BB341"/>
    <mergeCell ref="BC341:BD341"/>
    <mergeCell ref="AR341:AS341"/>
    <mergeCell ref="AG340:AH340"/>
    <mergeCell ref="AJ340:AK340"/>
    <mergeCell ref="AL340:AM340"/>
    <mergeCell ref="AN340:AO340"/>
    <mergeCell ref="AP340:AQ340"/>
    <mergeCell ref="AC340:AD340"/>
    <mergeCell ref="AE340:AF340"/>
    <mergeCell ref="Y340:Z340"/>
    <mergeCell ref="AA340:AB340"/>
    <mergeCell ref="AR343:AS343"/>
    <mergeCell ref="AG342:AH342"/>
    <mergeCell ref="AJ342:AK342"/>
    <mergeCell ref="AL342:AM342"/>
    <mergeCell ref="AN342:AO342"/>
    <mergeCell ref="AP342:AQ342"/>
    <mergeCell ref="AC342:AD342"/>
    <mergeCell ref="AE342:AF342"/>
    <mergeCell ref="Y342:Z342"/>
    <mergeCell ref="AA342:AB342"/>
    <mergeCell ref="N342:O342"/>
    <mergeCell ref="P342:Q342"/>
    <mergeCell ref="R342:S342"/>
    <mergeCell ref="T342:U342"/>
    <mergeCell ref="V342:W342"/>
    <mergeCell ref="DO341:DP341"/>
    <mergeCell ref="DQ341:DR341"/>
    <mergeCell ref="DS341:DT341"/>
    <mergeCell ref="DU341:DV341"/>
    <mergeCell ref="DW341:DX341"/>
    <mergeCell ref="DL341:DM341"/>
    <mergeCell ref="DD341:DE341"/>
    <mergeCell ref="DF341:DG341"/>
    <mergeCell ref="DH341:DI341"/>
    <mergeCell ref="DJ341:DK341"/>
    <mergeCell ref="CW341:CX341"/>
    <mergeCell ref="CY341:CZ341"/>
    <mergeCell ref="DA341:DB341"/>
    <mergeCell ref="CS341:CT341"/>
    <mergeCell ref="CU341:CV341"/>
    <mergeCell ref="CH341:CI341"/>
    <mergeCell ref="CJ341:CK341"/>
    <mergeCell ref="CL341:CM341"/>
    <mergeCell ref="CN341:CO341"/>
    <mergeCell ref="CP341:CQ341"/>
    <mergeCell ref="CE342:CF342"/>
    <mergeCell ref="BW342:BX342"/>
    <mergeCell ref="BY342:BZ342"/>
    <mergeCell ref="CA342:CB342"/>
    <mergeCell ref="CC342:CD342"/>
    <mergeCell ref="BJ342:BK342"/>
    <mergeCell ref="BL342:BM342"/>
    <mergeCell ref="BN342:BO342"/>
    <mergeCell ref="BF342:BG342"/>
    <mergeCell ref="BH342:BI342"/>
    <mergeCell ref="AU342:AV342"/>
    <mergeCell ref="AW342:AX342"/>
    <mergeCell ref="AY342:AZ342"/>
    <mergeCell ref="BA342:BB342"/>
    <mergeCell ref="BC342:BD342"/>
    <mergeCell ref="AR342:AS342"/>
    <mergeCell ref="AG341:AH341"/>
    <mergeCell ref="AJ341:AK341"/>
    <mergeCell ref="AL341:AM341"/>
    <mergeCell ref="AN341:AO341"/>
    <mergeCell ref="AP341:AQ341"/>
    <mergeCell ref="AC341:AD341"/>
    <mergeCell ref="AE341:AF341"/>
    <mergeCell ref="Y341:Z341"/>
    <mergeCell ref="AA341:AB341"/>
    <mergeCell ref="N341:O341"/>
    <mergeCell ref="P341:Q341"/>
    <mergeCell ref="R341:S341"/>
    <mergeCell ref="T341:U341"/>
    <mergeCell ref="DO342:DP342"/>
    <mergeCell ref="DQ342:DR342"/>
    <mergeCell ref="DS342:DT342"/>
    <mergeCell ref="DU342:DV342"/>
    <mergeCell ref="DW342:DX342"/>
    <mergeCell ref="DL342:DM342"/>
    <mergeCell ref="DD342:DE342"/>
    <mergeCell ref="DF342:DG342"/>
    <mergeCell ref="DH342:DI342"/>
    <mergeCell ref="DJ342:DK342"/>
    <mergeCell ref="CW342:CX342"/>
    <mergeCell ref="CY342:CZ342"/>
    <mergeCell ref="DA342:DB342"/>
    <mergeCell ref="CS342:CT342"/>
    <mergeCell ref="CU342:CV342"/>
    <mergeCell ref="CH342:CI342"/>
    <mergeCell ref="CJ342:CK342"/>
    <mergeCell ref="CL342:CM342"/>
    <mergeCell ref="CN342:CO342"/>
    <mergeCell ref="CP342:CQ342"/>
    <mergeCell ref="CE343:CF343"/>
    <mergeCell ref="BW343:BX343"/>
    <mergeCell ref="BY343:BZ343"/>
    <mergeCell ref="CA343:CB343"/>
    <mergeCell ref="CC343:CD343"/>
    <mergeCell ref="BJ343:BK343"/>
    <mergeCell ref="BL343:BM343"/>
    <mergeCell ref="BN343:BO343"/>
    <mergeCell ref="BF343:BG343"/>
    <mergeCell ref="BH343:BI343"/>
    <mergeCell ref="AU343:AV343"/>
    <mergeCell ref="AW343:AX343"/>
    <mergeCell ref="AY343:AZ343"/>
    <mergeCell ref="BA343:BB343"/>
    <mergeCell ref="BC343:BD343"/>
    <mergeCell ref="AG344:AH344"/>
    <mergeCell ref="AJ344:AK344"/>
    <mergeCell ref="AL344:AM344"/>
    <mergeCell ref="AN344:AO344"/>
    <mergeCell ref="AP344:AQ344"/>
    <mergeCell ref="AC344:AD344"/>
    <mergeCell ref="AE344:AF344"/>
    <mergeCell ref="Y344:Z344"/>
    <mergeCell ref="AA344:AB344"/>
    <mergeCell ref="N344:O344"/>
    <mergeCell ref="P344:Q344"/>
    <mergeCell ref="R344:S344"/>
    <mergeCell ref="T344:U344"/>
    <mergeCell ref="V344:W344"/>
    <mergeCell ref="DO343:DP343"/>
    <mergeCell ref="DQ343:DR343"/>
    <mergeCell ref="DS343:DT343"/>
    <mergeCell ref="DU343:DV343"/>
    <mergeCell ref="DW343:DX343"/>
    <mergeCell ref="DL343:DM343"/>
    <mergeCell ref="DD343:DE343"/>
    <mergeCell ref="DF343:DG343"/>
    <mergeCell ref="DH343:DI343"/>
    <mergeCell ref="DJ343:DK343"/>
    <mergeCell ref="CW343:CX343"/>
    <mergeCell ref="CY343:CZ343"/>
    <mergeCell ref="DA343:DB343"/>
    <mergeCell ref="CS343:CT343"/>
    <mergeCell ref="CU343:CV343"/>
    <mergeCell ref="CH343:CI343"/>
    <mergeCell ref="CJ343:CK343"/>
    <mergeCell ref="CL343:CM343"/>
    <mergeCell ref="CN343:CO343"/>
    <mergeCell ref="CP343:CQ343"/>
    <mergeCell ref="CE344:CF344"/>
    <mergeCell ref="BW344:BX344"/>
    <mergeCell ref="BY344:BZ344"/>
    <mergeCell ref="CA344:CB344"/>
    <mergeCell ref="CC344:CD344"/>
    <mergeCell ref="BJ344:BK344"/>
    <mergeCell ref="BL344:BM344"/>
    <mergeCell ref="BN344:BO344"/>
    <mergeCell ref="BF344:BG344"/>
    <mergeCell ref="BH344:BI344"/>
    <mergeCell ref="AU344:AV344"/>
    <mergeCell ref="AW344:AX344"/>
    <mergeCell ref="AY344:AZ344"/>
    <mergeCell ref="BA344:BB344"/>
    <mergeCell ref="BC344:BD344"/>
    <mergeCell ref="AR344:AS344"/>
    <mergeCell ref="AG343:AH343"/>
    <mergeCell ref="AJ343:AK343"/>
    <mergeCell ref="AL343:AM343"/>
    <mergeCell ref="AN343:AO343"/>
    <mergeCell ref="AP343:AQ343"/>
    <mergeCell ref="AC343:AD343"/>
    <mergeCell ref="AE343:AF343"/>
    <mergeCell ref="Y343:Z343"/>
    <mergeCell ref="AA343:AB343"/>
    <mergeCell ref="N343:O343"/>
    <mergeCell ref="P343:Q343"/>
    <mergeCell ref="R343:S343"/>
    <mergeCell ref="T343:U343"/>
    <mergeCell ref="V343:W343"/>
    <mergeCell ref="DO344:DP344"/>
    <mergeCell ref="DQ344:DR344"/>
    <mergeCell ref="DS344:DT344"/>
    <mergeCell ref="DU344:DV344"/>
    <mergeCell ref="DW344:DX344"/>
    <mergeCell ref="DL344:DM344"/>
    <mergeCell ref="DD344:DE344"/>
    <mergeCell ref="DF344:DG344"/>
    <mergeCell ref="DH344:DI344"/>
    <mergeCell ref="DJ344:DK344"/>
    <mergeCell ref="CW344:CX344"/>
    <mergeCell ref="CY344:CZ344"/>
    <mergeCell ref="DA344:DB344"/>
    <mergeCell ref="CS344:CT344"/>
    <mergeCell ref="CU344:CV344"/>
    <mergeCell ref="CH344:CI344"/>
    <mergeCell ref="CJ344:CK344"/>
    <mergeCell ref="CL344:CM344"/>
    <mergeCell ref="CN344:CO344"/>
    <mergeCell ref="CP344:CQ344"/>
    <mergeCell ref="CE345:CF345"/>
    <mergeCell ref="BW345:BX345"/>
    <mergeCell ref="BY345:BZ345"/>
    <mergeCell ref="CA345:CB345"/>
    <mergeCell ref="CC345:CD345"/>
    <mergeCell ref="BJ345:BK345"/>
    <mergeCell ref="BL345:BM345"/>
    <mergeCell ref="BN345:BO345"/>
    <mergeCell ref="BF345:BG345"/>
    <mergeCell ref="BH345:BI345"/>
    <mergeCell ref="AU345:AV345"/>
    <mergeCell ref="AW345:AX345"/>
    <mergeCell ref="AY345:AZ345"/>
    <mergeCell ref="BA345:BB345"/>
    <mergeCell ref="BC345:BD345"/>
    <mergeCell ref="N346:O346"/>
    <mergeCell ref="P346:Q346"/>
    <mergeCell ref="R346:S346"/>
    <mergeCell ref="T346:U346"/>
    <mergeCell ref="V346:W346"/>
    <mergeCell ref="DO345:DP345"/>
    <mergeCell ref="DQ345:DR345"/>
    <mergeCell ref="DS345:DT345"/>
    <mergeCell ref="DU345:DV345"/>
    <mergeCell ref="DW345:DX345"/>
    <mergeCell ref="DL345:DM345"/>
    <mergeCell ref="DD345:DE345"/>
    <mergeCell ref="DF345:DG345"/>
    <mergeCell ref="DH345:DI345"/>
    <mergeCell ref="DJ345:DK345"/>
    <mergeCell ref="CW345:CX345"/>
    <mergeCell ref="CY345:CZ345"/>
    <mergeCell ref="DA345:DB345"/>
    <mergeCell ref="CS345:CT345"/>
    <mergeCell ref="CU345:CV345"/>
    <mergeCell ref="CH345:CI345"/>
    <mergeCell ref="CJ345:CK345"/>
    <mergeCell ref="CL345:CM345"/>
    <mergeCell ref="CN345:CO345"/>
    <mergeCell ref="CP345:CQ345"/>
    <mergeCell ref="CE346:CF346"/>
    <mergeCell ref="BW346:BX346"/>
    <mergeCell ref="BY346:BZ346"/>
    <mergeCell ref="CA346:CB346"/>
    <mergeCell ref="CC346:CD346"/>
    <mergeCell ref="BJ346:BK346"/>
    <mergeCell ref="BL346:BM346"/>
    <mergeCell ref="BN346:BO346"/>
    <mergeCell ref="BF346:BG346"/>
    <mergeCell ref="BH346:BI346"/>
    <mergeCell ref="AU346:AV346"/>
    <mergeCell ref="AW346:AX346"/>
    <mergeCell ref="AY346:AZ346"/>
    <mergeCell ref="BA346:BB346"/>
    <mergeCell ref="BC346:BD346"/>
    <mergeCell ref="AR346:AS346"/>
    <mergeCell ref="AG345:AH345"/>
    <mergeCell ref="AJ345:AK345"/>
    <mergeCell ref="AL345:AM345"/>
    <mergeCell ref="AN345:AO345"/>
    <mergeCell ref="AP345:AQ345"/>
    <mergeCell ref="AC345:AD345"/>
    <mergeCell ref="AE345:AF345"/>
    <mergeCell ref="Y345:Z345"/>
    <mergeCell ref="AA345:AB345"/>
    <mergeCell ref="N345:O345"/>
    <mergeCell ref="P345:Q345"/>
    <mergeCell ref="R345:S345"/>
    <mergeCell ref="T345:U345"/>
    <mergeCell ref="V345:W345"/>
    <mergeCell ref="AR345:AS345"/>
    <mergeCell ref="V347:W347"/>
    <mergeCell ref="DO346:DP346"/>
    <mergeCell ref="DQ346:DR346"/>
    <mergeCell ref="DS346:DT346"/>
    <mergeCell ref="DU346:DV346"/>
    <mergeCell ref="DW346:DX346"/>
    <mergeCell ref="DL346:DM346"/>
    <mergeCell ref="DD346:DE346"/>
    <mergeCell ref="DF346:DG346"/>
    <mergeCell ref="DH346:DI346"/>
    <mergeCell ref="DJ346:DK346"/>
    <mergeCell ref="CW346:CX346"/>
    <mergeCell ref="CY346:CZ346"/>
    <mergeCell ref="DA346:DB346"/>
    <mergeCell ref="CS346:CT346"/>
    <mergeCell ref="CU346:CV346"/>
    <mergeCell ref="CH346:CI346"/>
    <mergeCell ref="CJ346:CK346"/>
    <mergeCell ref="CL346:CM346"/>
    <mergeCell ref="CN346:CO346"/>
    <mergeCell ref="CP346:CQ346"/>
    <mergeCell ref="CE347:CF347"/>
    <mergeCell ref="BW347:BX347"/>
    <mergeCell ref="BY347:BZ347"/>
    <mergeCell ref="CA347:CB347"/>
    <mergeCell ref="CC347:CD347"/>
    <mergeCell ref="BJ347:BK347"/>
    <mergeCell ref="BL347:BM347"/>
    <mergeCell ref="BN347:BO347"/>
    <mergeCell ref="BF347:BG347"/>
    <mergeCell ref="BH347:BI347"/>
    <mergeCell ref="AU347:AV347"/>
    <mergeCell ref="AW347:AX347"/>
    <mergeCell ref="AY347:AZ347"/>
    <mergeCell ref="BA347:BB347"/>
    <mergeCell ref="BC347:BD347"/>
    <mergeCell ref="AR347:AS347"/>
    <mergeCell ref="AG346:AH346"/>
    <mergeCell ref="AJ346:AK346"/>
    <mergeCell ref="AL346:AM346"/>
    <mergeCell ref="AN346:AO346"/>
    <mergeCell ref="AP346:AQ346"/>
    <mergeCell ref="AC346:AD346"/>
    <mergeCell ref="AE346:AF346"/>
    <mergeCell ref="Y346:Z346"/>
    <mergeCell ref="AA346:AB346"/>
    <mergeCell ref="AR349:AS349"/>
    <mergeCell ref="AG348:AH348"/>
    <mergeCell ref="AJ348:AK348"/>
    <mergeCell ref="AL348:AM348"/>
    <mergeCell ref="AN348:AO348"/>
    <mergeCell ref="AP348:AQ348"/>
    <mergeCell ref="AC348:AD348"/>
    <mergeCell ref="AE348:AF348"/>
    <mergeCell ref="Y348:Z348"/>
    <mergeCell ref="AA348:AB348"/>
    <mergeCell ref="N348:O348"/>
    <mergeCell ref="P348:Q348"/>
    <mergeCell ref="R348:S348"/>
    <mergeCell ref="T348:U348"/>
    <mergeCell ref="V348:W348"/>
    <mergeCell ref="DO347:DP347"/>
    <mergeCell ref="DQ347:DR347"/>
    <mergeCell ref="DS347:DT347"/>
    <mergeCell ref="DU347:DV347"/>
    <mergeCell ref="DW347:DX347"/>
    <mergeCell ref="DL347:DM347"/>
    <mergeCell ref="DD347:DE347"/>
    <mergeCell ref="DF347:DG347"/>
    <mergeCell ref="DH347:DI347"/>
    <mergeCell ref="DJ347:DK347"/>
    <mergeCell ref="CW347:CX347"/>
    <mergeCell ref="CY347:CZ347"/>
    <mergeCell ref="DA347:DB347"/>
    <mergeCell ref="CS347:CT347"/>
    <mergeCell ref="CU347:CV347"/>
    <mergeCell ref="CH347:CI347"/>
    <mergeCell ref="CJ347:CK347"/>
    <mergeCell ref="CL347:CM347"/>
    <mergeCell ref="CN347:CO347"/>
    <mergeCell ref="CP347:CQ347"/>
    <mergeCell ref="CE348:CF348"/>
    <mergeCell ref="BW348:BX348"/>
    <mergeCell ref="BY348:BZ348"/>
    <mergeCell ref="CA348:CB348"/>
    <mergeCell ref="CC348:CD348"/>
    <mergeCell ref="BJ348:BK348"/>
    <mergeCell ref="BL348:BM348"/>
    <mergeCell ref="BN348:BO348"/>
    <mergeCell ref="BF348:BG348"/>
    <mergeCell ref="BH348:BI348"/>
    <mergeCell ref="AU348:AV348"/>
    <mergeCell ref="AW348:AX348"/>
    <mergeCell ref="AY348:AZ348"/>
    <mergeCell ref="BA348:BB348"/>
    <mergeCell ref="BC348:BD348"/>
    <mergeCell ref="AR348:AS348"/>
    <mergeCell ref="AG347:AH347"/>
    <mergeCell ref="AJ347:AK347"/>
    <mergeCell ref="AL347:AM347"/>
    <mergeCell ref="AN347:AO347"/>
    <mergeCell ref="AP347:AQ347"/>
    <mergeCell ref="AC347:AD347"/>
    <mergeCell ref="AE347:AF347"/>
    <mergeCell ref="Y347:Z347"/>
    <mergeCell ref="AA347:AB347"/>
    <mergeCell ref="N347:O347"/>
    <mergeCell ref="P347:Q347"/>
    <mergeCell ref="R347:S347"/>
    <mergeCell ref="T347:U347"/>
    <mergeCell ref="DO348:DP348"/>
    <mergeCell ref="DQ348:DR348"/>
    <mergeCell ref="DS348:DT348"/>
    <mergeCell ref="DU348:DV348"/>
    <mergeCell ref="DW348:DX348"/>
    <mergeCell ref="DL348:DM348"/>
    <mergeCell ref="DD348:DE348"/>
    <mergeCell ref="DF348:DG348"/>
    <mergeCell ref="DH348:DI348"/>
    <mergeCell ref="DJ348:DK348"/>
    <mergeCell ref="CW348:CX348"/>
    <mergeCell ref="CY348:CZ348"/>
    <mergeCell ref="DA348:DB348"/>
    <mergeCell ref="CS348:CT348"/>
    <mergeCell ref="CU348:CV348"/>
    <mergeCell ref="CH348:CI348"/>
    <mergeCell ref="CJ348:CK348"/>
    <mergeCell ref="CL348:CM348"/>
    <mergeCell ref="CN348:CO348"/>
    <mergeCell ref="CP348:CQ348"/>
    <mergeCell ref="CE349:CF349"/>
    <mergeCell ref="BW349:BX349"/>
    <mergeCell ref="BY349:BZ349"/>
    <mergeCell ref="CA349:CB349"/>
    <mergeCell ref="CC349:CD349"/>
    <mergeCell ref="BJ349:BK349"/>
    <mergeCell ref="BL349:BM349"/>
    <mergeCell ref="BN349:BO349"/>
    <mergeCell ref="BF349:BG349"/>
    <mergeCell ref="BH349:BI349"/>
    <mergeCell ref="AU349:AV349"/>
    <mergeCell ref="AW349:AX349"/>
    <mergeCell ref="AY349:AZ349"/>
    <mergeCell ref="BA349:BB349"/>
    <mergeCell ref="BC349:BD349"/>
    <mergeCell ref="AG350:AH350"/>
    <mergeCell ref="AJ350:AK350"/>
    <mergeCell ref="AL350:AM350"/>
    <mergeCell ref="AN350:AO350"/>
    <mergeCell ref="AP350:AQ350"/>
    <mergeCell ref="AC350:AD350"/>
    <mergeCell ref="AE350:AF350"/>
    <mergeCell ref="Y350:Z350"/>
    <mergeCell ref="AA350:AB350"/>
    <mergeCell ref="N350:O350"/>
    <mergeCell ref="P350:Q350"/>
    <mergeCell ref="R350:S350"/>
    <mergeCell ref="T350:U350"/>
    <mergeCell ref="V350:W350"/>
    <mergeCell ref="DO349:DP349"/>
    <mergeCell ref="DQ349:DR349"/>
    <mergeCell ref="DS349:DT349"/>
    <mergeCell ref="DU349:DV349"/>
    <mergeCell ref="DW349:DX349"/>
    <mergeCell ref="DL349:DM349"/>
    <mergeCell ref="DD349:DE349"/>
    <mergeCell ref="DF349:DG349"/>
    <mergeCell ref="DH349:DI349"/>
    <mergeCell ref="DJ349:DK349"/>
    <mergeCell ref="CW349:CX349"/>
    <mergeCell ref="CY349:CZ349"/>
    <mergeCell ref="DA349:DB349"/>
    <mergeCell ref="CS349:CT349"/>
    <mergeCell ref="CU349:CV349"/>
    <mergeCell ref="CH349:CI349"/>
    <mergeCell ref="CJ349:CK349"/>
    <mergeCell ref="CL349:CM349"/>
    <mergeCell ref="CN349:CO349"/>
    <mergeCell ref="CP349:CQ349"/>
    <mergeCell ref="CE350:CF350"/>
    <mergeCell ref="BW350:BX350"/>
    <mergeCell ref="BY350:BZ350"/>
    <mergeCell ref="CA350:CB350"/>
    <mergeCell ref="CC350:CD350"/>
    <mergeCell ref="BJ350:BK350"/>
    <mergeCell ref="BL350:BM350"/>
    <mergeCell ref="BN350:BO350"/>
    <mergeCell ref="BF350:BG350"/>
    <mergeCell ref="BH350:BI350"/>
    <mergeCell ref="AU350:AV350"/>
    <mergeCell ref="AW350:AX350"/>
    <mergeCell ref="AY350:AZ350"/>
    <mergeCell ref="BA350:BB350"/>
    <mergeCell ref="BC350:BD350"/>
    <mergeCell ref="AR350:AS350"/>
    <mergeCell ref="AG349:AH349"/>
    <mergeCell ref="AJ349:AK349"/>
    <mergeCell ref="AL349:AM349"/>
    <mergeCell ref="AN349:AO349"/>
    <mergeCell ref="AP349:AQ349"/>
    <mergeCell ref="AC349:AD349"/>
    <mergeCell ref="AE349:AF349"/>
    <mergeCell ref="Y349:Z349"/>
    <mergeCell ref="AA349:AB349"/>
    <mergeCell ref="N349:O349"/>
    <mergeCell ref="P349:Q349"/>
    <mergeCell ref="R349:S349"/>
    <mergeCell ref="T349:U349"/>
    <mergeCell ref="V349:W349"/>
    <mergeCell ref="DO350:DP350"/>
    <mergeCell ref="DQ350:DR350"/>
    <mergeCell ref="DS350:DT350"/>
    <mergeCell ref="DU350:DV350"/>
    <mergeCell ref="DW350:DX350"/>
    <mergeCell ref="DL350:DM350"/>
    <mergeCell ref="DD350:DE350"/>
    <mergeCell ref="DF350:DG350"/>
    <mergeCell ref="DH350:DI350"/>
    <mergeCell ref="DJ350:DK350"/>
    <mergeCell ref="CW350:CX350"/>
    <mergeCell ref="CY350:CZ350"/>
    <mergeCell ref="DA350:DB350"/>
    <mergeCell ref="CS350:CT350"/>
    <mergeCell ref="CU350:CV350"/>
    <mergeCell ref="CH350:CI350"/>
    <mergeCell ref="CJ350:CK350"/>
    <mergeCell ref="CL350:CM350"/>
    <mergeCell ref="CN350:CO350"/>
    <mergeCell ref="CP350:CQ350"/>
    <mergeCell ref="CE351:CF351"/>
    <mergeCell ref="BW351:BX351"/>
    <mergeCell ref="BY351:BZ351"/>
    <mergeCell ref="CA351:CB351"/>
    <mergeCell ref="CC351:CD351"/>
    <mergeCell ref="BJ351:BK351"/>
    <mergeCell ref="BL351:BM351"/>
    <mergeCell ref="BN351:BO351"/>
    <mergeCell ref="BF351:BG351"/>
    <mergeCell ref="BH351:BI351"/>
    <mergeCell ref="AU351:AV351"/>
    <mergeCell ref="AW351:AX351"/>
    <mergeCell ref="AY351:AZ351"/>
    <mergeCell ref="BA351:BB351"/>
    <mergeCell ref="BC351:BD351"/>
    <mergeCell ref="N352:O352"/>
    <mergeCell ref="P352:Q352"/>
    <mergeCell ref="R352:S352"/>
    <mergeCell ref="T352:U352"/>
    <mergeCell ref="V352:W352"/>
    <mergeCell ref="DO351:DP351"/>
    <mergeCell ref="DQ351:DR351"/>
    <mergeCell ref="DS351:DT351"/>
    <mergeCell ref="DU351:DV351"/>
    <mergeCell ref="DW351:DX351"/>
    <mergeCell ref="DL351:DM351"/>
    <mergeCell ref="DD351:DE351"/>
    <mergeCell ref="DF351:DG351"/>
    <mergeCell ref="DH351:DI351"/>
    <mergeCell ref="DJ351:DK351"/>
    <mergeCell ref="CW351:CX351"/>
    <mergeCell ref="CY351:CZ351"/>
    <mergeCell ref="DA351:DB351"/>
    <mergeCell ref="CS351:CT351"/>
    <mergeCell ref="CU351:CV351"/>
    <mergeCell ref="CH351:CI351"/>
    <mergeCell ref="CJ351:CK351"/>
    <mergeCell ref="CL351:CM351"/>
    <mergeCell ref="CN351:CO351"/>
    <mergeCell ref="CP351:CQ351"/>
    <mergeCell ref="CE352:CF352"/>
    <mergeCell ref="BW352:BX352"/>
    <mergeCell ref="BY352:BZ352"/>
    <mergeCell ref="CA352:CB352"/>
    <mergeCell ref="CC352:CD352"/>
    <mergeCell ref="BJ352:BK352"/>
    <mergeCell ref="BL352:BM352"/>
    <mergeCell ref="BN352:BO352"/>
    <mergeCell ref="BF352:BG352"/>
    <mergeCell ref="BH352:BI352"/>
    <mergeCell ref="AU352:AV352"/>
    <mergeCell ref="AW352:AX352"/>
    <mergeCell ref="AY352:AZ352"/>
    <mergeCell ref="BA352:BB352"/>
    <mergeCell ref="BC352:BD352"/>
    <mergeCell ref="AR352:AS352"/>
    <mergeCell ref="AG351:AH351"/>
    <mergeCell ref="AJ351:AK351"/>
    <mergeCell ref="AL351:AM351"/>
    <mergeCell ref="AN351:AO351"/>
    <mergeCell ref="AP351:AQ351"/>
    <mergeCell ref="AC351:AD351"/>
    <mergeCell ref="AE351:AF351"/>
    <mergeCell ref="Y351:Z351"/>
    <mergeCell ref="AA351:AB351"/>
    <mergeCell ref="N351:O351"/>
    <mergeCell ref="P351:Q351"/>
    <mergeCell ref="R351:S351"/>
    <mergeCell ref="T351:U351"/>
    <mergeCell ref="V351:W351"/>
    <mergeCell ref="AR351:AS351"/>
    <mergeCell ref="V353:W353"/>
    <mergeCell ref="DO352:DP352"/>
    <mergeCell ref="DQ352:DR352"/>
    <mergeCell ref="DS352:DT352"/>
    <mergeCell ref="DU352:DV352"/>
    <mergeCell ref="DW352:DX352"/>
    <mergeCell ref="DL352:DM352"/>
    <mergeCell ref="DD352:DE352"/>
    <mergeCell ref="DF352:DG352"/>
    <mergeCell ref="DH352:DI352"/>
    <mergeCell ref="DJ352:DK352"/>
    <mergeCell ref="CW352:CX352"/>
    <mergeCell ref="CY352:CZ352"/>
    <mergeCell ref="DA352:DB352"/>
    <mergeCell ref="CS352:CT352"/>
    <mergeCell ref="CU352:CV352"/>
    <mergeCell ref="CH352:CI352"/>
    <mergeCell ref="CJ352:CK352"/>
    <mergeCell ref="CL352:CM352"/>
    <mergeCell ref="CN352:CO352"/>
    <mergeCell ref="CP352:CQ352"/>
    <mergeCell ref="CE353:CF353"/>
    <mergeCell ref="BW353:BX353"/>
    <mergeCell ref="BY353:BZ353"/>
    <mergeCell ref="CA353:CB353"/>
    <mergeCell ref="CC353:CD353"/>
    <mergeCell ref="BJ353:BK353"/>
    <mergeCell ref="BL353:BM353"/>
    <mergeCell ref="BN353:BO353"/>
    <mergeCell ref="BF353:BG353"/>
    <mergeCell ref="BH353:BI353"/>
    <mergeCell ref="AU353:AV353"/>
    <mergeCell ref="AW353:AX353"/>
    <mergeCell ref="AY353:AZ353"/>
    <mergeCell ref="BA353:BB353"/>
    <mergeCell ref="BC353:BD353"/>
    <mergeCell ref="AR353:AS353"/>
    <mergeCell ref="AG352:AH352"/>
    <mergeCell ref="AJ352:AK352"/>
    <mergeCell ref="AL352:AM352"/>
    <mergeCell ref="AN352:AO352"/>
    <mergeCell ref="AP352:AQ352"/>
    <mergeCell ref="AC352:AD352"/>
    <mergeCell ref="AE352:AF352"/>
    <mergeCell ref="Y352:Z352"/>
    <mergeCell ref="AA352:AB352"/>
    <mergeCell ref="AR355:AS355"/>
    <mergeCell ref="AG354:AH354"/>
    <mergeCell ref="AJ354:AK354"/>
    <mergeCell ref="AL354:AM354"/>
    <mergeCell ref="AN354:AO354"/>
    <mergeCell ref="AP354:AQ354"/>
    <mergeCell ref="AC354:AD354"/>
    <mergeCell ref="AE354:AF354"/>
    <mergeCell ref="Y354:Z354"/>
    <mergeCell ref="AA354:AB354"/>
    <mergeCell ref="N354:O354"/>
    <mergeCell ref="P354:Q354"/>
    <mergeCell ref="R354:S354"/>
    <mergeCell ref="T354:U354"/>
    <mergeCell ref="V354:W354"/>
    <mergeCell ref="DO353:DP353"/>
    <mergeCell ref="DQ353:DR353"/>
    <mergeCell ref="DS353:DT353"/>
    <mergeCell ref="DU353:DV353"/>
    <mergeCell ref="DW353:DX353"/>
    <mergeCell ref="DL353:DM353"/>
    <mergeCell ref="DD353:DE353"/>
    <mergeCell ref="DF353:DG353"/>
    <mergeCell ref="DH353:DI353"/>
    <mergeCell ref="DJ353:DK353"/>
    <mergeCell ref="CW353:CX353"/>
    <mergeCell ref="CY353:CZ353"/>
    <mergeCell ref="DA353:DB353"/>
    <mergeCell ref="CS353:CT353"/>
    <mergeCell ref="CU353:CV353"/>
    <mergeCell ref="CH353:CI353"/>
    <mergeCell ref="CJ353:CK353"/>
    <mergeCell ref="CL353:CM353"/>
    <mergeCell ref="CN353:CO353"/>
    <mergeCell ref="CP353:CQ353"/>
    <mergeCell ref="CE354:CF354"/>
    <mergeCell ref="BW354:BX354"/>
    <mergeCell ref="BY354:BZ354"/>
    <mergeCell ref="CA354:CB354"/>
    <mergeCell ref="CC354:CD354"/>
    <mergeCell ref="BJ354:BK354"/>
    <mergeCell ref="BL354:BM354"/>
    <mergeCell ref="BN354:BO354"/>
    <mergeCell ref="BF354:BG354"/>
    <mergeCell ref="BH354:BI354"/>
    <mergeCell ref="AU354:AV354"/>
    <mergeCell ref="AW354:AX354"/>
    <mergeCell ref="AY354:AZ354"/>
    <mergeCell ref="BA354:BB354"/>
    <mergeCell ref="BC354:BD354"/>
    <mergeCell ref="AR354:AS354"/>
    <mergeCell ref="AG353:AH353"/>
    <mergeCell ref="AJ353:AK353"/>
    <mergeCell ref="AL353:AM353"/>
    <mergeCell ref="AN353:AO353"/>
    <mergeCell ref="AP353:AQ353"/>
    <mergeCell ref="AC353:AD353"/>
    <mergeCell ref="AE353:AF353"/>
    <mergeCell ref="Y353:Z353"/>
    <mergeCell ref="AA353:AB353"/>
    <mergeCell ref="N353:O353"/>
    <mergeCell ref="P353:Q353"/>
    <mergeCell ref="R353:S353"/>
    <mergeCell ref="T353:U353"/>
    <mergeCell ref="DO354:DP354"/>
    <mergeCell ref="DQ354:DR354"/>
    <mergeCell ref="DS354:DT354"/>
    <mergeCell ref="DU354:DV354"/>
    <mergeCell ref="DW354:DX354"/>
    <mergeCell ref="DL354:DM354"/>
    <mergeCell ref="DD354:DE354"/>
    <mergeCell ref="DF354:DG354"/>
    <mergeCell ref="DH354:DI354"/>
    <mergeCell ref="DJ354:DK354"/>
    <mergeCell ref="CW354:CX354"/>
    <mergeCell ref="CY354:CZ354"/>
    <mergeCell ref="DA354:DB354"/>
    <mergeCell ref="CS354:CT354"/>
    <mergeCell ref="CU354:CV354"/>
    <mergeCell ref="CH354:CI354"/>
    <mergeCell ref="CJ354:CK354"/>
    <mergeCell ref="CL354:CM354"/>
    <mergeCell ref="CN354:CO354"/>
    <mergeCell ref="CP354:CQ354"/>
    <mergeCell ref="CE355:CF355"/>
    <mergeCell ref="BW355:BX355"/>
    <mergeCell ref="BY355:BZ355"/>
    <mergeCell ref="CA355:CB355"/>
    <mergeCell ref="CC355:CD355"/>
    <mergeCell ref="BJ355:BK355"/>
    <mergeCell ref="BL355:BM355"/>
    <mergeCell ref="BN355:BO355"/>
    <mergeCell ref="BF355:BG355"/>
    <mergeCell ref="BH355:BI355"/>
    <mergeCell ref="AU355:AV355"/>
    <mergeCell ref="AW355:AX355"/>
    <mergeCell ref="AY355:AZ355"/>
    <mergeCell ref="BA355:BB355"/>
    <mergeCell ref="BC355:BD355"/>
    <mergeCell ref="AG356:AH356"/>
    <mergeCell ref="AJ356:AK356"/>
    <mergeCell ref="AL356:AM356"/>
    <mergeCell ref="AN356:AO356"/>
    <mergeCell ref="AP356:AQ356"/>
    <mergeCell ref="AC356:AD356"/>
    <mergeCell ref="AE356:AF356"/>
    <mergeCell ref="Y356:Z356"/>
    <mergeCell ref="AA356:AB356"/>
    <mergeCell ref="N356:O356"/>
    <mergeCell ref="P356:Q356"/>
    <mergeCell ref="R356:S356"/>
    <mergeCell ref="T356:U356"/>
    <mergeCell ref="V356:W356"/>
    <mergeCell ref="DO355:DP355"/>
    <mergeCell ref="DQ355:DR355"/>
    <mergeCell ref="DS355:DT355"/>
    <mergeCell ref="DU355:DV355"/>
    <mergeCell ref="DW355:DX355"/>
    <mergeCell ref="DL355:DM355"/>
    <mergeCell ref="DD355:DE355"/>
    <mergeCell ref="DF355:DG355"/>
    <mergeCell ref="DH355:DI355"/>
    <mergeCell ref="DJ355:DK355"/>
    <mergeCell ref="CW355:CX355"/>
    <mergeCell ref="CY355:CZ355"/>
    <mergeCell ref="DA355:DB355"/>
    <mergeCell ref="CS355:CT355"/>
    <mergeCell ref="CU355:CV355"/>
    <mergeCell ref="CH355:CI355"/>
    <mergeCell ref="CJ355:CK355"/>
    <mergeCell ref="CL355:CM355"/>
    <mergeCell ref="CN355:CO355"/>
    <mergeCell ref="CP355:CQ355"/>
    <mergeCell ref="CE356:CF356"/>
    <mergeCell ref="BW356:BX356"/>
    <mergeCell ref="BY356:BZ356"/>
    <mergeCell ref="CA356:CB356"/>
    <mergeCell ref="CC356:CD356"/>
    <mergeCell ref="BJ356:BK356"/>
    <mergeCell ref="BL356:BM356"/>
    <mergeCell ref="BN356:BO356"/>
    <mergeCell ref="BF356:BG356"/>
    <mergeCell ref="BH356:BI356"/>
    <mergeCell ref="AU356:AV356"/>
    <mergeCell ref="AW356:AX356"/>
    <mergeCell ref="AY356:AZ356"/>
    <mergeCell ref="BA356:BB356"/>
    <mergeCell ref="BC356:BD356"/>
    <mergeCell ref="AR356:AS356"/>
    <mergeCell ref="AG355:AH355"/>
    <mergeCell ref="AJ355:AK355"/>
    <mergeCell ref="AL355:AM355"/>
    <mergeCell ref="AN355:AO355"/>
    <mergeCell ref="AP355:AQ355"/>
    <mergeCell ref="AC355:AD355"/>
    <mergeCell ref="AE355:AF355"/>
    <mergeCell ref="Y355:Z355"/>
    <mergeCell ref="AA355:AB355"/>
    <mergeCell ref="N355:O355"/>
    <mergeCell ref="P355:Q355"/>
    <mergeCell ref="R355:S355"/>
    <mergeCell ref="T355:U355"/>
    <mergeCell ref="V355:W355"/>
    <mergeCell ref="DO356:DP356"/>
    <mergeCell ref="DQ356:DR356"/>
    <mergeCell ref="DS356:DT356"/>
    <mergeCell ref="DU356:DV356"/>
    <mergeCell ref="DW356:DX356"/>
    <mergeCell ref="DL356:DM356"/>
    <mergeCell ref="DD356:DE356"/>
    <mergeCell ref="DF356:DG356"/>
    <mergeCell ref="DH356:DI356"/>
    <mergeCell ref="DJ356:DK356"/>
    <mergeCell ref="CW356:CX356"/>
    <mergeCell ref="CY356:CZ356"/>
    <mergeCell ref="DA356:DB356"/>
    <mergeCell ref="CS356:CT356"/>
    <mergeCell ref="CU356:CV356"/>
    <mergeCell ref="CH356:CI356"/>
    <mergeCell ref="CJ356:CK356"/>
    <mergeCell ref="CL356:CM356"/>
    <mergeCell ref="CN356:CO356"/>
    <mergeCell ref="CP356:CQ356"/>
    <mergeCell ref="CE357:CF357"/>
    <mergeCell ref="BW357:BX357"/>
    <mergeCell ref="BY357:BZ357"/>
    <mergeCell ref="CA357:CB357"/>
    <mergeCell ref="CC357:CD357"/>
    <mergeCell ref="BJ357:BK357"/>
    <mergeCell ref="BL357:BM357"/>
    <mergeCell ref="BN357:BO357"/>
    <mergeCell ref="BF357:BG357"/>
    <mergeCell ref="BH357:BI357"/>
    <mergeCell ref="AU357:AV357"/>
    <mergeCell ref="AW357:AX357"/>
    <mergeCell ref="AY357:AZ357"/>
    <mergeCell ref="BA357:BB357"/>
    <mergeCell ref="BC357:BD357"/>
    <mergeCell ref="N358:O358"/>
    <mergeCell ref="P358:Q358"/>
    <mergeCell ref="R358:S358"/>
    <mergeCell ref="T358:U358"/>
    <mergeCell ref="V358:W358"/>
    <mergeCell ref="DO357:DP357"/>
    <mergeCell ref="DQ357:DR357"/>
    <mergeCell ref="DS357:DT357"/>
    <mergeCell ref="DU357:DV357"/>
    <mergeCell ref="DW357:DX357"/>
    <mergeCell ref="DL357:DM357"/>
    <mergeCell ref="DD357:DE357"/>
    <mergeCell ref="DF357:DG357"/>
    <mergeCell ref="DH357:DI357"/>
    <mergeCell ref="DJ357:DK357"/>
    <mergeCell ref="CW357:CX357"/>
    <mergeCell ref="CY357:CZ357"/>
    <mergeCell ref="DA357:DB357"/>
    <mergeCell ref="CS357:CT357"/>
    <mergeCell ref="CU357:CV357"/>
    <mergeCell ref="CH357:CI357"/>
    <mergeCell ref="CJ357:CK357"/>
    <mergeCell ref="CL357:CM357"/>
    <mergeCell ref="CN357:CO357"/>
    <mergeCell ref="CP357:CQ357"/>
    <mergeCell ref="CE358:CF358"/>
    <mergeCell ref="BW358:BX358"/>
    <mergeCell ref="BY358:BZ358"/>
    <mergeCell ref="CA358:CB358"/>
    <mergeCell ref="CC358:CD358"/>
    <mergeCell ref="BJ358:BK358"/>
    <mergeCell ref="BL358:BM358"/>
    <mergeCell ref="BN358:BO358"/>
    <mergeCell ref="BF358:BG358"/>
    <mergeCell ref="BH358:BI358"/>
    <mergeCell ref="AU358:AV358"/>
    <mergeCell ref="AW358:AX358"/>
    <mergeCell ref="AY358:AZ358"/>
    <mergeCell ref="BA358:BB358"/>
    <mergeCell ref="BC358:BD358"/>
    <mergeCell ref="AR358:AS358"/>
    <mergeCell ref="AG357:AH357"/>
    <mergeCell ref="AJ357:AK357"/>
    <mergeCell ref="AL357:AM357"/>
    <mergeCell ref="AN357:AO357"/>
    <mergeCell ref="AP357:AQ357"/>
    <mergeCell ref="AC357:AD357"/>
    <mergeCell ref="AE357:AF357"/>
    <mergeCell ref="Y357:Z357"/>
    <mergeCell ref="AA357:AB357"/>
    <mergeCell ref="N357:O357"/>
    <mergeCell ref="P357:Q357"/>
    <mergeCell ref="R357:S357"/>
    <mergeCell ref="T357:U357"/>
    <mergeCell ref="V357:W357"/>
    <mergeCell ref="AR357:AS357"/>
    <mergeCell ref="AY359:AZ359"/>
    <mergeCell ref="BA359:BB359"/>
    <mergeCell ref="BC359:BD359"/>
    <mergeCell ref="AP359:AQ359"/>
    <mergeCell ref="AR359:AS359"/>
    <mergeCell ref="DO358:DP358"/>
    <mergeCell ref="DQ358:DR358"/>
    <mergeCell ref="DS358:DT358"/>
    <mergeCell ref="DU358:DV358"/>
    <mergeCell ref="DW358:DX358"/>
    <mergeCell ref="DL358:DM358"/>
    <mergeCell ref="DD358:DE358"/>
    <mergeCell ref="DF358:DG358"/>
    <mergeCell ref="DH358:DI358"/>
    <mergeCell ref="DJ358:DK358"/>
    <mergeCell ref="CW358:CX358"/>
    <mergeCell ref="CY358:CZ358"/>
    <mergeCell ref="DA358:DB358"/>
    <mergeCell ref="CS358:CT358"/>
    <mergeCell ref="CU358:CV358"/>
    <mergeCell ref="CH358:CI358"/>
    <mergeCell ref="CJ358:CK358"/>
    <mergeCell ref="CL358:CM358"/>
    <mergeCell ref="CN358:CO358"/>
    <mergeCell ref="CP358:CQ358"/>
    <mergeCell ref="AG358:AH358"/>
    <mergeCell ref="AJ358:AK358"/>
    <mergeCell ref="AL358:AM358"/>
    <mergeCell ref="AN358:AO358"/>
    <mergeCell ref="AP358:AQ358"/>
    <mergeCell ref="AC358:AD358"/>
    <mergeCell ref="AE358:AF358"/>
    <mergeCell ref="Y358:Z358"/>
    <mergeCell ref="AA358:AB358"/>
    <mergeCell ref="V362:W362"/>
    <mergeCell ref="E360:I360"/>
    <mergeCell ref="DO359:DP359"/>
    <mergeCell ref="DQ359:DR359"/>
    <mergeCell ref="DS359:DT359"/>
    <mergeCell ref="DU359:DV359"/>
    <mergeCell ref="DW359:DX359"/>
    <mergeCell ref="DJ359:DK359"/>
    <mergeCell ref="DL359:DM359"/>
    <mergeCell ref="DD359:DE359"/>
    <mergeCell ref="DF359:DG359"/>
    <mergeCell ref="DH359:DI359"/>
    <mergeCell ref="CU359:CV359"/>
    <mergeCell ref="CW359:CX359"/>
    <mergeCell ref="CY359:CZ359"/>
    <mergeCell ref="DA359:DB359"/>
    <mergeCell ref="CS359:CT359"/>
    <mergeCell ref="CH359:CI359"/>
    <mergeCell ref="CJ359:CK359"/>
    <mergeCell ref="CL359:CM359"/>
    <mergeCell ref="CE362:CF362"/>
    <mergeCell ref="BW362:BX362"/>
    <mergeCell ref="BY362:BZ362"/>
    <mergeCell ref="CA362:CB362"/>
    <mergeCell ref="CC362:CD362"/>
    <mergeCell ref="BJ362:BK362"/>
    <mergeCell ref="BL362:BM362"/>
    <mergeCell ref="BN362:BO362"/>
    <mergeCell ref="BF362:BG362"/>
    <mergeCell ref="BH362:BI362"/>
    <mergeCell ref="AU362:AV362"/>
    <mergeCell ref="AW362:AX362"/>
    <mergeCell ref="AY362:AZ362"/>
    <mergeCell ref="BA362:BB362"/>
    <mergeCell ref="BC362:BD362"/>
    <mergeCell ref="AR362:AS362"/>
    <mergeCell ref="AG359:AH359"/>
    <mergeCell ref="AJ359:AK359"/>
    <mergeCell ref="AL359:AM359"/>
    <mergeCell ref="AN359:AO359"/>
    <mergeCell ref="AA359:AB359"/>
    <mergeCell ref="AC359:AD359"/>
    <mergeCell ref="AE359:AF359"/>
    <mergeCell ref="Y359:Z359"/>
    <mergeCell ref="J359:M359"/>
    <mergeCell ref="N359:O359"/>
    <mergeCell ref="P359:Q359"/>
    <mergeCell ref="R359:S359"/>
    <mergeCell ref="T359:U359"/>
    <mergeCell ref="V359:W359"/>
    <mergeCell ref="CN359:CO359"/>
    <mergeCell ref="CP359:CQ359"/>
    <mergeCell ref="CC359:CD359"/>
    <mergeCell ref="CE359:CF359"/>
    <mergeCell ref="BW359:BX359"/>
    <mergeCell ref="BY359:BZ359"/>
    <mergeCell ref="CA359:CB359"/>
    <mergeCell ref="BH359:BI359"/>
    <mergeCell ref="BJ359:BK359"/>
    <mergeCell ref="BL359:BM359"/>
    <mergeCell ref="BN359:BO359"/>
    <mergeCell ref="BF359:BG359"/>
    <mergeCell ref="AU359:AV359"/>
    <mergeCell ref="AW359:AX359"/>
    <mergeCell ref="AR364:AS364"/>
    <mergeCell ref="AG363:AH363"/>
    <mergeCell ref="AJ363:AK363"/>
    <mergeCell ref="AL363:AM363"/>
    <mergeCell ref="AN363:AO363"/>
    <mergeCell ref="AP363:AQ363"/>
    <mergeCell ref="AC363:AD363"/>
    <mergeCell ref="AE363:AF363"/>
    <mergeCell ref="Y363:Z363"/>
    <mergeCell ref="AA363:AB363"/>
    <mergeCell ref="N363:O363"/>
    <mergeCell ref="P363:Q363"/>
    <mergeCell ref="R363:S363"/>
    <mergeCell ref="T363:U363"/>
    <mergeCell ref="V363:W363"/>
    <mergeCell ref="DO362:DP362"/>
    <mergeCell ref="DQ362:DR362"/>
    <mergeCell ref="DS362:DT362"/>
    <mergeCell ref="DU362:DV362"/>
    <mergeCell ref="DW362:DX362"/>
    <mergeCell ref="DL362:DM362"/>
    <mergeCell ref="DD362:DE362"/>
    <mergeCell ref="DF362:DG362"/>
    <mergeCell ref="DH362:DI362"/>
    <mergeCell ref="DJ362:DK362"/>
    <mergeCell ref="CW362:CX362"/>
    <mergeCell ref="CY362:CZ362"/>
    <mergeCell ref="DA362:DB362"/>
    <mergeCell ref="CS362:CT362"/>
    <mergeCell ref="CU362:CV362"/>
    <mergeCell ref="CH362:CI362"/>
    <mergeCell ref="CJ362:CK362"/>
    <mergeCell ref="CL362:CM362"/>
    <mergeCell ref="CN362:CO362"/>
    <mergeCell ref="CP362:CQ362"/>
    <mergeCell ref="CE363:CF363"/>
    <mergeCell ref="BW363:BX363"/>
    <mergeCell ref="BY363:BZ363"/>
    <mergeCell ref="CA363:CB363"/>
    <mergeCell ref="CC363:CD363"/>
    <mergeCell ref="BJ363:BK363"/>
    <mergeCell ref="BL363:BM363"/>
    <mergeCell ref="BN363:BO363"/>
    <mergeCell ref="BF363:BG363"/>
    <mergeCell ref="BH363:BI363"/>
    <mergeCell ref="AU363:AV363"/>
    <mergeCell ref="AW363:AX363"/>
    <mergeCell ref="AY363:AZ363"/>
    <mergeCell ref="BA363:BB363"/>
    <mergeCell ref="BC363:BD363"/>
    <mergeCell ref="AR363:AS363"/>
    <mergeCell ref="AG362:AH362"/>
    <mergeCell ref="AJ362:AK362"/>
    <mergeCell ref="AL362:AM362"/>
    <mergeCell ref="AN362:AO362"/>
    <mergeCell ref="AP362:AQ362"/>
    <mergeCell ref="AC362:AD362"/>
    <mergeCell ref="AE362:AF362"/>
    <mergeCell ref="Y362:Z362"/>
    <mergeCell ref="AA362:AB362"/>
    <mergeCell ref="N362:O362"/>
    <mergeCell ref="P362:Q362"/>
    <mergeCell ref="R362:S362"/>
    <mergeCell ref="T362:U362"/>
    <mergeCell ref="DO363:DP363"/>
    <mergeCell ref="DQ363:DR363"/>
    <mergeCell ref="DS363:DT363"/>
    <mergeCell ref="DU363:DV363"/>
    <mergeCell ref="DW363:DX363"/>
    <mergeCell ref="DL363:DM363"/>
    <mergeCell ref="DD363:DE363"/>
    <mergeCell ref="DF363:DG363"/>
    <mergeCell ref="DH363:DI363"/>
    <mergeCell ref="DJ363:DK363"/>
    <mergeCell ref="CW363:CX363"/>
    <mergeCell ref="CY363:CZ363"/>
    <mergeCell ref="DA363:DB363"/>
    <mergeCell ref="CS363:CT363"/>
    <mergeCell ref="CU363:CV363"/>
    <mergeCell ref="CH363:CI363"/>
    <mergeCell ref="CJ363:CK363"/>
    <mergeCell ref="CL363:CM363"/>
    <mergeCell ref="CN363:CO363"/>
    <mergeCell ref="CP363:CQ363"/>
    <mergeCell ref="CE364:CF364"/>
    <mergeCell ref="BW364:BX364"/>
    <mergeCell ref="BY364:BZ364"/>
    <mergeCell ref="CA364:CB364"/>
    <mergeCell ref="CC364:CD364"/>
    <mergeCell ref="BJ364:BK364"/>
    <mergeCell ref="BL364:BM364"/>
    <mergeCell ref="BN364:BO364"/>
    <mergeCell ref="BF364:BG364"/>
    <mergeCell ref="BH364:BI364"/>
    <mergeCell ref="AU364:AV364"/>
    <mergeCell ref="AW364:AX364"/>
    <mergeCell ref="AY364:AZ364"/>
    <mergeCell ref="BA364:BB364"/>
    <mergeCell ref="BC364:BD364"/>
    <mergeCell ref="AG365:AH365"/>
    <mergeCell ref="AJ365:AK365"/>
    <mergeCell ref="AL365:AM365"/>
    <mergeCell ref="AN365:AO365"/>
    <mergeCell ref="AP365:AQ365"/>
    <mergeCell ref="AC365:AD365"/>
    <mergeCell ref="AE365:AF365"/>
    <mergeCell ref="Y365:Z365"/>
    <mergeCell ref="AA365:AB365"/>
    <mergeCell ref="N365:O365"/>
    <mergeCell ref="P365:Q365"/>
    <mergeCell ref="R365:S365"/>
    <mergeCell ref="T365:U365"/>
    <mergeCell ref="V365:W365"/>
    <mergeCell ref="DO364:DP364"/>
    <mergeCell ref="DQ364:DR364"/>
    <mergeCell ref="DS364:DT364"/>
    <mergeCell ref="DU364:DV364"/>
    <mergeCell ref="DW364:DX364"/>
    <mergeCell ref="DL364:DM364"/>
    <mergeCell ref="DD364:DE364"/>
    <mergeCell ref="DF364:DG364"/>
    <mergeCell ref="DH364:DI364"/>
    <mergeCell ref="DJ364:DK364"/>
    <mergeCell ref="CW364:CX364"/>
    <mergeCell ref="CY364:CZ364"/>
    <mergeCell ref="DA364:DB364"/>
    <mergeCell ref="CS364:CT364"/>
    <mergeCell ref="CU364:CV364"/>
    <mergeCell ref="CH364:CI364"/>
    <mergeCell ref="CJ364:CK364"/>
    <mergeCell ref="CL364:CM364"/>
    <mergeCell ref="CN364:CO364"/>
    <mergeCell ref="CP364:CQ364"/>
    <mergeCell ref="CE365:CF365"/>
    <mergeCell ref="BW365:BX365"/>
    <mergeCell ref="BY365:BZ365"/>
    <mergeCell ref="CA365:CB365"/>
    <mergeCell ref="CC365:CD365"/>
    <mergeCell ref="BJ365:BK365"/>
    <mergeCell ref="BL365:BM365"/>
    <mergeCell ref="BN365:BO365"/>
    <mergeCell ref="BF365:BG365"/>
    <mergeCell ref="BH365:BI365"/>
    <mergeCell ref="AU365:AV365"/>
    <mergeCell ref="AW365:AX365"/>
    <mergeCell ref="AY365:AZ365"/>
    <mergeCell ref="BA365:BB365"/>
    <mergeCell ref="BC365:BD365"/>
    <mergeCell ref="AR365:AS365"/>
    <mergeCell ref="AG364:AH364"/>
    <mergeCell ref="AJ364:AK364"/>
    <mergeCell ref="AL364:AM364"/>
    <mergeCell ref="AN364:AO364"/>
    <mergeCell ref="AP364:AQ364"/>
    <mergeCell ref="AC364:AD364"/>
    <mergeCell ref="AE364:AF364"/>
    <mergeCell ref="Y364:Z364"/>
    <mergeCell ref="AA364:AB364"/>
    <mergeCell ref="N364:O364"/>
    <mergeCell ref="P364:Q364"/>
    <mergeCell ref="R364:S364"/>
    <mergeCell ref="T364:U364"/>
    <mergeCell ref="V364:W364"/>
    <mergeCell ref="DO365:DP365"/>
    <mergeCell ref="DQ365:DR365"/>
    <mergeCell ref="DS365:DT365"/>
    <mergeCell ref="DU365:DV365"/>
    <mergeCell ref="DW365:DX365"/>
    <mergeCell ref="DL365:DM365"/>
    <mergeCell ref="DD365:DE365"/>
    <mergeCell ref="DF365:DG365"/>
    <mergeCell ref="DH365:DI365"/>
    <mergeCell ref="DJ365:DK365"/>
    <mergeCell ref="CW365:CX365"/>
    <mergeCell ref="CY365:CZ365"/>
    <mergeCell ref="DA365:DB365"/>
    <mergeCell ref="CS365:CT365"/>
    <mergeCell ref="CU365:CV365"/>
    <mergeCell ref="CH365:CI365"/>
    <mergeCell ref="CJ365:CK365"/>
    <mergeCell ref="CL365:CM365"/>
    <mergeCell ref="CN365:CO365"/>
    <mergeCell ref="CP365:CQ365"/>
    <mergeCell ref="CE366:CF366"/>
    <mergeCell ref="BW366:BX366"/>
    <mergeCell ref="BY366:BZ366"/>
    <mergeCell ref="CA366:CB366"/>
    <mergeCell ref="CC366:CD366"/>
    <mergeCell ref="BJ366:BK366"/>
    <mergeCell ref="BL366:BM366"/>
    <mergeCell ref="BN366:BO366"/>
    <mergeCell ref="BF366:BG366"/>
    <mergeCell ref="BH366:BI366"/>
    <mergeCell ref="AU366:AV366"/>
    <mergeCell ref="AW366:AX366"/>
    <mergeCell ref="AY366:AZ366"/>
    <mergeCell ref="BA366:BB366"/>
    <mergeCell ref="BC366:BD366"/>
    <mergeCell ref="N367:O367"/>
    <mergeCell ref="P367:Q367"/>
    <mergeCell ref="R367:S367"/>
    <mergeCell ref="T367:U367"/>
    <mergeCell ref="V367:W367"/>
    <mergeCell ref="DO366:DP366"/>
    <mergeCell ref="DQ366:DR366"/>
    <mergeCell ref="DS366:DT366"/>
    <mergeCell ref="DU366:DV366"/>
    <mergeCell ref="DW366:DX366"/>
    <mergeCell ref="DL366:DM366"/>
    <mergeCell ref="DD366:DE366"/>
    <mergeCell ref="DF366:DG366"/>
    <mergeCell ref="DH366:DI366"/>
    <mergeCell ref="DJ366:DK366"/>
    <mergeCell ref="CW366:CX366"/>
    <mergeCell ref="CY366:CZ366"/>
    <mergeCell ref="DA366:DB366"/>
    <mergeCell ref="CS366:CT366"/>
    <mergeCell ref="CU366:CV366"/>
    <mergeCell ref="CH366:CI366"/>
    <mergeCell ref="CJ366:CK366"/>
    <mergeCell ref="CL366:CM366"/>
    <mergeCell ref="CN366:CO366"/>
    <mergeCell ref="CP366:CQ366"/>
    <mergeCell ref="CE367:CF367"/>
    <mergeCell ref="BW367:BX367"/>
    <mergeCell ref="BY367:BZ367"/>
    <mergeCell ref="CA367:CB367"/>
    <mergeCell ref="CC367:CD367"/>
    <mergeCell ref="BJ367:BK367"/>
    <mergeCell ref="BL367:BM367"/>
    <mergeCell ref="BN367:BO367"/>
    <mergeCell ref="BF367:BG367"/>
    <mergeCell ref="BH367:BI367"/>
    <mergeCell ref="AU367:AV367"/>
    <mergeCell ref="AW367:AX367"/>
    <mergeCell ref="AY367:AZ367"/>
    <mergeCell ref="BA367:BB367"/>
    <mergeCell ref="BC367:BD367"/>
    <mergeCell ref="AR367:AS367"/>
    <mergeCell ref="AG366:AH366"/>
    <mergeCell ref="AJ366:AK366"/>
    <mergeCell ref="AL366:AM366"/>
    <mergeCell ref="AN366:AO366"/>
    <mergeCell ref="AP366:AQ366"/>
    <mergeCell ref="AC366:AD366"/>
    <mergeCell ref="AE366:AF366"/>
    <mergeCell ref="Y366:Z366"/>
    <mergeCell ref="AA366:AB366"/>
    <mergeCell ref="N366:O366"/>
    <mergeCell ref="P366:Q366"/>
    <mergeCell ref="R366:S366"/>
    <mergeCell ref="T366:U366"/>
    <mergeCell ref="V366:W366"/>
    <mergeCell ref="AR366:AS366"/>
    <mergeCell ref="V368:W368"/>
    <mergeCell ref="DO367:DP367"/>
    <mergeCell ref="DQ367:DR367"/>
    <mergeCell ref="DS367:DT367"/>
    <mergeCell ref="DU367:DV367"/>
    <mergeCell ref="DW367:DX367"/>
    <mergeCell ref="DL367:DM367"/>
    <mergeCell ref="DD367:DE367"/>
    <mergeCell ref="DF367:DG367"/>
    <mergeCell ref="DH367:DI367"/>
    <mergeCell ref="DJ367:DK367"/>
    <mergeCell ref="CW367:CX367"/>
    <mergeCell ref="CY367:CZ367"/>
    <mergeCell ref="DA367:DB367"/>
    <mergeCell ref="CS367:CT367"/>
    <mergeCell ref="CU367:CV367"/>
    <mergeCell ref="CH367:CI367"/>
    <mergeCell ref="CJ367:CK367"/>
    <mergeCell ref="CL367:CM367"/>
    <mergeCell ref="CN367:CO367"/>
    <mergeCell ref="CP367:CQ367"/>
    <mergeCell ref="CE368:CF368"/>
    <mergeCell ref="BW368:BX368"/>
    <mergeCell ref="BY368:BZ368"/>
    <mergeCell ref="CA368:CB368"/>
    <mergeCell ref="CC368:CD368"/>
    <mergeCell ref="BJ368:BK368"/>
    <mergeCell ref="BL368:BM368"/>
    <mergeCell ref="BN368:BO368"/>
    <mergeCell ref="BF368:BG368"/>
    <mergeCell ref="BH368:BI368"/>
    <mergeCell ref="AU368:AV368"/>
    <mergeCell ref="AW368:AX368"/>
    <mergeCell ref="AY368:AZ368"/>
    <mergeCell ref="BA368:BB368"/>
    <mergeCell ref="BC368:BD368"/>
    <mergeCell ref="AR368:AS368"/>
    <mergeCell ref="AG367:AH367"/>
    <mergeCell ref="AJ367:AK367"/>
    <mergeCell ref="AL367:AM367"/>
    <mergeCell ref="AN367:AO367"/>
    <mergeCell ref="AP367:AQ367"/>
    <mergeCell ref="AC367:AD367"/>
    <mergeCell ref="AE367:AF367"/>
    <mergeCell ref="Y367:Z367"/>
    <mergeCell ref="AA367:AB367"/>
    <mergeCell ref="AR370:AS370"/>
    <mergeCell ref="AG369:AH369"/>
    <mergeCell ref="AJ369:AK369"/>
    <mergeCell ref="AL369:AM369"/>
    <mergeCell ref="AN369:AO369"/>
    <mergeCell ref="AP369:AQ369"/>
    <mergeCell ref="AC369:AD369"/>
    <mergeCell ref="AE369:AF369"/>
    <mergeCell ref="Y369:Z369"/>
    <mergeCell ref="AA369:AB369"/>
    <mergeCell ref="N369:O369"/>
    <mergeCell ref="P369:Q369"/>
    <mergeCell ref="R369:S369"/>
    <mergeCell ref="T369:U369"/>
    <mergeCell ref="V369:W369"/>
    <mergeCell ref="DO368:DP368"/>
    <mergeCell ref="DQ368:DR368"/>
    <mergeCell ref="DS368:DT368"/>
    <mergeCell ref="DU368:DV368"/>
    <mergeCell ref="DW368:DX368"/>
    <mergeCell ref="DL368:DM368"/>
    <mergeCell ref="DD368:DE368"/>
    <mergeCell ref="DF368:DG368"/>
    <mergeCell ref="DH368:DI368"/>
    <mergeCell ref="DJ368:DK368"/>
    <mergeCell ref="CW368:CX368"/>
    <mergeCell ref="CY368:CZ368"/>
    <mergeCell ref="DA368:DB368"/>
    <mergeCell ref="CS368:CT368"/>
    <mergeCell ref="CU368:CV368"/>
    <mergeCell ref="CH368:CI368"/>
    <mergeCell ref="CJ368:CK368"/>
    <mergeCell ref="CL368:CM368"/>
    <mergeCell ref="CN368:CO368"/>
    <mergeCell ref="CP368:CQ368"/>
    <mergeCell ref="CE369:CF369"/>
    <mergeCell ref="BW369:BX369"/>
    <mergeCell ref="BY369:BZ369"/>
    <mergeCell ref="CA369:CB369"/>
    <mergeCell ref="CC369:CD369"/>
    <mergeCell ref="BJ369:BK369"/>
    <mergeCell ref="BL369:BM369"/>
    <mergeCell ref="BN369:BO369"/>
    <mergeCell ref="BF369:BG369"/>
    <mergeCell ref="BH369:BI369"/>
    <mergeCell ref="AU369:AV369"/>
    <mergeCell ref="AW369:AX369"/>
    <mergeCell ref="AY369:AZ369"/>
    <mergeCell ref="BA369:BB369"/>
    <mergeCell ref="BC369:BD369"/>
    <mergeCell ref="AR369:AS369"/>
    <mergeCell ref="AG368:AH368"/>
    <mergeCell ref="AJ368:AK368"/>
    <mergeCell ref="AL368:AM368"/>
    <mergeCell ref="AN368:AO368"/>
    <mergeCell ref="AP368:AQ368"/>
    <mergeCell ref="AC368:AD368"/>
    <mergeCell ref="AE368:AF368"/>
    <mergeCell ref="Y368:Z368"/>
    <mergeCell ref="AA368:AB368"/>
    <mergeCell ref="N368:O368"/>
    <mergeCell ref="P368:Q368"/>
    <mergeCell ref="R368:S368"/>
    <mergeCell ref="T368:U368"/>
    <mergeCell ref="DO369:DP369"/>
    <mergeCell ref="DQ369:DR369"/>
    <mergeCell ref="DS369:DT369"/>
    <mergeCell ref="DU369:DV369"/>
    <mergeCell ref="DW369:DX369"/>
    <mergeCell ref="DL369:DM369"/>
    <mergeCell ref="DD369:DE369"/>
    <mergeCell ref="DF369:DG369"/>
    <mergeCell ref="DH369:DI369"/>
    <mergeCell ref="DJ369:DK369"/>
    <mergeCell ref="CW369:CX369"/>
    <mergeCell ref="CY369:CZ369"/>
    <mergeCell ref="DA369:DB369"/>
    <mergeCell ref="CS369:CT369"/>
    <mergeCell ref="CU369:CV369"/>
    <mergeCell ref="CH369:CI369"/>
    <mergeCell ref="CJ369:CK369"/>
    <mergeCell ref="CL369:CM369"/>
    <mergeCell ref="CN369:CO369"/>
    <mergeCell ref="CP369:CQ369"/>
    <mergeCell ref="CE370:CF370"/>
    <mergeCell ref="BW370:BX370"/>
    <mergeCell ref="BY370:BZ370"/>
    <mergeCell ref="CA370:CB370"/>
    <mergeCell ref="CC370:CD370"/>
    <mergeCell ref="BJ370:BK370"/>
    <mergeCell ref="BL370:BM370"/>
    <mergeCell ref="BN370:BO370"/>
    <mergeCell ref="BF370:BG370"/>
    <mergeCell ref="BH370:BI370"/>
    <mergeCell ref="AU370:AV370"/>
    <mergeCell ref="AW370:AX370"/>
    <mergeCell ref="AY370:AZ370"/>
    <mergeCell ref="BA370:BB370"/>
    <mergeCell ref="BC370:BD370"/>
    <mergeCell ref="AG371:AH371"/>
    <mergeCell ref="AJ371:AK371"/>
    <mergeCell ref="AL371:AM371"/>
    <mergeCell ref="AN371:AO371"/>
    <mergeCell ref="AP371:AQ371"/>
    <mergeCell ref="AC371:AD371"/>
    <mergeCell ref="AE371:AF371"/>
    <mergeCell ref="Y371:Z371"/>
    <mergeCell ref="AA371:AB371"/>
    <mergeCell ref="N371:O371"/>
    <mergeCell ref="P371:Q371"/>
    <mergeCell ref="R371:S371"/>
    <mergeCell ref="T371:U371"/>
    <mergeCell ref="V371:W371"/>
    <mergeCell ref="DO370:DP370"/>
    <mergeCell ref="DQ370:DR370"/>
    <mergeCell ref="DS370:DT370"/>
    <mergeCell ref="DU370:DV370"/>
    <mergeCell ref="DW370:DX370"/>
    <mergeCell ref="DL370:DM370"/>
    <mergeCell ref="DD370:DE370"/>
    <mergeCell ref="DF370:DG370"/>
    <mergeCell ref="DH370:DI370"/>
    <mergeCell ref="DJ370:DK370"/>
    <mergeCell ref="CW370:CX370"/>
    <mergeCell ref="CY370:CZ370"/>
    <mergeCell ref="DA370:DB370"/>
    <mergeCell ref="CS370:CT370"/>
    <mergeCell ref="CU370:CV370"/>
    <mergeCell ref="CH370:CI370"/>
    <mergeCell ref="CJ370:CK370"/>
    <mergeCell ref="CL370:CM370"/>
    <mergeCell ref="CN370:CO370"/>
    <mergeCell ref="CP370:CQ370"/>
    <mergeCell ref="CE371:CF371"/>
    <mergeCell ref="BW371:BX371"/>
    <mergeCell ref="BY371:BZ371"/>
    <mergeCell ref="CA371:CB371"/>
    <mergeCell ref="CC371:CD371"/>
    <mergeCell ref="BJ371:BK371"/>
    <mergeCell ref="BL371:BM371"/>
    <mergeCell ref="BN371:BO371"/>
    <mergeCell ref="BF371:BG371"/>
    <mergeCell ref="BH371:BI371"/>
    <mergeCell ref="AU371:AV371"/>
    <mergeCell ref="AW371:AX371"/>
    <mergeCell ref="AY371:AZ371"/>
    <mergeCell ref="BA371:BB371"/>
    <mergeCell ref="BC371:BD371"/>
    <mergeCell ref="AR371:AS371"/>
    <mergeCell ref="AG370:AH370"/>
    <mergeCell ref="AJ370:AK370"/>
    <mergeCell ref="AL370:AM370"/>
    <mergeCell ref="AN370:AO370"/>
    <mergeCell ref="AP370:AQ370"/>
    <mergeCell ref="AC370:AD370"/>
    <mergeCell ref="AE370:AF370"/>
    <mergeCell ref="Y370:Z370"/>
    <mergeCell ref="AA370:AB370"/>
    <mergeCell ref="N370:O370"/>
    <mergeCell ref="P370:Q370"/>
    <mergeCell ref="R370:S370"/>
    <mergeCell ref="T370:U370"/>
    <mergeCell ref="V370:W370"/>
    <mergeCell ref="DO371:DP371"/>
    <mergeCell ref="DQ371:DR371"/>
    <mergeCell ref="DS371:DT371"/>
    <mergeCell ref="DU371:DV371"/>
    <mergeCell ref="DW371:DX371"/>
    <mergeCell ref="DL371:DM371"/>
    <mergeCell ref="DD371:DE371"/>
    <mergeCell ref="DF371:DG371"/>
    <mergeCell ref="DH371:DI371"/>
    <mergeCell ref="DJ371:DK371"/>
    <mergeCell ref="CW371:CX371"/>
    <mergeCell ref="CY371:CZ371"/>
    <mergeCell ref="DA371:DB371"/>
    <mergeCell ref="CS371:CT371"/>
    <mergeCell ref="CU371:CV371"/>
    <mergeCell ref="CH371:CI371"/>
    <mergeCell ref="CJ371:CK371"/>
    <mergeCell ref="CL371:CM371"/>
    <mergeCell ref="CN371:CO371"/>
    <mergeCell ref="CP371:CQ371"/>
    <mergeCell ref="CE372:CF372"/>
    <mergeCell ref="BW372:BX372"/>
    <mergeCell ref="BY372:BZ372"/>
    <mergeCell ref="CA372:CB372"/>
    <mergeCell ref="CC372:CD372"/>
    <mergeCell ref="BJ372:BK372"/>
    <mergeCell ref="BL372:BM372"/>
    <mergeCell ref="BN372:BO372"/>
    <mergeCell ref="BF372:BG372"/>
    <mergeCell ref="BH372:BI372"/>
    <mergeCell ref="AU372:AV372"/>
    <mergeCell ref="AW372:AX372"/>
    <mergeCell ref="AY372:AZ372"/>
    <mergeCell ref="BA372:BB372"/>
    <mergeCell ref="BC372:BD372"/>
    <mergeCell ref="Y373:Z373"/>
    <mergeCell ref="AA373:AB373"/>
    <mergeCell ref="N373:O373"/>
    <mergeCell ref="P373:Q373"/>
    <mergeCell ref="R373:S373"/>
    <mergeCell ref="T373:U373"/>
    <mergeCell ref="V373:W373"/>
    <mergeCell ref="DO372:DP372"/>
    <mergeCell ref="DQ372:DR372"/>
    <mergeCell ref="DS372:DT372"/>
    <mergeCell ref="DU372:DV372"/>
    <mergeCell ref="DW372:DX372"/>
    <mergeCell ref="DL372:DM372"/>
    <mergeCell ref="DD372:DE372"/>
    <mergeCell ref="DF372:DG372"/>
    <mergeCell ref="DH372:DI372"/>
    <mergeCell ref="DJ372:DK372"/>
    <mergeCell ref="CW372:CX372"/>
    <mergeCell ref="CY372:CZ372"/>
    <mergeCell ref="DA372:DB372"/>
    <mergeCell ref="CS372:CT372"/>
    <mergeCell ref="CU372:CV372"/>
    <mergeCell ref="CH372:CI372"/>
    <mergeCell ref="CJ372:CK372"/>
    <mergeCell ref="CL372:CM372"/>
    <mergeCell ref="CN372:CO372"/>
    <mergeCell ref="CP372:CQ372"/>
    <mergeCell ref="CE373:CF373"/>
    <mergeCell ref="BW373:BX373"/>
    <mergeCell ref="BY373:BZ373"/>
    <mergeCell ref="CA373:CB373"/>
    <mergeCell ref="CC373:CD373"/>
    <mergeCell ref="BJ373:BK373"/>
    <mergeCell ref="BL373:BM373"/>
    <mergeCell ref="BN373:BO373"/>
    <mergeCell ref="BF373:BG373"/>
    <mergeCell ref="BH373:BI373"/>
    <mergeCell ref="AU373:AV373"/>
    <mergeCell ref="AW373:AX373"/>
    <mergeCell ref="AY373:AZ373"/>
    <mergeCell ref="BA373:BB373"/>
    <mergeCell ref="BC373:BD373"/>
    <mergeCell ref="AR373:AS373"/>
    <mergeCell ref="AG372:AH372"/>
    <mergeCell ref="AJ372:AK372"/>
    <mergeCell ref="AL372:AM372"/>
    <mergeCell ref="AN372:AO372"/>
    <mergeCell ref="AP372:AQ372"/>
    <mergeCell ref="AC372:AD372"/>
    <mergeCell ref="AE372:AF372"/>
    <mergeCell ref="Y372:Z372"/>
    <mergeCell ref="AA372:AB372"/>
    <mergeCell ref="N372:O372"/>
    <mergeCell ref="P372:Q372"/>
    <mergeCell ref="R372:S372"/>
    <mergeCell ref="T372:U372"/>
    <mergeCell ref="V372:W372"/>
    <mergeCell ref="AR372:AS372"/>
    <mergeCell ref="DO373:DP373"/>
    <mergeCell ref="DQ373:DR373"/>
    <mergeCell ref="DS373:DT373"/>
    <mergeCell ref="DU373:DV373"/>
    <mergeCell ref="DW373:DX373"/>
    <mergeCell ref="DL373:DM373"/>
    <mergeCell ref="DD373:DE373"/>
    <mergeCell ref="DF373:DG373"/>
    <mergeCell ref="DH373:DI373"/>
    <mergeCell ref="DJ373:DK373"/>
    <mergeCell ref="CW373:CX373"/>
    <mergeCell ref="CY373:CZ373"/>
    <mergeCell ref="DA373:DB373"/>
    <mergeCell ref="CS373:CT373"/>
    <mergeCell ref="CU373:CV373"/>
    <mergeCell ref="CH373:CI373"/>
    <mergeCell ref="CJ373:CK373"/>
    <mergeCell ref="CL373:CM373"/>
    <mergeCell ref="CN373:CO373"/>
    <mergeCell ref="CP373:CQ373"/>
    <mergeCell ref="AG373:AH373"/>
    <mergeCell ref="AJ373:AK373"/>
    <mergeCell ref="AL373:AM373"/>
    <mergeCell ref="AN373:AO373"/>
    <mergeCell ref="AP373:AQ373"/>
    <mergeCell ref="AC373:AD373"/>
    <mergeCell ref="AE373:AF373"/>
    <mergeCell ref="DO374:DP374"/>
    <mergeCell ref="DQ374:DR374"/>
    <mergeCell ref="DS374:DT374"/>
    <mergeCell ref="DU374:DV374"/>
    <mergeCell ref="DW374:DX374"/>
    <mergeCell ref="DJ374:DK374"/>
    <mergeCell ref="DL374:DM374"/>
    <mergeCell ref="DD374:DE374"/>
    <mergeCell ref="DF374:DG374"/>
    <mergeCell ref="DH374:DI374"/>
    <mergeCell ref="CU374:CV374"/>
    <mergeCell ref="CW374:CX374"/>
    <mergeCell ref="CY374:CZ374"/>
    <mergeCell ref="DA374:DB374"/>
    <mergeCell ref="CS374:CT374"/>
    <mergeCell ref="CH374:CI374"/>
    <mergeCell ref="CJ374:CK374"/>
    <mergeCell ref="CL374:CM374"/>
    <mergeCell ref="CN374:CO374"/>
    <mergeCell ref="CP374:CQ374"/>
    <mergeCell ref="CC374:CD374"/>
    <mergeCell ref="CE374:CF374"/>
    <mergeCell ref="BW377:BX377"/>
    <mergeCell ref="BY377:BZ377"/>
    <mergeCell ref="CA377:CB377"/>
    <mergeCell ref="CC377:CD377"/>
    <mergeCell ref="BJ377:BK377"/>
    <mergeCell ref="BL377:BM377"/>
    <mergeCell ref="BN377:BO377"/>
    <mergeCell ref="BF377:BG377"/>
    <mergeCell ref="BH377:BI377"/>
    <mergeCell ref="AU377:AV377"/>
    <mergeCell ref="AW377:AX377"/>
    <mergeCell ref="AY377:AZ377"/>
    <mergeCell ref="BA377:BB377"/>
    <mergeCell ref="BC377:BD377"/>
    <mergeCell ref="AR377:AS377"/>
    <mergeCell ref="AJ377:AK377"/>
    <mergeCell ref="AL377:AM377"/>
    <mergeCell ref="AN377:AO377"/>
    <mergeCell ref="AP377:AQ377"/>
    <mergeCell ref="AG374:AH374"/>
    <mergeCell ref="AJ374:AK374"/>
    <mergeCell ref="AL374:AM374"/>
    <mergeCell ref="AN374:AO374"/>
    <mergeCell ref="AA374:AB374"/>
    <mergeCell ref="AC374:AD374"/>
    <mergeCell ref="AE374:AF374"/>
    <mergeCell ref="Y374:Z374"/>
    <mergeCell ref="J374:M374"/>
    <mergeCell ref="N374:O374"/>
    <mergeCell ref="P374:Q374"/>
    <mergeCell ref="R374:S374"/>
    <mergeCell ref="T374:U374"/>
    <mergeCell ref="V374:W374"/>
    <mergeCell ref="BW374:BX374"/>
    <mergeCell ref="BY374:BZ374"/>
    <mergeCell ref="CA374:CB374"/>
    <mergeCell ref="BH374:BI374"/>
    <mergeCell ref="BJ374:BK374"/>
    <mergeCell ref="BL374:BM374"/>
    <mergeCell ref="BN374:BO374"/>
    <mergeCell ref="BF374:BG374"/>
    <mergeCell ref="AU374:AV374"/>
    <mergeCell ref="AW374:AX374"/>
    <mergeCell ref="AY374:AZ374"/>
    <mergeCell ref="BA374:BB374"/>
    <mergeCell ref="BC374:BD374"/>
    <mergeCell ref="AP374:AQ374"/>
    <mergeCell ref="AR374:AS374"/>
    <mergeCell ref="AC378:AD378"/>
    <mergeCell ref="AE378:AF378"/>
    <mergeCell ref="Y378:Z378"/>
    <mergeCell ref="AA378:AB378"/>
    <mergeCell ref="N378:O378"/>
    <mergeCell ref="P378:Q378"/>
    <mergeCell ref="R378:S378"/>
    <mergeCell ref="T378:U378"/>
    <mergeCell ref="V378:W378"/>
    <mergeCell ref="DO377:DP377"/>
    <mergeCell ref="DQ377:DR377"/>
    <mergeCell ref="DS377:DT377"/>
    <mergeCell ref="DU377:DV377"/>
    <mergeCell ref="DW377:DX377"/>
    <mergeCell ref="DL377:DM377"/>
    <mergeCell ref="DD377:DE377"/>
    <mergeCell ref="DF377:DG377"/>
    <mergeCell ref="DH377:DI377"/>
    <mergeCell ref="DJ377:DK377"/>
    <mergeCell ref="CW377:CX377"/>
    <mergeCell ref="CY377:CZ377"/>
    <mergeCell ref="DA377:DB377"/>
    <mergeCell ref="CS377:CT377"/>
    <mergeCell ref="CU377:CV377"/>
    <mergeCell ref="CH377:CI377"/>
    <mergeCell ref="CJ377:CK377"/>
    <mergeCell ref="CL377:CM377"/>
    <mergeCell ref="CN377:CO377"/>
    <mergeCell ref="CP377:CQ377"/>
    <mergeCell ref="CE377:CF377"/>
    <mergeCell ref="BW378:BX378"/>
    <mergeCell ref="BY378:BZ378"/>
    <mergeCell ref="CA378:CB378"/>
    <mergeCell ref="CC378:CD378"/>
    <mergeCell ref="BJ378:BK378"/>
    <mergeCell ref="BL378:BM378"/>
    <mergeCell ref="BN378:BO378"/>
    <mergeCell ref="BF378:BG378"/>
    <mergeCell ref="BH378:BI378"/>
    <mergeCell ref="AU378:AV378"/>
    <mergeCell ref="AW378:AX378"/>
    <mergeCell ref="AY378:AZ378"/>
    <mergeCell ref="BA378:BB378"/>
    <mergeCell ref="BC378:BD378"/>
    <mergeCell ref="AR378:AS378"/>
    <mergeCell ref="AJ378:AK378"/>
    <mergeCell ref="AL378:AM378"/>
    <mergeCell ref="AN378:AO378"/>
    <mergeCell ref="AP378:AQ378"/>
    <mergeCell ref="AG377:AH377"/>
    <mergeCell ref="AC377:AD377"/>
    <mergeCell ref="AE377:AF377"/>
    <mergeCell ref="Y377:Z377"/>
    <mergeCell ref="AA377:AB377"/>
    <mergeCell ref="N377:O377"/>
    <mergeCell ref="P377:Q377"/>
    <mergeCell ref="R377:S377"/>
    <mergeCell ref="T377:U377"/>
    <mergeCell ref="V377:W377"/>
    <mergeCell ref="DO378:DP378"/>
    <mergeCell ref="DQ378:DR378"/>
    <mergeCell ref="DS378:DT378"/>
    <mergeCell ref="DU378:DV378"/>
    <mergeCell ref="DW378:DX378"/>
    <mergeCell ref="DL378:DM378"/>
    <mergeCell ref="DD378:DE378"/>
    <mergeCell ref="DF378:DG378"/>
    <mergeCell ref="DH378:DI378"/>
    <mergeCell ref="DJ378:DK378"/>
    <mergeCell ref="CW378:CX378"/>
    <mergeCell ref="CY378:CZ378"/>
    <mergeCell ref="DA378:DB378"/>
    <mergeCell ref="CS378:CT378"/>
    <mergeCell ref="CU378:CV378"/>
    <mergeCell ref="CH378:CI378"/>
    <mergeCell ref="CJ378:CK378"/>
    <mergeCell ref="CL378:CM378"/>
    <mergeCell ref="CN378:CO378"/>
    <mergeCell ref="CP378:CQ378"/>
    <mergeCell ref="CE378:CF378"/>
    <mergeCell ref="BW379:BX379"/>
    <mergeCell ref="BY379:BZ379"/>
    <mergeCell ref="CA379:CB379"/>
    <mergeCell ref="CC379:CD379"/>
    <mergeCell ref="BJ379:BK379"/>
    <mergeCell ref="BL379:BM379"/>
    <mergeCell ref="BN379:BO379"/>
    <mergeCell ref="BF379:BG379"/>
    <mergeCell ref="BH379:BI379"/>
    <mergeCell ref="AU379:AV379"/>
    <mergeCell ref="AW379:AX379"/>
    <mergeCell ref="AY379:AZ379"/>
    <mergeCell ref="BA379:BB379"/>
    <mergeCell ref="BC379:BD379"/>
    <mergeCell ref="AG380:AH380"/>
    <mergeCell ref="DQ380:DR380"/>
    <mergeCell ref="DS380:DT380"/>
    <mergeCell ref="AR380:AS380"/>
    <mergeCell ref="AJ380:AK380"/>
    <mergeCell ref="AL380:AM380"/>
    <mergeCell ref="AN380:AO380"/>
    <mergeCell ref="AP380:AQ380"/>
    <mergeCell ref="AG379:AH379"/>
    <mergeCell ref="DU380:DV380"/>
    <mergeCell ref="DW380:DX380"/>
    <mergeCell ref="DL380:DM380"/>
    <mergeCell ref="DD380:DE380"/>
    <mergeCell ref="DF380:DG380"/>
    <mergeCell ref="DH380:DI380"/>
    <mergeCell ref="DJ380:DK380"/>
    <mergeCell ref="CW380:CX380"/>
    <mergeCell ref="CY380:CZ380"/>
    <mergeCell ref="DA380:DB380"/>
    <mergeCell ref="CS380:CT380"/>
    <mergeCell ref="CU380:CV380"/>
    <mergeCell ref="CH380:CI380"/>
    <mergeCell ref="CJ380:CK380"/>
    <mergeCell ref="CL380:CM380"/>
    <mergeCell ref="CN380:CO380"/>
    <mergeCell ref="CP380:CQ380"/>
    <mergeCell ref="CE380:CF380"/>
    <mergeCell ref="AP379:AQ379"/>
    <mergeCell ref="AG378:AH378"/>
    <mergeCell ref="AC380:AD380"/>
    <mergeCell ref="AE380:AF380"/>
    <mergeCell ref="Y380:Z380"/>
    <mergeCell ref="AA380:AB380"/>
    <mergeCell ref="N380:O380"/>
    <mergeCell ref="P380:Q380"/>
    <mergeCell ref="R380:S380"/>
    <mergeCell ref="T380:U380"/>
    <mergeCell ref="V380:W380"/>
    <mergeCell ref="DO379:DP379"/>
    <mergeCell ref="DQ379:DR379"/>
    <mergeCell ref="DS379:DT379"/>
    <mergeCell ref="DU379:DV379"/>
    <mergeCell ref="DW379:DX379"/>
    <mergeCell ref="DL379:DM379"/>
    <mergeCell ref="DD379:DE379"/>
    <mergeCell ref="DF379:DG379"/>
    <mergeCell ref="DH379:DI379"/>
    <mergeCell ref="DJ379:DK379"/>
    <mergeCell ref="CW379:CX379"/>
    <mergeCell ref="CY379:CZ379"/>
    <mergeCell ref="DA379:DB379"/>
    <mergeCell ref="CS379:CT379"/>
    <mergeCell ref="CU379:CV379"/>
    <mergeCell ref="CH379:CI379"/>
    <mergeCell ref="CJ379:CK379"/>
    <mergeCell ref="CL379:CM379"/>
    <mergeCell ref="CN379:CO379"/>
    <mergeCell ref="CP379:CQ379"/>
    <mergeCell ref="CE379:CF379"/>
    <mergeCell ref="BW380:BX380"/>
    <mergeCell ref="BY380:BZ380"/>
    <mergeCell ref="CA380:CB380"/>
    <mergeCell ref="CC380:CD380"/>
    <mergeCell ref="BJ380:BK380"/>
    <mergeCell ref="BL380:BM380"/>
    <mergeCell ref="BN380:BO380"/>
    <mergeCell ref="BF380:BG380"/>
    <mergeCell ref="BH380:BI380"/>
    <mergeCell ref="AU380:AV380"/>
    <mergeCell ref="AW380:AX380"/>
    <mergeCell ref="AY380:AZ380"/>
    <mergeCell ref="BA380:BB380"/>
    <mergeCell ref="BC380:BD380"/>
    <mergeCell ref="AC379:AD379"/>
    <mergeCell ref="AE379:AF379"/>
    <mergeCell ref="Y379:Z379"/>
    <mergeCell ref="AA379:AB379"/>
    <mergeCell ref="N379:O379"/>
    <mergeCell ref="P379:Q379"/>
    <mergeCell ref="R379:S379"/>
    <mergeCell ref="T379:U379"/>
    <mergeCell ref="V379:W379"/>
    <mergeCell ref="AR379:AS379"/>
    <mergeCell ref="AJ379:AK379"/>
    <mergeCell ref="AL379:AM379"/>
    <mergeCell ref="AN379:AO379"/>
    <mergeCell ref="DO380:DP380"/>
    <mergeCell ref="BH381:BI381"/>
    <mergeCell ref="AU381:AV381"/>
    <mergeCell ref="AW381:AX381"/>
    <mergeCell ref="AY381:AZ381"/>
    <mergeCell ref="BA381:BB381"/>
    <mergeCell ref="BC381:BD381"/>
    <mergeCell ref="N382:O382"/>
    <mergeCell ref="P382:Q382"/>
    <mergeCell ref="R382:S382"/>
    <mergeCell ref="T382:U382"/>
    <mergeCell ref="V382:W382"/>
    <mergeCell ref="DO381:DP381"/>
    <mergeCell ref="DQ381:DR381"/>
    <mergeCell ref="DS381:DT381"/>
    <mergeCell ref="DU381:DV381"/>
    <mergeCell ref="DW381:DX381"/>
    <mergeCell ref="DL381:DM381"/>
    <mergeCell ref="DD381:DE381"/>
    <mergeCell ref="DF381:DG381"/>
    <mergeCell ref="DH381:DI381"/>
    <mergeCell ref="DJ381:DK381"/>
    <mergeCell ref="CW381:CX381"/>
    <mergeCell ref="CY381:CZ381"/>
    <mergeCell ref="DA381:DB381"/>
    <mergeCell ref="CS381:CT381"/>
    <mergeCell ref="CU381:CV381"/>
    <mergeCell ref="CH381:CI381"/>
    <mergeCell ref="CJ381:CK381"/>
    <mergeCell ref="CL381:CM381"/>
    <mergeCell ref="CN381:CO381"/>
    <mergeCell ref="CP381:CQ381"/>
    <mergeCell ref="CE381:CF381"/>
    <mergeCell ref="BW382:BX382"/>
    <mergeCell ref="BY382:BZ382"/>
    <mergeCell ref="CA382:CB382"/>
    <mergeCell ref="CC382:CD382"/>
    <mergeCell ref="BJ382:BK382"/>
    <mergeCell ref="BL382:BM382"/>
    <mergeCell ref="BN382:BO382"/>
    <mergeCell ref="BF382:BG382"/>
    <mergeCell ref="BH382:BI382"/>
    <mergeCell ref="AU382:AV382"/>
    <mergeCell ref="AW382:AX382"/>
    <mergeCell ref="AY382:AZ382"/>
    <mergeCell ref="BA382:BB382"/>
    <mergeCell ref="BC382:BD382"/>
    <mergeCell ref="AR382:AS382"/>
    <mergeCell ref="AJ382:AK382"/>
    <mergeCell ref="AL382:AM382"/>
    <mergeCell ref="AN382:AO382"/>
    <mergeCell ref="AP382:AQ382"/>
    <mergeCell ref="AG381:AH381"/>
    <mergeCell ref="AC381:AD381"/>
    <mergeCell ref="AE381:AF381"/>
    <mergeCell ref="Y381:Z381"/>
    <mergeCell ref="AA381:AB381"/>
    <mergeCell ref="N381:O381"/>
    <mergeCell ref="P381:Q381"/>
    <mergeCell ref="R381:S381"/>
    <mergeCell ref="T381:U381"/>
    <mergeCell ref="V381:W381"/>
    <mergeCell ref="AR381:AS381"/>
    <mergeCell ref="AJ381:AK381"/>
    <mergeCell ref="AL381:AM381"/>
    <mergeCell ref="AN381:AO381"/>
    <mergeCell ref="AP381:AQ381"/>
    <mergeCell ref="V383:W383"/>
    <mergeCell ref="DO382:DP382"/>
    <mergeCell ref="DQ382:DR382"/>
    <mergeCell ref="DS382:DT382"/>
    <mergeCell ref="DU382:DV382"/>
    <mergeCell ref="DW382:DX382"/>
    <mergeCell ref="DL382:DM382"/>
    <mergeCell ref="DD382:DE382"/>
    <mergeCell ref="DF382:DG382"/>
    <mergeCell ref="DH382:DI382"/>
    <mergeCell ref="DJ382:DK382"/>
    <mergeCell ref="CW382:CX382"/>
    <mergeCell ref="CY382:CZ382"/>
    <mergeCell ref="DA382:DB382"/>
    <mergeCell ref="CS382:CT382"/>
    <mergeCell ref="CU382:CV382"/>
    <mergeCell ref="CH382:CI382"/>
    <mergeCell ref="CJ382:CK382"/>
    <mergeCell ref="CL382:CM382"/>
    <mergeCell ref="CN382:CO382"/>
    <mergeCell ref="CP382:CQ382"/>
    <mergeCell ref="CE382:CF382"/>
    <mergeCell ref="BW383:BX383"/>
    <mergeCell ref="BY383:BZ383"/>
    <mergeCell ref="CA383:CB383"/>
    <mergeCell ref="CC383:CD383"/>
    <mergeCell ref="BJ383:BK383"/>
    <mergeCell ref="BL383:BM383"/>
    <mergeCell ref="BN383:BO383"/>
    <mergeCell ref="BF383:BG383"/>
    <mergeCell ref="BH383:BI383"/>
    <mergeCell ref="AU383:AV383"/>
    <mergeCell ref="AW383:AX383"/>
    <mergeCell ref="AY383:AZ383"/>
    <mergeCell ref="BA383:BB383"/>
    <mergeCell ref="BC383:BD383"/>
    <mergeCell ref="AR383:AS383"/>
    <mergeCell ref="AJ383:AK383"/>
    <mergeCell ref="AL383:AM383"/>
    <mergeCell ref="AN383:AO383"/>
    <mergeCell ref="AP383:AQ383"/>
    <mergeCell ref="AG382:AH382"/>
    <mergeCell ref="AC382:AD382"/>
    <mergeCell ref="AE382:AF382"/>
    <mergeCell ref="Y382:Z382"/>
    <mergeCell ref="AA382:AB382"/>
    <mergeCell ref="BW381:BX381"/>
    <mergeCell ref="BY381:BZ381"/>
    <mergeCell ref="CA381:CB381"/>
    <mergeCell ref="CC381:CD381"/>
    <mergeCell ref="BJ381:BK381"/>
    <mergeCell ref="BL381:BM381"/>
    <mergeCell ref="BN381:BO381"/>
    <mergeCell ref="BF381:BG381"/>
    <mergeCell ref="AR385:AS385"/>
    <mergeCell ref="AJ385:AK385"/>
    <mergeCell ref="AL385:AM385"/>
    <mergeCell ref="AN385:AO385"/>
    <mergeCell ref="AP385:AQ385"/>
    <mergeCell ref="AG384:AH384"/>
    <mergeCell ref="AC384:AD384"/>
    <mergeCell ref="AE384:AF384"/>
    <mergeCell ref="Y384:Z384"/>
    <mergeCell ref="AA384:AB384"/>
    <mergeCell ref="N384:O384"/>
    <mergeCell ref="P384:Q384"/>
    <mergeCell ref="R384:S384"/>
    <mergeCell ref="T384:U384"/>
    <mergeCell ref="V384:W384"/>
    <mergeCell ref="DO383:DP383"/>
    <mergeCell ref="DQ383:DR383"/>
    <mergeCell ref="DS383:DT383"/>
    <mergeCell ref="DU383:DV383"/>
    <mergeCell ref="DW383:DX383"/>
    <mergeCell ref="DL383:DM383"/>
    <mergeCell ref="DD383:DE383"/>
    <mergeCell ref="DF383:DG383"/>
    <mergeCell ref="DH383:DI383"/>
    <mergeCell ref="DJ383:DK383"/>
    <mergeCell ref="CW383:CX383"/>
    <mergeCell ref="CY383:CZ383"/>
    <mergeCell ref="DA383:DB383"/>
    <mergeCell ref="CS383:CT383"/>
    <mergeCell ref="CU383:CV383"/>
    <mergeCell ref="CH383:CI383"/>
    <mergeCell ref="CJ383:CK383"/>
    <mergeCell ref="CL383:CM383"/>
    <mergeCell ref="CN383:CO383"/>
    <mergeCell ref="CP383:CQ383"/>
    <mergeCell ref="CE383:CF383"/>
    <mergeCell ref="BW384:BX384"/>
    <mergeCell ref="BY384:BZ384"/>
    <mergeCell ref="CA384:CB384"/>
    <mergeCell ref="CC384:CD384"/>
    <mergeCell ref="BJ384:BK384"/>
    <mergeCell ref="BL384:BM384"/>
    <mergeCell ref="BN384:BO384"/>
    <mergeCell ref="BF384:BG384"/>
    <mergeCell ref="BH384:BI384"/>
    <mergeCell ref="AU384:AV384"/>
    <mergeCell ref="AW384:AX384"/>
    <mergeCell ref="AY384:AZ384"/>
    <mergeCell ref="BA384:BB384"/>
    <mergeCell ref="BC384:BD384"/>
    <mergeCell ref="AR384:AS384"/>
    <mergeCell ref="AJ384:AK384"/>
    <mergeCell ref="AL384:AM384"/>
    <mergeCell ref="AN384:AO384"/>
    <mergeCell ref="AP384:AQ384"/>
    <mergeCell ref="AG383:AH383"/>
    <mergeCell ref="AC383:AD383"/>
    <mergeCell ref="AE383:AF383"/>
    <mergeCell ref="Y383:Z383"/>
    <mergeCell ref="AA383:AB383"/>
    <mergeCell ref="N383:O383"/>
    <mergeCell ref="P383:Q383"/>
    <mergeCell ref="R383:S383"/>
    <mergeCell ref="T383:U383"/>
    <mergeCell ref="DO384:DP384"/>
    <mergeCell ref="DQ384:DR384"/>
    <mergeCell ref="DS384:DT384"/>
    <mergeCell ref="DU384:DV384"/>
    <mergeCell ref="DW384:DX384"/>
    <mergeCell ref="DL384:DM384"/>
    <mergeCell ref="DD384:DE384"/>
    <mergeCell ref="DF384:DG384"/>
    <mergeCell ref="DH384:DI384"/>
    <mergeCell ref="DJ384:DK384"/>
    <mergeCell ref="CW384:CX384"/>
    <mergeCell ref="CY384:CZ384"/>
    <mergeCell ref="DA384:DB384"/>
    <mergeCell ref="CS384:CT384"/>
    <mergeCell ref="CU384:CV384"/>
    <mergeCell ref="CH384:CI384"/>
    <mergeCell ref="CJ384:CK384"/>
    <mergeCell ref="CL384:CM384"/>
    <mergeCell ref="CN384:CO384"/>
    <mergeCell ref="CP384:CQ384"/>
    <mergeCell ref="CE384:CF384"/>
    <mergeCell ref="BW385:BX385"/>
    <mergeCell ref="BY385:BZ385"/>
    <mergeCell ref="CA385:CB385"/>
    <mergeCell ref="CC385:CD385"/>
    <mergeCell ref="BJ385:BK385"/>
    <mergeCell ref="BL385:BM385"/>
    <mergeCell ref="BN385:BO385"/>
    <mergeCell ref="BF385:BG385"/>
    <mergeCell ref="BH385:BI385"/>
    <mergeCell ref="AU385:AV385"/>
    <mergeCell ref="AW385:AX385"/>
    <mergeCell ref="AY385:AZ385"/>
    <mergeCell ref="BA385:BB385"/>
    <mergeCell ref="BC385:BD385"/>
    <mergeCell ref="AJ387:AK387"/>
    <mergeCell ref="AL387:AM387"/>
    <mergeCell ref="AN387:AO387"/>
    <mergeCell ref="AP387:AQ387"/>
    <mergeCell ref="AG386:AH386"/>
    <mergeCell ref="AC386:AD386"/>
    <mergeCell ref="AE386:AF386"/>
    <mergeCell ref="Y386:Z386"/>
    <mergeCell ref="AA386:AB386"/>
    <mergeCell ref="N386:O386"/>
    <mergeCell ref="P386:Q386"/>
    <mergeCell ref="R386:S386"/>
    <mergeCell ref="T386:U386"/>
    <mergeCell ref="V386:W386"/>
    <mergeCell ref="DO385:DP385"/>
    <mergeCell ref="DQ385:DR385"/>
    <mergeCell ref="DS385:DT385"/>
    <mergeCell ref="DU385:DV385"/>
    <mergeCell ref="DW385:DX385"/>
    <mergeCell ref="DL385:DM385"/>
    <mergeCell ref="DD385:DE385"/>
    <mergeCell ref="DF385:DG385"/>
    <mergeCell ref="DH385:DI385"/>
    <mergeCell ref="DJ385:DK385"/>
    <mergeCell ref="CW385:CX385"/>
    <mergeCell ref="CY385:CZ385"/>
    <mergeCell ref="DA385:DB385"/>
    <mergeCell ref="CS385:CT385"/>
    <mergeCell ref="CU385:CV385"/>
    <mergeCell ref="CH385:CI385"/>
    <mergeCell ref="CJ385:CK385"/>
    <mergeCell ref="CL385:CM385"/>
    <mergeCell ref="CN385:CO385"/>
    <mergeCell ref="CP385:CQ385"/>
    <mergeCell ref="CE385:CF385"/>
    <mergeCell ref="BW386:BX386"/>
    <mergeCell ref="BY386:BZ386"/>
    <mergeCell ref="CA386:CB386"/>
    <mergeCell ref="CC386:CD386"/>
    <mergeCell ref="BJ386:BK386"/>
    <mergeCell ref="BL386:BM386"/>
    <mergeCell ref="BN386:BO386"/>
    <mergeCell ref="BF386:BG386"/>
    <mergeCell ref="BH386:BI386"/>
    <mergeCell ref="AU386:AV386"/>
    <mergeCell ref="AW386:AX386"/>
    <mergeCell ref="AY386:AZ386"/>
    <mergeCell ref="BA386:BB386"/>
    <mergeCell ref="BC386:BD386"/>
    <mergeCell ref="AR386:AS386"/>
    <mergeCell ref="AJ386:AK386"/>
    <mergeCell ref="AL386:AM386"/>
    <mergeCell ref="AN386:AO386"/>
    <mergeCell ref="AP386:AQ386"/>
    <mergeCell ref="AG385:AH385"/>
    <mergeCell ref="AC385:AD385"/>
    <mergeCell ref="AE385:AF385"/>
    <mergeCell ref="Y385:Z385"/>
    <mergeCell ref="AA385:AB385"/>
    <mergeCell ref="N385:O385"/>
    <mergeCell ref="P385:Q385"/>
    <mergeCell ref="R385:S385"/>
    <mergeCell ref="T385:U385"/>
    <mergeCell ref="V385:W385"/>
    <mergeCell ref="DO386:DP386"/>
    <mergeCell ref="DQ386:DR386"/>
    <mergeCell ref="DS386:DT386"/>
    <mergeCell ref="DU386:DV386"/>
    <mergeCell ref="DW386:DX386"/>
    <mergeCell ref="DL386:DM386"/>
    <mergeCell ref="DD386:DE386"/>
    <mergeCell ref="DF386:DG386"/>
    <mergeCell ref="DH386:DI386"/>
    <mergeCell ref="DJ386:DK386"/>
    <mergeCell ref="CW386:CX386"/>
    <mergeCell ref="CY386:CZ386"/>
    <mergeCell ref="DA386:DB386"/>
    <mergeCell ref="CS386:CT386"/>
    <mergeCell ref="CU386:CV386"/>
    <mergeCell ref="CH386:CI386"/>
    <mergeCell ref="CJ386:CK386"/>
    <mergeCell ref="CL386:CM386"/>
    <mergeCell ref="CN386:CO386"/>
    <mergeCell ref="CP386:CQ386"/>
    <mergeCell ref="CE386:CF386"/>
    <mergeCell ref="BW387:BX387"/>
    <mergeCell ref="BY387:BZ387"/>
    <mergeCell ref="CA387:CB387"/>
    <mergeCell ref="CC387:CD387"/>
    <mergeCell ref="BJ387:BK387"/>
    <mergeCell ref="BL387:BM387"/>
    <mergeCell ref="BN387:BO387"/>
    <mergeCell ref="BF387:BG387"/>
    <mergeCell ref="BH387:BI387"/>
    <mergeCell ref="AU387:AV387"/>
    <mergeCell ref="AW387:AX387"/>
    <mergeCell ref="AY387:AZ387"/>
    <mergeCell ref="BA387:BB387"/>
    <mergeCell ref="BC387:BD387"/>
    <mergeCell ref="AL389:AM389"/>
    <mergeCell ref="AN389:AO389"/>
    <mergeCell ref="AP389:AQ389"/>
    <mergeCell ref="AG388:AH388"/>
    <mergeCell ref="AC388:AD388"/>
    <mergeCell ref="AE388:AF388"/>
    <mergeCell ref="Y388:Z388"/>
    <mergeCell ref="AA388:AB388"/>
    <mergeCell ref="N388:O388"/>
    <mergeCell ref="P388:Q388"/>
    <mergeCell ref="R388:S388"/>
    <mergeCell ref="T388:U388"/>
    <mergeCell ref="V388:W388"/>
    <mergeCell ref="DO387:DP387"/>
    <mergeCell ref="DQ387:DR387"/>
    <mergeCell ref="DS387:DT387"/>
    <mergeCell ref="DU387:DV387"/>
    <mergeCell ref="DW387:DX387"/>
    <mergeCell ref="DL387:DM387"/>
    <mergeCell ref="DD387:DE387"/>
    <mergeCell ref="DF387:DG387"/>
    <mergeCell ref="DH387:DI387"/>
    <mergeCell ref="DJ387:DK387"/>
    <mergeCell ref="CW387:CX387"/>
    <mergeCell ref="CY387:CZ387"/>
    <mergeCell ref="DA387:DB387"/>
    <mergeCell ref="CS387:CT387"/>
    <mergeCell ref="CU387:CV387"/>
    <mergeCell ref="CH387:CI387"/>
    <mergeCell ref="CJ387:CK387"/>
    <mergeCell ref="CL387:CM387"/>
    <mergeCell ref="CN387:CO387"/>
    <mergeCell ref="CP387:CQ387"/>
    <mergeCell ref="CE387:CF387"/>
    <mergeCell ref="BW388:BX388"/>
    <mergeCell ref="BY388:BZ388"/>
    <mergeCell ref="CA388:CB388"/>
    <mergeCell ref="CC388:CD388"/>
    <mergeCell ref="BJ388:BK388"/>
    <mergeCell ref="BL388:BM388"/>
    <mergeCell ref="BN388:BO388"/>
    <mergeCell ref="BF388:BG388"/>
    <mergeCell ref="BH388:BI388"/>
    <mergeCell ref="AU388:AV388"/>
    <mergeCell ref="AW388:AX388"/>
    <mergeCell ref="AY388:AZ388"/>
    <mergeCell ref="BA388:BB388"/>
    <mergeCell ref="BC388:BD388"/>
    <mergeCell ref="AR388:AS388"/>
    <mergeCell ref="AJ388:AK388"/>
    <mergeCell ref="AL388:AM388"/>
    <mergeCell ref="AN388:AO388"/>
    <mergeCell ref="AP388:AQ388"/>
    <mergeCell ref="AG387:AH387"/>
    <mergeCell ref="AC387:AD387"/>
    <mergeCell ref="AE387:AF387"/>
    <mergeCell ref="Y387:Z387"/>
    <mergeCell ref="AA387:AB387"/>
    <mergeCell ref="N387:O387"/>
    <mergeCell ref="P387:Q387"/>
    <mergeCell ref="R387:S387"/>
    <mergeCell ref="T387:U387"/>
    <mergeCell ref="V387:W387"/>
    <mergeCell ref="AR387:AS387"/>
    <mergeCell ref="DO388:DP388"/>
    <mergeCell ref="DQ388:DR388"/>
    <mergeCell ref="DS388:DT388"/>
    <mergeCell ref="DU388:DV388"/>
    <mergeCell ref="DW388:DX388"/>
    <mergeCell ref="DL388:DM388"/>
    <mergeCell ref="DD388:DE388"/>
    <mergeCell ref="DF388:DG388"/>
    <mergeCell ref="DH388:DI388"/>
    <mergeCell ref="DJ388:DK388"/>
    <mergeCell ref="CW388:CX388"/>
    <mergeCell ref="CY388:CZ388"/>
    <mergeCell ref="DA388:DB388"/>
    <mergeCell ref="CS388:CT388"/>
    <mergeCell ref="CU388:CV388"/>
    <mergeCell ref="CH388:CI388"/>
    <mergeCell ref="CJ388:CK388"/>
    <mergeCell ref="CL388:CM388"/>
    <mergeCell ref="CN388:CO388"/>
    <mergeCell ref="CP388:CQ388"/>
    <mergeCell ref="CE388:CF388"/>
    <mergeCell ref="BW389:BX389"/>
    <mergeCell ref="BY389:BZ389"/>
    <mergeCell ref="CA389:CB389"/>
    <mergeCell ref="CC389:CD389"/>
    <mergeCell ref="BJ389:BK389"/>
    <mergeCell ref="BL389:BM389"/>
    <mergeCell ref="BN389:BO389"/>
    <mergeCell ref="BF389:BG389"/>
    <mergeCell ref="BH389:BI389"/>
    <mergeCell ref="AU389:AV389"/>
    <mergeCell ref="AW389:AX389"/>
    <mergeCell ref="AY389:AZ389"/>
    <mergeCell ref="BA389:BB389"/>
    <mergeCell ref="BC389:BD389"/>
    <mergeCell ref="AN391:AO391"/>
    <mergeCell ref="AP391:AQ391"/>
    <mergeCell ref="AG390:AH390"/>
    <mergeCell ref="AC390:AD390"/>
    <mergeCell ref="AE390:AF390"/>
    <mergeCell ref="Y390:Z390"/>
    <mergeCell ref="AA390:AB390"/>
    <mergeCell ref="N390:O390"/>
    <mergeCell ref="P390:Q390"/>
    <mergeCell ref="R390:S390"/>
    <mergeCell ref="T390:U390"/>
    <mergeCell ref="V390:W390"/>
    <mergeCell ref="DO389:DP389"/>
    <mergeCell ref="DQ389:DR389"/>
    <mergeCell ref="DS389:DT389"/>
    <mergeCell ref="DU389:DV389"/>
    <mergeCell ref="DW389:DX389"/>
    <mergeCell ref="DL389:DM389"/>
    <mergeCell ref="DD389:DE389"/>
    <mergeCell ref="DF389:DG389"/>
    <mergeCell ref="DH389:DI389"/>
    <mergeCell ref="DJ389:DK389"/>
    <mergeCell ref="CW389:CX389"/>
    <mergeCell ref="CY389:CZ389"/>
    <mergeCell ref="DA389:DB389"/>
    <mergeCell ref="CS389:CT389"/>
    <mergeCell ref="CU389:CV389"/>
    <mergeCell ref="CH389:CI389"/>
    <mergeCell ref="CJ389:CK389"/>
    <mergeCell ref="CL389:CM389"/>
    <mergeCell ref="CN389:CO389"/>
    <mergeCell ref="CP389:CQ389"/>
    <mergeCell ref="CE389:CF389"/>
    <mergeCell ref="BW390:BX390"/>
    <mergeCell ref="BY390:BZ390"/>
    <mergeCell ref="CA390:CB390"/>
    <mergeCell ref="CC390:CD390"/>
    <mergeCell ref="BJ390:BK390"/>
    <mergeCell ref="BL390:BM390"/>
    <mergeCell ref="BN390:BO390"/>
    <mergeCell ref="BF390:BG390"/>
    <mergeCell ref="BH390:BI390"/>
    <mergeCell ref="AU390:AV390"/>
    <mergeCell ref="AW390:AX390"/>
    <mergeCell ref="AY390:AZ390"/>
    <mergeCell ref="BA390:BB390"/>
    <mergeCell ref="BC390:BD390"/>
    <mergeCell ref="AR390:AS390"/>
    <mergeCell ref="AJ390:AK390"/>
    <mergeCell ref="AL390:AM390"/>
    <mergeCell ref="AN390:AO390"/>
    <mergeCell ref="AP390:AQ390"/>
    <mergeCell ref="AG389:AH389"/>
    <mergeCell ref="AC389:AD389"/>
    <mergeCell ref="AE389:AF389"/>
    <mergeCell ref="Y389:Z389"/>
    <mergeCell ref="AA389:AB389"/>
    <mergeCell ref="N389:O389"/>
    <mergeCell ref="P389:Q389"/>
    <mergeCell ref="R389:S389"/>
    <mergeCell ref="T389:U389"/>
    <mergeCell ref="V389:W389"/>
    <mergeCell ref="AR389:AS389"/>
    <mergeCell ref="AJ389:AK389"/>
    <mergeCell ref="DO390:DP390"/>
    <mergeCell ref="DQ390:DR390"/>
    <mergeCell ref="DS390:DT390"/>
    <mergeCell ref="DU390:DV390"/>
    <mergeCell ref="DW390:DX390"/>
    <mergeCell ref="DL390:DM390"/>
    <mergeCell ref="DD390:DE390"/>
    <mergeCell ref="DF390:DG390"/>
    <mergeCell ref="DH390:DI390"/>
    <mergeCell ref="DJ390:DK390"/>
    <mergeCell ref="CW390:CX390"/>
    <mergeCell ref="CY390:CZ390"/>
    <mergeCell ref="DA390:DB390"/>
    <mergeCell ref="CS390:CT390"/>
    <mergeCell ref="CU390:CV390"/>
    <mergeCell ref="CH390:CI390"/>
    <mergeCell ref="CJ390:CK390"/>
    <mergeCell ref="CL390:CM390"/>
    <mergeCell ref="CN390:CO390"/>
    <mergeCell ref="CP390:CQ390"/>
    <mergeCell ref="CE390:CF390"/>
    <mergeCell ref="BW391:BX391"/>
    <mergeCell ref="BY391:BZ391"/>
    <mergeCell ref="CA391:CB391"/>
    <mergeCell ref="CC391:CD391"/>
    <mergeCell ref="BJ391:BK391"/>
    <mergeCell ref="BL391:BM391"/>
    <mergeCell ref="BN391:BO391"/>
    <mergeCell ref="BF391:BG391"/>
    <mergeCell ref="BH391:BI391"/>
    <mergeCell ref="AU391:AV391"/>
    <mergeCell ref="AW391:AX391"/>
    <mergeCell ref="AY391:AZ391"/>
    <mergeCell ref="BA391:BB391"/>
    <mergeCell ref="BC391:BD391"/>
    <mergeCell ref="AP393:AQ393"/>
    <mergeCell ref="AG392:AH392"/>
    <mergeCell ref="AC392:AD392"/>
    <mergeCell ref="AE392:AF392"/>
    <mergeCell ref="Y392:Z392"/>
    <mergeCell ref="AA392:AB392"/>
    <mergeCell ref="N392:O392"/>
    <mergeCell ref="P392:Q392"/>
    <mergeCell ref="R392:S392"/>
    <mergeCell ref="T392:U392"/>
    <mergeCell ref="V392:W392"/>
    <mergeCell ref="DO391:DP391"/>
    <mergeCell ref="DQ391:DR391"/>
    <mergeCell ref="DS391:DT391"/>
    <mergeCell ref="DU391:DV391"/>
    <mergeCell ref="DW391:DX391"/>
    <mergeCell ref="DL391:DM391"/>
    <mergeCell ref="DD391:DE391"/>
    <mergeCell ref="DF391:DG391"/>
    <mergeCell ref="DH391:DI391"/>
    <mergeCell ref="DJ391:DK391"/>
    <mergeCell ref="CW391:CX391"/>
    <mergeCell ref="CY391:CZ391"/>
    <mergeCell ref="DA391:DB391"/>
    <mergeCell ref="CS391:CT391"/>
    <mergeCell ref="CU391:CV391"/>
    <mergeCell ref="CH391:CI391"/>
    <mergeCell ref="CJ391:CK391"/>
    <mergeCell ref="CL391:CM391"/>
    <mergeCell ref="CN391:CO391"/>
    <mergeCell ref="CP391:CQ391"/>
    <mergeCell ref="CE391:CF391"/>
    <mergeCell ref="BW392:BX392"/>
    <mergeCell ref="BY392:BZ392"/>
    <mergeCell ref="CA392:CB392"/>
    <mergeCell ref="CC392:CD392"/>
    <mergeCell ref="BJ392:BK392"/>
    <mergeCell ref="BL392:BM392"/>
    <mergeCell ref="BN392:BO392"/>
    <mergeCell ref="BF392:BG392"/>
    <mergeCell ref="BH392:BI392"/>
    <mergeCell ref="AU392:AV392"/>
    <mergeCell ref="AW392:AX392"/>
    <mergeCell ref="AY392:AZ392"/>
    <mergeCell ref="BA392:BB392"/>
    <mergeCell ref="BC392:BD392"/>
    <mergeCell ref="AR392:AS392"/>
    <mergeCell ref="AJ392:AK392"/>
    <mergeCell ref="AL392:AM392"/>
    <mergeCell ref="AN392:AO392"/>
    <mergeCell ref="AP392:AQ392"/>
    <mergeCell ref="AG391:AH391"/>
    <mergeCell ref="AC391:AD391"/>
    <mergeCell ref="AE391:AF391"/>
    <mergeCell ref="Y391:Z391"/>
    <mergeCell ref="AA391:AB391"/>
    <mergeCell ref="N391:O391"/>
    <mergeCell ref="P391:Q391"/>
    <mergeCell ref="R391:S391"/>
    <mergeCell ref="T391:U391"/>
    <mergeCell ref="V391:W391"/>
    <mergeCell ref="AR391:AS391"/>
    <mergeCell ref="AJ391:AK391"/>
    <mergeCell ref="AL391:AM391"/>
    <mergeCell ref="DO392:DP392"/>
    <mergeCell ref="DQ392:DR392"/>
    <mergeCell ref="DS392:DT392"/>
    <mergeCell ref="DU392:DV392"/>
    <mergeCell ref="DW392:DX392"/>
    <mergeCell ref="DL392:DM392"/>
    <mergeCell ref="DD392:DE392"/>
    <mergeCell ref="DF392:DG392"/>
    <mergeCell ref="DH392:DI392"/>
    <mergeCell ref="DJ392:DK392"/>
    <mergeCell ref="CW392:CX392"/>
    <mergeCell ref="CY392:CZ392"/>
    <mergeCell ref="DA392:DB392"/>
    <mergeCell ref="CS392:CT392"/>
    <mergeCell ref="CU392:CV392"/>
    <mergeCell ref="CH392:CI392"/>
    <mergeCell ref="CJ392:CK392"/>
    <mergeCell ref="CL392:CM392"/>
    <mergeCell ref="CN392:CO392"/>
    <mergeCell ref="CP392:CQ392"/>
    <mergeCell ref="CE392:CF392"/>
    <mergeCell ref="BW393:BX393"/>
    <mergeCell ref="BY393:BZ393"/>
    <mergeCell ref="CA393:CB393"/>
    <mergeCell ref="CC393:CD393"/>
    <mergeCell ref="BJ393:BK393"/>
    <mergeCell ref="BL393:BM393"/>
    <mergeCell ref="BN393:BO393"/>
    <mergeCell ref="BF393:BG393"/>
    <mergeCell ref="BH393:BI393"/>
    <mergeCell ref="AU393:AV393"/>
    <mergeCell ref="AW393:AX393"/>
    <mergeCell ref="AY393:AZ393"/>
    <mergeCell ref="BA393:BB393"/>
    <mergeCell ref="BC393:BD393"/>
    <mergeCell ref="AG394:AH394"/>
    <mergeCell ref="AC394:AD394"/>
    <mergeCell ref="AE394:AF394"/>
    <mergeCell ref="Y394:Z394"/>
    <mergeCell ref="AA394:AB394"/>
    <mergeCell ref="N394:O394"/>
    <mergeCell ref="P394:Q394"/>
    <mergeCell ref="R394:S394"/>
    <mergeCell ref="T394:U394"/>
    <mergeCell ref="V394:W394"/>
    <mergeCell ref="DO393:DP393"/>
    <mergeCell ref="DQ393:DR393"/>
    <mergeCell ref="DS393:DT393"/>
    <mergeCell ref="DU393:DV393"/>
    <mergeCell ref="DW393:DX393"/>
    <mergeCell ref="DL393:DM393"/>
    <mergeCell ref="DD393:DE393"/>
    <mergeCell ref="DF393:DG393"/>
    <mergeCell ref="DH393:DI393"/>
    <mergeCell ref="DJ393:DK393"/>
    <mergeCell ref="CW393:CX393"/>
    <mergeCell ref="CY393:CZ393"/>
    <mergeCell ref="DA393:DB393"/>
    <mergeCell ref="CS393:CT393"/>
    <mergeCell ref="CU393:CV393"/>
    <mergeCell ref="CH393:CI393"/>
    <mergeCell ref="CJ393:CK393"/>
    <mergeCell ref="CL393:CM393"/>
    <mergeCell ref="CN393:CO393"/>
    <mergeCell ref="CP393:CQ393"/>
    <mergeCell ref="CE393:CF393"/>
    <mergeCell ref="BW394:BX394"/>
    <mergeCell ref="BY394:BZ394"/>
    <mergeCell ref="CA394:CB394"/>
    <mergeCell ref="CC394:CD394"/>
    <mergeCell ref="BJ394:BK394"/>
    <mergeCell ref="BL394:BM394"/>
    <mergeCell ref="BN394:BO394"/>
    <mergeCell ref="BF394:BG394"/>
    <mergeCell ref="BH394:BI394"/>
    <mergeCell ref="AU394:AV394"/>
    <mergeCell ref="AW394:AX394"/>
    <mergeCell ref="AY394:AZ394"/>
    <mergeCell ref="BA394:BB394"/>
    <mergeCell ref="BC394:BD394"/>
    <mergeCell ref="AR394:AS394"/>
    <mergeCell ref="AJ394:AK394"/>
    <mergeCell ref="AL394:AM394"/>
    <mergeCell ref="AN394:AO394"/>
    <mergeCell ref="AP394:AQ394"/>
    <mergeCell ref="AG393:AH393"/>
    <mergeCell ref="AC393:AD393"/>
    <mergeCell ref="AE393:AF393"/>
    <mergeCell ref="Y393:Z393"/>
    <mergeCell ref="AA393:AB393"/>
    <mergeCell ref="N393:O393"/>
    <mergeCell ref="P393:Q393"/>
    <mergeCell ref="R393:S393"/>
    <mergeCell ref="T393:U393"/>
    <mergeCell ref="V393:W393"/>
    <mergeCell ref="AR393:AS393"/>
    <mergeCell ref="AJ393:AK393"/>
    <mergeCell ref="AL393:AM393"/>
    <mergeCell ref="AN393:AO393"/>
    <mergeCell ref="DO394:DP394"/>
    <mergeCell ref="DQ394:DR394"/>
    <mergeCell ref="DS394:DT394"/>
    <mergeCell ref="DU394:DV394"/>
    <mergeCell ref="DW394:DX394"/>
    <mergeCell ref="DL394:DM394"/>
    <mergeCell ref="DD394:DE394"/>
    <mergeCell ref="DF394:DG394"/>
    <mergeCell ref="DH394:DI394"/>
    <mergeCell ref="DJ394:DK394"/>
    <mergeCell ref="CW394:CX394"/>
    <mergeCell ref="CY394:CZ394"/>
    <mergeCell ref="DA394:DB394"/>
    <mergeCell ref="CS394:CT394"/>
    <mergeCell ref="CU394:CV394"/>
    <mergeCell ref="CH394:CI394"/>
    <mergeCell ref="CJ394:CK394"/>
    <mergeCell ref="CL394:CM394"/>
    <mergeCell ref="CN394:CO394"/>
    <mergeCell ref="CP394:CQ394"/>
    <mergeCell ref="CE394:CF394"/>
    <mergeCell ref="BW395:BX395"/>
    <mergeCell ref="BY395:BZ395"/>
    <mergeCell ref="CA395:CB395"/>
    <mergeCell ref="CC395:CD395"/>
    <mergeCell ref="BJ395:BK395"/>
    <mergeCell ref="BL395:BM395"/>
    <mergeCell ref="BN395:BO395"/>
    <mergeCell ref="BF395:BG395"/>
    <mergeCell ref="BH395:BI395"/>
    <mergeCell ref="AU395:AV395"/>
    <mergeCell ref="AW395:AX395"/>
    <mergeCell ref="AY395:AZ395"/>
    <mergeCell ref="BA395:BB395"/>
    <mergeCell ref="BC395:BD395"/>
    <mergeCell ref="N396:O396"/>
    <mergeCell ref="P396:Q396"/>
    <mergeCell ref="R396:S396"/>
    <mergeCell ref="T396:U396"/>
    <mergeCell ref="V396:W396"/>
    <mergeCell ref="DO395:DP395"/>
    <mergeCell ref="DQ395:DR395"/>
    <mergeCell ref="DS395:DT395"/>
    <mergeCell ref="DU395:DV395"/>
    <mergeCell ref="DW395:DX395"/>
    <mergeCell ref="DL395:DM395"/>
    <mergeCell ref="DD395:DE395"/>
    <mergeCell ref="DF395:DG395"/>
    <mergeCell ref="DH395:DI395"/>
    <mergeCell ref="DJ395:DK395"/>
    <mergeCell ref="CW395:CX395"/>
    <mergeCell ref="CY395:CZ395"/>
    <mergeCell ref="DA395:DB395"/>
    <mergeCell ref="CS395:CT395"/>
    <mergeCell ref="CU395:CV395"/>
    <mergeCell ref="CH395:CI395"/>
    <mergeCell ref="CJ395:CK395"/>
    <mergeCell ref="CL395:CM395"/>
    <mergeCell ref="CN395:CO395"/>
    <mergeCell ref="CP395:CQ395"/>
    <mergeCell ref="CE395:CF395"/>
    <mergeCell ref="BW396:BX396"/>
    <mergeCell ref="BY396:BZ396"/>
    <mergeCell ref="CA396:CB396"/>
    <mergeCell ref="CC396:CD396"/>
    <mergeCell ref="BJ396:BK396"/>
    <mergeCell ref="BL396:BM396"/>
    <mergeCell ref="BN396:BO396"/>
    <mergeCell ref="BF396:BG396"/>
    <mergeCell ref="BH396:BI396"/>
    <mergeCell ref="AU396:AV396"/>
    <mergeCell ref="AW396:AX396"/>
    <mergeCell ref="AY396:AZ396"/>
    <mergeCell ref="BA396:BB396"/>
    <mergeCell ref="BC396:BD396"/>
    <mergeCell ref="AR396:AS396"/>
    <mergeCell ref="AJ396:AK396"/>
    <mergeCell ref="AL396:AM396"/>
    <mergeCell ref="AN396:AO396"/>
    <mergeCell ref="AP396:AQ396"/>
    <mergeCell ref="AG395:AH395"/>
    <mergeCell ref="AC395:AD395"/>
    <mergeCell ref="AE395:AF395"/>
    <mergeCell ref="Y395:Z395"/>
    <mergeCell ref="AA395:AB395"/>
    <mergeCell ref="N395:O395"/>
    <mergeCell ref="P395:Q395"/>
    <mergeCell ref="R395:S395"/>
    <mergeCell ref="T395:U395"/>
    <mergeCell ref="V395:W395"/>
    <mergeCell ref="AR395:AS395"/>
    <mergeCell ref="AJ395:AK395"/>
    <mergeCell ref="AL395:AM395"/>
    <mergeCell ref="AN395:AO395"/>
    <mergeCell ref="AP395:AQ395"/>
    <mergeCell ref="P397:Q397"/>
    <mergeCell ref="R397:S397"/>
    <mergeCell ref="T397:U397"/>
    <mergeCell ref="V397:W397"/>
    <mergeCell ref="BW397:BX397"/>
    <mergeCell ref="BY397:BZ397"/>
    <mergeCell ref="CA397:CB397"/>
    <mergeCell ref="BH397:BI397"/>
    <mergeCell ref="BJ397:BK397"/>
    <mergeCell ref="BL397:BM397"/>
    <mergeCell ref="BN397:BO397"/>
    <mergeCell ref="BF397:BG397"/>
    <mergeCell ref="AU397:AV397"/>
    <mergeCell ref="AW397:AX397"/>
    <mergeCell ref="AY397:AZ397"/>
    <mergeCell ref="BA397:BB397"/>
    <mergeCell ref="BC397:BD397"/>
    <mergeCell ref="AP397:AQ397"/>
    <mergeCell ref="AR397:AS397"/>
    <mergeCell ref="AJ397:AK397"/>
    <mergeCell ref="AL397:AM397"/>
    <mergeCell ref="AN397:AO397"/>
    <mergeCell ref="DO396:DP396"/>
    <mergeCell ref="DQ396:DR396"/>
    <mergeCell ref="DS396:DT396"/>
    <mergeCell ref="DU396:DV396"/>
    <mergeCell ref="DW396:DX396"/>
    <mergeCell ref="DL396:DM396"/>
    <mergeCell ref="DD396:DE396"/>
    <mergeCell ref="DF396:DG396"/>
    <mergeCell ref="DH396:DI396"/>
    <mergeCell ref="DJ396:DK396"/>
    <mergeCell ref="CW396:CX396"/>
    <mergeCell ref="CY396:CZ396"/>
    <mergeCell ref="DA396:DB396"/>
    <mergeCell ref="CS396:CT396"/>
    <mergeCell ref="CU396:CV396"/>
    <mergeCell ref="CH396:CI396"/>
    <mergeCell ref="CJ396:CK396"/>
    <mergeCell ref="CL396:CM396"/>
    <mergeCell ref="CN396:CO396"/>
    <mergeCell ref="CP396:CQ396"/>
    <mergeCell ref="CE396:CF396"/>
    <mergeCell ref="AG396:AH396"/>
    <mergeCell ref="AC396:AD396"/>
    <mergeCell ref="AE396:AF396"/>
    <mergeCell ref="Y396:Z396"/>
    <mergeCell ref="AA396:AB396"/>
    <mergeCell ref="AR401:AS401"/>
    <mergeCell ref="AJ401:AK401"/>
    <mergeCell ref="AL401:AM401"/>
    <mergeCell ref="AN401:AO401"/>
    <mergeCell ref="AP401:AQ401"/>
    <mergeCell ref="AG400:AH400"/>
    <mergeCell ref="AC400:AD400"/>
    <mergeCell ref="AE400:AF400"/>
    <mergeCell ref="Y400:Z400"/>
    <mergeCell ref="AA400:AB400"/>
    <mergeCell ref="N400:O400"/>
    <mergeCell ref="P400:Q400"/>
    <mergeCell ref="R400:S400"/>
    <mergeCell ref="T400:U400"/>
    <mergeCell ref="V400:W400"/>
    <mergeCell ref="E398:I398"/>
    <mergeCell ref="DO397:DP397"/>
    <mergeCell ref="DQ397:DR397"/>
    <mergeCell ref="DS397:DT397"/>
    <mergeCell ref="DU397:DV397"/>
    <mergeCell ref="DW397:DX397"/>
    <mergeCell ref="DJ397:DK397"/>
    <mergeCell ref="DL397:DM397"/>
    <mergeCell ref="DD397:DE397"/>
    <mergeCell ref="DF397:DG397"/>
    <mergeCell ref="DH397:DI397"/>
    <mergeCell ref="CU397:CV397"/>
    <mergeCell ref="CW397:CX397"/>
    <mergeCell ref="CY397:CZ397"/>
    <mergeCell ref="DA397:DB397"/>
    <mergeCell ref="CS397:CT397"/>
    <mergeCell ref="CH397:CI397"/>
    <mergeCell ref="CJ397:CK397"/>
    <mergeCell ref="CL397:CM397"/>
    <mergeCell ref="CN397:CO397"/>
    <mergeCell ref="CP397:CQ397"/>
    <mergeCell ref="CC397:CD397"/>
    <mergeCell ref="CE397:CF397"/>
    <mergeCell ref="BW400:BX400"/>
    <mergeCell ref="BY400:BZ400"/>
    <mergeCell ref="CA400:CB400"/>
    <mergeCell ref="CC400:CD400"/>
    <mergeCell ref="BJ400:BK400"/>
    <mergeCell ref="BL400:BM400"/>
    <mergeCell ref="BN400:BO400"/>
    <mergeCell ref="BF400:BG400"/>
    <mergeCell ref="BH400:BI400"/>
    <mergeCell ref="AU400:AV400"/>
    <mergeCell ref="AW400:AX400"/>
    <mergeCell ref="AY400:AZ400"/>
    <mergeCell ref="BA400:BB400"/>
    <mergeCell ref="BC400:BD400"/>
    <mergeCell ref="AR400:AS400"/>
    <mergeCell ref="AJ400:AK400"/>
    <mergeCell ref="AL400:AM400"/>
    <mergeCell ref="AN400:AO400"/>
    <mergeCell ref="AP400:AQ400"/>
    <mergeCell ref="AG397:AH397"/>
    <mergeCell ref="AA397:AB397"/>
    <mergeCell ref="AC397:AD397"/>
    <mergeCell ref="AE397:AF397"/>
    <mergeCell ref="Y397:Z397"/>
    <mergeCell ref="J397:M397"/>
    <mergeCell ref="N397:O397"/>
    <mergeCell ref="DO400:DP400"/>
    <mergeCell ref="DQ400:DR400"/>
    <mergeCell ref="DS400:DT400"/>
    <mergeCell ref="DU400:DV400"/>
    <mergeCell ref="DW400:DX400"/>
    <mergeCell ref="DL400:DM400"/>
    <mergeCell ref="DD400:DE400"/>
    <mergeCell ref="DF400:DG400"/>
    <mergeCell ref="DH400:DI400"/>
    <mergeCell ref="DJ400:DK400"/>
    <mergeCell ref="CW400:CX400"/>
    <mergeCell ref="CY400:CZ400"/>
    <mergeCell ref="DA400:DB400"/>
    <mergeCell ref="CS400:CT400"/>
    <mergeCell ref="CU400:CV400"/>
    <mergeCell ref="CH400:CI400"/>
    <mergeCell ref="CJ400:CK400"/>
    <mergeCell ref="CL400:CM400"/>
    <mergeCell ref="CN400:CO400"/>
    <mergeCell ref="CP400:CQ400"/>
    <mergeCell ref="CE400:CF400"/>
    <mergeCell ref="BW401:BX401"/>
    <mergeCell ref="BY401:BZ401"/>
    <mergeCell ref="CA401:CB401"/>
    <mergeCell ref="CC401:CD401"/>
    <mergeCell ref="BJ401:BK401"/>
    <mergeCell ref="BL401:BM401"/>
    <mergeCell ref="BN401:BO401"/>
    <mergeCell ref="BF401:BG401"/>
    <mergeCell ref="BH401:BI401"/>
    <mergeCell ref="AU401:AV401"/>
    <mergeCell ref="AW401:AX401"/>
    <mergeCell ref="AY401:AZ401"/>
    <mergeCell ref="BA401:BB401"/>
    <mergeCell ref="BC401:BD401"/>
    <mergeCell ref="AJ403:AK403"/>
    <mergeCell ref="AL403:AM403"/>
    <mergeCell ref="AN403:AO403"/>
    <mergeCell ref="AP403:AQ403"/>
    <mergeCell ref="AG402:AH402"/>
    <mergeCell ref="AC402:AD402"/>
    <mergeCell ref="AE402:AF402"/>
    <mergeCell ref="Y402:Z402"/>
    <mergeCell ref="AA402:AB402"/>
    <mergeCell ref="N402:O402"/>
    <mergeCell ref="P402:Q402"/>
    <mergeCell ref="R402:S402"/>
    <mergeCell ref="T402:U402"/>
    <mergeCell ref="V402:W402"/>
    <mergeCell ref="DO401:DP401"/>
    <mergeCell ref="DQ401:DR401"/>
    <mergeCell ref="DS401:DT401"/>
    <mergeCell ref="DU401:DV401"/>
    <mergeCell ref="DW401:DX401"/>
    <mergeCell ref="DL401:DM401"/>
    <mergeCell ref="DD401:DE401"/>
    <mergeCell ref="DF401:DG401"/>
    <mergeCell ref="DH401:DI401"/>
    <mergeCell ref="DJ401:DK401"/>
    <mergeCell ref="CW401:CX401"/>
    <mergeCell ref="CY401:CZ401"/>
    <mergeCell ref="DA401:DB401"/>
    <mergeCell ref="CS401:CT401"/>
    <mergeCell ref="CU401:CV401"/>
    <mergeCell ref="CH401:CI401"/>
    <mergeCell ref="CJ401:CK401"/>
    <mergeCell ref="CL401:CM401"/>
    <mergeCell ref="CN401:CO401"/>
    <mergeCell ref="CP401:CQ401"/>
    <mergeCell ref="CE401:CF401"/>
    <mergeCell ref="BW402:BX402"/>
    <mergeCell ref="BY402:BZ402"/>
    <mergeCell ref="CA402:CB402"/>
    <mergeCell ref="CC402:CD402"/>
    <mergeCell ref="BJ402:BK402"/>
    <mergeCell ref="BL402:BM402"/>
    <mergeCell ref="BN402:BO402"/>
    <mergeCell ref="BF402:BG402"/>
    <mergeCell ref="BH402:BI402"/>
    <mergeCell ref="AU402:AV402"/>
    <mergeCell ref="AW402:AX402"/>
    <mergeCell ref="AY402:AZ402"/>
    <mergeCell ref="BA402:BB402"/>
    <mergeCell ref="BC402:BD402"/>
    <mergeCell ref="AR402:AS402"/>
    <mergeCell ref="AJ402:AK402"/>
    <mergeCell ref="AL402:AM402"/>
    <mergeCell ref="AN402:AO402"/>
    <mergeCell ref="AP402:AQ402"/>
    <mergeCell ref="AG401:AH401"/>
    <mergeCell ref="AC401:AD401"/>
    <mergeCell ref="AE401:AF401"/>
    <mergeCell ref="Y401:Z401"/>
    <mergeCell ref="AA401:AB401"/>
    <mergeCell ref="N401:O401"/>
    <mergeCell ref="P401:Q401"/>
    <mergeCell ref="R401:S401"/>
    <mergeCell ref="T401:U401"/>
    <mergeCell ref="V401:W401"/>
    <mergeCell ref="DO402:DP402"/>
    <mergeCell ref="DQ402:DR402"/>
    <mergeCell ref="DS402:DT402"/>
    <mergeCell ref="DU402:DV402"/>
    <mergeCell ref="DW402:DX402"/>
    <mergeCell ref="DL402:DM402"/>
    <mergeCell ref="DD402:DE402"/>
    <mergeCell ref="DF402:DG402"/>
    <mergeCell ref="DH402:DI402"/>
    <mergeCell ref="DJ402:DK402"/>
    <mergeCell ref="CW402:CX402"/>
    <mergeCell ref="CY402:CZ402"/>
    <mergeCell ref="DA402:DB402"/>
    <mergeCell ref="CS402:CT402"/>
    <mergeCell ref="CU402:CV402"/>
    <mergeCell ref="CH402:CI402"/>
    <mergeCell ref="CJ402:CK402"/>
    <mergeCell ref="CL402:CM402"/>
    <mergeCell ref="CN402:CO402"/>
    <mergeCell ref="CP402:CQ402"/>
    <mergeCell ref="CE402:CF402"/>
    <mergeCell ref="BW403:BX403"/>
    <mergeCell ref="BY403:BZ403"/>
    <mergeCell ref="CA403:CB403"/>
    <mergeCell ref="CC403:CD403"/>
    <mergeCell ref="BJ403:BK403"/>
    <mergeCell ref="BL403:BM403"/>
    <mergeCell ref="BN403:BO403"/>
    <mergeCell ref="BF403:BG403"/>
    <mergeCell ref="BH403:BI403"/>
    <mergeCell ref="AU403:AV403"/>
    <mergeCell ref="AW403:AX403"/>
    <mergeCell ref="AY403:AZ403"/>
    <mergeCell ref="BA403:BB403"/>
    <mergeCell ref="BC403:BD403"/>
    <mergeCell ref="AL405:AM405"/>
    <mergeCell ref="AN405:AO405"/>
    <mergeCell ref="AP405:AQ405"/>
    <mergeCell ref="AG404:AH404"/>
    <mergeCell ref="AC404:AD404"/>
    <mergeCell ref="AE404:AF404"/>
    <mergeCell ref="Y404:Z404"/>
    <mergeCell ref="AA404:AB404"/>
    <mergeCell ref="N404:O404"/>
    <mergeCell ref="P404:Q404"/>
    <mergeCell ref="R404:S404"/>
    <mergeCell ref="T404:U404"/>
    <mergeCell ref="V404:W404"/>
    <mergeCell ref="DO403:DP403"/>
    <mergeCell ref="DQ403:DR403"/>
    <mergeCell ref="DS403:DT403"/>
    <mergeCell ref="DU403:DV403"/>
    <mergeCell ref="DW403:DX403"/>
    <mergeCell ref="DL403:DM403"/>
    <mergeCell ref="DD403:DE403"/>
    <mergeCell ref="DF403:DG403"/>
    <mergeCell ref="DH403:DI403"/>
    <mergeCell ref="DJ403:DK403"/>
    <mergeCell ref="CW403:CX403"/>
    <mergeCell ref="CY403:CZ403"/>
    <mergeCell ref="DA403:DB403"/>
    <mergeCell ref="CS403:CT403"/>
    <mergeCell ref="CU403:CV403"/>
    <mergeCell ref="CH403:CI403"/>
    <mergeCell ref="CJ403:CK403"/>
    <mergeCell ref="CL403:CM403"/>
    <mergeCell ref="CN403:CO403"/>
    <mergeCell ref="CP403:CQ403"/>
    <mergeCell ref="CE403:CF403"/>
    <mergeCell ref="BW404:BX404"/>
    <mergeCell ref="BY404:BZ404"/>
    <mergeCell ref="CA404:CB404"/>
    <mergeCell ref="CC404:CD404"/>
    <mergeCell ref="BJ404:BK404"/>
    <mergeCell ref="BL404:BM404"/>
    <mergeCell ref="BN404:BO404"/>
    <mergeCell ref="BF404:BG404"/>
    <mergeCell ref="BH404:BI404"/>
    <mergeCell ref="AU404:AV404"/>
    <mergeCell ref="AW404:AX404"/>
    <mergeCell ref="AY404:AZ404"/>
    <mergeCell ref="BA404:BB404"/>
    <mergeCell ref="BC404:BD404"/>
    <mergeCell ref="AR404:AS404"/>
    <mergeCell ref="AJ404:AK404"/>
    <mergeCell ref="AL404:AM404"/>
    <mergeCell ref="AN404:AO404"/>
    <mergeCell ref="AP404:AQ404"/>
    <mergeCell ref="AG403:AH403"/>
    <mergeCell ref="AC403:AD403"/>
    <mergeCell ref="AE403:AF403"/>
    <mergeCell ref="Y403:Z403"/>
    <mergeCell ref="AA403:AB403"/>
    <mergeCell ref="N403:O403"/>
    <mergeCell ref="P403:Q403"/>
    <mergeCell ref="R403:S403"/>
    <mergeCell ref="T403:U403"/>
    <mergeCell ref="V403:W403"/>
    <mergeCell ref="AR403:AS403"/>
    <mergeCell ref="DO404:DP404"/>
    <mergeCell ref="DQ404:DR404"/>
    <mergeCell ref="DS404:DT404"/>
    <mergeCell ref="DU404:DV404"/>
    <mergeCell ref="DW404:DX404"/>
    <mergeCell ref="DL404:DM404"/>
    <mergeCell ref="DD404:DE404"/>
    <mergeCell ref="DF404:DG404"/>
    <mergeCell ref="DH404:DI404"/>
    <mergeCell ref="DJ404:DK404"/>
    <mergeCell ref="CW404:CX404"/>
    <mergeCell ref="CY404:CZ404"/>
    <mergeCell ref="DA404:DB404"/>
    <mergeCell ref="CS404:CT404"/>
    <mergeCell ref="CU404:CV404"/>
    <mergeCell ref="CH404:CI404"/>
    <mergeCell ref="CJ404:CK404"/>
    <mergeCell ref="CL404:CM404"/>
    <mergeCell ref="CN404:CO404"/>
    <mergeCell ref="CP404:CQ404"/>
    <mergeCell ref="CE404:CF404"/>
    <mergeCell ref="BW405:BX405"/>
    <mergeCell ref="BY405:BZ405"/>
    <mergeCell ref="CA405:CB405"/>
    <mergeCell ref="CC405:CD405"/>
    <mergeCell ref="BJ405:BK405"/>
    <mergeCell ref="BL405:BM405"/>
    <mergeCell ref="BN405:BO405"/>
    <mergeCell ref="BF405:BG405"/>
    <mergeCell ref="BH405:BI405"/>
    <mergeCell ref="AU405:AV405"/>
    <mergeCell ref="AW405:AX405"/>
    <mergeCell ref="AY405:AZ405"/>
    <mergeCell ref="BA405:BB405"/>
    <mergeCell ref="BC405:BD405"/>
    <mergeCell ref="AN407:AO407"/>
    <mergeCell ref="AP407:AQ407"/>
    <mergeCell ref="AG406:AH406"/>
    <mergeCell ref="AC406:AD406"/>
    <mergeCell ref="AE406:AF406"/>
    <mergeCell ref="Y406:Z406"/>
    <mergeCell ref="AA406:AB406"/>
    <mergeCell ref="N406:O406"/>
    <mergeCell ref="P406:Q406"/>
    <mergeCell ref="R406:S406"/>
    <mergeCell ref="T406:U406"/>
    <mergeCell ref="V406:W406"/>
    <mergeCell ref="DO405:DP405"/>
    <mergeCell ref="DQ405:DR405"/>
    <mergeCell ref="DS405:DT405"/>
    <mergeCell ref="DU405:DV405"/>
    <mergeCell ref="DW405:DX405"/>
    <mergeCell ref="DL405:DM405"/>
    <mergeCell ref="DD405:DE405"/>
    <mergeCell ref="DF405:DG405"/>
    <mergeCell ref="DH405:DI405"/>
    <mergeCell ref="DJ405:DK405"/>
    <mergeCell ref="CW405:CX405"/>
    <mergeCell ref="CY405:CZ405"/>
    <mergeCell ref="DA405:DB405"/>
    <mergeCell ref="CS405:CT405"/>
    <mergeCell ref="CU405:CV405"/>
    <mergeCell ref="CH405:CI405"/>
    <mergeCell ref="CJ405:CK405"/>
    <mergeCell ref="CL405:CM405"/>
    <mergeCell ref="CN405:CO405"/>
    <mergeCell ref="CP405:CQ405"/>
    <mergeCell ref="CE405:CF405"/>
    <mergeCell ref="BW406:BX406"/>
    <mergeCell ref="BY406:BZ406"/>
    <mergeCell ref="CA406:CB406"/>
    <mergeCell ref="CC406:CD406"/>
    <mergeCell ref="BJ406:BK406"/>
    <mergeCell ref="BL406:BM406"/>
    <mergeCell ref="BN406:BO406"/>
    <mergeCell ref="BF406:BG406"/>
    <mergeCell ref="BH406:BI406"/>
    <mergeCell ref="AU406:AV406"/>
    <mergeCell ref="AW406:AX406"/>
    <mergeCell ref="AY406:AZ406"/>
    <mergeCell ref="BA406:BB406"/>
    <mergeCell ref="BC406:BD406"/>
    <mergeCell ref="AR406:AS406"/>
    <mergeCell ref="AJ406:AK406"/>
    <mergeCell ref="AL406:AM406"/>
    <mergeCell ref="AN406:AO406"/>
    <mergeCell ref="AP406:AQ406"/>
    <mergeCell ref="AG405:AH405"/>
    <mergeCell ref="AC405:AD405"/>
    <mergeCell ref="AE405:AF405"/>
    <mergeCell ref="Y405:Z405"/>
    <mergeCell ref="AA405:AB405"/>
    <mergeCell ref="N405:O405"/>
    <mergeCell ref="P405:Q405"/>
    <mergeCell ref="R405:S405"/>
    <mergeCell ref="T405:U405"/>
    <mergeCell ref="V405:W405"/>
    <mergeCell ref="AR405:AS405"/>
    <mergeCell ref="AJ405:AK405"/>
    <mergeCell ref="DO406:DP406"/>
    <mergeCell ref="DQ406:DR406"/>
    <mergeCell ref="DS406:DT406"/>
    <mergeCell ref="DU406:DV406"/>
    <mergeCell ref="DW406:DX406"/>
    <mergeCell ref="DL406:DM406"/>
    <mergeCell ref="DD406:DE406"/>
    <mergeCell ref="DF406:DG406"/>
    <mergeCell ref="DH406:DI406"/>
    <mergeCell ref="DJ406:DK406"/>
    <mergeCell ref="CW406:CX406"/>
    <mergeCell ref="CY406:CZ406"/>
    <mergeCell ref="DA406:DB406"/>
    <mergeCell ref="CS406:CT406"/>
    <mergeCell ref="CU406:CV406"/>
    <mergeCell ref="CH406:CI406"/>
    <mergeCell ref="CJ406:CK406"/>
    <mergeCell ref="CL406:CM406"/>
    <mergeCell ref="CN406:CO406"/>
    <mergeCell ref="CP406:CQ406"/>
    <mergeCell ref="CE406:CF406"/>
    <mergeCell ref="BW407:BX407"/>
    <mergeCell ref="BY407:BZ407"/>
    <mergeCell ref="CA407:CB407"/>
    <mergeCell ref="CC407:CD407"/>
    <mergeCell ref="BJ407:BK407"/>
    <mergeCell ref="BL407:BM407"/>
    <mergeCell ref="BN407:BO407"/>
    <mergeCell ref="BF407:BG407"/>
    <mergeCell ref="BH407:BI407"/>
    <mergeCell ref="AU407:AV407"/>
    <mergeCell ref="AW407:AX407"/>
    <mergeCell ref="AY407:AZ407"/>
    <mergeCell ref="BA407:BB407"/>
    <mergeCell ref="BC407:BD407"/>
    <mergeCell ref="AP409:AQ409"/>
    <mergeCell ref="AG408:AH408"/>
    <mergeCell ref="AC408:AD408"/>
    <mergeCell ref="AE408:AF408"/>
    <mergeCell ref="Y408:Z408"/>
    <mergeCell ref="AA408:AB408"/>
    <mergeCell ref="N408:O408"/>
    <mergeCell ref="P408:Q408"/>
    <mergeCell ref="R408:S408"/>
    <mergeCell ref="T408:U408"/>
    <mergeCell ref="V408:W408"/>
    <mergeCell ref="DO407:DP407"/>
    <mergeCell ref="DQ407:DR407"/>
    <mergeCell ref="DS407:DT407"/>
    <mergeCell ref="DU407:DV407"/>
    <mergeCell ref="DW407:DX407"/>
    <mergeCell ref="DL407:DM407"/>
    <mergeCell ref="DD407:DE407"/>
    <mergeCell ref="DF407:DG407"/>
    <mergeCell ref="DH407:DI407"/>
    <mergeCell ref="DJ407:DK407"/>
    <mergeCell ref="CW407:CX407"/>
    <mergeCell ref="CY407:CZ407"/>
    <mergeCell ref="DA407:DB407"/>
    <mergeCell ref="CS407:CT407"/>
    <mergeCell ref="CU407:CV407"/>
    <mergeCell ref="CH407:CI407"/>
    <mergeCell ref="CJ407:CK407"/>
    <mergeCell ref="CL407:CM407"/>
    <mergeCell ref="CN407:CO407"/>
    <mergeCell ref="CP407:CQ407"/>
    <mergeCell ref="CE407:CF407"/>
    <mergeCell ref="BW408:BX408"/>
    <mergeCell ref="BY408:BZ408"/>
    <mergeCell ref="CA408:CB408"/>
    <mergeCell ref="CC408:CD408"/>
    <mergeCell ref="BJ408:BK408"/>
    <mergeCell ref="BL408:BM408"/>
    <mergeCell ref="BN408:BO408"/>
    <mergeCell ref="BF408:BG408"/>
    <mergeCell ref="BH408:BI408"/>
    <mergeCell ref="AU408:AV408"/>
    <mergeCell ref="AW408:AX408"/>
    <mergeCell ref="AY408:AZ408"/>
    <mergeCell ref="BA408:BB408"/>
    <mergeCell ref="BC408:BD408"/>
    <mergeCell ref="AR408:AS408"/>
    <mergeCell ref="AJ408:AK408"/>
    <mergeCell ref="AL408:AM408"/>
    <mergeCell ref="AN408:AO408"/>
    <mergeCell ref="AP408:AQ408"/>
    <mergeCell ref="AG407:AH407"/>
    <mergeCell ref="AC407:AD407"/>
    <mergeCell ref="AE407:AF407"/>
    <mergeCell ref="Y407:Z407"/>
    <mergeCell ref="AA407:AB407"/>
    <mergeCell ref="N407:O407"/>
    <mergeCell ref="P407:Q407"/>
    <mergeCell ref="R407:S407"/>
    <mergeCell ref="T407:U407"/>
    <mergeCell ref="V407:W407"/>
    <mergeCell ref="AR407:AS407"/>
    <mergeCell ref="AJ407:AK407"/>
    <mergeCell ref="AL407:AM407"/>
    <mergeCell ref="DO408:DP408"/>
    <mergeCell ref="DQ408:DR408"/>
    <mergeCell ref="DS408:DT408"/>
    <mergeCell ref="DU408:DV408"/>
    <mergeCell ref="DW408:DX408"/>
    <mergeCell ref="DL408:DM408"/>
    <mergeCell ref="DD408:DE408"/>
    <mergeCell ref="DF408:DG408"/>
    <mergeCell ref="DH408:DI408"/>
    <mergeCell ref="DJ408:DK408"/>
    <mergeCell ref="CW408:CX408"/>
    <mergeCell ref="CY408:CZ408"/>
    <mergeCell ref="DA408:DB408"/>
    <mergeCell ref="CS408:CT408"/>
    <mergeCell ref="CU408:CV408"/>
    <mergeCell ref="CH408:CI408"/>
    <mergeCell ref="CJ408:CK408"/>
    <mergeCell ref="CL408:CM408"/>
    <mergeCell ref="CN408:CO408"/>
    <mergeCell ref="CP408:CQ408"/>
    <mergeCell ref="CE408:CF408"/>
    <mergeCell ref="BW409:BX409"/>
    <mergeCell ref="BY409:BZ409"/>
    <mergeCell ref="CA409:CB409"/>
    <mergeCell ref="CC409:CD409"/>
    <mergeCell ref="BJ409:BK409"/>
    <mergeCell ref="BL409:BM409"/>
    <mergeCell ref="BN409:BO409"/>
    <mergeCell ref="BF409:BG409"/>
    <mergeCell ref="BH409:BI409"/>
    <mergeCell ref="AU409:AV409"/>
    <mergeCell ref="AW409:AX409"/>
    <mergeCell ref="AY409:AZ409"/>
    <mergeCell ref="BA409:BB409"/>
    <mergeCell ref="BC409:BD409"/>
    <mergeCell ref="AG410:AH410"/>
    <mergeCell ref="AC410:AD410"/>
    <mergeCell ref="AE410:AF410"/>
    <mergeCell ref="Y410:Z410"/>
    <mergeCell ref="AA410:AB410"/>
    <mergeCell ref="N410:O410"/>
    <mergeCell ref="P410:Q410"/>
    <mergeCell ref="R410:S410"/>
    <mergeCell ref="T410:U410"/>
    <mergeCell ref="V410:W410"/>
    <mergeCell ref="DO409:DP409"/>
    <mergeCell ref="DQ409:DR409"/>
    <mergeCell ref="DS409:DT409"/>
    <mergeCell ref="DU409:DV409"/>
    <mergeCell ref="DW409:DX409"/>
    <mergeCell ref="DL409:DM409"/>
    <mergeCell ref="DD409:DE409"/>
    <mergeCell ref="DF409:DG409"/>
    <mergeCell ref="DH409:DI409"/>
    <mergeCell ref="DJ409:DK409"/>
    <mergeCell ref="CW409:CX409"/>
    <mergeCell ref="CY409:CZ409"/>
    <mergeCell ref="DA409:DB409"/>
    <mergeCell ref="CS409:CT409"/>
    <mergeCell ref="CU409:CV409"/>
    <mergeCell ref="CH409:CI409"/>
    <mergeCell ref="CJ409:CK409"/>
    <mergeCell ref="CL409:CM409"/>
    <mergeCell ref="CN409:CO409"/>
    <mergeCell ref="CP409:CQ409"/>
    <mergeCell ref="CE409:CF409"/>
    <mergeCell ref="BW410:BX410"/>
    <mergeCell ref="BY410:BZ410"/>
    <mergeCell ref="CA410:CB410"/>
    <mergeCell ref="CC410:CD410"/>
    <mergeCell ref="BJ410:BK410"/>
    <mergeCell ref="BL410:BM410"/>
    <mergeCell ref="BN410:BO410"/>
    <mergeCell ref="BF410:BG410"/>
    <mergeCell ref="BH410:BI410"/>
    <mergeCell ref="AU410:AV410"/>
    <mergeCell ref="AW410:AX410"/>
    <mergeCell ref="AY410:AZ410"/>
    <mergeCell ref="BA410:BB410"/>
    <mergeCell ref="BC410:BD410"/>
    <mergeCell ref="AR410:AS410"/>
    <mergeCell ref="AJ410:AK410"/>
    <mergeCell ref="AL410:AM410"/>
    <mergeCell ref="AN410:AO410"/>
    <mergeCell ref="AP410:AQ410"/>
    <mergeCell ref="AG409:AH409"/>
    <mergeCell ref="AC409:AD409"/>
    <mergeCell ref="AE409:AF409"/>
    <mergeCell ref="Y409:Z409"/>
    <mergeCell ref="AA409:AB409"/>
    <mergeCell ref="N409:O409"/>
    <mergeCell ref="P409:Q409"/>
    <mergeCell ref="R409:S409"/>
    <mergeCell ref="T409:U409"/>
    <mergeCell ref="V409:W409"/>
    <mergeCell ref="AR409:AS409"/>
    <mergeCell ref="AJ409:AK409"/>
    <mergeCell ref="AL409:AM409"/>
    <mergeCell ref="AN409:AO409"/>
    <mergeCell ref="DW412:DX412"/>
    <mergeCell ref="DJ412:DK412"/>
    <mergeCell ref="DL412:DM412"/>
    <mergeCell ref="DD412:DE412"/>
    <mergeCell ref="DF412:DG412"/>
    <mergeCell ref="DH412:DI412"/>
    <mergeCell ref="CU412:CV412"/>
    <mergeCell ref="CW412:CX412"/>
    <mergeCell ref="CY412:CZ412"/>
    <mergeCell ref="DA412:DB412"/>
    <mergeCell ref="CS412:CT412"/>
    <mergeCell ref="CH412:CI412"/>
    <mergeCell ref="CJ412:CK412"/>
    <mergeCell ref="CL412:CM412"/>
    <mergeCell ref="CN412:CO412"/>
    <mergeCell ref="CP412:CQ412"/>
    <mergeCell ref="CC412:CD412"/>
    <mergeCell ref="CE412:CF412"/>
    <mergeCell ref="DO410:DP410"/>
    <mergeCell ref="DQ410:DR410"/>
    <mergeCell ref="DS410:DT410"/>
    <mergeCell ref="DU410:DV410"/>
    <mergeCell ref="DW410:DX410"/>
    <mergeCell ref="DL410:DM410"/>
    <mergeCell ref="DD410:DE410"/>
    <mergeCell ref="DF410:DG410"/>
    <mergeCell ref="DH410:DI410"/>
    <mergeCell ref="DJ410:DK410"/>
    <mergeCell ref="CW410:CX410"/>
    <mergeCell ref="CY410:CZ410"/>
    <mergeCell ref="DA410:DB410"/>
    <mergeCell ref="CS410:CT410"/>
    <mergeCell ref="CU410:CV410"/>
    <mergeCell ref="CH410:CI410"/>
    <mergeCell ref="CJ410:CK410"/>
    <mergeCell ref="CL410:CM410"/>
    <mergeCell ref="CN410:CO410"/>
    <mergeCell ref="CP410:CQ410"/>
    <mergeCell ref="CE410:CF410"/>
    <mergeCell ref="CC411:CD411"/>
    <mergeCell ref="DO411:DP411"/>
    <mergeCell ref="DQ411:DR411"/>
    <mergeCell ref="DS411:DT411"/>
    <mergeCell ref="DU411:DV411"/>
    <mergeCell ref="DW411:DX411"/>
    <mergeCell ref="DL411:DM411"/>
    <mergeCell ref="DD411:DE411"/>
    <mergeCell ref="DF411:DG411"/>
    <mergeCell ref="DH411:DI411"/>
    <mergeCell ref="DJ411:DK411"/>
    <mergeCell ref="CW411:CX411"/>
    <mergeCell ref="CY411:CZ411"/>
    <mergeCell ref="DA411:DB411"/>
    <mergeCell ref="CS411:CT411"/>
    <mergeCell ref="CU411:CV411"/>
    <mergeCell ref="CH411:CI411"/>
    <mergeCell ref="CJ411:CK411"/>
    <mergeCell ref="CL411:CM411"/>
    <mergeCell ref="CN411:CO411"/>
    <mergeCell ref="CP411:CQ411"/>
    <mergeCell ref="CE411:CF411"/>
    <mergeCell ref="AG411:AH411"/>
    <mergeCell ref="AC411:AD411"/>
    <mergeCell ref="AE411:AF411"/>
    <mergeCell ref="Y411:Z411"/>
    <mergeCell ref="AA411:AB411"/>
    <mergeCell ref="N411:O411"/>
    <mergeCell ref="P411:Q411"/>
    <mergeCell ref="R411:S411"/>
    <mergeCell ref="T411:U411"/>
    <mergeCell ref="V411:W411"/>
    <mergeCell ref="AR411:AS411"/>
    <mergeCell ref="AJ411:AK411"/>
    <mergeCell ref="AL411:AM411"/>
    <mergeCell ref="AN411:AO411"/>
    <mergeCell ref="AP411:AQ411"/>
    <mergeCell ref="BW411:BX411"/>
    <mergeCell ref="BY411:BZ411"/>
    <mergeCell ref="CA411:CB411"/>
    <mergeCell ref="BJ411:BK411"/>
    <mergeCell ref="BL411:BM411"/>
    <mergeCell ref="BN411:BO411"/>
    <mergeCell ref="BF411:BG411"/>
    <mergeCell ref="BH411:BI411"/>
    <mergeCell ref="AU411:AV411"/>
    <mergeCell ref="AW411:AX411"/>
    <mergeCell ref="AY411:AZ411"/>
    <mergeCell ref="BA411:BB411"/>
    <mergeCell ref="BC411:BD411"/>
    <mergeCell ref="BJ415:BK415"/>
    <mergeCell ref="BL415:BM415"/>
    <mergeCell ref="BN415:BO415"/>
    <mergeCell ref="BF415:BG415"/>
    <mergeCell ref="BH415:BI415"/>
    <mergeCell ref="AU415:AV415"/>
    <mergeCell ref="AW415:AX415"/>
    <mergeCell ref="AY415:AZ415"/>
    <mergeCell ref="BA415:BB415"/>
    <mergeCell ref="BC415:BD415"/>
    <mergeCell ref="AR415:AS415"/>
    <mergeCell ref="AJ415:AK415"/>
    <mergeCell ref="AL415:AM415"/>
    <mergeCell ref="AN415:AO415"/>
    <mergeCell ref="AP415:AQ415"/>
    <mergeCell ref="AC415:AD415"/>
    <mergeCell ref="AE415:AF415"/>
    <mergeCell ref="AG412:AH412"/>
    <mergeCell ref="AA412:AB412"/>
    <mergeCell ref="AC412:AD412"/>
    <mergeCell ref="AE412:AF412"/>
    <mergeCell ref="Y412:Z412"/>
    <mergeCell ref="J412:M412"/>
    <mergeCell ref="N412:O412"/>
    <mergeCell ref="P412:Q412"/>
    <mergeCell ref="R412:S412"/>
    <mergeCell ref="T412:U412"/>
    <mergeCell ref="V412:W412"/>
    <mergeCell ref="BW412:BX412"/>
    <mergeCell ref="BY412:BZ412"/>
    <mergeCell ref="CA412:CB412"/>
    <mergeCell ref="BH412:BI412"/>
    <mergeCell ref="BJ412:BK412"/>
    <mergeCell ref="BL412:BM412"/>
    <mergeCell ref="BN412:BO412"/>
    <mergeCell ref="BF412:BG412"/>
    <mergeCell ref="AU412:AV412"/>
    <mergeCell ref="AW412:AX412"/>
    <mergeCell ref="AY412:AZ412"/>
    <mergeCell ref="BA412:BB412"/>
    <mergeCell ref="BC412:BD412"/>
    <mergeCell ref="AP412:AQ412"/>
    <mergeCell ref="AR412:AS412"/>
    <mergeCell ref="AJ412:AK412"/>
    <mergeCell ref="AL412:AM412"/>
    <mergeCell ref="AN412:AO412"/>
    <mergeCell ref="N416:O416"/>
    <mergeCell ref="P416:Q416"/>
    <mergeCell ref="R416:S416"/>
    <mergeCell ref="T416:U416"/>
    <mergeCell ref="V416:W416"/>
    <mergeCell ref="DO415:DP415"/>
    <mergeCell ref="DQ415:DR415"/>
    <mergeCell ref="DS415:DT415"/>
    <mergeCell ref="DU415:DV415"/>
    <mergeCell ref="AC416:AD416"/>
    <mergeCell ref="AE416:AF416"/>
    <mergeCell ref="AG415:AH415"/>
    <mergeCell ref="Y415:Z415"/>
    <mergeCell ref="AA415:AB415"/>
    <mergeCell ref="N415:O415"/>
    <mergeCell ref="P415:Q415"/>
    <mergeCell ref="R415:S415"/>
    <mergeCell ref="T415:U415"/>
    <mergeCell ref="V415:W415"/>
    <mergeCell ref="DO412:DP412"/>
    <mergeCell ref="DQ412:DR412"/>
    <mergeCell ref="DS412:DT412"/>
    <mergeCell ref="DU412:DV412"/>
    <mergeCell ref="AG416:AH416"/>
    <mergeCell ref="Y416:Z416"/>
    <mergeCell ref="AA416:AB416"/>
    <mergeCell ref="DW415:DX415"/>
    <mergeCell ref="DL415:DM415"/>
    <mergeCell ref="DD415:DE415"/>
    <mergeCell ref="DF415:DG415"/>
    <mergeCell ref="DH415:DI415"/>
    <mergeCell ref="DJ415:DK415"/>
    <mergeCell ref="CW415:CX415"/>
    <mergeCell ref="CY415:CZ415"/>
    <mergeCell ref="DA415:DB415"/>
    <mergeCell ref="CS415:CT415"/>
    <mergeCell ref="CU415:CV415"/>
    <mergeCell ref="CH415:CI415"/>
    <mergeCell ref="CJ415:CK415"/>
    <mergeCell ref="CL415:CM415"/>
    <mergeCell ref="CN415:CO415"/>
    <mergeCell ref="CP415:CQ415"/>
    <mergeCell ref="CE415:CF415"/>
    <mergeCell ref="BW415:BX415"/>
    <mergeCell ref="BY415:BZ415"/>
    <mergeCell ref="CA415:CB415"/>
    <mergeCell ref="CC415:CD415"/>
    <mergeCell ref="BJ416:BK416"/>
    <mergeCell ref="BL416:BM416"/>
    <mergeCell ref="BN416:BO416"/>
    <mergeCell ref="BF416:BG416"/>
    <mergeCell ref="BH416:BI416"/>
    <mergeCell ref="AU416:AV416"/>
    <mergeCell ref="AW416:AX416"/>
    <mergeCell ref="AY416:AZ416"/>
    <mergeCell ref="BA416:BB416"/>
    <mergeCell ref="BC416:BD416"/>
    <mergeCell ref="AR416:AS416"/>
    <mergeCell ref="AJ416:AK416"/>
    <mergeCell ref="AL416:AM416"/>
    <mergeCell ref="AN416:AO416"/>
    <mergeCell ref="AP416:AQ416"/>
    <mergeCell ref="DO416:DP416"/>
    <mergeCell ref="DQ416:DR416"/>
    <mergeCell ref="DS416:DT416"/>
    <mergeCell ref="DU416:DV416"/>
    <mergeCell ref="DW416:DX416"/>
    <mergeCell ref="DL416:DM416"/>
    <mergeCell ref="DD416:DE416"/>
    <mergeCell ref="DF416:DG416"/>
    <mergeCell ref="DH416:DI416"/>
    <mergeCell ref="DJ416:DK416"/>
    <mergeCell ref="CW416:CX416"/>
    <mergeCell ref="CY416:CZ416"/>
    <mergeCell ref="DA416:DB416"/>
    <mergeCell ref="CS416:CT416"/>
    <mergeCell ref="CU416:CV416"/>
    <mergeCell ref="CH416:CI416"/>
    <mergeCell ref="CJ416:CK416"/>
    <mergeCell ref="CL416:CM416"/>
    <mergeCell ref="CN416:CO416"/>
    <mergeCell ref="CP416:CQ416"/>
    <mergeCell ref="CE416:CF416"/>
    <mergeCell ref="BW416:BX416"/>
    <mergeCell ref="BY416:BZ416"/>
    <mergeCell ref="CA416:CB416"/>
    <mergeCell ref="CC416:CD416"/>
    <mergeCell ref="N418:O418"/>
    <mergeCell ref="P418:Q418"/>
    <mergeCell ref="R418:S418"/>
    <mergeCell ref="T418:U418"/>
    <mergeCell ref="V418:W418"/>
    <mergeCell ref="DO417:DP417"/>
    <mergeCell ref="DQ417:DR417"/>
    <mergeCell ref="DS417:DT417"/>
    <mergeCell ref="DU417:DV417"/>
    <mergeCell ref="DW417:DX417"/>
    <mergeCell ref="DL417:DM417"/>
    <mergeCell ref="DD417:DE417"/>
    <mergeCell ref="DF417:DG417"/>
    <mergeCell ref="DH417:DI417"/>
    <mergeCell ref="DJ417:DK417"/>
    <mergeCell ref="CW417:CX417"/>
    <mergeCell ref="CY417:CZ417"/>
    <mergeCell ref="DA417:DB417"/>
    <mergeCell ref="CS417:CT417"/>
    <mergeCell ref="CU417:CV417"/>
    <mergeCell ref="CH417:CI417"/>
    <mergeCell ref="CJ417:CK417"/>
    <mergeCell ref="CL417:CM417"/>
    <mergeCell ref="CN417:CO417"/>
    <mergeCell ref="CP417:CQ417"/>
    <mergeCell ref="CE417:CF417"/>
    <mergeCell ref="BW417:BX417"/>
    <mergeCell ref="BY417:BZ417"/>
    <mergeCell ref="CA417:CB417"/>
    <mergeCell ref="CC417:CD417"/>
    <mergeCell ref="BJ418:BK418"/>
    <mergeCell ref="BL418:BM418"/>
    <mergeCell ref="BN418:BO418"/>
    <mergeCell ref="BF418:BG418"/>
    <mergeCell ref="BH418:BI418"/>
    <mergeCell ref="AU418:AV418"/>
    <mergeCell ref="AW418:AX418"/>
    <mergeCell ref="AY418:AZ418"/>
    <mergeCell ref="BA418:BB418"/>
    <mergeCell ref="BC418:BD418"/>
    <mergeCell ref="AR418:AS418"/>
    <mergeCell ref="AJ418:AK418"/>
    <mergeCell ref="AL418:AM418"/>
    <mergeCell ref="AN418:AO418"/>
    <mergeCell ref="AP418:AQ418"/>
    <mergeCell ref="AC418:AD418"/>
    <mergeCell ref="AE418:AF418"/>
    <mergeCell ref="AG417:AH417"/>
    <mergeCell ref="Y417:Z417"/>
    <mergeCell ref="AA417:AB417"/>
    <mergeCell ref="N417:O417"/>
    <mergeCell ref="P417:Q417"/>
    <mergeCell ref="R417:S417"/>
    <mergeCell ref="T417:U417"/>
    <mergeCell ref="V417:W417"/>
    <mergeCell ref="AR417:AS417"/>
    <mergeCell ref="AJ417:AK417"/>
    <mergeCell ref="AL417:AM417"/>
    <mergeCell ref="AN417:AO417"/>
    <mergeCell ref="AP417:AQ417"/>
    <mergeCell ref="AC417:AD417"/>
    <mergeCell ref="DO418:DP418"/>
    <mergeCell ref="DQ418:DR418"/>
    <mergeCell ref="DS418:DT418"/>
    <mergeCell ref="DU418:DV418"/>
    <mergeCell ref="DW418:DX418"/>
    <mergeCell ref="DL418:DM418"/>
    <mergeCell ref="DD418:DE418"/>
    <mergeCell ref="DF418:DG418"/>
    <mergeCell ref="DH418:DI418"/>
    <mergeCell ref="DJ418:DK418"/>
    <mergeCell ref="CW418:CX418"/>
    <mergeCell ref="CY418:CZ418"/>
    <mergeCell ref="DA418:DB418"/>
    <mergeCell ref="CS418:CT418"/>
    <mergeCell ref="CU418:CV418"/>
    <mergeCell ref="CH418:CI418"/>
    <mergeCell ref="CJ418:CK418"/>
    <mergeCell ref="CL418:CM418"/>
    <mergeCell ref="CN418:CO418"/>
    <mergeCell ref="CP418:CQ418"/>
    <mergeCell ref="CE418:CF418"/>
    <mergeCell ref="BW418:BX418"/>
    <mergeCell ref="BY418:BZ418"/>
    <mergeCell ref="CA418:CB418"/>
    <mergeCell ref="CC418:CD418"/>
    <mergeCell ref="BJ417:BK417"/>
    <mergeCell ref="BL417:BM417"/>
    <mergeCell ref="BN417:BO417"/>
    <mergeCell ref="BF417:BG417"/>
    <mergeCell ref="BH417:BI417"/>
    <mergeCell ref="AU417:AV417"/>
    <mergeCell ref="AW417:AX417"/>
    <mergeCell ref="AY417:AZ417"/>
    <mergeCell ref="BA417:BB417"/>
    <mergeCell ref="BC417:BD417"/>
    <mergeCell ref="AG418:AH418"/>
    <mergeCell ref="Y418:Z418"/>
    <mergeCell ref="AA418:AB418"/>
    <mergeCell ref="AE417:AF417"/>
    <mergeCell ref="BJ419:BK419"/>
    <mergeCell ref="BL419:BM419"/>
    <mergeCell ref="BN419:BO419"/>
    <mergeCell ref="BF419:BG419"/>
    <mergeCell ref="BH419:BI419"/>
    <mergeCell ref="AU419:AV419"/>
    <mergeCell ref="AW419:AX419"/>
    <mergeCell ref="AY419:AZ419"/>
    <mergeCell ref="BA419:BB419"/>
    <mergeCell ref="BC419:BD419"/>
    <mergeCell ref="N420:O420"/>
    <mergeCell ref="P420:Q420"/>
    <mergeCell ref="R420:S420"/>
    <mergeCell ref="T420:U420"/>
    <mergeCell ref="V420:W420"/>
    <mergeCell ref="DO419:DP419"/>
    <mergeCell ref="DQ419:DR419"/>
    <mergeCell ref="DS419:DT419"/>
    <mergeCell ref="DU419:DV419"/>
    <mergeCell ref="DW419:DX419"/>
    <mergeCell ref="DL419:DM419"/>
    <mergeCell ref="DD419:DE419"/>
    <mergeCell ref="DF419:DG419"/>
    <mergeCell ref="DH419:DI419"/>
    <mergeCell ref="DJ419:DK419"/>
    <mergeCell ref="CW419:CX419"/>
    <mergeCell ref="CY419:CZ419"/>
    <mergeCell ref="DA419:DB419"/>
    <mergeCell ref="CS419:CT419"/>
    <mergeCell ref="CU419:CV419"/>
    <mergeCell ref="CH419:CI419"/>
    <mergeCell ref="CJ419:CK419"/>
    <mergeCell ref="CL419:CM419"/>
    <mergeCell ref="CN419:CO419"/>
    <mergeCell ref="CP419:CQ419"/>
    <mergeCell ref="CE419:CF419"/>
    <mergeCell ref="BW419:BX419"/>
    <mergeCell ref="BY419:BZ419"/>
    <mergeCell ref="CA419:CB419"/>
    <mergeCell ref="CC419:CD419"/>
    <mergeCell ref="BJ420:BK420"/>
    <mergeCell ref="BL420:BM420"/>
    <mergeCell ref="AR420:AS420"/>
    <mergeCell ref="AJ420:AK420"/>
    <mergeCell ref="AL420:AM420"/>
    <mergeCell ref="AN420:AO420"/>
    <mergeCell ref="AP420:AQ420"/>
    <mergeCell ref="AC420:AD420"/>
    <mergeCell ref="AE420:AF420"/>
    <mergeCell ref="AG419:AH419"/>
    <mergeCell ref="Y419:Z419"/>
    <mergeCell ref="AA419:AB419"/>
    <mergeCell ref="N419:O419"/>
    <mergeCell ref="P419:Q419"/>
    <mergeCell ref="R419:S419"/>
    <mergeCell ref="T419:U419"/>
    <mergeCell ref="V419:W419"/>
    <mergeCell ref="AR419:AS419"/>
    <mergeCell ref="AJ419:AK419"/>
    <mergeCell ref="AL419:AM419"/>
    <mergeCell ref="AN419:AO419"/>
    <mergeCell ref="AP419:AQ419"/>
    <mergeCell ref="AC419:AD419"/>
    <mergeCell ref="AE419:AF419"/>
    <mergeCell ref="V421:W421"/>
    <mergeCell ref="DO420:DP420"/>
    <mergeCell ref="DQ420:DR420"/>
    <mergeCell ref="AR421:AS421"/>
    <mergeCell ref="AJ421:AK421"/>
    <mergeCell ref="AL421:AM421"/>
    <mergeCell ref="AN421:AO421"/>
    <mergeCell ref="AP421:AQ421"/>
    <mergeCell ref="AC421:AD421"/>
    <mergeCell ref="AE421:AF421"/>
    <mergeCell ref="AG420:AH420"/>
    <mergeCell ref="Y420:Z420"/>
    <mergeCell ref="AA420:AB420"/>
    <mergeCell ref="DS420:DT420"/>
    <mergeCell ref="DU420:DV420"/>
    <mergeCell ref="DW420:DX420"/>
    <mergeCell ref="DL420:DM420"/>
    <mergeCell ref="DD420:DE420"/>
    <mergeCell ref="DF420:DG420"/>
    <mergeCell ref="DH420:DI420"/>
    <mergeCell ref="DJ420:DK420"/>
    <mergeCell ref="CW420:CX420"/>
    <mergeCell ref="CY420:CZ420"/>
    <mergeCell ref="DA420:DB420"/>
    <mergeCell ref="CS420:CT420"/>
    <mergeCell ref="CU420:CV420"/>
    <mergeCell ref="CH420:CI420"/>
    <mergeCell ref="CJ420:CK420"/>
    <mergeCell ref="CL420:CM420"/>
    <mergeCell ref="CN420:CO420"/>
    <mergeCell ref="CP420:CQ420"/>
    <mergeCell ref="CE420:CF420"/>
    <mergeCell ref="BW420:BX420"/>
    <mergeCell ref="BY420:BZ420"/>
    <mergeCell ref="CA420:CB420"/>
    <mergeCell ref="CC420:CD420"/>
    <mergeCell ref="BJ421:BK421"/>
    <mergeCell ref="BL421:BM421"/>
    <mergeCell ref="BN421:BO421"/>
    <mergeCell ref="BF421:BG421"/>
    <mergeCell ref="BH421:BI421"/>
    <mergeCell ref="AU421:AV421"/>
    <mergeCell ref="AW421:AX421"/>
    <mergeCell ref="AY421:AZ421"/>
    <mergeCell ref="BA421:BB421"/>
    <mergeCell ref="BC421:BD421"/>
    <mergeCell ref="BN420:BO420"/>
    <mergeCell ref="BF420:BG420"/>
    <mergeCell ref="BH420:BI420"/>
    <mergeCell ref="AU420:AV420"/>
    <mergeCell ref="AW420:AX420"/>
    <mergeCell ref="AY420:AZ420"/>
    <mergeCell ref="BA420:BB420"/>
    <mergeCell ref="BC420:BD420"/>
    <mergeCell ref="AL423:AM423"/>
    <mergeCell ref="AN423:AO423"/>
    <mergeCell ref="AP423:AQ423"/>
    <mergeCell ref="AC423:AD423"/>
    <mergeCell ref="AE423:AF423"/>
    <mergeCell ref="AG422:AH422"/>
    <mergeCell ref="Y422:Z422"/>
    <mergeCell ref="AA422:AB422"/>
    <mergeCell ref="N422:O422"/>
    <mergeCell ref="P422:Q422"/>
    <mergeCell ref="R422:S422"/>
    <mergeCell ref="T422:U422"/>
    <mergeCell ref="V422:W422"/>
    <mergeCell ref="DO421:DP421"/>
    <mergeCell ref="DQ421:DR421"/>
    <mergeCell ref="DS421:DT421"/>
    <mergeCell ref="DU421:DV421"/>
    <mergeCell ref="DW421:DX421"/>
    <mergeCell ref="DL421:DM421"/>
    <mergeCell ref="DD421:DE421"/>
    <mergeCell ref="DF421:DG421"/>
    <mergeCell ref="DH421:DI421"/>
    <mergeCell ref="DJ421:DK421"/>
    <mergeCell ref="CW421:CX421"/>
    <mergeCell ref="CY421:CZ421"/>
    <mergeCell ref="DA421:DB421"/>
    <mergeCell ref="CS421:CT421"/>
    <mergeCell ref="CU421:CV421"/>
    <mergeCell ref="CH421:CI421"/>
    <mergeCell ref="CJ421:CK421"/>
    <mergeCell ref="CL421:CM421"/>
    <mergeCell ref="CN421:CO421"/>
    <mergeCell ref="CP421:CQ421"/>
    <mergeCell ref="CE421:CF421"/>
    <mergeCell ref="BW421:BX421"/>
    <mergeCell ref="BY421:BZ421"/>
    <mergeCell ref="CA421:CB421"/>
    <mergeCell ref="CC421:CD421"/>
    <mergeCell ref="BJ422:BK422"/>
    <mergeCell ref="BL422:BM422"/>
    <mergeCell ref="BN422:BO422"/>
    <mergeCell ref="BF422:BG422"/>
    <mergeCell ref="BH422:BI422"/>
    <mergeCell ref="AU422:AV422"/>
    <mergeCell ref="AW422:AX422"/>
    <mergeCell ref="AY422:AZ422"/>
    <mergeCell ref="BA422:BB422"/>
    <mergeCell ref="BC422:BD422"/>
    <mergeCell ref="AR422:AS422"/>
    <mergeCell ref="AJ422:AK422"/>
    <mergeCell ref="AL422:AM422"/>
    <mergeCell ref="AN422:AO422"/>
    <mergeCell ref="AP422:AQ422"/>
    <mergeCell ref="AC422:AD422"/>
    <mergeCell ref="AE422:AF422"/>
    <mergeCell ref="AG421:AH421"/>
    <mergeCell ref="Y421:Z421"/>
    <mergeCell ref="AA421:AB421"/>
    <mergeCell ref="N421:O421"/>
    <mergeCell ref="P421:Q421"/>
    <mergeCell ref="R421:S421"/>
    <mergeCell ref="T421:U421"/>
    <mergeCell ref="DO422:DP422"/>
    <mergeCell ref="DQ422:DR422"/>
    <mergeCell ref="DS422:DT422"/>
    <mergeCell ref="DU422:DV422"/>
    <mergeCell ref="DW422:DX422"/>
    <mergeCell ref="DL422:DM422"/>
    <mergeCell ref="DD422:DE422"/>
    <mergeCell ref="DF422:DG422"/>
    <mergeCell ref="DH422:DI422"/>
    <mergeCell ref="DJ422:DK422"/>
    <mergeCell ref="CW422:CX422"/>
    <mergeCell ref="CY422:CZ422"/>
    <mergeCell ref="DA422:DB422"/>
    <mergeCell ref="CS422:CT422"/>
    <mergeCell ref="CU422:CV422"/>
    <mergeCell ref="CH422:CI422"/>
    <mergeCell ref="CJ422:CK422"/>
    <mergeCell ref="CL422:CM422"/>
    <mergeCell ref="CN422:CO422"/>
    <mergeCell ref="CP422:CQ422"/>
    <mergeCell ref="CE422:CF422"/>
    <mergeCell ref="BW422:BX422"/>
    <mergeCell ref="BY422:BZ422"/>
    <mergeCell ref="CA422:CB422"/>
    <mergeCell ref="CC422:CD422"/>
    <mergeCell ref="BJ423:BK423"/>
    <mergeCell ref="BL423:BM423"/>
    <mergeCell ref="BN423:BO423"/>
    <mergeCell ref="BF423:BG423"/>
    <mergeCell ref="BH423:BI423"/>
    <mergeCell ref="AU423:AV423"/>
    <mergeCell ref="AW423:AX423"/>
    <mergeCell ref="AY423:AZ423"/>
    <mergeCell ref="BA423:BB423"/>
    <mergeCell ref="BC423:BD423"/>
    <mergeCell ref="AN425:AO425"/>
    <mergeCell ref="AP425:AQ425"/>
    <mergeCell ref="AC425:AD425"/>
    <mergeCell ref="AE425:AF425"/>
    <mergeCell ref="AG424:AH424"/>
    <mergeCell ref="Y424:Z424"/>
    <mergeCell ref="AA424:AB424"/>
    <mergeCell ref="N424:O424"/>
    <mergeCell ref="P424:Q424"/>
    <mergeCell ref="R424:S424"/>
    <mergeCell ref="T424:U424"/>
    <mergeCell ref="V424:W424"/>
    <mergeCell ref="DO423:DP423"/>
    <mergeCell ref="DQ423:DR423"/>
    <mergeCell ref="DS423:DT423"/>
    <mergeCell ref="DU423:DV423"/>
    <mergeCell ref="DW423:DX423"/>
    <mergeCell ref="DL423:DM423"/>
    <mergeCell ref="DD423:DE423"/>
    <mergeCell ref="DF423:DG423"/>
    <mergeCell ref="DH423:DI423"/>
    <mergeCell ref="DJ423:DK423"/>
    <mergeCell ref="CW423:CX423"/>
    <mergeCell ref="CY423:CZ423"/>
    <mergeCell ref="DA423:DB423"/>
    <mergeCell ref="CS423:CT423"/>
    <mergeCell ref="CU423:CV423"/>
    <mergeCell ref="CH423:CI423"/>
    <mergeCell ref="CJ423:CK423"/>
    <mergeCell ref="CL423:CM423"/>
    <mergeCell ref="CN423:CO423"/>
    <mergeCell ref="CP423:CQ423"/>
    <mergeCell ref="CE423:CF423"/>
    <mergeCell ref="BW423:BX423"/>
    <mergeCell ref="BY423:BZ423"/>
    <mergeCell ref="CA423:CB423"/>
    <mergeCell ref="CC423:CD423"/>
    <mergeCell ref="BJ424:BK424"/>
    <mergeCell ref="BL424:BM424"/>
    <mergeCell ref="BN424:BO424"/>
    <mergeCell ref="BF424:BG424"/>
    <mergeCell ref="BH424:BI424"/>
    <mergeCell ref="AU424:AV424"/>
    <mergeCell ref="AW424:AX424"/>
    <mergeCell ref="AY424:AZ424"/>
    <mergeCell ref="BA424:BB424"/>
    <mergeCell ref="BC424:BD424"/>
    <mergeCell ref="AR424:AS424"/>
    <mergeCell ref="AJ424:AK424"/>
    <mergeCell ref="AL424:AM424"/>
    <mergeCell ref="AN424:AO424"/>
    <mergeCell ref="AP424:AQ424"/>
    <mergeCell ref="AC424:AD424"/>
    <mergeCell ref="AE424:AF424"/>
    <mergeCell ref="AG423:AH423"/>
    <mergeCell ref="Y423:Z423"/>
    <mergeCell ref="AA423:AB423"/>
    <mergeCell ref="N423:O423"/>
    <mergeCell ref="P423:Q423"/>
    <mergeCell ref="R423:S423"/>
    <mergeCell ref="T423:U423"/>
    <mergeCell ref="V423:W423"/>
    <mergeCell ref="AR423:AS423"/>
    <mergeCell ref="AJ423:AK423"/>
    <mergeCell ref="DO424:DP424"/>
    <mergeCell ref="DQ424:DR424"/>
    <mergeCell ref="DS424:DT424"/>
    <mergeCell ref="DU424:DV424"/>
    <mergeCell ref="DW424:DX424"/>
    <mergeCell ref="DL424:DM424"/>
    <mergeCell ref="DD424:DE424"/>
    <mergeCell ref="DF424:DG424"/>
    <mergeCell ref="DH424:DI424"/>
    <mergeCell ref="DJ424:DK424"/>
    <mergeCell ref="CW424:CX424"/>
    <mergeCell ref="CY424:CZ424"/>
    <mergeCell ref="DA424:DB424"/>
    <mergeCell ref="CS424:CT424"/>
    <mergeCell ref="CU424:CV424"/>
    <mergeCell ref="CH424:CI424"/>
    <mergeCell ref="CJ424:CK424"/>
    <mergeCell ref="CL424:CM424"/>
    <mergeCell ref="CN424:CO424"/>
    <mergeCell ref="CP424:CQ424"/>
    <mergeCell ref="CE424:CF424"/>
    <mergeCell ref="BW424:BX424"/>
    <mergeCell ref="BY424:BZ424"/>
    <mergeCell ref="CA424:CB424"/>
    <mergeCell ref="CC424:CD424"/>
    <mergeCell ref="BJ425:BK425"/>
    <mergeCell ref="BL425:BM425"/>
    <mergeCell ref="BN425:BO425"/>
    <mergeCell ref="BF425:BG425"/>
    <mergeCell ref="BH425:BI425"/>
    <mergeCell ref="AU425:AV425"/>
    <mergeCell ref="AW425:AX425"/>
    <mergeCell ref="AY425:AZ425"/>
    <mergeCell ref="BA425:BB425"/>
    <mergeCell ref="BC425:BD425"/>
    <mergeCell ref="AP427:AQ427"/>
    <mergeCell ref="AC427:AD427"/>
    <mergeCell ref="AE427:AF427"/>
    <mergeCell ref="AG426:AH426"/>
    <mergeCell ref="Y426:Z426"/>
    <mergeCell ref="AA426:AB426"/>
    <mergeCell ref="N426:O426"/>
    <mergeCell ref="P426:Q426"/>
    <mergeCell ref="R426:S426"/>
    <mergeCell ref="T426:U426"/>
    <mergeCell ref="V426:W426"/>
    <mergeCell ref="DO425:DP425"/>
    <mergeCell ref="DQ425:DR425"/>
    <mergeCell ref="DS425:DT425"/>
    <mergeCell ref="DU425:DV425"/>
    <mergeCell ref="DW425:DX425"/>
    <mergeCell ref="DL425:DM425"/>
    <mergeCell ref="DD425:DE425"/>
    <mergeCell ref="DF425:DG425"/>
    <mergeCell ref="DH425:DI425"/>
    <mergeCell ref="DJ425:DK425"/>
    <mergeCell ref="CW425:CX425"/>
    <mergeCell ref="CY425:CZ425"/>
    <mergeCell ref="DA425:DB425"/>
    <mergeCell ref="CS425:CT425"/>
    <mergeCell ref="CU425:CV425"/>
    <mergeCell ref="CH425:CI425"/>
    <mergeCell ref="CJ425:CK425"/>
    <mergeCell ref="CL425:CM425"/>
    <mergeCell ref="CN425:CO425"/>
    <mergeCell ref="CP425:CQ425"/>
    <mergeCell ref="CE425:CF425"/>
    <mergeCell ref="BW425:BX425"/>
    <mergeCell ref="BY425:BZ425"/>
    <mergeCell ref="CA425:CB425"/>
    <mergeCell ref="CC425:CD425"/>
    <mergeCell ref="BJ426:BK426"/>
    <mergeCell ref="BL426:BM426"/>
    <mergeCell ref="BN426:BO426"/>
    <mergeCell ref="BF426:BG426"/>
    <mergeCell ref="BH426:BI426"/>
    <mergeCell ref="AU426:AV426"/>
    <mergeCell ref="AW426:AX426"/>
    <mergeCell ref="AY426:AZ426"/>
    <mergeCell ref="BA426:BB426"/>
    <mergeCell ref="BC426:BD426"/>
    <mergeCell ref="AR426:AS426"/>
    <mergeCell ref="AJ426:AK426"/>
    <mergeCell ref="AL426:AM426"/>
    <mergeCell ref="AN426:AO426"/>
    <mergeCell ref="AP426:AQ426"/>
    <mergeCell ref="AC426:AD426"/>
    <mergeCell ref="AE426:AF426"/>
    <mergeCell ref="AG425:AH425"/>
    <mergeCell ref="Y425:Z425"/>
    <mergeCell ref="AA425:AB425"/>
    <mergeCell ref="N425:O425"/>
    <mergeCell ref="P425:Q425"/>
    <mergeCell ref="R425:S425"/>
    <mergeCell ref="T425:U425"/>
    <mergeCell ref="V425:W425"/>
    <mergeCell ref="AR425:AS425"/>
    <mergeCell ref="AJ425:AK425"/>
    <mergeCell ref="AL425:AM425"/>
    <mergeCell ref="DO426:DP426"/>
    <mergeCell ref="DQ426:DR426"/>
    <mergeCell ref="DS426:DT426"/>
    <mergeCell ref="DU426:DV426"/>
    <mergeCell ref="DW426:DX426"/>
    <mergeCell ref="DL426:DM426"/>
    <mergeCell ref="DD426:DE426"/>
    <mergeCell ref="DF426:DG426"/>
    <mergeCell ref="DH426:DI426"/>
    <mergeCell ref="DJ426:DK426"/>
    <mergeCell ref="CW426:CX426"/>
    <mergeCell ref="CY426:CZ426"/>
    <mergeCell ref="DA426:DB426"/>
    <mergeCell ref="CS426:CT426"/>
    <mergeCell ref="CU426:CV426"/>
    <mergeCell ref="CH426:CI426"/>
    <mergeCell ref="CJ426:CK426"/>
    <mergeCell ref="CL426:CM426"/>
    <mergeCell ref="CN426:CO426"/>
    <mergeCell ref="CP426:CQ426"/>
    <mergeCell ref="CE426:CF426"/>
    <mergeCell ref="BW426:BX426"/>
    <mergeCell ref="BY426:BZ426"/>
    <mergeCell ref="CA426:CB426"/>
    <mergeCell ref="CC426:CD426"/>
    <mergeCell ref="BJ427:BK427"/>
    <mergeCell ref="BL427:BM427"/>
    <mergeCell ref="BN427:BO427"/>
    <mergeCell ref="BF427:BG427"/>
    <mergeCell ref="BH427:BI427"/>
    <mergeCell ref="AU427:AV427"/>
    <mergeCell ref="AW427:AX427"/>
    <mergeCell ref="AY427:AZ427"/>
    <mergeCell ref="BA427:BB427"/>
    <mergeCell ref="BC427:BD427"/>
    <mergeCell ref="AC429:AD429"/>
    <mergeCell ref="AE429:AF429"/>
    <mergeCell ref="AG428:AH428"/>
    <mergeCell ref="Y428:Z428"/>
    <mergeCell ref="AA428:AB428"/>
    <mergeCell ref="N428:O428"/>
    <mergeCell ref="P428:Q428"/>
    <mergeCell ref="R428:S428"/>
    <mergeCell ref="T428:U428"/>
    <mergeCell ref="V428:W428"/>
    <mergeCell ref="DO427:DP427"/>
    <mergeCell ref="DQ427:DR427"/>
    <mergeCell ref="DS427:DT427"/>
    <mergeCell ref="DU427:DV427"/>
    <mergeCell ref="DW427:DX427"/>
    <mergeCell ref="DL427:DM427"/>
    <mergeCell ref="DD427:DE427"/>
    <mergeCell ref="DF427:DG427"/>
    <mergeCell ref="DH427:DI427"/>
    <mergeCell ref="DJ427:DK427"/>
    <mergeCell ref="CW427:CX427"/>
    <mergeCell ref="CY427:CZ427"/>
    <mergeCell ref="DA427:DB427"/>
    <mergeCell ref="CS427:CT427"/>
    <mergeCell ref="CU427:CV427"/>
    <mergeCell ref="CH427:CI427"/>
    <mergeCell ref="CJ427:CK427"/>
    <mergeCell ref="CL427:CM427"/>
    <mergeCell ref="CN427:CO427"/>
    <mergeCell ref="CP427:CQ427"/>
    <mergeCell ref="CE427:CF427"/>
    <mergeCell ref="BW427:BX427"/>
    <mergeCell ref="BY427:BZ427"/>
    <mergeCell ref="CA427:CB427"/>
    <mergeCell ref="CC427:CD427"/>
    <mergeCell ref="BJ428:BK428"/>
    <mergeCell ref="BL428:BM428"/>
    <mergeCell ref="BN428:BO428"/>
    <mergeCell ref="BF428:BG428"/>
    <mergeCell ref="BH428:BI428"/>
    <mergeCell ref="AU428:AV428"/>
    <mergeCell ref="AW428:AX428"/>
    <mergeCell ref="AY428:AZ428"/>
    <mergeCell ref="BA428:BB428"/>
    <mergeCell ref="BC428:BD428"/>
    <mergeCell ref="AR428:AS428"/>
    <mergeCell ref="AJ428:AK428"/>
    <mergeCell ref="AL428:AM428"/>
    <mergeCell ref="AN428:AO428"/>
    <mergeCell ref="AP428:AQ428"/>
    <mergeCell ref="AC428:AD428"/>
    <mergeCell ref="AE428:AF428"/>
    <mergeCell ref="AG427:AH427"/>
    <mergeCell ref="Y427:Z427"/>
    <mergeCell ref="AA427:AB427"/>
    <mergeCell ref="N427:O427"/>
    <mergeCell ref="P427:Q427"/>
    <mergeCell ref="R427:S427"/>
    <mergeCell ref="T427:U427"/>
    <mergeCell ref="V427:W427"/>
    <mergeCell ref="AR427:AS427"/>
    <mergeCell ref="AJ427:AK427"/>
    <mergeCell ref="AL427:AM427"/>
    <mergeCell ref="AN427:AO427"/>
    <mergeCell ref="DO428:DP428"/>
    <mergeCell ref="DQ428:DR428"/>
    <mergeCell ref="DS428:DT428"/>
    <mergeCell ref="DU428:DV428"/>
    <mergeCell ref="DW428:DX428"/>
    <mergeCell ref="DL428:DM428"/>
    <mergeCell ref="DD428:DE428"/>
    <mergeCell ref="DF428:DG428"/>
    <mergeCell ref="DH428:DI428"/>
    <mergeCell ref="DJ428:DK428"/>
    <mergeCell ref="CW428:CX428"/>
    <mergeCell ref="CY428:CZ428"/>
    <mergeCell ref="DA428:DB428"/>
    <mergeCell ref="CS428:CT428"/>
    <mergeCell ref="CU428:CV428"/>
    <mergeCell ref="CH428:CI428"/>
    <mergeCell ref="CJ428:CK428"/>
    <mergeCell ref="CL428:CM428"/>
    <mergeCell ref="CN428:CO428"/>
    <mergeCell ref="CP428:CQ428"/>
    <mergeCell ref="CE428:CF428"/>
    <mergeCell ref="BW428:BX428"/>
    <mergeCell ref="BY428:BZ428"/>
    <mergeCell ref="CA428:CB428"/>
    <mergeCell ref="CC428:CD428"/>
    <mergeCell ref="BJ429:BK429"/>
    <mergeCell ref="BL429:BM429"/>
    <mergeCell ref="BN429:BO429"/>
    <mergeCell ref="BF429:BG429"/>
    <mergeCell ref="BH429:BI429"/>
    <mergeCell ref="AU429:AV429"/>
    <mergeCell ref="AW429:AX429"/>
    <mergeCell ref="AY429:AZ429"/>
    <mergeCell ref="BA429:BB429"/>
    <mergeCell ref="BC429:BD429"/>
    <mergeCell ref="AE431:AF431"/>
    <mergeCell ref="AG430:AH430"/>
    <mergeCell ref="Y430:Z430"/>
    <mergeCell ref="AA430:AB430"/>
    <mergeCell ref="N430:O430"/>
    <mergeCell ref="P430:Q430"/>
    <mergeCell ref="R430:S430"/>
    <mergeCell ref="T430:U430"/>
    <mergeCell ref="V430:W430"/>
    <mergeCell ref="DO429:DP429"/>
    <mergeCell ref="DQ429:DR429"/>
    <mergeCell ref="DS429:DT429"/>
    <mergeCell ref="DU429:DV429"/>
    <mergeCell ref="DW429:DX429"/>
    <mergeCell ref="DL429:DM429"/>
    <mergeCell ref="DD429:DE429"/>
    <mergeCell ref="DF429:DG429"/>
    <mergeCell ref="DH429:DI429"/>
    <mergeCell ref="DJ429:DK429"/>
    <mergeCell ref="CW429:CX429"/>
    <mergeCell ref="CY429:CZ429"/>
    <mergeCell ref="DA429:DB429"/>
    <mergeCell ref="CS429:CT429"/>
    <mergeCell ref="CU429:CV429"/>
    <mergeCell ref="CH429:CI429"/>
    <mergeCell ref="CJ429:CK429"/>
    <mergeCell ref="CL429:CM429"/>
    <mergeCell ref="CN429:CO429"/>
    <mergeCell ref="CP429:CQ429"/>
    <mergeCell ref="CE429:CF429"/>
    <mergeCell ref="BW429:BX429"/>
    <mergeCell ref="BY429:BZ429"/>
    <mergeCell ref="CA429:CB429"/>
    <mergeCell ref="CC429:CD429"/>
    <mergeCell ref="BJ430:BK430"/>
    <mergeCell ref="BL430:BM430"/>
    <mergeCell ref="BN430:BO430"/>
    <mergeCell ref="BF430:BG430"/>
    <mergeCell ref="BH430:BI430"/>
    <mergeCell ref="AU430:AV430"/>
    <mergeCell ref="AW430:AX430"/>
    <mergeCell ref="AY430:AZ430"/>
    <mergeCell ref="BA430:BB430"/>
    <mergeCell ref="BC430:BD430"/>
    <mergeCell ref="AR430:AS430"/>
    <mergeCell ref="AJ430:AK430"/>
    <mergeCell ref="AL430:AM430"/>
    <mergeCell ref="AN430:AO430"/>
    <mergeCell ref="AP430:AQ430"/>
    <mergeCell ref="AC430:AD430"/>
    <mergeCell ref="AE430:AF430"/>
    <mergeCell ref="AG429:AH429"/>
    <mergeCell ref="Y429:Z429"/>
    <mergeCell ref="AA429:AB429"/>
    <mergeCell ref="N429:O429"/>
    <mergeCell ref="P429:Q429"/>
    <mergeCell ref="R429:S429"/>
    <mergeCell ref="T429:U429"/>
    <mergeCell ref="V429:W429"/>
    <mergeCell ref="AR429:AS429"/>
    <mergeCell ref="AJ429:AK429"/>
    <mergeCell ref="AL429:AM429"/>
    <mergeCell ref="AN429:AO429"/>
    <mergeCell ref="AP429:AQ429"/>
    <mergeCell ref="DO430:DP430"/>
    <mergeCell ref="DQ430:DR430"/>
    <mergeCell ref="DS430:DT430"/>
    <mergeCell ref="DU430:DV430"/>
    <mergeCell ref="DW430:DX430"/>
    <mergeCell ref="DL430:DM430"/>
    <mergeCell ref="DD430:DE430"/>
    <mergeCell ref="DF430:DG430"/>
    <mergeCell ref="DH430:DI430"/>
    <mergeCell ref="DJ430:DK430"/>
    <mergeCell ref="CW430:CX430"/>
    <mergeCell ref="CY430:CZ430"/>
    <mergeCell ref="DA430:DB430"/>
    <mergeCell ref="CS430:CT430"/>
    <mergeCell ref="CU430:CV430"/>
    <mergeCell ref="CH430:CI430"/>
    <mergeCell ref="CJ430:CK430"/>
    <mergeCell ref="CL430:CM430"/>
    <mergeCell ref="CN430:CO430"/>
    <mergeCell ref="CP430:CQ430"/>
    <mergeCell ref="CE430:CF430"/>
    <mergeCell ref="BW430:BX430"/>
    <mergeCell ref="BY430:BZ430"/>
    <mergeCell ref="CA430:CB430"/>
    <mergeCell ref="CC430:CD430"/>
    <mergeCell ref="BJ431:BK431"/>
    <mergeCell ref="BL431:BM431"/>
    <mergeCell ref="BN431:BO431"/>
    <mergeCell ref="BF431:BG431"/>
    <mergeCell ref="BH431:BI431"/>
    <mergeCell ref="AU431:AV431"/>
    <mergeCell ref="AW431:AX431"/>
    <mergeCell ref="AY431:AZ431"/>
    <mergeCell ref="BA431:BB431"/>
    <mergeCell ref="BC431:BD431"/>
    <mergeCell ref="AG432:AH432"/>
    <mergeCell ref="Y432:Z432"/>
    <mergeCell ref="AA432:AB432"/>
    <mergeCell ref="N432:O432"/>
    <mergeCell ref="P432:Q432"/>
    <mergeCell ref="R432:S432"/>
    <mergeCell ref="T432:U432"/>
    <mergeCell ref="V432:W432"/>
    <mergeCell ref="DO431:DP431"/>
    <mergeCell ref="DQ431:DR431"/>
    <mergeCell ref="DS431:DT431"/>
    <mergeCell ref="DU431:DV431"/>
    <mergeCell ref="DW431:DX431"/>
    <mergeCell ref="DL431:DM431"/>
    <mergeCell ref="DD431:DE431"/>
    <mergeCell ref="DF431:DG431"/>
    <mergeCell ref="DH431:DI431"/>
    <mergeCell ref="DJ431:DK431"/>
    <mergeCell ref="CW431:CX431"/>
    <mergeCell ref="CY431:CZ431"/>
    <mergeCell ref="DA431:DB431"/>
    <mergeCell ref="CS431:CT431"/>
    <mergeCell ref="CU431:CV431"/>
    <mergeCell ref="CH431:CI431"/>
    <mergeCell ref="CJ431:CK431"/>
    <mergeCell ref="CL431:CM431"/>
    <mergeCell ref="CN431:CO431"/>
    <mergeCell ref="CP431:CQ431"/>
    <mergeCell ref="CE431:CF431"/>
    <mergeCell ref="BW431:BX431"/>
    <mergeCell ref="BY431:BZ431"/>
    <mergeCell ref="CA431:CB431"/>
    <mergeCell ref="CC431:CD431"/>
    <mergeCell ref="BJ432:BK432"/>
    <mergeCell ref="BL432:BM432"/>
    <mergeCell ref="BN432:BO432"/>
    <mergeCell ref="BF432:BG432"/>
    <mergeCell ref="BH432:BI432"/>
    <mergeCell ref="AU432:AV432"/>
    <mergeCell ref="AW432:AX432"/>
    <mergeCell ref="AY432:AZ432"/>
    <mergeCell ref="BA432:BB432"/>
    <mergeCell ref="BC432:BD432"/>
    <mergeCell ref="AR432:AS432"/>
    <mergeCell ref="AJ432:AK432"/>
    <mergeCell ref="AL432:AM432"/>
    <mergeCell ref="AN432:AO432"/>
    <mergeCell ref="AP432:AQ432"/>
    <mergeCell ref="AC432:AD432"/>
    <mergeCell ref="AE432:AF432"/>
    <mergeCell ref="AG431:AH431"/>
    <mergeCell ref="Y431:Z431"/>
    <mergeCell ref="AA431:AB431"/>
    <mergeCell ref="N431:O431"/>
    <mergeCell ref="P431:Q431"/>
    <mergeCell ref="R431:S431"/>
    <mergeCell ref="T431:U431"/>
    <mergeCell ref="V431:W431"/>
    <mergeCell ref="AR431:AS431"/>
    <mergeCell ref="AJ431:AK431"/>
    <mergeCell ref="AL431:AM431"/>
    <mergeCell ref="AN431:AO431"/>
    <mergeCell ref="AP431:AQ431"/>
    <mergeCell ref="AC431:AD431"/>
    <mergeCell ref="DO432:DP432"/>
    <mergeCell ref="DQ432:DR432"/>
    <mergeCell ref="DS432:DT432"/>
    <mergeCell ref="DU432:DV432"/>
    <mergeCell ref="DW432:DX432"/>
    <mergeCell ref="DL432:DM432"/>
    <mergeCell ref="DD432:DE432"/>
    <mergeCell ref="DF432:DG432"/>
    <mergeCell ref="DH432:DI432"/>
    <mergeCell ref="DJ432:DK432"/>
    <mergeCell ref="CW432:CX432"/>
    <mergeCell ref="CY432:CZ432"/>
    <mergeCell ref="DA432:DB432"/>
    <mergeCell ref="CS432:CT432"/>
    <mergeCell ref="CU432:CV432"/>
    <mergeCell ref="CH432:CI432"/>
    <mergeCell ref="CJ432:CK432"/>
    <mergeCell ref="CL432:CM432"/>
    <mergeCell ref="CN432:CO432"/>
    <mergeCell ref="CP432:CQ432"/>
    <mergeCell ref="CE432:CF432"/>
    <mergeCell ref="BW432:BX432"/>
    <mergeCell ref="BY432:BZ432"/>
    <mergeCell ref="CA432:CB432"/>
    <mergeCell ref="CC432:CD432"/>
    <mergeCell ref="BJ433:BK433"/>
    <mergeCell ref="BL433:BM433"/>
    <mergeCell ref="BN433:BO433"/>
    <mergeCell ref="BF433:BG433"/>
    <mergeCell ref="BH433:BI433"/>
    <mergeCell ref="AU433:AV433"/>
    <mergeCell ref="AW433:AX433"/>
    <mergeCell ref="AY433:AZ433"/>
    <mergeCell ref="BA433:BB433"/>
    <mergeCell ref="BC433:BD433"/>
    <mergeCell ref="Y434:Z434"/>
    <mergeCell ref="AA434:AB434"/>
    <mergeCell ref="N434:O434"/>
    <mergeCell ref="P434:Q434"/>
    <mergeCell ref="R434:S434"/>
    <mergeCell ref="T434:U434"/>
    <mergeCell ref="V434:W434"/>
    <mergeCell ref="DO433:DP433"/>
    <mergeCell ref="DQ433:DR433"/>
    <mergeCell ref="DS433:DT433"/>
    <mergeCell ref="DU433:DV433"/>
    <mergeCell ref="DW433:DX433"/>
    <mergeCell ref="DL433:DM433"/>
    <mergeCell ref="DD433:DE433"/>
    <mergeCell ref="DF433:DG433"/>
    <mergeCell ref="DH433:DI433"/>
    <mergeCell ref="DJ433:DK433"/>
    <mergeCell ref="CW433:CX433"/>
    <mergeCell ref="CY433:CZ433"/>
    <mergeCell ref="DA433:DB433"/>
    <mergeCell ref="CS433:CT433"/>
    <mergeCell ref="CU433:CV433"/>
    <mergeCell ref="CH433:CI433"/>
    <mergeCell ref="CJ433:CK433"/>
    <mergeCell ref="CL433:CM433"/>
    <mergeCell ref="CN433:CO433"/>
    <mergeCell ref="CP433:CQ433"/>
    <mergeCell ref="CE433:CF433"/>
    <mergeCell ref="BW433:BX433"/>
    <mergeCell ref="BY433:BZ433"/>
    <mergeCell ref="CA433:CB433"/>
    <mergeCell ref="CC433:CD433"/>
    <mergeCell ref="BJ434:BK434"/>
    <mergeCell ref="BL434:BM434"/>
    <mergeCell ref="BN434:BO434"/>
    <mergeCell ref="BF434:BG434"/>
    <mergeCell ref="BH434:BI434"/>
    <mergeCell ref="AU434:AV434"/>
    <mergeCell ref="AW434:AX434"/>
    <mergeCell ref="AY434:AZ434"/>
    <mergeCell ref="BA434:BB434"/>
    <mergeCell ref="BC434:BD434"/>
    <mergeCell ref="AR434:AS434"/>
    <mergeCell ref="AJ434:AK434"/>
    <mergeCell ref="AL434:AM434"/>
    <mergeCell ref="AN434:AO434"/>
    <mergeCell ref="AP434:AQ434"/>
    <mergeCell ref="AC434:AD434"/>
    <mergeCell ref="AE434:AF434"/>
    <mergeCell ref="AG433:AH433"/>
    <mergeCell ref="Y433:Z433"/>
    <mergeCell ref="AA433:AB433"/>
    <mergeCell ref="N433:O433"/>
    <mergeCell ref="P433:Q433"/>
    <mergeCell ref="R433:S433"/>
    <mergeCell ref="T433:U433"/>
    <mergeCell ref="V433:W433"/>
    <mergeCell ref="AR433:AS433"/>
    <mergeCell ref="AJ433:AK433"/>
    <mergeCell ref="AL433:AM433"/>
    <mergeCell ref="AN433:AO433"/>
    <mergeCell ref="AP433:AQ433"/>
    <mergeCell ref="AC433:AD433"/>
    <mergeCell ref="AE433:AF433"/>
    <mergeCell ref="BF435:BG435"/>
    <mergeCell ref="AU435:AV435"/>
    <mergeCell ref="AW435:AX435"/>
    <mergeCell ref="AY435:AZ435"/>
    <mergeCell ref="BA435:BB435"/>
    <mergeCell ref="BC435:BD435"/>
    <mergeCell ref="AP435:AQ435"/>
    <mergeCell ref="AR435:AS435"/>
    <mergeCell ref="AJ435:AK435"/>
    <mergeCell ref="AL435:AM435"/>
    <mergeCell ref="AN435:AO435"/>
    <mergeCell ref="AA435:AB435"/>
    <mergeCell ref="AC435:AD435"/>
    <mergeCell ref="AE435:AF435"/>
    <mergeCell ref="DO434:DP434"/>
    <mergeCell ref="DQ434:DR434"/>
    <mergeCell ref="DS434:DT434"/>
    <mergeCell ref="DU434:DV434"/>
    <mergeCell ref="DW434:DX434"/>
    <mergeCell ref="DL434:DM434"/>
    <mergeCell ref="DD434:DE434"/>
    <mergeCell ref="DF434:DG434"/>
    <mergeCell ref="DH434:DI434"/>
    <mergeCell ref="DJ434:DK434"/>
    <mergeCell ref="CW434:CX434"/>
    <mergeCell ref="CY434:CZ434"/>
    <mergeCell ref="DA434:DB434"/>
    <mergeCell ref="CS434:CT434"/>
    <mergeCell ref="CU434:CV434"/>
    <mergeCell ref="CH434:CI434"/>
    <mergeCell ref="CJ434:CK434"/>
    <mergeCell ref="CL434:CM434"/>
    <mergeCell ref="CN434:CO434"/>
    <mergeCell ref="CP434:CQ434"/>
    <mergeCell ref="CE434:CF434"/>
    <mergeCell ref="BW434:BX434"/>
    <mergeCell ref="BY434:BZ434"/>
    <mergeCell ref="CA434:CB434"/>
    <mergeCell ref="CC434:CD434"/>
    <mergeCell ref="AG434:AH434"/>
    <mergeCell ref="AE439:AF439"/>
    <mergeCell ref="AG438:AH438"/>
    <mergeCell ref="Y438:Z438"/>
    <mergeCell ref="AA438:AB438"/>
    <mergeCell ref="N438:O438"/>
    <mergeCell ref="P438:Q438"/>
    <mergeCell ref="R438:S438"/>
    <mergeCell ref="T438:U438"/>
    <mergeCell ref="V438:W438"/>
    <mergeCell ref="E436:I436"/>
    <mergeCell ref="DO435:DP435"/>
    <mergeCell ref="DQ435:DR435"/>
    <mergeCell ref="DS435:DT435"/>
    <mergeCell ref="DU435:DV435"/>
    <mergeCell ref="DW435:DX435"/>
    <mergeCell ref="DJ435:DK435"/>
    <mergeCell ref="DL435:DM435"/>
    <mergeCell ref="DD435:DE435"/>
    <mergeCell ref="DF435:DG435"/>
    <mergeCell ref="DH435:DI435"/>
    <mergeCell ref="CU435:CV435"/>
    <mergeCell ref="CW435:CX435"/>
    <mergeCell ref="CY435:CZ435"/>
    <mergeCell ref="DA435:DB435"/>
    <mergeCell ref="CS435:CT435"/>
    <mergeCell ref="CH435:CI435"/>
    <mergeCell ref="CJ435:CK435"/>
    <mergeCell ref="CL435:CM435"/>
    <mergeCell ref="CN435:CO435"/>
    <mergeCell ref="CP435:CQ435"/>
    <mergeCell ref="CC435:CD435"/>
    <mergeCell ref="CE435:CF435"/>
    <mergeCell ref="BW435:BX435"/>
    <mergeCell ref="BJ438:BK438"/>
    <mergeCell ref="BL438:BM438"/>
    <mergeCell ref="BN438:BO438"/>
    <mergeCell ref="BF438:BG438"/>
    <mergeCell ref="BH438:BI438"/>
    <mergeCell ref="AU438:AV438"/>
    <mergeCell ref="AW438:AX438"/>
    <mergeCell ref="AY438:AZ438"/>
    <mergeCell ref="BA438:BB438"/>
    <mergeCell ref="BC438:BD438"/>
    <mergeCell ref="AR438:AS438"/>
    <mergeCell ref="AJ438:AK438"/>
    <mergeCell ref="AL438:AM438"/>
    <mergeCell ref="AN438:AO438"/>
    <mergeCell ref="AP438:AQ438"/>
    <mergeCell ref="AC438:AD438"/>
    <mergeCell ref="AE438:AF438"/>
    <mergeCell ref="AG435:AH435"/>
    <mergeCell ref="Y435:Z435"/>
    <mergeCell ref="J435:M435"/>
    <mergeCell ref="N435:O435"/>
    <mergeCell ref="P435:Q435"/>
    <mergeCell ref="R435:S435"/>
    <mergeCell ref="T435:U435"/>
    <mergeCell ref="V435:W435"/>
    <mergeCell ref="BY435:BZ435"/>
    <mergeCell ref="CA435:CB435"/>
    <mergeCell ref="BH435:BI435"/>
    <mergeCell ref="BJ435:BK435"/>
    <mergeCell ref="BL435:BM435"/>
    <mergeCell ref="BN435:BO435"/>
    <mergeCell ref="DO438:DP438"/>
    <mergeCell ref="DQ438:DR438"/>
    <mergeCell ref="DS438:DT438"/>
    <mergeCell ref="DU438:DV438"/>
    <mergeCell ref="DW438:DX438"/>
    <mergeCell ref="DL438:DM438"/>
    <mergeCell ref="DD438:DE438"/>
    <mergeCell ref="DF438:DG438"/>
    <mergeCell ref="DH438:DI438"/>
    <mergeCell ref="DJ438:DK438"/>
    <mergeCell ref="CW438:CX438"/>
    <mergeCell ref="CY438:CZ438"/>
    <mergeCell ref="DA438:DB438"/>
    <mergeCell ref="CS438:CT438"/>
    <mergeCell ref="CU438:CV438"/>
    <mergeCell ref="CH438:CI438"/>
    <mergeCell ref="CJ438:CK438"/>
    <mergeCell ref="CL438:CM438"/>
    <mergeCell ref="CN438:CO438"/>
    <mergeCell ref="CP438:CQ438"/>
    <mergeCell ref="CE438:CF438"/>
    <mergeCell ref="BW438:BX438"/>
    <mergeCell ref="BY438:BZ438"/>
    <mergeCell ref="CA438:CB438"/>
    <mergeCell ref="CC438:CD438"/>
    <mergeCell ref="BJ439:BK439"/>
    <mergeCell ref="BL439:BM439"/>
    <mergeCell ref="BN439:BO439"/>
    <mergeCell ref="BF439:BG439"/>
    <mergeCell ref="BH439:BI439"/>
    <mergeCell ref="AU439:AV439"/>
    <mergeCell ref="AW439:AX439"/>
    <mergeCell ref="AY439:AZ439"/>
    <mergeCell ref="BA439:BB439"/>
    <mergeCell ref="BC439:BD439"/>
    <mergeCell ref="Y440:Z440"/>
    <mergeCell ref="AA440:AB440"/>
    <mergeCell ref="N440:O440"/>
    <mergeCell ref="P440:Q440"/>
    <mergeCell ref="R440:S440"/>
    <mergeCell ref="T440:U440"/>
    <mergeCell ref="V440:W440"/>
    <mergeCell ref="DO439:DP439"/>
    <mergeCell ref="DQ439:DR439"/>
    <mergeCell ref="DS439:DT439"/>
    <mergeCell ref="DU439:DV439"/>
    <mergeCell ref="DW439:DX439"/>
    <mergeCell ref="DL439:DM439"/>
    <mergeCell ref="DD439:DE439"/>
    <mergeCell ref="DF439:DG439"/>
    <mergeCell ref="DH439:DI439"/>
    <mergeCell ref="DJ439:DK439"/>
    <mergeCell ref="CW439:CX439"/>
    <mergeCell ref="CY439:CZ439"/>
    <mergeCell ref="DA439:DB439"/>
    <mergeCell ref="CS439:CT439"/>
    <mergeCell ref="CU439:CV439"/>
    <mergeCell ref="CH439:CI439"/>
    <mergeCell ref="CJ439:CK439"/>
    <mergeCell ref="CL439:CM439"/>
    <mergeCell ref="CN439:CO439"/>
    <mergeCell ref="CP439:CQ439"/>
    <mergeCell ref="CE439:CF439"/>
    <mergeCell ref="BW439:BX439"/>
    <mergeCell ref="BY439:BZ439"/>
    <mergeCell ref="CA439:CB439"/>
    <mergeCell ref="CC439:CD439"/>
    <mergeCell ref="BJ440:BK440"/>
    <mergeCell ref="BL440:BM440"/>
    <mergeCell ref="BN440:BO440"/>
    <mergeCell ref="BF440:BG440"/>
    <mergeCell ref="BH440:BI440"/>
    <mergeCell ref="AU440:AV440"/>
    <mergeCell ref="AW440:AX440"/>
    <mergeCell ref="AY440:AZ440"/>
    <mergeCell ref="BA440:BB440"/>
    <mergeCell ref="BC440:BD440"/>
    <mergeCell ref="AR440:AS440"/>
    <mergeCell ref="AJ440:AK440"/>
    <mergeCell ref="AL440:AM440"/>
    <mergeCell ref="AN440:AO440"/>
    <mergeCell ref="AP440:AQ440"/>
    <mergeCell ref="AC440:AD440"/>
    <mergeCell ref="AE440:AF440"/>
    <mergeCell ref="AG439:AH439"/>
    <mergeCell ref="AG440:AH440"/>
    <mergeCell ref="Y439:Z439"/>
    <mergeCell ref="AA439:AB439"/>
    <mergeCell ref="N439:O439"/>
    <mergeCell ref="P439:Q439"/>
    <mergeCell ref="R439:S439"/>
    <mergeCell ref="T439:U439"/>
    <mergeCell ref="V439:W439"/>
    <mergeCell ref="AR439:AS439"/>
    <mergeCell ref="AJ439:AK439"/>
    <mergeCell ref="AL439:AM439"/>
    <mergeCell ref="AN439:AO439"/>
    <mergeCell ref="AP439:AQ439"/>
    <mergeCell ref="AC439:AD439"/>
    <mergeCell ref="DO440:DP440"/>
    <mergeCell ref="DQ440:DR440"/>
    <mergeCell ref="DS440:DT440"/>
    <mergeCell ref="DU440:DV440"/>
    <mergeCell ref="DW440:DX440"/>
    <mergeCell ref="DL440:DM440"/>
    <mergeCell ref="DD440:DE440"/>
    <mergeCell ref="DF440:DG440"/>
    <mergeCell ref="DH440:DI440"/>
    <mergeCell ref="DJ440:DK440"/>
    <mergeCell ref="CW440:CX440"/>
    <mergeCell ref="CY440:CZ440"/>
    <mergeCell ref="DA440:DB440"/>
    <mergeCell ref="CS440:CT440"/>
    <mergeCell ref="CU440:CV440"/>
    <mergeCell ref="CH440:CI440"/>
    <mergeCell ref="CJ440:CK440"/>
    <mergeCell ref="CL440:CM440"/>
    <mergeCell ref="CN440:CO440"/>
    <mergeCell ref="CP440:CQ440"/>
    <mergeCell ref="CE440:CF440"/>
    <mergeCell ref="BW440:BX440"/>
    <mergeCell ref="BY440:BZ440"/>
    <mergeCell ref="CA440:CB440"/>
    <mergeCell ref="CC440:CD440"/>
    <mergeCell ref="BJ441:BK441"/>
    <mergeCell ref="BL441:BM441"/>
    <mergeCell ref="BN441:BO441"/>
    <mergeCell ref="BF441:BG441"/>
    <mergeCell ref="BH441:BI441"/>
    <mergeCell ref="AU441:AV441"/>
    <mergeCell ref="AW441:AX441"/>
    <mergeCell ref="AY441:AZ441"/>
    <mergeCell ref="BA441:BB441"/>
    <mergeCell ref="BC441:BD441"/>
    <mergeCell ref="DO441:DP441"/>
    <mergeCell ref="DQ441:DR441"/>
    <mergeCell ref="DS441:DT441"/>
    <mergeCell ref="DU441:DV441"/>
    <mergeCell ref="DW441:DX441"/>
    <mergeCell ref="DL441:DM441"/>
    <mergeCell ref="DD441:DE441"/>
    <mergeCell ref="DF441:DG441"/>
    <mergeCell ref="DH441:DI441"/>
    <mergeCell ref="DJ441:DK441"/>
    <mergeCell ref="CW441:CX441"/>
    <mergeCell ref="CY441:CZ441"/>
    <mergeCell ref="DA441:DB441"/>
    <mergeCell ref="CS441:CT441"/>
    <mergeCell ref="CU441:CV441"/>
    <mergeCell ref="CH441:CI441"/>
    <mergeCell ref="CJ441:CK441"/>
    <mergeCell ref="CL441:CM441"/>
    <mergeCell ref="CN441:CO441"/>
    <mergeCell ref="CP441:CQ441"/>
    <mergeCell ref="CE441:CF441"/>
    <mergeCell ref="BW441:BX441"/>
    <mergeCell ref="BY441:BZ441"/>
    <mergeCell ref="CA441:CB441"/>
    <mergeCell ref="CC441:CD441"/>
    <mergeCell ref="AW442:AX442"/>
    <mergeCell ref="AY442:AZ442"/>
    <mergeCell ref="BA442:BB442"/>
    <mergeCell ref="BC442:BD442"/>
    <mergeCell ref="AR442:AS442"/>
    <mergeCell ref="AJ442:AK442"/>
    <mergeCell ref="AL442:AM442"/>
    <mergeCell ref="AN442:AO442"/>
    <mergeCell ref="AP442:AQ442"/>
    <mergeCell ref="AC442:AD442"/>
    <mergeCell ref="AE442:AF442"/>
    <mergeCell ref="Y443:Z443"/>
    <mergeCell ref="AA443:AB443"/>
    <mergeCell ref="N443:O443"/>
    <mergeCell ref="P443:Q443"/>
    <mergeCell ref="R443:S443"/>
    <mergeCell ref="T443:U443"/>
    <mergeCell ref="V443:W443"/>
    <mergeCell ref="AR443:AS443"/>
    <mergeCell ref="AJ443:AK443"/>
    <mergeCell ref="AL443:AM443"/>
    <mergeCell ref="AN443:AO443"/>
    <mergeCell ref="AP443:AQ443"/>
    <mergeCell ref="AC443:AD443"/>
    <mergeCell ref="AE443:AF443"/>
    <mergeCell ref="AG441:AH441"/>
    <mergeCell ref="AG442:AH442"/>
    <mergeCell ref="AG443:AH443"/>
    <mergeCell ref="Y441:Z441"/>
    <mergeCell ref="AA441:AB441"/>
    <mergeCell ref="N441:O441"/>
    <mergeCell ref="P441:Q441"/>
    <mergeCell ref="R441:S441"/>
    <mergeCell ref="T441:U441"/>
    <mergeCell ref="V441:W441"/>
    <mergeCell ref="AR441:AS441"/>
    <mergeCell ref="AJ441:AK441"/>
    <mergeCell ref="AL441:AM441"/>
    <mergeCell ref="AN441:AO441"/>
    <mergeCell ref="AP441:AQ441"/>
    <mergeCell ref="AC441:AD441"/>
    <mergeCell ref="AE441:AF441"/>
    <mergeCell ref="Y442:Z442"/>
    <mergeCell ref="AA442:AB442"/>
    <mergeCell ref="N442:O442"/>
    <mergeCell ref="P442:Q442"/>
    <mergeCell ref="R442:S442"/>
    <mergeCell ref="T442:U442"/>
    <mergeCell ref="V442:W442"/>
    <mergeCell ref="DO442:DP442"/>
    <mergeCell ref="DQ442:DR442"/>
    <mergeCell ref="DS442:DT442"/>
    <mergeCell ref="DU442:DV442"/>
    <mergeCell ref="DW442:DX442"/>
    <mergeCell ref="DL442:DM442"/>
    <mergeCell ref="DD442:DE442"/>
    <mergeCell ref="DF442:DG442"/>
    <mergeCell ref="DH442:DI442"/>
    <mergeCell ref="DJ442:DK442"/>
    <mergeCell ref="CW442:CX442"/>
    <mergeCell ref="CY442:CZ442"/>
    <mergeCell ref="DA442:DB442"/>
    <mergeCell ref="CS442:CT442"/>
    <mergeCell ref="CU442:CV442"/>
    <mergeCell ref="CH442:CI442"/>
    <mergeCell ref="CJ442:CK442"/>
    <mergeCell ref="CL442:CM442"/>
    <mergeCell ref="CN442:CO442"/>
    <mergeCell ref="CP442:CQ442"/>
    <mergeCell ref="CE442:CF442"/>
    <mergeCell ref="BW442:BX442"/>
    <mergeCell ref="BY442:BZ442"/>
    <mergeCell ref="CA442:CB442"/>
    <mergeCell ref="CC442:CD442"/>
    <mergeCell ref="BJ443:BK443"/>
    <mergeCell ref="BL443:BM443"/>
    <mergeCell ref="BN443:BO443"/>
    <mergeCell ref="BF443:BG443"/>
    <mergeCell ref="BH443:BI443"/>
    <mergeCell ref="AU443:AV443"/>
    <mergeCell ref="AW443:AX443"/>
    <mergeCell ref="AY443:AZ443"/>
    <mergeCell ref="BA443:BB443"/>
    <mergeCell ref="BC443:BD443"/>
    <mergeCell ref="DO443:DP443"/>
    <mergeCell ref="DQ443:DR443"/>
    <mergeCell ref="DS443:DT443"/>
    <mergeCell ref="DU443:DV443"/>
    <mergeCell ref="DW443:DX443"/>
    <mergeCell ref="DL443:DM443"/>
    <mergeCell ref="DD443:DE443"/>
    <mergeCell ref="DF443:DG443"/>
    <mergeCell ref="DH443:DI443"/>
    <mergeCell ref="DJ443:DK443"/>
    <mergeCell ref="CW443:CX443"/>
    <mergeCell ref="CY443:CZ443"/>
    <mergeCell ref="DA443:DB443"/>
    <mergeCell ref="CS443:CT443"/>
    <mergeCell ref="CU443:CV443"/>
    <mergeCell ref="CH443:CI443"/>
    <mergeCell ref="CJ443:CK443"/>
    <mergeCell ref="CL443:CM443"/>
    <mergeCell ref="CN443:CO443"/>
    <mergeCell ref="CP443:CQ443"/>
    <mergeCell ref="CE443:CF443"/>
    <mergeCell ref="BW443:BX443"/>
    <mergeCell ref="BY443:BZ443"/>
    <mergeCell ref="CA443:CB443"/>
    <mergeCell ref="CC443:CD443"/>
    <mergeCell ref="BN442:BO442"/>
    <mergeCell ref="BF442:BG442"/>
    <mergeCell ref="BH442:BI442"/>
    <mergeCell ref="AU442:AV442"/>
    <mergeCell ref="BN444:BO444"/>
    <mergeCell ref="BF444:BG444"/>
    <mergeCell ref="BH444:BI444"/>
    <mergeCell ref="AU444:AV444"/>
    <mergeCell ref="AW444:AX444"/>
    <mergeCell ref="AY444:AZ444"/>
    <mergeCell ref="BA444:BB444"/>
    <mergeCell ref="BC444:BD444"/>
    <mergeCell ref="AR444:AS444"/>
    <mergeCell ref="AJ444:AK444"/>
    <mergeCell ref="AL444:AM444"/>
    <mergeCell ref="AN444:AO444"/>
    <mergeCell ref="AP444:AQ444"/>
    <mergeCell ref="AC444:AD444"/>
    <mergeCell ref="AE444:AF444"/>
    <mergeCell ref="Y445:Z445"/>
    <mergeCell ref="AA445:AB445"/>
    <mergeCell ref="N445:O445"/>
    <mergeCell ref="P445:Q445"/>
    <mergeCell ref="R445:S445"/>
    <mergeCell ref="T445:U445"/>
    <mergeCell ref="V445:W445"/>
    <mergeCell ref="DO444:DP444"/>
    <mergeCell ref="DQ444:DR444"/>
    <mergeCell ref="DS444:DT444"/>
    <mergeCell ref="DU444:DV444"/>
    <mergeCell ref="DW444:DX444"/>
    <mergeCell ref="DL444:DM444"/>
    <mergeCell ref="DD444:DE444"/>
    <mergeCell ref="DF444:DG444"/>
    <mergeCell ref="DH444:DI444"/>
    <mergeCell ref="DJ444:DK444"/>
    <mergeCell ref="CW444:CX444"/>
    <mergeCell ref="CY444:CZ444"/>
    <mergeCell ref="DA444:DB444"/>
    <mergeCell ref="CS444:CT444"/>
    <mergeCell ref="CU444:CV444"/>
    <mergeCell ref="CH444:CI444"/>
    <mergeCell ref="CJ444:CK444"/>
    <mergeCell ref="CL444:CM444"/>
    <mergeCell ref="CN444:CO444"/>
    <mergeCell ref="CP444:CQ444"/>
    <mergeCell ref="CE444:CF444"/>
    <mergeCell ref="BW444:BX444"/>
    <mergeCell ref="BY444:BZ444"/>
    <mergeCell ref="CA444:CB444"/>
    <mergeCell ref="CC444:CD444"/>
    <mergeCell ref="BJ445:BK445"/>
    <mergeCell ref="BL445:BM445"/>
    <mergeCell ref="BN445:BO445"/>
    <mergeCell ref="BF445:BG445"/>
    <mergeCell ref="BH445:BI445"/>
    <mergeCell ref="AU445:AV445"/>
    <mergeCell ref="AW445:AX445"/>
    <mergeCell ref="AY445:AZ445"/>
    <mergeCell ref="BA445:BB445"/>
    <mergeCell ref="BC445:BD445"/>
    <mergeCell ref="AR445:AS445"/>
    <mergeCell ref="AJ445:AK445"/>
    <mergeCell ref="AL445:AM445"/>
    <mergeCell ref="AN445:AO445"/>
    <mergeCell ref="AP445:AQ445"/>
    <mergeCell ref="DO445:DP445"/>
    <mergeCell ref="DQ445:DR445"/>
    <mergeCell ref="DS445:DT445"/>
    <mergeCell ref="DU445:DV445"/>
    <mergeCell ref="DW445:DX445"/>
    <mergeCell ref="DL445:DM445"/>
    <mergeCell ref="DD445:DE445"/>
    <mergeCell ref="DF445:DG445"/>
    <mergeCell ref="DH445:DI445"/>
    <mergeCell ref="DJ445:DK445"/>
    <mergeCell ref="CW445:CX445"/>
    <mergeCell ref="CY445:CZ445"/>
    <mergeCell ref="DA445:DB445"/>
    <mergeCell ref="CS445:CT445"/>
    <mergeCell ref="CU445:CV445"/>
    <mergeCell ref="CH445:CI445"/>
    <mergeCell ref="CJ445:CK445"/>
    <mergeCell ref="CL445:CM445"/>
    <mergeCell ref="CN445:CO445"/>
    <mergeCell ref="CP445:CQ445"/>
    <mergeCell ref="CE445:CF445"/>
    <mergeCell ref="BW445:BX445"/>
    <mergeCell ref="BY445:BZ445"/>
    <mergeCell ref="CA445:CB445"/>
    <mergeCell ref="CC445:CD445"/>
    <mergeCell ref="BJ446:BK446"/>
    <mergeCell ref="BL446:BM446"/>
    <mergeCell ref="BN446:BO446"/>
    <mergeCell ref="BF446:BG446"/>
    <mergeCell ref="BH446:BI446"/>
    <mergeCell ref="AU446:AV446"/>
    <mergeCell ref="AW446:AX446"/>
    <mergeCell ref="AY446:AZ446"/>
    <mergeCell ref="BA446:BB446"/>
    <mergeCell ref="BC446:BD446"/>
    <mergeCell ref="DO446:DP446"/>
    <mergeCell ref="DQ446:DR446"/>
    <mergeCell ref="DS446:DT446"/>
    <mergeCell ref="DU446:DV446"/>
    <mergeCell ref="DW446:DX446"/>
    <mergeCell ref="DL446:DM446"/>
    <mergeCell ref="DD446:DE446"/>
    <mergeCell ref="DF446:DG446"/>
    <mergeCell ref="DH446:DI446"/>
    <mergeCell ref="DJ446:DK446"/>
    <mergeCell ref="CW446:CX446"/>
    <mergeCell ref="CY446:CZ446"/>
    <mergeCell ref="DA446:DB446"/>
    <mergeCell ref="CS446:CT446"/>
    <mergeCell ref="CU446:CV446"/>
    <mergeCell ref="CH446:CI446"/>
    <mergeCell ref="CJ446:CK446"/>
    <mergeCell ref="CL446:CM446"/>
    <mergeCell ref="CN446:CO446"/>
    <mergeCell ref="CP446:CQ446"/>
    <mergeCell ref="CE446:CF446"/>
    <mergeCell ref="BW446:BX446"/>
    <mergeCell ref="BY446:BZ446"/>
    <mergeCell ref="CA446:CB446"/>
    <mergeCell ref="CC446:CD446"/>
    <mergeCell ref="BN447:BO447"/>
    <mergeCell ref="BF447:BG447"/>
    <mergeCell ref="BH447:BI447"/>
    <mergeCell ref="AU447:AV447"/>
    <mergeCell ref="AW447:AX447"/>
    <mergeCell ref="AY447:AZ447"/>
    <mergeCell ref="BA447:BB447"/>
    <mergeCell ref="BC447:BD447"/>
    <mergeCell ref="AR447:AS447"/>
    <mergeCell ref="AJ447:AK447"/>
    <mergeCell ref="AL447:AM447"/>
    <mergeCell ref="AN447:AO447"/>
    <mergeCell ref="AP447:AQ447"/>
    <mergeCell ref="AC447:AD447"/>
    <mergeCell ref="AE447:AF447"/>
    <mergeCell ref="DO447:DP447"/>
    <mergeCell ref="DQ447:DR447"/>
    <mergeCell ref="DS447:DT447"/>
    <mergeCell ref="DU447:DV447"/>
    <mergeCell ref="DW447:DX447"/>
    <mergeCell ref="DL447:DM447"/>
    <mergeCell ref="DD447:DE447"/>
    <mergeCell ref="DF447:DG447"/>
    <mergeCell ref="DH447:DI447"/>
    <mergeCell ref="DJ447:DK447"/>
    <mergeCell ref="CW447:CX447"/>
    <mergeCell ref="CY447:CZ447"/>
    <mergeCell ref="DA447:DB447"/>
    <mergeCell ref="CS447:CT447"/>
    <mergeCell ref="CU447:CV447"/>
    <mergeCell ref="CH447:CI447"/>
    <mergeCell ref="CJ447:CK447"/>
    <mergeCell ref="CL447:CM447"/>
    <mergeCell ref="CN447:CO447"/>
    <mergeCell ref="CP447:CQ447"/>
    <mergeCell ref="CE447:CF447"/>
    <mergeCell ref="BW447:BX447"/>
    <mergeCell ref="BY447:BZ447"/>
    <mergeCell ref="CA447:CB447"/>
    <mergeCell ref="CC447:CD447"/>
    <mergeCell ref="BN448:BO448"/>
    <mergeCell ref="BF448:BG448"/>
    <mergeCell ref="BH448:BI448"/>
    <mergeCell ref="AU448:AV448"/>
    <mergeCell ref="AW448:AX448"/>
    <mergeCell ref="AY448:AZ448"/>
    <mergeCell ref="BA448:BB448"/>
    <mergeCell ref="BC448:BD448"/>
    <mergeCell ref="Y449:Z449"/>
    <mergeCell ref="AA449:AB449"/>
    <mergeCell ref="N449:O449"/>
    <mergeCell ref="P449:Q449"/>
    <mergeCell ref="R449:S449"/>
    <mergeCell ref="T449:U449"/>
    <mergeCell ref="V449:W449"/>
    <mergeCell ref="DO448:DP448"/>
    <mergeCell ref="DQ448:DR448"/>
    <mergeCell ref="DS448:DT448"/>
    <mergeCell ref="DU448:DV448"/>
    <mergeCell ref="DW448:DX448"/>
    <mergeCell ref="DL448:DM448"/>
    <mergeCell ref="DD448:DE448"/>
    <mergeCell ref="DF448:DG448"/>
    <mergeCell ref="DH448:DI448"/>
    <mergeCell ref="DJ448:DK448"/>
    <mergeCell ref="CW448:CX448"/>
    <mergeCell ref="CY448:CZ448"/>
    <mergeCell ref="DA448:DB448"/>
    <mergeCell ref="CS448:CT448"/>
    <mergeCell ref="CU448:CV448"/>
    <mergeCell ref="CH448:CI448"/>
    <mergeCell ref="CJ448:CK448"/>
    <mergeCell ref="CL448:CM448"/>
    <mergeCell ref="CN448:CO448"/>
    <mergeCell ref="CP448:CQ448"/>
    <mergeCell ref="CE448:CF448"/>
    <mergeCell ref="BW448:BX448"/>
    <mergeCell ref="BY448:BZ448"/>
    <mergeCell ref="CA448:CB448"/>
    <mergeCell ref="CC448:CD448"/>
    <mergeCell ref="BJ449:BK449"/>
    <mergeCell ref="BL449:BM449"/>
    <mergeCell ref="BN449:BO449"/>
    <mergeCell ref="BF449:BG449"/>
    <mergeCell ref="BH449:BI449"/>
    <mergeCell ref="AU449:AV449"/>
    <mergeCell ref="AW449:AX449"/>
    <mergeCell ref="AY449:AZ449"/>
    <mergeCell ref="BA449:BB449"/>
    <mergeCell ref="BC449:BD449"/>
    <mergeCell ref="AR449:AS449"/>
    <mergeCell ref="AJ449:AK449"/>
    <mergeCell ref="AL449:AM449"/>
    <mergeCell ref="AN449:AO449"/>
    <mergeCell ref="AP449:AQ449"/>
    <mergeCell ref="AC449:AD449"/>
    <mergeCell ref="AE449:AF449"/>
    <mergeCell ref="Y448:Z448"/>
    <mergeCell ref="AA448:AB448"/>
    <mergeCell ref="N448:O448"/>
    <mergeCell ref="P448:Q448"/>
    <mergeCell ref="R448:S448"/>
    <mergeCell ref="T448:U448"/>
    <mergeCell ref="V448:W448"/>
    <mergeCell ref="DO449:DP449"/>
    <mergeCell ref="DQ449:DR449"/>
    <mergeCell ref="DS449:DT449"/>
    <mergeCell ref="DU449:DV449"/>
    <mergeCell ref="DW449:DX449"/>
    <mergeCell ref="DL449:DM449"/>
    <mergeCell ref="DD449:DE449"/>
    <mergeCell ref="DF449:DG449"/>
    <mergeCell ref="DH449:DI449"/>
    <mergeCell ref="DJ449:DK449"/>
    <mergeCell ref="CW449:CX449"/>
    <mergeCell ref="CY449:CZ449"/>
    <mergeCell ref="DA449:DB449"/>
    <mergeCell ref="CS449:CT449"/>
    <mergeCell ref="CU449:CV449"/>
    <mergeCell ref="CH449:CI449"/>
    <mergeCell ref="CJ449:CK449"/>
    <mergeCell ref="CL449:CM449"/>
    <mergeCell ref="CN449:CO449"/>
    <mergeCell ref="CP449:CQ449"/>
    <mergeCell ref="CE449:CF449"/>
    <mergeCell ref="BW449:BX449"/>
    <mergeCell ref="BY449:BZ449"/>
    <mergeCell ref="CA449:CB449"/>
    <mergeCell ref="CC449:CD449"/>
    <mergeCell ref="N453:O453"/>
    <mergeCell ref="P453:Q453"/>
    <mergeCell ref="R453:S453"/>
    <mergeCell ref="T453:U453"/>
    <mergeCell ref="V453:W453"/>
    <mergeCell ref="C451:D451"/>
    <mergeCell ref="E451:I451"/>
    <mergeCell ref="DO450:DP450"/>
    <mergeCell ref="DQ450:DR450"/>
    <mergeCell ref="DS450:DT450"/>
    <mergeCell ref="DU450:DV450"/>
    <mergeCell ref="DW450:DX450"/>
    <mergeCell ref="DJ450:DK450"/>
    <mergeCell ref="DL450:DM450"/>
    <mergeCell ref="DD450:DE450"/>
    <mergeCell ref="DF450:DG450"/>
    <mergeCell ref="DH450:DI450"/>
    <mergeCell ref="CU450:CV450"/>
    <mergeCell ref="CW450:CX450"/>
    <mergeCell ref="CY450:CZ450"/>
    <mergeCell ref="DA450:DB450"/>
    <mergeCell ref="CS450:CT450"/>
    <mergeCell ref="CH450:CI450"/>
    <mergeCell ref="CJ450:CK450"/>
    <mergeCell ref="CL450:CM450"/>
    <mergeCell ref="CN450:CO450"/>
    <mergeCell ref="CP450:CQ450"/>
    <mergeCell ref="CC450:CD450"/>
    <mergeCell ref="CE450:CF450"/>
    <mergeCell ref="BW450:BX450"/>
    <mergeCell ref="BY450:BZ450"/>
    <mergeCell ref="CA450:CB450"/>
    <mergeCell ref="BH450:BI450"/>
    <mergeCell ref="BJ450:BK450"/>
    <mergeCell ref="BL450:BM450"/>
    <mergeCell ref="BF453:BG453"/>
    <mergeCell ref="BH453:BI453"/>
    <mergeCell ref="AU453:AV453"/>
    <mergeCell ref="AW453:AX453"/>
    <mergeCell ref="AY453:AZ453"/>
    <mergeCell ref="BA453:BB453"/>
    <mergeCell ref="BC453:BD453"/>
    <mergeCell ref="AR453:AS453"/>
    <mergeCell ref="AJ453:AK453"/>
    <mergeCell ref="AL453:AM453"/>
    <mergeCell ref="AN453:AO453"/>
    <mergeCell ref="AP453:AQ453"/>
    <mergeCell ref="AC453:AD453"/>
    <mergeCell ref="AE453:AF453"/>
    <mergeCell ref="Y453:Z453"/>
    <mergeCell ref="AA453:AB453"/>
    <mergeCell ref="Y450:Z450"/>
    <mergeCell ref="J450:M450"/>
    <mergeCell ref="N450:O450"/>
    <mergeCell ref="P450:Q450"/>
    <mergeCell ref="R450:S450"/>
    <mergeCell ref="T450:U450"/>
    <mergeCell ref="V450:W450"/>
    <mergeCell ref="BN450:BO450"/>
    <mergeCell ref="BF450:BG450"/>
    <mergeCell ref="AU450:AV450"/>
    <mergeCell ref="AW450:AX450"/>
    <mergeCell ref="AY450:AZ450"/>
    <mergeCell ref="BA450:BB450"/>
    <mergeCell ref="DO453:DP453"/>
    <mergeCell ref="DQ453:DR453"/>
    <mergeCell ref="DS453:DT453"/>
    <mergeCell ref="DU453:DV453"/>
    <mergeCell ref="DW453:DX453"/>
    <mergeCell ref="DL453:DM453"/>
    <mergeCell ref="DD453:DE453"/>
    <mergeCell ref="DF453:DG453"/>
    <mergeCell ref="DH453:DI453"/>
    <mergeCell ref="DJ453:DK453"/>
    <mergeCell ref="CW453:CX453"/>
    <mergeCell ref="CY453:CZ453"/>
    <mergeCell ref="DA453:DB453"/>
    <mergeCell ref="CS453:CT453"/>
    <mergeCell ref="CU453:CV453"/>
    <mergeCell ref="CH453:CI453"/>
    <mergeCell ref="CJ453:CK453"/>
    <mergeCell ref="CL453:CM453"/>
    <mergeCell ref="CN453:CO453"/>
    <mergeCell ref="CP453:CQ453"/>
    <mergeCell ref="CE453:CF453"/>
    <mergeCell ref="BW453:BX453"/>
    <mergeCell ref="BY453:BZ453"/>
    <mergeCell ref="CA453:CB453"/>
    <mergeCell ref="CC453:CD453"/>
    <mergeCell ref="BJ453:BK453"/>
    <mergeCell ref="BL453:BM453"/>
    <mergeCell ref="BN453:BO453"/>
    <mergeCell ref="AE450:AF450"/>
    <mergeCell ref="N455:O455"/>
    <mergeCell ref="P455:Q455"/>
    <mergeCell ref="R455:S455"/>
    <mergeCell ref="T455:U455"/>
    <mergeCell ref="V455:W455"/>
    <mergeCell ref="DO454:DP454"/>
    <mergeCell ref="DQ454:DR454"/>
    <mergeCell ref="DS454:DT454"/>
    <mergeCell ref="DU454:DV454"/>
    <mergeCell ref="DW454:DX454"/>
    <mergeCell ref="DL454:DM454"/>
    <mergeCell ref="DD454:DE454"/>
    <mergeCell ref="DF454:DG454"/>
    <mergeCell ref="DH454:DI454"/>
    <mergeCell ref="DJ454:DK454"/>
    <mergeCell ref="CW454:CX454"/>
    <mergeCell ref="CY454:CZ454"/>
    <mergeCell ref="DA454:DB454"/>
    <mergeCell ref="CS454:CT454"/>
    <mergeCell ref="CU454:CV454"/>
    <mergeCell ref="CH454:CI454"/>
    <mergeCell ref="CJ454:CK454"/>
    <mergeCell ref="CL454:CM454"/>
    <mergeCell ref="CN454:CO454"/>
    <mergeCell ref="CP454:CQ454"/>
    <mergeCell ref="CE454:CF454"/>
    <mergeCell ref="BW454:BX454"/>
    <mergeCell ref="BY454:BZ454"/>
    <mergeCell ref="CA454:CB454"/>
    <mergeCell ref="CC454:CD454"/>
    <mergeCell ref="BJ454:BK454"/>
    <mergeCell ref="BL454:BM454"/>
    <mergeCell ref="BN454:BO454"/>
    <mergeCell ref="BF455:BG455"/>
    <mergeCell ref="BH455:BI455"/>
    <mergeCell ref="AU455:AV455"/>
    <mergeCell ref="AW455:AX455"/>
    <mergeCell ref="AY455:AZ455"/>
    <mergeCell ref="BA455:BB455"/>
    <mergeCell ref="BC455:BD455"/>
    <mergeCell ref="AR455:AS455"/>
    <mergeCell ref="AJ455:AK455"/>
    <mergeCell ref="AL455:AM455"/>
    <mergeCell ref="AN455:AO455"/>
    <mergeCell ref="AP455:AQ455"/>
    <mergeCell ref="AC455:AD455"/>
    <mergeCell ref="AE455:AF455"/>
    <mergeCell ref="Y455:Z455"/>
    <mergeCell ref="AA455:AB455"/>
    <mergeCell ref="N454:O454"/>
    <mergeCell ref="P454:Q454"/>
    <mergeCell ref="R454:S454"/>
    <mergeCell ref="T454:U454"/>
    <mergeCell ref="V454:W454"/>
    <mergeCell ref="AR454:AS454"/>
    <mergeCell ref="AJ454:AK454"/>
    <mergeCell ref="AL454:AM454"/>
    <mergeCell ref="AN454:AO454"/>
    <mergeCell ref="AP454:AQ454"/>
    <mergeCell ref="AC454:AD454"/>
    <mergeCell ref="AE454:AF454"/>
    <mergeCell ref="Y454:Z454"/>
    <mergeCell ref="AA454:AB454"/>
    <mergeCell ref="DO455:DP455"/>
    <mergeCell ref="DQ455:DR455"/>
    <mergeCell ref="DS455:DT455"/>
    <mergeCell ref="DU455:DV455"/>
    <mergeCell ref="DW455:DX455"/>
    <mergeCell ref="DL455:DM455"/>
    <mergeCell ref="DD455:DE455"/>
    <mergeCell ref="DF455:DG455"/>
    <mergeCell ref="DH455:DI455"/>
    <mergeCell ref="DJ455:DK455"/>
    <mergeCell ref="CW455:CX455"/>
    <mergeCell ref="CY455:CZ455"/>
    <mergeCell ref="DA455:DB455"/>
    <mergeCell ref="CS455:CT455"/>
    <mergeCell ref="CU455:CV455"/>
    <mergeCell ref="CH455:CI455"/>
    <mergeCell ref="CJ455:CK455"/>
    <mergeCell ref="CL455:CM455"/>
    <mergeCell ref="CN455:CO455"/>
    <mergeCell ref="CP455:CQ455"/>
    <mergeCell ref="CE455:CF455"/>
    <mergeCell ref="BW455:BX455"/>
    <mergeCell ref="BY455:BZ455"/>
    <mergeCell ref="CA455:CB455"/>
    <mergeCell ref="CC455:CD455"/>
    <mergeCell ref="BJ455:BK455"/>
    <mergeCell ref="BL455:BM455"/>
    <mergeCell ref="BN455:BO455"/>
    <mergeCell ref="BF454:BG454"/>
    <mergeCell ref="BH454:BI454"/>
    <mergeCell ref="AU454:AV454"/>
    <mergeCell ref="AW454:AX454"/>
    <mergeCell ref="AY454:AZ454"/>
    <mergeCell ref="BA454:BB454"/>
    <mergeCell ref="BC454:BD454"/>
    <mergeCell ref="N457:O457"/>
    <mergeCell ref="P457:Q457"/>
    <mergeCell ref="R457:S457"/>
    <mergeCell ref="T457:U457"/>
    <mergeCell ref="V457:W457"/>
    <mergeCell ref="DO456:DP456"/>
    <mergeCell ref="DQ456:DR456"/>
    <mergeCell ref="DS456:DT456"/>
    <mergeCell ref="DU456:DV456"/>
    <mergeCell ref="DW456:DX456"/>
    <mergeCell ref="DL456:DM456"/>
    <mergeCell ref="DD456:DE456"/>
    <mergeCell ref="DF456:DG456"/>
    <mergeCell ref="DH456:DI456"/>
    <mergeCell ref="DJ456:DK456"/>
    <mergeCell ref="CW456:CX456"/>
    <mergeCell ref="CY456:CZ456"/>
    <mergeCell ref="DA456:DB456"/>
    <mergeCell ref="CS456:CT456"/>
    <mergeCell ref="CU456:CV456"/>
    <mergeCell ref="CH456:CI456"/>
    <mergeCell ref="CJ456:CK456"/>
    <mergeCell ref="CL456:CM456"/>
    <mergeCell ref="CN456:CO456"/>
    <mergeCell ref="CP456:CQ456"/>
    <mergeCell ref="CE456:CF456"/>
    <mergeCell ref="BW456:BX456"/>
    <mergeCell ref="BY456:BZ456"/>
    <mergeCell ref="CA456:CB456"/>
    <mergeCell ref="CC456:CD456"/>
    <mergeCell ref="BJ456:BK456"/>
    <mergeCell ref="BL456:BM456"/>
    <mergeCell ref="BN456:BO456"/>
    <mergeCell ref="BF457:BG457"/>
    <mergeCell ref="BH457:BI457"/>
    <mergeCell ref="AU457:AV457"/>
    <mergeCell ref="AW457:AX457"/>
    <mergeCell ref="AY457:AZ457"/>
    <mergeCell ref="BA457:BB457"/>
    <mergeCell ref="BC457:BD457"/>
    <mergeCell ref="AR457:AS457"/>
    <mergeCell ref="AJ457:AK457"/>
    <mergeCell ref="AL457:AM457"/>
    <mergeCell ref="AN457:AO457"/>
    <mergeCell ref="AP457:AQ457"/>
    <mergeCell ref="AC457:AD457"/>
    <mergeCell ref="AE457:AF457"/>
    <mergeCell ref="Y457:Z457"/>
    <mergeCell ref="AA457:AB457"/>
    <mergeCell ref="N456:O456"/>
    <mergeCell ref="P456:Q456"/>
    <mergeCell ref="R456:S456"/>
    <mergeCell ref="T456:U456"/>
    <mergeCell ref="V456:W456"/>
    <mergeCell ref="AR456:AS456"/>
    <mergeCell ref="AJ456:AK456"/>
    <mergeCell ref="AL456:AM456"/>
    <mergeCell ref="AN456:AO456"/>
    <mergeCell ref="AP456:AQ456"/>
    <mergeCell ref="AC456:AD456"/>
    <mergeCell ref="AE456:AF456"/>
    <mergeCell ref="Y456:Z456"/>
    <mergeCell ref="AA456:AB456"/>
    <mergeCell ref="DO457:DP457"/>
    <mergeCell ref="DQ457:DR457"/>
    <mergeCell ref="DS457:DT457"/>
    <mergeCell ref="DU457:DV457"/>
    <mergeCell ref="DW457:DX457"/>
    <mergeCell ref="DL457:DM457"/>
    <mergeCell ref="DD457:DE457"/>
    <mergeCell ref="DF457:DG457"/>
    <mergeCell ref="DH457:DI457"/>
    <mergeCell ref="DJ457:DK457"/>
    <mergeCell ref="CW457:CX457"/>
    <mergeCell ref="CY457:CZ457"/>
    <mergeCell ref="DA457:DB457"/>
    <mergeCell ref="CS457:CT457"/>
    <mergeCell ref="CU457:CV457"/>
    <mergeCell ref="CH457:CI457"/>
    <mergeCell ref="CJ457:CK457"/>
    <mergeCell ref="CL457:CM457"/>
    <mergeCell ref="CN457:CO457"/>
    <mergeCell ref="CP457:CQ457"/>
    <mergeCell ref="CE457:CF457"/>
    <mergeCell ref="BW457:BX457"/>
    <mergeCell ref="BY457:BZ457"/>
    <mergeCell ref="CA457:CB457"/>
    <mergeCell ref="CC457:CD457"/>
    <mergeCell ref="BJ457:BK457"/>
    <mergeCell ref="BL457:BM457"/>
    <mergeCell ref="BN457:BO457"/>
    <mergeCell ref="BF456:BG456"/>
    <mergeCell ref="BH456:BI456"/>
    <mergeCell ref="AU456:AV456"/>
    <mergeCell ref="AW456:AX456"/>
    <mergeCell ref="AY456:AZ456"/>
    <mergeCell ref="BA456:BB456"/>
    <mergeCell ref="BC456:BD456"/>
    <mergeCell ref="N459:O459"/>
    <mergeCell ref="P459:Q459"/>
    <mergeCell ref="R459:S459"/>
    <mergeCell ref="T459:U459"/>
    <mergeCell ref="V459:W459"/>
    <mergeCell ref="DO458:DP458"/>
    <mergeCell ref="DQ458:DR458"/>
    <mergeCell ref="DS458:DT458"/>
    <mergeCell ref="DU458:DV458"/>
    <mergeCell ref="DW458:DX458"/>
    <mergeCell ref="DL458:DM458"/>
    <mergeCell ref="DD458:DE458"/>
    <mergeCell ref="DF458:DG458"/>
    <mergeCell ref="DH458:DI458"/>
    <mergeCell ref="DJ458:DK458"/>
    <mergeCell ref="CW458:CX458"/>
    <mergeCell ref="CY458:CZ458"/>
    <mergeCell ref="DA458:DB458"/>
    <mergeCell ref="CS458:CT458"/>
    <mergeCell ref="CU458:CV458"/>
    <mergeCell ref="CH458:CI458"/>
    <mergeCell ref="CJ458:CK458"/>
    <mergeCell ref="CL458:CM458"/>
    <mergeCell ref="CN458:CO458"/>
    <mergeCell ref="CP458:CQ458"/>
    <mergeCell ref="CE458:CF458"/>
    <mergeCell ref="BW458:BX458"/>
    <mergeCell ref="BY458:BZ458"/>
    <mergeCell ref="CA458:CB458"/>
    <mergeCell ref="CC458:CD458"/>
    <mergeCell ref="BJ458:BK458"/>
    <mergeCell ref="BL458:BM458"/>
    <mergeCell ref="BN458:BO458"/>
    <mergeCell ref="BF459:BG459"/>
    <mergeCell ref="BH459:BI459"/>
    <mergeCell ref="AU459:AV459"/>
    <mergeCell ref="AW459:AX459"/>
    <mergeCell ref="AY459:AZ459"/>
    <mergeCell ref="BA459:BB459"/>
    <mergeCell ref="BC459:BD459"/>
    <mergeCell ref="AR459:AS459"/>
    <mergeCell ref="AJ459:AK459"/>
    <mergeCell ref="AL459:AM459"/>
    <mergeCell ref="AN459:AO459"/>
    <mergeCell ref="AP459:AQ459"/>
    <mergeCell ref="AC459:AD459"/>
    <mergeCell ref="AE459:AF459"/>
    <mergeCell ref="Y459:Z459"/>
    <mergeCell ref="AA459:AB459"/>
    <mergeCell ref="N458:O458"/>
    <mergeCell ref="P458:Q458"/>
    <mergeCell ref="R458:S458"/>
    <mergeCell ref="T458:U458"/>
    <mergeCell ref="V458:W458"/>
    <mergeCell ref="AR458:AS458"/>
    <mergeCell ref="AJ458:AK458"/>
    <mergeCell ref="AL458:AM458"/>
    <mergeCell ref="AN458:AO458"/>
    <mergeCell ref="AP458:AQ458"/>
    <mergeCell ref="AC458:AD458"/>
    <mergeCell ref="AE458:AF458"/>
    <mergeCell ref="Y458:Z458"/>
    <mergeCell ref="AA458:AB458"/>
    <mergeCell ref="DO459:DP459"/>
    <mergeCell ref="DQ459:DR459"/>
    <mergeCell ref="DS459:DT459"/>
    <mergeCell ref="DU459:DV459"/>
    <mergeCell ref="DW459:DX459"/>
    <mergeCell ref="DL459:DM459"/>
    <mergeCell ref="DD459:DE459"/>
    <mergeCell ref="DF459:DG459"/>
    <mergeCell ref="DH459:DI459"/>
    <mergeCell ref="DJ459:DK459"/>
    <mergeCell ref="CW459:CX459"/>
    <mergeCell ref="CY459:CZ459"/>
    <mergeCell ref="DA459:DB459"/>
    <mergeCell ref="CS459:CT459"/>
    <mergeCell ref="CU459:CV459"/>
    <mergeCell ref="CH459:CI459"/>
    <mergeCell ref="CJ459:CK459"/>
    <mergeCell ref="CL459:CM459"/>
    <mergeCell ref="CN459:CO459"/>
    <mergeCell ref="CP459:CQ459"/>
    <mergeCell ref="CE459:CF459"/>
    <mergeCell ref="BW459:BX459"/>
    <mergeCell ref="BY459:BZ459"/>
    <mergeCell ref="CA459:CB459"/>
    <mergeCell ref="CC459:CD459"/>
    <mergeCell ref="BJ459:BK459"/>
    <mergeCell ref="BL459:BM459"/>
    <mergeCell ref="BN459:BO459"/>
    <mergeCell ref="BF458:BG458"/>
    <mergeCell ref="BH458:BI458"/>
    <mergeCell ref="AU458:AV458"/>
    <mergeCell ref="AW458:AX458"/>
    <mergeCell ref="AY458:AZ458"/>
    <mergeCell ref="BA458:BB458"/>
    <mergeCell ref="BC458:BD458"/>
    <mergeCell ref="N461:O461"/>
    <mergeCell ref="P461:Q461"/>
    <mergeCell ref="R461:S461"/>
    <mergeCell ref="T461:U461"/>
    <mergeCell ref="V461:W461"/>
    <mergeCell ref="DO460:DP460"/>
    <mergeCell ref="DQ460:DR460"/>
    <mergeCell ref="DS460:DT460"/>
    <mergeCell ref="DU460:DV460"/>
    <mergeCell ref="DW460:DX460"/>
    <mergeCell ref="DL460:DM460"/>
    <mergeCell ref="DD460:DE460"/>
    <mergeCell ref="DF460:DG460"/>
    <mergeCell ref="DH460:DI460"/>
    <mergeCell ref="DJ460:DK460"/>
    <mergeCell ref="CW460:CX460"/>
    <mergeCell ref="CY460:CZ460"/>
    <mergeCell ref="DA460:DB460"/>
    <mergeCell ref="CS460:CT460"/>
    <mergeCell ref="CU460:CV460"/>
    <mergeCell ref="CH460:CI460"/>
    <mergeCell ref="CJ460:CK460"/>
    <mergeCell ref="CL460:CM460"/>
    <mergeCell ref="CN460:CO460"/>
    <mergeCell ref="CP460:CQ460"/>
    <mergeCell ref="CE460:CF460"/>
    <mergeCell ref="BW460:BX460"/>
    <mergeCell ref="BY460:BZ460"/>
    <mergeCell ref="CA460:CB460"/>
    <mergeCell ref="CC460:CD460"/>
    <mergeCell ref="BJ460:BK460"/>
    <mergeCell ref="BL460:BM460"/>
    <mergeCell ref="BN460:BO460"/>
    <mergeCell ref="BF461:BG461"/>
    <mergeCell ref="BH461:BI461"/>
    <mergeCell ref="AU461:AV461"/>
    <mergeCell ref="AW461:AX461"/>
    <mergeCell ref="AY461:AZ461"/>
    <mergeCell ref="BA461:BB461"/>
    <mergeCell ref="BC461:BD461"/>
    <mergeCell ref="AR461:AS461"/>
    <mergeCell ref="AJ461:AK461"/>
    <mergeCell ref="AL461:AM461"/>
    <mergeCell ref="AN461:AO461"/>
    <mergeCell ref="AP461:AQ461"/>
    <mergeCell ref="AC461:AD461"/>
    <mergeCell ref="AE461:AF461"/>
    <mergeCell ref="Y461:Z461"/>
    <mergeCell ref="AA461:AB461"/>
    <mergeCell ref="N460:O460"/>
    <mergeCell ref="P460:Q460"/>
    <mergeCell ref="R460:S460"/>
    <mergeCell ref="T460:U460"/>
    <mergeCell ref="V460:W460"/>
    <mergeCell ref="AR460:AS460"/>
    <mergeCell ref="AJ460:AK460"/>
    <mergeCell ref="AL460:AM460"/>
    <mergeCell ref="AN460:AO460"/>
    <mergeCell ref="AP460:AQ460"/>
    <mergeCell ref="AC460:AD460"/>
    <mergeCell ref="AE460:AF460"/>
    <mergeCell ref="Y460:Z460"/>
    <mergeCell ref="AA460:AB460"/>
    <mergeCell ref="DO461:DP461"/>
    <mergeCell ref="DQ461:DR461"/>
    <mergeCell ref="DS461:DT461"/>
    <mergeCell ref="DU461:DV461"/>
    <mergeCell ref="DW461:DX461"/>
    <mergeCell ref="DL461:DM461"/>
    <mergeCell ref="DD461:DE461"/>
    <mergeCell ref="DF461:DG461"/>
    <mergeCell ref="DH461:DI461"/>
    <mergeCell ref="DJ461:DK461"/>
    <mergeCell ref="CW461:CX461"/>
    <mergeCell ref="CY461:CZ461"/>
    <mergeCell ref="DA461:DB461"/>
    <mergeCell ref="CS461:CT461"/>
    <mergeCell ref="CU461:CV461"/>
    <mergeCell ref="CH461:CI461"/>
    <mergeCell ref="CJ461:CK461"/>
    <mergeCell ref="CL461:CM461"/>
    <mergeCell ref="CN461:CO461"/>
    <mergeCell ref="CP461:CQ461"/>
    <mergeCell ref="CE461:CF461"/>
    <mergeCell ref="BW461:BX461"/>
    <mergeCell ref="BY461:BZ461"/>
    <mergeCell ref="CA461:CB461"/>
    <mergeCell ref="CC461:CD461"/>
    <mergeCell ref="BJ461:BK461"/>
    <mergeCell ref="BL461:BM461"/>
    <mergeCell ref="BN461:BO461"/>
    <mergeCell ref="BF460:BG460"/>
    <mergeCell ref="BH460:BI460"/>
    <mergeCell ref="AU460:AV460"/>
    <mergeCell ref="AW460:AX460"/>
    <mergeCell ref="AY460:AZ460"/>
    <mergeCell ref="BA460:BB460"/>
    <mergeCell ref="BC460:BD460"/>
    <mergeCell ref="N463:O463"/>
    <mergeCell ref="P463:Q463"/>
    <mergeCell ref="R463:S463"/>
    <mergeCell ref="T463:U463"/>
    <mergeCell ref="V463:W463"/>
    <mergeCell ref="DO462:DP462"/>
    <mergeCell ref="DQ462:DR462"/>
    <mergeCell ref="DS462:DT462"/>
    <mergeCell ref="DU462:DV462"/>
    <mergeCell ref="DW462:DX462"/>
    <mergeCell ref="DL462:DM462"/>
    <mergeCell ref="DD462:DE462"/>
    <mergeCell ref="DF462:DG462"/>
    <mergeCell ref="DH462:DI462"/>
    <mergeCell ref="DJ462:DK462"/>
    <mergeCell ref="CW462:CX462"/>
    <mergeCell ref="CY462:CZ462"/>
    <mergeCell ref="DA462:DB462"/>
    <mergeCell ref="CS462:CT462"/>
    <mergeCell ref="CU462:CV462"/>
    <mergeCell ref="CH462:CI462"/>
    <mergeCell ref="CJ462:CK462"/>
    <mergeCell ref="CL462:CM462"/>
    <mergeCell ref="CN462:CO462"/>
    <mergeCell ref="CP462:CQ462"/>
    <mergeCell ref="CE462:CF462"/>
    <mergeCell ref="BW462:BX462"/>
    <mergeCell ref="BY462:BZ462"/>
    <mergeCell ref="CA462:CB462"/>
    <mergeCell ref="CC462:CD462"/>
    <mergeCell ref="BJ462:BK462"/>
    <mergeCell ref="BL462:BM462"/>
    <mergeCell ref="BN462:BO462"/>
    <mergeCell ref="BF463:BG463"/>
    <mergeCell ref="BH463:BI463"/>
    <mergeCell ref="AU463:AV463"/>
    <mergeCell ref="AW463:AX463"/>
    <mergeCell ref="AY463:AZ463"/>
    <mergeCell ref="BA463:BB463"/>
    <mergeCell ref="BC463:BD463"/>
    <mergeCell ref="AR463:AS463"/>
    <mergeCell ref="AJ463:AK463"/>
    <mergeCell ref="AL463:AM463"/>
    <mergeCell ref="AN463:AO463"/>
    <mergeCell ref="AP463:AQ463"/>
    <mergeCell ref="AC463:AD463"/>
    <mergeCell ref="AE463:AF463"/>
    <mergeCell ref="Y463:Z463"/>
    <mergeCell ref="AA463:AB463"/>
    <mergeCell ref="N462:O462"/>
    <mergeCell ref="P462:Q462"/>
    <mergeCell ref="R462:S462"/>
    <mergeCell ref="T462:U462"/>
    <mergeCell ref="V462:W462"/>
    <mergeCell ref="AR462:AS462"/>
    <mergeCell ref="AJ462:AK462"/>
    <mergeCell ref="AL462:AM462"/>
    <mergeCell ref="AN462:AO462"/>
    <mergeCell ref="AP462:AQ462"/>
    <mergeCell ref="AC462:AD462"/>
    <mergeCell ref="AE462:AF462"/>
    <mergeCell ref="Y462:Z462"/>
    <mergeCell ref="AA462:AB462"/>
    <mergeCell ref="DO463:DP463"/>
    <mergeCell ref="DQ463:DR463"/>
    <mergeCell ref="DS463:DT463"/>
    <mergeCell ref="DU463:DV463"/>
    <mergeCell ref="DW463:DX463"/>
    <mergeCell ref="DL463:DM463"/>
    <mergeCell ref="DD463:DE463"/>
    <mergeCell ref="DF463:DG463"/>
    <mergeCell ref="DH463:DI463"/>
    <mergeCell ref="DJ463:DK463"/>
    <mergeCell ref="CW463:CX463"/>
    <mergeCell ref="CY463:CZ463"/>
    <mergeCell ref="DA463:DB463"/>
    <mergeCell ref="CS463:CT463"/>
    <mergeCell ref="CU463:CV463"/>
    <mergeCell ref="CH463:CI463"/>
    <mergeCell ref="CJ463:CK463"/>
    <mergeCell ref="CL463:CM463"/>
    <mergeCell ref="CN463:CO463"/>
    <mergeCell ref="CP463:CQ463"/>
    <mergeCell ref="CE463:CF463"/>
    <mergeCell ref="BW463:BX463"/>
    <mergeCell ref="BY463:BZ463"/>
    <mergeCell ref="CA463:CB463"/>
    <mergeCell ref="CC463:CD463"/>
    <mergeCell ref="BJ463:BK463"/>
    <mergeCell ref="BL463:BM463"/>
    <mergeCell ref="BN463:BO463"/>
    <mergeCell ref="BF462:BG462"/>
    <mergeCell ref="BH462:BI462"/>
    <mergeCell ref="AU462:AV462"/>
    <mergeCell ref="AW462:AX462"/>
    <mergeCell ref="AY462:AZ462"/>
    <mergeCell ref="BA462:BB462"/>
    <mergeCell ref="BC462:BD462"/>
    <mergeCell ref="N465:O465"/>
    <mergeCell ref="P465:Q465"/>
    <mergeCell ref="R465:S465"/>
    <mergeCell ref="T465:U465"/>
    <mergeCell ref="V465:W465"/>
    <mergeCell ref="DO464:DP464"/>
    <mergeCell ref="DQ464:DR464"/>
    <mergeCell ref="DS464:DT464"/>
    <mergeCell ref="DU464:DV464"/>
    <mergeCell ref="DW464:DX464"/>
    <mergeCell ref="DL464:DM464"/>
    <mergeCell ref="DD464:DE464"/>
    <mergeCell ref="DF464:DG464"/>
    <mergeCell ref="DH464:DI464"/>
    <mergeCell ref="DJ464:DK464"/>
    <mergeCell ref="CW464:CX464"/>
    <mergeCell ref="CY464:CZ464"/>
    <mergeCell ref="DA464:DB464"/>
    <mergeCell ref="CS464:CT464"/>
    <mergeCell ref="CU464:CV464"/>
    <mergeCell ref="CH464:CI464"/>
    <mergeCell ref="CJ464:CK464"/>
    <mergeCell ref="CL464:CM464"/>
    <mergeCell ref="CN464:CO464"/>
    <mergeCell ref="CP464:CQ464"/>
    <mergeCell ref="CE464:CF464"/>
    <mergeCell ref="BW464:BX464"/>
    <mergeCell ref="BY464:BZ464"/>
    <mergeCell ref="CA464:CB464"/>
    <mergeCell ref="CC464:CD464"/>
    <mergeCell ref="BJ464:BK464"/>
    <mergeCell ref="BL464:BM464"/>
    <mergeCell ref="BN464:BO464"/>
    <mergeCell ref="BF465:BG465"/>
    <mergeCell ref="BH465:BI465"/>
    <mergeCell ref="AU465:AV465"/>
    <mergeCell ref="AW465:AX465"/>
    <mergeCell ref="AY465:AZ465"/>
    <mergeCell ref="BA465:BB465"/>
    <mergeCell ref="BC465:BD465"/>
    <mergeCell ref="AR465:AS465"/>
    <mergeCell ref="AJ465:AK465"/>
    <mergeCell ref="AL465:AM465"/>
    <mergeCell ref="AN465:AO465"/>
    <mergeCell ref="AP465:AQ465"/>
    <mergeCell ref="AC465:AD465"/>
    <mergeCell ref="AE465:AF465"/>
    <mergeCell ref="Y465:Z465"/>
    <mergeCell ref="AA465:AB465"/>
    <mergeCell ref="N464:O464"/>
    <mergeCell ref="P464:Q464"/>
    <mergeCell ref="R464:S464"/>
    <mergeCell ref="T464:U464"/>
    <mergeCell ref="V464:W464"/>
    <mergeCell ref="AR464:AS464"/>
    <mergeCell ref="AA464:AB464"/>
    <mergeCell ref="AJ464:AK464"/>
    <mergeCell ref="AL464:AM464"/>
    <mergeCell ref="AN464:AO464"/>
    <mergeCell ref="AP464:AQ464"/>
    <mergeCell ref="AC464:AD464"/>
    <mergeCell ref="AE464:AF464"/>
    <mergeCell ref="Y464:Z464"/>
    <mergeCell ref="DO465:DP465"/>
    <mergeCell ref="DQ465:DR465"/>
    <mergeCell ref="DS465:DT465"/>
    <mergeCell ref="DU465:DV465"/>
    <mergeCell ref="DW465:DX465"/>
    <mergeCell ref="DL465:DM465"/>
    <mergeCell ref="DD465:DE465"/>
    <mergeCell ref="DF465:DG465"/>
    <mergeCell ref="DH465:DI465"/>
    <mergeCell ref="DJ465:DK465"/>
    <mergeCell ref="CW465:CX465"/>
    <mergeCell ref="CY465:CZ465"/>
    <mergeCell ref="DA465:DB465"/>
    <mergeCell ref="CS465:CT465"/>
    <mergeCell ref="CU465:CV465"/>
    <mergeCell ref="CH465:CI465"/>
    <mergeCell ref="CJ465:CK465"/>
    <mergeCell ref="CL465:CM465"/>
    <mergeCell ref="CN465:CO465"/>
    <mergeCell ref="CP465:CQ465"/>
    <mergeCell ref="CE465:CF465"/>
    <mergeCell ref="BW465:BX465"/>
    <mergeCell ref="BY465:BZ465"/>
    <mergeCell ref="CA465:CB465"/>
    <mergeCell ref="CC465:CD465"/>
    <mergeCell ref="BJ465:BK465"/>
    <mergeCell ref="BL465:BM465"/>
    <mergeCell ref="BN465:BO465"/>
    <mergeCell ref="BF464:BG464"/>
    <mergeCell ref="BH464:BI464"/>
    <mergeCell ref="AU464:AV464"/>
    <mergeCell ref="AW464:AX464"/>
    <mergeCell ref="AY464:AZ464"/>
    <mergeCell ref="BA464:BB464"/>
    <mergeCell ref="BC464:BD464"/>
    <mergeCell ref="N467:O467"/>
    <mergeCell ref="P467:Q467"/>
    <mergeCell ref="R467:S467"/>
    <mergeCell ref="T467:U467"/>
    <mergeCell ref="V467:W467"/>
    <mergeCell ref="DO466:DP466"/>
    <mergeCell ref="DQ466:DR466"/>
    <mergeCell ref="DS466:DT466"/>
    <mergeCell ref="DU466:DV466"/>
    <mergeCell ref="DW466:DX466"/>
    <mergeCell ref="DL466:DM466"/>
    <mergeCell ref="DD466:DE466"/>
    <mergeCell ref="DF466:DG466"/>
    <mergeCell ref="DH466:DI466"/>
    <mergeCell ref="DJ466:DK466"/>
    <mergeCell ref="CW466:CX466"/>
    <mergeCell ref="CY466:CZ466"/>
    <mergeCell ref="DA466:DB466"/>
    <mergeCell ref="CS466:CT466"/>
    <mergeCell ref="CU466:CV466"/>
    <mergeCell ref="CH466:CI466"/>
    <mergeCell ref="CJ466:CK466"/>
    <mergeCell ref="CL466:CM466"/>
    <mergeCell ref="CN466:CO466"/>
    <mergeCell ref="CP466:CQ466"/>
    <mergeCell ref="CE466:CF466"/>
    <mergeCell ref="BW466:BX466"/>
    <mergeCell ref="BY466:BZ466"/>
    <mergeCell ref="CA466:CB466"/>
    <mergeCell ref="CC466:CD466"/>
    <mergeCell ref="BJ466:BK466"/>
    <mergeCell ref="BL466:BM466"/>
    <mergeCell ref="BN466:BO466"/>
    <mergeCell ref="BF467:BG467"/>
    <mergeCell ref="BH467:BI467"/>
    <mergeCell ref="AU467:AV467"/>
    <mergeCell ref="AW467:AX467"/>
    <mergeCell ref="AY467:AZ467"/>
    <mergeCell ref="BA467:BB467"/>
    <mergeCell ref="BC467:BD467"/>
    <mergeCell ref="AR467:AS467"/>
    <mergeCell ref="AJ467:AK467"/>
    <mergeCell ref="AL467:AM467"/>
    <mergeCell ref="AN467:AO467"/>
    <mergeCell ref="AP467:AQ467"/>
    <mergeCell ref="AC467:AD467"/>
    <mergeCell ref="AE467:AF467"/>
    <mergeCell ref="Y467:Z467"/>
    <mergeCell ref="AA467:AB467"/>
    <mergeCell ref="N466:O466"/>
    <mergeCell ref="P466:Q466"/>
    <mergeCell ref="R466:S466"/>
    <mergeCell ref="T466:U466"/>
    <mergeCell ref="V466:W466"/>
    <mergeCell ref="Y466:Z466"/>
    <mergeCell ref="AA466:AB466"/>
    <mergeCell ref="AR466:AS466"/>
    <mergeCell ref="AJ466:AK466"/>
    <mergeCell ref="AL466:AM466"/>
    <mergeCell ref="AN466:AO466"/>
    <mergeCell ref="AP466:AQ466"/>
    <mergeCell ref="AC466:AD466"/>
    <mergeCell ref="AE466:AF466"/>
    <mergeCell ref="DO467:DP467"/>
    <mergeCell ref="DQ467:DR467"/>
    <mergeCell ref="DS467:DT467"/>
    <mergeCell ref="DU467:DV467"/>
    <mergeCell ref="DW467:DX467"/>
    <mergeCell ref="DL467:DM467"/>
    <mergeCell ref="DD467:DE467"/>
    <mergeCell ref="DF467:DG467"/>
    <mergeCell ref="DH467:DI467"/>
    <mergeCell ref="DJ467:DK467"/>
    <mergeCell ref="CW467:CX467"/>
    <mergeCell ref="CY467:CZ467"/>
    <mergeCell ref="DA467:DB467"/>
    <mergeCell ref="CS467:CT467"/>
    <mergeCell ref="CU467:CV467"/>
    <mergeCell ref="CH467:CI467"/>
    <mergeCell ref="CJ467:CK467"/>
    <mergeCell ref="CL467:CM467"/>
    <mergeCell ref="CN467:CO467"/>
    <mergeCell ref="CP467:CQ467"/>
    <mergeCell ref="CE467:CF467"/>
    <mergeCell ref="BW467:BX467"/>
    <mergeCell ref="BY467:BZ467"/>
    <mergeCell ref="CA467:CB467"/>
    <mergeCell ref="CC467:CD467"/>
    <mergeCell ref="BJ467:BK467"/>
    <mergeCell ref="BL467:BM467"/>
    <mergeCell ref="BN467:BO467"/>
    <mergeCell ref="BF466:BG466"/>
    <mergeCell ref="BH466:BI466"/>
    <mergeCell ref="AU466:AV466"/>
    <mergeCell ref="AW466:AX466"/>
    <mergeCell ref="AY466:AZ466"/>
    <mergeCell ref="BA466:BB466"/>
    <mergeCell ref="BC466:BD466"/>
    <mergeCell ref="AG467:AH467"/>
    <mergeCell ref="N469:O469"/>
    <mergeCell ref="P469:Q469"/>
    <mergeCell ref="R469:S469"/>
    <mergeCell ref="T469:U469"/>
    <mergeCell ref="V469:W469"/>
    <mergeCell ref="DO468:DP468"/>
    <mergeCell ref="DQ468:DR468"/>
    <mergeCell ref="DS468:DT468"/>
    <mergeCell ref="DU468:DV468"/>
    <mergeCell ref="DW468:DX468"/>
    <mergeCell ref="DL468:DM468"/>
    <mergeCell ref="DD468:DE468"/>
    <mergeCell ref="DF468:DG468"/>
    <mergeCell ref="DH468:DI468"/>
    <mergeCell ref="DJ468:DK468"/>
    <mergeCell ref="CW468:CX468"/>
    <mergeCell ref="CY468:CZ468"/>
    <mergeCell ref="DA468:DB468"/>
    <mergeCell ref="CS468:CT468"/>
    <mergeCell ref="CU468:CV468"/>
    <mergeCell ref="CH468:CI468"/>
    <mergeCell ref="CJ468:CK468"/>
    <mergeCell ref="CL468:CM468"/>
    <mergeCell ref="CN468:CO468"/>
    <mergeCell ref="CP468:CQ468"/>
    <mergeCell ref="CE468:CF468"/>
    <mergeCell ref="BW468:BX468"/>
    <mergeCell ref="BY468:BZ468"/>
    <mergeCell ref="CA468:CB468"/>
    <mergeCell ref="CC468:CD468"/>
    <mergeCell ref="BJ468:BK468"/>
    <mergeCell ref="BL468:BM468"/>
    <mergeCell ref="BN468:BO468"/>
    <mergeCell ref="BF469:BG469"/>
    <mergeCell ref="BH469:BI469"/>
    <mergeCell ref="AU469:AV469"/>
    <mergeCell ref="AW469:AX469"/>
    <mergeCell ref="AY469:AZ469"/>
    <mergeCell ref="BA469:BB469"/>
    <mergeCell ref="BC469:BD469"/>
    <mergeCell ref="AR469:AS469"/>
    <mergeCell ref="AJ469:AK469"/>
    <mergeCell ref="AL469:AM469"/>
    <mergeCell ref="AN469:AO469"/>
    <mergeCell ref="AP469:AQ469"/>
    <mergeCell ref="AC469:AD469"/>
    <mergeCell ref="AE469:AF469"/>
    <mergeCell ref="Y469:Z469"/>
    <mergeCell ref="AA469:AB469"/>
    <mergeCell ref="AG468:AH468"/>
    <mergeCell ref="N468:O468"/>
    <mergeCell ref="P468:Q468"/>
    <mergeCell ref="R468:S468"/>
    <mergeCell ref="T468:U468"/>
    <mergeCell ref="V468:W468"/>
    <mergeCell ref="Y468:Z468"/>
    <mergeCell ref="AA468:AB468"/>
    <mergeCell ref="AR468:AS468"/>
    <mergeCell ref="AJ468:AK468"/>
    <mergeCell ref="AL468:AM468"/>
    <mergeCell ref="AN468:AO468"/>
    <mergeCell ref="AP468:AQ468"/>
    <mergeCell ref="AC468:AD468"/>
    <mergeCell ref="DO471:DP471"/>
    <mergeCell ref="AE468:AF468"/>
    <mergeCell ref="DO469:DP469"/>
    <mergeCell ref="DQ469:DR469"/>
    <mergeCell ref="DS469:DT469"/>
    <mergeCell ref="DU469:DV469"/>
    <mergeCell ref="DW469:DX469"/>
    <mergeCell ref="DL469:DM469"/>
    <mergeCell ref="DD469:DE469"/>
    <mergeCell ref="DF469:DG469"/>
    <mergeCell ref="DH469:DI469"/>
    <mergeCell ref="DJ469:DK469"/>
    <mergeCell ref="CW469:CX469"/>
    <mergeCell ref="CY469:CZ469"/>
    <mergeCell ref="DA469:DB469"/>
    <mergeCell ref="CS469:CT469"/>
    <mergeCell ref="CU469:CV469"/>
    <mergeCell ref="CH469:CI469"/>
    <mergeCell ref="CJ469:CK469"/>
    <mergeCell ref="CL469:CM469"/>
    <mergeCell ref="CN469:CO469"/>
    <mergeCell ref="CP469:CQ469"/>
    <mergeCell ref="CE469:CF469"/>
    <mergeCell ref="BW469:BX469"/>
    <mergeCell ref="BY469:BZ469"/>
    <mergeCell ref="CA469:CB469"/>
    <mergeCell ref="CC469:CD469"/>
    <mergeCell ref="BJ469:BK469"/>
    <mergeCell ref="BL469:BM469"/>
    <mergeCell ref="BN469:BO469"/>
    <mergeCell ref="BF468:BG468"/>
    <mergeCell ref="BH468:BI468"/>
    <mergeCell ref="AU468:AV468"/>
    <mergeCell ref="AW468:AX468"/>
    <mergeCell ref="AY468:AZ468"/>
    <mergeCell ref="BA468:BB468"/>
    <mergeCell ref="BC468:BD468"/>
    <mergeCell ref="AG469:AH469"/>
    <mergeCell ref="BC472:BD472"/>
    <mergeCell ref="DO470:DP470"/>
    <mergeCell ref="DQ470:DR470"/>
    <mergeCell ref="DS470:DT470"/>
    <mergeCell ref="DU470:DV470"/>
    <mergeCell ref="DW470:DX470"/>
    <mergeCell ref="DL470:DM470"/>
    <mergeCell ref="DD470:DE470"/>
    <mergeCell ref="DF470:DG470"/>
    <mergeCell ref="DH470:DI470"/>
    <mergeCell ref="DJ470:DK470"/>
    <mergeCell ref="CW470:CX470"/>
    <mergeCell ref="CY470:CZ470"/>
    <mergeCell ref="DA470:DB470"/>
    <mergeCell ref="CS470:CT470"/>
    <mergeCell ref="CU470:CV470"/>
    <mergeCell ref="CH470:CI470"/>
    <mergeCell ref="CJ470:CK470"/>
    <mergeCell ref="CL470:CM470"/>
    <mergeCell ref="CN470:CO470"/>
    <mergeCell ref="CP470:CQ470"/>
    <mergeCell ref="CE470:CF470"/>
    <mergeCell ref="BW470:BX470"/>
    <mergeCell ref="BY470:BZ470"/>
    <mergeCell ref="CA470:CB470"/>
    <mergeCell ref="CC470:CD470"/>
    <mergeCell ref="BJ470:BK470"/>
    <mergeCell ref="BL470:BM470"/>
    <mergeCell ref="BN470:BO470"/>
    <mergeCell ref="BF471:BG471"/>
    <mergeCell ref="BH471:BI471"/>
    <mergeCell ref="AU471:AV471"/>
    <mergeCell ref="AW471:AX471"/>
    <mergeCell ref="AY471:AZ471"/>
    <mergeCell ref="BA471:BB471"/>
    <mergeCell ref="BC471:BD471"/>
    <mergeCell ref="DF471:DG471"/>
    <mergeCell ref="DH471:DI471"/>
    <mergeCell ref="DJ471:DK471"/>
    <mergeCell ref="CW471:CX471"/>
    <mergeCell ref="CY471:CZ471"/>
    <mergeCell ref="DA471:DB471"/>
    <mergeCell ref="CS471:CT471"/>
    <mergeCell ref="CU471:CV471"/>
    <mergeCell ref="CH471:CI471"/>
    <mergeCell ref="CJ471:CK471"/>
    <mergeCell ref="CL471:CM471"/>
    <mergeCell ref="CN471:CO471"/>
    <mergeCell ref="CP471:CQ471"/>
    <mergeCell ref="CE471:CF471"/>
    <mergeCell ref="BW471:BX471"/>
    <mergeCell ref="BY471:BZ471"/>
    <mergeCell ref="CA471:CB471"/>
    <mergeCell ref="CC471:CD471"/>
    <mergeCell ref="BJ471:BK471"/>
    <mergeCell ref="BL471:BM471"/>
    <mergeCell ref="BN471:BO471"/>
    <mergeCell ref="BF470:BG470"/>
    <mergeCell ref="BH470:BI470"/>
    <mergeCell ref="AU470:AV470"/>
    <mergeCell ref="AW470:AX470"/>
    <mergeCell ref="AY470:AZ470"/>
    <mergeCell ref="BA470:BB470"/>
    <mergeCell ref="BC470:BD470"/>
    <mergeCell ref="AG472:AH472"/>
    <mergeCell ref="N472:O472"/>
    <mergeCell ref="P472:Q472"/>
    <mergeCell ref="R472:S472"/>
    <mergeCell ref="T472:U472"/>
    <mergeCell ref="V472:W472"/>
    <mergeCell ref="AR472:AS472"/>
    <mergeCell ref="AJ472:AK472"/>
    <mergeCell ref="AL472:AM472"/>
    <mergeCell ref="AN472:AO472"/>
    <mergeCell ref="AP472:AQ472"/>
    <mergeCell ref="AC472:AD472"/>
    <mergeCell ref="AE472:AF472"/>
    <mergeCell ref="Y472:Z472"/>
    <mergeCell ref="AA472:AB472"/>
    <mergeCell ref="AE473:AF473"/>
    <mergeCell ref="Y473:Z473"/>
    <mergeCell ref="N471:O471"/>
    <mergeCell ref="P471:Q471"/>
    <mergeCell ref="R471:S471"/>
    <mergeCell ref="T471:U471"/>
    <mergeCell ref="V471:W471"/>
    <mergeCell ref="AR471:AS471"/>
    <mergeCell ref="AJ471:AK471"/>
    <mergeCell ref="AL471:AM471"/>
    <mergeCell ref="AN471:AO471"/>
    <mergeCell ref="AP471:AQ471"/>
    <mergeCell ref="AC471:AD471"/>
    <mergeCell ref="AE471:AF471"/>
    <mergeCell ref="Y471:Z471"/>
    <mergeCell ref="AA471:AB471"/>
    <mergeCell ref="AG470:AH470"/>
    <mergeCell ref="N470:O470"/>
    <mergeCell ref="P470:Q470"/>
    <mergeCell ref="R470:S470"/>
    <mergeCell ref="T470:U470"/>
    <mergeCell ref="V470:W470"/>
    <mergeCell ref="AR470:AS470"/>
    <mergeCell ref="AA470:AB470"/>
    <mergeCell ref="AJ470:AK470"/>
    <mergeCell ref="AL470:AM470"/>
    <mergeCell ref="AN470:AO470"/>
    <mergeCell ref="AP470:AQ470"/>
    <mergeCell ref="AC470:AD470"/>
    <mergeCell ref="AE470:AF470"/>
    <mergeCell ref="Y470:Z470"/>
    <mergeCell ref="AG471:AH471"/>
    <mergeCell ref="AG476:AH476"/>
    <mergeCell ref="E474:I474"/>
    <mergeCell ref="DO473:DP473"/>
    <mergeCell ref="DQ473:DR473"/>
    <mergeCell ref="DS473:DT473"/>
    <mergeCell ref="DU473:DV473"/>
    <mergeCell ref="DW473:DX473"/>
    <mergeCell ref="DJ473:DK473"/>
    <mergeCell ref="DL473:DM473"/>
    <mergeCell ref="DD473:DE473"/>
    <mergeCell ref="DF473:DG473"/>
    <mergeCell ref="DH473:DI473"/>
    <mergeCell ref="CU473:CV473"/>
    <mergeCell ref="CW473:CX473"/>
    <mergeCell ref="CY473:CZ473"/>
    <mergeCell ref="DA473:DB473"/>
    <mergeCell ref="CS473:CT473"/>
    <mergeCell ref="CH473:CI473"/>
    <mergeCell ref="CJ473:CK473"/>
    <mergeCell ref="CL473:CM473"/>
    <mergeCell ref="CN473:CO473"/>
    <mergeCell ref="CP473:CQ473"/>
    <mergeCell ref="CC473:CD473"/>
    <mergeCell ref="CE473:CF473"/>
    <mergeCell ref="BW473:BX473"/>
    <mergeCell ref="BY473:BZ473"/>
    <mergeCell ref="CA473:CB473"/>
    <mergeCell ref="BH473:BI473"/>
    <mergeCell ref="BJ473:BK473"/>
    <mergeCell ref="BL473:BM473"/>
    <mergeCell ref="BN473:BO473"/>
    <mergeCell ref="BF473:BG473"/>
    <mergeCell ref="AR476:AS476"/>
    <mergeCell ref="AJ476:AK476"/>
    <mergeCell ref="AL476:AM476"/>
    <mergeCell ref="AN476:AO476"/>
    <mergeCell ref="AP476:AQ476"/>
    <mergeCell ref="AC476:AD476"/>
    <mergeCell ref="AE476:AF476"/>
    <mergeCell ref="Y476:Z476"/>
    <mergeCell ref="AA476:AB476"/>
    <mergeCell ref="N476:O476"/>
    <mergeCell ref="P476:Q476"/>
    <mergeCell ref="R476:S476"/>
    <mergeCell ref="T476:U476"/>
    <mergeCell ref="V476:W476"/>
    <mergeCell ref="AU473:AV473"/>
    <mergeCell ref="AW473:AX473"/>
    <mergeCell ref="AY473:AZ473"/>
    <mergeCell ref="BA473:BB473"/>
    <mergeCell ref="BC473:BD473"/>
    <mergeCell ref="AP473:AQ473"/>
    <mergeCell ref="AR473:AS473"/>
    <mergeCell ref="AJ473:AK473"/>
    <mergeCell ref="AL473:AM473"/>
    <mergeCell ref="AN473:AO473"/>
    <mergeCell ref="AA473:AB473"/>
    <mergeCell ref="AC473:AD473"/>
    <mergeCell ref="N473:O473"/>
    <mergeCell ref="P473:Q473"/>
    <mergeCell ref="R473:S473"/>
    <mergeCell ref="T473:U473"/>
    <mergeCell ref="V473:W473"/>
    <mergeCell ref="AG473:AH473"/>
    <mergeCell ref="CY476:CZ476"/>
    <mergeCell ref="DA476:DB476"/>
    <mergeCell ref="CS476:CT476"/>
    <mergeCell ref="CU476:CV476"/>
    <mergeCell ref="CH477:CI477"/>
    <mergeCell ref="CJ477:CK477"/>
    <mergeCell ref="CL477:CM477"/>
    <mergeCell ref="CN477:CO477"/>
    <mergeCell ref="CP477:CQ477"/>
    <mergeCell ref="CE477:CF477"/>
    <mergeCell ref="BW477:BX477"/>
    <mergeCell ref="BY477:BZ477"/>
    <mergeCell ref="CA477:CB477"/>
    <mergeCell ref="CC477:CD477"/>
    <mergeCell ref="BJ477:BK477"/>
    <mergeCell ref="BL477:BM477"/>
    <mergeCell ref="BN477:BO477"/>
    <mergeCell ref="BF477:BG477"/>
    <mergeCell ref="BH477:BI477"/>
    <mergeCell ref="AU477:AV477"/>
    <mergeCell ref="AW477:AX477"/>
    <mergeCell ref="AY477:AZ477"/>
    <mergeCell ref="BA477:BB477"/>
    <mergeCell ref="BC477:BD477"/>
    <mergeCell ref="DQ471:DR471"/>
    <mergeCell ref="DS471:DT471"/>
    <mergeCell ref="DU471:DV471"/>
    <mergeCell ref="DW471:DX471"/>
    <mergeCell ref="DL471:DM471"/>
    <mergeCell ref="DD471:DE471"/>
    <mergeCell ref="DO472:DP472"/>
    <mergeCell ref="DQ472:DR472"/>
    <mergeCell ref="DS472:DT472"/>
    <mergeCell ref="DU472:DV472"/>
    <mergeCell ref="DW472:DX472"/>
    <mergeCell ref="DL472:DM472"/>
    <mergeCell ref="DD472:DE472"/>
    <mergeCell ref="DF472:DG472"/>
    <mergeCell ref="DH472:DI472"/>
    <mergeCell ref="DJ472:DK472"/>
    <mergeCell ref="CW472:CX472"/>
    <mergeCell ref="CY472:CZ472"/>
    <mergeCell ref="DA472:DB472"/>
    <mergeCell ref="CS472:CT472"/>
    <mergeCell ref="CU472:CV472"/>
    <mergeCell ref="CH472:CI472"/>
    <mergeCell ref="CJ472:CK472"/>
    <mergeCell ref="CL472:CM472"/>
    <mergeCell ref="CN472:CO472"/>
    <mergeCell ref="CP472:CQ472"/>
    <mergeCell ref="CE472:CF472"/>
    <mergeCell ref="BW472:BX472"/>
    <mergeCell ref="BY472:BZ472"/>
    <mergeCell ref="CA472:CB472"/>
    <mergeCell ref="CC472:CD472"/>
    <mergeCell ref="BJ472:BK472"/>
    <mergeCell ref="BL472:BM472"/>
    <mergeCell ref="BN472:BO472"/>
    <mergeCell ref="BF472:BG472"/>
    <mergeCell ref="BH472:BI472"/>
    <mergeCell ref="AU472:AV472"/>
    <mergeCell ref="AW472:AX472"/>
    <mergeCell ref="AY472:AZ472"/>
    <mergeCell ref="BA472:BB472"/>
    <mergeCell ref="AE477:AF477"/>
    <mergeCell ref="Y477:Z477"/>
    <mergeCell ref="AA477:AB477"/>
    <mergeCell ref="N477:O477"/>
    <mergeCell ref="P477:Q477"/>
    <mergeCell ref="R477:S477"/>
    <mergeCell ref="T477:U477"/>
    <mergeCell ref="V477:W477"/>
    <mergeCell ref="DO478:DP478"/>
    <mergeCell ref="DQ478:DR478"/>
    <mergeCell ref="DS478:DT478"/>
    <mergeCell ref="DU478:DV478"/>
    <mergeCell ref="DW478:DX478"/>
    <mergeCell ref="DL478:DM478"/>
    <mergeCell ref="DD478:DE478"/>
    <mergeCell ref="DF478:DG478"/>
    <mergeCell ref="DH478:DI478"/>
    <mergeCell ref="AR478:AS478"/>
    <mergeCell ref="AJ478:AK478"/>
    <mergeCell ref="AL478:AM478"/>
    <mergeCell ref="AN478:AO478"/>
    <mergeCell ref="AP478:AQ478"/>
    <mergeCell ref="CE476:CF476"/>
    <mergeCell ref="BW476:BX476"/>
    <mergeCell ref="BY476:BZ476"/>
    <mergeCell ref="CA476:CB476"/>
    <mergeCell ref="CC476:CD476"/>
    <mergeCell ref="BJ476:BK476"/>
    <mergeCell ref="BL476:BM476"/>
    <mergeCell ref="BN476:BO476"/>
    <mergeCell ref="BF476:BG476"/>
    <mergeCell ref="BH476:BI476"/>
    <mergeCell ref="AU476:AV476"/>
    <mergeCell ref="AW476:AX476"/>
    <mergeCell ref="AY476:AZ476"/>
    <mergeCell ref="BA476:BB476"/>
    <mergeCell ref="BC476:BD476"/>
    <mergeCell ref="AR477:AS477"/>
    <mergeCell ref="AJ477:AK477"/>
    <mergeCell ref="AL477:AM477"/>
    <mergeCell ref="AN477:AO477"/>
    <mergeCell ref="AP477:AQ477"/>
    <mergeCell ref="DO476:DP476"/>
    <mergeCell ref="DQ476:DR476"/>
    <mergeCell ref="DS476:DT476"/>
    <mergeCell ref="DU476:DV476"/>
    <mergeCell ref="CP476:CQ476"/>
    <mergeCell ref="DJ478:DK478"/>
    <mergeCell ref="CW478:CX478"/>
    <mergeCell ref="CY478:CZ478"/>
    <mergeCell ref="DA478:DB478"/>
    <mergeCell ref="CS478:CT478"/>
    <mergeCell ref="CU478:CV478"/>
    <mergeCell ref="CH476:CI476"/>
    <mergeCell ref="CJ476:CK476"/>
    <mergeCell ref="CL476:CM476"/>
    <mergeCell ref="CN476:CO476"/>
    <mergeCell ref="DW476:DX476"/>
    <mergeCell ref="DL476:DM476"/>
    <mergeCell ref="DD476:DE476"/>
    <mergeCell ref="DF476:DG476"/>
    <mergeCell ref="DH476:DI476"/>
    <mergeCell ref="DJ476:DK476"/>
    <mergeCell ref="CW476:CX476"/>
    <mergeCell ref="AR479:AS479"/>
    <mergeCell ref="AJ479:AK479"/>
    <mergeCell ref="AL479:AM479"/>
    <mergeCell ref="AN479:AO479"/>
    <mergeCell ref="AP479:AQ479"/>
    <mergeCell ref="AC479:AD479"/>
    <mergeCell ref="AE479:AF479"/>
    <mergeCell ref="Y479:Z479"/>
    <mergeCell ref="AA479:AB479"/>
    <mergeCell ref="N479:O479"/>
    <mergeCell ref="P479:Q479"/>
    <mergeCell ref="R479:S479"/>
    <mergeCell ref="T479:U479"/>
    <mergeCell ref="V479:W479"/>
    <mergeCell ref="CH479:CI479"/>
    <mergeCell ref="CJ479:CK479"/>
    <mergeCell ref="CL479:CM479"/>
    <mergeCell ref="AG478:AH478"/>
    <mergeCell ref="AC478:AD478"/>
    <mergeCell ref="AE478:AF478"/>
    <mergeCell ref="Y478:Z478"/>
    <mergeCell ref="AA478:AB478"/>
    <mergeCell ref="N478:O478"/>
    <mergeCell ref="P478:Q478"/>
    <mergeCell ref="R478:S478"/>
    <mergeCell ref="T478:U478"/>
    <mergeCell ref="V478:W478"/>
    <mergeCell ref="DO477:DP477"/>
    <mergeCell ref="DQ477:DR477"/>
    <mergeCell ref="DS477:DT477"/>
    <mergeCell ref="DU477:DV477"/>
    <mergeCell ref="DW477:DX477"/>
    <mergeCell ref="DL477:DM477"/>
    <mergeCell ref="DD477:DE477"/>
    <mergeCell ref="DF477:DG477"/>
    <mergeCell ref="DH477:DI477"/>
    <mergeCell ref="DJ477:DK477"/>
    <mergeCell ref="CW477:CX477"/>
    <mergeCell ref="CY477:CZ477"/>
    <mergeCell ref="DA477:DB477"/>
    <mergeCell ref="CS477:CT477"/>
    <mergeCell ref="CU477:CV477"/>
    <mergeCell ref="CH478:CI478"/>
    <mergeCell ref="CJ478:CK478"/>
    <mergeCell ref="CL478:CM478"/>
    <mergeCell ref="CN478:CO478"/>
    <mergeCell ref="CP478:CQ478"/>
    <mergeCell ref="CE478:CF478"/>
    <mergeCell ref="BW478:BX478"/>
    <mergeCell ref="BY478:BZ478"/>
    <mergeCell ref="CA478:CB478"/>
    <mergeCell ref="CC478:CD478"/>
    <mergeCell ref="BJ478:BK478"/>
    <mergeCell ref="BL478:BM478"/>
    <mergeCell ref="BN478:BO478"/>
    <mergeCell ref="BF478:BG478"/>
    <mergeCell ref="BH478:BI478"/>
    <mergeCell ref="AU478:AV478"/>
    <mergeCell ref="AW478:AX478"/>
    <mergeCell ref="AY478:AZ478"/>
    <mergeCell ref="BA478:BB478"/>
    <mergeCell ref="BC478:BD478"/>
    <mergeCell ref="AG477:AH477"/>
    <mergeCell ref="AC477:AD477"/>
    <mergeCell ref="AG480:AH480"/>
    <mergeCell ref="AR480:AS480"/>
    <mergeCell ref="AJ480:AK480"/>
    <mergeCell ref="AL480:AM480"/>
    <mergeCell ref="AN480:AO480"/>
    <mergeCell ref="AP480:AQ480"/>
    <mergeCell ref="AC480:AD480"/>
    <mergeCell ref="AE480:AF480"/>
    <mergeCell ref="Y480:Z480"/>
    <mergeCell ref="AA480:AB480"/>
    <mergeCell ref="AL481:AM481"/>
    <mergeCell ref="AN481:AO481"/>
    <mergeCell ref="AP481:AQ481"/>
    <mergeCell ref="AC481:AD481"/>
    <mergeCell ref="AE481:AF481"/>
    <mergeCell ref="Y481:Z481"/>
    <mergeCell ref="AA481:AB481"/>
    <mergeCell ref="BH479:BI479"/>
    <mergeCell ref="AU479:AV479"/>
    <mergeCell ref="AW479:AX479"/>
    <mergeCell ref="AY479:AZ479"/>
    <mergeCell ref="BA479:BB479"/>
    <mergeCell ref="BC479:BD479"/>
    <mergeCell ref="N480:O480"/>
    <mergeCell ref="P480:Q480"/>
    <mergeCell ref="R480:S480"/>
    <mergeCell ref="T480:U480"/>
    <mergeCell ref="V480:W480"/>
    <mergeCell ref="DO479:DP479"/>
    <mergeCell ref="DQ479:DR479"/>
    <mergeCell ref="DS479:DT479"/>
    <mergeCell ref="DU479:DV479"/>
    <mergeCell ref="DW479:DX479"/>
    <mergeCell ref="DL479:DM479"/>
    <mergeCell ref="DD479:DE479"/>
    <mergeCell ref="DF479:DG479"/>
    <mergeCell ref="DH479:DI479"/>
    <mergeCell ref="DJ479:DK479"/>
    <mergeCell ref="CW479:CX479"/>
    <mergeCell ref="CY479:CZ479"/>
    <mergeCell ref="DA479:DB479"/>
    <mergeCell ref="CS479:CT479"/>
    <mergeCell ref="CU479:CV479"/>
    <mergeCell ref="CH480:CI480"/>
    <mergeCell ref="CJ480:CK480"/>
    <mergeCell ref="CL480:CM480"/>
    <mergeCell ref="CN480:CO480"/>
    <mergeCell ref="CP480:CQ480"/>
    <mergeCell ref="CE480:CF480"/>
    <mergeCell ref="BW480:BX480"/>
    <mergeCell ref="BY480:BZ480"/>
    <mergeCell ref="CA480:CB480"/>
    <mergeCell ref="CC480:CD480"/>
    <mergeCell ref="BJ480:BK480"/>
    <mergeCell ref="BL480:BM480"/>
    <mergeCell ref="BN480:BO480"/>
    <mergeCell ref="BF480:BG480"/>
    <mergeCell ref="BH480:BI480"/>
    <mergeCell ref="AU480:AV480"/>
    <mergeCell ref="AW480:AX480"/>
    <mergeCell ref="AY480:AZ480"/>
    <mergeCell ref="BA480:BB480"/>
    <mergeCell ref="BC480:BD480"/>
    <mergeCell ref="AG479:AH479"/>
    <mergeCell ref="DO480:DP480"/>
    <mergeCell ref="DQ480:DR480"/>
    <mergeCell ref="DS480:DT480"/>
    <mergeCell ref="DU480:DV480"/>
    <mergeCell ref="DW480:DX480"/>
    <mergeCell ref="DL480:DM480"/>
    <mergeCell ref="DD480:DE480"/>
    <mergeCell ref="DF480:DG480"/>
    <mergeCell ref="DH480:DI480"/>
    <mergeCell ref="DJ480:DK480"/>
    <mergeCell ref="CW480:CX480"/>
    <mergeCell ref="CY480:CZ480"/>
    <mergeCell ref="DA480:DB480"/>
    <mergeCell ref="CS480:CT480"/>
    <mergeCell ref="CU480:CV480"/>
    <mergeCell ref="CH481:CI481"/>
    <mergeCell ref="CJ481:CK481"/>
    <mergeCell ref="CL481:CM481"/>
    <mergeCell ref="CN481:CO481"/>
    <mergeCell ref="CP481:CQ481"/>
    <mergeCell ref="CE481:CF481"/>
    <mergeCell ref="BW481:BX481"/>
    <mergeCell ref="BY481:BZ481"/>
    <mergeCell ref="CA481:CB481"/>
    <mergeCell ref="CC481:CD481"/>
    <mergeCell ref="BJ481:BK481"/>
    <mergeCell ref="BL481:BM481"/>
    <mergeCell ref="BN481:BO481"/>
    <mergeCell ref="BF481:BG481"/>
    <mergeCell ref="BH481:BI481"/>
    <mergeCell ref="AU481:AV481"/>
    <mergeCell ref="AW481:AX481"/>
    <mergeCell ref="AY481:AZ481"/>
    <mergeCell ref="BA481:BB481"/>
    <mergeCell ref="BC481:BD481"/>
    <mergeCell ref="CN479:CO479"/>
    <mergeCell ref="CP479:CQ479"/>
    <mergeCell ref="CE479:CF479"/>
    <mergeCell ref="BW479:BX479"/>
    <mergeCell ref="BY479:BZ479"/>
    <mergeCell ref="CA479:CB479"/>
    <mergeCell ref="CC479:CD479"/>
    <mergeCell ref="BJ479:BK479"/>
    <mergeCell ref="BL479:BM479"/>
    <mergeCell ref="BN479:BO479"/>
    <mergeCell ref="BF479:BG479"/>
    <mergeCell ref="AG482:AH482"/>
    <mergeCell ref="AR482:AS482"/>
    <mergeCell ref="AJ482:AK482"/>
    <mergeCell ref="AL482:AM482"/>
    <mergeCell ref="AN482:AO482"/>
    <mergeCell ref="AP482:AQ482"/>
    <mergeCell ref="AC482:AD482"/>
    <mergeCell ref="AE482:AF482"/>
    <mergeCell ref="Y482:Z482"/>
    <mergeCell ref="AA482:AB482"/>
    <mergeCell ref="N482:O482"/>
    <mergeCell ref="P482:Q482"/>
    <mergeCell ref="R482:S482"/>
    <mergeCell ref="T482:U482"/>
    <mergeCell ref="V482:W482"/>
    <mergeCell ref="DO481:DP481"/>
    <mergeCell ref="DQ481:DR481"/>
    <mergeCell ref="DS481:DT481"/>
    <mergeCell ref="DU481:DV481"/>
    <mergeCell ref="DW481:DX481"/>
    <mergeCell ref="DL481:DM481"/>
    <mergeCell ref="DD481:DE481"/>
    <mergeCell ref="DF481:DG481"/>
    <mergeCell ref="DH481:DI481"/>
    <mergeCell ref="DJ481:DK481"/>
    <mergeCell ref="CW481:CX481"/>
    <mergeCell ref="CY481:CZ481"/>
    <mergeCell ref="DA481:DB481"/>
    <mergeCell ref="CS481:CT481"/>
    <mergeCell ref="CU481:CV481"/>
    <mergeCell ref="CH482:CI482"/>
    <mergeCell ref="CJ482:CK482"/>
    <mergeCell ref="CL482:CM482"/>
    <mergeCell ref="CN482:CO482"/>
    <mergeCell ref="CP482:CQ482"/>
    <mergeCell ref="CE482:CF482"/>
    <mergeCell ref="BW482:BX482"/>
    <mergeCell ref="BY482:BZ482"/>
    <mergeCell ref="CA482:CB482"/>
    <mergeCell ref="CC482:CD482"/>
    <mergeCell ref="BJ482:BK482"/>
    <mergeCell ref="BL482:BM482"/>
    <mergeCell ref="BN482:BO482"/>
    <mergeCell ref="BF482:BG482"/>
    <mergeCell ref="BH482:BI482"/>
    <mergeCell ref="AU482:AV482"/>
    <mergeCell ref="AW482:AX482"/>
    <mergeCell ref="AY482:AZ482"/>
    <mergeCell ref="BA482:BB482"/>
    <mergeCell ref="BC482:BD482"/>
    <mergeCell ref="AG481:AH481"/>
    <mergeCell ref="AR481:AS481"/>
    <mergeCell ref="AJ481:AK481"/>
    <mergeCell ref="N481:O481"/>
    <mergeCell ref="P481:Q481"/>
    <mergeCell ref="R481:S481"/>
    <mergeCell ref="T481:U481"/>
    <mergeCell ref="DO482:DP482"/>
    <mergeCell ref="DQ482:DR482"/>
    <mergeCell ref="DS482:DT482"/>
    <mergeCell ref="DU482:DV482"/>
    <mergeCell ref="DW482:DX482"/>
    <mergeCell ref="DL482:DM482"/>
    <mergeCell ref="DD482:DE482"/>
    <mergeCell ref="DF482:DG482"/>
    <mergeCell ref="DH482:DI482"/>
    <mergeCell ref="DJ482:DK482"/>
    <mergeCell ref="CW482:CX482"/>
    <mergeCell ref="CY482:CZ482"/>
    <mergeCell ref="DA482:DB482"/>
    <mergeCell ref="CS482:CT482"/>
    <mergeCell ref="CU482:CV482"/>
    <mergeCell ref="CH483:CI483"/>
    <mergeCell ref="CJ483:CK483"/>
    <mergeCell ref="CL483:CM483"/>
    <mergeCell ref="CN483:CO483"/>
    <mergeCell ref="CP483:CQ483"/>
    <mergeCell ref="CE483:CF483"/>
    <mergeCell ref="BW483:BX483"/>
    <mergeCell ref="BY483:BZ483"/>
    <mergeCell ref="CA483:CB483"/>
    <mergeCell ref="CC483:CD483"/>
    <mergeCell ref="BJ483:BK483"/>
    <mergeCell ref="BL483:BM483"/>
    <mergeCell ref="BN483:BO483"/>
    <mergeCell ref="BF483:BG483"/>
    <mergeCell ref="BH483:BI483"/>
    <mergeCell ref="AU483:AV483"/>
    <mergeCell ref="AW483:AX483"/>
    <mergeCell ref="AY483:AZ483"/>
    <mergeCell ref="BA483:BB483"/>
    <mergeCell ref="BC483:BD483"/>
    <mergeCell ref="V481:W481"/>
    <mergeCell ref="N484:O484"/>
    <mergeCell ref="P484:Q484"/>
    <mergeCell ref="R484:S484"/>
    <mergeCell ref="T484:U484"/>
    <mergeCell ref="V484:W484"/>
    <mergeCell ref="DO483:DP483"/>
    <mergeCell ref="DQ483:DR483"/>
    <mergeCell ref="DS483:DT483"/>
    <mergeCell ref="DU483:DV483"/>
    <mergeCell ref="DW483:DX483"/>
    <mergeCell ref="DL483:DM483"/>
    <mergeCell ref="DD483:DE483"/>
    <mergeCell ref="DF483:DG483"/>
    <mergeCell ref="DH483:DI483"/>
    <mergeCell ref="DJ483:DK483"/>
    <mergeCell ref="CW483:CX483"/>
    <mergeCell ref="CY483:CZ483"/>
    <mergeCell ref="DA483:DB483"/>
    <mergeCell ref="CS483:CT483"/>
    <mergeCell ref="CU483:CV483"/>
    <mergeCell ref="CH484:CI484"/>
    <mergeCell ref="CJ484:CK484"/>
    <mergeCell ref="CL484:CM484"/>
    <mergeCell ref="CN484:CO484"/>
    <mergeCell ref="CP484:CQ484"/>
    <mergeCell ref="CE484:CF484"/>
    <mergeCell ref="BW484:BX484"/>
    <mergeCell ref="BY484:BZ484"/>
    <mergeCell ref="CA484:CB484"/>
    <mergeCell ref="CC484:CD484"/>
    <mergeCell ref="BJ484:BK484"/>
    <mergeCell ref="BL484:BM484"/>
    <mergeCell ref="BN484:BO484"/>
    <mergeCell ref="BF484:BG484"/>
    <mergeCell ref="BH484:BI484"/>
    <mergeCell ref="AU484:AV484"/>
    <mergeCell ref="AW484:AX484"/>
    <mergeCell ref="AY484:AZ484"/>
    <mergeCell ref="BA484:BB484"/>
    <mergeCell ref="BC484:BD484"/>
    <mergeCell ref="AG483:AH483"/>
    <mergeCell ref="AR483:AS483"/>
    <mergeCell ref="AJ483:AK483"/>
    <mergeCell ref="AL483:AM483"/>
    <mergeCell ref="AN483:AO483"/>
    <mergeCell ref="AP483:AQ483"/>
    <mergeCell ref="AC483:AD483"/>
    <mergeCell ref="AE483:AF483"/>
    <mergeCell ref="Y483:Z483"/>
    <mergeCell ref="AA483:AB483"/>
    <mergeCell ref="N483:O483"/>
    <mergeCell ref="P483:Q483"/>
    <mergeCell ref="R483:S483"/>
    <mergeCell ref="T483:U483"/>
    <mergeCell ref="V483:W483"/>
    <mergeCell ref="V485:W485"/>
    <mergeCell ref="DO484:DP484"/>
    <mergeCell ref="DQ484:DR484"/>
    <mergeCell ref="DS484:DT484"/>
    <mergeCell ref="DU484:DV484"/>
    <mergeCell ref="DW484:DX484"/>
    <mergeCell ref="DL484:DM484"/>
    <mergeCell ref="DD484:DE484"/>
    <mergeCell ref="DF484:DG484"/>
    <mergeCell ref="DH484:DI484"/>
    <mergeCell ref="DJ484:DK484"/>
    <mergeCell ref="CW484:CX484"/>
    <mergeCell ref="CY484:CZ484"/>
    <mergeCell ref="DA484:DB484"/>
    <mergeCell ref="CS484:CT484"/>
    <mergeCell ref="CU484:CV484"/>
    <mergeCell ref="CH485:CI485"/>
    <mergeCell ref="CJ485:CK485"/>
    <mergeCell ref="CL485:CM485"/>
    <mergeCell ref="CN485:CO485"/>
    <mergeCell ref="CP485:CQ485"/>
    <mergeCell ref="CE485:CF485"/>
    <mergeCell ref="BW485:BX485"/>
    <mergeCell ref="BY485:BZ485"/>
    <mergeCell ref="CA485:CB485"/>
    <mergeCell ref="CC485:CD485"/>
    <mergeCell ref="BJ485:BK485"/>
    <mergeCell ref="BL485:BM485"/>
    <mergeCell ref="BN485:BO485"/>
    <mergeCell ref="BF485:BG485"/>
    <mergeCell ref="BH485:BI485"/>
    <mergeCell ref="AU485:AV485"/>
    <mergeCell ref="AW485:AX485"/>
    <mergeCell ref="AY485:AZ485"/>
    <mergeCell ref="BA485:BB485"/>
    <mergeCell ref="BC485:BD485"/>
    <mergeCell ref="AG484:AH484"/>
    <mergeCell ref="AR484:AS484"/>
    <mergeCell ref="AJ484:AK484"/>
    <mergeCell ref="AL484:AM484"/>
    <mergeCell ref="AN484:AO484"/>
    <mergeCell ref="AP484:AQ484"/>
    <mergeCell ref="AC484:AD484"/>
    <mergeCell ref="AE484:AF484"/>
    <mergeCell ref="Y484:Z484"/>
    <mergeCell ref="AA484:AB484"/>
    <mergeCell ref="AG486:AH486"/>
    <mergeCell ref="AR486:AS486"/>
    <mergeCell ref="AJ486:AK486"/>
    <mergeCell ref="AL486:AM486"/>
    <mergeCell ref="AN486:AO486"/>
    <mergeCell ref="AP486:AQ486"/>
    <mergeCell ref="AC486:AD486"/>
    <mergeCell ref="AE486:AF486"/>
    <mergeCell ref="Y486:Z486"/>
    <mergeCell ref="AA486:AB486"/>
    <mergeCell ref="N486:O486"/>
    <mergeCell ref="P486:Q486"/>
    <mergeCell ref="R486:S486"/>
    <mergeCell ref="T486:U486"/>
    <mergeCell ref="V486:W486"/>
    <mergeCell ref="DO485:DP485"/>
    <mergeCell ref="DQ485:DR485"/>
    <mergeCell ref="DS485:DT485"/>
    <mergeCell ref="DU485:DV485"/>
    <mergeCell ref="DW485:DX485"/>
    <mergeCell ref="DL485:DM485"/>
    <mergeCell ref="DD485:DE485"/>
    <mergeCell ref="DF485:DG485"/>
    <mergeCell ref="DH485:DI485"/>
    <mergeCell ref="DJ485:DK485"/>
    <mergeCell ref="CW485:CX485"/>
    <mergeCell ref="CY485:CZ485"/>
    <mergeCell ref="DA485:DB485"/>
    <mergeCell ref="CS485:CT485"/>
    <mergeCell ref="CU485:CV485"/>
    <mergeCell ref="CH486:CI486"/>
    <mergeCell ref="CJ486:CK486"/>
    <mergeCell ref="CL486:CM486"/>
    <mergeCell ref="CN486:CO486"/>
    <mergeCell ref="CP486:CQ486"/>
    <mergeCell ref="CE486:CF486"/>
    <mergeCell ref="BW486:BX486"/>
    <mergeCell ref="BY486:BZ486"/>
    <mergeCell ref="CA486:CB486"/>
    <mergeCell ref="CC486:CD486"/>
    <mergeCell ref="BJ486:BK486"/>
    <mergeCell ref="BL486:BM486"/>
    <mergeCell ref="BN486:BO486"/>
    <mergeCell ref="BF486:BG486"/>
    <mergeCell ref="BH486:BI486"/>
    <mergeCell ref="AU486:AV486"/>
    <mergeCell ref="AW486:AX486"/>
    <mergeCell ref="AY486:AZ486"/>
    <mergeCell ref="BA486:BB486"/>
    <mergeCell ref="BC486:BD486"/>
    <mergeCell ref="AG485:AH485"/>
    <mergeCell ref="AR485:AS485"/>
    <mergeCell ref="AJ485:AK485"/>
    <mergeCell ref="AL485:AM485"/>
    <mergeCell ref="AN485:AO485"/>
    <mergeCell ref="AP485:AQ485"/>
    <mergeCell ref="AC485:AD485"/>
    <mergeCell ref="AE485:AF485"/>
    <mergeCell ref="Y485:Z485"/>
    <mergeCell ref="AA485:AB485"/>
    <mergeCell ref="N485:O485"/>
    <mergeCell ref="P485:Q485"/>
    <mergeCell ref="R485:S485"/>
    <mergeCell ref="T485:U485"/>
    <mergeCell ref="DO486:DP486"/>
    <mergeCell ref="DQ486:DR486"/>
    <mergeCell ref="DS486:DT486"/>
    <mergeCell ref="DU486:DV486"/>
    <mergeCell ref="DW486:DX486"/>
    <mergeCell ref="DL486:DM486"/>
    <mergeCell ref="DD486:DE486"/>
    <mergeCell ref="DF486:DG486"/>
    <mergeCell ref="DH486:DI486"/>
    <mergeCell ref="DJ486:DK486"/>
    <mergeCell ref="CW486:CX486"/>
    <mergeCell ref="CY486:CZ486"/>
    <mergeCell ref="DA486:DB486"/>
    <mergeCell ref="CS486:CT486"/>
    <mergeCell ref="CU486:CV486"/>
    <mergeCell ref="CH487:CI487"/>
    <mergeCell ref="CJ487:CK487"/>
    <mergeCell ref="CL487:CM487"/>
    <mergeCell ref="CN487:CO487"/>
    <mergeCell ref="CP487:CQ487"/>
    <mergeCell ref="CE487:CF487"/>
    <mergeCell ref="BW487:BX487"/>
    <mergeCell ref="BY487:BZ487"/>
    <mergeCell ref="CA487:CB487"/>
    <mergeCell ref="CC487:CD487"/>
    <mergeCell ref="BJ487:BK487"/>
    <mergeCell ref="BL487:BM487"/>
    <mergeCell ref="BN487:BO487"/>
    <mergeCell ref="BF487:BG487"/>
    <mergeCell ref="BH487:BI487"/>
    <mergeCell ref="AU487:AV487"/>
    <mergeCell ref="AW487:AX487"/>
    <mergeCell ref="AY487:AZ487"/>
    <mergeCell ref="BA487:BB487"/>
    <mergeCell ref="BC487:BD487"/>
    <mergeCell ref="AU488:AV488"/>
    <mergeCell ref="AW488:AX488"/>
    <mergeCell ref="AY488:AZ488"/>
    <mergeCell ref="BA488:BB488"/>
    <mergeCell ref="BC488:BD488"/>
    <mergeCell ref="DO487:DP487"/>
    <mergeCell ref="DQ487:DR487"/>
    <mergeCell ref="DS487:DT487"/>
    <mergeCell ref="DU487:DV487"/>
    <mergeCell ref="DW487:DX487"/>
    <mergeCell ref="DL487:DM487"/>
    <mergeCell ref="DD487:DE487"/>
    <mergeCell ref="DF487:DG487"/>
    <mergeCell ref="DH487:DI487"/>
    <mergeCell ref="DJ487:DK487"/>
    <mergeCell ref="CW487:CX487"/>
    <mergeCell ref="CY487:CZ487"/>
    <mergeCell ref="DA487:DB487"/>
    <mergeCell ref="CS487:CT487"/>
    <mergeCell ref="CU487:CV487"/>
    <mergeCell ref="AG487:AH487"/>
    <mergeCell ref="AR487:AS487"/>
    <mergeCell ref="AJ487:AK487"/>
    <mergeCell ref="AL487:AM487"/>
    <mergeCell ref="AN487:AO487"/>
    <mergeCell ref="AP487:AQ487"/>
    <mergeCell ref="AC487:AD487"/>
    <mergeCell ref="AE487:AF487"/>
    <mergeCell ref="Y487:Z487"/>
    <mergeCell ref="AA487:AB487"/>
    <mergeCell ref="N487:O487"/>
    <mergeCell ref="P487:Q487"/>
    <mergeCell ref="R487:S487"/>
    <mergeCell ref="T487:U487"/>
    <mergeCell ref="V487:W487"/>
    <mergeCell ref="C489:D489"/>
    <mergeCell ref="E489:I489"/>
    <mergeCell ref="DO488:DP488"/>
    <mergeCell ref="DQ488:DR488"/>
    <mergeCell ref="DS488:DT488"/>
    <mergeCell ref="DU488:DV488"/>
    <mergeCell ref="DW488:DX488"/>
    <mergeCell ref="DJ488:DK488"/>
    <mergeCell ref="DL488:DM488"/>
    <mergeCell ref="DD488:DE488"/>
    <mergeCell ref="DF488:DG488"/>
    <mergeCell ref="DH488:DI488"/>
    <mergeCell ref="CU488:CV488"/>
    <mergeCell ref="CW488:CX488"/>
    <mergeCell ref="CY488:CZ488"/>
    <mergeCell ref="DA488:DB488"/>
    <mergeCell ref="CS488:CT488"/>
    <mergeCell ref="CH488:CI488"/>
    <mergeCell ref="CJ488:CK488"/>
    <mergeCell ref="CE491:CF491"/>
    <mergeCell ref="BW491:BX491"/>
    <mergeCell ref="BY491:BZ491"/>
    <mergeCell ref="CA491:CB491"/>
    <mergeCell ref="CC491:CD491"/>
    <mergeCell ref="BJ491:BK491"/>
    <mergeCell ref="BL491:BM491"/>
    <mergeCell ref="BN491:BO491"/>
    <mergeCell ref="BF491:BG491"/>
    <mergeCell ref="BH491:BI491"/>
    <mergeCell ref="AU491:AV491"/>
    <mergeCell ref="AW491:AX491"/>
    <mergeCell ref="AY491:AZ491"/>
    <mergeCell ref="BA491:BB491"/>
    <mergeCell ref="BC491:BD491"/>
    <mergeCell ref="AR491:AS491"/>
    <mergeCell ref="AG488:AH488"/>
    <mergeCell ref="AP488:AQ488"/>
    <mergeCell ref="AR488:AS488"/>
    <mergeCell ref="AJ488:AK488"/>
    <mergeCell ref="AL488:AM488"/>
    <mergeCell ref="AN488:AO488"/>
    <mergeCell ref="AA488:AB488"/>
    <mergeCell ref="AC488:AD488"/>
    <mergeCell ref="AE488:AF488"/>
    <mergeCell ref="Y488:Z488"/>
    <mergeCell ref="J488:M488"/>
    <mergeCell ref="N488:O488"/>
    <mergeCell ref="P488:Q488"/>
    <mergeCell ref="R488:S488"/>
    <mergeCell ref="T488:U488"/>
    <mergeCell ref="V488:W488"/>
    <mergeCell ref="CL488:CM488"/>
    <mergeCell ref="CN488:CO488"/>
    <mergeCell ref="CP488:CQ488"/>
    <mergeCell ref="CC488:CD488"/>
    <mergeCell ref="CE488:CF488"/>
    <mergeCell ref="BW488:BX488"/>
    <mergeCell ref="BY488:BZ488"/>
    <mergeCell ref="CA488:CB488"/>
    <mergeCell ref="BH488:BI488"/>
    <mergeCell ref="BJ488:BK488"/>
    <mergeCell ref="BL488:BM488"/>
    <mergeCell ref="BN488:BO488"/>
    <mergeCell ref="BF488:BG488"/>
    <mergeCell ref="AJ492:AK492"/>
    <mergeCell ref="AL492:AM492"/>
    <mergeCell ref="AN492:AO492"/>
    <mergeCell ref="AP492:AQ492"/>
    <mergeCell ref="AC492:AD492"/>
    <mergeCell ref="AE492:AF492"/>
    <mergeCell ref="Y492:Z492"/>
    <mergeCell ref="AA492:AB492"/>
    <mergeCell ref="N492:O492"/>
    <mergeCell ref="P492:Q492"/>
    <mergeCell ref="R492:S492"/>
    <mergeCell ref="T492:U492"/>
    <mergeCell ref="V492:W492"/>
    <mergeCell ref="DO491:DP491"/>
    <mergeCell ref="DQ491:DR491"/>
    <mergeCell ref="DS491:DT491"/>
    <mergeCell ref="DU491:DV491"/>
    <mergeCell ref="DW491:DX491"/>
    <mergeCell ref="DL491:DM491"/>
    <mergeCell ref="DD491:DE491"/>
    <mergeCell ref="DF491:DG491"/>
    <mergeCell ref="DH491:DI491"/>
    <mergeCell ref="DJ491:DK491"/>
    <mergeCell ref="CW491:CX491"/>
    <mergeCell ref="CY491:CZ491"/>
    <mergeCell ref="DA491:DB491"/>
    <mergeCell ref="CS491:CT491"/>
    <mergeCell ref="CU491:CV491"/>
    <mergeCell ref="CH491:CI491"/>
    <mergeCell ref="CJ491:CK491"/>
    <mergeCell ref="CL491:CM491"/>
    <mergeCell ref="CN491:CO491"/>
    <mergeCell ref="CP491:CQ491"/>
    <mergeCell ref="CE492:CF492"/>
    <mergeCell ref="BW492:BX492"/>
    <mergeCell ref="BY492:BZ492"/>
    <mergeCell ref="CA492:CB492"/>
    <mergeCell ref="CC492:CD492"/>
    <mergeCell ref="BJ492:BK492"/>
    <mergeCell ref="BL492:BM492"/>
    <mergeCell ref="BN492:BO492"/>
    <mergeCell ref="BF492:BG492"/>
    <mergeCell ref="BH492:BI492"/>
    <mergeCell ref="AU492:AV492"/>
    <mergeCell ref="AW492:AX492"/>
    <mergeCell ref="AY492:AZ492"/>
    <mergeCell ref="BA492:BB492"/>
    <mergeCell ref="BC492:BD492"/>
    <mergeCell ref="AR492:AS492"/>
    <mergeCell ref="AG491:AH491"/>
    <mergeCell ref="AJ491:AK491"/>
    <mergeCell ref="AL491:AM491"/>
    <mergeCell ref="AN491:AO491"/>
    <mergeCell ref="AP491:AQ491"/>
    <mergeCell ref="AC491:AD491"/>
    <mergeCell ref="AE491:AF491"/>
    <mergeCell ref="Y491:Z491"/>
    <mergeCell ref="AA491:AB491"/>
    <mergeCell ref="N491:O491"/>
    <mergeCell ref="P491:Q491"/>
    <mergeCell ref="R491:S491"/>
    <mergeCell ref="T491:U491"/>
    <mergeCell ref="V491:W491"/>
    <mergeCell ref="DO492:DP492"/>
    <mergeCell ref="DQ492:DR492"/>
    <mergeCell ref="DS492:DT492"/>
    <mergeCell ref="DU492:DV492"/>
    <mergeCell ref="DW492:DX492"/>
    <mergeCell ref="DL492:DM492"/>
    <mergeCell ref="DD492:DE492"/>
    <mergeCell ref="DF492:DG492"/>
    <mergeCell ref="DH492:DI492"/>
    <mergeCell ref="DJ492:DK492"/>
    <mergeCell ref="CW492:CX492"/>
    <mergeCell ref="CY492:CZ492"/>
    <mergeCell ref="DA492:DB492"/>
    <mergeCell ref="CS492:CT492"/>
    <mergeCell ref="CU492:CV492"/>
    <mergeCell ref="CH492:CI492"/>
    <mergeCell ref="CJ492:CK492"/>
    <mergeCell ref="CL492:CM492"/>
    <mergeCell ref="CN492:CO492"/>
    <mergeCell ref="CP492:CQ492"/>
    <mergeCell ref="CE493:CF493"/>
    <mergeCell ref="BW493:BX493"/>
    <mergeCell ref="BY493:BZ493"/>
    <mergeCell ref="CA493:CB493"/>
    <mergeCell ref="CC493:CD493"/>
    <mergeCell ref="BJ493:BK493"/>
    <mergeCell ref="BL493:BM493"/>
    <mergeCell ref="BN493:BO493"/>
    <mergeCell ref="BF493:BG493"/>
    <mergeCell ref="BH493:BI493"/>
    <mergeCell ref="AU493:AV493"/>
    <mergeCell ref="AW493:AX493"/>
    <mergeCell ref="AY493:AZ493"/>
    <mergeCell ref="BA493:BB493"/>
    <mergeCell ref="BC493:BD493"/>
    <mergeCell ref="AJ494:AK494"/>
    <mergeCell ref="AL494:AM494"/>
    <mergeCell ref="AN494:AO494"/>
    <mergeCell ref="AP494:AQ494"/>
    <mergeCell ref="AC494:AD494"/>
    <mergeCell ref="AE494:AF494"/>
    <mergeCell ref="Y494:Z494"/>
    <mergeCell ref="AA494:AB494"/>
    <mergeCell ref="N494:O494"/>
    <mergeCell ref="P494:Q494"/>
    <mergeCell ref="R494:S494"/>
    <mergeCell ref="T494:U494"/>
    <mergeCell ref="V494:W494"/>
    <mergeCell ref="DO493:DP493"/>
    <mergeCell ref="DQ493:DR493"/>
    <mergeCell ref="DS493:DT493"/>
    <mergeCell ref="DU493:DV493"/>
    <mergeCell ref="DW493:DX493"/>
    <mergeCell ref="DL493:DM493"/>
    <mergeCell ref="DD493:DE493"/>
    <mergeCell ref="DF493:DG493"/>
    <mergeCell ref="DH493:DI493"/>
    <mergeCell ref="DJ493:DK493"/>
    <mergeCell ref="CW493:CX493"/>
    <mergeCell ref="CY493:CZ493"/>
    <mergeCell ref="DA493:DB493"/>
    <mergeCell ref="CS493:CT493"/>
    <mergeCell ref="CU493:CV493"/>
    <mergeCell ref="CH493:CI493"/>
    <mergeCell ref="CJ493:CK493"/>
    <mergeCell ref="CL493:CM493"/>
    <mergeCell ref="CN493:CO493"/>
    <mergeCell ref="CP493:CQ493"/>
    <mergeCell ref="CE494:CF494"/>
    <mergeCell ref="BW494:BX494"/>
    <mergeCell ref="BY494:BZ494"/>
    <mergeCell ref="CA494:CB494"/>
    <mergeCell ref="CC494:CD494"/>
    <mergeCell ref="BJ494:BK494"/>
    <mergeCell ref="BL494:BM494"/>
    <mergeCell ref="BN494:BO494"/>
    <mergeCell ref="BF494:BG494"/>
    <mergeCell ref="BH494:BI494"/>
    <mergeCell ref="AU494:AV494"/>
    <mergeCell ref="AW494:AX494"/>
    <mergeCell ref="AY494:AZ494"/>
    <mergeCell ref="BA494:BB494"/>
    <mergeCell ref="BC494:BD494"/>
    <mergeCell ref="AR494:AS494"/>
    <mergeCell ref="AG493:AH493"/>
    <mergeCell ref="AJ493:AK493"/>
    <mergeCell ref="AL493:AM493"/>
    <mergeCell ref="AN493:AO493"/>
    <mergeCell ref="AP493:AQ493"/>
    <mergeCell ref="AC493:AD493"/>
    <mergeCell ref="AE493:AF493"/>
    <mergeCell ref="Y493:Z493"/>
    <mergeCell ref="AA493:AB493"/>
    <mergeCell ref="N493:O493"/>
    <mergeCell ref="P493:Q493"/>
    <mergeCell ref="R493:S493"/>
    <mergeCell ref="T493:U493"/>
    <mergeCell ref="V493:W493"/>
    <mergeCell ref="AR493:AS493"/>
    <mergeCell ref="DO494:DP494"/>
    <mergeCell ref="DQ494:DR494"/>
    <mergeCell ref="DS494:DT494"/>
    <mergeCell ref="DU494:DV494"/>
    <mergeCell ref="DW494:DX494"/>
    <mergeCell ref="DL494:DM494"/>
    <mergeCell ref="DD494:DE494"/>
    <mergeCell ref="DF494:DG494"/>
    <mergeCell ref="DH494:DI494"/>
    <mergeCell ref="DJ494:DK494"/>
    <mergeCell ref="CW494:CX494"/>
    <mergeCell ref="CY494:CZ494"/>
    <mergeCell ref="DA494:DB494"/>
    <mergeCell ref="CS494:CT494"/>
    <mergeCell ref="CU494:CV494"/>
    <mergeCell ref="CH494:CI494"/>
    <mergeCell ref="CJ494:CK494"/>
    <mergeCell ref="CL494:CM494"/>
    <mergeCell ref="CN494:CO494"/>
    <mergeCell ref="CP494:CQ494"/>
    <mergeCell ref="CE495:CF495"/>
    <mergeCell ref="BW495:BX495"/>
    <mergeCell ref="BY495:BZ495"/>
    <mergeCell ref="CA495:CB495"/>
    <mergeCell ref="CC495:CD495"/>
    <mergeCell ref="BJ495:BK495"/>
    <mergeCell ref="BL495:BM495"/>
    <mergeCell ref="BN495:BO495"/>
    <mergeCell ref="BF495:BG495"/>
    <mergeCell ref="BH495:BI495"/>
    <mergeCell ref="AU495:AV495"/>
    <mergeCell ref="AW495:AX495"/>
    <mergeCell ref="AY495:AZ495"/>
    <mergeCell ref="BA495:BB495"/>
    <mergeCell ref="BC495:BD495"/>
    <mergeCell ref="AJ496:AK496"/>
    <mergeCell ref="AL496:AM496"/>
    <mergeCell ref="AN496:AO496"/>
    <mergeCell ref="AP496:AQ496"/>
    <mergeCell ref="AC496:AD496"/>
    <mergeCell ref="AE496:AF496"/>
    <mergeCell ref="Y496:Z496"/>
    <mergeCell ref="AA496:AB496"/>
    <mergeCell ref="N496:O496"/>
    <mergeCell ref="P496:Q496"/>
    <mergeCell ref="R496:S496"/>
    <mergeCell ref="T496:U496"/>
    <mergeCell ref="V496:W496"/>
    <mergeCell ref="DO495:DP495"/>
    <mergeCell ref="DQ495:DR495"/>
    <mergeCell ref="DS495:DT495"/>
    <mergeCell ref="DU495:DV495"/>
    <mergeCell ref="DW495:DX495"/>
    <mergeCell ref="DL495:DM495"/>
    <mergeCell ref="DD495:DE495"/>
    <mergeCell ref="DF495:DG495"/>
    <mergeCell ref="DH495:DI495"/>
    <mergeCell ref="DJ495:DK495"/>
    <mergeCell ref="CW495:CX495"/>
    <mergeCell ref="CY495:CZ495"/>
    <mergeCell ref="DA495:DB495"/>
    <mergeCell ref="CS495:CT495"/>
    <mergeCell ref="CU495:CV495"/>
    <mergeCell ref="CH495:CI495"/>
    <mergeCell ref="CJ495:CK495"/>
    <mergeCell ref="CL495:CM495"/>
    <mergeCell ref="CN495:CO495"/>
    <mergeCell ref="CP495:CQ495"/>
    <mergeCell ref="CE496:CF496"/>
    <mergeCell ref="BW496:BX496"/>
    <mergeCell ref="BY496:BZ496"/>
    <mergeCell ref="CA496:CB496"/>
    <mergeCell ref="CC496:CD496"/>
    <mergeCell ref="BJ496:BK496"/>
    <mergeCell ref="BL496:BM496"/>
    <mergeCell ref="BN496:BO496"/>
    <mergeCell ref="BF496:BG496"/>
    <mergeCell ref="BH496:BI496"/>
    <mergeCell ref="AU496:AV496"/>
    <mergeCell ref="AW496:AX496"/>
    <mergeCell ref="AY496:AZ496"/>
    <mergeCell ref="BA496:BB496"/>
    <mergeCell ref="BC496:BD496"/>
    <mergeCell ref="AR496:AS496"/>
    <mergeCell ref="AG495:AH495"/>
    <mergeCell ref="AJ495:AK495"/>
    <mergeCell ref="AL495:AM495"/>
    <mergeCell ref="AN495:AO495"/>
    <mergeCell ref="AP495:AQ495"/>
    <mergeCell ref="AC495:AD495"/>
    <mergeCell ref="AE495:AF495"/>
    <mergeCell ref="Y495:Z495"/>
    <mergeCell ref="AA495:AB495"/>
    <mergeCell ref="N495:O495"/>
    <mergeCell ref="P495:Q495"/>
    <mergeCell ref="R495:S495"/>
    <mergeCell ref="T495:U495"/>
    <mergeCell ref="V495:W495"/>
    <mergeCell ref="AR495:AS495"/>
    <mergeCell ref="DO496:DP496"/>
    <mergeCell ref="DQ496:DR496"/>
    <mergeCell ref="DS496:DT496"/>
    <mergeCell ref="DU496:DV496"/>
    <mergeCell ref="DW496:DX496"/>
    <mergeCell ref="DL496:DM496"/>
    <mergeCell ref="DD496:DE496"/>
    <mergeCell ref="DF496:DG496"/>
    <mergeCell ref="DH496:DI496"/>
    <mergeCell ref="DJ496:DK496"/>
    <mergeCell ref="CW496:CX496"/>
    <mergeCell ref="CY496:CZ496"/>
    <mergeCell ref="DA496:DB496"/>
    <mergeCell ref="CS496:CT496"/>
    <mergeCell ref="CU496:CV496"/>
    <mergeCell ref="CH496:CI496"/>
    <mergeCell ref="CJ496:CK496"/>
    <mergeCell ref="CL496:CM496"/>
    <mergeCell ref="CN496:CO496"/>
    <mergeCell ref="CP496:CQ496"/>
    <mergeCell ref="CE497:CF497"/>
    <mergeCell ref="BW497:BX497"/>
    <mergeCell ref="BY497:BZ497"/>
    <mergeCell ref="CA497:CB497"/>
    <mergeCell ref="CC497:CD497"/>
    <mergeCell ref="BJ497:BK497"/>
    <mergeCell ref="BL497:BM497"/>
    <mergeCell ref="BN497:BO497"/>
    <mergeCell ref="BF497:BG497"/>
    <mergeCell ref="BH497:BI497"/>
    <mergeCell ref="AU497:AV497"/>
    <mergeCell ref="AW497:AX497"/>
    <mergeCell ref="AY497:AZ497"/>
    <mergeCell ref="BA497:BB497"/>
    <mergeCell ref="BC497:BD497"/>
    <mergeCell ref="AJ498:AK498"/>
    <mergeCell ref="AL498:AM498"/>
    <mergeCell ref="AN498:AO498"/>
    <mergeCell ref="AP498:AQ498"/>
    <mergeCell ref="AC498:AD498"/>
    <mergeCell ref="AE498:AF498"/>
    <mergeCell ref="Y498:Z498"/>
    <mergeCell ref="AA498:AB498"/>
    <mergeCell ref="N498:O498"/>
    <mergeCell ref="P498:Q498"/>
    <mergeCell ref="R498:S498"/>
    <mergeCell ref="T498:U498"/>
    <mergeCell ref="V498:W498"/>
    <mergeCell ref="DO497:DP497"/>
    <mergeCell ref="DQ497:DR497"/>
    <mergeCell ref="DS497:DT497"/>
    <mergeCell ref="DU497:DV497"/>
    <mergeCell ref="DW497:DX497"/>
    <mergeCell ref="DL497:DM497"/>
    <mergeCell ref="DD497:DE497"/>
    <mergeCell ref="DF497:DG497"/>
    <mergeCell ref="DH497:DI497"/>
    <mergeCell ref="DJ497:DK497"/>
    <mergeCell ref="CW497:CX497"/>
    <mergeCell ref="CY497:CZ497"/>
    <mergeCell ref="DA497:DB497"/>
    <mergeCell ref="CS497:CT497"/>
    <mergeCell ref="CU497:CV497"/>
    <mergeCell ref="CH497:CI497"/>
    <mergeCell ref="CJ497:CK497"/>
    <mergeCell ref="CL497:CM497"/>
    <mergeCell ref="CN497:CO497"/>
    <mergeCell ref="CP497:CQ497"/>
    <mergeCell ref="CE498:CF498"/>
    <mergeCell ref="BW498:BX498"/>
    <mergeCell ref="BY498:BZ498"/>
    <mergeCell ref="CA498:CB498"/>
    <mergeCell ref="CC498:CD498"/>
    <mergeCell ref="BJ498:BK498"/>
    <mergeCell ref="BL498:BM498"/>
    <mergeCell ref="BN498:BO498"/>
    <mergeCell ref="BF498:BG498"/>
    <mergeCell ref="BH498:BI498"/>
    <mergeCell ref="AU498:AV498"/>
    <mergeCell ref="AW498:AX498"/>
    <mergeCell ref="AY498:AZ498"/>
    <mergeCell ref="BA498:BB498"/>
    <mergeCell ref="BC498:BD498"/>
    <mergeCell ref="AR498:AS498"/>
    <mergeCell ref="AG497:AH497"/>
    <mergeCell ref="AJ497:AK497"/>
    <mergeCell ref="AL497:AM497"/>
    <mergeCell ref="AN497:AO497"/>
    <mergeCell ref="AP497:AQ497"/>
    <mergeCell ref="AC497:AD497"/>
    <mergeCell ref="AE497:AF497"/>
    <mergeCell ref="Y497:Z497"/>
    <mergeCell ref="AA497:AB497"/>
    <mergeCell ref="N497:O497"/>
    <mergeCell ref="P497:Q497"/>
    <mergeCell ref="R497:S497"/>
    <mergeCell ref="T497:U497"/>
    <mergeCell ref="V497:W497"/>
    <mergeCell ref="AR497:AS497"/>
    <mergeCell ref="DO498:DP498"/>
    <mergeCell ref="DQ498:DR498"/>
    <mergeCell ref="DS498:DT498"/>
    <mergeCell ref="DU498:DV498"/>
    <mergeCell ref="DW498:DX498"/>
    <mergeCell ref="DL498:DM498"/>
    <mergeCell ref="DD498:DE498"/>
    <mergeCell ref="DF498:DG498"/>
    <mergeCell ref="DH498:DI498"/>
    <mergeCell ref="DJ498:DK498"/>
    <mergeCell ref="CW498:CX498"/>
    <mergeCell ref="CY498:CZ498"/>
    <mergeCell ref="DA498:DB498"/>
    <mergeCell ref="CS498:CT498"/>
    <mergeCell ref="CU498:CV498"/>
    <mergeCell ref="CH498:CI498"/>
    <mergeCell ref="CJ498:CK498"/>
    <mergeCell ref="CL498:CM498"/>
    <mergeCell ref="CN498:CO498"/>
    <mergeCell ref="CP498:CQ498"/>
    <mergeCell ref="CE499:CF499"/>
    <mergeCell ref="BW499:BX499"/>
    <mergeCell ref="BY499:BZ499"/>
    <mergeCell ref="CA499:CB499"/>
    <mergeCell ref="CC499:CD499"/>
    <mergeCell ref="BJ499:BK499"/>
    <mergeCell ref="BL499:BM499"/>
    <mergeCell ref="BN499:BO499"/>
    <mergeCell ref="BF499:BG499"/>
    <mergeCell ref="BH499:BI499"/>
    <mergeCell ref="AU499:AV499"/>
    <mergeCell ref="AW499:AX499"/>
    <mergeCell ref="AY499:AZ499"/>
    <mergeCell ref="BA499:BB499"/>
    <mergeCell ref="BC499:BD499"/>
    <mergeCell ref="AJ500:AK500"/>
    <mergeCell ref="AL500:AM500"/>
    <mergeCell ref="AN500:AO500"/>
    <mergeCell ref="AP500:AQ500"/>
    <mergeCell ref="AC500:AD500"/>
    <mergeCell ref="AE500:AF500"/>
    <mergeCell ref="Y500:Z500"/>
    <mergeCell ref="AA500:AB500"/>
    <mergeCell ref="N500:O500"/>
    <mergeCell ref="P500:Q500"/>
    <mergeCell ref="R500:S500"/>
    <mergeCell ref="T500:U500"/>
    <mergeCell ref="V500:W500"/>
    <mergeCell ref="DO499:DP499"/>
    <mergeCell ref="DQ499:DR499"/>
    <mergeCell ref="DS499:DT499"/>
    <mergeCell ref="DU499:DV499"/>
    <mergeCell ref="DW499:DX499"/>
    <mergeCell ref="DL499:DM499"/>
    <mergeCell ref="DD499:DE499"/>
    <mergeCell ref="DF499:DG499"/>
    <mergeCell ref="DH499:DI499"/>
    <mergeCell ref="DJ499:DK499"/>
    <mergeCell ref="CW499:CX499"/>
    <mergeCell ref="CY499:CZ499"/>
    <mergeCell ref="DA499:DB499"/>
    <mergeCell ref="CS499:CT499"/>
    <mergeCell ref="CU499:CV499"/>
    <mergeCell ref="CH499:CI499"/>
    <mergeCell ref="CJ499:CK499"/>
    <mergeCell ref="CL499:CM499"/>
    <mergeCell ref="CN499:CO499"/>
    <mergeCell ref="CP499:CQ499"/>
    <mergeCell ref="CE500:CF500"/>
    <mergeCell ref="BW500:BX500"/>
    <mergeCell ref="BY500:BZ500"/>
    <mergeCell ref="CA500:CB500"/>
    <mergeCell ref="CC500:CD500"/>
    <mergeCell ref="BJ500:BK500"/>
    <mergeCell ref="BL500:BM500"/>
    <mergeCell ref="BN500:BO500"/>
    <mergeCell ref="BF500:BG500"/>
    <mergeCell ref="BH500:BI500"/>
    <mergeCell ref="AU500:AV500"/>
    <mergeCell ref="AW500:AX500"/>
    <mergeCell ref="AY500:AZ500"/>
    <mergeCell ref="BA500:BB500"/>
    <mergeCell ref="BC500:BD500"/>
    <mergeCell ref="AR500:AS500"/>
    <mergeCell ref="AG499:AH499"/>
    <mergeCell ref="AJ499:AK499"/>
    <mergeCell ref="AL499:AM499"/>
    <mergeCell ref="AN499:AO499"/>
    <mergeCell ref="AP499:AQ499"/>
    <mergeCell ref="AC499:AD499"/>
    <mergeCell ref="AE499:AF499"/>
    <mergeCell ref="Y499:Z499"/>
    <mergeCell ref="AA499:AB499"/>
    <mergeCell ref="N499:O499"/>
    <mergeCell ref="P499:Q499"/>
    <mergeCell ref="R499:S499"/>
    <mergeCell ref="T499:U499"/>
    <mergeCell ref="V499:W499"/>
    <mergeCell ref="AR499:AS499"/>
    <mergeCell ref="DO500:DP500"/>
    <mergeCell ref="DQ500:DR500"/>
    <mergeCell ref="DS500:DT500"/>
    <mergeCell ref="DU500:DV500"/>
    <mergeCell ref="DW500:DX500"/>
    <mergeCell ref="DL500:DM500"/>
    <mergeCell ref="DD500:DE500"/>
    <mergeCell ref="DF500:DG500"/>
    <mergeCell ref="DH500:DI500"/>
    <mergeCell ref="DJ500:DK500"/>
    <mergeCell ref="CW500:CX500"/>
    <mergeCell ref="CY500:CZ500"/>
    <mergeCell ref="DA500:DB500"/>
    <mergeCell ref="CS500:CT500"/>
    <mergeCell ref="CU500:CV500"/>
    <mergeCell ref="CH500:CI500"/>
    <mergeCell ref="CJ500:CK500"/>
    <mergeCell ref="CL500:CM500"/>
    <mergeCell ref="CN500:CO500"/>
    <mergeCell ref="CP500:CQ500"/>
    <mergeCell ref="CE501:CF501"/>
    <mergeCell ref="BW501:BX501"/>
    <mergeCell ref="BY501:BZ501"/>
    <mergeCell ref="CA501:CB501"/>
    <mergeCell ref="CC501:CD501"/>
    <mergeCell ref="BJ501:BK501"/>
    <mergeCell ref="BL501:BM501"/>
    <mergeCell ref="BN501:BO501"/>
    <mergeCell ref="BF501:BG501"/>
    <mergeCell ref="BH501:BI501"/>
    <mergeCell ref="AU501:AV501"/>
    <mergeCell ref="AW501:AX501"/>
    <mergeCell ref="AY501:AZ501"/>
    <mergeCell ref="BA501:BB501"/>
    <mergeCell ref="BC501:BD501"/>
    <mergeCell ref="AJ502:AK502"/>
    <mergeCell ref="AL502:AM502"/>
    <mergeCell ref="AN502:AO502"/>
    <mergeCell ref="AP502:AQ502"/>
    <mergeCell ref="AC502:AD502"/>
    <mergeCell ref="AE502:AF502"/>
    <mergeCell ref="Y502:Z502"/>
    <mergeCell ref="AA502:AB502"/>
    <mergeCell ref="N502:O502"/>
    <mergeCell ref="P502:Q502"/>
    <mergeCell ref="R502:S502"/>
    <mergeCell ref="T502:U502"/>
    <mergeCell ref="V502:W502"/>
    <mergeCell ref="DO501:DP501"/>
    <mergeCell ref="DQ501:DR501"/>
    <mergeCell ref="DS501:DT501"/>
    <mergeCell ref="DU501:DV501"/>
    <mergeCell ref="DW501:DX501"/>
    <mergeCell ref="DL501:DM501"/>
    <mergeCell ref="DD501:DE501"/>
    <mergeCell ref="DF501:DG501"/>
    <mergeCell ref="DH501:DI501"/>
    <mergeCell ref="DJ501:DK501"/>
    <mergeCell ref="CW501:CX501"/>
    <mergeCell ref="CY501:CZ501"/>
    <mergeCell ref="DA501:DB501"/>
    <mergeCell ref="CS501:CT501"/>
    <mergeCell ref="CU501:CV501"/>
    <mergeCell ref="CH501:CI501"/>
    <mergeCell ref="CJ501:CK501"/>
    <mergeCell ref="CL501:CM501"/>
    <mergeCell ref="CN501:CO501"/>
    <mergeCell ref="CP501:CQ501"/>
    <mergeCell ref="CE502:CF502"/>
    <mergeCell ref="BW502:BX502"/>
    <mergeCell ref="BY502:BZ502"/>
    <mergeCell ref="CA502:CB502"/>
    <mergeCell ref="CC502:CD502"/>
    <mergeCell ref="BJ502:BK502"/>
    <mergeCell ref="BL502:BM502"/>
    <mergeCell ref="BN502:BO502"/>
    <mergeCell ref="BF502:BG502"/>
    <mergeCell ref="BH502:BI502"/>
    <mergeCell ref="AU502:AV502"/>
    <mergeCell ref="AW502:AX502"/>
    <mergeCell ref="AY502:AZ502"/>
    <mergeCell ref="BA502:BB502"/>
    <mergeCell ref="BC502:BD502"/>
    <mergeCell ref="AR502:AS502"/>
    <mergeCell ref="AG501:AH501"/>
    <mergeCell ref="AJ501:AK501"/>
    <mergeCell ref="AL501:AM501"/>
    <mergeCell ref="AN501:AO501"/>
    <mergeCell ref="AP501:AQ501"/>
    <mergeCell ref="AC501:AD501"/>
    <mergeCell ref="AE501:AF501"/>
    <mergeCell ref="Y501:Z501"/>
    <mergeCell ref="AA501:AB501"/>
    <mergeCell ref="N501:O501"/>
    <mergeCell ref="P501:Q501"/>
    <mergeCell ref="R501:S501"/>
    <mergeCell ref="T501:U501"/>
    <mergeCell ref="V501:W501"/>
    <mergeCell ref="AR501:AS501"/>
    <mergeCell ref="DO502:DP502"/>
    <mergeCell ref="DQ502:DR502"/>
    <mergeCell ref="DS502:DT502"/>
    <mergeCell ref="DU502:DV502"/>
    <mergeCell ref="DW502:DX502"/>
    <mergeCell ref="DL502:DM502"/>
    <mergeCell ref="DD502:DE502"/>
    <mergeCell ref="DF502:DG502"/>
    <mergeCell ref="DH502:DI502"/>
    <mergeCell ref="DJ502:DK502"/>
    <mergeCell ref="CW502:CX502"/>
    <mergeCell ref="CY502:CZ502"/>
    <mergeCell ref="DA502:DB502"/>
    <mergeCell ref="CS502:CT502"/>
    <mergeCell ref="CU502:CV502"/>
    <mergeCell ref="CH502:CI502"/>
    <mergeCell ref="CJ502:CK502"/>
    <mergeCell ref="CL502:CM502"/>
    <mergeCell ref="CN502:CO502"/>
    <mergeCell ref="CP502:CQ502"/>
    <mergeCell ref="CE503:CF503"/>
    <mergeCell ref="BW503:BX503"/>
    <mergeCell ref="BY503:BZ503"/>
    <mergeCell ref="CA503:CB503"/>
    <mergeCell ref="CC503:CD503"/>
    <mergeCell ref="BJ503:BK503"/>
    <mergeCell ref="BL503:BM503"/>
    <mergeCell ref="BN503:BO503"/>
    <mergeCell ref="BF503:BG503"/>
    <mergeCell ref="BH503:BI503"/>
    <mergeCell ref="AU503:AV503"/>
    <mergeCell ref="AW503:AX503"/>
    <mergeCell ref="AY503:AZ503"/>
    <mergeCell ref="BA503:BB503"/>
    <mergeCell ref="BC503:BD503"/>
    <mergeCell ref="AJ504:AK504"/>
    <mergeCell ref="AL504:AM504"/>
    <mergeCell ref="AN504:AO504"/>
    <mergeCell ref="AP504:AQ504"/>
    <mergeCell ref="AC504:AD504"/>
    <mergeCell ref="AE504:AF504"/>
    <mergeCell ref="Y504:Z504"/>
    <mergeCell ref="AA504:AB504"/>
    <mergeCell ref="N504:O504"/>
    <mergeCell ref="P504:Q504"/>
    <mergeCell ref="R504:S504"/>
    <mergeCell ref="T504:U504"/>
    <mergeCell ref="V504:W504"/>
    <mergeCell ref="DO503:DP503"/>
    <mergeCell ref="DQ503:DR503"/>
    <mergeCell ref="DS503:DT503"/>
    <mergeCell ref="DU503:DV503"/>
    <mergeCell ref="DW503:DX503"/>
    <mergeCell ref="DL503:DM503"/>
    <mergeCell ref="DD503:DE503"/>
    <mergeCell ref="DF503:DG503"/>
    <mergeCell ref="DH503:DI503"/>
    <mergeCell ref="DJ503:DK503"/>
    <mergeCell ref="CW503:CX503"/>
    <mergeCell ref="CY503:CZ503"/>
    <mergeCell ref="DA503:DB503"/>
    <mergeCell ref="CS503:CT503"/>
    <mergeCell ref="CU503:CV503"/>
    <mergeCell ref="CH503:CI503"/>
    <mergeCell ref="CJ503:CK503"/>
    <mergeCell ref="CL503:CM503"/>
    <mergeCell ref="CN503:CO503"/>
    <mergeCell ref="CP503:CQ503"/>
    <mergeCell ref="CE504:CF504"/>
    <mergeCell ref="BW504:BX504"/>
    <mergeCell ref="BY504:BZ504"/>
    <mergeCell ref="CA504:CB504"/>
    <mergeCell ref="CC504:CD504"/>
    <mergeCell ref="BJ504:BK504"/>
    <mergeCell ref="BL504:BM504"/>
    <mergeCell ref="BN504:BO504"/>
    <mergeCell ref="BF504:BG504"/>
    <mergeCell ref="BH504:BI504"/>
    <mergeCell ref="AU504:AV504"/>
    <mergeCell ref="AW504:AX504"/>
    <mergeCell ref="AY504:AZ504"/>
    <mergeCell ref="BA504:BB504"/>
    <mergeCell ref="BC504:BD504"/>
    <mergeCell ref="AR504:AS504"/>
    <mergeCell ref="AG503:AH503"/>
    <mergeCell ref="AJ503:AK503"/>
    <mergeCell ref="AL503:AM503"/>
    <mergeCell ref="AN503:AO503"/>
    <mergeCell ref="AP503:AQ503"/>
    <mergeCell ref="AC503:AD503"/>
    <mergeCell ref="AE503:AF503"/>
    <mergeCell ref="Y503:Z503"/>
    <mergeCell ref="AA503:AB503"/>
    <mergeCell ref="N503:O503"/>
    <mergeCell ref="P503:Q503"/>
    <mergeCell ref="R503:S503"/>
    <mergeCell ref="T503:U503"/>
    <mergeCell ref="V503:W503"/>
    <mergeCell ref="AR503:AS503"/>
    <mergeCell ref="DO504:DP504"/>
    <mergeCell ref="DQ504:DR504"/>
    <mergeCell ref="DS504:DT504"/>
    <mergeCell ref="DU504:DV504"/>
    <mergeCell ref="DW504:DX504"/>
    <mergeCell ref="DL504:DM504"/>
    <mergeCell ref="DD504:DE504"/>
    <mergeCell ref="DF504:DG504"/>
    <mergeCell ref="DH504:DI504"/>
    <mergeCell ref="DJ504:DK504"/>
    <mergeCell ref="CW504:CX504"/>
    <mergeCell ref="CY504:CZ504"/>
    <mergeCell ref="DA504:DB504"/>
    <mergeCell ref="CS504:CT504"/>
    <mergeCell ref="CU504:CV504"/>
    <mergeCell ref="CH504:CI504"/>
    <mergeCell ref="CJ504:CK504"/>
    <mergeCell ref="CL504:CM504"/>
    <mergeCell ref="CN504:CO504"/>
    <mergeCell ref="CP504:CQ504"/>
    <mergeCell ref="CE505:CF505"/>
    <mergeCell ref="BW505:BX505"/>
    <mergeCell ref="BY505:BZ505"/>
    <mergeCell ref="CA505:CB505"/>
    <mergeCell ref="CC505:CD505"/>
    <mergeCell ref="BJ505:BK505"/>
    <mergeCell ref="BL505:BM505"/>
    <mergeCell ref="BN505:BO505"/>
    <mergeCell ref="BF505:BG505"/>
    <mergeCell ref="BH505:BI505"/>
    <mergeCell ref="AU505:AV505"/>
    <mergeCell ref="AW505:AX505"/>
    <mergeCell ref="AY505:AZ505"/>
    <mergeCell ref="BA505:BB505"/>
    <mergeCell ref="BC505:BD505"/>
    <mergeCell ref="AJ506:AK506"/>
    <mergeCell ref="AL506:AM506"/>
    <mergeCell ref="AN506:AO506"/>
    <mergeCell ref="AP506:AQ506"/>
    <mergeCell ref="AC506:AD506"/>
    <mergeCell ref="AE506:AF506"/>
    <mergeCell ref="Y506:Z506"/>
    <mergeCell ref="AA506:AB506"/>
    <mergeCell ref="N506:O506"/>
    <mergeCell ref="P506:Q506"/>
    <mergeCell ref="R506:S506"/>
    <mergeCell ref="T506:U506"/>
    <mergeCell ref="V506:W506"/>
    <mergeCell ref="DO505:DP505"/>
    <mergeCell ref="DQ505:DR505"/>
    <mergeCell ref="DS505:DT505"/>
    <mergeCell ref="DU505:DV505"/>
    <mergeCell ref="DW505:DX505"/>
    <mergeCell ref="DL505:DM505"/>
    <mergeCell ref="DD505:DE505"/>
    <mergeCell ref="DF505:DG505"/>
    <mergeCell ref="DH505:DI505"/>
    <mergeCell ref="DJ505:DK505"/>
    <mergeCell ref="CW505:CX505"/>
    <mergeCell ref="CY505:CZ505"/>
    <mergeCell ref="DA505:DB505"/>
    <mergeCell ref="CS505:CT505"/>
    <mergeCell ref="CU505:CV505"/>
    <mergeCell ref="CH505:CI505"/>
    <mergeCell ref="CJ505:CK505"/>
    <mergeCell ref="CL505:CM505"/>
    <mergeCell ref="CN505:CO505"/>
    <mergeCell ref="CP505:CQ505"/>
    <mergeCell ref="CE506:CF506"/>
    <mergeCell ref="BW506:BX506"/>
    <mergeCell ref="BY506:BZ506"/>
    <mergeCell ref="CA506:CB506"/>
    <mergeCell ref="CC506:CD506"/>
    <mergeCell ref="BJ506:BK506"/>
    <mergeCell ref="BL506:BM506"/>
    <mergeCell ref="BN506:BO506"/>
    <mergeCell ref="BF506:BG506"/>
    <mergeCell ref="BH506:BI506"/>
    <mergeCell ref="AU506:AV506"/>
    <mergeCell ref="AW506:AX506"/>
    <mergeCell ref="AY506:AZ506"/>
    <mergeCell ref="BA506:BB506"/>
    <mergeCell ref="BC506:BD506"/>
    <mergeCell ref="AR506:AS506"/>
    <mergeCell ref="AG505:AH505"/>
    <mergeCell ref="AJ505:AK505"/>
    <mergeCell ref="AL505:AM505"/>
    <mergeCell ref="AN505:AO505"/>
    <mergeCell ref="AP505:AQ505"/>
    <mergeCell ref="AC505:AD505"/>
    <mergeCell ref="AE505:AF505"/>
    <mergeCell ref="Y505:Z505"/>
    <mergeCell ref="AA505:AB505"/>
    <mergeCell ref="N505:O505"/>
    <mergeCell ref="P505:Q505"/>
    <mergeCell ref="R505:S505"/>
    <mergeCell ref="T505:U505"/>
    <mergeCell ref="V505:W505"/>
    <mergeCell ref="AR505:AS505"/>
    <mergeCell ref="DO506:DP506"/>
    <mergeCell ref="DQ506:DR506"/>
    <mergeCell ref="DS506:DT506"/>
    <mergeCell ref="DU506:DV506"/>
    <mergeCell ref="DW506:DX506"/>
    <mergeCell ref="DL506:DM506"/>
    <mergeCell ref="DD506:DE506"/>
    <mergeCell ref="DF506:DG506"/>
    <mergeCell ref="DH506:DI506"/>
    <mergeCell ref="DJ506:DK506"/>
    <mergeCell ref="CW506:CX506"/>
    <mergeCell ref="CY506:CZ506"/>
    <mergeCell ref="DA506:DB506"/>
    <mergeCell ref="CS506:CT506"/>
    <mergeCell ref="CU506:CV506"/>
    <mergeCell ref="CH506:CI506"/>
    <mergeCell ref="CJ506:CK506"/>
    <mergeCell ref="CL506:CM506"/>
    <mergeCell ref="CN506:CO506"/>
    <mergeCell ref="CP506:CQ506"/>
    <mergeCell ref="CE507:CF507"/>
    <mergeCell ref="BW507:BX507"/>
    <mergeCell ref="BY507:BZ507"/>
    <mergeCell ref="CA507:CB507"/>
    <mergeCell ref="CC507:CD507"/>
    <mergeCell ref="BJ507:BK507"/>
    <mergeCell ref="BL507:BM507"/>
    <mergeCell ref="BN507:BO507"/>
    <mergeCell ref="BF507:BG507"/>
    <mergeCell ref="BH507:BI507"/>
    <mergeCell ref="AU507:AV507"/>
    <mergeCell ref="AW507:AX507"/>
    <mergeCell ref="AY507:AZ507"/>
    <mergeCell ref="BA507:BB507"/>
    <mergeCell ref="BC507:BD507"/>
    <mergeCell ref="AJ508:AK508"/>
    <mergeCell ref="AL508:AM508"/>
    <mergeCell ref="AN508:AO508"/>
    <mergeCell ref="AP508:AQ508"/>
    <mergeCell ref="AC508:AD508"/>
    <mergeCell ref="AE508:AF508"/>
    <mergeCell ref="Y508:Z508"/>
    <mergeCell ref="AA508:AB508"/>
    <mergeCell ref="N508:O508"/>
    <mergeCell ref="P508:Q508"/>
    <mergeCell ref="R508:S508"/>
    <mergeCell ref="T508:U508"/>
    <mergeCell ref="V508:W508"/>
    <mergeCell ref="DO507:DP507"/>
    <mergeCell ref="DQ507:DR507"/>
    <mergeCell ref="DS507:DT507"/>
    <mergeCell ref="DU507:DV507"/>
    <mergeCell ref="DW507:DX507"/>
    <mergeCell ref="DL507:DM507"/>
    <mergeCell ref="DD507:DE507"/>
    <mergeCell ref="DF507:DG507"/>
    <mergeCell ref="DH507:DI507"/>
    <mergeCell ref="DJ507:DK507"/>
    <mergeCell ref="CW507:CX507"/>
    <mergeCell ref="CY507:CZ507"/>
    <mergeCell ref="DA507:DB507"/>
    <mergeCell ref="CS507:CT507"/>
    <mergeCell ref="CU507:CV507"/>
    <mergeCell ref="CH507:CI507"/>
    <mergeCell ref="CJ507:CK507"/>
    <mergeCell ref="CL507:CM507"/>
    <mergeCell ref="CN507:CO507"/>
    <mergeCell ref="CP507:CQ507"/>
    <mergeCell ref="CE508:CF508"/>
    <mergeCell ref="BW508:BX508"/>
    <mergeCell ref="BY508:BZ508"/>
    <mergeCell ref="CA508:CB508"/>
    <mergeCell ref="CC508:CD508"/>
    <mergeCell ref="BJ508:BK508"/>
    <mergeCell ref="BL508:BM508"/>
    <mergeCell ref="BN508:BO508"/>
    <mergeCell ref="BF508:BG508"/>
    <mergeCell ref="BH508:BI508"/>
    <mergeCell ref="AU508:AV508"/>
    <mergeCell ref="AW508:AX508"/>
    <mergeCell ref="AY508:AZ508"/>
    <mergeCell ref="BA508:BB508"/>
    <mergeCell ref="BC508:BD508"/>
    <mergeCell ref="AR508:AS508"/>
    <mergeCell ref="AG507:AH507"/>
    <mergeCell ref="AJ507:AK507"/>
    <mergeCell ref="AL507:AM507"/>
    <mergeCell ref="AN507:AO507"/>
    <mergeCell ref="AP507:AQ507"/>
    <mergeCell ref="AC507:AD507"/>
    <mergeCell ref="AE507:AF507"/>
    <mergeCell ref="Y507:Z507"/>
    <mergeCell ref="AA507:AB507"/>
    <mergeCell ref="N507:O507"/>
    <mergeCell ref="P507:Q507"/>
    <mergeCell ref="R507:S507"/>
    <mergeCell ref="T507:U507"/>
    <mergeCell ref="V507:W507"/>
    <mergeCell ref="AR507:AS507"/>
    <mergeCell ref="DO508:DP508"/>
    <mergeCell ref="DQ508:DR508"/>
    <mergeCell ref="DS508:DT508"/>
    <mergeCell ref="DU508:DV508"/>
    <mergeCell ref="DW508:DX508"/>
    <mergeCell ref="DL508:DM508"/>
    <mergeCell ref="DD508:DE508"/>
    <mergeCell ref="DF508:DG508"/>
    <mergeCell ref="DH508:DI508"/>
    <mergeCell ref="DJ508:DK508"/>
    <mergeCell ref="CW508:CX508"/>
    <mergeCell ref="CY508:CZ508"/>
    <mergeCell ref="DA508:DB508"/>
    <mergeCell ref="CS508:CT508"/>
    <mergeCell ref="CU508:CV508"/>
    <mergeCell ref="CH508:CI508"/>
    <mergeCell ref="CJ508:CK508"/>
    <mergeCell ref="CL508:CM508"/>
    <mergeCell ref="CN508:CO508"/>
    <mergeCell ref="CP508:CQ508"/>
    <mergeCell ref="CE509:CF509"/>
    <mergeCell ref="BW509:BX509"/>
    <mergeCell ref="BY509:BZ509"/>
    <mergeCell ref="CA509:CB509"/>
    <mergeCell ref="CC509:CD509"/>
    <mergeCell ref="BJ509:BK509"/>
    <mergeCell ref="BL509:BM509"/>
    <mergeCell ref="BN509:BO509"/>
    <mergeCell ref="BF509:BG509"/>
    <mergeCell ref="BH509:BI509"/>
    <mergeCell ref="AU509:AV509"/>
    <mergeCell ref="AW509:AX509"/>
    <mergeCell ref="AY509:AZ509"/>
    <mergeCell ref="BA509:BB509"/>
    <mergeCell ref="BC509:BD509"/>
    <mergeCell ref="AJ510:AK510"/>
    <mergeCell ref="AL510:AM510"/>
    <mergeCell ref="AN510:AO510"/>
    <mergeCell ref="AP510:AQ510"/>
    <mergeCell ref="AC510:AD510"/>
    <mergeCell ref="AE510:AF510"/>
    <mergeCell ref="Y510:Z510"/>
    <mergeCell ref="AA510:AB510"/>
    <mergeCell ref="N510:O510"/>
    <mergeCell ref="P510:Q510"/>
    <mergeCell ref="R510:S510"/>
    <mergeCell ref="T510:U510"/>
    <mergeCell ref="V510:W510"/>
    <mergeCell ref="DO509:DP509"/>
    <mergeCell ref="DQ509:DR509"/>
    <mergeCell ref="DS509:DT509"/>
    <mergeCell ref="DU509:DV509"/>
    <mergeCell ref="DW509:DX509"/>
    <mergeCell ref="DL509:DM509"/>
    <mergeCell ref="DD509:DE509"/>
    <mergeCell ref="DF509:DG509"/>
    <mergeCell ref="DH509:DI509"/>
    <mergeCell ref="DJ509:DK509"/>
    <mergeCell ref="CW509:CX509"/>
    <mergeCell ref="CY509:CZ509"/>
    <mergeCell ref="DA509:DB509"/>
    <mergeCell ref="CS509:CT509"/>
    <mergeCell ref="CU509:CV509"/>
    <mergeCell ref="CH509:CI509"/>
    <mergeCell ref="CJ509:CK509"/>
    <mergeCell ref="CL509:CM509"/>
    <mergeCell ref="CN509:CO509"/>
    <mergeCell ref="CP509:CQ509"/>
    <mergeCell ref="CE510:CF510"/>
    <mergeCell ref="BW510:BX510"/>
    <mergeCell ref="BY510:BZ510"/>
    <mergeCell ref="CA510:CB510"/>
    <mergeCell ref="CC510:CD510"/>
    <mergeCell ref="BJ510:BK510"/>
    <mergeCell ref="BL510:BM510"/>
    <mergeCell ref="BN510:BO510"/>
    <mergeCell ref="BF510:BG510"/>
    <mergeCell ref="BH510:BI510"/>
    <mergeCell ref="AU510:AV510"/>
    <mergeCell ref="AW510:AX510"/>
    <mergeCell ref="AY510:AZ510"/>
    <mergeCell ref="BA510:BB510"/>
    <mergeCell ref="BC510:BD510"/>
    <mergeCell ref="AR510:AS510"/>
    <mergeCell ref="AG509:AH509"/>
    <mergeCell ref="AJ509:AK509"/>
    <mergeCell ref="AL509:AM509"/>
    <mergeCell ref="AN509:AO509"/>
    <mergeCell ref="AP509:AQ509"/>
    <mergeCell ref="AC509:AD509"/>
    <mergeCell ref="AE509:AF509"/>
    <mergeCell ref="Y509:Z509"/>
    <mergeCell ref="AA509:AB509"/>
    <mergeCell ref="N509:O509"/>
    <mergeCell ref="P509:Q509"/>
    <mergeCell ref="R509:S509"/>
    <mergeCell ref="T509:U509"/>
    <mergeCell ref="V509:W509"/>
    <mergeCell ref="AR509:AS509"/>
    <mergeCell ref="CC511:CD511"/>
    <mergeCell ref="CE511:CF511"/>
    <mergeCell ref="BW511:BX511"/>
    <mergeCell ref="BY511:BZ511"/>
    <mergeCell ref="CA511:CB511"/>
    <mergeCell ref="BH511:BI511"/>
    <mergeCell ref="BJ511:BK511"/>
    <mergeCell ref="BL511:BM511"/>
    <mergeCell ref="BN511:BO511"/>
    <mergeCell ref="BF511:BG511"/>
    <mergeCell ref="AU511:AV511"/>
    <mergeCell ref="AW511:AX511"/>
    <mergeCell ref="AY511:AZ511"/>
    <mergeCell ref="BA511:BB511"/>
    <mergeCell ref="BC511:BD511"/>
    <mergeCell ref="AP511:AQ511"/>
    <mergeCell ref="AR511:AS511"/>
    <mergeCell ref="DO510:DP510"/>
    <mergeCell ref="DQ510:DR510"/>
    <mergeCell ref="DS510:DT510"/>
    <mergeCell ref="DU510:DV510"/>
    <mergeCell ref="DW510:DX510"/>
    <mergeCell ref="DL510:DM510"/>
    <mergeCell ref="DD510:DE510"/>
    <mergeCell ref="DF510:DG510"/>
    <mergeCell ref="DH510:DI510"/>
    <mergeCell ref="DJ510:DK510"/>
    <mergeCell ref="CW510:CX510"/>
    <mergeCell ref="CY510:CZ510"/>
    <mergeCell ref="DA510:DB510"/>
    <mergeCell ref="CS510:CT510"/>
    <mergeCell ref="CU510:CV510"/>
    <mergeCell ref="CH510:CI510"/>
    <mergeCell ref="CJ510:CK510"/>
    <mergeCell ref="CL510:CM510"/>
    <mergeCell ref="CN510:CO510"/>
    <mergeCell ref="CP510:CQ510"/>
    <mergeCell ref="AJ514:AK514"/>
    <mergeCell ref="AL514:AM514"/>
    <mergeCell ref="AN514:AO514"/>
    <mergeCell ref="AP514:AQ514"/>
    <mergeCell ref="AC514:AD514"/>
    <mergeCell ref="AE514:AF514"/>
    <mergeCell ref="Y514:Z514"/>
    <mergeCell ref="AA514:AB514"/>
    <mergeCell ref="N514:O514"/>
    <mergeCell ref="P514:Q514"/>
    <mergeCell ref="R514:S514"/>
    <mergeCell ref="T514:U514"/>
    <mergeCell ref="V514:W514"/>
    <mergeCell ref="E512:I512"/>
    <mergeCell ref="DO511:DP511"/>
    <mergeCell ref="DQ511:DR511"/>
    <mergeCell ref="DS511:DT511"/>
    <mergeCell ref="DU511:DV511"/>
    <mergeCell ref="DW511:DX511"/>
    <mergeCell ref="DJ511:DK511"/>
    <mergeCell ref="DL511:DM511"/>
    <mergeCell ref="DD511:DE511"/>
    <mergeCell ref="DF511:DG511"/>
    <mergeCell ref="DH511:DI511"/>
    <mergeCell ref="CU511:CV511"/>
    <mergeCell ref="CW511:CX511"/>
    <mergeCell ref="CY511:CZ511"/>
    <mergeCell ref="DA511:DB511"/>
    <mergeCell ref="CS511:CT511"/>
    <mergeCell ref="CH511:CI511"/>
    <mergeCell ref="CJ511:CK511"/>
    <mergeCell ref="CL511:CM511"/>
    <mergeCell ref="CE514:CF514"/>
    <mergeCell ref="BW514:BX514"/>
    <mergeCell ref="BY514:BZ514"/>
    <mergeCell ref="CA514:CB514"/>
    <mergeCell ref="CC514:CD514"/>
    <mergeCell ref="BJ514:BK514"/>
    <mergeCell ref="BL514:BM514"/>
    <mergeCell ref="BN514:BO514"/>
    <mergeCell ref="BF514:BG514"/>
    <mergeCell ref="BH514:BI514"/>
    <mergeCell ref="AU514:AV514"/>
    <mergeCell ref="AW514:AX514"/>
    <mergeCell ref="AY514:AZ514"/>
    <mergeCell ref="BA514:BB514"/>
    <mergeCell ref="BC514:BD514"/>
    <mergeCell ref="AR514:AS514"/>
    <mergeCell ref="AG511:AH511"/>
    <mergeCell ref="AJ511:AK511"/>
    <mergeCell ref="AL511:AM511"/>
    <mergeCell ref="AN511:AO511"/>
    <mergeCell ref="AA511:AB511"/>
    <mergeCell ref="AC511:AD511"/>
    <mergeCell ref="AE511:AF511"/>
    <mergeCell ref="Y511:Z511"/>
    <mergeCell ref="J511:M511"/>
    <mergeCell ref="N511:O511"/>
    <mergeCell ref="P511:Q511"/>
    <mergeCell ref="R511:S511"/>
    <mergeCell ref="T511:U511"/>
    <mergeCell ref="V511:W511"/>
    <mergeCell ref="CN511:CO511"/>
    <mergeCell ref="CP511:CQ511"/>
    <mergeCell ref="DO514:DP514"/>
    <mergeCell ref="DQ514:DR514"/>
    <mergeCell ref="DS514:DT514"/>
    <mergeCell ref="DU514:DV514"/>
    <mergeCell ref="DW514:DX514"/>
    <mergeCell ref="DL514:DM514"/>
    <mergeCell ref="DD514:DE514"/>
    <mergeCell ref="DF514:DG514"/>
    <mergeCell ref="DH514:DI514"/>
    <mergeCell ref="DJ514:DK514"/>
    <mergeCell ref="CW514:CX514"/>
    <mergeCell ref="CY514:CZ514"/>
    <mergeCell ref="DA514:DB514"/>
    <mergeCell ref="CS514:CT514"/>
    <mergeCell ref="CU514:CV514"/>
    <mergeCell ref="CH514:CI514"/>
    <mergeCell ref="CJ514:CK514"/>
    <mergeCell ref="CL514:CM514"/>
    <mergeCell ref="CN514:CO514"/>
    <mergeCell ref="CP514:CQ514"/>
    <mergeCell ref="CE515:CF515"/>
    <mergeCell ref="BW515:BX515"/>
    <mergeCell ref="BY515:BZ515"/>
    <mergeCell ref="CA515:CB515"/>
    <mergeCell ref="CC515:CD515"/>
    <mergeCell ref="BJ515:BK515"/>
    <mergeCell ref="BL515:BM515"/>
    <mergeCell ref="BN515:BO515"/>
    <mergeCell ref="BF515:BG515"/>
    <mergeCell ref="BH515:BI515"/>
    <mergeCell ref="AU515:AV515"/>
    <mergeCell ref="AW515:AX515"/>
    <mergeCell ref="AY515:AZ515"/>
    <mergeCell ref="BA515:BB515"/>
    <mergeCell ref="BC515:BD515"/>
    <mergeCell ref="AJ516:AK516"/>
    <mergeCell ref="AL516:AM516"/>
    <mergeCell ref="AN516:AO516"/>
    <mergeCell ref="AP516:AQ516"/>
    <mergeCell ref="AC516:AD516"/>
    <mergeCell ref="AE516:AF516"/>
    <mergeCell ref="Y516:Z516"/>
    <mergeCell ref="AA516:AB516"/>
    <mergeCell ref="N516:O516"/>
    <mergeCell ref="P516:Q516"/>
    <mergeCell ref="R516:S516"/>
    <mergeCell ref="T516:U516"/>
    <mergeCell ref="V516:W516"/>
    <mergeCell ref="DO515:DP515"/>
    <mergeCell ref="DQ515:DR515"/>
    <mergeCell ref="DS515:DT515"/>
    <mergeCell ref="DU515:DV515"/>
    <mergeCell ref="DW515:DX515"/>
    <mergeCell ref="DL515:DM515"/>
    <mergeCell ref="DD515:DE515"/>
    <mergeCell ref="DF515:DG515"/>
    <mergeCell ref="DH515:DI515"/>
    <mergeCell ref="DJ515:DK515"/>
    <mergeCell ref="CW515:CX515"/>
    <mergeCell ref="CY515:CZ515"/>
    <mergeCell ref="DA515:DB515"/>
    <mergeCell ref="CS515:CT515"/>
    <mergeCell ref="CU515:CV515"/>
    <mergeCell ref="CH515:CI515"/>
    <mergeCell ref="CJ515:CK515"/>
    <mergeCell ref="CL515:CM515"/>
    <mergeCell ref="CN515:CO515"/>
    <mergeCell ref="CP515:CQ515"/>
    <mergeCell ref="CE516:CF516"/>
    <mergeCell ref="BW516:BX516"/>
    <mergeCell ref="BY516:BZ516"/>
    <mergeCell ref="CA516:CB516"/>
    <mergeCell ref="CC516:CD516"/>
    <mergeCell ref="BJ516:BK516"/>
    <mergeCell ref="BL516:BM516"/>
    <mergeCell ref="BN516:BO516"/>
    <mergeCell ref="BF516:BG516"/>
    <mergeCell ref="BH516:BI516"/>
    <mergeCell ref="AU516:AV516"/>
    <mergeCell ref="AW516:AX516"/>
    <mergeCell ref="AY516:AZ516"/>
    <mergeCell ref="BA516:BB516"/>
    <mergeCell ref="BC516:BD516"/>
    <mergeCell ref="AR516:AS516"/>
    <mergeCell ref="AG515:AH515"/>
    <mergeCell ref="AJ515:AK515"/>
    <mergeCell ref="AL515:AM515"/>
    <mergeCell ref="AN515:AO515"/>
    <mergeCell ref="AP515:AQ515"/>
    <mergeCell ref="AC515:AD515"/>
    <mergeCell ref="AE515:AF515"/>
    <mergeCell ref="Y515:Z515"/>
    <mergeCell ref="AA515:AB515"/>
    <mergeCell ref="N515:O515"/>
    <mergeCell ref="P515:Q515"/>
    <mergeCell ref="R515:S515"/>
    <mergeCell ref="T515:U515"/>
    <mergeCell ref="V515:W515"/>
    <mergeCell ref="AR515:AS515"/>
    <mergeCell ref="DO516:DP516"/>
    <mergeCell ref="DQ516:DR516"/>
    <mergeCell ref="DS516:DT516"/>
    <mergeCell ref="DU516:DV516"/>
    <mergeCell ref="DW516:DX516"/>
    <mergeCell ref="DL516:DM516"/>
    <mergeCell ref="DD516:DE516"/>
    <mergeCell ref="DF516:DG516"/>
    <mergeCell ref="DH516:DI516"/>
    <mergeCell ref="DJ516:DK516"/>
    <mergeCell ref="CW516:CX516"/>
    <mergeCell ref="CY516:CZ516"/>
    <mergeCell ref="DA516:DB516"/>
    <mergeCell ref="CS516:CT516"/>
    <mergeCell ref="CU516:CV516"/>
    <mergeCell ref="CH516:CI516"/>
    <mergeCell ref="CJ516:CK516"/>
    <mergeCell ref="CL516:CM516"/>
    <mergeCell ref="CN516:CO516"/>
    <mergeCell ref="CP516:CQ516"/>
    <mergeCell ref="CE517:CF517"/>
    <mergeCell ref="BW517:BX517"/>
    <mergeCell ref="BY517:BZ517"/>
    <mergeCell ref="CA517:CB517"/>
    <mergeCell ref="CC517:CD517"/>
    <mergeCell ref="BJ517:BK517"/>
    <mergeCell ref="BL517:BM517"/>
    <mergeCell ref="BN517:BO517"/>
    <mergeCell ref="BF517:BG517"/>
    <mergeCell ref="BH517:BI517"/>
    <mergeCell ref="AU517:AV517"/>
    <mergeCell ref="AW517:AX517"/>
    <mergeCell ref="AY517:AZ517"/>
    <mergeCell ref="BA517:BB517"/>
    <mergeCell ref="BC517:BD517"/>
    <mergeCell ref="AJ518:AK518"/>
    <mergeCell ref="AL518:AM518"/>
    <mergeCell ref="AN518:AO518"/>
    <mergeCell ref="AP518:AQ518"/>
    <mergeCell ref="AC518:AD518"/>
    <mergeCell ref="AE518:AF518"/>
    <mergeCell ref="Y518:Z518"/>
    <mergeCell ref="AA518:AB518"/>
    <mergeCell ref="N518:O518"/>
    <mergeCell ref="P518:Q518"/>
    <mergeCell ref="R518:S518"/>
    <mergeCell ref="T518:U518"/>
    <mergeCell ref="V518:W518"/>
    <mergeCell ref="DO517:DP517"/>
    <mergeCell ref="DQ517:DR517"/>
    <mergeCell ref="DS517:DT517"/>
    <mergeCell ref="DU517:DV517"/>
    <mergeCell ref="DW517:DX517"/>
    <mergeCell ref="DL517:DM517"/>
    <mergeCell ref="DD517:DE517"/>
    <mergeCell ref="DF517:DG517"/>
    <mergeCell ref="DH517:DI517"/>
    <mergeCell ref="DJ517:DK517"/>
    <mergeCell ref="CW517:CX517"/>
    <mergeCell ref="CY517:CZ517"/>
    <mergeCell ref="DA517:DB517"/>
    <mergeCell ref="CS517:CT517"/>
    <mergeCell ref="CU517:CV517"/>
    <mergeCell ref="CH517:CI517"/>
    <mergeCell ref="CJ517:CK517"/>
    <mergeCell ref="CL517:CM517"/>
    <mergeCell ref="CN517:CO517"/>
    <mergeCell ref="CP517:CQ517"/>
    <mergeCell ref="CE518:CF518"/>
    <mergeCell ref="BW518:BX518"/>
    <mergeCell ref="BY518:BZ518"/>
    <mergeCell ref="CA518:CB518"/>
    <mergeCell ref="CC518:CD518"/>
    <mergeCell ref="BJ518:BK518"/>
    <mergeCell ref="BL518:BM518"/>
    <mergeCell ref="BN518:BO518"/>
    <mergeCell ref="BF518:BG518"/>
    <mergeCell ref="BH518:BI518"/>
    <mergeCell ref="AU518:AV518"/>
    <mergeCell ref="AW518:AX518"/>
    <mergeCell ref="AY518:AZ518"/>
    <mergeCell ref="BA518:BB518"/>
    <mergeCell ref="BC518:BD518"/>
    <mergeCell ref="AR518:AS518"/>
    <mergeCell ref="AG517:AH517"/>
    <mergeCell ref="AJ517:AK517"/>
    <mergeCell ref="AL517:AM517"/>
    <mergeCell ref="AN517:AO517"/>
    <mergeCell ref="AP517:AQ517"/>
    <mergeCell ref="AC517:AD517"/>
    <mergeCell ref="AE517:AF517"/>
    <mergeCell ref="Y517:Z517"/>
    <mergeCell ref="AA517:AB517"/>
    <mergeCell ref="N517:O517"/>
    <mergeCell ref="P517:Q517"/>
    <mergeCell ref="R517:S517"/>
    <mergeCell ref="T517:U517"/>
    <mergeCell ref="V517:W517"/>
    <mergeCell ref="AR517:AS517"/>
    <mergeCell ref="DO518:DP518"/>
    <mergeCell ref="DQ518:DR518"/>
    <mergeCell ref="DS518:DT518"/>
    <mergeCell ref="DU518:DV518"/>
    <mergeCell ref="DW518:DX518"/>
    <mergeCell ref="DL518:DM518"/>
    <mergeCell ref="DD518:DE518"/>
    <mergeCell ref="DF518:DG518"/>
    <mergeCell ref="DH518:DI518"/>
    <mergeCell ref="DJ518:DK518"/>
    <mergeCell ref="CW518:CX518"/>
    <mergeCell ref="CY518:CZ518"/>
    <mergeCell ref="DA518:DB518"/>
    <mergeCell ref="CS518:CT518"/>
    <mergeCell ref="CU518:CV518"/>
    <mergeCell ref="CH518:CI518"/>
    <mergeCell ref="CJ518:CK518"/>
    <mergeCell ref="CL518:CM518"/>
    <mergeCell ref="CN518:CO518"/>
    <mergeCell ref="CP518:CQ518"/>
    <mergeCell ref="CE519:CF519"/>
    <mergeCell ref="BW519:BX519"/>
    <mergeCell ref="BY519:BZ519"/>
    <mergeCell ref="CA519:CB519"/>
    <mergeCell ref="CC519:CD519"/>
    <mergeCell ref="BJ519:BK519"/>
    <mergeCell ref="BL519:BM519"/>
    <mergeCell ref="BN519:BO519"/>
    <mergeCell ref="BF519:BG519"/>
    <mergeCell ref="BH519:BI519"/>
    <mergeCell ref="AU519:AV519"/>
    <mergeCell ref="AW519:AX519"/>
    <mergeCell ref="AY519:AZ519"/>
    <mergeCell ref="BA519:BB519"/>
    <mergeCell ref="BC519:BD519"/>
    <mergeCell ref="AJ520:AK520"/>
    <mergeCell ref="AL520:AM520"/>
    <mergeCell ref="AN520:AO520"/>
    <mergeCell ref="AP520:AQ520"/>
    <mergeCell ref="AC520:AD520"/>
    <mergeCell ref="AE520:AF520"/>
    <mergeCell ref="Y520:Z520"/>
    <mergeCell ref="AA520:AB520"/>
    <mergeCell ref="N520:O520"/>
    <mergeCell ref="P520:Q520"/>
    <mergeCell ref="R520:S520"/>
    <mergeCell ref="T520:U520"/>
    <mergeCell ref="V520:W520"/>
    <mergeCell ref="DO519:DP519"/>
    <mergeCell ref="DQ519:DR519"/>
    <mergeCell ref="DS519:DT519"/>
    <mergeCell ref="DU519:DV519"/>
    <mergeCell ref="DW519:DX519"/>
    <mergeCell ref="DL519:DM519"/>
    <mergeCell ref="DD519:DE519"/>
    <mergeCell ref="DF519:DG519"/>
    <mergeCell ref="DH519:DI519"/>
    <mergeCell ref="DJ519:DK519"/>
    <mergeCell ref="CW519:CX519"/>
    <mergeCell ref="CY519:CZ519"/>
    <mergeCell ref="DA519:DB519"/>
    <mergeCell ref="CS519:CT519"/>
    <mergeCell ref="CU519:CV519"/>
    <mergeCell ref="CH519:CI519"/>
    <mergeCell ref="CJ519:CK519"/>
    <mergeCell ref="CL519:CM519"/>
    <mergeCell ref="CN519:CO519"/>
    <mergeCell ref="CP519:CQ519"/>
    <mergeCell ref="CE520:CF520"/>
    <mergeCell ref="BW520:BX520"/>
    <mergeCell ref="BY520:BZ520"/>
    <mergeCell ref="CA520:CB520"/>
    <mergeCell ref="CC520:CD520"/>
    <mergeCell ref="BJ520:BK520"/>
    <mergeCell ref="BL520:BM520"/>
    <mergeCell ref="BN520:BO520"/>
    <mergeCell ref="BF520:BG520"/>
    <mergeCell ref="BH520:BI520"/>
    <mergeCell ref="AU520:AV520"/>
    <mergeCell ref="AW520:AX520"/>
    <mergeCell ref="AY520:AZ520"/>
    <mergeCell ref="BA520:BB520"/>
    <mergeCell ref="BC520:BD520"/>
    <mergeCell ref="AR520:AS520"/>
    <mergeCell ref="AG519:AH519"/>
    <mergeCell ref="AJ519:AK519"/>
    <mergeCell ref="AL519:AM519"/>
    <mergeCell ref="AN519:AO519"/>
    <mergeCell ref="AP519:AQ519"/>
    <mergeCell ref="AC519:AD519"/>
    <mergeCell ref="AE519:AF519"/>
    <mergeCell ref="Y519:Z519"/>
    <mergeCell ref="AA519:AB519"/>
    <mergeCell ref="N519:O519"/>
    <mergeCell ref="P519:Q519"/>
    <mergeCell ref="R519:S519"/>
    <mergeCell ref="T519:U519"/>
    <mergeCell ref="V519:W519"/>
    <mergeCell ref="AR519:AS519"/>
    <mergeCell ref="DO520:DP520"/>
    <mergeCell ref="DQ520:DR520"/>
    <mergeCell ref="DS520:DT520"/>
    <mergeCell ref="DU520:DV520"/>
    <mergeCell ref="DW520:DX520"/>
    <mergeCell ref="DL520:DM520"/>
    <mergeCell ref="DD520:DE520"/>
    <mergeCell ref="DF520:DG520"/>
    <mergeCell ref="DH520:DI520"/>
    <mergeCell ref="DJ520:DK520"/>
    <mergeCell ref="CW520:CX520"/>
    <mergeCell ref="CY520:CZ520"/>
    <mergeCell ref="DA520:DB520"/>
    <mergeCell ref="CS520:CT520"/>
    <mergeCell ref="CU520:CV520"/>
    <mergeCell ref="CH520:CI520"/>
    <mergeCell ref="CJ520:CK520"/>
    <mergeCell ref="CL520:CM520"/>
    <mergeCell ref="CN520:CO520"/>
    <mergeCell ref="CP520:CQ520"/>
    <mergeCell ref="CE521:CF521"/>
    <mergeCell ref="BW521:BX521"/>
    <mergeCell ref="BY521:BZ521"/>
    <mergeCell ref="CA521:CB521"/>
    <mergeCell ref="CC521:CD521"/>
    <mergeCell ref="BJ521:BK521"/>
    <mergeCell ref="BL521:BM521"/>
    <mergeCell ref="BN521:BO521"/>
    <mergeCell ref="BF521:BG521"/>
    <mergeCell ref="BH521:BI521"/>
    <mergeCell ref="AU521:AV521"/>
    <mergeCell ref="AW521:AX521"/>
    <mergeCell ref="AY521:AZ521"/>
    <mergeCell ref="BA521:BB521"/>
    <mergeCell ref="BC521:BD521"/>
    <mergeCell ref="AJ522:AK522"/>
    <mergeCell ref="AL522:AM522"/>
    <mergeCell ref="AN522:AO522"/>
    <mergeCell ref="AP522:AQ522"/>
    <mergeCell ref="AC522:AD522"/>
    <mergeCell ref="AE522:AF522"/>
    <mergeCell ref="Y522:Z522"/>
    <mergeCell ref="AA522:AB522"/>
    <mergeCell ref="N522:O522"/>
    <mergeCell ref="P522:Q522"/>
    <mergeCell ref="R522:S522"/>
    <mergeCell ref="T522:U522"/>
    <mergeCell ref="V522:W522"/>
    <mergeCell ref="DO521:DP521"/>
    <mergeCell ref="DQ521:DR521"/>
    <mergeCell ref="DS521:DT521"/>
    <mergeCell ref="DU521:DV521"/>
    <mergeCell ref="DW521:DX521"/>
    <mergeCell ref="DL521:DM521"/>
    <mergeCell ref="DD521:DE521"/>
    <mergeCell ref="DF521:DG521"/>
    <mergeCell ref="DH521:DI521"/>
    <mergeCell ref="DJ521:DK521"/>
    <mergeCell ref="CW521:CX521"/>
    <mergeCell ref="CY521:CZ521"/>
    <mergeCell ref="DA521:DB521"/>
    <mergeCell ref="CS521:CT521"/>
    <mergeCell ref="CU521:CV521"/>
    <mergeCell ref="CH521:CI521"/>
    <mergeCell ref="CJ521:CK521"/>
    <mergeCell ref="CL521:CM521"/>
    <mergeCell ref="CN521:CO521"/>
    <mergeCell ref="CP521:CQ521"/>
    <mergeCell ref="CE522:CF522"/>
    <mergeCell ref="BW522:BX522"/>
    <mergeCell ref="BY522:BZ522"/>
    <mergeCell ref="CA522:CB522"/>
    <mergeCell ref="CC522:CD522"/>
    <mergeCell ref="BJ522:BK522"/>
    <mergeCell ref="BL522:BM522"/>
    <mergeCell ref="BN522:BO522"/>
    <mergeCell ref="BF522:BG522"/>
    <mergeCell ref="BH522:BI522"/>
    <mergeCell ref="AU522:AV522"/>
    <mergeCell ref="AW522:AX522"/>
    <mergeCell ref="AY522:AZ522"/>
    <mergeCell ref="BA522:BB522"/>
    <mergeCell ref="BC522:BD522"/>
    <mergeCell ref="AR522:AS522"/>
    <mergeCell ref="AG521:AH521"/>
    <mergeCell ref="AJ521:AK521"/>
    <mergeCell ref="AL521:AM521"/>
    <mergeCell ref="AN521:AO521"/>
    <mergeCell ref="AP521:AQ521"/>
    <mergeCell ref="AC521:AD521"/>
    <mergeCell ref="AE521:AF521"/>
    <mergeCell ref="Y521:Z521"/>
    <mergeCell ref="AA521:AB521"/>
    <mergeCell ref="N521:O521"/>
    <mergeCell ref="P521:Q521"/>
    <mergeCell ref="R521:S521"/>
    <mergeCell ref="T521:U521"/>
    <mergeCell ref="V521:W521"/>
    <mergeCell ref="AR521:AS521"/>
    <mergeCell ref="DO522:DP522"/>
    <mergeCell ref="DQ522:DR522"/>
    <mergeCell ref="DS522:DT522"/>
    <mergeCell ref="DU522:DV522"/>
    <mergeCell ref="DW522:DX522"/>
    <mergeCell ref="DL522:DM522"/>
    <mergeCell ref="DD522:DE522"/>
    <mergeCell ref="DF522:DG522"/>
    <mergeCell ref="DH522:DI522"/>
    <mergeCell ref="DJ522:DK522"/>
    <mergeCell ref="CW522:CX522"/>
    <mergeCell ref="CY522:CZ522"/>
    <mergeCell ref="DA522:DB522"/>
    <mergeCell ref="CS522:CT522"/>
    <mergeCell ref="CU522:CV522"/>
    <mergeCell ref="CH522:CI522"/>
    <mergeCell ref="CJ522:CK522"/>
    <mergeCell ref="CL522:CM522"/>
    <mergeCell ref="CN522:CO522"/>
    <mergeCell ref="CP522:CQ522"/>
    <mergeCell ref="CE523:CF523"/>
    <mergeCell ref="BW523:BX523"/>
    <mergeCell ref="BY523:BZ523"/>
    <mergeCell ref="CA523:CB523"/>
    <mergeCell ref="CC523:CD523"/>
    <mergeCell ref="BJ523:BK523"/>
    <mergeCell ref="BL523:BM523"/>
    <mergeCell ref="BN523:BO523"/>
    <mergeCell ref="BF523:BG523"/>
    <mergeCell ref="BH523:BI523"/>
    <mergeCell ref="AU523:AV523"/>
    <mergeCell ref="AW523:AX523"/>
    <mergeCell ref="AY523:AZ523"/>
    <mergeCell ref="BA523:BB523"/>
    <mergeCell ref="BC523:BD523"/>
    <mergeCell ref="AJ524:AK524"/>
    <mergeCell ref="AL524:AM524"/>
    <mergeCell ref="AN524:AO524"/>
    <mergeCell ref="AP524:AQ524"/>
    <mergeCell ref="AC524:AD524"/>
    <mergeCell ref="AE524:AF524"/>
    <mergeCell ref="Y524:Z524"/>
    <mergeCell ref="AA524:AB524"/>
    <mergeCell ref="N524:O524"/>
    <mergeCell ref="P524:Q524"/>
    <mergeCell ref="R524:S524"/>
    <mergeCell ref="T524:U524"/>
    <mergeCell ref="V524:W524"/>
    <mergeCell ref="DO523:DP523"/>
    <mergeCell ref="DQ523:DR523"/>
    <mergeCell ref="DS523:DT523"/>
    <mergeCell ref="DU523:DV523"/>
    <mergeCell ref="DW523:DX523"/>
    <mergeCell ref="DL523:DM523"/>
    <mergeCell ref="DD523:DE523"/>
    <mergeCell ref="DF523:DG523"/>
    <mergeCell ref="DH523:DI523"/>
    <mergeCell ref="DJ523:DK523"/>
    <mergeCell ref="CW523:CX523"/>
    <mergeCell ref="CY523:CZ523"/>
    <mergeCell ref="DA523:DB523"/>
    <mergeCell ref="CS523:CT523"/>
    <mergeCell ref="CU523:CV523"/>
    <mergeCell ref="CH523:CI523"/>
    <mergeCell ref="CJ523:CK523"/>
    <mergeCell ref="CL523:CM523"/>
    <mergeCell ref="CN523:CO523"/>
    <mergeCell ref="CP523:CQ523"/>
    <mergeCell ref="CE524:CF524"/>
    <mergeCell ref="BW524:BX524"/>
    <mergeCell ref="BY524:BZ524"/>
    <mergeCell ref="CA524:CB524"/>
    <mergeCell ref="CC524:CD524"/>
    <mergeCell ref="BJ524:BK524"/>
    <mergeCell ref="BL524:BM524"/>
    <mergeCell ref="BN524:BO524"/>
    <mergeCell ref="BF524:BG524"/>
    <mergeCell ref="BH524:BI524"/>
    <mergeCell ref="AU524:AV524"/>
    <mergeCell ref="AW524:AX524"/>
    <mergeCell ref="AY524:AZ524"/>
    <mergeCell ref="BA524:BB524"/>
    <mergeCell ref="BC524:BD524"/>
    <mergeCell ref="AR524:AS524"/>
    <mergeCell ref="AG523:AH523"/>
    <mergeCell ref="AJ523:AK523"/>
    <mergeCell ref="AL523:AM523"/>
    <mergeCell ref="AN523:AO523"/>
    <mergeCell ref="AP523:AQ523"/>
    <mergeCell ref="AC523:AD523"/>
    <mergeCell ref="AE523:AF523"/>
    <mergeCell ref="Y523:Z523"/>
    <mergeCell ref="AA523:AB523"/>
    <mergeCell ref="N523:O523"/>
    <mergeCell ref="P523:Q523"/>
    <mergeCell ref="R523:S523"/>
    <mergeCell ref="T523:U523"/>
    <mergeCell ref="V523:W523"/>
    <mergeCell ref="AR523:AS523"/>
    <mergeCell ref="DS525:DT525"/>
    <mergeCell ref="DU525:DV525"/>
    <mergeCell ref="DW525:DX525"/>
    <mergeCell ref="DL525:DM525"/>
    <mergeCell ref="DD525:DE525"/>
    <mergeCell ref="DF525:DG525"/>
    <mergeCell ref="DH525:DI525"/>
    <mergeCell ref="DJ525:DK525"/>
    <mergeCell ref="CW525:CX525"/>
    <mergeCell ref="CY525:CZ525"/>
    <mergeCell ref="DA525:DB525"/>
    <mergeCell ref="CS525:CT525"/>
    <mergeCell ref="CU525:CV525"/>
    <mergeCell ref="CH525:CI525"/>
    <mergeCell ref="CJ525:CK525"/>
    <mergeCell ref="CL525:CM525"/>
    <mergeCell ref="CN525:CO525"/>
    <mergeCell ref="CP525:CQ525"/>
    <mergeCell ref="AG525:AH525"/>
    <mergeCell ref="AJ525:AK525"/>
    <mergeCell ref="AL525:AM525"/>
    <mergeCell ref="AN525:AO525"/>
    <mergeCell ref="AP525:AQ525"/>
    <mergeCell ref="AC525:AD525"/>
    <mergeCell ref="AE525:AF525"/>
    <mergeCell ref="Y525:Z525"/>
    <mergeCell ref="AA525:AB525"/>
    <mergeCell ref="N525:O525"/>
    <mergeCell ref="P525:Q525"/>
    <mergeCell ref="R525:S525"/>
    <mergeCell ref="T525:U525"/>
    <mergeCell ref="V525:W525"/>
    <mergeCell ref="DO524:DP524"/>
    <mergeCell ref="DQ524:DR524"/>
    <mergeCell ref="DS524:DT524"/>
    <mergeCell ref="DU524:DV524"/>
    <mergeCell ref="DW524:DX524"/>
    <mergeCell ref="DL524:DM524"/>
    <mergeCell ref="DD524:DE524"/>
    <mergeCell ref="DF524:DG524"/>
    <mergeCell ref="DH524:DI524"/>
    <mergeCell ref="DJ524:DK524"/>
    <mergeCell ref="CW524:CX524"/>
    <mergeCell ref="CY524:CZ524"/>
    <mergeCell ref="DA524:DB524"/>
    <mergeCell ref="CS524:CT524"/>
    <mergeCell ref="CU524:CV524"/>
    <mergeCell ref="CH524:CI524"/>
    <mergeCell ref="CJ524:CK524"/>
    <mergeCell ref="CL524:CM524"/>
    <mergeCell ref="CN524:CO524"/>
    <mergeCell ref="CP524:CQ524"/>
    <mergeCell ref="CE525:CF525"/>
    <mergeCell ref="BW525:BX525"/>
    <mergeCell ref="BY525:BZ525"/>
    <mergeCell ref="CA525:CB525"/>
    <mergeCell ref="CC525:CD525"/>
    <mergeCell ref="BJ525:BK525"/>
    <mergeCell ref="BL525:BM525"/>
    <mergeCell ref="BN525:BO525"/>
    <mergeCell ref="BF525:BG525"/>
    <mergeCell ref="BH525:BI525"/>
    <mergeCell ref="AU525:AV525"/>
    <mergeCell ref="AW525:AX525"/>
    <mergeCell ref="AJ526:AK526"/>
    <mergeCell ref="AL526:AM526"/>
    <mergeCell ref="AN526:AO526"/>
    <mergeCell ref="AA526:AB526"/>
    <mergeCell ref="AC526:AD526"/>
    <mergeCell ref="AE526:AF526"/>
    <mergeCell ref="Y526:Z526"/>
    <mergeCell ref="J526:M526"/>
    <mergeCell ref="N526:O526"/>
    <mergeCell ref="P526:Q526"/>
    <mergeCell ref="R526:S526"/>
    <mergeCell ref="T526:U526"/>
    <mergeCell ref="V526:W526"/>
    <mergeCell ref="CC526:CD526"/>
    <mergeCell ref="CE526:CF526"/>
    <mergeCell ref="BW526:BX526"/>
    <mergeCell ref="BY526:BZ526"/>
    <mergeCell ref="CA526:CB526"/>
    <mergeCell ref="BH526:BI526"/>
    <mergeCell ref="BJ526:BK526"/>
    <mergeCell ref="BL526:BM526"/>
    <mergeCell ref="BN526:BO526"/>
    <mergeCell ref="BF526:BG526"/>
    <mergeCell ref="AU526:AV526"/>
    <mergeCell ref="AW526:AX526"/>
    <mergeCell ref="AY526:AZ526"/>
    <mergeCell ref="BA526:BB526"/>
    <mergeCell ref="BC526:BD526"/>
    <mergeCell ref="AP526:AQ526"/>
    <mergeCell ref="AR526:AS526"/>
    <mergeCell ref="DO525:DP525"/>
    <mergeCell ref="DQ525:DR525"/>
    <mergeCell ref="AY525:AZ525"/>
    <mergeCell ref="BA525:BB525"/>
    <mergeCell ref="BC525:BD525"/>
    <mergeCell ref="AR525:AS525"/>
    <mergeCell ref="DO526:DP526"/>
    <mergeCell ref="DQ526:DR526"/>
    <mergeCell ref="DS526:DT526"/>
    <mergeCell ref="DU526:DV526"/>
    <mergeCell ref="DW526:DX526"/>
    <mergeCell ref="DJ526:DK526"/>
    <mergeCell ref="DL526:DM526"/>
    <mergeCell ref="DD526:DE526"/>
    <mergeCell ref="DF526:DG526"/>
    <mergeCell ref="DH526:DI526"/>
    <mergeCell ref="CU526:CV526"/>
    <mergeCell ref="CW526:CX526"/>
    <mergeCell ref="CY526:CZ526"/>
    <mergeCell ref="DA526:DB526"/>
    <mergeCell ref="CS526:CT526"/>
    <mergeCell ref="CH526:CI526"/>
    <mergeCell ref="CJ526:CK526"/>
    <mergeCell ref="CL526:CM526"/>
    <mergeCell ref="CN526:CO526"/>
    <mergeCell ref="CP526:CQ526"/>
    <mergeCell ref="CL527:CM527"/>
    <mergeCell ref="CN527:CO527"/>
    <mergeCell ref="CA527:CB527"/>
    <mergeCell ref="CC527:CD527"/>
    <mergeCell ref="CE527:CF527"/>
    <mergeCell ref="BW527:BX527"/>
    <mergeCell ref="BY527:BZ527"/>
    <mergeCell ref="BF527:BG527"/>
    <mergeCell ref="BH527:BI527"/>
    <mergeCell ref="BJ527:BK527"/>
    <mergeCell ref="BL527:BM527"/>
    <mergeCell ref="BN527:BO527"/>
    <mergeCell ref="BC527:BD527"/>
    <mergeCell ref="C528:M528"/>
    <mergeCell ref="N528:O528"/>
    <mergeCell ref="P528:Q528"/>
    <mergeCell ref="R528:S528"/>
    <mergeCell ref="T528:U528"/>
    <mergeCell ref="V528:W528"/>
    <mergeCell ref="DW527:DX527"/>
    <mergeCell ref="DO527:DP527"/>
    <mergeCell ref="DQ527:DR527"/>
    <mergeCell ref="DS527:DT527"/>
    <mergeCell ref="DU527:DV527"/>
    <mergeCell ref="DH527:DI527"/>
    <mergeCell ref="DJ527:DK527"/>
    <mergeCell ref="DL527:DM527"/>
    <mergeCell ref="DD527:DE527"/>
    <mergeCell ref="DF527:DG527"/>
    <mergeCell ref="CS527:CT527"/>
    <mergeCell ref="CU527:CV527"/>
    <mergeCell ref="CW527:CX527"/>
    <mergeCell ref="CY527:CZ527"/>
    <mergeCell ref="DA527:DB527"/>
    <mergeCell ref="CP527:CQ527"/>
    <mergeCell ref="CH527:CI527"/>
    <mergeCell ref="CJ527:CK527"/>
    <mergeCell ref="CC528:CD528"/>
    <mergeCell ref="CE528:CF528"/>
    <mergeCell ref="BW528:BX528"/>
    <mergeCell ref="BY528:BZ528"/>
    <mergeCell ref="CA528:CB528"/>
    <mergeCell ref="BH528:BI528"/>
    <mergeCell ref="BJ528:BK528"/>
    <mergeCell ref="BL528:BM528"/>
    <mergeCell ref="BN528:BO528"/>
    <mergeCell ref="AP528:AQ528"/>
    <mergeCell ref="AR528:AS528"/>
    <mergeCell ref="AG527:AH527"/>
    <mergeCell ref="AJ527:AK527"/>
    <mergeCell ref="AL527:AM527"/>
    <mergeCell ref="Y527:Z527"/>
    <mergeCell ref="AA527:AB527"/>
    <mergeCell ref="AC527:AD527"/>
    <mergeCell ref="AE527:AF527"/>
    <mergeCell ref="V527:W527"/>
    <mergeCell ref="C527:M527"/>
    <mergeCell ref="N527:O527"/>
    <mergeCell ref="P527:Q527"/>
    <mergeCell ref="R527:S527"/>
    <mergeCell ref="T527:U527"/>
    <mergeCell ref="AU527:AV527"/>
    <mergeCell ref="AW527:AX527"/>
    <mergeCell ref="AY527:AZ527"/>
    <mergeCell ref="BA527:BB527"/>
    <mergeCell ref="AN527:AO527"/>
    <mergeCell ref="AP527:AQ527"/>
    <mergeCell ref="AR527:AS527"/>
    <mergeCell ref="T529:U529"/>
    <mergeCell ref="DO528:DP528"/>
    <mergeCell ref="DQ528:DR528"/>
    <mergeCell ref="DS528:DT528"/>
    <mergeCell ref="DU528:DV528"/>
    <mergeCell ref="AN529:AO529"/>
    <mergeCell ref="AP529:AQ529"/>
    <mergeCell ref="AR529:AS529"/>
    <mergeCell ref="AG528:AH528"/>
    <mergeCell ref="AJ528:AK528"/>
    <mergeCell ref="AL528:AM528"/>
    <mergeCell ref="AN528:AO528"/>
    <mergeCell ref="AA528:AB528"/>
    <mergeCell ref="AC528:AD528"/>
    <mergeCell ref="AE528:AF528"/>
    <mergeCell ref="Y528:Z528"/>
    <mergeCell ref="DW528:DX528"/>
    <mergeCell ref="DJ528:DK528"/>
    <mergeCell ref="DL528:DM528"/>
    <mergeCell ref="DD528:DE528"/>
    <mergeCell ref="DF528:DG528"/>
    <mergeCell ref="DH528:DI528"/>
    <mergeCell ref="CU528:CV528"/>
    <mergeCell ref="CW528:CX528"/>
    <mergeCell ref="CY528:CZ528"/>
    <mergeCell ref="DA528:DB528"/>
    <mergeCell ref="CS528:CT528"/>
    <mergeCell ref="CH528:CI528"/>
    <mergeCell ref="CJ528:CK528"/>
    <mergeCell ref="CL528:CM528"/>
    <mergeCell ref="CN528:CO528"/>
    <mergeCell ref="CP528:CQ528"/>
    <mergeCell ref="CL529:CM529"/>
    <mergeCell ref="CN529:CO529"/>
    <mergeCell ref="CA529:CB529"/>
    <mergeCell ref="CC529:CD529"/>
    <mergeCell ref="CE529:CF529"/>
    <mergeCell ref="BW529:BX529"/>
    <mergeCell ref="BY529:BZ529"/>
    <mergeCell ref="BF529:BG529"/>
    <mergeCell ref="BH529:BI529"/>
    <mergeCell ref="BJ529:BK529"/>
    <mergeCell ref="BL529:BM529"/>
    <mergeCell ref="BN529:BO529"/>
    <mergeCell ref="BC529:BD529"/>
    <mergeCell ref="AU529:AV529"/>
    <mergeCell ref="AW529:AX529"/>
    <mergeCell ref="AY529:AZ529"/>
    <mergeCell ref="BA529:BB529"/>
    <mergeCell ref="BF528:BG528"/>
    <mergeCell ref="AU528:AV528"/>
    <mergeCell ref="AW528:AX528"/>
    <mergeCell ref="AY528:AZ528"/>
    <mergeCell ref="BA528:BB528"/>
    <mergeCell ref="BC528:BD528"/>
    <mergeCell ref="Y531:Z531"/>
    <mergeCell ref="AA531:AB531"/>
    <mergeCell ref="AC531:AD531"/>
    <mergeCell ref="AE531:AF531"/>
    <mergeCell ref="R531:S531"/>
    <mergeCell ref="T531:U531"/>
    <mergeCell ref="V531:W531"/>
    <mergeCell ref="C530:D530"/>
    <mergeCell ref="E530:M530"/>
    <mergeCell ref="C531:D531"/>
    <mergeCell ref="E531:M531"/>
    <mergeCell ref="N531:O531"/>
    <mergeCell ref="P531:Q531"/>
    <mergeCell ref="DW529:DX529"/>
    <mergeCell ref="DO529:DP529"/>
    <mergeCell ref="DQ529:DR529"/>
    <mergeCell ref="DS529:DT529"/>
    <mergeCell ref="DU529:DV529"/>
    <mergeCell ref="DH529:DI529"/>
    <mergeCell ref="DJ529:DK529"/>
    <mergeCell ref="DL529:DM529"/>
    <mergeCell ref="DD529:DE529"/>
    <mergeCell ref="DF529:DG529"/>
    <mergeCell ref="CS529:CT529"/>
    <mergeCell ref="CU529:CV529"/>
    <mergeCell ref="CW529:CX529"/>
    <mergeCell ref="CY529:CZ529"/>
    <mergeCell ref="DA529:DB529"/>
    <mergeCell ref="CP529:CQ529"/>
    <mergeCell ref="CH529:CI529"/>
    <mergeCell ref="CJ529:CK529"/>
    <mergeCell ref="BW531:BX531"/>
    <mergeCell ref="BY531:BZ531"/>
    <mergeCell ref="CA531:CB531"/>
    <mergeCell ref="CC531:CD531"/>
    <mergeCell ref="CE531:CF531"/>
    <mergeCell ref="BN531:BO531"/>
    <mergeCell ref="BF531:BG531"/>
    <mergeCell ref="BH531:BI531"/>
    <mergeCell ref="BJ531:BK531"/>
    <mergeCell ref="BL531:BM531"/>
    <mergeCell ref="AY531:AZ531"/>
    <mergeCell ref="BA531:BB531"/>
    <mergeCell ref="BC531:BD531"/>
    <mergeCell ref="AU531:AV531"/>
    <mergeCell ref="AW531:AX531"/>
    <mergeCell ref="AJ531:AK531"/>
    <mergeCell ref="AL531:AM531"/>
    <mergeCell ref="AN531:AO531"/>
    <mergeCell ref="AP531:AQ531"/>
    <mergeCell ref="AR531:AS531"/>
    <mergeCell ref="AG529:AH529"/>
    <mergeCell ref="AJ529:AK529"/>
    <mergeCell ref="AL529:AM529"/>
    <mergeCell ref="Y529:Z529"/>
    <mergeCell ref="AA529:AB529"/>
    <mergeCell ref="AC529:AD529"/>
    <mergeCell ref="AE529:AF529"/>
    <mergeCell ref="V529:W529"/>
    <mergeCell ref="C529:M529"/>
    <mergeCell ref="N529:O529"/>
    <mergeCell ref="P529:Q529"/>
    <mergeCell ref="R529:S529"/>
    <mergeCell ref="DS531:DT531"/>
    <mergeCell ref="DU531:DV531"/>
    <mergeCell ref="DW531:DX531"/>
    <mergeCell ref="DO531:DP531"/>
    <mergeCell ref="DQ531:DR531"/>
    <mergeCell ref="DD531:DE531"/>
    <mergeCell ref="DF531:DG531"/>
    <mergeCell ref="DH531:DI531"/>
    <mergeCell ref="DJ531:DK531"/>
    <mergeCell ref="DL531:DM531"/>
    <mergeCell ref="DA531:DB531"/>
    <mergeCell ref="CS531:CT531"/>
    <mergeCell ref="CU531:CV531"/>
    <mergeCell ref="CW531:CX531"/>
    <mergeCell ref="CY531:CZ531"/>
    <mergeCell ref="CL531:CM531"/>
    <mergeCell ref="CN531:CO531"/>
    <mergeCell ref="CP531:CQ531"/>
    <mergeCell ref="CH531:CI531"/>
    <mergeCell ref="CJ531:CK531"/>
    <mergeCell ref="BW532:BX532"/>
    <mergeCell ref="BY532:BZ532"/>
    <mergeCell ref="CA532:CB532"/>
    <mergeCell ref="CC532:CD532"/>
    <mergeCell ref="BJ532:BK532"/>
    <mergeCell ref="BL532:BM532"/>
    <mergeCell ref="BN532:BO532"/>
    <mergeCell ref="BF532:BG532"/>
    <mergeCell ref="BH532:BI532"/>
    <mergeCell ref="AU532:AV532"/>
    <mergeCell ref="AW532:AX532"/>
    <mergeCell ref="AY532:AZ532"/>
    <mergeCell ref="BA532:BB532"/>
    <mergeCell ref="BC532:BD532"/>
    <mergeCell ref="C533:D533"/>
    <mergeCell ref="E533:M533"/>
    <mergeCell ref="N533:O533"/>
    <mergeCell ref="P533:Q533"/>
    <mergeCell ref="R533:S533"/>
    <mergeCell ref="T533:U533"/>
    <mergeCell ref="DO532:DP532"/>
    <mergeCell ref="DQ532:DR532"/>
    <mergeCell ref="DS532:DT532"/>
    <mergeCell ref="DU532:DV532"/>
    <mergeCell ref="DW532:DX532"/>
    <mergeCell ref="DL532:DM532"/>
    <mergeCell ref="DD532:DE532"/>
    <mergeCell ref="DF532:DG532"/>
    <mergeCell ref="DH532:DI532"/>
    <mergeCell ref="DJ532:DK532"/>
    <mergeCell ref="CW532:CX532"/>
    <mergeCell ref="CY532:CZ532"/>
    <mergeCell ref="DA532:DB532"/>
    <mergeCell ref="CS532:CT532"/>
    <mergeCell ref="CU532:CV532"/>
    <mergeCell ref="CH532:CI532"/>
    <mergeCell ref="CJ532:CK532"/>
    <mergeCell ref="CL532:CM532"/>
    <mergeCell ref="CN532:CO532"/>
    <mergeCell ref="CP532:CQ532"/>
    <mergeCell ref="CE532:CF532"/>
    <mergeCell ref="BW533:BX533"/>
    <mergeCell ref="BY533:BZ533"/>
    <mergeCell ref="BF533:BG533"/>
    <mergeCell ref="BH533:BI533"/>
    <mergeCell ref="BJ533:BK533"/>
    <mergeCell ref="BL533:BM533"/>
    <mergeCell ref="BN533:BO533"/>
    <mergeCell ref="BC533:BD533"/>
    <mergeCell ref="AU533:AV533"/>
    <mergeCell ref="AW533:AX533"/>
    <mergeCell ref="AY533:AZ533"/>
    <mergeCell ref="BA533:BB533"/>
    <mergeCell ref="AN533:AO533"/>
    <mergeCell ref="AP533:AQ533"/>
    <mergeCell ref="AR533:AS533"/>
    <mergeCell ref="AJ533:AK533"/>
    <mergeCell ref="AL533:AM533"/>
    <mergeCell ref="AG532:AH532"/>
    <mergeCell ref="AC532:AD532"/>
    <mergeCell ref="AE532:AF532"/>
    <mergeCell ref="Y532:Z532"/>
    <mergeCell ref="AA532:AB532"/>
    <mergeCell ref="C532:D532"/>
    <mergeCell ref="E532:M532"/>
    <mergeCell ref="N532:O532"/>
    <mergeCell ref="P532:Q532"/>
    <mergeCell ref="R532:S532"/>
    <mergeCell ref="T532:U532"/>
    <mergeCell ref="V532:W532"/>
    <mergeCell ref="AR532:AS532"/>
    <mergeCell ref="AJ532:AK532"/>
    <mergeCell ref="AL532:AM532"/>
    <mergeCell ref="AN532:AO532"/>
    <mergeCell ref="AP532:AQ532"/>
    <mergeCell ref="N534:O534"/>
    <mergeCell ref="P534:Q534"/>
    <mergeCell ref="R534:S534"/>
    <mergeCell ref="T534:U534"/>
    <mergeCell ref="DW533:DX533"/>
    <mergeCell ref="DO533:DP533"/>
    <mergeCell ref="DQ533:DR533"/>
    <mergeCell ref="DS533:DT533"/>
    <mergeCell ref="DU533:DV533"/>
    <mergeCell ref="DH533:DI533"/>
    <mergeCell ref="DJ533:DK533"/>
    <mergeCell ref="DL533:DM533"/>
    <mergeCell ref="DD533:DE533"/>
    <mergeCell ref="DF533:DG533"/>
    <mergeCell ref="CS533:CT533"/>
    <mergeCell ref="CU533:CV533"/>
    <mergeCell ref="CW533:CX533"/>
    <mergeCell ref="CY533:CZ533"/>
    <mergeCell ref="DA533:DB533"/>
    <mergeCell ref="CP533:CQ533"/>
    <mergeCell ref="CH533:CI533"/>
    <mergeCell ref="CJ533:CK533"/>
    <mergeCell ref="CL533:CM533"/>
    <mergeCell ref="CN533:CO533"/>
    <mergeCell ref="CA533:CB533"/>
    <mergeCell ref="CC533:CD533"/>
    <mergeCell ref="CE533:CF533"/>
    <mergeCell ref="BW534:BX534"/>
    <mergeCell ref="BY534:BZ534"/>
    <mergeCell ref="BF534:BG534"/>
    <mergeCell ref="BH534:BI534"/>
    <mergeCell ref="BJ534:BK534"/>
    <mergeCell ref="BL534:BM534"/>
    <mergeCell ref="BN534:BO534"/>
    <mergeCell ref="BC534:BD534"/>
    <mergeCell ref="AU534:AV534"/>
    <mergeCell ref="AW534:AX534"/>
    <mergeCell ref="AY534:AZ534"/>
    <mergeCell ref="BA534:BB534"/>
    <mergeCell ref="AN534:AO534"/>
    <mergeCell ref="AP534:AQ534"/>
    <mergeCell ref="AR534:AS534"/>
    <mergeCell ref="AJ534:AK534"/>
    <mergeCell ref="AL534:AM534"/>
    <mergeCell ref="AG533:AH533"/>
    <mergeCell ref="Y533:Z533"/>
    <mergeCell ref="AA533:AB533"/>
    <mergeCell ref="AC533:AD533"/>
    <mergeCell ref="AE533:AF533"/>
    <mergeCell ref="V533:W533"/>
    <mergeCell ref="AP536:AQ536"/>
    <mergeCell ref="AR536:AS536"/>
    <mergeCell ref="AJ536:AK536"/>
    <mergeCell ref="AL536:AM536"/>
    <mergeCell ref="AG535:AH535"/>
    <mergeCell ref="Y535:Z535"/>
    <mergeCell ref="AA535:AB535"/>
    <mergeCell ref="AC535:AD535"/>
    <mergeCell ref="AE535:AF535"/>
    <mergeCell ref="V535:W535"/>
    <mergeCell ref="C535:D535"/>
    <mergeCell ref="E535:M535"/>
    <mergeCell ref="N535:O535"/>
    <mergeCell ref="P535:Q535"/>
    <mergeCell ref="R535:S535"/>
    <mergeCell ref="T535:U535"/>
    <mergeCell ref="DW534:DX534"/>
    <mergeCell ref="DO534:DP534"/>
    <mergeCell ref="DQ534:DR534"/>
    <mergeCell ref="DS534:DT534"/>
    <mergeCell ref="DU534:DV534"/>
    <mergeCell ref="DH534:DI534"/>
    <mergeCell ref="DJ534:DK534"/>
    <mergeCell ref="DL534:DM534"/>
    <mergeCell ref="DD534:DE534"/>
    <mergeCell ref="DF534:DG534"/>
    <mergeCell ref="CS534:CT534"/>
    <mergeCell ref="CU534:CV534"/>
    <mergeCell ref="CW534:CX534"/>
    <mergeCell ref="CY534:CZ534"/>
    <mergeCell ref="DA534:DB534"/>
    <mergeCell ref="CP534:CQ534"/>
    <mergeCell ref="CH534:CI534"/>
    <mergeCell ref="CJ534:CK534"/>
    <mergeCell ref="CL534:CM534"/>
    <mergeCell ref="CN534:CO534"/>
    <mergeCell ref="CA534:CB534"/>
    <mergeCell ref="CC534:CD534"/>
    <mergeCell ref="CE534:CF534"/>
    <mergeCell ref="BW535:BX535"/>
    <mergeCell ref="BY535:BZ535"/>
    <mergeCell ref="BF535:BG535"/>
    <mergeCell ref="BH535:BI535"/>
    <mergeCell ref="BJ535:BK535"/>
    <mergeCell ref="BL535:BM535"/>
    <mergeCell ref="BN535:BO535"/>
    <mergeCell ref="BC535:BD535"/>
    <mergeCell ref="AU535:AV535"/>
    <mergeCell ref="AW535:AX535"/>
    <mergeCell ref="AY535:AZ535"/>
    <mergeCell ref="BA535:BB535"/>
    <mergeCell ref="AN535:AO535"/>
    <mergeCell ref="AP535:AQ535"/>
    <mergeCell ref="AR535:AS535"/>
    <mergeCell ref="AJ535:AK535"/>
    <mergeCell ref="AL535:AM535"/>
    <mergeCell ref="AG534:AH534"/>
    <mergeCell ref="Y534:Z534"/>
    <mergeCell ref="AA534:AB534"/>
    <mergeCell ref="AC534:AD534"/>
    <mergeCell ref="AE534:AF534"/>
    <mergeCell ref="V534:W534"/>
    <mergeCell ref="C534:D534"/>
    <mergeCell ref="E534:M534"/>
    <mergeCell ref="DW535:DX535"/>
    <mergeCell ref="DO535:DP535"/>
    <mergeCell ref="DQ535:DR535"/>
    <mergeCell ref="DS535:DT535"/>
    <mergeCell ref="DU535:DV535"/>
    <mergeCell ref="DH535:DI535"/>
    <mergeCell ref="DJ535:DK535"/>
    <mergeCell ref="DL535:DM535"/>
    <mergeCell ref="DD535:DE535"/>
    <mergeCell ref="DF535:DG535"/>
    <mergeCell ref="CS535:CT535"/>
    <mergeCell ref="CU535:CV535"/>
    <mergeCell ref="CW535:CX535"/>
    <mergeCell ref="CY535:CZ535"/>
    <mergeCell ref="DA535:DB535"/>
    <mergeCell ref="CP535:CQ535"/>
    <mergeCell ref="CH535:CI535"/>
    <mergeCell ref="CJ535:CK535"/>
    <mergeCell ref="CL535:CM535"/>
    <mergeCell ref="CN535:CO535"/>
    <mergeCell ref="CA535:CB535"/>
    <mergeCell ref="CC535:CD535"/>
    <mergeCell ref="CE535:CF535"/>
    <mergeCell ref="BW536:BX536"/>
    <mergeCell ref="BY536:BZ536"/>
    <mergeCell ref="BF536:BG536"/>
    <mergeCell ref="BH536:BI536"/>
    <mergeCell ref="BJ536:BK536"/>
    <mergeCell ref="BL536:BM536"/>
    <mergeCell ref="BN536:BO536"/>
    <mergeCell ref="BC536:BD536"/>
    <mergeCell ref="AU536:AV536"/>
    <mergeCell ref="AW536:AX536"/>
    <mergeCell ref="AY536:AZ536"/>
    <mergeCell ref="BA536:BB536"/>
    <mergeCell ref="Y537:Z537"/>
    <mergeCell ref="AA537:AB537"/>
    <mergeCell ref="AC537:AD537"/>
    <mergeCell ref="AE537:AF537"/>
    <mergeCell ref="V537:W537"/>
    <mergeCell ref="C537:D537"/>
    <mergeCell ref="E537:M537"/>
    <mergeCell ref="N537:O537"/>
    <mergeCell ref="P537:Q537"/>
    <mergeCell ref="R537:S537"/>
    <mergeCell ref="T537:U537"/>
    <mergeCell ref="DW536:DX536"/>
    <mergeCell ref="DO536:DP536"/>
    <mergeCell ref="DQ536:DR536"/>
    <mergeCell ref="DS536:DT536"/>
    <mergeCell ref="DU536:DV536"/>
    <mergeCell ref="DH536:DI536"/>
    <mergeCell ref="DJ536:DK536"/>
    <mergeCell ref="DL536:DM536"/>
    <mergeCell ref="DD536:DE536"/>
    <mergeCell ref="DF536:DG536"/>
    <mergeCell ref="CS536:CT536"/>
    <mergeCell ref="CU536:CV536"/>
    <mergeCell ref="CW536:CX536"/>
    <mergeCell ref="CY536:CZ536"/>
    <mergeCell ref="DA536:DB536"/>
    <mergeCell ref="CP536:CQ536"/>
    <mergeCell ref="CH536:CI536"/>
    <mergeCell ref="CJ536:CK536"/>
    <mergeCell ref="CL536:CM536"/>
    <mergeCell ref="CN536:CO536"/>
    <mergeCell ref="CA536:CB536"/>
    <mergeCell ref="CC536:CD536"/>
    <mergeCell ref="CE536:CF536"/>
    <mergeCell ref="BW537:BX537"/>
    <mergeCell ref="BY537:BZ537"/>
    <mergeCell ref="BF537:BG537"/>
    <mergeCell ref="BH537:BI537"/>
    <mergeCell ref="BJ537:BK537"/>
    <mergeCell ref="BL537:BM537"/>
    <mergeCell ref="BN537:BO537"/>
    <mergeCell ref="BC537:BD537"/>
    <mergeCell ref="AU537:AV537"/>
    <mergeCell ref="AW537:AX537"/>
    <mergeCell ref="AY537:AZ537"/>
    <mergeCell ref="BA537:BB537"/>
    <mergeCell ref="AN537:AO537"/>
    <mergeCell ref="AP537:AQ537"/>
    <mergeCell ref="AR537:AS537"/>
    <mergeCell ref="AJ537:AK537"/>
    <mergeCell ref="AL537:AM537"/>
    <mergeCell ref="AG536:AH536"/>
    <mergeCell ref="Y536:Z536"/>
    <mergeCell ref="AA536:AB536"/>
    <mergeCell ref="AC536:AD536"/>
    <mergeCell ref="AE536:AF536"/>
    <mergeCell ref="V536:W536"/>
    <mergeCell ref="C536:D536"/>
    <mergeCell ref="E536:M536"/>
    <mergeCell ref="N536:O536"/>
    <mergeCell ref="P536:Q536"/>
    <mergeCell ref="R536:S536"/>
    <mergeCell ref="T536:U536"/>
    <mergeCell ref="AN536:AO536"/>
    <mergeCell ref="DW537:DX537"/>
    <mergeCell ref="DO537:DP537"/>
    <mergeCell ref="DQ537:DR537"/>
    <mergeCell ref="DS537:DT537"/>
    <mergeCell ref="DU537:DV537"/>
    <mergeCell ref="DH537:DI537"/>
    <mergeCell ref="DJ537:DK537"/>
    <mergeCell ref="DL537:DM537"/>
    <mergeCell ref="DD537:DE537"/>
    <mergeCell ref="DF537:DG537"/>
    <mergeCell ref="CS537:CT537"/>
    <mergeCell ref="CU537:CV537"/>
    <mergeCell ref="CW537:CX537"/>
    <mergeCell ref="CY537:CZ537"/>
    <mergeCell ref="DA537:DB537"/>
    <mergeCell ref="CP537:CQ537"/>
    <mergeCell ref="CH537:CI537"/>
    <mergeCell ref="CJ537:CK537"/>
    <mergeCell ref="CL537:CM537"/>
    <mergeCell ref="CN537:CO537"/>
    <mergeCell ref="CA537:CB537"/>
    <mergeCell ref="CC537:CD537"/>
    <mergeCell ref="CE537:CF537"/>
    <mergeCell ref="BW538:BX538"/>
    <mergeCell ref="BY538:BZ538"/>
    <mergeCell ref="BF538:BG538"/>
    <mergeCell ref="BH538:BI538"/>
    <mergeCell ref="BJ538:BK538"/>
    <mergeCell ref="BL538:BM538"/>
    <mergeCell ref="BN538:BO538"/>
    <mergeCell ref="BC538:BD538"/>
    <mergeCell ref="AU538:AV538"/>
    <mergeCell ref="AW538:AX538"/>
    <mergeCell ref="AY538:AZ538"/>
    <mergeCell ref="BA538:BB538"/>
    <mergeCell ref="C539:D539"/>
    <mergeCell ref="E539:M539"/>
    <mergeCell ref="N539:O539"/>
    <mergeCell ref="P539:Q539"/>
    <mergeCell ref="R539:S539"/>
    <mergeCell ref="T539:U539"/>
    <mergeCell ref="DW538:DX538"/>
    <mergeCell ref="DO538:DP538"/>
    <mergeCell ref="DQ538:DR538"/>
    <mergeCell ref="DS538:DT538"/>
    <mergeCell ref="DU538:DV538"/>
    <mergeCell ref="DH538:DI538"/>
    <mergeCell ref="DJ538:DK538"/>
    <mergeCell ref="DL538:DM538"/>
    <mergeCell ref="DD538:DE538"/>
    <mergeCell ref="DF538:DG538"/>
    <mergeCell ref="CS538:CT538"/>
    <mergeCell ref="CU538:CV538"/>
    <mergeCell ref="CW538:CX538"/>
    <mergeCell ref="CY538:CZ538"/>
    <mergeCell ref="DA538:DB538"/>
    <mergeCell ref="CP538:CQ538"/>
    <mergeCell ref="CH538:CI538"/>
    <mergeCell ref="CJ538:CK538"/>
    <mergeCell ref="CL538:CM538"/>
    <mergeCell ref="CN538:CO538"/>
    <mergeCell ref="CA538:CB538"/>
    <mergeCell ref="CC538:CD538"/>
    <mergeCell ref="CE538:CF538"/>
    <mergeCell ref="BW539:BX539"/>
    <mergeCell ref="BY539:BZ539"/>
    <mergeCell ref="BF539:BG539"/>
    <mergeCell ref="BH539:BI539"/>
    <mergeCell ref="BJ539:BK539"/>
    <mergeCell ref="BL539:BM539"/>
    <mergeCell ref="BN539:BO539"/>
    <mergeCell ref="BC539:BD539"/>
    <mergeCell ref="AU539:AV539"/>
    <mergeCell ref="AW539:AX539"/>
    <mergeCell ref="AY539:AZ539"/>
    <mergeCell ref="BA539:BB539"/>
    <mergeCell ref="AN539:AO539"/>
    <mergeCell ref="AP539:AQ539"/>
    <mergeCell ref="AR539:AS539"/>
    <mergeCell ref="AJ539:AK539"/>
    <mergeCell ref="AL539:AM539"/>
    <mergeCell ref="AG538:AH538"/>
    <mergeCell ref="Y538:Z538"/>
    <mergeCell ref="AA538:AB538"/>
    <mergeCell ref="AC538:AD538"/>
    <mergeCell ref="AE538:AF538"/>
    <mergeCell ref="V538:W538"/>
    <mergeCell ref="C538:D538"/>
    <mergeCell ref="E538:M538"/>
    <mergeCell ref="N538:O538"/>
    <mergeCell ref="P538:Q538"/>
    <mergeCell ref="R538:S538"/>
    <mergeCell ref="T538:U538"/>
    <mergeCell ref="AN538:AO538"/>
    <mergeCell ref="AP538:AQ538"/>
    <mergeCell ref="AR538:AS538"/>
    <mergeCell ref="AJ538:AK538"/>
    <mergeCell ref="AL538:AM538"/>
    <mergeCell ref="N540:O540"/>
    <mergeCell ref="P540:Q540"/>
    <mergeCell ref="R540:S540"/>
    <mergeCell ref="T540:U540"/>
    <mergeCell ref="DW539:DX539"/>
    <mergeCell ref="DO539:DP539"/>
    <mergeCell ref="DQ539:DR539"/>
    <mergeCell ref="DS539:DT539"/>
    <mergeCell ref="DU539:DV539"/>
    <mergeCell ref="DH539:DI539"/>
    <mergeCell ref="DJ539:DK539"/>
    <mergeCell ref="DL539:DM539"/>
    <mergeCell ref="DD539:DE539"/>
    <mergeCell ref="DF539:DG539"/>
    <mergeCell ref="CS539:CT539"/>
    <mergeCell ref="CU539:CV539"/>
    <mergeCell ref="CW539:CX539"/>
    <mergeCell ref="CY539:CZ539"/>
    <mergeCell ref="DA539:DB539"/>
    <mergeCell ref="CP539:CQ539"/>
    <mergeCell ref="CH539:CI539"/>
    <mergeCell ref="CJ539:CK539"/>
    <mergeCell ref="CL539:CM539"/>
    <mergeCell ref="CN539:CO539"/>
    <mergeCell ref="CA539:CB539"/>
    <mergeCell ref="CC539:CD539"/>
    <mergeCell ref="CE539:CF539"/>
    <mergeCell ref="BW540:BX540"/>
    <mergeCell ref="BY540:BZ540"/>
    <mergeCell ref="BF540:BG540"/>
    <mergeCell ref="BH540:BI540"/>
    <mergeCell ref="BJ540:BK540"/>
    <mergeCell ref="BL540:BM540"/>
    <mergeCell ref="BN540:BO540"/>
    <mergeCell ref="BC540:BD540"/>
    <mergeCell ref="AU540:AV540"/>
    <mergeCell ref="AW540:AX540"/>
    <mergeCell ref="AY540:AZ540"/>
    <mergeCell ref="BA540:BB540"/>
    <mergeCell ref="AN540:AO540"/>
    <mergeCell ref="AP540:AQ540"/>
    <mergeCell ref="AR540:AS540"/>
    <mergeCell ref="AJ540:AK540"/>
    <mergeCell ref="AL540:AM540"/>
    <mergeCell ref="AG539:AH539"/>
    <mergeCell ref="Y539:Z539"/>
    <mergeCell ref="AA539:AB539"/>
    <mergeCell ref="AC539:AD539"/>
    <mergeCell ref="AE539:AF539"/>
    <mergeCell ref="V539:W539"/>
    <mergeCell ref="AP542:AQ542"/>
    <mergeCell ref="AR542:AS542"/>
    <mergeCell ref="AJ542:AK542"/>
    <mergeCell ref="AL542:AM542"/>
    <mergeCell ref="AG541:AH541"/>
    <mergeCell ref="Y541:Z541"/>
    <mergeCell ref="AA541:AB541"/>
    <mergeCell ref="AC541:AD541"/>
    <mergeCell ref="AE541:AF541"/>
    <mergeCell ref="V541:W541"/>
    <mergeCell ref="C541:D541"/>
    <mergeCell ref="E541:M541"/>
    <mergeCell ref="N541:O541"/>
    <mergeCell ref="P541:Q541"/>
    <mergeCell ref="R541:S541"/>
    <mergeCell ref="T541:U541"/>
    <mergeCell ref="DW540:DX540"/>
    <mergeCell ref="DO540:DP540"/>
    <mergeCell ref="DQ540:DR540"/>
    <mergeCell ref="DS540:DT540"/>
    <mergeCell ref="DU540:DV540"/>
    <mergeCell ref="DH540:DI540"/>
    <mergeCell ref="DJ540:DK540"/>
    <mergeCell ref="DL540:DM540"/>
    <mergeCell ref="DD540:DE540"/>
    <mergeCell ref="DF540:DG540"/>
    <mergeCell ref="CS540:CT540"/>
    <mergeCell ref="CU540:CV540"/>
    <mergeCell ref="CW540:CX540"/>
    <mergeCell ref="CY540:CZ540"/>
    <mergeCell ref="DA540:DB540"/>
    <mergeCell ref="CP540:CQ540"/>
    <mergeCell ref="CH540:CI540"/>
    <mergeCell ref="CJ540:CK540"/>
    <mergeCell ref="CL540:CM540"/>
    <mergeCell ref="CN540:CO540"/>
    <mergeCell ref="CA540:CB540"/>
    <mergeCell ref="CC540:CD540"/>
    <mergeCell ref="CE540:CF540"/>
    <mergeCell ref="BW541:BX541"/>
    <mergeCell ref="BY541:BZ541"/>
    <mergeCell ref="BF541:BG541"/>
    <mergeCell ref="BH541:BI541"/>
    <mergeCell ref="BJ541:BK541"/>
    <mergeCell ref="BL541:BM541"/>
    <mergeCell ref="BN541:BO541"/>
    <mergeCell ref="BC541:BD541"/>
    <mergeCell ref="AU541:AV541"/>
    <mergeCell ref="AW541:AX541"/>
    <mergeCell ref="AY541:AZ541"/>
    <mergeCell ref="BA541:BB541"/>
    <mergeCell ref="AN541:AO541"/>
    <mergeCell ref="AP541:AQ541"/>
    <mergeCell ref="AR541:AS541"/>
    <mergeCell ref="AJ541:AK541"/>
    <mergeCell ref="AL541:AM541"/>
    <mergeCell ref="AG540:AH540"/>
    <mergeCell ref="Y540:Z540"/>
    <mergeCell ref="AA540:AB540"/>
    <mergeCell ref="AC540:AD540"/>
    <mergeCell ref="AE540:AF540"/>
    <mergeCell ref="V540:W540"/>
    <mergeCell ref="C540:D540"/>
    <mergeCell ref="E540:M540"/>
    <mergeCell ref="DW541:DX541"/>
    <mergeCell ref="DO541:DP541"/>
    <mergeCell ref="DQ541:DR541"/>
    <mergeCell ref="DS541:DT541"/>
    <mergeCell ref="DU541:DV541"/>
    <mergeCell ref="DH541:DI541"/>
    <mergeCell ref="DJ541:DK541"/>
    <mergeCell ref="DL541:DM541"/>
    <mergeCell ref="DD541:DE541"/>
    <mergeCell ref="DF541:DG541"/>
    <mergeCell ref="CS541:CT541"/>
    <mergeCell ref="CU541:CV541"/>
    <mergeCell ref="CW541:CX541"/>
    <mergeCell ref="CY541:CZ541"/>
    <mergeCell ref="DA541:DB541"/>
    <mergeCell ref="CP541:CQ541"/>
    <mergeCell ref="CH541:CI541"/>
    <mergeCell ref="CJ541:CK541"/>
    <mergeCell ref="CL541:CM541"/>
    <mergeCell ref="CN541:CO541"/>
    <mergeCell ref="CA541:CB541"/>
    <mergeCell ref="CC541:CD541"/>
    <mergeCell ref="CE541:CF541"/>
    <mergeCell ref="BW542:BX542"/>
    <mergeCell ref="BY542:BZ542"/>
    <mergeCell ref="BF542:BG542"/>
    <mergeCell ref="BH542:BI542"/>
    <mergeCell ref="BJ542:BK542"/>
    <mergeCell ref="BL542:BM542"/>
    <mergeCell ref="BN542:BO542"/>
    <mergeCell ref="BC542:BD542"/>
    <mergeCell ref="AU542:AV542"/>
    <mergeCell ref="AW542:AX542"/>
    <mergeCell ref="AY542:AZ542"/>
    <mergeCell ref="BA542:BB542"/>
    <mergeCell ref="Y543:Z543"/>
    <mergeCell ref="AA543:AB543"/>
    <mergeCell ref="AC543:AD543"/>
    <mergeCell ref="AE543:AF543"/>
    <mergeCell ref="V543:W543"/>
    <mergeCell ref="C543:D543"/>
    <mergeCell ref="E543:M543"/>
    <mergeCell ref="N543:O543"/>
    <mergeCell ref="P543:Q543"/>
    <mergeCell ref="R543:S543"/>
    <mergeCell ref="T543:U543"/>
    <mergeCell ref="DW542:DX542"/>
    <mergeCell ref="DO542:DP542"/>
    <mergeCell ref="DQ542:DR542"/>
    <mergeCell ref="DS542:DT542"/>
    <mergeCell ref="DU542:DV542"/>
    <mergeCell ref="DH542:DI542"/>
    <mergeCell ref="DJ542:DK542"/>
    <mergeCell ref="DL542:DM542"/>
    <mergeCell ref="DD542:DE542"/>
    <mergeCell ref="DF542:DG542"/>
    <mergeCell ref="CS542:CT542"/>
    <mergeCell ref="CU542:CV542"/>
    <mergeCell ref="CW542:CX542"/>
    <mergeCell ref="CY542:CZ542"/>
    <mergeCell ref="DA542:DB542"/>
    <mergeCell ref="CP542:CQ542"/>
    <mergeCell ref="CH542:CI542"/>
    <mergeCell ref="CJ542:CK542"/>
    <mergeCell ref="CL542:CM542"/>
    <mergeCell ref="CN542:CO542"/>
    <mergeCell ref="CA542:CB542"/>
    <mergeCell ref="CC542:CD542"/>
    <mergeCell ref="CE542:CF542"/>
    <mergeCell ref="BW543:BX543"/>
    <mergeCell ref="BY543:BZ543"/>
    <mergeCell ref="BF543:BG543"/>
    <mergeCell ref="BH543:BI543"/>
    <mergeCell ref="BJ543:BK543"/>
    <mergeCell ref="BL543:BM543"/>
    <mergeCell ref="BN543:BO543"/>
    <mergeCell ref="BC543:BD543"/>
    <mergeCell ref="AU543:AV543"/>
    <mergeCell ref="AW543:AX543"/>
    <mergeCell ref="AY543:AZ543"/>
    <mergeCell ref="BA543:BB543"/>
    <mergeCell ref="AN543:AO543"/>
    <mergeCell ref="AP543:AQ543"/>
    <mergeCell ref="AR543:AS543"/>
    <mergeCell ref="AJ543:AK543"/>
    <mergeCell ref="AL543:AM543"/>
    <mergeCell ref="AG542:AH542"/>
    <mergeCell ref="Y542:Z542"/>
    <mergeCell ref="AA542:AB542"/>
    <mergeCell ref="AC542:AD542"/>
    <mergeCell ref="AE542:AF542"/>
    <mergeCell ref="V542:W542"/>
    <mergeCell ref="C542:D542"/>
    <mergeCell ref="E542:M542"/>
    <mergeCell ref="N542:O542"/>
    <mergeCell ref="P542:Q542"/>
    <mergeCell ref="R542:S542"/>
    <mergeCell ref="T542:U542"/>
    <mergeCell ref="AN542:AO542"/>
    <mergeCell ref="DW543:DX543"/>
    <mergeCell ref="DO543:DP543"/>
    <mergeCell ref="DQ543:DR543"/>
    <mergeCell ref="DS543:DT543"/>
    <mergeCell ref="DU543:DV543"/>
    <mergeCell ref="DH543:DI543"/>
    <mergeCell ref="DJ543:DK543"/>
    <mergeCell ref="DL543:DM543"/>
    <mergeCell ref="DD543:DE543"/>
    <mergeCell ref="DF543:DG543"/>
    <mergeCell ref="CS543:CT543"/>
    <mergeCell ref="CU543:CV543"/>
    <mergeCell ref="CW543:CX543"/>
    <mergeCell ref="CY543:CZ543"/>
    <mergeCell ref="DA543:DB543"/>
    <mergeCell ref="CP543:CQ543"/>
    <mergeCell ref="CH543:CI543"/>
    <mergeCell ref="CJ543:CK543"/>
    <mergeCell ref="CL543:CM543"/>
    <mergeCell ref="CN543:CO543"/>
    <mergeCell ref="CA543:CB543"/>
    <mergeCell ref="CC543:CD543"/>
    <mergeCell ref="CE543:CF543"/>
    <mergeCell ref="BW544:BX544"/>
    <mergeCell ref="BY544:BZ544"/>
    <mergeCell ref="BF544:BG544"/>
    <mergeCell ref="BH544:BI544"/>
    <mergeCell ref="BJ544:BK544"/>
    <mergeCell ref="BL544:BM544"/>
    <mergeCell ref="BN544:BO544"/>
    <mergeCell ref="BC544:BD544"/>
    <mergeCell ref="AU544:AV544"/>
    <mergeCell ref="AW544:AX544"/>
    <mergeCell ref="AY544:AZ544"/>
    <mergeCell ref="BA544:BB544"/>
    <mergeCell ref="C545:D545"/>
    <mergeCell ref="E545:M545"/>
    <mergeCell ref="N545:O545"/>
    <mergeCell ref="P545:Q545"/>
    <mergeCell ref="R545:S545"/>
    <mergeCell ref="T545:U545"/>
    <mergeCell ref="DW544:DX544"/>
    <mergeCell ref="DO544:DP544"/>
    <mergeCell ref="DQ544:DR544"/>
    <mergeCell ref="DS544:DT544"/>
    <mergeCell ref="DU544:DV544"/>
    <mergeCell ref="DH544:DI544"/>
    <mergeCell ref="DJ544:DK544"/>
    <mergeCell ref="DL544:DM544"/>
    <mergeCell ref="DD544:DE544"/>
    <mergeCell ref="DF544:DG544"/>
    <mergeCell ref="CS544:CT544"/>
    <mergeCell ref="CU544:CV544"/>
    <mergeCell ref="CW544:CX544"/>
    <mergeCell ref="CY544:CZ544"/>
    <mergeCell ref="DA544:DB544"/>
    <mergeCell ref="CP544:CQ544"/>
    <mergeCell ref="CH544:CI544"/>
    <mergeCell ref="CJ544:CK544"/>
    <mergeCell ref="CL544:CM544"/>
    <mergeCell ref="CN544:CO544"/>
    <mergeCell ref="CA544:CB544"/>
    <mergeCell ref="CC544:CD544"/>
    <mergeCell ref="CE544:CF544"/>
    <mergeCell ref="BW545:BX545"/>
    <mergeCell ref="BY545:BZ545"/>
    <mergeCell ref="BF545:BG545"/>
    <mergeCell ref="BH545:BI545"/>
    <mergeCell ref="BJ545:BK545"/>
    <mergeCell ref="BL545:BM545"/>
    <mergeCell ref="BN545:BO545"/>
    <mergeCell ref="BC545:BD545"/>
    <mergeCell ref="AU545:AV545"/>
    <mergeCell ref="AW545:AX545"/>
    <mergeCell ref="AY545:AZ545"/>
    <mergeCell ref="BA545:BB545"/>
    <mergeCell ref="AN545:AO545"/>
    <mergeCell ref="AP545:AQ545"/>
    <mergeCell ref="AR545:AS545"/>
    <mergeCell ref="AJ545:AK545"/>
    <mergeCell ref="AL545:AM545"/>
    <mergeCell ref="AG544:AH544"/>
    <mergeCell ref="Y544:Z544"/>
    <mergeCell ref="AA544:AB544"/>
    <mergeCell ref="AC544:AD544"/>
    <mergeCell ref="AE544:AF544"/>
    <mergeCell ref="V544:W544"/>
    <mergeCell ref="C544:D544"/>
    <mergeCell ref="E544:M544"/>
    <mergeCell ref="N544:O544"/>
    <mergeCell ref="P544:Q544"/>
    <mergeCell ref="R544:S544"/>
    <mergeCell ref="T544:U544"/>
    <mergeCell ref="AN544:AO544"/>
    <mergeCell ref="AP544:AQ544"/>
    <mergeCell ref="AR544:AS544"/>
    <mergeCell ref="AJ544:AK544"/>
    <mergeCell ref="AL544:AM544"/>
    <mergeCell ref="N546:O546"/>
    <mergeCell ref="P546:Q546"/>
    <mergeCell ref="R546:S546"/>
    <mergeCell ref="T546:U546"/>
    <mergeCell ref="DW545:DX545"/>
    <mergeCell ref="DO545:DP545"/>
    <mergeCell ref="DQ545:DR545"/>
    <mergeCell ref="DS545:DT545"/>
    <mergeCell ref="DU545:DV545"/>
    <mergeCell ref="DH545:DI545"/>
    <mergeCell ref="DJ545:DK545"/>
    <mergeCell ref="DL545:DM545"/>
    <mergeCell ref="DD545:DE545"/>
    <mergeCell ref="DF545:DG545"/>
    <mergeCell ref="CS545:CT545"/>
    <mergeCell ref="CU545:CV545"/>
    <mergeCell ref="CW545:CX545"/>
    <mergeCell ref="CY545:CZ545"/>
    <mergeCell ref="DA545:DB545"/>
    <mergeCell ref="CP545:CQ545"/>
    <mergeCell ref="CH545:CI545"/>
    <mergeCell ref="CJ545:CK545"/>
    <mergeCell ref="CL545:CM545"/>
    <mergeCell ref="CN545:CO545"/>
    <mergeCell ref="CA545:CB545"/>
    <mergeCell ref="CC545:CD545"/>
    <mergeCell ref="CE545:CF545"/>
    <mergeCell ref="BW546:BX546"/>
    <mergeCell ref="BY546:BZ546"/>
    <mergeCell ref="BF546:BG546"/>
    <mergeCell ref="BH546:BI546"/>
    <mergeCell ref="BJ546:BK546"/>
    <mergeCell ref="BL546:BM546"/>
    <mergeCell ref="BN546:BO546"/>
    <mergeCell ref="BC546:BD546"/>
    <mergeCell ref="AU546:AV546"/>
    <mergeCell ref="AW546:AX546"/>
    <mergeCell ref="AY546:AZ546"/>
    <mergeCell ref="BA546:BB546"/>
    <mergeCell ref="AN546:AO546"/>
    <mergeCell ref="AP546:AQ546"/>
    <mergeCell ref="AR546:AS546"/>
    <mergeCell ref="AJ546:AK546"/>
    <mergeCell ref="AL546:AM546"/>
    <mergeCell ref="AG545:AH545"/>
    <mergeCell ref="Y545:Z545"/>
    <mergeCell ref="AA545:AB545"/>
    <mergeCell ref="AC545:AD545"/>
    <mergeCell ref="AE545:AF545"/>
    <mergeCell ref="V545:W545"/>
    <mergeCell ref="AP548:AQ548"/>
    <mergeCell ref="AR548:AS548"/>
    <mergeCell ref="AJ548:AK548"/>
    <mergeCell ref="AL548:AM548"/>
    <mergeCell ref="AG547:AH547"/>
    <mergeCell ref="Y547:Z547"/>
    <mergeCell ref="AA547:AB547"/>
    <mergeCell ref="AC547:AD547"/>
    <mergeCell ref="AE547:AF547"/>
    <mergeCell ref="V547:W547"/>
    <mergeCell ref="C547:D547"/>
    <mergeCell ref="E547:M547"/>
    <mergeCell ref="N547:O547"/>
    <mergeCell ref="P547:Q547"/>
    <mergeCell ref="R547:S547"/>
    <mergeCell ref="T547:U547"/>
    <mergeCell ref="DW546:DX546"/>
    <mergeCell ref="DO546:DP546"/>
    <mergeCell ref="DQ546:DR546"/>
    <mergeCell ref="DS546:DT546"/>
    <mergeCell ref="DU546:DV546"/>
    <mergeCell ref="DH546:DI546"/>
    <mergeCell ref="DJ546:DK546"/>
    <mergeCell ref="DL546:DM546"/>
    <mergeCell ref="DD546:DE546"/>
    <mergeCell ref="DF546:DG546"/>
    <mergeCell ref="CS546:CT546"/>
    <mergeCell ref="CU546:CV546"/>
    <mergeCell ref="CW546:CX546"/>
    <mergeCell ref="CY546:CZ546"/>
    <mergeCell ref="DA546:DB546"/>
    <mergeCell ref="CP546:CQ546"/>
    <mergeCell ref="CH546:CI546"/>
    <mergeCell ref="CJ546:CK546"/>
    <mergeCell ref="CL546:CM546"/>
    <mergeCell ref="CN546:CO546"/>
    <mergeCell ref="CA546:CB546"/>
    <mergeCell ref="CC546:CD546"/>
    <mergeCell ref="CE546:CF546"/>
    <mergeCell ref="BW547:BX547"/>
    <mergeCell ref="BY547:BZ547"/>
    <mergeCell ref="BF547:BG547"/>
    <mergeCell ref="BH547:BI547"/>
    <mergeCell ref="BJ547:BK547"/>
    <mergeCell ref="BL547:BM547"/>
    <mergeCell ref="BN547:BO547"/>
    <mergeCell ref="BC547:BD547"/>
    <mergeCell ref="AU547:AV547"/>
    <mergeCell ref="AW547:AX547"/>
    <mergeCell ref="AY547:AZ547"/>
    <mergeCell ref="BA547:BB547"/>
    <mergeCell ref="AN547:AO547"/>
    <mergeCell ref="AP547:AQ547"/>
    <mergeCell ref="AR547:AS547"/>
    <mergeCell ref="AJ547:AK547"/>
    <mergeCell ref="AL547:AM547"/>
    <mergeCell ref="AG546:AH546"/>
    <mergeCell ref="Y546:Z546"/>
    <mergeCell ref="AA546:AB546"/>
    <mergeCell ref="AC546:AD546"/>
    <mergeCell ref="AE546:AF546"/>
    <mergeCell ref="V546:W546"/>
    <mergeCell ref="C546:D546"/>
    <mergeCell ref="E546:M546"/>
    <mergeCell ref="DW547:DX547"/>
    <mergeCell ref="DO547:DP547"/>
    <mergeCell ref="DQ547:DR547"/>
    <mergeCell ref="DS547:DT547"/>
    <mergeCell ref="DU547:DV547"/>
    <mergeCell ref="DH547:DI547"/>
    <mergeCell ref="DJ547:DK547"/>
    <mergeCell ref="DL547:DM547"/>
    <mergeCell ref="DD547:DE547"/>
    <mergeCell ref="DF547:DG547"/>
    <mergeCell ref="CS547:CT547"/>
    <mergeCell ref="CU547:CV547"/>
    <mergeCell ref="CW547:CX547"/>
    <mergeCell ref="CY547:CZ547"/>
    <mergeCell ref="DA547:DB547"/>
    <mergeCell ref="CP547:CQ547"/>
    <mergeCell ref="CH547:CI547"/>
    <mergeCell ref="CJ547:CK547"/>
    <mergeCell ref="CL547:CM547"/>
    <mergeCell ref="CN547:CO547"/>
    <mergeCell ref="CA547:CB547"/>
    <mergeCell ref="CC547:CD547"/>
    <mergeCell ref="CE547:CF547"/>
    <mergeCell ref="BW548:BX548"/>
    <mergeCell ref="BY548:BZ548"/>
    <mergeCell ref="BF548:BG548"/>
    <mergeCell ref="BH548:BI548"/>
    <mergeCell ref="BJ548:BK548"/>
    <mergeCell ref="BL548:BM548"/>
    <mergeCell ref="BN548:BO548"/>
    <mergeCell ref="BC548:BD548"/>
    <mergeCell ref="AU548:AV548"/>
    <mergeCell ref="AW548:AX548"/>
    <mergeCell ref="AY548:AZ548"/>
    <mergeCell ref="BA548:BB548"/>
    <mergeCell ref="Y549:Z549"/>
    <mergeCell ref="AA549:AB549"/>
    <mergeCell ref="AC549:AD549"/>
    <mergeCell ref="AE549:AF549"/>
    <mergeCell ref="V549:W549"/>
    <mergeCell ref="C549:D549"/>
    <mergeCell ref="E549:M549"/>
    <mergeCell ref="N549:O549"/>
    <mergeCell ref="P549:Q549"/>
    <mergeCell ref="R549:S549"/>
    <mergeCell ref="T549:U549"/>
    <mergeCell ref="DW548:DX548"/>
    <mergeCell ref="DO548:DP548"/>
    <mergeCell ref="DQ548:DR548"/>
    <mergeCell ref="DS548:DT548"/>
    <mergeCell ref="DU548:DV548"/>
    <mergeCell ref="DH548:DI548"/>
    <mergeCell ref="DJ548:DK548"/>
    <mergeCell ref="DL548:DM548"/>
    <mergeCell ref="DD548:DE548"/>
    <mergeCell ref="DF548:DG548"/>
    <mergeCell ref="CS548:CT548"/>
    <mergeCell ref="CU548:CV548"/>
    <mergeCell ref="CW548:CX548"/>
    <mergeCell ref="CY548:CZ548"/>
    <mergeCell ref="DA548:DB548"/>
    <mergeCell ref="CP548:CQ548"/>
    <mergeCell ref="CH548:CI548"/>
    <mergeCell ref="CJ548:CK548"/>
    <mergeCell ref="CL548:CM548"/>
    <mergeCell ref="CN548:CO548"/>
    <mergeCell ref="CA548:CB548"/>
    <mergeCell ref="CC548:CD548"/>
    <mergeCell ref="CE548:CF548"/>
    <mergeCell ref="BW549:BX549"/>
    <mergeCell ref="BY549:BZ549"/>
    <mergeCell ref="BF549:BG549"/>
    <mergeCell ref="BH549:BI549"/>
    <mergeCell ref="BJ549:BK549"/>
    <mergeCell ref="BL549:BM549"/>
    <mergeCell ref="BN549:BO549"/>
    <mergeCell ref="BC549:BD549"/>
    <mergeCell ref="AU549:AV549"/>
    <mergeCell ref="AW549:AX549"/>
    <mergeCell ref="AY549:AZ549"/>
    <mergeCell ref="BA549:BB549"/>
    <mergeCell ref="AN549:AO549"/>
    <mergeCell ref="AP549:AQ549"/>
    <mergeCell ref="AR549:AS549"/>
    <mergeCell ref="AJ549:AK549"/>
    <mergeCell ref="AL549:AM549"/>
    <mergeCell ref="AG548:AH548"/>
    <mergeCell ref="Y548:Z548"/>
    <mergeCell ref="AA548:AB548"/>
    <mergeCell ref="AC548:AD548"/>
    <mergeCell ref="AE548:AF548"/>
    <mergeCell ref="V548:W548"/>
    <mergeCell ref="C548:D548"/>
    <mergeCell ref="E548:M548"/>
    <mergeCell ref="N548:O548"/>
    <mergeCell ref="P548:Q548"/>
    <mergeCell ref="R548:S548"/>
    <mergeCell ref="T548:U548"/>
    <mergeCell ref="AN548:AO548"/>
    <mergeCell ref="AP550:AQ550"/>
    <mergeCell ref="AR550:AS550"/>
    <mergeCell ref="AJ550:AK550"/>
    <mergeCell ref="AL550:AM550"/>
    <mergeCell ref="DW549:DX549"/>
    <mergeCell ref="DO549:DP549"/>
    <mergeCell ref="DQ549:DR549"/>
    <mergeCell ref="DS549:DT549"/>
    <mergeCell ref="DU549:DV549"/>
    <mergeCell ref="DH549:DI549"/>
    <mergeCell ref="DJ549:DK549"/>
    <mergeCell ref="DL549:DM549"/>
    <mergeCell ref="DD549:DE549"/>
    <mergeCell ref="DF549:DG549"/>
    <mergeCell ref="CS549:CT549"/>
    <mergeCell ref="CU549:CV549"/>
    <mergeCell ref="CW549:CX549"/>
    <mergeCell ref="CY549:CZ549"/>
    <mergeCell ref="DA549:DB549"/>
    <mergeCell ref="CP549:CQ549"/>
    <mergeCell ref="CH549:CI549"/>
    <mergeCell ref="CJ549:CK549"/>
    <mergeCell ref="CL549:CM549"/>
    <mergeCell ref="CN549:CO549"/>
    <mergeCell ref="CA549:CB549"/>
    <mergeCell ref="CC549:CD549"/>
    <mergeCell ref="CE549:CF549"/>
    <mergeCell ref="BW550:BX550"/>
    <mergeCell ref="BY550:BZ550"/>
    <mergeCell ref="BF550:BG550"/>
    <mergeCell ref="BH550:BI550"/>
    <mergeCell ref="BJ550:BK550"/>
    <mergeCell ref="BL550:BM550"/>
    <mergeCell ref="BN550:BO550"/>
    <mergeCell ref="BC550:BD550"/>
    <mergeCell ref="AU550:AV550"/>
    <mergeCell ref="AW550:AX550"/>
    <mergeCell ref="AY550:AZ550"/>
    <mergeCell ref="BA550:BB550"/>
    <mergeCell ref="Y551:Z551"/>
    <mergeCell ref="AA551:AB551"/>
    <mergeCell ref="AC551:AD551"/>
    <mergeCell ref="AE551:AF551"/>
    <mergeCell ref="R551:S551"/>
    <mergeCell ref="T551:U551"/>
    <mergeCell ref="V551:W551"/>
    <mergeCell ref="A551:A552"/>
    <mergeCell ref="C551:D551"/>
    <mergeCell ref="E551:I551"/>
    <mergeCell ref="J551:M551"/>
    <mergeCell ref="N551:O551"/>
    <mergeCell ref="P551:Q551"/>
    <mergeCell ref="BN551:BO551"/>
    <mergeCell ref="BF551:BG551"/>
    <mergeCell ref="BH551:BI551"/>
    <mergeCell ref="BJ551:BK551"/>
    <mergeCell ref="BL551:BM551"/>
    <mergeCell ref="AY551:AZ551"/>
    <mergeCell ref="BA551:BB551"/>
    <mergeCell ref="BC551:BD551"/>
    <mergeCell ref="AU551:AV551"/>
    <mergeCell ref="AW551:AX551"/>
    <mergeCell ref="AJ551:AK551"/>
    <mergeCell ref="AL551:AM551"/>
    <mergeCell ref="AN551:AO551"/>
    <mergeCell ref="AP551:AQ551"/>
    <mergeCell ref="AR551:AS551"/>
    <mergeCell ref="DW550:DX550"/>
    <mergeCell ref="DO550:DP550"/>
    <mergeCell ref="DQ550:DR550"/>
    <mergeCell ref="DS550:DT550"/>
    <mergeCell ref="DU550:DV550"/>
    <mergeCell ref="DH550:DI550"/>
    <mergeCell ref="DJ550:DK550"/>
    <mergeCell ref="DL550:DM550"/>
    <mergeCell ref="DD550:DE550"/>
    <mergeCell ref="DF550:DG550"/>
    <mergeCell ref="CS550:CT550"/>
    <mergeCell ref="CU550:CV550"/>
    <mergeCell ref="CW550:CX550"/>
    <mergeCell ref="CY550:CZ550"/>
    <mergeCell ref="DA550:DB550"/>
    <mergeCell ref="CP550:CQ550"/>
    <mergeCell ref="CH550:CI550"/>
    <mergeCell ref="CJ550:CK550"/>
    <mergeCell ref="CL550:CM550"/>
    <mergeCell ref="CN550:CO550"/>
    <mergeCell ref="CA550:CB550"/>
    <mergeCell ref="CC550:CD550"/>
    <mergeCell ref="CE550:CF550"/>
    <mergeCell ref="AG550:AH550"/>
    <mergeCell ref="Y550:Z550"/>
    <mergeCell ref="AA550:AB550"/>
    <mergeCell ref="AC550:AD550"/>
    <mergeCell ref="AE550:AF550"/>
    <mergeCell ref="V550:W550"/>
    <mergeCell ref="C550:D550"/>
    <mergeCell ref="E550:M550"/>
    <mergeCell ref="N550:O550"/>
    <mergeCell ref="P550:Q550"/>
    <mergeCell ref="R550:S550"/>
    <mergeCell ref="T550:U550"/>
    <mergeCell ref="AN550:AO550"/>
    <mergeCell ref="AP554:AQ554"/>
    <mergeCell ref="AR554:AS554"/>
    <mergeCell ref="AJ554:AK554"/>
    <mergeCell ref="AL554:AM554"/>
    <mergeCell ref="Y554:Z554"/>
    <mergeCell ref="AA554:AB554"/>
    <mergeCell ref="AC554:AD554"/>
    <mergeCell ref="AE554:AF554"/>
    <mergeCell ref="AG553:AH553"/>
    <mergeCell ref="V553:W553"/>
    <mergeCell ref="C553:D553"/>
    <mergeCell ref="E553:M553"/>
    <mergeCell ref="N553:O553"/>
    <mergeCell ref="P553:Q553"/>
    <mergeCell ref="R553:S553"/>
    <mergeCell ref="T553:U553"/>
    <mergeCell ref="C552:D552"/>
    <mergeCell ref="E552:M552"/>
    <mergeCell ref="DS551:DT551"/>
    <mergeCell ref="DU551:DV551"/>
    <mergeCell ref="DW551:DX551"/>
    <mergeCell ref="DO551:DP551"/>
    <mergeCell ref="DQ551:DR551"/>
    <mergeCell ref="DD551:DE551"/>
    <mergeCell ref="DF551:DG551"/>
    <mergeCell ref="DH551:DI551"/>
    <mergeCell ref="DJ551:DK551"/>
    <mergeCell ref="DL551:DM551"/>
    <mergeCell ref="DA551:DB551"/>
    <mergeCell ref="CS551:CT551"/>
    <mergeCell ref="CU551:CV551"/>
    <mergeCell ref="CW551:CX551"/>
    <mergeCell ref="CY551:CZ551"/>
    <mergeCell ref="CL551:CM551"/>
    <mergeCell ref="CN551:CO551"/>
    <mergeCell ref="CP551:CQ551"/>
    <mergeCell ref="CH551:CI551"/>
    <mergeCell ref="CJ551:CK551"/>
    <mergeCell ref="BW551:BX551"/>
    <mergeCell ref="BY551:BZ551"/>
    <mergeCell ref="CA551:CB551"/>
    <mergeCell ref="CC551:CD551"/>
    <mergeCell ref="CE551:CF551"/>
    <mergeCell ref="BW553:BX553"/>
    <mergeCell ref="BY553:BZ553"/>
    <mergeCell ref="BF553:BG553"/>
    <mergeCell ref="BH553:BI553"/>
    <mergeCell ref="BJ553:BK553"/>
    <mergeCell ref="BL553:BM553"/>
    <mergeCell ref="BN553:BO553"/>
    <mergeCell ref="BC553:BD553"/>
    <mergeCell ref="AU553:AV553"/>
    <mergeCell ref="AW553:AX553"/>
    <mergeCell ref="AY553:AZ553"/>
    <mergeCell ref="BA553:BB553"/>
    <mergeCell ref="AN553:AO553"/>
    <mergeCell ref="AP553:AQ553"/>
    <mergeCell ref="AR553:AS553"/>
    <mergeCell ref="AJ553:AK553"/>
    <mergeCell ref="AL553:AM553"/>
    <mergeCell ref="Y553:Z553"/>
    <mergeCell ref="AA553:AB553"/>
    <mergeCell ref="AC553:AD553"/>
    <mergeCell ref="AE553:AF553"/>
    <mergeCell ref="DW553:DX553"/>
    <mergeCell ref="DO553:DP553"/>
    <mergeCell ref="DQ553:DR553"/>
    <mergeCell ref="DS553:DT553"/>
    <mergeCell ref="DU553:DV553"/>
    <mergeCell ref="DH553:DI553"/>
    <mergeCell ref="DJ553:DK553"/>
    <mergeCell ref="DL553:DM553"/>
    <mergeCell ref="DD553:DE553"/>
    <mergeCell ref="DF553:DG553"/>
    <mergeCell ref="CS553:CT553"/>
    <mergeCell ref="CU553:CV553"/>
    <mergeCell ref="CW553:CX553"/>
    <mergeCell ref="CY553:CZ553"/>
    <mergeCell ref="DA553:DB553"/>
    <mergeCell ref="CP553:CQ553"/>
    <mergeCell ref="CH553:CI553"/>
    <mergeCell ref="CJ553:CK553"/>
    <mergeCell ref="CL553:CM553"/>
    <mergeCell ref="CN553:CO553"/>
    <mergeCell ref="CA553:CB553"/>
    <mergeCell ref="CC553:CD553"/>
    <mergeCell ref="CE553:CF553"/>
    <mergeCell ref="BW554:BX554"/>
    <mergeCell ref="BY554:BZ554"/>
    <mergeCell ref="BF554:BG554"/>
    <mergeCell ref="BH554:BI554"/>
    <mergeCell ref="BJ554:BK554"/>
    <mergeCell ref="BL554:BM554"/>
    <mergeCell ref="BN554:BO554"/>
    <mergeCell ref="BC554:BD554"/>
    <mergeCell ref="AU554:AV554"/>
    <mergeCell ref="AW554:AX554"/>
    <mergeCell ref="AY554:AZ554"/>
    <mergeCell ref="BA554:BB554"/>
    <mergeCell ref="AA556:AB556"/>
    <mergeCell ref="AC556:AD556"/>
    <mergeCell ref="AE556:AF556"/>
    <mergeCell ref="AG555:AH555"/>
    <mergeCell ref="V555:W555"/>
    <mergeCell ref="C555:D555"/>
    <mergeCell ref="E555:M555"/>
    <mergeCell ref="N555:O555"/>
    <mergeCell ref="P555:Q555"/>
    <mergeCell ref="R555:S555"/>
    <mergeCell ref="T555:U555"/>
    <mergeCell ref="DW554:DX554"/>
    <mergeCell ref="DO554:DP554"/>
    <mergeCell ref="DQ554:DR554"/>
    <mergeCell ref="DS554:DT554"/>
    <mergeCell ref="DU554:DV554"/>
    <mergeCell ref="DH554:DI554"/>
    <mergeCell ref="DJ554:DK554"/>
    <mergeCell ref="DL554:DM554"/>
    <mergeCell ref="DD554:DE554"/>
    <mergeCell ref="DF554:DG554"/>
    <mergeCell ref="CS554:CT554"/>
    <mergeCell ref="CU554:CV554"/>
    <mergeCell ref="CW554:CX554"/>
    <mergeCell ref="CY554:CZ554"/>
    <mergeCell ref="DA554:DB554"/>
    <mergeCell ref="CP554:CQ554"/>
    <mergeCell ref="CH554:CI554"/>
    <mergeCell ref="CJ554:CK554"/>
    <mergeCell ref="CL554:CM554"/>
    <mergeCell ref="CN554:CO554"/>
    <mergeCell ref="CA554:CB554"/>
    <mergeCell ref="CC554:CD554"/>
    <mergeCell ref="CE554:CF554"/>
    <mergeCell ref="BW555:BX555"/>
    <mergeCell ref="BY555:BZ555"/>
    <mergeCell ref="BF555:BG555"/>
    <mergeCell ref="BH555:BI555"/>
    <mergeCell ref="BJ555:BK555"/>
    <mergeCell ref="BL555:BM555"/>
    <mergeCell ref="BN555:BO555"/>
    <mergeCell ref="BC555:BD555"/>
    <mergeCell ref="AU555:AV555"/>
    <mergeCell ref="AW555:AX555"/>
    <mergeCell ref="AY555:AZ555"/>
    <mergeCell ref="BA555:BB555"/>
    <mergeCell ref="AN555:AO555"/>
    <mergeCell ref="AP555:AQ555"/>
    <mergeCell ref="AR555:AS555"/>
    <mergeCell ref="AJ555:AK555"/>
    <mergeCell ref="AL555:AM555"/>
    <mergeCell ref="Y555:Z555"/>
    <mergeCell ref="AA555:AB555"/>
    <mergeCell ref="AC555:AD555"/>
    <mergeCell ref="AE555:AF555"/>
    <mergeCell ref="AG554:AH554"/>
    <mergeCell ref="V554:W554"/>
    <mergeCell ref="C554:D554"/>
    <mergeCell ref="E554:M554"/>
    <mergeCell ref="N554:O554"/>
    <mergeCell ref="P554:Q554"/>
    <mergeCell ref="R554:S554"/>
    <mergeCell ref="T554:U554"/>
    <mergeCell ref="AN554:AO554"/>
    <mergeCell ref="DW555:DX555"/>
    <mergeCell ref="DO555:DP555"/>
    <mergeCell ref="DQ555:DR555"/>
    <mergeCell ref="DS555:DT555"/>
    <mergeCell ref="DU555:DV555"/>
    <mergeCell ref="DH555:DI555"/>
    <mergeCell ref="DJ555:DK555"/>
    <mergeCell ref="DL555:DM555"/>
    <mergeCell ref="DD555:DE555"/>
    <mergeCell ref="DF555:DG555"/>
    <mergeCell ref="CS555:CT555"/>
    <mergeCell ref="CU555:CV555"/>
    <mergeCell ref="CW555:CX555"/>
    <mergeCell ref="CY555:CZ555"/>
    <mergeCell ref="DA555:DB555"/>
    <mergeCell ref="CP555:CQ555"/>
    <mergeCell ref="CH555:CI555"/>
    <mergeCell ref="CJ555:CK555"/>
    <mergeCell ref="CL555:CM555"/>
    <mergeCell ref="CN555:CO555"/>
    <mergeCell ref="CA555:CB555"/>
    <mergeCell ref="CC555:CD555"/>
    <mergeCell ref="CE555:CF555"/>
    <mergeCell ref="BW556:BX556"/>
    <mergeCell ref="BY556:BZ556"/>
    <mergeCell ref="BF556:BG556"/>
    <mergeCell ref="BH556:BI556"/>
    <mergeCell ref="BJ556:BK556"/>
    <mergeCell ref="BL556:BM556"/>
    <mergeCell ref="BN556:BO556"/>
    <mergeCell ref="BC556:BD556"/>
    <mergeCell ref="AU556:AV556"/>
    <mergeCell ref="AW556:AX556"/>
    <mergeCell ref="AY556:AZ556"/>
    <mergeCell ref="BA556:BB556"/>
    <mergeCell ref="C557:D557"/>
    <mergeCell ref="E557:M557"/>
    <mergeCell ref="N557:O557"/>
    <mergeCell ref="P557:Q557"/>
    <mergeCell ref="R557:S557"/>
    <mergeCell ref="T557:U557"/>
    <mergeCell ref="DW556:DX556"/>
    <mergeCell ref="DO556:DP556"/>
    <mergeCell ref="DQ556:DR556"/>
    <mergeCell ref="DS556:DT556"/>
    <mergeCell ref="DU556:DV556"/>
    <mergeCell ref="DH556:DI556"/>
    <mergeCell ref="DJ556:DK556"/>
    <mergeCell ref="DL556:DM556"/>
    <mergeCell ref="DD556:DE556"/>
    <mergeCell ref="DF556:DG556"/>
    <mergeCell ref="CS556:CT556"/>
    <mergeCell ref="CU556:CV556"/>
    <mergeCell ref="CW556:CX556"/>
    <mergeCell ref="CY556:CZ556"/>
    <mergeCell ref="DA556:DB556"/>
    <mergeCell ref="CP556:CQ556"/>
    <mergeCell ref="CH556:CI556"/>
    <mergeCell ref="CJ556:CK556"/>
    <mergeCell ref="CL556:CM556"/>
    <mergeCell ref="CN556:CO556"/>
    <mergeCell ref="CA556:CB556"/>
    <mergeCell ref="CC556:CD556"/>
    <mergeCell ref="CE556:CF556"/>
    <mergeCell ref="BW557:BX557"/>
    <mergeCell ref="BY557:BZ557"/>
    <mergeCell ref="BF557:BG557"/>
    <mergeCell ref="BH557:BI557"/>
    <mergeCell ref="BJ557:BK557"/>
    <mergeCell ref="BL557:BM557"/>
    <mergeCell ref="BN557:BO557"/>
    <mergeCell ref="BC557:BD557"/>
    <mergeCell ref="AU557:AV557"/>
    <mergeCell ref="AW557:AX557"/>
    <mergeCell ref="AY557:AZ557"/>
    <mergeCell ref="BA557:BB557"/>
    <mergeCell ref="AN557:AO557"/>
    <mergeCell ref="AP557:AQ557"/>
    <mergeCell ref="AR557:AS557"/>
    <mergeCell ref="AJ557:AK557"/>
    <mergeCell ref="AL557:AM557"/>
    <mergeCell ref="Y557:Z557"/>
    <mergeCell ref="AA557:AB557"/>
    <mergeCell ref="AC557:AD557"/>
    <mergeCell ref="AE557:AF557"/>
    <mergeCell ref="AG556:AH556"/>
    <mergeCell ref="V556:W556"/>
    <mergeCell ref="C556:D556"/>
    <mergeCell ref="E556:M556"/>
    <mergeCell ref="N556:O556"/>
    <mergeCell ref="P556:Q556"/>
    <mergeCell ref="R556:S556"/>
    <mergeCell ref="T556:U556"/>
    <mergeCell ref="AN556:AO556"/>
    <mergeCell ref="AP556:AQ556"/>
    <mergeCell ref="AR556:AS556"/>
    <mergeCell ref="AJ556:AK556"/>
    <mergeCell ref="AL556:AM556"/>
    <mergeCell ref="Y556:Z556"/>
    <mergeCell ref="N558:O558"/>
    <mergeCell ref="P558:Q558"/>
    <mergeCell ref="R558:S558"/>
    <mergeCell ref="T558:U558"/>
    <mergeCell ref="DW557:DX557"/>
    <mergeCell ref="DO557:DP557"/>
    <mergeCell ref="DQ557:DR557"/>
    <mergeCell ref="DS557:DT557"/>
    <mergeCell ref="DU557:DV557"/>
    <mergeCell ref="DH557:DI557"/>
    <mergeCell ref="DJ557:DK557"/>
    <mergeCell ref="DL557:DM557"/>
    <mergeCell ref="DD557:DE557"/>
    <mergeCell ref="DF557:DG557"/>
    <mergeCell ref="CS557:CT557"/>
    <mergeCell ref="CU557:CV557"/>
    <mergeCell ref="CW557:CX557"/>
    <mergeCell ref="CY557:CZ557"/>
    <mergeCell ref="DA557:DB557"/>
    <mergeCell ref="CP557:CQ557"/>
    <mergeCell ref="CH557:CI557"/>
    <mergeCell ref="CJ557:CK557"/>
    <mergeCell ref="CL557:CM557"/>
    <mergeCell ref="CN557:CO557"/>
    <mergeCell ref="CA557:CB557"/>
    <mergeCell ref="CC557:CD557"/>
    <mergeCell ref="CE557:CF557"/>
    <mergeCell ref="BW558:BX558"/>
    <mergeCell ref="BY558:BZ558"/>
    <mergeCell ref="BF558:BG558"/>
    <mergeCell ref="BH558:BI558"/>
    <mergeCell ref="BJ558:BK558"/>
    <mergeCell ref="BL558:BM558"/>
    <mergeCell ref="BN558:BO558"/>
    <mergeCell ref="BC558:BD558"/>
    <mergeCell ref="AU558:AV558"/>
    <mergeCell ref="AW558:AX558"/>
    <mergeCell ref="AY558:AZ558"/>
    <mergeCell ref="BA558:BB558"/>
    <mergeCell ref="AN558:AO558"/>
    <mergeCell ref="AP558:AQ558"/>
    <mergeCell ref="AR558:AS558"/>
    <mergeCell ref="AJ558:AK558"/>
    <mergeCell ref="AL558:AM558"/>
    <mergeCell ref="Y558:Z558"/>
    <mergeCell ref="AA558:AB558"/>
    <mergeCell ref="AC558:AD558"/>
    <mergeCell ref="AE558:AF558"/>
    <mergeCell ref="AG557:AH557"/>
    <mergeCell ref="V557:W557"/>
    <mergeCell ref="AP560:AQ560"/>
    <mergeCell ref="AR560:AS560"/>
    <mergeCell ref="AJ560:AK560"/>
    <mergeCell ref="AL560:AM560"/>
    <mergeCell ref="Y560:Z560"/>
    <mergeCell ref="AA560:AB560"/>
    <mergeCell ref="AC560:AD560"/>
    <mergeCell ref="AE560:AF560"/>
    <mergeCell ref="AG559:AH559"/>
    <mergeCell ref="V559:W559"/>
    <mergeCell ref="C559:D559"/>
    <mergeCell ref="E559:M559"/>
    <mergeCell ref="N559:O559"/>
    <mergeCell ref="P559:Q559"/>
    <mergeCell ref="R559:S559"/>
    <mergeCell ref="T559:U559"/>
    <mergeCell ref="DW558:DX558"/>
    <mergeCell ref="DO558:DP558"/>
    <mergeCell ref="DQ558:DR558"/>
    <mergeCell ref="DS558:DT558"/>
    <mergeCell ref="DU558:DV558"/>
    <mergeCell ref="DH558:DI558"/>
    <mergeCell ref="DJ558:DK558"/>
    <mergeCell ref="DL558:DM558"/>
    <mergeCell ref="DD558:DE558"/>
    <mergeCell ref="DF558:DG558"/>
    <mergeCell ref="CS558:CT558"/>
    <mergeCell ref="CU558:CV558"/>
    <mergeCell ref="CW558:CX558"/>
    <mergeCell ref="CY558:CZ558"/>
    <mergeCell ref="DA558:DB558"/>
    <mergeCell ref="CP558:CQ558"/>
    <mergeCell ref="CH558:CI558"/>
    <mergeCell ref="CJ558:CK558"/>
    <mergeCell ref="CL558:CM558"/>
    <mergeCell ref="CN558:CO558"/>
    <mergeCell ref="CA558:CB558"/>
    <mergeCell ref="CC558:CD558"/>
    <mergeCell ref="CE558:CF558"/>
    <mergeCell ref="BW559:BX559"/>
    <mergeCell ref="BY559:BZ559"/>
    <mergeCell ref="BF559:BG559"/>
    <mergeCell ref="BH559:BI559"/>
    <mergeCell ref="BJ559:BK559"/>
    <mergeCell ref="BL559:BM559"/>
    <mergeCell ref="BN559:BO559"/>
    <mergeCell ref="BC559:BD559"/>
    <mergeCell ref="AU559:AV559"/>
    <mergeCell ref="AW559:AX559"/>
    <mergeCell ref="AY559:AZ559"/>
    <mergeCell ref="BA559:BB559"/>
    <mergeCell ref="AN559:AO559"/>
    <mergeCell ref="AP559:AQ559"/>
    <mergeCell ref="AR559:AS559"/>
    <mergeCell ref="AJ559:AK559"/>
    <mergeCell ref="AL559:AM559"/>
    <mergeCell ref="Y559:Z559"/>
    <mergeCell ref="AA559:AB559"/>
    <mergeCell ref="AC559:AD559"/>
    <mergeCell ref="AE559:AF559"/>
    <mergeCell ref="AG558:AH558"/>
    <mergeCell ref="V558:W558"/>
    <mergeCell ref="C558:D558"/>
    <mergeCell ref="E558:M558"/>
    <mergeCell ref="DW559:DX559"/>
    <mergeCell ref="DO559:DP559"/>
    <mergeCell ref="DQ559:DR559"/>
    <mergeCell ref="DS559:DT559"/>
    <mergeCell ref="DU559:DV559"/>
    <mergeCell ref="DH559:DI559"/>
    <mergeCell ref="DJ559:DK559"/>
    <mergeCell ref="DL559:DM559"/>
    <mergeCell ref="DD559:DE559"/>
    <mergeCell ref="DF559:DG559"/>
    <mergeCell ref="CS559:CT559"/>
    <mergeCell ref="CU559:CV559"/>
    <mergeCell ref="CW559:CX559"/>
    <mergeCell ref="CY559:CZ559"/>
    <mergeCell ref="DA559:DB559"/>
    <mergeCell ref="CP559:CQ559"/>
    <mergeCell ref="CH559:CI559"/>
    <mergeCell ref="CJ559:CK559"/>
    <mergeCell ref="CL559:CM559"/>
    <mergeCell ref="CN559:CO559"/>
    <mergeCell ref="CA559:CB559"/>
    <mergeCell ref="CC559:CD559"/>
    <mergeCell ref="CE559:CF559"/>
    <mergeCell ref="BW560:BX560"/>
    <mergeCell ref="BY560:BZ560"/>
    <mergeCell ref="BF560:BG560"/>
    <mergeCell ref="BH560:BI560"/>
    <mergeCell ref="BJ560:BK560"/>
    <mergeCell ref="BL560:BM560"/>
    <mergeCell ref="BN560:BO560"/>
    <mergeCell ref="BC560:BD560"/>
    <mergeCell ref="AU560:AV560"/>
    <mergeCell ref="AW560:AX560"/>
    <mergeCell ref="AY560:AZ560"/>
    <mergeCell ref="BA560:BB560"/>
    <mergeCell ref="AA562:AB562"/>
    <mergeCell ref="AC562:AD562"/>
    <mergeCell ref="AE562:AF562"/>
    <mergeCell ref="AG561:AH561"/>
    <mergeCell ref="V561:W561"/>
    <mergeCell ref="C561:D561"/>
    <mergeCell ref="E561:M561"/>
    <mergeCell ref="N561:O561"/>
    <mergeCell ref="P561:Q561"/>
    <mergeCell ref="R561:S561"/>
    <mergeCell ref="T561:U561"/>
    <mergeCell ref="DW560:DX560"/>
    <mergeCell ref="DO560:DP560"/>
    <mergeCell ref="DQ560:DR560"/>
    <mergeCell ref="DS560:DT560"/>
    <mergeCell ref="DU560:DV560"/>
    <mergeCell ref="DH560:DI560"/>
    <mergeCell ref="DJ560:DK560"/>
    <mergeCell ref="DL560:DM560"/>
    <mergeCell ref="DD560:DE560"/>
    <mergeCell ref="DF560:DG560"/>
    <mergeCell ref="CS560:CT560"/>
    <mergeCell ref="CU560:CV560"/>
    <mergeCell ref="CW560:CX560"/>
    <mergeCell ref="CY560:CZ560"/>
    <mergeCell ref="DA560:DB560"/>
    <mergeCell ref="CP560:CQ560"/>
    <mergeCell ref="CH560:CI560"/>
    <mergeCell ref="CJ560:CK560"/>
    <mergeCell ref="CL560:CM560"/>
    <mergeCell ref="CN560:CO560"/>
    <mergeCell ref="CA560:CB560"/>
    <mergeCell ref="CC560:CD560"/>
    <mergeCell ref="CE560:CF560"/>
    <mergeCell ref="BW561:BX561"/>
    <mergeCell ref="BY561:BZ561"/>
    <mergeCell ref="BF561:BG561"/>
    <mergeCell ref="BH561:BI561"/>
    <mergeCell ref="BJ561:BK561"/>
    <mergeCell ref="BL561:BM561"/>
    <mergeCell ref="BN561:BO561"/>
    <mergeCell ref="BC561:BD561"/>
    <mergeCell ref="AU561:AV561"/>
    <mergeCell ref="AW561:AX561"/>
    <mergeCell ref="AY561:AZ561"/>
    <mergeCell ref="BA561:BB561"/>
    <mergeCell ref="AN561:AO561"/>
    <mergeCell ref="AP561:AQ561"/>
    <mergeCell ref="AR561:AS561"/>
    <mergeCell ref="AJ561:AK561"/>
    <mergeCell ref="AL561:AM561"/>
    <mergeCell ref="Y561:Z561"/>
    <mergeCell ref="AA561:AB561"/>
    <mergeCell ref="AC561:AD561"/>
    <mergeCell ref="AE561:AF561"/>
    <mergeCell ref="AG560:AH560"/>
    <mergeCell ref="V560:W560"/>
    <mergeCell ref="C560:D560"/>
    <mergeCell ref="E560:M560"/>
    <mergeCell ref="N560:O560"/>
    <mergeCell ref="P560:Q560"/>
    <mergeCell ref="R560:S560"/>
    <mergeCell ref="T560:U560"/>
    <mergeCell ref="AN560:AO560"/>
    <mergeCell ref="DW561:DX561"/>
    <mergeCell ref="DO561:DP561"/>
    <mergeCell ref="DQ561:DR561"/>
    <mergeCell ref="DS561:DT561"/>
    <mergeCell ref="DU561:DV561"/>
    <mergeCell ref="DH561:DI561"/>
    <mergeCell ref="DJ561:DK561"/>
    <mergeCell ref="DL561:DM561"/>
    <mergeCell ref="DD561:DE561"/>
    <mergeCell ref="DF561:DG561"/>
    <mergeCell ref="CS561:CT561"/>
    <mergeCell ref="CU561:CV561"/>
    <mergeCell ref="CW561:CX561"/>
    <mergeCell ref="CY561:CZ561"/>
    <mergeCell ref="DA561:DB561"/>
    <mergeCell ref="CP561:CQ561"/>
    <mergeCell ref="CH561:CI561"/>
    <mergeCell ref="CJ561:CK561"/>
    <mergeCell ref="CL561:CM561"/>
    <mergeCell ref="CN561:CO561"/>
    <mergeCell ref="CA561:CB561"/>
    <mergeCell ref="CC561:CD561"/>
    <mergeCell ref="CE561:CF561"/>
    <mergeCell ref="BW562:BX562"/>
    <mergeCell ref="BY562:BZ562"/>
    <mergeCell ref="BF562:BG562"/>
    <mergeCell ref="BH562:BI562"/>
    <mergeCell ref="BJ562:BK562"/>
    <mergeCell ref="BL562:BM562"/>
    <mergeCell ref="BN562:BO562"/>
    <mergeCell ref="BC562:BD562"/>
    <mergeCell ref="AU562:AV562"/>
    <mergeCell ref="AW562:AX562"/>
    <mergeCell ref="AY562:AZ562"/>
    <mergeCell ref="BA562:BB562"/>
    <mergeCell ref="T563:U563"/>
    <mergeCell ref="V563:W563"/>
    <mergeCell ref="C563:D563"/>
    <mergeCell ref="E563:I563"/>
    <mergeCell ref="J563:M563"/>
    <mergeCell ref="N563:O563"/>
    <mergeCell ref="P563:Q563"/>
    <mergeCell ref="R563:S563"/>
    <mergeCell ref="BF563:BG563"/>
    <mergeCell ref="BH563:BI563"/>
    <mergeCell ref="BJ563:BK563"/>
    <mergeCell ref="BL563:BM563"/>
    <mergeCell ref="BN563:BO563"/>
    <mergeCell ref="BA563:BB563"/>
    <mergeCell ref="BC563:BD563"/>
    <mergeCell ref="AU563:AV563"/>
    <mergeCell ref="AW563:AX563"/>
    <mergeCell ref="AY563:AZ563"/>
    <mergeCell ref="AL563:AM563"/>
    <mergeCell ref="AN563:AO563"/>
    <mergeCell ref="AP563:AQ563"/>
    <mergeCell ref="AR563:AS563"/>
    <mergeCell ref="AJ563:AK563"/>
    <mergeCell ref="Y563:Z563"/>
    <mergeCell ref="AA563:AB563"/>
    <mergeCell ref="AC563:AD563"/>
    <mergeCell ref="AE563:AF563"/>
    <mergeCell ref="DW562:DX562"/>
    <mergeCell ref="DO562:DP562"/>
    <mergeCell ref="DQ562:DR562"/>
    <mergeCell ref="DS562:DT562"/>
    <mergeCell ref="DU562:DV562"/>
    <mergeCell ref="DH562:DI562"/>
    <mergeCell ref="DJ562:DK562"/>
    <mergeCell ref="DL562:DM562"/>
    <mergeCell ref="DD562:DE562"/>
    <mergeCell ref="DF562:DG562"/>
    <mergeCell ref="CS562:CT562"/>
    <mergeCell ref="CU562:CV562"/>
    <mergeCell ref="CW562:CX562"/>
    <mergeCell ref="CY562:CZ562"/>
    <mergeCell ref="DA562:DB562"/>
    <mergeCell ref="CP562:CQ562"/>
    <mergeCell ref="CH562:CI562"/>
    <mergeCell ref="CJ562:CK562"/>
    <mergeCell ref="CL562:CM562"/>
    <mergeCell ref="CN562:CO562"/>
    <mergeCell ref="CA562:CB562"/>
    <mergeCell ref="CC562:CD562"/>
    <mergeCell ref="CE562:CF562"/>
    <mergeCell ref="AG562:AH562"/>
    <mergeCell ref="V562:W562"/>
    <mergeCell ref="C562:D562"/>
    <mergeCell ref="E562:M562"/>
    <mergeCell ref="N562:O562"/>
    <mergeCell ref="P562:Q562"/>
    <mergeCell ref="R562:S562"/>
    <mergeCell ref="T562:U562"/>
    <mergeCell ref="AN562:AO562"/>
    <mergeCell ref="AP562:AQ562"/>
    <mergeCell ref="AR562:AS562"/>
    <mergeCell ref="AJ562:AK562"/>
    <mergeCell ref="AL562:AM562"/>
    <mergeCell ref="Y562:Z562"/>
    <mergeCell ref="DU563:DV563"/>
    <mergeCell ref="DW563:DX563"/>
    <mergeCell ref="DO563:DP563"/>
    <mergeCell ref="DQ563:DR563"/>
    <mergeCell ref="DS563:DT563"/>
    <mergeCell ref="DF563:DG563"/>
    <mergeCell ref="DH563:DI563"/>
    <mergeCell ref="DJ563:DK563"/>
    <mergeCell ref="DL563:DM563"/>
    <mergeCell ref="DD563:DE563"/>
    <mergeCell ref="CS563:CT563"/>
    <mergeCell ref="CU563:CV563"/>
    <mergeCell ref="CW563:CX563"/>
    <mergeCell ref="CY563:CZ563"/>
    <mergeCell ref="DA563:DB563"/>
    <mergeCell ref="CN563:CO563"/>
    <mergeCell ref="CP563:CQ563"/>
    <mergeCell ref="CH563:CI563"/>
    <mergeCell ref="CJ563:CK563"/>
    <mergeCell ref="CL563:CM563"/>
    <mergeCell ref="BY563:BZ563"/>
    <mergeCell ref="CA563:CB563"/>
    <mergeCell ref="CC563:CD563"/>
    <mergeCell ref="CE563:CF563"/>
    <mergeCell ref="BW563:BX563"/>
    <mergeCell ref="BW564:BX564"/>
    <mergeCell ref="BF564:BG564"/>
    <mergeCell ref="BH564:BI564"/>
    <mergeCell ref="BJ564:BK564"/>
    <mergeCell ref="BL564:BM564"/>
    <mergeCell ref="BN564:BO564"/>
    <mergeCell ref="BA564:BB564"/>
    <mergeCell ref="BC564:BD564"/>
    <mergeCell ref="AL566:AM566"/>
    <mergeCell ref="AN566:AO566"/>
    <mergeCell ref="AA566:AB566"/>
    <mergeCell ref="AC566:AD566"/>
    <mergeCell ref="AE566:AF566"/>
    <mergeCell ref="CN567:CO567"/>
    <mergeCell ref="CP567:CQ567"/>
    <mergeCell ref="Y566:Z566"/>
    <mergeCell ref="C565:D565"/>
    <mergeCell ref="E565:M565"/>
    <mergeCell ref="C566:D566"/>
    <mergeCell ref="E566:M566"/>
    <mergeCell ref="N566:O566"/>
    <mergeCell ref="P566:Q566"/>
    <mergeCell ref="R566:S566"/>
    <mergeCell ref="T566:U566"/>
    <mergeCell ref="V566:W566"/>
    <mergeCell ref="DU564:DV564"/>
    <mergeCell ref="DW564:DX564"/>
    <mergeCell ref="DO564:DP564"/>
    <mergeCell ref="DQ564:DR564"/>
    <mergeCell ref="DS564:DT564"/>
    <mergeCell ref="DF564:DG564"/>
    <mergeCell ref="DH564:DI564"/>
    <mergeCell ref="DJ564:DK564"/>
    <mergeCell ref="DL564:DM564"/>
    <mergeCell ref="DD564:DE564"/>
    <mergeCell ref="CS564:CT564"/>
    <mergeCell ref="CU564:CV564"/>
    <mergeCell ref="CW564:CX564"/>
    <mergeCell ref="CY564:CZ564"/>
    <mergeCell ref="DA564:DB564"/>
    <mergeCell ref="CN564:CO564"/>
    <mergeCell ref="CP564:CQ564"/>
    <mergeCell ref="CH564:CI564"/>
    <mergeCell ref="CJ564:CK564"/>
    <mergeCell ref="CL564:CM564"/>
    <mergeCell ref="BY564:BZ564"/>
    <mergeCell ref="CA564:CB564"/>
    <mergeCell ref="CC564:CD564"/>
    <mergeCell ref="CE564:CF564"/>
    <mergeCell ref="AG564:AH564"/>
    <mergeCell ref="AG566:AH566"/>
    <mergeCell ref="N564:O564"/>
    <mergeCell ref="P564:Q564"/>
    <mergeCell ref="R564:S564"/>
    <mergeCell ref="T564:U564"/>
    <mergeCell ref="V564:W564"/>
    <mergeCell ref="AU564:AV564"/>
    <mergeCell ref="AW564:AX564"/>
    <mergeCell ref="AY564:AZ564"/>
    <mergeCell ref="AL564:AM564"/>
    <mergeCell ref="AN564:AO564"/>
    <mergeCell ref="AP564:AQ564"/>
    <mergeCell ref="AR564:AS564"/>
    <mergeCell ref="AJ564:AK564"/>
    <mergeCell ref="Y564:Z564"/>
    <mergeCell ref="AA564:AB564"/>
    <mergeCell ref="AC564:AD564"/>
    <mergeCell ref="AE564:AF564"/>
    <mergeCell ref="DW567:DX567"/>
    <mergeCell ref="DO567:DP567"/>
    <mergeCell ref="DQ567:DR567"/>
    <mergeCell ref="DS567:DT567"/>
    <mergeCell ref="N568:O568"/>
    <mergeCell ref="P568:Q568"/>
    <mergeCell ref="R568:S568"/>
    <mergeCell ref="T568:U568"/>
    <mergeCell ref="V568:W568"/>
    <mergeCell ref="DU567:DV567"/>
    <mergeCell ref="AG567:AH567"/>
    <mergeCell ref="C567:D567"/>
    <mergeCell ref="E567:M567"/>
    <mergeCell ref="N567:O567"/>
    <mergeCell ref="P567:Q567"/>
    <mergeCell ref="R567:S567"/>
    <mergeCell ref="DO566:DP566"/>
    <mergeCell ref="DQ566:DR566"/>
    <mergeCell ref="DS566:DT566"/>
    <mergeCell ref="DU566:DV566"/>
    <mergeCell ref="DW566:DX566"/>
    <mergeCell ref="DJ566:DK566"/>
    <mergeCell ref="DL566:DM566"/>
    <mergeCell ref="DD566:DE566"/>
    <mergeCell ref="DF566:DG566"/>
    <mergeCell ref="DH566:DI566"/>
    <mergeCell ref="CU566:CV566"/>
    <mergeCell ref="CW566:CX566"/>
    <mergeCell ref="CY566:CZ566"/>
    <mergeCell ref="DA566:DB566"/>
    <mergeCell ref="CS566:CT566"/>
    <mergeCell ref="CH566:CI566"/>
    <mergeCell ref="CJ566:CK566"/>
    <mergeCell ref="CL566:CM566"/>
    <mergeCell ref="CN566:CO566"/>
    <mergeCell ref="CP566:CQ566"/>
    <mergeCell ref="CC566:CD566"/>
    <mergeCell ref="CE566:CF566"/>
    <mergeCell ref="BW566:BX566"/>
    <mergeCell ref="BY566:BZ566"/>
    <mergeCell ref="CA566:CB566"/>
    <mergeCell ref="BH566:BI566"/>
    <mergeCell ref="BJ566:BK566"/>
    <mergeCell ref="BL566:BM566"/>
    <mergeCell ref="BN566:BO566"/>
    <mergeCell ref="AU567:AV567"/>
    <mergeCell ref="AW567:AX567"/>
    <mergeCell ref="AY567:AZ567"/>
    <mergeCell ref="AL567:AM567"/>
    <mergeCell ref="AN567:AO567"/>
    <mergeCell ref="AP567:AQ567"/>
    <mergeCell ref="AR567:AS567"/>
    <mergeCell ref="AJ567:AK567"/>
    <mergeCell ref="Y567:Z567"/>
    <mergeCell ref="AA567:AB567"/>
    <mergeCell ref="AC567:AD567"/>
    <mergeCell ref="AE567:AF567"/>
    <mergeCell ref="T567:U567"/>
    <mergeCell ref="V567:W567"/>
    <mergeCell ref="BF566:BG566"/>
    <mergeCell ref="AU566:AV566"/>
    <mergeCell ref="AW566:AX566"/>
    <mergeCell ref="AY566:AZ566"/>
    <mergeCell ref="BA566:BB566"/>
    <mergeCell ref="BC566:BD566"/>
    <mergeCell ref="AP566:AQ566"/>
    <mergeCell ref="AR566:AS566"/>
    <mergeCell ref="AJ566:AK566"/>
    <mergeCell ref="DF567:DG567"/>
    <mergeCell ref="DH567:DI567"/>
    <mergeCell ref="DJ567:DK567"/>
    <mergeCell ref="DL567:DM567"/>
    <mergeCell ref="DD567:DE567"/>
    <mergeCell ref="CS567:CT567"/>
    <mergeCell ref="CU567:CV567"/>
    <mergeCell ref="CW567:CX567"/>
    <mergeCell ref="CY567:CZ567"/>
    <mergeCell ref="DA567:DB567"/>
    <mergeCell ref="CJ568:CK568"/>
    <mergeCell ref="CL568:CM568"/>
    <mergeCell ref="CN568:CO568"/>
    <mergeCell ref="CP568:CQ568"/>
    <mergeCell ref="CH568:CI568"/>
    <mergeCell ref="BW568:BX568"/>
    <mergeCell ref="BY568:BZ568"/>
    <mergeCell ref="CA568:CB568"/>
    <mergeCell ref="CC568:CD568"/>
    <mergeCell ref="CE568:CF568"/>
    <mergeCell ref="BL568:BM568"/>
    <mergeCell ref="BN568:BO568"/>
    <mergeCell ref="BF568:BG568"/>
    <mergeCell ref="BH568:BI568"/>
    <mergeCell ref="BJ568:BK568"/>
    <mergeCell ref="AW568:AX568"/>
    <mergeCell ref="AY568:AZ568"/>
    <mergeCell ref="BA568:BB568"/>
    <mergeCell ref="BC568:BD568"/>
    <mergeCell ref="CH567:CI567"/>
    <mergeCell ref="CJ567:CK567"/>
    <mergeCell ref="CL567:CM567"/>
    <mergeCell ref="BY567:BZ567"/>
    <mergeCell ref="CA567:CB567"/>
    <mergeCell ref="CC567:CD567"/>
    <mergeCell ref="CE567:CF567"/>
    <mergeCell ref="BW567:BX567"/>
    <mergeCell ref="BF567:BG567"/>
    <mergeCell ref="BH567:BI567"/>
    <mergeCell ref="BJ567:BK567"/>
    <mergeCell ref="BL567:BM567"/>
    <mergeCell ref="BN567:BO567"/>
    <mergeCell ref="BA567:BB567"/>
    <mergeCell ref="BC567:BD567"/>
    <mergeCell ref="AP569:AQ569"/>
    <mergeCell ref="AR569:AS569"/>
    <mergeCell ref="AJ569:AK569"/>
    <mergeCell ref="AL569:AM569"/>
    <mergeCell ref="AN569:AO569"/>
    <mergeCell ref="AA569:AB569"/>
    <mergeCell ref="AC569:AD569"/>
    <mergeCell ref="AE569:AF569"/>
    <mergeCell ref="Y569:Z569"/>
    <mergeCell ref="C569:D569"/>
    <mergeCell ref="E569:M569"/>
    <mergeCell ref="N569:O569"/>
    <mergeCell ref="P569:Q569"/>
    <mergeCell ref="R569:S569"/>
    <mergeCell ref="T569:U569"/>
    <mergeCell ref="V569:W569"/>
    <mergeCell ref="DQ568:DR568"/>
    <mergeCell ref="DS568:DT568"/>
    <mergeCell ref="DU568:DV568"/>
    <mergeCell ref="DW568:DX568"/>
    <mergeCell ref="DO568:DP568"/>
    <mergeCell ref="DD568:DE568"/>
    <mergeCell ref="DF568:DG568"/>
    <mergeCell ref="DH568:DI568"/>
    <mergeCell ref="DJ568:DK568"/>
    <mergeCell ref="DL568:DM568"/>
    <mergeCell ref="CY568:CZ568"/>
    <mergeCell ref="DA568:DB568"/>
    <mergeCell ref="CS568:CT568"/>
    <mergeCell ref="CU568:CV568"/>
    <mergeCell ref="CW568:CX568"/>
    <mergeCell ref="CH569:CI569"/>
    <mergeCell ref="CJ569:CK569"/>
    <mergeCell ref="CL569:CM569"/>
    <mergeCell ref="CN569:CO569"/>
    <mergeCell ref="CP569:CQ569"/>
    <mergeCell ref="CC569:CD569"/>
    <mergeCell ref="CE569:CF569"/>
    <mergeCell ref="BW569:BX569"/>
    <mergeCell ref="BY569:BZ569"/>
    <mergeCell ref="CA569:CB569"/>
    <mergeCell ref="BH569:BI569"/>
    <mergeCell ref="BJ569:BK569"/>
    <mergeCell ref="BL569:BM569"/>
    <mergeCell ref="BN569:BO569"/>
    <mergeCell ref="BF569:BG569"/>
    <mergeCell ref="AU569:AV569"/>
    <mergeCell ref="AW569:AX569"/>
    <mergeCell ref="AY569:AZ569"/>
    <mergeCell ref="BA569:BB569"/>
    <mergeCell ref="BC569:BD569"/>
    <mergeCell ref="AG568:AH568"/>
    <mergeCell ref="AU568:AV568"/>
    <mergeCell ref="AJ568:AK568"/>
    <mergeCell ref="AL568:AM568"/>
    <mergeCell ref="AN568:AO568"/>
    <mergeCell ref="AP568:AQ568"/>
    <mergeCell ref="AR568:AS568"/>
    <mergeCell ref="AE568:AF568"/>
    <mergeCell ref="Y568:Z568"/>
    <mergeCell ref="AA568:AB568"/>
    <mergeCell ref="AC568:AD568"/>
    <mergeCell ref="C568:D568"/>
    <mergeCell ref="E568:M568"/>
    <mergeCell ref="DO569:DP569"/>
    <mergeCell ref="DQ569:DR569"/>
    <mergeCell ref="DS569:DT569"/>
    <mergeCell ref="DU569:DV569"/>
    <mergeCell ref="DW569:DX569"/>
    <mergeCell ref="DJ569:DK569"/>
    <mergeCell ref="DL569:DM569"/>
    <mergeCell ref="DD569:DE569"/>
    <mergeCell ref="DF569:DG569"/>
    <mergeCell ref="DH569:DI569"/>
    <mergeCell ref="CU569:CV569"/>
    <mergeCell ref="CW569:CX569"/>
    <mergeCell ref="CY569:CZ569"/>
    <mergeCell ref="DA569:DB569"/>
    <mergeCell ref="CS569:CT569"/>
    <mergeCell ref="CH570:CI570"/>
    <mergeCell ref="CJ570:CK570"/>
    <mergeCell ref="CL570:CM570"/>
    <mergeCell ref="BY570:BZ570"/>
    <mergeCell ref="CA570:CB570"/>
    <mergeCell ref="CC570:CD570"/>
    <mergeCell ref="CE570:CF570"/>
    <mergeCell ref="BW570:BX570"/>
    <mergeCell ref="BF570:BG570"/>
    <mergeCell ref="BH570:BI570"/>
    <mergeCell ref="BJ570:BK570"/>
    <mergeCell ref="BL570:BM570"/>
    <mergeCell ref="BN570:BO570"/>
    <mergeCell ref="BA570:BB570"/>
    <mergeCell ref="BC570:BD570"/>
    <mergeCell ref="AU570:AV570"/>
    <mergeCell ref="AW570:AX570"/>
    <mergeCell ref="AY570:AZ570"/>
    <mergeCell ref="C571:D571"/>
    <mergeCell ref="E571:M571"/>
    <mergeCell ref="N571:O571"/>
    <mergeCell ref="P571:Q571"/>
    <mergeCell ref="R571:S571"/>
    <mergeCell ref="T571:U571"/>
    <mergeCell ref="V571:W571"/>
    <mergeCell ref="DU570:DV570"/>
    <mergeCell ref="DW570:DX570"/>
    <mergeCell ref="DO570:DP570"/>
    <mergeCell ref="DQ570:DR570"/>
    <mergeCell ref="DS570:DT570"/>
    <mergeCell ref="DF570:DG570"/>
    <mergeCell ref="DH570:DI570"/>
    <mergeCell ref="DJ570:DK570"/>
    <mergeCell ref="DL570:DM570"/>
    <mergeCell ref="DD570:DE570"/>
    <mergeCell ref="CS570:CT570"/>
    <mergeCell ref="CU570:CV570"/>
    <mergeCell ref="CW570:CX570"/>
    <mergeCell ref="CY570:CZ570"/>
    <mergeCell ref="DA570:DB570"/>
    <mergeCell ref="CN570:CO570"/>
    <mergeCell ref="CP570:CQ570"/>
    <mergeCell ref="CH571:CI571"/>
    <mergeCell ref="BW571:BX571"/>
    <mergeCell ref="BY571:BZ571"/>
    <mergeCell ref="CA571:CB571"/>
    <mergeCell ref="CC571:CD571"/>
    <mergeCell ref="CE571:CF571"/>
    <mergeCell ref="BL571:BM571"/>
    <mergeCell ref="BN571:BO571"/>
    <mergeCell ref="BF571:BG571"/>
    <mergeCell ref="BH571:BI571"/>
    <mergeCell ref="BJ571:BK571"/>
    <mergeCell ref="AW571:AX571"/>
    <mergeCell ref="AY571:AZ571"/>
    <mergeCell ref="BA571:BB571"/>
    <mergeCell ref="BC571:BD571"/>
    <mergeCell ref="AU571:AV571"/>
    <mergeCell ref="AG570:AH570"/>
    <mergeCell ref="AL570:AM570"/>
    <mergeCell ref="AN570:AO570"/>
    <mergeCell ref="AP570:AQ570"/>
    <mergeCell ref="AR570:AS570"/>
    <mergeCell ref="AJ570:AK570"/>
    <mergeCell ref="Y570:Z570"/>
    <mergeCell ref="AA570:AB570"/>
    <mergeCell ref="AC570:AD570"/>
    <mergeCell ref="AE570:AF570"/>
    <mergeCell ref="T570:U570"/>
    <mergeCell ref="V570:W570"/>
    <mergeCell ref="C570:D570"/>
    <mergeCell ref="E570:M570"/>
    <mergeCell ref="N570:O570"/>
    <mergeCell ref="P570:Q570"/>
    <mergeCell ref="R570:S570"/>
    <mergeCell ref="T572:U572"/>
    <mergeCell ref="V572:W572"/>
    <mergeCell ref="DQ571:DR571"/>
    <mergeCell ref="DS571:DT571"/>
    <mergeCell ref="DU571:DV571"/>
    <mergeCell ref="DW571:DX571"/>
    <mergeCell ref="DO571:DP571"/>
    <mergeCell ref="DD571:DE571"/>
    <mergeCell ref="DF571:DG571"/>
    <mergeCell ref="DH571:DI571"/>
    <mergeCell ref="DJ571:DK571"/>
    <mergeCell ref="DL571:DM571"/>
    <mergeCell ref="CY571:CZ571"/>
    <mergeCell ref="DA571:DB571"/>
    <mergeCell ref="CS571:CT571"/>
    <mergeCell ref="CU571:CV571"/>
    <mergeCell ref="CW571:CX571"/>
    <mergeCell ref="CJ571:CK571"/>
    <mergeCell ref="CL571:CM571"/>
    <mergeCell ref="CN571:CO571"/>
    <mergeCell ref="CP571:CQ571"/>
    <mergeCell ref="CC572:CD572"/>
    <mergeCell ref="CE572:CF572"/>
    <mergeCell ref="BW572:BX572"/>
    <mergeCell ref="BY572:BZ572"/>
    <mergeCell ref="CA572:CB572"/>
    <mergeCell ref="BH572:BI572"/>
    <mergeCell ref="BJ572:BK572"/>
    <mergeCell ref="BL572:BM572"/>
    <mergeCell ref="BN572:BO572"/>
    <mergeCell ref="BF572:BG572"/>
    <mergeCell ref="AU572:AV572"/>
    <mergeCell ref="AW572:AX572"/>
    <mergeCell ref="AY572:AZ572"/>
    <mergeCell ref="BA572:BB572"/>
    <mergeCell ref="BC572:BD572"/>
    <mergeCell ref="AP572:AQ572"/>
    <mergeCell ref="AR572:AS572"/>
    <mergeCell ref="AG571:AH571"/>
    <mergeCell ref="AJ571:AK571"/>
    <mergeCell ref="AL571:AM571"/>
    <mergeCell ref="AN571:AO571"/>
    <mergeCell ref="AP571:AQ571"/>
    <mergeCell ref="AR571:AS571"/>
    <mergeCell ref="AE571:AF571"/>
    <mergeCell ref="Y571:Z571"/>
    <mergeCell ref="AA571:AB571"/>
    <mergeCell ref="AC571:AD571"/>
    <mergeCell ref="AJ573:AK573"/>
    <mergeCell ref="Y573:Z573"/>
    <mergeCell ref="AA573:AB573"/>
    <mergeCell ref="AC573:AD573"/>
    <mergeCell ref="AE573:AF573"/>
    <mergeCell ref="T573:U573"/>
    <mergeCell ref="V573:W573"/>
    <mergeCell ref="C573:D573"/>
    <mergeCell ref="E573:M573"/>
    <mergeCell ref="N573:O573"/>
    <mergeCell ref="P573:Q573"/>
    <mergeCell ref="R573:S573"/>
    <mergeCell ref="DO572:DP572"/>
    <mergeCell ref="DQ572:DR572"/>
    <mergeCell ref="DS572:DT572"/>
    <mergeCell ref="DU572:DV572"/>
    <mergeCell ref="DW572:DX572"/>
    <mergeCell ref="DJ572:DK572"/>
    <mergeCell ref="DL572:DM572"/>
    <mergeCell ref="DD572:DE572"/>
    <mergeCell ref="DF572:DG572"/>
    <mergeCell ref="DH572:DI572"/>
    <mergeCell ref="CU572:CV572"/>
    <mergeCell ref="CW572:CX572"/>
    <mergeCell ref="CY572:CZ572"/>
    <mergeCell ref="DA572:DB572"/>
    <mergeCell ref="CS572:CT572"/>
    <mergeCell ref="CH572:CI572"/>
    <mergeCell ref="CJ572:CK572"/>
    <mergeCell ref="CL572:CM572"/>
    <mergeCell ref="CN572:CO572"/>
    <mergeCell ref="CP572:CQ572"/>
    <mergeCell ref="BY573:BZ573"/>
    <mergeCell ref="CA573:CB573"/>
    <mergeCell ref="CC573:CD573"/>
    <mergeCell ref="CE573:CF573"/>
    <mergeCell ref="BW573:BX573"/>
    <mergeCell ref="BF573:BG573"/>
    <mergeCell ref="BH573:BI573"/>
    <mergeCell ref="BJ573:BK573"/>
    <mergeCell ref="BL573:BM573"/>
    <mergeCell ref="BN573:BO573"/>
    <mergeCell ref="BA573:BB573"/>
    <mergeCell ref="BC573:BD573"/>
    <mergeCell ref="AU573:AV573"/>
    <mergeCell ref="AW573:AX573"/>
    <mergeCell ref="AY573:AZ573"/>
    <mergeCell ref="AL573:AM573"/>
    <mergeCell ref="AN573:AO573"/>
    <mergeCell ref="AP573:AQ573"/>
    <mergeCell ref="AR573:AS573"/>
    <mergeCell ref="AG572:AH572"/>
    <mergeCell ref="AJ572:AK572"/>
    <mergeCell ref="AL572:AM572"/>
    <mergeCell ref="AN572:AO572"/>
    <mergeCell ref="AA572:AB572"/>
    <mergeCell ref="AC572:AD572"/>
    <mergeCell ref="AE572:AF572"/>
    <mergeCell ref="Y572:Z572"/>
    <mergeCell ref="C572:D572"/>
    <mergeCell ref="E572:M572"/>
    <mergeCell ref="N572:O572"/>
    <mergeCell ref="P572:Q572"/>
    <mergeCell ref="R572:S572"/>
    <mergeCell ref="DU573:DV573"/>
    <mergeCell ref="DW573:DX573"/>
    <mergeCell ref="DO573:DP573"/>
    <mergeCell ref="DQ573:DR573"/>
    <mergeCell ref="DS573:DT573"/>
    <mergeCell ref="DF573:DG573"/>
    <mergeCell ref="DH573:DI573"/>
    <mergeCell ref="DJ573:DK573"/>
    <mergeCell ref="DL573:DM573"/>
    <mergeCell ref="DD573:DE573"/>
    <mergeCell ref="CS573:CT573"/>
    <mergeCell ref="CU573:CV573"/>
    <mergeCell ref="CW573:CX573"/>
    <mergeCell ref="CY573:CZ573"/>
    <mergeCell ref="DA573:DB573"/>
    <mergeCell ref="CN573:CO573"/>
    <mergeCell ref="CP573:CQ573"/>
    <mergeCell ref="CH573:CI573"/>
    <mergeCell ref="CJ573:CK573"/>
    <mergeCell ref="CL573:CM573"/>
    <mergeCell ref="BW574:BX574"/>
    <mergeCell ref="BY574:BZ574"/>
    <mergeCell ref="CA574:CB574"/>
    <mergeCell ref="CC574:CD574"/>
    <mergeCell ref="CE574:CF574"/>
    <mergeCell ref="BL574:BM574"/>
    <mergeCell ref="BN574:BO574"/>
    <mergeCell ref="BF574:BG574"/>
    <mergeCell ref="BH574:BI574"/>
    <mergeCell ref="BJ574:BK574"/>
    <mergeCell ref="AW574:AX574"/>
    <mergeCell ref="AY574:AZ574"/>
    <mergeCell ref="BA574:BB574"/>
    <mergeCell ref="BC574:BD574"/>
    <mergeCell ref="C575:D575"/>
    <mergeCell ref="E575:M575"/>
    <mergeCell ref="N575:O575"/>
    <mergeCell ref="P575:Q575"/>
    <mergeCell ref="R575:S575"/>
    <mergeCell ref="T575:U575"/>
    <mergeCell ref="V575:W575"/>
    <mergeCell ref="DQ574:DR574"/>
    <mergeCell ref="DS574:DT574"/>
    <mergeCell ref="DU574:DV574"/>
    <mergeCell ref="DW574:DX574"/>
    <mergeCell ref="DO574:DP574"/>
    <mergeCell ref="DD574:DE574"/>
    <mergeCell ref="DF574:DG574"/>
    <mergeCell ref="DH574:DI574"/>
    <mergeCell ref="DJ574:DK574"/>
    <mergeCell ref="DL574:DM574"/>
    <mergeCell ref="CY574:CZ574"/>
    <mergeCell ref="DA574:DB574"/>
    <mergeCell ref="CS574:CT574"/>
    <mergeCell ref="CU574:CV574"/>
    <mergeCell ref="CW574:CX574"/>
    <mergeCell ref="CJ574:CK574"/>
    <mergeCell ref="CL574:CM574"/>
    <mergeCell ref="CN574:CO574"/>
    <mergeCell ref="CP574:CQ574"/>
    <mergeCell ref="CH574:CI574"/>
    <mergeCell ref="BW575:BX575"/>
    <mergeCell ref="BY575:BZ575"/>
    <mergeCell ref="CA575:CB575"/>
    <mergeCell ref="BH575:BI575"/>
    <mergeCell ref="BJ575:BK575"/>
    <mergeCell ref="BL575:BM575"/>
    <mergeCell ref="BN575:BO575"/>
    <mergeCell ref="BF575:BG575"/>
    <mergeCell ref="AU575:AV575"/>
    <mergeCell ref="AW575:AX575"/>
    <mergeCell ref="AY575:AZ575"/>
    <mergeCell ref="BA575:BB575"/>
    <mergeCell ref="BC575:BD575"/>
    <mergeCell ref="AP575:AQ575"/>
    <mergeCell ref="AR575:AS575"/>
    <mergeCell ref="AJ575:AK575"/>
    <mergeCell ref="AL575:AM575"/>
    <mergeCell ref="AN575:AO575"/>
    <mergeCell ref="AG574:AH574"/>
    <mergeCell ref="AE574:AF574"/>
    <mergeCell ref="Y574:Z574"/>
    <mergeCell ref="AA574:AB574"/>
    <mergeCell ref="AC574:AD574"/>
    <mergeCell ref="C574:D574"/>
    <mergeCell ref="E574:M574"/>
    <mergeCell ref="N574:O574"/>
    <mergeCell ref="P574:Q574"/>
    <mergeCell ref="R574:S574"/>
    <mergeCell ref="T574:U574"/>
    <mergeCell ref="V574:W574"/>
    <mergeCell ref="AU574:AV574"/>
    <mergeCell ref="AJ574:AK574"/>
    <mergeCell ref="AL574:AM574"/>
    <mergeCell ref="AN574:AO574"/>
    <mergeCell ref="AP574:AQ574"/>
    <mergeCell ref="AR574:AS574"/>
    <mergeCell ref="N576:O576"/>
    <mergeCell ref="P576:Q576"/>
    <mergeCell ref="R576:S576"/>
    <mergeCell ref="DO575:DP575"/>
    <mergeCell ref="DQ575:DR575"/>
    <mergeCell ref="DS575:DT575"/>
    <mergeCell ref="DU575:DV575"/>
    <mergeCell ref="DW575:DX575"/>
    <mergeCell ref="DJ575:DK575"/>
    <mergeCell ref="DL575:DM575"/>
    <mergeCell ref="DD575:DE575"/>
    <mergeCell ref="DF575:DG575"/>
    <mergeCell ref="DH575:DI575"/>
    <mergeCell ref="CU575:CV575"/>
    <mergeCell ref="CW575:CX575"/>
    <mergeCell ref="CY575:CZ575"/>
    <mergeCell ref="DA575:DB575"/>
    <mergeCell ref="CS575:CT575"/>
    <mergeCell ref="CH575:CI575"/>
    <mergeCell ref="CJ575:CK575"/>
    <mergeCell ref="CL575:CM575"/>
    <mergeCell ref="CN575:CO575"/>
    <mergeCell ref="CP575:CQ575"/>
    <mergeCell ref="CC575:CD575"/>
    <mergeCell ref="CE575:CF575"/>
    <mergeCell ref="BW576:BX576"/>
    <mergeCell ref="BF576:BG576"/>
    <mergeCell ref="BH576:BI576"/>
    <mergeCell ref="BJ576:BK576"/>
    <mergeCell ref="BL576:BM576"/>
    <mergeCell ref="BN576:BO576"/>
    <mergeCell ref="BA576:BB576"/>
    <mergeCell ref="BC576:BD576"/>
    <mergeCell ref="AU576:AV576"/>
    <mergeCell ref="AW576:AX576"/>
    <mergeCell ref="AY576:AZ576"/>
    <mergeCell ref="AL576:AM576"/>
    <mergeCell ref="AN576:AO576"/>
    <mergeCell ref="AP576:AQ576"/>
    <mergeCell ref="AR576:AS576"/>
    <mergeCell ref="AJ576:AK576"/>
    <mergeCell ref="AG575:AH575"/>
    <mergeCell ref="AA575:AB575"/>
    <mergeCell ref="AC575:AD575"/>
    <mergeCell ref="AE575:AF575"/>
    <mergeCell ref="Y575:Z575"/>
    <mergeCell ref="AN578:AO578"/>
    <mergeCell ref="AA578:AB578"/>
    <mergeCell ref="AC578:AD578"/>
    <mergeCell ref="AE578:AF578"/>
    <mergeCell ref="AG577:AH577"/>
    <mergeCell ref="Y577:Z577"/>
    <mergeCell ref="AA577:AB577"/>
    <mergeCell ref="AC577:AD577"/>
    <mergeCell ref="C577:D577"/>
    <mergeCell ref="E577:M577"/>
    <mergeCell ref="N577:O577"/>
    <mergeCell ref="P577:Q577"/>
    <mergeCell ref="R577:S577"/>
    <mergeCell ref="T577:U577"/>
    <mergeCell ref="V577:W577"/>
    <mergeCell ref="DU576:DV576"/>
    <mergeCell ref="DW576:DX576"/>
    <mergeCell ref="DO576:DP576"/>
    <mergeCell ref="DQ576:DR576"/>
    <mergeCell ref="DS576:DT576"/>
    <mergeCell ref="DF576:DG576"/>
    <mergeCell ref="DH576:DI576"/>
    <mergeCell ref="DJ576:DK576"/>
    <mergeCell ref="DL576:DM576"/>
    <mergeCell ref="DD576:DE576"/>
    <mergeCell ref="CS576:CT576"/>
    <mergeCell ref="CU576:CV576"/>
    <mergeCell ref="CW576:CX576"/>
    <mergeCell ref="CY576:CZ576"/>
    <mergeCell ref="DA576:DB576"/>
    <mergeCell ref="CN576:CO576"/>
    <mergeCell ref="CP576:CQ576"/>
    <mergeCell ref="CH576:CI576"/>
    <mergeCell ref="CJ576:CK576"/>
    <mergeCell ref="CL576:CM576"/>
    <mergeCell ref="BY576:BZ576"/>
    <mergeCell ref="CA576:CB576"/>
    <mergeCell ref="CC576:CD576"/>
    <mergeCell ref="CE576:CF576"/>
    <mergeCell ref="BL577:BM577"/>
    <mergeCell ref="BN577:BO577"/>
    <mergeCell ref="BF577:BG577"/>
    <mergeCell ref="BH577:BI577"/>
    <mergeCell ref="BJ577:BK577"/>
    <mergeCell ref="AW577:AX577"/>
    <mergeCell ref="AY577:AZ577"/>
    <mergeCell ref="BA577:BB577"/>
    <mergeCell ref="BC577:BD577"/>
    <mergeCell ref="AU577:AV577"/>
    <mergeCell ref="AJ577:AK577"/>
    <mergeCell ref="AL577:AM577"/>
    <mergeCell ref="AN577:AO577"/>
    <mergeCell ref="AP577:AQ577"/>
    <mergeCell ref="AR577:AS577"/>
    <mergeCell ref="AE577:AF577"/>
    <mergeCell ref="AG576:AH576"/>
    <mergeCell ref="Y576:Z576"/>
    <mergeCell ref="AA576:AB576"/>
    <mergeCell ref="AC576:AD576"/>
    <mergeCell ref="AE576:AF576"/>
    <mergeCell ref="T576:U576"/>
    <mergeCell ref="V576:W576"/>
    <mergeCell ref="C576:D576"/>
    <mergeCell ref="E576:M576"/>
    <mergeCell ref="DQ577:DR577"/>
    <mergeCell ref="DS577:DT577"/>
    <mergeCell ref="DU577:DV577"/>
    <mergeCell ref="DW577:DX577"/>
    <mergeCell ref="DO577:DP577"/>
    <mergeCell ref="DD577:DE577"/>
    <mergeCell ref="DF577:DG577"/>
    <mergeCell ref="DH577:DI577"/>
    <mergeCell ref="DJ577:DK577"/>
    <mergeCell ref="DL577:DM577"/>
    <mergeCell ref="CY577:CZ577"/>
    <mergeCell ref="DA577:DB577"/>
    <mergeCell ref="CS577:CT577"/>
    <mergeCell ref="CU577:CV577"/>
    <mergeCell ref="CW577:CX577"/>
    <mergeCell ref="CJ577:CK577"/>
    <mergeCell ref="CL577:CM577"/>
    <mergeCell ref="CN577:CO577"/>
    <mergeCell ref="CP577:CQ577"/>
    <mergeCell ref="CH577:CI577"/>
    <mergeCell ref="BW577:BX577"/>
    <mergeCell ref="BY577:BZ577"/>
    <mergeCell ref="CA577:CB577"/>
    <mergeCell ref="CC577:CD577"/>
    <mergeCell ref="CE577:CF577"/>
    <mergeCell ref="BH578:BI578"/>
    <mergeCell ref="BJ578:BK578"/>
    <mergeCell ref="BL578:BM578"/>
    <mergeCell ref="BN578:BO578"/>
    <mergeCell ref="BF578:BG578"/>
    <mergeCell ref="AU578:AV578"/>
    <mergeCell ref="AW578:AX578"/>
    <mergeCell ref="AY578:AZ578"/>
    <mergeCell ref="BA578:BB578"/>
    <mergeCell ref="BC578:BD578"/>
    <mergeCell ref="T579:U579"/>
    <mergeCell ref="V579:W579"/>
    <mergeCell ref="C579:D579"/>
    <mergeCell ref="E579:M579"/>
    <mergeCell ref="N579:O579"/>
    <mergeCell ref="P579:Q579"/>
    <mergeCell ref="R579:S579"/>
    <mergeCell ref="DO578:DP578"/>
    <mergeCell ref="DQ578:DR578"/>
    <mergeCell ref="DS578:DT578"/>
    <mergeCell ref="DU578:DV578"/>
    <mergeCell ref="DW578:DX578"/>
    <mergeCell ref="DJ578:DK578"/>
    <mergeCell ref="DL578:DM578"/>
    <mergeCell ref="DD578:DE578"/>
    <mergeCell ref="DF578:DG578"/>
    <mergeCell ref="DH578:DI578"/>
    <mergeCell ref="CU578:CV578"/>
    <mergeCell ref="CW578:CX578"/>
    <mergeCell ref="CY578:CZ578"/>
    <mergeCell ref="DA578:DB578"/>
    <mergeCell ref="CS578:CT578"/>
    <mergeCell ref="CH578:CI578"/>
    <mergeCell ref="CJ578:CK578"/>
    <mergeCell ref="CL578:CM578"/>
    <mergeCell ref="CN578:CO578"/>
    <mergeCell ref="CP578:CQ578"/>
    <mergeCell ref="CC578:CD578"/>
    <mergeCell ref="CE578:CF578"/>
    <mergeCell ref="BW578:BX578"/>
    <mergeCell ref="BY578:BZ578"/>
    <mergeCell ref="CA578:CB578"/>
    <mergeCell ref="BF579:BG579"/>
    <mergeCell ref="BH579:BI579"/>
    <mergeCell ref="BJ579:BK579"/>
    <mergeCell ref="BL579:BM579"/>
    <mergeCell ref="BN579:BO579"/>
    <mergeCell ref="BA579:BB579"/>
    <mergeCell ref="BC579:BD579"/>
    <mergeCell ref="AU579:AV579"/>
    <mergeCell ref="AW579:AX579"/>
    <mergeCell ref="AY579:AZ579"/>
    <mergeCell ref="AL579:AM579"/>
    <mergeCell ref="AN579:AO579"/>
    <mergeCell ref="AP579:AQ579"/>
    <mergeCell ref="AR579:AS579"/>
    <mergeCell ref="AJ579:AK579"/>
    <mergeCell ref="Y579:Z579"/>
    <mergeCell ref="AA579:AB579"/>
    <mergeCell ref="AC579:AD579"/>
    <mergeCell ref="AE579:AF579"/>
    <mergeCell ref="AG578:AH578"/>
    <mergeCell ref="Y578:Z578"/>
    <mergeCell ref="C578:D578"/>
    <mergeCell ref="E578:M578"/>
    <mergeCell ref="N578:O578"/>
    <mergeCell ref="P578:Q578"/>
    <mergeCell ref="R578:S578"/>
    <mergeCell ref="T578:U578"/>
    <mergeCell ref="V578:W578"/>
    <mergeCell ref="AP578:AQ578"/>
    <mergeCell ref="AR578:AS578"/>
    <mergeCell ref="AJ578:AK578"/>
    <mergeCell ref="AL578:AM578"/>
    <mergeCell ref="DU579:DV579"/>
    <mergeCell ref="DW579:DX579"/>
    <mergeCell ref="DO579:DP579"/>
    <mergeCell ref="DQ579:DR579"/>
    <mergeCell ref="DS579:DT579"/>
    <mergeCell ref="DF579:DG579"/>
    <mergeCell ref="DH579:DI579"/>
    <mergeCell ref="DJ579:DK579"/>
    <mergeCell ref="DL579:DM579"/>
    <mergeCell ref="DD579:DE579"/>
    <mergeCell ref="CS579:CT579"/>
    <mergeCell ref="CU579:CV579"/>
    <mergeCell ref="CW579:CX579"/>
    <mergeCell ref="CY579:CZ579"/>
    <mergeCell ref="DA579:DB579"/>
    <mergeCell ref="CN579:CO579"/>
    <mergeCell ref="CP579:CQ579"/>
    <mergeCell ref="CH579:CI579"/>
    <mergeCell ref="CJ579:CK579"/>
    <mergeCell ref="CL579:CM579"/>
    <mergeCell ref="BY579:BZ579"/>
    <mergeCell ref="CA579:CB579"/>
    <mergeCell ref="CC579:CD579"/>
    <mergeCell ref="CE579:CF579"/>
    <mergeCell ref="BW579:BX579"/>
    <mergeCell ref="BF580:BG580"/>
    <mergeCell ref="BH580:BI580"/>
    <mergeCell ref="BJ580:BK580"/>
    <mergeCell ref="AW580:AX580"/>
    <mergeCell ref="AY580:AZ580"/>
    <mergeCell ref="BA580:BB580"/>
    <mergeCell ref="BC580:BD580"/>
    <mergeCell ref="AU580:AV580"/>
    <mergeCell ref="AL581:AM581"/>
    <mergeCell ref="AN581:AO581"/>
    <mergeCell ref="AA581:AB581"/>
    <mergeCell ref="AC581:AD581"/>
    <mergeCell ref="AE581:AF581"/>
    <mergeCell ref="CN582:CO582"/>
    <mergeCell ref="CP582:CQ582"/>
    <mergeCell ref="Y581:Z581"/>
    <mergeCell ref="C581:D581"/>
    <mergeCell ref="E581:M581"/>
    <mergeCell ref="N581:O581"/>
    <mergeCell ref="P581:Q581"/>
    <mergeCell ref="R581:S581"/>
    <mergeCell ref="T581:U581"/>
    <mergeCell ref="V581:W581"/>
    <mergeCell ref="DQ580:DR580"/>
    <mergeCell ref="DS580:DT580"/>
    <mergeCell ref="DU580:DV580"/>
    <mergeCell ref="DW580:DX580"/>
    <mergeCell ref="DO580:DP580"/>
    <mergeCell ref="DD580:DE580"/>
    <mergeCell ref="DF580:DG580"/>
    <mergeCell ref="DH580:DI580"/>
    <mergeCell ref="DJ580:DK580"/>
    <mergeCell ref="DL580:DM580"/>
    <mergeCell ref="CY580:CZ580"/>
    <mergeCell ref="DA580:DB580"/>
    <mergeCell ref="CS580:CT580"/>
    <mergeCell ref="CU580:CV580"/>
    <mergeCell ref="CW580:CX580"/>
    <mergeCell ref="CJ580:CK580"/>
    <mergeCell ref="CL580:CM580"/>
    <mergeCell ref="CN580:CO580"/>
    <mergeCell ref="CP580:CQ580"/>
    <mergeCell ref="CH580:CI580"/>
    <mergeCell ref="BW580:BX580"/>
    <mergeCell ref="BY580:BZ580"/>
    <mergeCell ref="CA580:CB580"/>
    <mergeCell ref="CC580:CD580"/>
    <mergeCell ref="CE580:CF580"/>
    <mergeCell ref="BL580:BM580"/>
    <mergeCell ref="BN580:BO580"/>
    <mergeCell ref="AG580:AH580"/>
    <mergeCell ref="AG581:AH581"/>
    <mergeCell ref="C580:D580"/>
    <mergeCell ref="E580:M580"/>
    <mergeCell ref="N580:O580"/>
    <mergeCell ref="P580:Q580"/>
    <mergeCell ref="R580:S580"/>
    <mergeCell ref="T580:U580"/>
    <mergeCell ref="V580:W580"/>
    <mergeCell ref="AJ580:AK580"/>
    <mergeCell ref="AL580:AM580"/>
    <mergeCell ref="AN580:AO580"/>
    <mergeCell ref="AP580:AQ580"/>
    <mergeCell ref="AR580:AS580"/>
    <mergeCell ref="AE580:AF580"/>
    <mergeCell ref="Y580:Z580"/>
    <mergeCell ref="AA580:AB580"/>
    <mergeCell ref="AC580:AD580"/>
    <mergeCell ref="DW582:DX582"/>
    <mergeCell ref="DO582:DP582"/>
    <mergeCell ref="DQ582:DR582"/>
    <mergeCell ref="DS582:DT582"/>
    <mergeCell ref="N583:O583"/>
    <mergeCell ref="P583:Q583"/>
    <mergeCell ref="R583:S583"/>
    <mergeCell ref="T583:U583"/>
    <mergeCell ref="V583:W583"/>
    <mergeCell ref="DU582:DV582"/>
    <mergeCell ref="AG582:AH582"/>
    <mergeCell ref="C582:D582"/>
    <mergeCell ref="E582:M582"/>
    <mergeCell ref="N582:O582"/>
    <mergeCell ref="P582:Q582"/>
    <mergeCell ref="R582:S582"/>
    <mergeCell ref="DO581:DP581"/>
    <mergeCell ref="DQ581:DR581"/>
    <mergeCell ref="DS581:DT581"/>
    <mergeCell ref="DU581:DV581"/>
    <mergeCell ref="DW581:DX581"/>
    <mergeCell ref="DJ581:DK581"/>
    <mergeCell ref="DL581:DM581"/>
    <mergeCell ref="DD581:DE581"/>
    <mergeCell ref="DF581:DG581"/>
    <mergeCell ref="DH581:DI581"/>
    <mergeCell ref="CU581:CV581"/>
    <mergeCell ref="CW581:CX581"/>
    <mergeCell ref="CY581:CZ581"/>
    <mergeCell ref="DA581:DB581"/>
    <mergeCell ref="CS581:CT581"/>
    <mergeCell ref="CH581:CI581"/>
    <mergeCell ref="CJ581:CK581"/>
    <mergeCell ref="CL581:CM581"/>
    <mergeCell ref="CN581:CO581"/>
    <mergeCell ref="CP581:CQ581"/>
    <mergeCell ref="CC581:CD581"/>
    <mergeCell ref="CE581:CF581"/>
    <mergeCell ref="BW581:BX581"/>
    <mergeCell ref="BY581:BZ581"/>
    <mergeCell ref="CA581:CB581"/>
    <mergeCell ref="BH581:BI581"/>
    <mergeCell ref="BJ581:BK581"/>
    <mergeCell ref="BL581:BM581"/>
    <mergeCell ref="BN581:BO581"/>
    <mergeCell ref="AU582:AV582"/>
    <mergeCell ref="AW582:AX582"/>
    <mergeCell ref="AY582:AZ582"/>
    <mergeCell ref="AL582:AM582"/>
    <mergeCell ref="AN582:AO582"/>
    <mergeCell ref="AP582:AQ582"/>
    <mergeCell ref="AR582:AS582"/>
    <mergeCell ref="AJ582:AK582"/>
    <mergeCell ref="Y582:Z582"/>
    <mergeCell ref="AA582:AB582"/>
    <mergeCell ref="AC582:AD582"/>
    <mergeCell ref="AE582:AF582"/>
    <mergeCell ref="T582:U582"/>
    <mergeCell ref="V582:W582"/>
    <mergeCell ref="BF581:BG581"/>
    <mergeCell ref="AU581:AV581"/>
    <mergeCell ref="AW581:AX581"/>
    <mergeCell ref="AY581:AZ581"/>
    <mergeCell ref="BA581:BB581"/>
    <mergeCell ref="BC581:BD581"/>
    <mergeCell ref="AP581:AQ581"/>
    <mergeCell ref="AR581:AS581"/>
    <mergeCell ref="AJ581:AK581"/>
    <mergeCell ref="DF582:DG582"/>
    <mergeCell ref="DH582:DI582"/>
    <mergeCell ref="DJ582:DK582"/>
    <mergeCell ref="DL582:DM582"/>
    <mergeCell ref="DD582:DE582"/>
    <mergeCell ref="CS582:CT582"/>
    <mergeCell ref="CU582:CV582"/>
    <mergeCell ref="CW582:CX582"/>
    <mergeCell ref="CY582:CZ582"/>
    <mergeCell ref="DA582:DB582"/>
    <mergeCell ref="CJ583:CK583"/>
    <mergeCell ref="CL583:CM583"/>
    <mergeCell ref="CN583:CO583"/>
    <mergeCell ref="CP583:CQ583"/>
    <mergeCell ref="CH583:CI583"/>
    <mergeCell ref="BW583:BX583"/>
    <mergeCell ref="BY583:BZ583"/>
    <mergeCell ref="CA583:CB583"/>
    <mergeCell ref="CC583:CD583"/>
    <mergeCell ref="CE583:CF583"/>
    <mergeCell ref="BL583:BM583"/>
    <mergeCell ref="BN583:BO583"/>
    <mergeCell ref="BF583:BG583"/>
    <mergeCell ref="BH583:BI583"/>
    <mergeCell ref="BJ583:BK583"/>
    <mergeCell ref="AW583:AX583"/>
    <mergeCell ref="AY583:AZ583"/>
    <mergeCell ref="BA583:BB583"/>
    <mergeCell ref="BC583:BD583"/>
    <mergeCell ref="CH582:CI582"/>
    <mergeCell ref="CJ582:CK582"/>
    <mergeCell ref="CL582:CM582"/>
    <mergeCell ref="BY582:BZ582"/>
    <mergeCell ref="CA582:CB582"/>
    <mergeCell ref="CC582:CD582"/>
    <mergeCell ref="CE582:CF582"/>
    <mergeCell ref="BW582:BX582"/>
    <mergeCell ref="BF582:BG582"/>
    <mergeCell ref="BH582:BI582"/>
    <mergeCell ref="BJ582:BK582"/>
    <mergeCell ref="BL582:BM582"/>
    <mergeCell ref="BN582:BO582"/>
    <mergeCell ref="BA582:BB582"/>
    <mergeCell ref="BC582:BD582"/>
    <mergeCell ref="AP584:AQ584"/>
    <mergeCell ref="AR584:AS584"/>
    <mergeCell ref="AJ584:AK584"/>
    <mergeCell ref="AL584:AM584"/>
    <mergeCell ref="AN584:AO584"/>
    <mergeCell ref="AA584:AB584"/>
    <mergeCell ref="AC584:AD584"/>
    <mergeCell ref="AE584:AF584"/>
    <mergeCell ref="Y584:Z584"/>
    <mergeCell ref="C584:D584"/>
    <mergeCell ref="E584:M584"/>
    <mergeCell ref="N584:O584"/>
    <mergeCell ref="P584:Q584"/>
    <mergeCell ref="R584:S584"/>
    <mergeCell ref="T584:U584"/>
    <mergeCell ref="V584:W584"/>
    <mergeCell ref="DQ583:DR583"/>
    <mergeCell ref="DS583:DT583"/>
    <mergeCell ref="DU583:DV583"/>
    <mergeCell ref="DW583:DX583"/>
    <mergeCell ref="DO583:DP583"/>
    <mergeCell ref="DD583:DE583"/>
    <mergeCell ref="DF583:DG583"/>
    <mergeCell ref="DH583:DI583"/>
    <mergeCell ref="DJ583:DK583"/>
    <mergeCell ref="DL583:DM583"/>
    <mergeCell ref="CY583:CZ583"/>
    <mergeCell ref="DA583:DB583"/>
    <mergeCell ref="CS583:CT583"/>
    <mergeCell ref="CU583:CV583"/>
    <mergeCell ref="CW583:CX583"/>
    <mergeCell ref="CH584:CI584"/>
    <mergeCell ref="CJ584:CK584"/>
    <mergeCell ref="CL584:CM584"/>
    <mergeCell ref="CN584:CO584"/>
    <mergeCell ref="CP584:CQ584"/>
    <mergeCell ref="CC584:CD584"/>
    <mergeCell ref="CE584:CF584"/>
    <mergeCell ref="BW584:BX584"/>
    <mergeCell ref="BY584:BZ584"/>
    <mergeCell ref="CA584:CB584"/>
    <mergeCell ref="BH584:BI584"/>
    <mergeCell ref="BJ584:BK584"/>
    <mergeCell ref="BL584:BM584"/>
    <mergeCell ref="BN584:BO584"/>
    <mergeCell ref="BF584:BG584"/>
    <mergeCell ref="AU584:AV584"/>
    <mergeCell ref="AW584:AX584"/>
    <mergeCell ref="AY584:AZ584"/>
    <mergeCell ref="BA584:BB584"/>
    <mergeCell ref="BC584:BD584"/>
    <mergeCell ref="AG583:AH583"/>
    <mergeCell ref="AU583:AV583"/>
    <mergeCell ref="AJ583:AK583"/>
    <mergeCell ref="AL583:AM583"/>
    <mergeCell ref="AN583:AO583"/>
    <mergeCell ref="AP583:AQ583"/>
    <mergeCell ref="AR583:AS583"/>
    <mergeCell ref="AE583:AF583"/>
    <mergeCell ref="Y583:Z583"/>
    <mergeCell ref="AA583:AB583"/>
    <mergeCell ref="AC583:AD583"/>
    <mergeCell ref="C583:D583"/>
    <mergeCell ref="E583:M583"/>
    <mergeCell ref="DO584:DP584"/>
    <mergeCell ref="DQ584:DR584"/>
    <mergeCell ref="DS584:DT584"/>
    <mergeCell ref="DU584:DV584"/>
    <mergeCell ref="DW584:DX584"/>
    <mergeCell ref="DJ584:DK584"/>
    <mergeCell ref="DL584:DM584"/>
    <mergeCell ref="DD584:DE584"/>
    <mergeCell ref="DF584:DG584"/>
    <mergeCell ref="DH584:DI584"/>
    <mergeCell ref="CU584:CV584"/>
    <mergeCell ref="CW584:CX584"/>
    <mergeCell ref="CY584:CZ584"/>
    <mergeCell ref="DA584:DB584"/>
    <mergeCell ref="CS584:CT584"/>
    <mergeCell ref="CH585:CI585"/>
    <mergeCell ref="CJ585:CK585"/>
    <mergeCell ref="CL585:CM585"/>
    <mergeCell ref="BY585:BZ585"/>
    <mergeCell ref="CA585:CB585"/>
    <mergeCell ref="CC585:CD585"/>
    <mergeCell ref="CE585:CF585"/>
    <mergeCell ref="BW585:BX585"/>
    <mergeCell ref="BF585:BG585"/>
    <mergeCell ref="BH585:BI585"/>
    <mergeCell ref="BJ585:BK585"/>
    <mergeCell ref="BL585:BM585"/>
    <mergeCell ref="BN585:BO585"/>
    <mergeCell ref="BA585:BB585"/>
    <mergeCell ref="BC585:BD585"/>
    <mergeCell ref="AU585:AV585"/>
    <mergeCell ref="AW585:AX585"/>
    <mergeCell ref="AY585:AZ585"/>
    <mergeCell ref="DU585:DV585"/>
    <mergeCell ref="DW585:DX585"/>
    <mergeCell ref="DO585:DP585"/>
    <mergeCell ref="DQ585:DR585"/>
    <mergeCell ref="DS585:DT585"/>
    <mergeCell ref="DF585:DG585"/>
    <mergeCell ref="DH585:DI585"/>
    <mergeCell ref="DJ585:DK585"/>
    <mergeCell ref="DL585:DM585"/>
    <mergeCell ref="DD585:DE585"/>
    <mergeCell ref="CS585:CT585"/>
    <mergeCell ref="CU585:CV585"/>
    <mergeCell ref="CW585:CX585"/>
    <mergeCell ref="CY585:CZ585"/>
    <mergeCell ref="DA585:DB585"/>
    <mergeCell ref="CN585:CO585"/>
    <mergeCell ref="CP585:CQ585"/>
    <mergeCell ref="Y585:Z585"/>
    <mergeCell ref="AA585:AB585"/>
    <mergeCell ref="AC585:AD585"/>
    <mergeCell ref="AE585:AF585"/>
    <mergeCell ref="T585:U585"/>
    <mergeCell ref="V585:W585"/>
    <mergeCell ref="C585:D585"/>
    <mergeCell ref="E585:M585"/>
    <mergeCell ref="N585:O585"/>
    <mergeCell ref="P585:Q585"/>
    <mergeCell ref="R585:S585"/>
    <mergeCell ref="N594:O594"/>
    <mergeCell ref="P594:Q594"/>
    <mergeCell ref="R594:S594"/>
    <mergeCell ref="T594:U594"/>
    <mergeCell ref="V594:W594"/>
    <mergeCell ref="BW594:BX594"/>
    <mergeCell ref="BY594:BZ594"/>
    <mergeCell ref="CA594:CB594"/>
    <mergeCell ref="BH594:BI594"/>
    <mergeCell ref="BJ594:BK594"/>
    <mergeCell ref="BL594:BM594"/>
    <mergeCell ref="BN594:BO594"/>
    <mergeCell ref="BF594:BG594"/>
    <mergeCell ref="AU594:AV594"/>
    <mergeCell ref="AW594:AX594"/>
    <mergeCell ref="AY594:AZ594"/>
    <mergeCell ref="BA594:BB594"/>
    <mergeCell ref="BC594:BD594"/>
    <mergeCell ref="AG586:AH586"/>
    <mergeCell ref="N586:O586"/>
    <mergeCell ref="P586:Q586"/>
    <mergeCell ref="R586:S586"/>
    <mergeCell ref="T586:U586"/>
    <mergeCell ref="V586:W586"/>
    <mergeCell ref="BF586:BG586"/>
    <mergeCell ref="BH586:BI586"/>
    <mergeCell ref="BJ586:BK586"/>
    <mergeCell ref="AW586:AX586"/>
    <mergeCell ref="AY586:AZ586"/>
    <mergeCell ref="BA586:BB586"/>
    <mergeCell ref="BC586:BD586"/>
    <mergeCell ref="AU586:AV586"/>
    <mergeCell ref="AJ586:AK586"/>
    <mergeCell ref="AL586:AM586"/>
    <mergeCell ref="AN586:AO586"/>
    <mergeCell ref="AP586:AQ586"/>
    <mergeCell ref="AR586:AS586"/>
    <mergeCell ref="AE586:AF586"/>
    <mergeCell ref="Y586:Z586"/>
    <mergeCell ref="AA586:AB586"/>
    <mergeCell ref="AC586:AD586"/>
    <mergeCell ref="Y588:Z588"/>
    <mergeCell ref="C588:M588"/>
    <mergeCell ref="N588:O588"/>
    <mergeCell ref="P588:Q588"/>
    <mergeCell ref="R588:S588"/>
    <mergeCell ref="T588:U588"/>
    <mergeCell ref="V588:W588"/>
    <mergeCell ref="C587:M587"/>
    <mergeCell ref="N587:O587"/>
    <mergeCell ref="P587:Q587"/>
    <mergeCell ref="R587:S587"/>
    <mergeCell ref="T587:U587"/>
    <mergeCell ref="DH592:DI592"/>
    <mergeCell ref="DJ592:DK592"/>
    <mergeCell ref="DL592:DM592"/>
    <mergeCell ref="DD592:DE592"/>
    <mergeCell ref="CS592:CT592"/>
    <mergeCell ref="CU592:CV592"/>
    <mergeCell ref="CW592:CX592"/>
    <mergeCell ref="CY592:CZ592"/>
    <mergeCell ref="DA592:DB592"/>
    <mergeCell ref="CN592:CO592"/>
    <mergeCell ref="CP592:CQ592"/>
    <mergeCell ref="CH592:CI592"/>
    <mergeCell ref="CJ592:CK592"/>
    <mergeCell ref="CL592:CM592"/>
    <mergeCell ref="AJ592:AK592"/>
    <mergeCell ref="BF592:BG592"/>
    <mergeCell ref="BH592:BI592"/>
    <mergeCell ref="BJ592:BK592"/>
    <mergeCell ref="BL592:BM592"/>
    <mergeCell ref="BN592:BO592"/>
    <mergeCell ref="BA592:BB592"/>
    <mergeCell ref="BC592:BD592"/>
    <mergeCell ref="AU592:AV592"/>
    <mergeCell ref="AW592:AX592"/>
    <mergeCell ref="AY592:AZ592"/>
    <mergeCell ref="AL592:AM592"/>
    <mergeCell ref="AN592:AO592"/>
    <mergeCell ref="AP592:AQ592"/>
    <mergeCell ref="AR592:AS592"/>
    <mergeCell ref="AL585:AM585"/>
    <mergeCell ref="AN585:AO585"/>
    <mergeCell ref="AP585:AQ585"/>
    <mergeCell ref="AR585:AS585"/>
    <mergeCell ref="AJ585:AK585"/>
    <mergeCell ref="AR588:AS588"/>
    <mergeCell ref="AJ588:AK588"/>
    <mergeCell ref="AL588:AM588"/>
    <mergeCell ref="AN588:AO588"/>
    <mergeCell ref="DD598:DE598"/>
    <mergeCell ref="CS598:CT598"/>
    <mergeCell ref="CU598:CV598"/>
    <mergeCell ref="CW598:CX598"/>
    <mergeCell ref="CY598:CZ598"/>
    <mergeCell ref="DA598:DB598"/>
    <mergeCell ref="CN598:CO598"/>
    <mergeCell ref="CP598:CQ598"/>
    <mergeCell ref="CH598:CI598"/>
    <mergeCell ref="CJ598:CK598"/>
    <mergeCell ref="CL598:CM598"/>
    <mergeCell ref="BY598:BZ598"/>
    <mergeCell ref="CA598:CB598"/>
    <mergeCell ref="CC598:CD598"/>
    <mergeCell ref="CE598:CF598"/>
    <mergeCell ref="BW598:BX598"/>
    <mergeCell ref="AG598:AH598"/>
    <mergeCell ref="T598:U598"/>
    <mergeCell ref="V598:W598"/>
    <mergeCell ref="N598:O598"/>
    <mergeCell ref="P598:Q598"/>
    <mergeCell ref="R598:S598"/>
    <mergeCell ref="AL598:AM598"/>
    <mergeCell ref="AN598:AO598"/>
    <mergeCell ref="AP598:AQ598"/>
    <mergeCell ref="AR598:AS598"/>
    <mergeCell ref="AJ598:AK598"/>
    <mergeCell ref="Y598:Z598"/>
    <mergeCell ref="AA598:AB598"/>
    <mergeCell ref="BA598:BB598"/>
    <mergeCell ref="BC598:BD598"/>
    <mergeCell ref="AU598:AV598"/>
    <mergeCell ref="AW598:AX598"/>
    <mergeCell ref="AY598:AZ598"/>
    <mergeCell ref="AC598:AD598"/>
    <mergeCell ref="AE598:AF598"/>
    <mergeCell ref="DQ586:DR586"/>
    <mergeCell ref="DS586:DT586"/>
    <mergeCell ref="DU586:DV586"/>
    <mergeCell ref="DW586:DX586"/>
    <mergeCell ref="DO586:DP586"/>
    <mergeCell ref="DD586:DE586"/>
    <mergeCell ref="DF586:DG586"/>
    <mergeCell ref="DH586:DI586"/>
    <mergeCell ref="DJ586:DK586"/>
    <mergeCell ref="DL586:DM586"/>
    <mergeCell ref="CY586:CZ586"/>
    <mergeCell ref="DA586:DB586"/>
    <mergeCell ref="CS586:CT586"/>
    <mergeCell ref="CU586:CV586"/>
    <mergeCell ref="CW586:CX586"/>
    <mergeCell ref="CJ586:CK586"/>
    <mergeCell ref="CL586:CM586"/>
    <mergeCell ref="CN586:CO586"/>
    <mergeCell ref="CP586:CQ586"/>
    <mergeCell ref="CH586:CI586"/>
    <mergeCell ref="BW586:BX586"/>
    <mergeCell ref="BY586:BZ586"/>
    <mergeCell ref="CA586:CB586"/>
    <mergeCell ref="CC586:CD586"/>
    <mergeCell ref="CE586:CF586"/>
    <mergeCell ref="BL586:BM586"/>
    <mergeCell ref="BN586:BO586"/>
    <mergeCell ref="BF587:BG587"/>
    <mergeCell ref="BH587:BI587"/>
    <mergeCell ref="AU587:AV587"/>
    <mergeCell ref="AW587:AX587"/>
    <mergeCell ref="AY587:AZ587"/>
    <mergeCell ref="BA587:BB587"/>
    <mergeCell ref="BC587:BD587"/>
    <mergeCell ref="DO587:DP587"/>
    <mergeCell ref="DQ587:DR587"/>
    <mergeCell ref="DS587:DT587"/>
    <mergeCell ref="DU587:DV587"/>
    <mergeCell ref="DW587:DX587"/>
    <mergeCell ref="DL587:DM587"/>
    <mergeCell ref="DD587:DE587"/>
    <mergeCell ref="DF587:DG587"/>
    <mergeCell ref="DH587:DI587"/>
    <mergeCell ref="DJ587:DK587"/>
    <mergeCell ref="CW587:CX587"/>
    <mergeCell ref="CY587:CZ587"/>
    <mergeCell ref="DA587:DB587"/>
    <mergeCell ref="CS587:CT587"/>
    <mergeCell ref="CU587:CV587"/>
    <mergeCell ref="CH587:CI587"/>
    <mergeCell ref="CJ587:CK587"/>
    <mergeCell ref="CL587:CM587"/>
    <mergeCell ref="CN587:CO587"/>
    <mergeCell ref="CP587:CQ587"/>
    <mergeCell ref="CE587:CF587"/>
    <mergeCell ref="BW587:BX587"/>
    <mergeCell ref="BY587:BZ587"/>
    <mergeCell ref="CA587:CB587"/>
    <mergeCell ref="CC587:CD587"/>
    <mergeCell ref="BJ587:BK587"/>
    <mergeCell ref="BL587:BM587"/>
    <mergeCell ref="BN587:BO587"/>
    <mergeCell ref="V587:W587"/>
    <mergeCell ref="AR587:AS587"/>
    <mergeCell ref="AJ587:AK587"/>
    <mergeCell ref="AL587:AM587"/>
    <mergeCell ref="AN587:AO587"/>
    <mergeCell ref="AP587:AQ587"/>
    <mergeCell ref="AC587:AD587"/>
    <mergeCell ref="AE587:AF587"/>
    <mergeCell ref="Y587:Z587"/>
    <mergeCell ref="AA587:AB587"/>
    <mergeCell ref="C589:M589"/>
    <mergeCell ref="N589:O589"/>
    <mergeCell ref="P589:Q589"/>
    <mergeCell ref="R589:S589"/>
    <mergeCell ref="T589:U589"/>
    <mergeCell ref="DO588:DP588"/>
    <mergeCell ref="DQ588:DR588"/>
    <mergeCell ref="DS588:DT588"/>
    <mergeCell ref="DU588:DV588"/>
    <mergeCell ref="DW588:DX588"/>
    <mergeCell ref="DJ588:DK588"/>
    <mergeCell ref="DL588:DM588"/>
    <mergeCell ref="DD588:DE588"/>
    <mergeCell ref="DF588:DG588"/>
    <mergeCell ref="DH588:DI588"/>
    <mergeCell ref="CU588:CV588"/>
    <mergeCell ref="CW588:CX588"/>
    <mergeCell ref="CY588:CZ588"/>
    <mergeCell ref="DA588:DB588"/>
    <mergeCell ref="CS588:CT588"/>
    <mergeCell ref="CH588:CI588"/>
    <mergeCell ref="CJ588:CK588"/>
    <mergeCell ref="CL588:CM588"/>
    <mergeCell ref="CN588:CO588"/>
    <mergeCell ref="CP588:CQ588"/>
    <mergeCell ref="CC588:CD588"/>
    <mergeCell ref="CE588:CF588"/>
    <mergeCell ref="BW588:BX588"/>
    <mergeCell ref="BY588:BZ588"/>
    <mergeCell ref="CA588:CB588"/>
    <mergeCell ref="BH588:BI588"/>
    <mergeCell ref="BJ588:BK588"/>
    <mergeCell ref="BL588:BM588"/>
    <mergeCell ref="BN588:BO588"/>
    <mergeCell ref="AU589:AV589"/>
    <mergeCell ref="AW589:AX589"/>
    <mergeCell ref="AY589:AZ589"/>
    <mergeCell ref="BA589:BB589"/>
    <mergeCell ref="AN589:AO589"/>
    <mergeCell ref="AP589:AQ589"/>
    <mergeCell ref="AR589:AS589"/>
    <mergeCell ref="AJ589:AK589"/>
    <mergeCell ref="AL589:AM589"/>
    <mergeCell ref="Y589:Z589"/>
    <mergeCell ref="AA589:AB589"/>
    <mergeCell ref="AC589:AD589"/>
    <mergeCell ref="AE589:AF589"/>
    <mergeCell ref="BF588:BG588"/>
    <mergeCell ref="AU588:AV588"/>
    <mergeCell ref="AW588:AX588"/>
    <mergeCell ref="AY588:AZ588"/>
    <mergeCell ref="BA588:BB588"/>
    <mergeCell ref="BC588:BD588"/>
    <mergeCell ref="AP588:AQ588"/>
    <mergeCell ref="AA588:AB588"/>
    <mergeCell ref="AC588:AD588"/>
    <mergeCell ref="AE588:AF588"/>
    <mergeCell ref="DO589:DP589"/>
    <mergeCell ref="DQ589:DR589"/>
    <mergeCell ref="DS589:DT589"/>
    <mergeCell ref="DU589:DV589"/>
    <mergeCell ref="DH589:DI589"/>
    <mergeCell ref="DJ589:DK589"/>
    <mergeCell ref="DL589:DM589"/>
    <mergeCell ref="DD589:DE589"/>
    <mergeCell ref="DF589:DG589"/>
    <mergeCell ref="CS589:CT589"/>
    <mergeCell ref="CU589:CV589"/>
    <mergeCell ref="CW589:CX589"/>
    <mergeCell ref="CY589:CZ589"/>
    <mergeCell ref="DA589:DB589"/>
    <mergeCell ref="CP589:CQ589"/>
    <mergeCell ref="AN590:AO590"/>
    <mergeCell ref="AP590:AQ590"/>
    <mergeCell ref="AR590:AS590"/>
    <mergeCell ref="AJ590:AK590"/>
    <mergeCell ref="AL590:AM590"/>
    <mergeCell ref="AA590:AB590"/>
    <mergeCell ref="AC590:AD590"/>
    <mergeCell ref="AE590:AF590"/>
    <mergeCell ref="AG588:AH588"/>
    <mergeCell ref="C590:H590"/>
    <mergeCell ref="I590:L590"/>
    <mergeCell ref="N590:O590"/>
    <mergeCell ref="P590:Q590"/>
    <mergeCell ref="R590:S590"/>
    <mergeCell ref="T590:U590"/>
    <mergeCell ref="AG589:AH589"/>
    <mergeCell ref="AG590:AH590"/>
    <mergeCell ref="V589:W589"/>
    <mergeCell ref="Y590:Z590"/>
    <mergeCell ref="V590:W590"/>
    <mergeCell ref="DW589:DX589"/>
    <mergeCell ref="CH589:CI589"/>
    <mergeCell ref="CJ589:CK589"/>
    <mergeCell ref="CL589:CM589"/>
    <mergeCell ref="CN589:CO589"/>
    <mergeCell ref="CA589:CB589"/>
    <mergeCell ref="CC589:CD589"/>
    <mergeCell ref="CE589:CF589"/>
    <mergeCell ref="BW589:BX589"/>
    <mergeCell ref="BY589:BZ589"/>
    <mergeCell ref="BF589:BG589"/>
    <mergeCell ref="BH589:BI589"/>
    <mergeCell ref="BJ589:BK589"/>
    <mergeCell ref="BL589:BM589"/>
    <mergeCell ref="BN589:BO589"/>
    <mergeCell ref="BC589:BD589"/>
    <mergeCell ref="CH590:CI590"/>
    <mergeCell ref="CJ590:CK590"/>
    <mergeCell ref="CL590:CM590"/>
    <mergeCell ref="CN590:CO590"/>
    <mergeCell ref="CA590:CB590"/>
    <mergeCell ref="CC590:CD590"/>
    <mergeCell ref="CE590:CF590"/>
    <mergeCell ref="BW590:BX590"/>
    <mergeCell ref="BY590:BZ590"/>
    <mergeCell ref="BF590:BG590"/>
    <mergeCell ref="BH590:BI590"/>
    <mergeCell ref="BJ590:BK590"/>
    <mergeCell ref="BL590:BM590"/>
    <mergeCell ref="BN590:BO590"/>
    <mergeCell ref="BC590:BD590"/>
    <mergeCell ref="AU590:AV590"/>
    <mergeCell ref="AW590:AX590"/>
    <mergeCell ref="AY590:AZ590"/>
    <mergeCell ref="BA590:BB590"/>
    <mergeCell ref="DW590:DX590"/>
    <mergeCell ref="DO590:DP590"/>
    <mergeCell ref="DQ590:DR590"/>
    <mergeCell ref="DS590:DT590"/>
    <mergeCell ref="DU590:DV590"/>
    <mergeCell ref="DH590:DI590"/>
    <mergeCell ref="DJ590:DK590"/>
    <mergeCell ref="DL590:DM590"/>
    <mergeCell ref="DD590:DE590"/>
    <mergeCell ref="DF590:DG590"/>
    <mergeCell ref="CS590:CT590"/>
    <mergeCell ref="CU590:CV590"/>
    <mergeCell ref="CW590:CX590"/>
    <mergeCell ref="CY590:CZ590"/>
    <mergeCell ref="DA590:DB590"/>
    <mergeCell ref="CP590:CQ590"/>
    <mergeCell ref="AW596:AX596"/>
    <mergeCell ref="AY596:AZ596"/>
    <mergeCell ref="BA596:BB596"/>
    <mergeCell ref="AR594:AS594"/>
    <mergeCell ref="C594:H594"/>
    <mergeCell ref="I594:L594"/>
    <mergeCell ref="AJ594:AK594"/>
    <mergeCell ref="AL594:AM594"/>
    <mergeCell ref="AN594:AO594"/>
    <mergeCell ref="AP594:AQ594"/>
    <mergeCell ref="C592:H592"/>
    <mergeCell ref="I592:L592"/>
    <mergeCell ref="Y592:Z592"/>
    <mergeCell ref="AA592:AB592"/>
    <mergeCell ref="AC592:AD592"/>
    <mergeCell ref="AE592:AF592"/>
    <mergeCell ref="DU596:DV596"/>
    <mergeCell ref="DW596:DX596"/>
    <mergeCell ref="T596:U596"/>
    <mergeCell ref="V596:W596"/>
    <mergeCell ref="BL596:BM596"/>
    <mergeCell ref="BN596:BO596"/>
    <mergeCell ref="BF596:BG596"/>
    <mergeCell ref="BH596:BI596"/>
    <mergeCell ref="BJ596:BK596"/>
    <mergeCell ref="AJ596:AK596"/>
    <mergeCell ref="AL596:AM596"/>
    <mergeCell ref="AN596:AO596"/>
    <mergeCell ref="AP596:AQ596"/>
    <mergeCell ref="AR596:AS596"/>
    <mergeCell ref="AE596:AF596"/>
    <mergeCell ref="DO594:DP594"/>
    <mergeCell ref="DQ594:DR594"/>
    <mergeCell ref="DS594:DT594"/>
    <mergeCell ref="DU594:DV594"/>
    <mergeCell ref="DW594:DX594"/>
    <mergeCell ref="DJ594:DK594"/>
    <mergeCell ref="DL594:DM594"/>
    <mergeCell ref="DD594:DE594"/>
    <mergeCell ref="DF594:DG594"/>
    <mergeCell ref="DH594:DI594"/>
    <mergeCell ref="CU594:CV594"/>
    <mergeCell ref="CW594:CX594"/>
    <mergeCell ref="CY594:CZ594"/>
    <mergeCell ref="DA594:DB594"/>
    <mergeCell ref="CS594:CT594"/>
    <mergeCell ref="CH594:CI594"/>
    <mergeCell ref="CJ594:CK594"/>
    <mergeCell ref="CL594:CM594"/>
    <mergeCell ref="CN594:CO594"/>
    <mergeCell ref="CP594:CQ594"/>
    <mergeCell ref="CC594:CD594"/>
    <mergeCell ref="CE594:CF594"/>
    <mergeCell ref="AG594:AH594"/>
    <mergeCell ref="AA594:AB594"/>
    <mergeCell ref="AC594:AD594"/>
    <mergeCell ref="AE594:AF594"/>
    <mergeCell ref="Y594:Z594"/>
    <mergeCell ref="DU592:DV592"/>
    <mergeCell ref="DW592:DX592"/>
    <mergeCell ref="DO592:DP592"/>
    <mergeCell ref="DQ592:DR592"/>
    <mergeCell ref="DS592:DT592"/>
    <mergeCell ref="DF592:DG592"/>
    <mergeCell ref="C602:H602"/>
    <mergeCell ref="I602:L602"/>
    <mergeCell ref="CH602:CI602"/>
    <mergeCell ref="CJ602:CK602"/>
    <mergeCell ref="CL602:CM602"/>
    <mergeCell ref="CN602:CO602"/>
    <mergeCell ref="CE600:CF600"/>
    <mergeCell ref="C600:H600"/>
    <mergeCell ref="I600:L600"/>
    <mergeCell ref="BW600:BX600"/>
    <mergeCell ref="BY600:BZ600"/>
    <mergeCell ref="CA600:CB600"/>
    <mergeCell ref="CC600:CD600"/>
    <mergeCell ref="BN598:BO598"/>
    <mergeCell ref="C598:H598"/>
    <mergeCell ref="I598:L598"/>
    <mergeCell ref="BF598:BG598"/>
    <mergeCell ref="BH598:BI598"/>
    <mergeCell ref="BJ598:BK598"/>
    <mergeCell ref="BL598:BM598"/>
    <mergeCell ref="AG592:AH592"/>
    <mergeCell ref="CH600:CI600"/>
    <mergeCell ref="CJ600:CK600"/>
    <mergeCell ref="CL600:CM600"/>
    <mergeCell ref="CN600:CO600"/>
    <mergeCell ref="CP600:CQ600"/>
    <mergeCell ref="AJ600:AK600"/>
    <mergeCell ref="AL600:AM600"/>
    <mergeCell ref="AN600:AO600"/>
    <mergeCell ref="AP600:AQ600"/>
    <mergeCell ref="AR600:AS600"/>
    <mergeCell ref="AJ602:AK602"/>
    <mergeCell ref="AL602:AM602"/>
    <mergeCell ref="AN602:AO602"/>
    <mergeCell ref="AP602:AQ602"/>
    <mergeCell ref="AR602:AS602"/>
    <mergeCell ref="AG596:AH596"/>
    <mergeCell ref="Y596:Z596"/>
    <mergeCell ref="AA596:AB596"/>
    <mergeCell ref="AC596:AD596"/>
    <mergeCell ref="N596:O596"/>
    <mergeCell ref="P596:Q596"/>
    <mergeCell ref="R596:S596"/>
    <mergeCell ref="BW592:BX592"/>
    <mergeCell ref="BW596:BX596"/>
    <mergeCell ref="BY592:BZ592"/>
    <mergeCell ref="BY596:BZ596"/>
    <mergeCell ref="CA592:CB592"/>
    <mergeCell ref="CA596:CB596"/>
    <mergeCell ref="CC592:CD592"/>
    <mergeCell ref="CC596:CD596"/>
    <mergeCell ref="CE592:CF592"/>
    <mergeCell ref="CE596:CF596"/>
    <mergeCell ref="T592:U592"/>
    <mergeCell ref="V592:W592"/>
    <mergeCell ref="N592:O592"/>
    <mergeCell ref="P592:Q592"/>
    <mergeCell ref="R592:S592"/>
    <mergeCell ref="N600:O600"/>
    <mergeCell ref="N602:O602"/>
    <mergeCell ref="BC596:BD596"/>
    <mergeCell ref="C596:H596"/>
    <mergeCell ref="I596:L596"/>
    <mergeCell ref="AU596:AV596"/>
    <mergeCell ref="C608:H608"/>
    <mergeCell ref="I608:L608"/>
    <mergeCell ref="DO608:DP608"/>
    <mergeCell ref="DQ608:DR608"/>
    <mergeCell ref="DS608:DT608"/>
    <mergeCell ref="DU608:DV608"/>
    <mergeCell ref="DL606:DM606"/>
    <mergeCell ref="C606:H606"/>
    <mergeCell ref="I606:L606"/>
    <mergeCell ref="DD606:DE606"/>
    <mergeCell ref="DF606:DG606"/>
    <mergeCell ref="DH606:DI606"/>
    <mergeCell ref="DJ606:DK606"/>
    <mergeCell ref="DA604:DB604"/>
    <mergeCell ref="C604:H604"/>
    <mergeCell ref="I604:L604"/>
    <mergeCell ref="CS604:CT604"/>
    <mergeCell ref="CU604:CV604"/>
    <mergeCell ref="CW604:CX604"/>
    <mergeCell ref="CY604:CZ604"/>
    <mergeCell ref="DW608:DX608"/>
    <mergeCell ref="CL610:CM610"/>
    <mergeCell ref="CN610:CO610"/>
    <mergeCell ref="CP610:CQ610"/>
    <mergeCell ref="CC610:CD610"/>
    <mergeCell ref="CE610:CF610"/>
    <mergeCell ref="BW610:BX610"/>
    <mergeCell ref="BY610:BZ610"/>
    <mergeCell ref="CA610:CB610"/>
    <mergeCell ref="BH610:BI610"/>
    <mergeCell ref="BJ610:BK610"/>
    <mergeCell ref="BL610:BM610"/>
    <mergeCell ref="BN610:BO610"/>
    <mergeCell ref="BF610:BG610"/>
    <mergeCell ref="AU610:AV610"/>
    <mergeCell ref="AW610:AX610"/>
    <mergeCell ref="AY610:AZ610"/>
    <mergeCell ref="CH610:CI610"/>
    <mergeCell ref="CJ610:CK610"/>
    <mergeCell ref="BA610:BB610"/>
    <mergeCell ref="BC610:BD610"/>
    <mergeCell ref="Y606:Z606"/>
    <mergeCell ref="AA606:AB606"/>
    <mergeCell ref="AC606:AD606"/>
    <mergeCell ref="AE606:AF606"/>
    <mergeCell ref="AG606:AH606"/>
    <mergeCell ref="Y608:Z608"/>
    <mergeCell ref="AA608:AB608"/>
    <mergeCell ref="AC608:AD608"/>
    <mergeCell ref="AE608:AF608"/>
    <mergeCell ref="AG608:AH608"/>
    <mergeCell ref="AJ604:AK604"/>
    <mergeCell ref="AL604:AM604"/>
    <mergeCell ref="AN604:AO604"/>
    <mergeCell ref="AP604:AQ604"/>
    <mergeCell ref="AR604:AS604"/>
    <mergeCell ref="AJ606:AK606"/>
    <mergeCell ref="AL606:AM606"/>
    <mergeCell ref="AN606:AO606"/>
    <mergeCell ref="AP606:AQ606"/>
    <mergeCell ref="AR606:AS606"/>
    <mergeCell ref="AJ608:AK608"/>
    <mergeCell ref="AL608:AM608"/>
    <mergeCell ref="AN608:AO608"/>
    <mergeCell ref="E618:J618"/>
    <mergeCell ref="E619:J619"/>
    <mergeCell ref="C613:J613"/>
    <mergeCell ref="DO610:DP610"/>
    <mergeCell ref="DQ610:DR610"/>
    <mergeCell ref="DS610:DT610"/>
    <mergeCell ref="DU610:DV610"/>
    <mergeCell ref="DW610:DX610"/>
    <mergeCell ref="DJ610:DK610"/>
    <mergeCell ref="DL610:DM610"/>
    <mergeCell ref="DD610:DE610"/>
    <mergeCell ref="DF610:DG610"/>
    <mergeCell ref="DH610:DI610"/>
    <mergeCell ref="CU610:CV610"/>
    <mergeCell ref="CW610:CX610"/>
    <mergeCell ref="CY610:CZ610"/>
    <mergeCell ref="DA610:DB610"/>
    <mergeCell ref="CS610:CT610"/>
    <mergeCell ref="AP610:AQ610"/>
    <mergeCell ref="AR610:AS610"/>
    <mergeCell ref="AA610:AB610"/>
    <mergeCell ref="AC610:AD610"/>
    <mergeCell ref="AE610:AF610"/>
    <mergeCell ref="Y610:Z610"/>
    <mergeCell ref="C610:G610"/>
    <mergeCell ref="N610:O610"/>
    <mergeCell ref="P610:Q610"/>
    <mergeCell ref="R610:S610"/>
    <mergeCell ref="T610:U610"/>
    <mergeCell ref="V610:W610"/>
    <mergeCell ref="BW612:BX612"/>
    <mergeCell ref="DW612:DX612"/>
    <mergeCell ref="DU612:DV612"/>
    <mergeCell ref="DS612:DT612"/>
    <mergeCell ref="CU612:CV612"/>
    <mergeCell ref="CS612:CT612"/>
    <mergeCell ref="AG610:AH610"/>
    <mergeCell ref="AR621:AS621"/>
    <mergeCell ref="AJ621:AK621"/>
    <mergeCell ref="AL621:AM621"/>
    <mergeCell ref="AN621:AO621"/>
    <mergeCell ref="AP621:AQ621"/>
    <mergeCell ref="AC621:AD621"/>
    <mergeCell ref="AE621:AF621"/>
    <mergeCell ref="Y621:Z621"/>
    <mergeCell ref="AA621:AB621"/>
    <mergeCell ref="N621:O621"/>
    <mergeCell ref="P621:Q621"/>
    <mergeCell ref="R621:S621"/>
    <mergeCell ref="T621:U621"/>
    <mergeCell ref="V621:W621"/>
    <mergeCell ref="E620:J620"/>
    <mergeCell ref="C621:I621"/>
    <mergeCell ref="J621:M621"/>
    <mergeCell ref="AJ610:AK610"/>
    <mergeCell ref="AL610:AM610"/>
    <mergeCell ref="AN610:AO610"/>
    <mergeCell ref="V623:W623"/>
    <mergeCell ref="C622:K622"/>
    <mergeCell ref="C623:K623"/>
    <mergeCell ref="N623:O623"/>
    <mergeCell ref="P623:Q623"/>
    <mergeCell ref="R623:S623"/>
    <mergeCell ref="T623:U623"/>
    <mergeCell ref="DO621:DP621"/>
    <mergeCell ref="DQ621:DR621"/>
    <mergeCell ref="AN623:AO623"/>
    <mergeCell ref="AP623:AQ623"/>
    <mergeCell ref="AR623:AS623"/>
    <mergeCell ref="AJ623:AK623"/>
    <mergeCell ref="AL623:AM623"/>
    <mergeCell ref="Y623:Z623"/>
    <mergeCell ref="AA623:AB623"/>
    <mergeCell ref="AC623:AD623"/>
    <mergeCell ref="AE623:AF623"/>
    <mergeCell ref="J612:L612"/>
    <mergeCell ref="C611:M611"/>
    <mergeCell ref="C612:I612"/>
    <mergeCell ref="DL612:DM612"/>
    <mergeCell ref="DJ612:DK612"/>
    <mergeCell ref="DH612:DI612"/>
    <mergeCell ref="DF612:DG612"/>
    <mergeCell ref="DQ612:DR612"/>
    <mergeCell ref="DO612:DP612"/>
    <mergeCell ref="DD612:DE612"/>
    <mergeCell ref="CE612:CF612"/>
    <mergeCell ref="CC612:CD612"/>
    <mergeCell ref="CA612:CB612"/>
    <mergeCell ref="BY612:BZ612"/>
    <mergeCell ref="CL612:CM612"/>
    <mergeCell ref="CJ612:CK612"/>
    <mergeCell ref="CH612:CI612"/>
    <mergeCell ref="CP612:CQ612"/>
    <mergeCell ref="CN612:CO612"/>
    <mergeCell ref="DA612:DB612"/>
    <mergeCell ref="CY612:CZ612"/>
    <mergeCell ref="CW612:CX612"/>
    <mergeCell ref="E614:J614"/>
    <mergeCell ref="E615:J615"/>
    <mergeCell ref="E616:J616"/>
    <mergeCell ref="E617:J617"/>
    <mergeCell ref="DS621:DT621"/>
    <mergeCell ref="DU621:DV621"/>
    <mergeCell ref="DW621:DX621"/>
    <mergeCell ref="DL621:DM621"/>
    <mergeCell ref="DD621:DE621"/>
    <mergeCell ref="DF621:DG621"/>
    <mergeCell ref="DH621:DI621"/>
    <mergeCell ref="DJ621:DK621"/>
    <mergeCell ref="CW621:CX621"/>
    <mergeCell ref="CY621:CZ621"/>
    <mergeCell ref="DA621:DB621"/>
    <mergeCell ref="CS621:CT621"/>
    <mergeCell ref="CU621:CV621"/>
    <mergeCell ref="CH621:CI621"/>
    <mergeCell ref="CJ621:CK621"/>
    <mergeCell ref="CL621:CM621"/>
    <mergeCell ref="CN621:CO621"/>
    <mergeCell ref="CP621:CQ621"/>
    <mergeCell ref="CE621:CF621"/>
    <mergeCell ref="BW621:BX621"/>
    <mergeCell ref="BY621:BZ621"/>
    <mergeCell ref="CA621:CB621"/>
    <mergeCell ref="CC621:CD621"/>
    <mergeCell ref="BW623:BX623"/>
    <mergeCell ref="BY623:BZ623"/>
    <mergeCell ref="BF623:BG623"/>
    <mergeCell ref="BH623:BI623"/>
    <mergeCell ref="BJ623:BK623"/>
    <mergeCell ref="BL623:BM623"/>
    <mergeCell ref="BN623:BO623"/>
    <mergeCell ref="BC623:BD623"/>
    <mergeCell ref="AU623:AV623"/>
    <mergeCell ref="AW623:AX623"/>
    <mergeCell ref="AY623:AZ623"/>
    <mergeCell ref="BA623:BB623"/>
    <mergeCell ref="BJ621:BK621"/>
    <mergeCell ref="BL621:BM621"/>
    <mergeCell ref="BN621:BO621"/>
    <mergeCell ref="BF621:BG621"/>
    <mergeCell ref="BH621:BI621"/>
    <mergeCell ref="AU621:AV621"/>
    <mergeCell ref="AW621:AX621"/>
    <mergeCell ref="AY621:AZ621"/>
    <mergeCell ref="BA621:BB621"/>
    <mergeCell ref="BC621:BD621"/>
    <mergeCell ref="Y624:Z624"/>
    <mergeCell ref="C624:K624"/>
    <mergeCell ref="N624:O624"/>
    <mergeCell ref="P624:Q624"/>
    <mergeCell ref="R624:S624"/>
    <mergeCell ref="T624:U624"/>
    <mergeCell ref="V624:W624"/>
    <mergeCell ref="DW623:DX623"/>
    <mergeCell ref="CH623:CI623"/>
    <mergeCell ref="CJ623:CK623"/>
    <mergeCell ref="CL623:CM623"/>
    <mergeCell ref="CN623:CO623"/>
    <mergeCell ref="CA623:CB623"/>
    <mergeCell ref="CC623:CD623"/>
    <mergeCell ref="CE623:CF623"/>
    <mergeCell ref="BH624:BI624"/>
    <mergeCell ref="BJ624:BK624"/>
    <mergeCell ref="BL624:BM624"/>
    <mergeCell ref="BN624:BO624"/>
    <mergeCell ref="BF624:BG624"/>
    <mergeCell ref="AU624:AV624"/>
    <mergeCell ref="AW624:AX624"/>
    <mergeCell ref="DO623:DP623"/>
    <mergeCell ref="DQ623:DR623"/>
    <mergeCell ref="DS623:DT623"/>
    <mergeCell ref="DU623:DV623"/>
    <mergeCell ref="DH623:DI623"/>
    <mergeCell ref="DJ623:DK623"/>
    <mergeCell ref="DL623:DM623"/>
    <mergeCell ref="DD623:DE623"/>
    <mergeCell ref="DF623:DG623"/>
    <mergeCell ref="CS623:CT623"/>
    <mergeCell ref="CU623:CV623"/>
    <mergeCell ref="CW623:CX623"/>
    <mergeCell ref="CY623:CZ623"/>
    <mergeCell ref="DA623:DB623"/>
    <mergeCell ref="CP623:CQ623"/>
    <mergeCell ref="AY624:AZ624"/>
    <mergeCell ref="BA624:BB624"/>
    <mergeCell ref="BC624:BD624"/>
    <mergeCell ref="AP624:AQ624"/>
    <mergeCell ref="AR624:AS624"/>
    <mergeCell ref="AJ624:AK624"/>
    <mergeCell ref="AL624:AM624"/>
    <mergeCell ref="AN624:AO624"/>
    <mergeCell ref="AA624:AB624"/>
    <mergeCell ref="AC624:AD624"/>
    <mergeCell ref="AE624:AF624"/>
    <mergeCell ref="V625:W625"/>
    <mergeCell ref="C625:K625"/>
    <mergeCell ref="N625:O625"/>
    <mergeCell ref="P625:Q625"/>
    <mergeCell ref="R625:S625"/>
    <mergeCell ref="T625:U625"/>
    <mergeCell ref="DO624:DP624"/>
    <mergeCell ref="DQ624:DR624"/>
    <mergeCell ref="DS624:DT624"/>
    <mergeCell ref="DU624:DV624"/>
    <mergeCell ref="DW624:DX624"/>
    <mergeCell ref="DJ624:DK624"/>
    <mergeCell ref="DL624:DM624"/>
    <mergeCell ref="DD624:DE624"/>
    <mergeCell ref="DF624:DG624"/>
    <mergeCell ref="DH624:DI624"/>
    <mergeCell ref="CU624:CV624"/>
    <mergeCell ref="CW624:CX624"/>
    <mergeCell ref="CY624:CZ624"/>
    <mergeCell ref="DA624:DB624"/>
    <mergeCell ref="Y625:Z625"/>
    <mergeCell ref="AA625:AB625"/>
    <mergeCell ref="AC625:AD625"/>
    <mergeCell ref="AE625:AF625"/>
    <mergeCell ref="Y626:Z626"/>
    <mergeCell ref="C626:K626"/>
    <mergeCell ref="N626:O626"/>
    <mergeCell ref="P626:Q626"/>
    <mergeCell ref="R626:S626"/>
    <mergeCell ref="T626:U626"/>
    <mergeCell ref="V626:W626"/>
    <mergeCell ref="CS624:CT624"/>
    <mergeCell ref="CH624:CI624"/>
    <mergeCell ref="CJ624:CK624"/>
    <mergeCell ref="CL624:CM624"/>
    <mergeCell ref="CN624:CO624"/>
    <mergeCell ref="CP624:CQ624"/>
    <mergeCell ref="CC624:CD624"/>
    <mergeCell ref="CE624:CF624"/>
    <mergeCell ref="BW624:BX624"/>
    <mergeCell ref="BY624:BZ624"/>
    <mergeCell ref="CA624:CB624"/>
    <mergeCell ref="BW625:BX625"/>
    <mergeCell ref="BY625:BZ625"/>
    <mergeCell ref="BF625:BG625"/>
    <mergeCell ref="BH625:BI625"/>
    <mergeCell ref="BJ625:BK625"/>
    <mergeCell ref="BL625:BM625"/>
    <mergeCell ref="BN625:BO625"/>
    <mergeCell ref="BC625:BD625"/>
    <mergeCell ref="CH625:CI625"/>
    <mergeCell ref="CJ625:CK625"/>
    <mergeCell ref="CL625:CM625"/>
    <mergeCell ref="CN625:CO625"/>
    <mergeCell ref="CA625:CB625"/>
    <mergeCell ref="CC625:CD625"/>
    <mergeCell ref="CE625:CF625"/>
    <mergeCell ref="DO625:DP625"/>
    <mergeCell ref="DQ625:DR625"/>
    <mergeCell ref="DS625:DT625"/>
    <mergeCell ref="DU625:DV625"/>
    <mergeCell ref="DH625:DI625"/>
    <mergeCell ref="DJ625:DK625"/>
    <mergeCell ref="DL625:DM625"/>
    <mergeCell ref="DD625:DE625"/>
    <mergeCell ref="DF625:DG625"/>
    <mergeCell ref="CS625:CT625"/>
    <mergeCell ref="CU625:CV625"/>
    <mergeCell ref="CW625:CX625"/>
    <mergeCell ref="CY625:CZ625"/>
    <mergeCell ref="DA625:DB625"/>
    <mergeCell ref="CP625:CQ625"/>
    <mergeCell ref="BF626:BG626"/>
    <mergeCell ref="AU626:AV626"/>
    <mergeCell ref="AW626:AX626"/>
    <mergeCell ref="AY626:AZ626"/>
    <mergeCell ref="BA626:BB626"/>
    <mergeCell ref="BC626:BD626"/>
    <mergeCell ref="AP626:AQ626"/>
    <mergeCell ref="AR626:AS626"/>
    <mergeCell ref="AJ626:AK626"/>
    <mergeCell ref="AL626:AM626"/>
    <mergeCell ref="AN626:AO626"/>
    <mergeCell ref="AA626:AB626"/>
    <mergeCell ref="AC626:AD626"/>
    <mergeCell ref="AE626:AF626"/>
    <mergeCell ref="DW625:DX625"/>
    <mergeCell ref="AU625:AV625"/>
    <mergeCell ref="AW625:AX625"/>
    <mergeCell ref="AY625:AZ625"/>
    <mergeCell ref="BA625:BB625"/>
    <mergeCell ref="AN625:AO625"/>
    <mergeCell ref="AP625:AQ625"/>
    <mergeCell ref="AR625:AS625"/>
    <mergeCell ref="AJ625:AK625"/>
    <mergeCell ref="AL625:AM625"/>
    <mergeCell ref="C627:K627"/>
    <mergeCell ref="N627:O627"/>
    <mergeCell ref="P627:Q627"/>
    <mergeCell ref="R627:S627"/>
    <mergeCell ref="T627:U627"/>
    <mergeCell ref="DO626:DP626"/>
    <mergeCell ref="DQ626:DR626"/>
    <mergeCell ref="DS626:DT626"/>
    <mergeCell ref="DU626:DV626"/>
    <mergeCell ref="DW626:DX626"/>
    <mergeCell ref="DJ626:DK626"/>
    <mergeCell ref="DL626:DM626"/>
    <mergeCell ref="DD626:DE626"/>
    <mergeCell ref="DF626:DG626"/>
    <mergeCell ref="DH626:DI626"/>
    <mergeCell ref="CU626:CV626"/>
    <mergeCell ref="CW626:CX626"/>
    <mergeCell ref="CY626:CZ626"/>
    <mergeCell ref="DA626:DB626"/>
    <mergeCell ref="CS626:CT626"/>
    <mergeCell ref="CH626:CI626"/>
    <mergeCell ref="CJ626:CK626"/>
    <mergeCell ref="CL626:CM626"/>
    <mergeCell ref="CN626:CO626"/>
    <mergeCell ref="CP626:CQ626"/>
    <mergeCell ref="CC626:CD626"/>
    <mergeCell ref="CE626:CF626"/>
    <mergeCell ref="BW626:BX626"/>
    <mergeCell ref="BY626:BZ626"/>
    <mergeCell ref="CA626:CB626"/>
    <mergeCell ref="BH626:BI626"/>
    <mergeCell ref="BJ626:BK626"/>
    <mergeCell ref="BL626:BM626"/>
    <mergeCell ref="BN626:BO626"/>
    <mergeCell ref="BN627:BO627"/>
    <mergeCell ref="BC627:BD627"/>
    <mergeCell ref="AU627:AV627"/>
    <mergeCell ref="AW627:AX627"/>
    <mergeCell ref="AY627:AZ627"/>
    <mergeCell ref="BA627:BB627"/>
    <mergeCell ref="AN627:AO627"/>
    <mergeCell ref="AP627:AQ627"/>
    <mergeCell ref="AR627:AS627"/>
    <mergeCell ref="AJ627:AK627"/>
    <mergeCell ref="AL627:AM627"/>
    <mergeCell ref="Y627:Z627"/>
    <mergeCell ref="AA627:AB627"/>
    <mergeCell ref="AC627:AD627"/>
    <mergeCell ref="AE627:AF627"/>
    <mergeCell ref="V627:W627"/>
    <mergeCell ref="C628:K628"/>
    <mergeCell ref="N628:O628"/>
    <mergeCell ref="P628:Q628"/>
    <mergeCell ref="R628:S628"/>
    <mergeCell ref="T628:U628"/>
    <mergeCell ref="V628:W628"/>
    <mergeCell ref="DW627:DX627"/>
    <mergeCell ref="DO627:DP627"/>
    <mergeCell ref="DQ627:DR627"/>
    <mergeCell ref="DS627:DT627"/>
    <mergeCell ref="DU627:DV627"/>
    <mergeCell ref="DH627:DI627"/>
    <mergeCell ref="DJ627:DK627"/>
    <mergeCell ref="DL627:DM627"/>
    <mergeCell ref="DD627:DE627"/>
    <mergeCell ref="DF627:DG627"/>
    <mergeCell ref="CS627:CT627"/>
    <mergeCell ref="CU627:CV627"/>
    <mergeCell ref="CW627:CX627"/>
    <mergeCell ref="CY627:CZ627"/>
    <mergeCell ref="DA627:DB627"/>
    <mergeCell ref="CP627:CQ627"/>
    <mergeCell ref="CH627:CI627"/>
    <mergeCell ref="CJ627:CK627"/>
    <mergeCell ref="CL627:CM627"/>
    <mergeCell ref="CN627:CO627"/>
    <mergeCell ref="CA627:CB627"/>
    <mergeCell ref="CC627:CD627"/>
    <mergeCell ref="CE627:CF627"/>
    <mergeCell ref="BW627:BX627"/>
    <mergeCell ref="BY627:BZ627"/>
    <mergeCell ref="BF627:BG627"/>
    <mergeCell ref="BH627:BI627"/>
    <mergeCell ref="BJ627:BK627"/>
    <mergeCell ref="BL627:BM627"/>
    <mergeCell ref="BF628:BG628"/>
    <mergeCell ref="AU628:AV628"/>
    <mergeCell ref="AW628:AX628"/>
    <mergeCell ref="AY628:AZ628"/>
    <mergeCell ref="BA628:BB628"/>
    <mergeCell ref="BC628:BD628"/>
    <mergeCell ref="AP628:AQ628"/>
    <mergeCell ref="AR628:AS628"/>
    <mergeCell ref="AJ628:AK628"/>
    <mergeCell ref="AL628:AM628"/>
    <mergeCell ref="AN628:AO628"/>
    <mergeCell ref="AA628:AB628"/>
    <mergeCell ref="AC628:AD628"/>
    <mergeCell ref="AE628:AF628"/>
    <mergeCell ref="Y628:Z628"/>
    <mergeCell ref="DO628:DP628"/>
    <mergeCell ref="DQ628:DR628"/>
    <mergeCell ref="DS628:DT628"/>
    <mergeCell ref="DU628:DV628"/>
    <mergeCell ref="DW628:DX628"/>
    <mergeCell ref="DJ628:DK628"/>
    <mergeCell ref="DL628:DM628"/>
    <mergeCell ref="DD628:DE628"/>
    <mergeCell ref="DF628:DG628"/>
    <mergeCell ref="DH628:DI628"/>
    <mergeCell ref="CU628:CV628"/>
    <mergeCell ref="CW628:CX628"/>
    <mergeCell ref="CY628:CZ628"/>
    <mergeCell ref="DA628:DB628"/>
    <mergeCell ref="CS628:CT628"/>
    <mergeCell ref="CH628:CI628"/>
    <mergeCell ref="CJ628:CK628"/>
    <mergeCell ref="CL628:CM628"/>
    <mergeCell ref="CN628:CO628"/>
    <mergeCell ref="CP628:CQ628"/>
    <mergeCell ref="CC628:CD628"/>
    <mergeCell ref="CE628:CF628"/>
    <mergeCell ref="BW628:BX628"/>
    <mergeCell ref="BY628:BZ628"/>
    <mergeCell ref="CA628:CB628"/>
    <mergeCell ref="BH628:BI628"/>
    <mergeCell ref="BJ628:BK628"/>
    <mergeCell ref="BL628:BM628"/>
    <mergeCell ref="BN628:BO628"/>
    <mergeCell ref="AL629:AM629"/>
    <mergeCell ref="AN629:AO629"/>
    <mergeCell ref="AP629:AQ629"/>
    <mergeCell ref="AR629:AS629"/>
    <mergeCell ref="AJ629:AK629"/>
    <mergeCell ref="BW629:BX629"/>
    <mergeCell ref="T629:U629"/>
    <mergeCell ref="V629:W629"/>
    <mergeCell ref="C629:I629"/>
    <mergeCell ref="J629:M629"/>
    <mergeCell ref="N629:O629"/>
    <mergeCell ref="P629:Q629"/>
    <mergeCell ref="R629:S629"/>
    <mergeCell ref="CP629:CQ629"/>
    <mergeCell ref="CH629:CI629"/>
    <mergeCell ref="CJ629:CK629"/>
    <mergeCell ref="CL629:CM629"/>
    <mergeCell ref="BY629:BZ629"/>
    <mergeCell ref="CA629:CB629"/>
    <mergeCell ref="CC629:CD629"/>
    <mergeCell ref="CE629:CF629"/>
    <mergeCell ref="BF629:BG629"/>
    <mergeCell ref="BH629:BI629"/>
    <mergeCell ref="BJ629:BK629"/>
    <mergeCell ref="BL629:BM629"/>
    <mergeCell ref="BN629:BO629"/>
    <mergeCell ref="BA629:BB629"/>
    <mergeCell ref="BC629:BD629"/>
    <mergeCell ref="AU629:AV629"/>
    <mergeCell ref="AW629:AX629"/>
    <mergeCell ref="AY629:AZ629"/>
    <mergeCell ref="Y629:Z629"/>
    <mergeCell ref="AA629:AB629"/>
    <mergeCell ref="AC629:AD629"/>
    <mergeCell ref="AE629:AF629"/>
    <mergeCell ref="DU629:DV629"/>
    <mergeCell ref="DW629:DX629"/>
    <mergeCell ref="DO629:DP629"/>
    <mergeCell ref="DQ629:DR629"/>
    <mergeCell ref="DS629:DT629"/>
    <mergeCell ref="DF629:DG629"/>
    <mergeCell ref="DH629:DI629"/>
    <mergeCell ref="DJ629:DK629"/>
    <mergeCell ref="DL629:DM629"/>
    <mergeCell ref="DD629:DE629"/>
    <mergeCell ref="CS629:CT629"/>
    <mergeCell ref="CU629:CV629"/>
    <mergeCell ref="CW629:CX629"/>
    <mergeCell ref="CY629:CZ629"/>
    <mergeCell ref="DA629:DB629"/>
    <mergeCell ref="CN629:CO629"/>
    <mergeCell ref="CH630:CI630"/>
    <mergeCell ref="CJ630:CK630"/>
    <mergeCell ref="BW630:BX630"/>
    <mergeCell ref="BY630:BZ630"/>
    <mergeCell ref="CA630:CB630"/>
    <mergeCell ref="CC630:CD630"/>
    <mergeCell ref="CE630:CF630"/>
    <mergeCell ref="BN630:BO630"/>
    <mergeCell ref="BF630:BG630"/>
    <mergeCell ref="BH630:BI630"/>
    <mergeCell ref="BJ630:BK630"/>
    <mergeCell ref="BL630:BM630"/>
    <mergeCell ref="AY630:AZ630"/>
    <mergeCell ref="BA630:BB630"/>
    <mergeCell ref="BC630:BD630"/>
    <mergeCell ref="AU630:AV630"/>
    <mergeCell ref="AW630:AX630"/>
    <mergeCell ref="C631:M631"/>
    <mergeCell ref="N632:O632"/>
    <mergeCell ref="P632:Q632"/>
    <mergeCell ref="R632:S632"/>
    <mergeCell ref="T632:U632"/>
    <mergeCell ref="V632:W632"/>
    <mergeCell ref="DS630:DT630"/>
    <mergeCell ref="DU630:DV630"/>
    <mergeCell ref="DW630:DX630"/>
    <mergeCell ref="DO630:DP630"/>
    <mergeCell ref="DQ630:DR630"/>
    <mergeCell ref="DD630:DE630"/>
    <mergeCell ref="DF630:DG630"/>
    <mergeCell ref="DH630:DI630"/>
    <mergeCell ref="DJ630:DK630"/>
    <mergeCell ref="DL630:DM630"/>
    <mergeCell ref="DA630:DB630"/>
    <mergeCell ref="CS630:CT630"/>
    <mergeCell ref="CU630:CV630"/>
    <mergeCell ref="CW630:CX630"/>
    <mergeCell ref="CY630:CZ630"/>
    <mergeCell ref="CL630:CM630"/>
    <mergeCell ref="CN630:CO630"/>
    <mergeCell ref="CP630:CQ630"/>
    <mergeCell ref="BW632:BX632"/>
    <mergeCell ref="BY632:BZ632"/>
    <mergeCell ref="CA632:CB632"/>
    <mergeCell ref="CC632:CD632"/>
    <mergeCell ref="BJ632:BK632"/>
    <mergeCell ref="BL632:BM632"/>
    <mergeCell ref="BN632:BO632"/>
    <mergeCell ref="BF632:BG632"/>
    <mergeCell ref="BH632:BI632"/>
    <mergeCell ref="AU632:AV632"/>
    <mergeCell ref="AW632:AX632"/>
    <mergeCell ref="AY632:AZ632"/>
    <mergeCell ref="BA632:BB632"/>
    <mergeCell ref="BC632:BD632"/>
    <mergeCell ref="AR632:AS632"/>
    <mergeCell ref="AJ630:AK630"/>
    <mergeCell ref="AL630:AM630"/>
    <mergeCell ref="AN630:AO630"/>
    <mergeCell ref="AP630:AQ630"/>
    <mergeCell ref="AR630:AS630"/>
    <mergeCell ref="Y630:Z630"/>
    <mergeCell ref="AA630:AB630"/>
    <mergeCell ref="AC630:AD630"/>
    <mergeCell ref="AE630:AF630"/>
    <mergeCell ref="DO632:DP632"/>
    <mergeCell ref="DQ632:DR632"/>
    <mergeCell ref="DS632:DT632"/>
    <mergeCell ref="DU632:DV632"/>
    <mergeCell ref="DW632:DX632"/>
    <mergeCell ref="DL632:DM632"/>
    <mergeCell ref="DD632:DE632"/>
    <mergeCell ref="DF632:DG632"/>
    <mergeCell ref="N630:O630"/>
    <mergeCell ref="P630:Q630"/>
    <mergeCell ref="R630:S630"/>
    <mergeCell ref="T630:U630"/>
    <mergeCell ref="V630:W630"/>
    <mergeCell ref="DH632:DI632"/>
    <mergeCell ref="DJ632:DK632"/>
    <mergeCell ref="CW632:CX632"/>
    <mergeCell ref="CY632:CZ632"/>
    <mergeCell ref="DA632:DB632"/>
    <mergeCell ref="CS632:CT632"/>
    <mergeCell ref="CU632:CV632"/>
    <mergeCell ref="CH632:CI632"/>
    <mergeCell ref="CJ632:CK632"/>
    <mergeCell ref="CL632:CM632"/>
    <mergeCell ref="CN632:CO632"/>
    <mergeCell ref="CP632:CQ632"/>
    <mergeCell ref="CE632:CF632"/>
    <mergeCell ref="CE633:CF633"/>
    <mergeCell ref="BW633:BX633"/>
    <mergeCell ref="BY633:BZ633"/>
    <mergeCell ref="CA633:CB633"/>
    <mergeCell ref="BH633:BI633"/>
    <mergeCell ref="BJ633:BK633"/>
    <mergeCell ref="BL633:BM633"/>
    <mergeCell ref="BN633:BO633"/>
    <mergeCell ref="BF633:BG633"/>
    <mergeCell ref="AU633:AV633"/>
    <mergeCell ref="AW633:AX633"/>
    <mergeCell ref="AY633:AZ633"/>
    <mergeCell ref="BA633:BB633"/>
    <mergeCell ref="BC633:BD633"/>
    <mergeCell ref="N634:O634"/>
    <mergeCell ref="P634:Q634"/>
    <mergeCell ref="R634:S634"/>
    <mergeCell ref="T634:U634"/>
    <mergeCell ref="DO633:DP633"/>
    <mergeCell ref="DQ633:DR633"/>
    <mergeCell ref="AN634:AO634"/>
    <mergeCell ref="AP634:AQ634"/>
    <mergeCell ref="AR634:AS634"/>
    <mergeCell ref="AJ633:AK633"/>
    <mergeCell ref="AL633:AM633"/>
    <mergeCell ref="AN633:AO633"/>
    <mergeCell ref="AA633:AB633"/>
    <mergeCell ref="AC633:AD633"/>
    <mergeCell ref="AE633:AF633"/>
    <mergeCell ref="Y633:Z633"/>
    <mergeCell ref="N633:O633"/>
    <mergeCell ref="P633:Q633"/>
    <mergeCell ref="R633:S633"/>
    <mergeCell ref="T633:U633"/>
    <mergeCell ref="V633:W633"/>
    <mergeCell ref="AP633:AQ633"/>
    <mergeCell ref="AR633:AS633"/>
    <mergeCell ref="AJ632:AK632"/>
    <mergeCell ref="AL632:AM632"/>
    <mergeCell ref="AN632:AO632"/>
    <mergeCell ref="AP632:AQ632"/>
    <mergeCell ref="AC632:AD632"/>
    <mergeCell ref="AE632:AF632"/>
    <mergeCell ref="Y632:Z632"/>
    <mergeCell ref="AA632:AB632"/>
    <mergeCell ref="CU634:CV634"/>
    <mergeCell ref="CW634:CX634"/>
    <mergeCell ref="CY634:CZ634"/>
    <mergeCell ref="DA634:DB634"/>
    <mergeCell ref="CP634:CQ634"/>
    <mergeCell ref="CH634:CI634"/>
    <mergeCell ref="CJ634:CK634"/>
    <mergeCell ref="CL634:CM634"/>
    <mergeCell ref="AJ634:AK634"/>
    <mergeCell ref="AL634:AM634"/>
    <mergeCell ref="Y634:Z634"/>
    <mergeCell ref="AA634:AB634"/>
    <mergeCell ref="AC634:AD634"/>
    <mergeCell ref="AE634:AF634"/>
    <mergeCell ref="V634:W634"/>
    <mergeCell ref="DO635:DP635"/>
    <mergeCell ref="DQ635:DR635"/>
    <mergeCell ref="DS635:DT635"/>
    <mergeCell ref="DU635:DV635"/>
    <mergeCell ref="DW635:DX635"/>
    <mergeCell ref="DJ635:DK635"/>
    <mergeCell ref="DL635:DM635"/>
    <mergeCell ref="DD635:DE635"/>
    <mergeCell ref="DF635:DG635"/>
    <mergeCell ref="DS633:DT633"/>
    <mergeCell ref="DU633:DV633"/>
    <mergeCell ref="DW633:DX633"/>
    <mergeCell ref="DJ633:DK633"/>
    <mergeCell ref="DL633:DM633"/>
    <mergeCell ref="DD633:DE633"/>
    <mergeCell ref="DF633:DG633"/>
    <mergeCell ref="DH633:DI633"/>
    <mergeCell ref="CU633:CV633"/>
    <mergeCell ref="CW633:CX633"/>
    <mergeCell ref="CY633:CZ633"/>
    <mergeCell ref="DA633:DB633"/>
    <mergeCell ref="CS633:CT633"/>
    <mergeCell ref="CH633:CI633"/>
    <mergeCell ref="CJ633:CK633"/>
    <mergeCell ref="CL633:CM633"/>
    <mergeCell ref="CN633:CO633"/>
    <mergeCell ref="CP633:CQ633"/>
    <mergeCell ref="CC633:CD633"/>
    <mergeCell ref="CN634:CO634"/>
    <mergeCell ref="CA634:CB634"/>
    <mergeCell ref="CC634:CD634"/>
    <mergeCell ref="CE634:CF634"/>
    <mergeCell ref="BW634:BX634"/>
    <mergeCell ref="BY634:BZ634"/>
    <mergeCell ref="BF634:BG634"/>
    <mergeCell ref="BH634:BI634"/>
    <mergeCell ref="BJ634:BK634"/>
    <mergeCell ref="BL634:BM634"/>
    <mergeCell ref="BN634:BO634"/>
    <mergeCell ref="BC634:BD634"/>
    <mergeCell ref="AU634:AV634"/>
    <mergeCell ref="AW634:AX634"/>
    <mergeCell ref="AY634:AZ634"/>
    <mergeCell ref="BA634:BB634"/>
    <mergeCell ref="DW634:DX634"/>
    <mergeCell ref="DO634:DP634"/>
    <mergeCell ref="DQ634:DR634"/>
    <mergeCell ref="DS634:DT634"/>
    <mergeCell ref="DU634:DV634"/>
    <mergeCell ref="DH634:DI634"/>
    <mergeCell ref="DJ634:DK634"/>
    <mergeCell ref="DL634:DM634"/>
    <mergeCell ref="DD634:DE634"/>
    <mergeCell ref="DF634:DG634"/>
    <mergeCell ref="CS634:CT634"/>
    <mergeCell ref="AJ635:AK635"/>
    <mergeCell ref="AL635:AM635"/>
    <mergeCell ref="AN635:AO635"/>
    <mergeCell ref="AA635:AB635"/>
    <mergeCell ref="AC635:AD635"/>
    <mergeCell ref="AE635:AF635"/>
    <mergeCell ref="Y635:Z635"/>
    <mergeCell ref="N635:O635"/>
    <mergeCell ref="P635:Q635"/>
    <mergeCell ref="R635:S635"/>
    <mergeCell ref="T635:U635"/>
    <mergeCell ref="V635:W635"/>
    <mergeCell ref="CE635:CF635"/>
    <mergeCell ref="BW635:BX635"/>
    <mergeCell ref="BY635:BZ635"/>
    <mergeCell ref="CA635:CB635"/>
    <mergeCell ref="BH635:BI635"/>
    <mergeCell ref="BJ635:BK635"/>
    <mergeCell ref="BL635:BM635"/>
    <mergeCell ref="BN635:BO635"/>
    <mergeCell ref="BF635:BG635"/>
    <mergeCell ref="AU635:AV635"/>
    <mergeCell ref="AW635:AX635"/>
    <mergeCell ref="AY635:AZ635"/>
    <mergeCell ref="BA635:BB635"/>
    <mergeCell ref="BC635:BD635"/>
    <mergeCell ref="DH635:DI635"/>
    <mergeCell ref="CU635:CV635"/>
    <mergeCell ref="CW635:CX635"/>
    <mergeCell ref="CY635:CZ635"/>
    <mergeCell ref="DA635:DB635"/>
    <mergeCell ref="CS635:CT635"/>
    <mergeCell ref="CH635:CI635"/>
    <mergeCell ref="CJ635:CK635"/>
    <mergeCell ref="CL635:CM635"/>
    <mergeCell ref="CN635:CO635"/>
    <mergeCell ref="CP635:CQ635"/>
    <mergeCell ref="CC635:CD635"/>
    <mergeCell ref="AP635:AQ635"/>
    <mergeCell ref="AR635:AS635"/>
    <mergeCell ref="CS637:CT637"/>
    <mergeCell ref="CH637:CI637"/>
    <mergeCell ref="CJ637:CK637"/>
    <mergeCell ref="CL637:CM637"/>
    <mergeCell ref="CN637:CO637"/>
    <mergeCell ref="CP637:CQ637"/>
    <mergeCell ref="CC637:CD637"/>
    <mergeCell ref="AJ637:AK637"/>
    <mergeCell ref="AL637:AM637"/>
    <mergeCell ref="AN637:AO637"/>
    <mergeCell ref="AA637:AB637"/>
    <mergeCell ref="AC637:AD637"/>
    <mergeCell ref="AE637:AF637"/>
    <mergeCell ref="Y637:Z637"/>
    <mergeCell ref="N637:O637"/>
    <mergeCell ref="P637:Q637"/>
    <mergeCell ref="R637:S637"/>
    <mergeCell ref="T637:U637"/>
    <mergeCell ref="V637:W637"/>
    <mergeCell ref="AP637:AQ637"/>
    <mergeCell ref="AR637:AS637"/>
    <mergeCell ref="AJ636:AK636"/>
    <mergeCell ref="AL636:AM636"/>
    <mergeCell ref="Y636:Z636"/>
    <mergeCell ref="AA636:AB636"/>
    <mergeCell ref="AC636:AD636"/>
    <mergeCell ref="AE636:AF636"/>
    <mergeCell ref="V636:W636"/>
    <mergeCell ref="N636:O636"/>
    <mergeCell ref="P636:Q636"/>
    <mergeCell ref="R636:S636"/>
    <mergeCell ref="T636:U636"/>
    <mergeCell ref="AN636:AO636"/>
    <mergeCell ref="AP636:AQ636"/>
    <mergeCell ref="AR636:AS636"/>
    <mergeCell ref="CN636:CO636"/>
    <mergeCell ref="CA636:CB636"/>
    <mergeCell ref="CC636:CD636"/>
    <mergeCell ref="CE636:CF636"/>
    <mergeCell ref="BW636:BX636"/>
    <mergeCell ref="BY636:BZ636"/>
    <mergeCell ref="BF636:BG636"/>
    <mergeCell ref="BH636:BI636"/>
    <mergeCell ref="BJ636:BK636"/>
    <mergeCell ref="BL636:BM636"/>
    <mergeCell ref="BN636:BO636"/>
    <mergeCell ref="BC636:BD636"/>
    <mergeCell ref="V638:W638"/>
    <mergeCell ref="N638:O638"/>
    <mergeCell ref="P638:Q638"/>
    <mergeCell ref="R638:S638"/>
    <mergeCell ref="T638:U638"/>
    <mergeCell ref="AU638:AV638"/>
    <mergeCell ref="AW638:AX638"/>
    <mergeCell ref="AY638:AZ638"/>
    <mergeCell ref="BA638:BB638"/>
    <mergeCell ref="AN638:AO638"/>
    <mergeCell ref="AP638:AQ638"/>
    <mergeCell ref="AR638:AS638"/>
    <mergeCell ref="AG638:AH638"/>
    <mergeCell ref="DW636:DX636"/>
    <mergeCell ref="DO636:DP636"/>
    <mergeCell ref="DQ636:DR636"/>
    <mergeCell ref="DS636:DT636"/>
    <mergeCell ref="DU636:DV636"/>
    <mergeCell ref="DH636:DI636"/>
    <mergeCell ref="DJ636:DK636"/>
    <mergeCell ref="DL636:DM636"/>
    <mergeCell ref="DD636:DE636"/>
    <mergeCell ref="DF636:DG636"/>
    <mergeCell ref="CS636:CT636"/>
    <mergeCell ref="CU636:CV636"/>
    <mergeCell ref="CW636:CX636"/>
    <mergeCell ref="CY636:CZ636"/>
    <mergeCell ref="DA636:DB636"/>
    <mergeCell ref="CP636:CQ636"/>
    <mergeCell ref="CH636:CI636"/>
    <mergeCell ref="CJ636:CK636"/>
    <mergeCell ref="CL636:CM636"/>
    <mergeCell ref="CE637:CF637"/>
    <mergeCell ref="BW637:BX637"/>
    <mergeCell ref="BY637:BZ637"/>
    <mergeCell ref="CA637:CB637"/>
    <mergeCell ref="BH637:BI637"/>
    <mergeCell ref="BJ637:BK637"/>
    <mergeCell ref="BL637:BM637"/>
    <mergeCell ref="BN637:BO637"/>
    <mergeCell ref="BF637:BG637"/>
    <mergeCell ref="AU637:AV637"/>
    <mergeCell ref="AW637:AX637"/>
    <mergeCell ref="AY637:AZ637"/>
    <mergeCell ref="BA637:BB637"/>
    <mergeCell ref="BC637:BD637"/>
    <mergeCell ref="AU636:AV636"/>
    <mergeCell ref="AW636:AX636"/>
    <mergeCell ref="AY636:AZ636"/>
    <mergeCell ref="BA636:BB636"/>
    <mergeCell ref="DO637:DP637"/>
    <mergeCell ref="DQ637:DR637"/>
    <mergeCell ref="DS637:DT637"/>
    <mergeCell ref="DU637:DV637"/>
    <mergeCell ref="DW637:DX637"/>
    <mergeCell ref="DJ637:DK637"/>
    <mergeCell ref="DL637:DM637"/>
    <mergeCell ref="DD637:DE637"/>
    <mergeCell ref="DF637:DG637"/>
    <mergeCell ref="DH637:DI637"/>
    <mergeCell ref="CU637:CV637"/>
    <mergeCell ref="CW637:CX637"/>
    <mergeCell ref="CY637:CZ637"/>
    <mergeCell ref="DA637:DB637"/>
    <mergeCell ref="AJ639:AK639"/>
    <mergeCell ref="AL639:AM639"/>
    <mergeCell ref="AN639:AO639"/>
    <mergeCell ref="AA639:AB639"/>
    <mergeCell ref="AC639:AD639"/>
    <mergeCell ref="AE639:AF639"/>
    <mergeCell ref="Y639:Z639"/>
    <mergeCell ref="AG639:AH639"/>
    <mergeCell ref="AG640:AH640"/>
    <mergeCell ref="AA640:AB640"/>
    <mergeCell ref="AC640:AD640"/>
    <mergeCell ref="AE640:AF640"/>
    <mergeCell ref="V640:W640"/>
    <mergeCell ref="BH638:BI638"/>
    <mergeCell ref="BJ638:BK638"/>
    <mergeCell ref="BL638:BM638"/>
    <mergeCell ref="BN638:BO638"/>
    <mergeCell ref="BC638:BD638"/>
    <mergeCell ref="N639:O639"/>
    <mergeCell ref="P639:Q639"/>
    <mergeCell ref="R639:S639"/>
    <mergeCell ref="T639:U639"/>
    <mergeCell ref="V639:W639"/>
    <mergeCell ref="AP639:AQ639"/>
    <mergeCell ref="DW638:DX638"/>
    <mergeCell ref="DO638:DP638"/>
    <mergeCell ref="DQ638:DR638"/>
    <mergeCell ref="DS638:DT638"/>
    <mergeCell ref="DU638:DV638"/>
    <mergeCell ref="DH638:DI638"/>
    <mergeCell ref="DJ638:DK638"/>
    <mergeCell ref="DL638:DM638"/>
    <mergeCell ref="DD638:DE638"/>
    <mergeCell ref="DF638:DG638"/>
    <mergeCell ref="CS638:CT638"/>
    <mergeCell ref="CU638:CV638"/>
    <mergeCell ref="CW638:CX638"/>
    <mergeCell ref="CY638:CZ638"/>
    <mergeCell ref="DA638:DB638"/>
    <mergeCell ref="CP638:CQ638"/>
    <mergeCell ref="CH638:CI638"/>
    <mergeCell ref="CJ638:CK638"/>
    <mergeCell ref="CL638:CM638"/>
    <mergeCell ref="CE639:CF639"/>
    <mergeCell ref="BW639:BX639"/>
    <mergeCell ref="BY639:BZ639"/>
    <mergeCell ref="CA639:CB639"/>
    <mergeCell ref="BH639:BI639"/>
    <mergeCell ref="BJ639:BK639"/>
    <mergeCell ref="BL639:BM639"/>
    <mergeCell ref="BN639:BO639"/>
    <mergeCell ref="BF639:BG639"/>
    <mergeCell ref="AU639:AV639"/>
    <mergeCell ref="AW639:AX639"/>
    <mergeCell ref="AY639:AZ639"/>
    <mergeCell ref="BA639:BB639"/>
    <mergeCell ref="BC639:BD639"/>
    <mergeCell ref="AR639:AS639"/>
    <mergeCell ref="AJ638:AK638"/>
    <mergeCell ref="AL638:AM638"/>
    <mergeCell ref="Y638:Z638"/>
    <mergeCell ref="AA638:AB638"/>
    <mergeCell ref="AC638:AD638"/>
    <mergeCell ref="AE638:AF638"/>
    <mergeCell ref="DO639:DP639"/>
    <mergeCell ref="DQ639:DR639"/>
    <mergeCell ref="DS639:DT639"/>
    <mergeCell ref="DU639:DV639"/>
    <mergeCell ref="DW639:DX639"/>
    <mergeCell ref="DJ639:DK639"/>
    <mergeCell ref="DL639:DM639"/>
    <mergeCell ref="DD639:DE639"/>
    <mergeCell ref="DF639:DG639"/>
    <mergeCell ref="DH639:DI639"/>
    <mergeCell ref="CU639:CV639"/>
    <mergeCell ref="CW639:CX639"/>
    <mergeCell ref="CY639:CZ639"/>
    <mergeCell ref="DA639:DB639"/>
    <mergeCell ref="CS639:CT639"/>
    <mergeCell ref="CH639:CI639"/>
    <mergeCell ref="CJ639:CK639"/>
    <mergeCell ref="CL639:CM639"/>
    <mergeCell ref="CN639:CO639"/>
    <mergeCell ref="CP639:CQ639"/>
    <mergeCell ref="CC639:CD639"/>
    <mergeCell ref="CN640:CO640"/>
    <mergeCell ref="CA640:CB640"/>
    <mergeCell ref="CC640:CD640"/>
    <mergeCell ref="CE640:CF640"/>
    <mergeCell ref="BW640:BX640"/>
    <mergeCell ref="BY640:BZ640"/>
    <mergeCell ref="BF640:BG640"/>
    <mergeCell ref="BH640:BI640"/>
    <mergeCell ref="BJ640:BK640"/>
    <mergeCell ref="BL640:BM640"/>
    <mergeCell ref="BN640:BO640"/>
    <mergeCell ref="BC640:BD640"/>
    <mergeCell ref="CN638:CO638"/>
    <mergeCell ref="CA638:CB638"/>
    <mergeCell ref="CC638:CD638"/>
    <mergeCell ref="CE638:CF638"/>
    <mergeCell ref="BW638:BX638"/>
    <mergeCell ref="BY638:BZ638"/>
    <mergeCell ref="BF638:BG638"/>
    <mergeCell ref="AU642:AV642"/>
    <mergeCell ref="AW642:AX642"/>
    <mergeCell ref="AY642:AZ642"/>
    <mergeCell ref="BA642:BB642"/>
    <mergeCell ref="AN642:AO642"/>
    <mergeCell ref="AP642:AQ642"/>
    <mergeCell ref="AR642:AS642"/>
    <mergeCell ref="AJ641:AK641"/>
    <mergeCell ref="AL641:AM641"/>
    <mergeCell ref="AN641:AO641"/>
    <mergeCell ref="AA641:AB641"/>
    <mergeCell ref="AC641:AD641"/>
    <mergeCell ref="AE641:AF641"/>
    <mergeCell ref="Y641:Z641"/>
    <mergeCell ref="N641:O641"/>
    <mergeCell ref="P641:Q641"/>
    <mergeCell ref="R641:S641"/>
    <mergeCell ref="T641:U641"/>
    <mergeCell ref="V641:W641"/>
    <mergeCell ref="AP641:AQ641"/>
    <mergeCell ref="AR641:AS641"/>
    <mergeCell ref="DW640:DX640"/>
    <mergeCell ref="DO640:DP640"/>
    <mergeCell ref="DQ640:DR640"/>
    <mergeCell ref="DS640:DT640"/>
    <mergeCell ref="DU640:DV640"/>
    <mergeCell ref="DH640:DI640"/>
    <mergeCell ref="DJ640:DK640"/>
    <mergeCell ref="DL640:DM640"/>
    <mergeCell ref="DD640:DE640"/>
    <mergeCell ref="DF640:DG640"/>
    <mergeCell ref="CS640:CT640"/>
    <mergeCell ref="CU640:CV640"/>
    <mergeCell ref="CW640:CX640"/>
    <mergeCell ref="CY640:CZ640"/>
    <mergeCell ref="DA640:DB640"/>
    <mergeCell ref="CP640:CQ640"/>
    <mergeCell ref="CH640:CI640"/>
    <mergeCell ref="CJ640:CK640"/>
    <mergeCell ref="CL640:CM640"/>
    <mergeCell ref="CE641:CF641"/>
    <mergeCell ref="BW641:BX641"/>
    <mergeCell ref="BY641:BZ641"/>
    <mergeCell ref="CA641:CB641"/>
    <mergeCell ref="BH641:BI641"/>
    <mergeCell ref="BJ641:BK641"/>
    <mergeCell ref="BL641:BM641"/>
    <mergeCell ref="BN641:BO641"/>
    <mergeCell ref="BF641:BG641"/>
    <mergeCell ref="AU641:AV641"/>
    <mergeCell ref="AW641:AX641"/>
    <mergeCell ref="AY641:AZ641"/>
    <mergeCell ref="BA641:BB641"/>
    <mergeCell ref="BC641:BD641"/>
    <mergeCell ref="AJ640:AK640"/>
    <mergeCell ref="AL640:AM640"/>
    <mergeCell ref="Y640:Z640"/>
    <mergeCell ref="N640:O640"/>
    <mergeCell ref="P640:Q640"/>
    <mergeCell ref="R640:S640"/>
    <mergeCell ref="DO641:DP641"/>
    <mergeCell ref="DQ641:DR641"/>
    <mergeCell ref="DS641:DT641"/>
    <mergeCell ref="DU641:DV641"/>
    <mergeCell ref="DW641:DX641"/>
    <mergeCell ref="DJ641:DK641"/>
    <mergeCell ref="DL641:DM641"/>
    <mergeCell ref="DD641:DE641"/>
    <mergeCell ref="DF641:DG641"/>
    <mergeCell ref="DH641:DI641"/>
    <mergeCell ref="CU641:CV641"/>
    <mergeCell ref="CW641:CX641"/>
    <mergeCell ref="CY641:CZ641"/>
    <mergeCell ref="DA641:DB641"/>
    <mergeCell ref="CS641:CT641"/>
    <mergeCell ref="CH641:CI641"/>
    <mergeCell ref="CJ641:CK641"/>
    <mergeCell ref="CL641:CM641"/>
    <mergeCell ref="CN641:CO641"/>
    <mergeCell ref="CP641:CQ641"/>
    <mergeCell ref="CC641:CD641"/>
    <mergeCell ref="CN642:CO642"/>
    <mergeCell ref="CA642:CB642"/>
    <mergeCell ref="CC642:CD642"/>
    <mergeCell ref="CE642:CF642"/>
    <mergeCell ref="BW642:BX642"/>
    <mergeCell ref="BY642:BZ642"/>
    <mergeCell ref="BF642:BG642"/>
    <mergeCell ref="BH642:BI642"/>
    <mergeCell ref="BJ642:BK642"/>
    <mergeCell ref="BL642:BM642"/>
    <mergeCell ref="BN642:BO642"/>
    <mergeCell ref="BC642:BD642"/>
    <mergeCell ref="AG641:AH641"/>
    <mergeCell ref="AG642:AH642"/>
    <mergeCell ref="T640:U640"/>
    <mergeCell ref="AU640:AV640"/>
    <mergeCell ref="AW640:AX640"/>
    <mergeCell ref="AY640:AZ640"/>
    <mergeCell ref="BA640:BB640"/>
    <mergeCell ref="AN640:AO640"/>
    <mergeCell ref="AP640:AQ640"/>
    <mergeCell ref="AR640:AS640"/>
    <mergeCell ref="AW644:AX644"/>
    <mergeCell ref="AY644:AZ644"/>
    <mergeCell ref="BA644:BB644"/>
    <mergeCell ref="AN644:AO644"/>
    <mergeCell ref="AP644:AQ644"/>
    <mergeCell ref="AR644:AS644"/>
    <mergeCell ref="AJ643:AK643"/>
    <mergeCell ref="AL643:AM643"/>
    <mergeCell ref="AN643:AO643"/>
    <mergeCell ref="AA643:AB643"/>
    <mergeCell ref="AC643:AD643"/>
    <mergeCell ref="AE643:AF643"/>
    <mergeCell ref="Y643:Z643"/>
    <mergeCell ref="N643:O643"/>
    <mergeCell ref="P643:Q643"/>
    <mergeCell ref="R643:S643"/>
    <mergeCell ref="T643:U643"/>
    <mergeCell ref="V643:W643"/>
    <mergeCell ref="AP643:AQ643"/>
    <mergeCell ref="DW642:DX642"/>
    <mergeCell ref="DO642:DP642"/>
    <mergeCell ref="DQ642:DR642"/>
    <mergeCell ref="DS642:DT642"/>
    <mergeCell ref="DU642:DV642"/>
    <mergeCell ref="DH642:DI642"/>
    <mergeCell ref="DJ642:DK642"/>
    <mergeCell ref="DL642:DM642"/>
    <mergeCell ref="DD642:DE642"/>
    <mergeCell ref="DF642:DG642"/>
    <mergeCell ref="CS642:CT642"/>
    <mergeCell ref="CU642:CV642"/>
    <mergeCell ref="CW642:CX642"/>
    <mergeCell ref="CY642:CZ642"/>
    <mergeCell ref="DA642:DB642"/>
    <mergeCell ref="CP642:CQ642"/>
    <mergeCell ref="CH642:CI642"/>
    <mergeCell ref="CJ642:CK642"/>
    <mergeCell ref="CL642:CM642"/>
    <mergeCell ref="CE643:CF643"/>
    <mergeCell ref="BW643:BX643"/>
    <mergeCell ref="BY643:BZ643"/>
    <mergeCell ref="CA643:CB643"/>
    <mergeCell ref="BH643:BI643"/>
    <mergeCell ref="BJ643:BK643"/>
    <mergeCell ref="BL643:BM643"/>
    <mergeCell ref="BN643:BO643"/>
    <mergeCell ref="BF643:BG643"/>
    <mergeCell ref="AU643:AV643"/>
    <mergeCell ref="AW643:AX643"/>
    <mergeCell ref="AY643:AZ643"/>
    <mergeCell ref="BA643:BB643"/>
    <mergeCell ref="BC643:BD643"/>
    <mergeCell ref="AR643:AS643"/>
    <mergeCell ref="AJ642:AK642"/>
    <mergeCell ref="AL642:AM642"/>
    <mergeCell ref="Y642:Z642"/>
    <mergeCell ref="AA642:AB642"/>
    <mergeCell ref="AC642:AD642"/>
    <mergeCell ref="AE642:AF642"/>
    <mergeCell ref="V642:W642"/>
    <mergeCell ref="N642:O642"/>
    <mergeCell ref="P642:Q642"/>
    <mergeCell ref="R642:S642"/>
    <mergeCell ref="T642:U642"/>
    <mergeCell ref="DO643:DP643"/>
    <mergeCell ref="DQ643:DR643"/>
    <mergeCell ref="DS643:DT643"/>
    <mergeCell ref="DU643:DV643"/>
    <mergeCell ref="DW643:DX643"/>
    <mergeCell ref="DJ643:DK643"/>
    <mergeCell ref="DL643:DM643"/>
    <mergeCell ref="DD643:DE643"/>
    <mergeCell ref="DF643:DG643"/>
    <mergeCell ref="DH643:DI643"/>
    <mergeCell ref="CU643:CV643"/>
    <mergeCell ref="CW643:CX643"/>
    <mergeCell ref="CY643:CZ643"/>
    <mergeCell ref="DA643:DB643"/>
    <mergeCell ref="CS643:CT643"/>
    <mergeCell ref="CH643:CI643"/>
    <mergeCell ref="CJ643:CK643"/>
    <mergeCell ref="CL643:CM643"/>
    <mergeCell ref="CN643:CO643"/>
    <mergeCell ref="CP643:CQ643"/>
    <mergeCell ref="CC643:CD643"/>
    <mergeCell ref="CN644:CO644"/>
    <mergeCell ref="CA644:CB644"/>
    <mergeCell ref="CC644:CD644"/>
    <mergeCell ref="CE644:CF644"/>
    <mergeCell ref="BW644:BX644"/>
    <mergeCell ref="BY644:BZ644"/>
    <mergeCell ref="BF644:BG644"/>
    <mergeCell ref="BH644:BI644"/>
    <mergeCell ref="BJ644:BK644"/>
    <mergeCell ref="BL644:BM644"/>
    <mergeCell ref="BN644:BO644"/>
    <mergeCell ref="BC644:BD644"/>
    <mergeCell ref="AJ645:AK645"/>
    <mergeCell ref="AL645:AM645"/>
    <mergeCell ref="AN645:AO645"/>
    <mergeCell ref="AA645:AB645"/>
    <mergeCell ref="AC645:AD645"/>
    <mergeCell ref="AE645:AF645"/>
    <mergeCell ref="Y645:Z645"/>
    <mergeCell ref="N645:O645"/>
    <mergeCell ref="P645:Q645"/>
    <mergeCell ref="R645:S645"/>
    <mergeCell ref="T645:U645"/>
    <mergeCell ref="V645:W645"/>
    <mergeCell ref="AP645:AQ645"/>
    <mergeCell ref="AR645:AS645"/>
    <mergeCell ref="DU646:DV646"/>
    <mergeCell ref="DH646:DI646"/>
    <mergeCell ref="DJ646:DK646"/>
    <mergeCell ref="DL646:DM646"/>
    <mergeCell ref="DD646:DE646"/>
    <mergeCell ref="DW644:DX644"/>
    <mergeCell ref="DO644:DP644"/>
    <mergeCell ref="DQ644:DR644"/>
    <mergeCell ref="DS644:DT644"/>
    <mergeCell ref="DU644:DV644"/>
    <mergeCell ref="DH644:DI644"/>
    <mergeCell ref="DJ644:DK644"/>
    <mergeCell ref="DL644:DM644"/>
    <mergeCell ref="DD644:DE644"/>
    <mergeCell ref="DF644:DG644"/>
    <mergeCell ref="CS644:CT644"/>
    <mergeCell ref="CU644:CV644"/>
    <mergeCell ref="CW644:CX644"/>
    <mergeCell ref="CY644:CZ644"/>
    <mergeCell ref="DA644:DB644"/>
    <mergeCell ref="CP644:CQ644"/>
    <mergeCell ref="CH644:CI644"/>
    <mergeCell ref="CJ644:CK644"/>
    <mergeCell ref="CL644:CM644"/>
    <mergeCell ref="CE645:CF645"/>
    <mergeCell ref="BW645:BX645"/>
    <mergeCell ref="BY645:BZ645"/>
    <mergeCell ref="CA645:CB645"/>
    <mergeCell ref="BH645:BI645"/>
    <mergeCell ref="BJ645:BK645"/>
    <mergeCell ref="BL645:BM645"/>
    <mergeCell ref="BN645:BO645"/>
    <mergeCell ref="BF645:BG645"/>
    <mergeCell ref="AU645:AV645"/>
    <mergeCell ref="AW645:AX645"/>
    <mergeCell ref="AY645:AZ645"/>
    <mergeCell ref="BA645:BB645"/>
    <mergeCell ref="BC645:BD645"/>
    <mergeCell ref="AJ644:AK644"/>
    <mergeCell ref="AL644:AM644"/>
    <mergeCell ref="Y644:Z644"/>
    <mergeCell ref="AA644:AB644"/>
    <mergeCell ref="AC644:AD644"/>
    <mergeCell ref="AE644:AF644"/>
    <mergeCell ref="V644:W644"/>
    <mergeCell ref="N644:O644"/>
    <mergeCell ref="P644:Q644"/>
    <mergeCell ref="R644:S644"/>
    <mergeCell ref="T644:U644"/>
    <mergeCell ref="AU644:AV644"/>
    <mergeCell ref="AW646:AX646"/>
    <mergeCell ref="AY646:AZ646"/>
    <mergeCell ref="BA646:BB646"/>
    <mergeCell ref="AN646:AO646"/>
    <mergeCell ref="AP646:AQ646"/>
    <mergeCell ref="AR646:AS646"/>
    <mergeCell ref="DO645:DP645"/>
    <mergeCell ref="DQ645:DR645"/>
    <mergeCell ref="DS645:DT645"/>
    <mergeCell ref="DU645:DV645"/>
    <mergeCell ref="DW645:DX645"/>
    <mergeCell ref="DJ645:DK645"/>
    <mergeCell ref="DL645:DM645"/>
    <mergeCell ref="DD645:DE645"/>
    <mergeCell ref="DF645:DG645"/>
    <mergeCell ref="DH645:DI645"/>
    <mergeCell ref="CU645:CV645"/>
    <mergeCell ref="CW645:CX645"/>
    <mergeCell ref="CY645:CZ645"/>
    <mergeCell ref="DA645:DB645"/>
    <mergeCell ref="CS645:CT645"/>
    <mergeCell ref="CH645:CI645"/>
    <mergeCell ref="CJ645:CK645"/>
    <mergeCell ref="CL645:CM645"/>
    <mergeCell ref="CN645:CO645"/>
    <mergeCell ref="CP645:CQ645"/>
    <mergeCell ref="CC645:CD645"/>
    <mergeCell ref="CN646:CO646"/>
    <mergeCell ref="CA646:CB646"/>
    <mergeCell ref="CC646:CD646"/>
    <mergeCell ref="CE646:CF646"/>
    <mergeCell ref="BW646:BX646"/>
    <mergeCell ref="BY646:BZ646"/>
    <mergeCell ref="BF646:BG646"/>
    <mergeCell ref="BH646:BI646"/>
    <mergeCell ref="BJ646:BK646"/>
    <mergeCell ref="BL646:BM646"/>
    <mergeCell ref="BN646:BO646"/>
    <mergeCell ref="BC646:BD646"/>
    <mergeCell ref="DF646:DG646"/>
    <mergeCell ref="CS646:CT646"/>
    <mergeCell ref="CU646:CV646"/>
    <mergeCell ref="CW646:CX646"/>
    <mergeCell ref="CY646:CZ646"/>
    <mergeCell ref="DA646:DB646"/>
    <mergeCell ref="CP646:CQ646"/>
    <mergeCell ref="CH646:CI646"/>
    <mergeCell ref="CJ646:CK646"/>
    <mergeCell ref="CL646:CM646"/>
    <mergeCell ref="AR647:AS647"/>
    <mergeCell ref="AJ646:AK646"/>
    <mergeCell ref="AL646:AM646"/>
    <mergeCell ref="Y646:Z646"/>
    <mergeCell ref="AA646:AB646"/>
    <mergeCell ref="AC646:AD646"/>
    <mergeCell ref="AE646:AF646"/>
    <mergeCell ref="N648:O648"/>
    <mergeCell ref="P648:Q648"/>
    <mergeCell ref="R648:S648"/>
    <mergeCell ref="T648:U648"/>
    <mergeCell ref="AN648:AO648"/>
    <mergeCell ref="AP648:AQ648"/>
    <mergeCell ref="AR648:AS648"/>
    <mergeCell ref="AJ647:AK647"/>
    <mergeCell ref="AL647:AM647"/>
    <mergeCell ref="AN647:AO647"/>
    <mergeCell ref="AA647:AB647"/>
    <mergeCell ref="AC647:AD647"/>
    <mergeCell ref="AE647:AF647"/>
    <mergeCell ref="Y647:Z647"/>
    <mergeCell ref="N647:O647"/>
    <mergeCell ref="P647:Q647"/>
    <mergeCell ref="R647:S647"/>
    <mergeCell ref="T647:U647"/>
    <mergeCell ref="V647:W647"/>
    <mergeCell ref="AP647:AQ647"/>
    <mergeCell ref="V646:W646"/>
    <mergeCell ref="N646:O646"/>
    <mergeCell ref="P646:Q646"/>
    <mergeCell ref="R646:S646"/>
    <mergeCell ref="T646:U646"/>
    <mergeCell ref="AU646:AV646"/>
    <mergeCell ref="DO647:DP647"/>
    <mergeCell ref="DQ647:DR647"/>
    <mergeCell ref="DS647:DT647"/>
    <mergeCell ref="DU647:DV647"/>
    <mergeCell ref="DW647:DX647"/>
    <mergeCell ref="DJ647:DK647"/>
    <mergeCell ref="DL647:DM647"/>
    <mergeCell ref="DD647:DE647"/>
    <mergeCell ref="DF647:DG647"/>
    <mergeCell ref="DH647:DI647"/>
    <mergeCell ref="CU647:CV647"/>
    <mergeCell ref="CW647:CX647"/>
    <mergeCell ref="CY647:CZ647"/>
    <mergeCell ref="DA647:DB647"/>
    <mergeCell ref="CS647:CT647"/>
    <mergeCell ref="CH647:CI647"/>
    <mergeCell ref="CJ647:CK647"/>
    <mergeCell ref="CL647:CM647"/>
    <mergeCell ref="CN647:CO647"/>
    <mergeCell ref="CP647:CQ647"/>
    <mergeCell ref="CC647:CD647"/>
    <mergeCell ref="CA648:CB648"/>
    <mergeCell ref="CC648:CD648"/>
    <mergeCell ref="CE648:CF648"/>
    <mergeCell ref="BW648:BX648"/>
    <mergeCell ref="BY648:BZ648"/>
    <mergeCell ref="BF648:BG648"/>
    <mergeCell ref="BH648:BI648"/>
    <mergeCell ref="BJ648:BK648"/>
    <mergeCell ref="BL648:BM648"/>
    <mergeCell ref="BN648:BO648"/>
    <mergeCell ref="BC648:BD648"/>
    <mergeCell ref="AU648:AV648"/>
    <mergeCell ref="AW648:AX648"/>
    <mergeCell ref="AY648:AZ648"/>
    <mergeCell ref="BA648:BB648"/>
    <mergeCell ref="CE647:CF647"/>
    <mergeCell ref="BW647:BX647"/>
    <mergeCell ref="BY647:BZ647"/>
    <mergeCell ref="CA647:CB647"/>
    <mergeCell ref="BH647:BI647"/>
    <mergeCell ref="BJ647:BK647"/>
    <mergeCell ref="BL647:BM647"/>
    <mergeCell ref="BN647:BO647"/>
    <mergeCell ref="BF647:BG647"/>
    <mergeCell ref="AU647:AV647"/>
    <mergeCell ref="AW647:AX647"/>
    <mergeCell ref="AY647:AZ647"/>
    <mergeCell ref="BA647:BB647"/>
    <mergeCell ref="BC647:BD647"/>
    <mergeCell ref="BJ650:BK650"/>
    <mergeCell ref="BL650:BM650"/>
    <mergeCell ref="BN650:BO650"/>
    <mergeCell ref="BC650:BD650"/>
    <mergeCell ref="AU650:AV650"/>
    <mergeCell ref="AW650:AX650"/>
    <mergeCell ref="AY650:AZ650"/>
    <mergeCell ref="BA650:BB650"/>
    <mergeCell ref="AN650:AO650"/>
    <mergeCell ref="AP650:AQ650"/>
    <mergeCell ref="AR650:AS650"/>
    <mergeCell ref="AJ649:AK649"/>
    <mergeCell ref="AL649:AM649"/>
    <mergeCell ref="AN649:AO649"/>
    <mergeCell ref="AA649:AB649"/>
    <mergeCell ref="AC649:AD649"/>
    <mergeCell ref="AE649:AF649"/>
    <mergeCell ref="Y649:Z649"/>
    <mergeCell ref="N649:O649"/>
    <mergeCell ref="P649:Q649"/>
    <mergeCell ref="R649:S649"/>
    <mergeCell ref="T649:U649"/>
    <mergeCell ref="V649:W649"/>
    <mergeCell ref="DW648:DX648"/>
    <mergeCell ref="DO648:DP648"/>
    <mergeCell ref="DQ648:DR648"/>
    <mergeCell ref="DS648:DT648"/>
    <mergeCell ref="DU648:DV648"/>
    <mergeCell ref="DH648:DI648"/>
    <mergeCell ref="DJ648:DK648"/>
    <mergeCell ref="DL648:DM648"/>
    <mergeCell ref="DD648:DE648"/>
    <mergeCell ref="DF648:DG648"/>
    <mergeCell ref="CS648:CT648"/>
    <mergeCell ref="CU648:CV648"/>
    <mergeCell ref="CW648:CX648"/>
    <mergeCell ref="CY648:CZ648"/>
    <mergeCell ref="DA648:DB648"/>
    <mergeCell ref="CP648:CQ648"/>
    <mergeCell ref="CH648:CI648"/>
    <mergeCell ref="CJ648:CK648"/>
    <mergeCell ref="CL648:CM648"/>
    <mergeCell ref="CN648:CO648"/>
    <mergeCell ref="BW649:BX649"/>
    <mergeCell ref="BY649:BZ649"/>
    <mergeCell ref="CA649:CB649"/>
    <mergeCell ref="BH649:BI649"/>
    <mergeCell ref="BJ649:BK649"/>
    <mergeCell ref="BL649:BM649"/>
    <mergeCell ref="BN649:BO649"/>
    <mergeCell ref="BF649:BG649"/>
    <mergeCell ref="AU649:AV649"/>
    <mergeCell ref="AW649:AX649"/>
    <mergeCell ref="AY649:AZ649"/>
    <mergeCell ref="BA649:BB649"/>
    <mergeCell ref="BC649:BD649"/>
    <mergeCell ref="AR649:AS649"/>
    <mergeCell ref="AJ648:AK648"/>
    <mergeCell ref="AL648:AM648"/>
    <mergeCell ref="Y648:Z648"/>
    <mergeCell ref="AA648:AB648"/>
    <mergeCell ref="AC648:AD648"/>
    <mergeCell ref="AE648:AF648"/>
    <mergeCell ref="V648:W648"/>
    <mergeCell ref="AJ651:AK651"/>
    <mergeCell ref="AL651:AM651"/>
    <mergeCell ref="AN651:AO651"/>
    <mergeCell ref="AA651:AB651"/>
    <mergeCell ref="AC651:AD651"/>
    <mergeCell ref="AE651:AF651"/>
    <mergeCell ref="Y651:Z651"/>
    <mergeCell ref="N651:O651"/>
    <mergeCell ref="P651:Q651"/>
    <mergeCell ref="R651:S651"/>
    <mergeCell ref="T651:U651"/>
    <mergeCell ref="V651:W651"/>
    <mergeCell ref="DW650:DX650"/>
    <mergeCell ref="DO650:DP650"/>
    <mergeCell ref="DQ650:DR650"/>
    <mergeCell ref="DS650:DT650"/>
    <mergeCell ref="DU650:DV650"/>
    <mergeCell ref="DH650:DI650"/>
    <mergeCell ref="DJ650:DK650"/>
    <mergeCell ref="DL650:DM650"/>
    <mergeCell ref="DD650:DE650"/>
    <mergeCell ref="DF650:DG650"/>
    <mergeCell ref="CS650:CT650"/>
    <mergeCell ref="CU650:CV650"/>
    <mergeCell ref="CW650:CX650"/>
    <mergeCell ref="CY650:CZ650"/>
    <mergeCell ref="DA650:DB650"/>
    <mergeCell ref="CP650:CQ650"/>
    <mergeCell ref="CH650:CI650"/>
    <mergeCell ref="CJ650:CK650"/>
    <mergeCell ref="CL650:CM650"/>
    <mergeCell ref="CN650:CO650"/>
    <mergeCell ref="BW651:BX651"/>
    <mergeCell ref="BY651:BZ651"/>
    <mergeCell ref="CA651:CB651"/>
    <mergeCell ref="BH651:BI651"/>
    <mergeCell ref="BJ651:BK651"/>
    <mergeCell ref="BL651:BM651"/>
    <mergeCell ref="BN651:BO651"/>
    <mergeCell ref="BF651:BG651"/>
    <mergeCell ref="AU651:AV651"/>
    <mergeCell ref="AW651:AX651"/>
    <mergeCell ref="AY651:AZ651"/>
    <mergeCell ref="BA651:BB651"/>
    <mergeCell ref="BC651:BD651"/>
    <mergeCell ref="AR651:AS651"/>
    <mergeCell ref="AJ650:AK650"/>
    <mergeCell ref="AL650:AM650"/>
    <mergeCell ref="Y650:Z650"/>
    <mergeCell ref="AA650:AB650"/>
    <mergeCell ref="AC650:AD650"/>
    <mergeCell ref="AE650:AF650"/>
    <mergeCell ref="V650:W650"/>
    <mergeCell ref="N650:O650"/>
    <mergeCell ref="P650:Q650"/>
    <mergeCell ref="R650:S650"/>
    <mergeCell ref="T650:U650"/>
    <mergeCell ref="CA650:CB650"/>
    <mergeCell ref="CC650:CD650"/>
    <mergeCell ref="CE650:CF650"/>
    <mergeCell ref="BW650:BX650"/>
    <mergeCell ref="BY650:BZ650"/>
    <mergeCell ref="BF650:BG650"/>
    <mergeCell ref="BH650:BI650"/>
    <mergeCell ref="BJ652:BK652"/>
    <mergeCell ref="BL652:BM652"/>
    <mergeCell ref="BN652:BO652"/>
    <mergeCell ref="BF652:BG652"/>
    <mergeCell ref="BH652:BI652"/>
    <mergeCell ref="AU652:AV652"/>
    <mergeCell ref="AW652:AX652"/>
    <mergeCell ref="AY652:AZ652"/>
    <mergeCell ref="BA652:BB652"/>
    <mergeCell ref="BC652:BD652"/>
    <mergeCell ref="AR652:AS652"/>
    <mergeCell ref="DO651:DP651"/>
    <mergeCell ref="DQ651:DR651"/>
    <mergeCell ref="DS651:DT651"/>
    <mergeCell ref="DU651:DV651"/>
    <mergeCell ref="DW651:DX651"/>
    <mergeCell ref="DJ651:DK651"/>
    <mergeCell ref="DL651:DM651"/>
    <mergeCell ref="DD651:DE651"/>
    <mergeCell ref="DF651:DG651"/>
    <mergeCell ref="DH651:DI651"/>
    <mergeCell ref="CU651:CV651"/>
    <mergeCell ref="CW651:CX651"/>
    <mergeCell ref="CY651:CZ651"/>
    <mergeCell ref="DA651:DB651"/>
    <mergeCell ref="CS651:CT651"/>
    <mergeCell ref="CH651:CI651"/>
    <mergeCell ref="CJ651:CK651"/>
    <mergeCell ref="CL651:CM651"/>
    <mergeCell ref="CN651:CO651"/>
    <mergeCell ref="CP651:CQ651"/>
    <mergeCell ref="CC651:CD651"/>
    <mergeCell ref="CE651:CF651"/>
    <mergeCell ref="AJ666:AK666"/>
    <mergeCell ref="AL666:AM666"/>
    <mergeCell ref="Y666:Z666"/>
    <mergeCell ref="AA666:AB666"/>
    <mergeCell ref="AC666:AD666"/>
    <mergeCell ref="AE666:AF666"/>
    <mergeCell ref="V666:W666"/>
    <mergeCell ref="C665:M665"/>
    <mergeCell ref="D666:M666"/>
    <mergeCell ref="N666:O666"/>
    <mergeCell ref="P666:Q666"/>
    <mergeCell ref="R666:S666"/>
    <mergeCell ref="T666:U666"/>
    <mergeCell ref="DO652:DP652"/>
    <mergeCell ref="DQ652:DR652"/>
    <mergeCell ref="DS652:DT652"/>
    <mergeCell ref="DU652:DV652"/>
    <mergeCell ref="DW652:DX652"/>
    <mergeCell ref="DL652:DM652"/>
    <mergeCell ref="DD652:DE652"/>
    <mergeCell ref="DF652:DG652"/>
    <mergeCell ref="DH652:DI652"/>
    <mergeCell ref="DJ652:DK652"/>
    <mergeCell ref="CW652:CX652"/>
    <mergeCell ref="CY652:CZ652"/>
    <mergeCell ref="DA652:DB652"/>
    <mergeCell ref="CS652:CT652"/>
    <mergeCell ref="CU652:CV652"/>
    <mergeCell ref="CH652:CI652"/>
    <mergeCell ref="CJ652:CK652"/>
    <mergeCell ref="CL652:CM652"/>
    <mergeCell ref="CN652:CO652"/>
    <mergeCell ref="CP652:CQ652"/>
    <mergeCell ref="CL666:CM666"/>
    <mergeCell ref="CN666:CO666"/>
    <mergeCell ref="CA666:CB666"/>
    <mergeCell ref="CC666:CD666"/>
    <mergeCell ref="CE666:CF666"/>
    <mergeCell ref="BW666:BX666"/>
    <mergeCell ref="BY666:BZ666"/>
    <mergeCell ref="BF666:BG666"/>
    <mergeCell ref="BH666:BI666"/>
    <mergeCell ref="BJ666:BK666"/>
    <mergeCell ref="BL666:BM666"/>
    <mergeCell ref="BN666:BO666"/>
    <mergeCell ref="BC666:BD666"/>
    <mergeCell ref="AU666:AV666"/>
    <mergeCell ref="AW666:AX666"/>
    <mergeCell ref="AY666:AZ666"/>
    <mergeCell ref="BA666:BB666"/>
    <mergeCell ref="AN666:AO666"/>
    <mergeCell ref="AP666:AQ666"/>
    <mergeCell ref="AR666:AS666"/>
    <mergeCell ref="AR654:AS654"/>
    <mergeCell ref="AU654:AV654"/>
    <mergeCell ref="AW654:AX654"/>
    <mergeCell ref="AY654:AZ654"/>
    <mergeCell ref="BA654:BB654"/>
    <mergeCell ref="BC654:BD654"/>
    <mergeCell ref="BF654:BG654"/>
    <mergeCell ref="BH654:BI654"/>
    <mergeCell ref="BJ654:BK654"/>
    <mergeCell ref="BL654:BM654"/>
    <mergeCell ref="BN654:BO654"/>
    <mergeCell ref="DW666:DX666"/>
    <mergeCell ref="DO666:DP666"/>
    <mergeCell ref="DQ666:DR666"/>
    <mergeCell ref="DS666:DT666"/>
    <mergeCell ref="DU666:DV666"/>
    <mergeCell ref="DH666:DI666"/>
    <mergeCell ref="DJ666:DK666"/>
    <mergeCell ref="DL666:DM666"/>
    <mergeCell ref="DD666:DE666"/>
    <mergeCell ref="DF666:DG666"/>
    <mergeCell ref="CS666:CT666"/>
    <mergeCell ref="CU666:CV666"/>
    <mergeCell ref="CW666:CX666"/>
    <mergeCell ref="CY666:CZ666"/>
    <mergeCell ref="DA666:DB666"/>
    <mergeCell ref="CP666:CQ666"/>
    <mergeCell ref="CH666:CI666"/>
    <mergeCell ref="CJ666:CK666"/>
    <mergeCell ref="CC667:CD667"/>
    <mergeCell ref="CE667:CF667"/>
    <mergeCell ref="BW667:BX667"/>
    <mergeCell ref="BY667:BZ667"/>
    <mergeCell ref="CA667:CB667"/>
    <mergeCell ref="BH667:BI667"/>
    <mergeCell ref="BJ667:BK667"/>
    <mergeCell ref="BL667:BM667"/>
    <mergeCell ref="BN667:BO667"/>
    <mergeCell ref="BF667:BG667"/>
    <mergeCell ref="AU667:AV667"/>
    <mergeCell ref="AW667:AX667"/>
    <mergeCell ref="AY667:AZ667"/>
    <mergeCell ref="BA667:BB667"/>
    <mergeCell ref="BC667:BD667"/>
    <mergeCell ref="D668:M668"/>
    <mergeCell ref="N668:O668"/>
    <mergeCell ref="P668:Q668"/>
    <mergeCell ref="R668:S668"/>
    <mergeCell ref="T668:U668"/>
    <mergeCell ref="DO667:DP667"/>
    <mergeCell ref="DQ667:DR667"/>
    <mergeCell ref="DS667:DT667"/>
    <mergeCell ref="DU667:DV667"/>
    <mergeCell ref="DW667:DX667"/>
    <mergeCell ref="DJ667:DK667"/>
    <mergeCell ref="DL667:DM667"/>
    <mergeCell ref="DD667:DE667"/>
    <mergeCell ref="DF667:DG667"/>
    <mergeCell ref="DH667:DI667"/>
    <mergeCell ref="CU667:CV667"/>
    <mergeCell ref="CW667:CX667"/>
    <mergeCell ref="CY667:CZ667"/>
    <mergeCell ref="DA667:DB667"/>
    <mergeCell ref="CS667:CT667"/>
    <mergeCell ref="CH667:CI667"/>
    <mergeCell ref="CJ667:CK667"/>
    <mergeCell ref="CL667:CM667"/>
    <mergeCell ref="CN667:CO667"/>
    <mergeCell ref="CP667:CQ667"/>
    <mergeCell ref="CL668:CM668"/>
    <mergeCell ref="CN668:CO668"/>
    <mergeCell ref="CA668:CB668"/>
    <mergeCell ref="CC668:CD668"/>
    <mergeCell ref="CE668:CF668"/>
    <mergeCell ref="BW668:BX668"/>
    <mergeCell ref="BY668:BZ668"/>
    <mergeCell ref="BF668:BG668"/>
    <mergeCell ref="BH668:BI668"/>
    <mergeCell ref="BJ668:BK668"/>
    <mergeCell ref="BL668:BM668"/>
    <mergeCell ref="BN668:BO668"/>
    <mergeCell ref="BC668:BD668"/>
    <mergeCell ref="AU668:AV668"/>
    <mergeCell ref="AW668:AX668"/>
    <mergeCell ref="AY668:AZ668"/>
    <mergeCell ref="BA668:BB668"/>
    <mergeCell ref="AN668:AO668"/>
    <mergeCell ref="AP668:AQ668"/>
    <mergeCell ref="AR668:AS668"/>
    <mergeCell ref="AJ667:AK667"/>
    <mergeCell ref="AL667:AM667"/>
    <mergeCell ref="AN667:AO667"/>
    <mergeCell ref="AA667:AB667"/>
    <mergeCell ref="AC667:AD667"/>
    <mergeCell ref="AE667:AF667"/>
    <mergeCell ref="Y667:Z667"/>
    <mergeCell ref="D667:M667"/>
    <mergeCell ref="N667:O667"/>
    <mergeCell ref="P667:Q667"/>
    <mergeCell ref="R667:S667"/>
    <mergeCell ref="T667:U667"/>
    <mergeCell ref="V667:W667"/>
    <mergeCell ref="AP667:AQ667"/>
    <mergeCell ref="AR667:AS667"/>
    <mergeCell ref="V669:W669"/>
    <mergeCell ref="DW668:DX668"/>
    <mergeCell ref="DO668:DP668"/>
    <mergeCell ref="DQ668:DR668"/>
    <mergeCell ref="DS668:DT668"/>
    <mergeCell ref="DU668:DV668"/>
    <mergeCell ref="DH668:DI668"/>
    <mergeCell ref="DJ668:DK668"/>
    <mergeCell ref="DL668:DM668"/>
    <mergeCell ref="DD668:DE668"/>
    <mergeCell ref="DF668:DG668"/>
    <mergeCell ref="CS668:CT668"/>
    <mergeCell ref="CU668:CV668"/>
    <mergeCell ref="CW668:CX668"/>
    <mergeCell ref="CY668:CZ668"/>
    <mergeCell ref="DA668:DB668"/>
    <mergeCell ref="CP668:CQ668"/>
    <mergeCell ref="CH668:CI668"/>
    <mergeCell ref="CJ668:CK668"/>
    <mergeCell ref="CC669:CD669"/>
    <mergeCell ref="CE669:CF669"/>
    <mergeCell ref="BW669:BX669"/>
    <mergeCell ref="BY669:BZ669"/>
    <mergeCell ref="CA669:CB669"/>
    <mergeCell ref="BH669:BI669"/>
    <mergeCell ref="BJ669:BK669"/>
    <mergeCell ref="BL669:BM669"/>
    <mergeCell ref="BN669:BO669"/>
    <mergeCell ref="BF669:BG669"/>
    <mergeCell ref="AU669:AV669"/>
    <mergeCell ref="AW669:AX669"/>
    <mergeCell ref="AY669:AZ669"/>
    <mergeCell ref="BA669:BB669"/>
    <mergeCell ref="BC669:BD669"/>
    <mergeCell ref="AP669:AQ669"/>
    <mergeCell ref="AR669:AS669"/>
    <mergeCell ref="AJ668:AK668"/>
    <mergeCell ref="AL668:AM668"/>
    <mergeCell ref="Y668:Z668"/>
    <mergeCell ref="AA668:AB668"/>
    <mergeCell ref="AC668:AD668"/>
    <mergeCell ref="AE668:AF668"/>
    <mergeCell ref="V668:W668"/>
    <mergeCell ref="AJ670:AK670"/>
    <mergeCell ref="AL670:AM670"/>
    <mergeCell ref="Y670:Z670"/>
    <mergeCell ref="AA670:AB670"/>
    <mergeCell ref="AC670:AD670"/>
    <mergeCell ref="AE670:AF670"/>
    <mergeCell ref="V670:W670"/>
    <mergeCell ref="D670:M670"/>
    <mergeCell ref="N670:O670"/>
    <mergeCell ref="P670:Q670"/>
    <mergeCell ref="R670:S670"/>
    <mergeCell ref="T670:U670"/>
    <mergeCell ref="DO669:DP669"/>
    <mergeCell ref="DQ669:DR669"/>
    <mergeCell ref="DS669:DT669"/>
    <mergeCell ref="DU669:DV669"/>
    <mergeCell ref="DW669:DX669"/>
    <mergeCell ref="DJ669:DK669"/>
    <mergeCell ref="DL669:DM669"/>
    <mergeCell ref="DD669:DE669"/>
    <mergeCell ref="DF669:DG669"/>
    <mergeCell ref="DH669:DI669"/>
    <mergeCell ref="CU669:CV669"/>
    <mergeCell ref="CW669:CX669"/>
    <mergeCell ref="CY669:CZ669"/>
    <mergeCell ref="DA669:DB669"/>
    <mergeCell ref="CS669:CT669"/>
    <mergeCell ref="CH669:CI669"/>
    <mergeCell ref="CJ669:CK669"/>
    <mergeCell ref="CL669:CM669"/>
    <mergeCell ref="CN669:CO669"/>
    <mergeCell ref="CP669:CQ669"/>
    <mergeCell ref="CL670:CM670"/>
    <mergeCell ref="CN670:CO670"/>
    <mergeCell ref="CA670:CB670"/>
    <mergeCell ref="CC670:CD670"/>
    <mergeCell ref="CE670:CF670"/>
    <mergeCell ref="BW670:BX670"/>
    <mergeCell ref="BY670:BZ670"/>
    <mergeCell ref="BF670:BG670"/>
    <mergeCell ref="BH670:BI670"/>
    <mergeCell ref="BJ670:BK670"/>
    <mergeCell ref="BL670:BM670"/>
    <mergeCell ref="BN670:BO670"/>
    <mergeCell ref="BC670:BD670"/>
    <mergeCell ref="AU670:AV670"/>
    <mergeCell ref="AW670:AX670"/>
    <mergeCell ref="AY670:AZ670"/>
    <mergeCell ref="BA670:BB670"/>
    <mergeCell ref="AN670:AO670"/>
    <mergeCell ref="AP670:AQ670"/>
    <mergeCell ref="AR670:AS670"/>
    <mergeCell ref="AJ669:AK669"/>
    <mergeCell ref="AL669:AM669"/>
    <mergeCell ref="AN669:AO669"/>
    <mergeCell ref="AA669:AB669"/>
    <mergeCell ref="AC669:AD669"/>
    <mergeCell ref="AE669:AF669"/>
    <mergeCell ref="Y669:Z669"/>
    <mergeCell ref="D669:M669"/>
    <mergeCell ref="N669:O669"/>
    <mergeCell ref="P669:Q669"/>
    <mergeCell ref="R669:S669"/>
    <mergeCell ref="T669:U669"/>
    <mergeCell ref="DW670:DX670"/>
    <mergeCell ref="DO670:DP670"/>
    <mergeCell ref="DQ670:DR670"/>
    <mergeCell ref="DS670:DT670"/>
    <mergeCell ref="DU670:DV670"/>
    <mergeCell ref="DH670:DI670"/>
    <mergeCell ref="DJ670:DK670"/>
    <mergeCell ref="DL670:DM670"/>
    <mergeCell ref="DD670:DE670"/>
    <mergeCell ref="DF670:DG670"/>
    <mergeCell ref="CS670:CT670"/>
    <mergeCell ref="CU670:CV670"/>
    <mergeCell ref="CW670:CX670"/>
    <mergeCell ref="CY670:CZ670"/>
    <mergeCell ref="DA670:DB670"/>
    <mergeCell ref="CP670:CQ670"/>
    <mergeCell ref="CH670:CI670"/>
    <mergeCell ref="CJ670:CK670"/>
    <mergeCell ref="CC671:CD671"/>
    <mergeCell ref="CE671:CF671"/>
    <mergeCell ref="BW671:BX671"/>
    <mergeCell ref="BY671:BZ671"/>
    <mergeCell ref="CA671:CB671"/>
    <mergeCell ref="BH671:BI671"/>
    <mergeCell ref="BJ671:BK671"/>
    <mergeCell ref="BL671:BM671"/>
    <mergeCell ref="BN671:BO671"/>
    <mergeCell ref="BF671:BG671"/>
    <mergeCell ref="AU671:AV671"/>
    <mergeCell ref="AW671:AX671"/>
    <mergeCell ref="AY671:AZ671"/>
    <mergeCell ref="BA671:BB671"/>
    <mergeCell ref="BC671:BD671"/>
    <mergeCell ref="D672:M672"/>
    <mergeCell ref="N672:O672"/>
    <mergeCell ref="P672:Q672"/>
    <mergeCell ref="R672:S672"/>
    <mergeCell ref="T672:U672"/>
    <mergeCell ref="DO671:DP671"/>
    <mergeCell ref="DQ671:DR671"/>
    <mergeCell ref="DS671:DT671"/>
    <mergeCell ref="DU671:DV671"/>
    <mergeCell ref="DW671:DX671"/>
    <mergeCell ref="DJ671:DK671"/>
    <mergeCell ref="DL671:DM671"/>
    <mergeCell ref="DD671:DE671"/>
    <mergeCell ref="DF671:DG671"/>
    <mergeCell ref="DH671:DI671"/>
    <mergeCell ref="CU671:CV671"/>
    <mergeCell ref="CW671:CX671"/>
    <mergeCell ref="CY671:CZ671"/>
    <mergeCell ref="DA671:DB671"/>
    <mergeCell ref="CS671:CT671"/>
    <mergeCell ref="CH671:CI671"/>
    <mergeCell ref="CJ671:CK671"/>
    <mergeCell ref="CL671:CM671"/>
    <mergeCell ref="CN671:CO671"/>
    <mergeCell ref="CP671:CQ671"/>
    <mergeCell ref="CL672:CM672"/>
    <mergeCell ref="CN672:CO672"/>
    <mergeCell ref="CA672:CB672"/>
    <mergeCell ref="CC672:CD672"/>
    <mergeCell ref="CE672:CF672"/>
    <mergeCell ref="BW672:BX672"/>
    <mergeCell ref="BY672:BZ672"/>
    <mergeCell ref="BF672:BG672"/>
    <mergeCell ref="BH672:BI672"/>
    <mergeCell ref="BJ672:BK672"/>
    <mergeCell ref="BL672:BM672"/>
    <mergeCell ref="BN672:BO672"/>
    <mergeCell ref="BC672:BD672"/>
    <mergeCell ref="AU672:AV672"/>
    <mergeCell ref="AW672:AX672"/>
    <mergeCell ref="AY672:AZ672"/>
    <mergeCell ref="BA672:BB672"/>
    <mergeCell ref="AN672:AO672"/>
    <mergeCell ref="AP672:AQ672"/>
    <mergeCell ref="AR672:AS672"/>
    <mergeCell ref="AJ671:AK671"/>
    <mergeCell ref="AL671:AM671"/>
    <mergeCell ref="AN671:AO671"/>
    <mergeCell ref="AA671:AB671"/>
    <mergeCell ref="AC671:AD671"/>
    <mergeCell ref="AE671:AF671"/>
    <mergeCell ref="Y671:Z671"/>
    <mergeCell ref="D671:M671"/>
    <mergeCell ref="N671:O671"/>
    <mergeCell ref="P671:Q671"/>
    <mergeCell ref="R671:S671"/>
    <mergeCell ref="T671:U671"/>
    <mergeCell ref="V671:W671"/>
    <mergeCell ref="AP671:AQ671"/>
    <mergeCell ref="AR671:AS671"/>
    <mergeCell ref="V673:W673"/>
    <mergeCell ref="DW672:DX672"/>
    <mergeCell ref="DO672:DP672"/>
    <mergeCell ref="DQ672:DR672"/>
    <mergeCell ref="DS672:DT672"/>
    <mergeCell ref="DU672:DV672"/>
    <mergeCell ref="DH672:DI672"/>
    <mergeCell ref="DJ672:DK672"/>
    <mergeCell ref="DL672:DM672"/>
    <mergeCell ref="DD672:DE672"/>
    <mergeCell ref="DF672:DG672"/>
    <mergeCell ref="CS672:CT672"/>
    <mergeCell ref="CU672:CV672"/>
    <mergeCell ref="CW672:CX672"/>
    <mergeCell ref="CY672:CZ672"/>
    <mergeCell ref="DA672:DB672"/>
    <mergeCell ref="CP672:CQ672"/>
    <mergeCell ref="CH672:CI672"/>
    <mergeCell ref="CJ672:CK672"/>
    <mergeCell ref="CC673:CD673"/>
    <mergeCell ref="CE673:CF673"/>
    <mergeCell ref="BW673:BX673"/>
    <mergeCell ref="BY673:BZ673"/>
    <mergeCell ref="CA673:CB673"/>
    <mergeCell ref="BH673:BI673"/>
    <mergeCell ref="BJ673:BK673"/>
    <mergeCell ref="BL673:BM673"/>
    <mergeCell ref="BN673:BO673"/>
    <mergeCell ref="BF673:BG673"/>
    <mergeCell ref="AU673:AV673"/>
    <mergeCell ref="AW673:AX673"/>
    <mergeCell ref="AY673:AZ673"/>
    <mergeCell ref="BA673:BB673"/>
    <mergeCell ref="BC673:BD673"/>
    <mergeCell ref="AP673:AQ673"/>
    <mergeCell ref="AR673:AS673"/>
    <mergeCell ref="AJ672:AK672"/>
    <mergeCell ref="AL672:AM672"/>
    <mergeCell ref="Y672:Z672"/>
    <mergeCell ref="AA672:AB672"/>
    <mergeCell ref="AC672:AD672"/>
    <mergeCell ref="AE672:AF672"/>
    <mergeCell ref="V672:W672"/>
    <mergeCell ref="AJ674:AK674"/>
    <mergeCell ref="AL674:AM674"/>
    <mergeCell ref="Y674:Z674"/>
    <mergeCell ref="AA674:AB674"/>
    <mergeCell ref="AC674:AD674"/>
    <mergeCell ref="AE674:AF674"/>
    <mergeCell ref="V674:W674"/>
    <mergeCell ref="D674:M674"/>
    <mergeCell ref="N674:O674"/>
    <mergeCell ref="P674:Q674"/>
    <mergeCell ref="R674:S674"/>
    <mergeCell ref="T674:U674"/>
    <mergeCell ref="DO673:DP673"/>
    <mergeCell ref="DQ673:DR673"/>
    <mergeCell ref="DS673:DT673"/>
    <mergeCell ref="DU673:DV673"/>
    <mergeCell ref="DW673:DX673"/>
    <mergeCell ref="DJ673:DK673"/>
    <mergeCell ref="DL673:DM673"/>
    <mergeCell ref="DD673:DE673"/>
    <mergeCell ref="DF673:DG673"/>
    <mergeCell ref="DH673:DI673"/>
    <mergeCell ref="CU673:CV673"/>
    <mergeCell ref="CW673:CX673"/>
    <mergeCell ref="CY673:CZ673"/>
    <mergeCell ref="DA673:DB673"/>
    <mergeCell ref="CS673:CT673"/>
    <mergeCell ref="CH673:CI673"/>
    <mergeCell ref="CJ673:CK673"/>
    <mergeCell ref="CL673:CM673"/>
    <mergeCell ref="CN673:CO673"/>
    <mergeCell ref="CP673:CQ673"/>
    <mergeCell ref="CL674:CM674"/>
    <mergeCell ref="CN674:CO674"/>
    <mergeCell ref="CA674:CB674"/>
    <mergeCell ref="CC674:CD674"/>
    <mergeCell ref="CE674:CF674"/>
    <mergeCell ref="BW674:BX674"/>
    <mergeCell ref="BY674:BZ674"/>
    <mergeCell ref="BF674:BG674"/>
    <mergeCell ref="BH674:BI674"/>
    <mergeCell ref="BJ674:BK674"/>
    <mergeCell ref="BL674:BM674"/>
    <mergeCell ref="BN674:BO674"/>
    <mergeCell ref="BC674:BD674"/>
    <mergeCell ref="AU674:AV674"/>
    <mergeCell ref="AW674:AX674"/>
    <mergeCell ref="AY674:AZ674"/>
    <mergeCell ref="BA674:BB674"/>
    <mergeCell ref="AN674:AO674"/>
    <mergeCell ref="AP674:AQ674"/>
    <mergeCell ref="AR674:AS674"/>
    <mergeCell ref="AJ673:AK673"/>
    <mergeCell ref="AL673:AM673"/>
    <mergeCell ref="AN673:AO673"/>
    <mergeCell ref="AA673:AB673"/>
    <mergeCell ref="AC673:AD673"/>
    <mergeCell ref="AE673:AF673"/>
    <mergeCell ref="Y673:Z673"/>
    <mergeCell ref="D673:M673"/>
    <mergeCell ref="N673:O673"/>
    <mergeCell ref="P673:Q673"/>
    <mergeCell ref="R673:S673"/>
    <mergeCell ref="T673:U673"/>
    <mergeCell ref="DW674:DX674"/>
    <mergeCell ref="DO674:DP674"/>
    <mergeCell ref="DQ674:DR674"/>
    <mergeCell ref="DS674:DT674"/>
    <mergeCell ref="DU674:DV674"/>
    <mergeCell ref="DH674:DI674"/>
    <mergeCell ref="DJ674:DK674"/>
    <mergeCell ref="DL674:DM674"/>
    <mergeCell ref="DD674:DE674"/>
    <mergeCell ref="DF674:DG674"/>
    <mergeCell ref="CS674:CT674"/>
    <mergeCell ref="CU674:CV674"/>
    <mergeCell ref="CW674:CX674"/>
    <mergeCell ref="CY674:CZ674"/>
    <mergeCell ref="DA674:DB674"/>
    <mergeCell ref="CP674:CQ674"/>
    <mergeCell ref="CH674:CI674"/>
    <mergeCell ref="CJ674:CK674"/>
    <mergeCell ref="CC675:CD675"/>
    <mergeCell ref="CE675:CF675"/>
    <mergeCell ref="BW675:BX675"/>
    <mergeCell ref="BY675:BZ675"/>
    <mergeCell ref="CA675:CB675"/>
    <mergeCell ref="BH675:BI675"/>
    <mergeCell ref="BJ675:BK675"/>
    <mergeCell ref="BL675:BM675"/>
    <mergeCell ref="BN675:BO675"/>
    <mergeCell ref="BF675:BG675"/>
    <mergeCell ref="AU675:AV675"/>
    <mergeCell ref="AW675:AX675"/>
    <mergeCell ref="AY675:AZ675"/>
    <mergeCell ref="BA675:BB675"/>
    <mergeCell ref="BC675:BD675"/>
    <mergeCell ref="BF678:BG678"/>
    <mergeCell ref="BH678:BI678"/>
    <mergeCell ref="C678:M678"/>
    <mergeCell ref="N678:O678"/>
    <mergeCell ref="P678:Q678"/>
    <mergeCell ref="R678:S678"/>
    <mergeCell ref="T678:U678"/>
    <mergeCell ref="V678:W678"/>
    <mergeCell ref="AC678:AD678"/>
    <mergeCell ref="C679:M679"/>
    <mergeCell ref="AJ676:AK676"/>
    <mergeCell ref="AL676:AM676"/>
    <mergeCell ref="AN676:AO676"/>
    <mergeCell ref="AA676:AB676"/>
    <mergeCell ref="AC676:AD676"/>
    <mergeCell ref="AE676:AF676"/>
    <mergeCell ref="Y676:Z676"/>
    <mergeCell ref="N676:O676"/>
    <mergeCell ref="P676:Q676"/>
    <mergeCell ref="R676:S676"/>
    <mergeCell ref="T676:U676"/>
    <mergeCell ref="V676:W676"/>
    <mergeCell ref="DO675:DP675"/>
    <mergeCell ref="DQ675:DR675"/>
    <mergeCell ref="DS675:DT675"/>
    <mergeCell ref="DU675:DV675"/>
    <mergeCell ref="DW675:DX675"/>
    <mergeCell ref="DJ675:DK675"/>
    <mergeCell ref="DL675:DM675"/>
    <mergeCell ref="DD675:DE675"/>
    <mergeCell ref="DF675:DG675"/>
    <mergeCell ref="DH675:DI675"/>
    <mergeCell ref="CU675:CV675"/>
    <mergeCell ref="CW675:CX675"/>
    <mergeCell ref="CY675:CZ675"/>
    <mergeCell ref="DA675:DB675"/>
    <mergeCell ref="CS675:CT675"/>
    <mergeCell ref="CH675:CI675"/>
    <mergeCell ref="CJ675:CK675"/>
    <mergeCell ref="CL675:CM675"/>
    <mergeCell ref="CN675:CO675"/>
    <mergeCell ref="CP675:CQ675"/>
    <mergeCell ref="AJ675:AK675"/>
    <mergeCell ref="AL675:AM675"/>
    <mergeCell ref="AN675:AO675"/>
    <mergeCell ref="AA675:AB675"/>
    <mergeCell ref="AC675:AD675"/>
    <mergeCell ref="AE675:AF675"/>
    <mergeCell ref="Y675:Z675"/>
    <mergeCell ref="D675:M675"/>
    <mergeCell ref="N675:O675"/>
    <mergeCell ref="P675:Q675"/>
    <mergeCell ref="R675:S675"/>
    <mergeCell ref="T675:U675"/>
    <mergeCell ref="V675:W675"/>
    <mergeCell ref="AP675:AQ675"/>
    <mergeCell ref="AR675:AS675"/>
    <mergeCell ref="AR679:AS679"/>
    <mergeCell ref="AJ679:AK679"/>
    <mergeCell ref="AL679:AM679"/>
    <mergeCell ref="AN679:AO679"/>
    <mergeCell ref="AP679:AQ679"/>
    <mergeCell ref="AC679:AD679"/>
    <mergeCell ref="AE679:AF679"/>
    <mergeCell ref="BA691:BB691"/>
    <mergeCell ref="AN691:AO691"/>
    <mergeCell ref="AP691:AQ691"/>
    <mergeCell ref="AR691:AS691"/>
    <mergeCell ref="AJ691:AK691"/>
    <mergeCell ref="AL691:AM691"/>
    <mergeCell ref="Y691:Z691"/>
    <mergeCell ref="AA691:AB691"/>
    <mergeCell ref="AC691:AD691"/>
    <mergeCell ref="AE691:AF691"/>
    <mergeCell ref="Y690:Z690"/>
    <mergeCell ref="C690:M690"/>
    <mergeCell ref="N690:O690"/>
    <mergeCell ref="P690:Q690"/>
    <mergeCell ref="R690:S690"/>
    <mergeCell ref="T690:U690"/>
    <mergeCell ref="V690:W690"/>
    <mergeCell ref="D689:M689"/>
    <mergeCell ref="Y678:Z678"/>
    <mergeCell ref="AA678:AB678"/>
    <mergeCell ref="DO676:DP676"/>
    <mergeCell ref="DQ676:DR676"/>
    <mergeCell ref="DS676:DT676"/>
    <mergeCell ref="DU676:DV676"/>
    <mergeCell ref="DW676:DX676"/>
    <mergeCell ref="DJ676:DK676"/>
    <mergeCell ref="DL676:DM676"/>
    <mergeCell ref="DD676:DE676"/>
    <mergeCell ref="DF676:DG676"/>
    <mergeCell ref="DH676:DI676"/>
    <mergeCell ref="CU676:CV676"/>
    <mergeCell ref="CW676:CX676"/>
    <mergeCell ref="CY676:CZ676"/>
    <mergeCell ref="DA676:DB676"/>
    <mergeCell ref="CS676:CT676"/>
    <mergeCell ref="CH676:CI676"/>
    <mergeCell ref="CJ676:CK676"/>
    <mergeCell ref="CL676:CM676"/>
    <mergeCell ref="CN676:CO676"/>
    <mergeCell ref="CP676:CQ676"/>
    <mergeCell ref="CC676:CD676"/>
    <mergeCell ref="CE676:CF676"/>
    <mergeCell ref="BH690:BI690"/>
    <mergeCell ref="BJ690:BK690"/>
    <mergeCell ref="BL690:BM690"/>
    <mergeCell ref="BN690:BO690"/>
    <mergeCell ref="BF690:BG690"/>
    <mergeCell ref="AU690:AV690"/>
    <mergeCell ref="AW690:AX690"/>
    <mergeCell ref="AY690:AZ690"/>
    <mergeCell ref="BA690:BB690"/>
    <mergeCell ref="BC690:BD690"/>
    <mergeCell ref="AP690:AQ690"/>
    <mergeCell ref="AR690:AS690"/>
    <mergeCell ref="AJ690:AK690"/>
    <mergeCell ref="AL690:AM690"/>
    <mergeCell ref="AN690:AO690"/>
    <mergeCell ref="AA690:AB690"/>
    <mergeCell ref="AC690:AD690"/>
    <mergeCell ref="AE690:AF690"/>
    <mergeCell ref="AP676:AQ676"/>
    <mergeCell ref="AR676:AS676"/>
    <mergeCell ref="BL678:BM678"/>
    <mergeCell ref="BN678:BO678"/>
    <mergeCell ref="DO690:DP690"/>
    <mergeCell ref="DQ690:DR690"/>
    <mergeCell ref="DS690:DT690"/>
    <mergeCell ref="DU690:DV690"/>
    <mergeCell ref="DW690:DX690"/>
    <mergeCell ref="DJ690:DK690"/>
    <mergeCell ref="DL690:DM690"/>
    <mergeCell ref="DD690:DE690"/>
    <mergeCell ref="DF690:DG690"/>
    <mergeCell ref="DH690:DI690"/>
    <mergeCell ref="CU690:CV690"/>
    <mergeCell ref="CW690:CX690"/>
    <mergeCell ref="CY690:CZ690"/>
    <mergeCell ref="DA690:DB690"/>
    <mergeCell ref="CS690:CT690"/>
    <mergeCell ref="CH690:CI690"/>
    <mergeCell ref="CJ690:CK690"/>
    <mergeCell ref="CL690:CM690"/>
    <mergeCell ref="CN690:CO690"/>
    <mergeCell ref="CP690:CQ690"/>
    <mergeCell ref="CC690:CD690"/>
    <mergeCell ref="CE690:CF690"/>
    <mergeCell ref="BW690:BX690"/>
    <mergeCell ref="BY690:BZ690"/>
    <mergeCell ref="CA690:CB690"/>
    <mergeCell ref="BW691:BX691"/>
    <mergeCell ref="BY691:BZ691"/>
    <mergeCell ref="BF691:BG691"/>
    <mergeCell ref="BH691:BI691"/>
    <mergeCell ref="BJ691:BK691"/>
    <mergeCell ref="BL691:BM691"/>
    <mergeCell ref="BN691:BO691"/>
    <mergeCell ref="BC691:BD691"/>
    <mergeCell ref="AL693:AM693"/>
    <mergeCell ref="Y693:Z693"/>
    <mergeCell ref="AA693:AB693"/>
    <mergeCell ref="AC693:AD693"/>
    <mergeCell ref="AE693:AF693"/>
    <mergeCell ref="Y692:Z692"/>
    <mergeCell ref="C692:M692"/>
    <mergeCell ref="N692:O692"/>
    <mergeCell ref="P692:Q692"/>
    <mergeCell ref="R692:S692"/>
    <mergeCell ref="T692:U692"/>
    <mergeCell ref="V692:W692"/>
    <mergeCell ref="DW691:DX691"/>
    <mergeCell ref="DO691:DP691"/>
    <mergeCell ref="DQ691:DR691"/>
    <mergeCell ref="DS691:DT691"/>
    <mergeCell ref="DU691:DV691"/>
    <mergeCell ref="DH691:DI691"/>
    <mergeCell ref="DJ691:DK691"/>
    <mergeCell ref="DL691:DM691"/>
    <mergeCell ref="DD691:DE691"/>
    <mergeCell ref="DF691:DG691"/>
    <mergeCell ref="CS691:CT691"/>
    <mergeCell ref="CU691:CV691"/>
    <mergeCell ref="CW691:CX691"/>
    <mergeCell ref="CY691:CZ691"/>
    <mergeCell ref="DA691:DB691"/>
    <mergeCell ref="CP691:CQ691"/>
    <mergeCell ref="CH691:CI691"/>
    <mergeCell ref="CJ691:CK691"/>
    <mergeCell ref="CL691:CM691"/>
    <mergeCell ref="CN691:CO691"/>
    <mergeCell ref="CA691:CB691"/>
    <mergeCell ref="CC691:CD691"/>
    <mergeCell ref="CE691:CF691"/>
    <mergeCell ref="BH692:BI692"/>
    <mergeCell ref="BJ692:BK692"/>
    <mergeCell ref="BL692:BM692"/>
    <mergeCell ref="BN692:BO692"/>
    <mergeCell ref="BF692:BG692"/>
    <mergeCell ref="AU692:AV692"/>
    <mergeCell ref="AW692:AX692"/>
    <mergeCell ref="AY692:AZ692"/>
    <mergeCell ref="BA692:BB692"/>
    <mergeCell ref="BC692:BD692"/>
    <mergeCell ref="AP692:AQ692"/>
    <mergeCell ref="AR692:AS692"/>
    <mergeCell ref="AJ692:AK692"/>
    <mergeCell ref="AL692:AM692"/>
    <mergeCell ref="AN692:AO692"/>
    <mergeCell ref="AA692:AB692"/>
    <mergeCell ref="AC692:AD692"/>
    <mergeCell ref="AE692:AF692"/>
    <mergeCell ref="V691:W691"/>
    <mergeCell ref="AG691:AH691"/>
    <mergeCell ref="AG692:AH692"/>
    <mergeCell ref="C691:M691"/>
    <mergeCell ref="N691:O691"/>
    <mergeCell ref="P691:Q691"/>
    <mergeCell ref="R691:S691"/>
    <mergeCell ref="T691:U691"/>
    <mergeCell ref="AU691:AV691"/>
    <mergeCell ref="AW691:AX691"/>
    <mergeCell ref="AY691:AZ691"/>
    <mergeCell ref="DO692:DP692"/>
    <mergeCell ref="DQ692:DR692"/>
    <mergeCell ref="DS692:DT692"/>
    <mergeCell ref="DU692:DV692"/>
    <mergeCell ref="DW692:DX692"/>
    <mergeCell ref="DJ692:DK692"/>
    <mergeCell ref="DL692:DM692"/>
    <mergeCell ref="DD692:DE692"/>
    <mergeCell ref="DF692:DG692"/>
    <mergeCell ref="DH692:DI692"/>
    <mergeCell ref="CU692:CV692"/>
    <mergeCell ref="CW692:CX692"/>
    <mergeCell ref="CY692:CZ692"/>
    <mergeCell ref="DA692:DB692"/>
    <mergeCell ref="CS692:CT692"/>
    <mergeCell ref="CH692:CI692"/>
    <mergeCell ref="CJ692:CK692"/>
    <mergeCell ref="CL692:CM692"/>
    <mergeCell ref="CN692:CO692"/>
    <mergeCell ref="CP692:CQ692"/>
    <mergeCell ref="CC692:CD692"/>
    <mergeCell ref="CE692:CF692"/>
    <mergeCell ref="BW692:BX692"/>
    <mergeCell ref="BY692:BZ692"/>
    <mergeCell ref="CA692:CB692"/>
    <mergeCell ref="BW693:BX693"/>
    <mergeCell ref="BY693:BZ693"/>
    <mergeCell ref="BF693:BG693"/>
    <mergeCell ref="BH693:BI693"/>
    <mergeCell ref="BJ693:BK693"/>
    <mergeCell ref="BL693:BM693"/>
    <mergeCell ref="BN693:BO693"/>
    <mergeCell ref="BC693:BD693"/>
    <mergeCell ref="AC695:AD695"/>
    <mergeCell ref="AE695:AF695"/>
    <mergeCell ref="Y694:Z694"/>
    <mergeCell ref="C694:M694"/>
    <mergeCell ref="N694:O694"/>
    <mergeCell ref="P694:Q694"/>
    <mergeCell ref="R694:S694"/>
    <mergeCell ref="T694:U694"/>
    <mergeCell ref="V694:W694"/>
    <mergeCell ref="DW693:DX693"/>
    <mergeCell ref="DO693:DP693"/>
    <mergeCell ref="DQ693:DR693"/>
    <mergeCell ref="DS693:DT693"/>
    <mergeCell ref="DU693:DV693"/>
    <mergeCell ref="DH693:DI693"/>
    <mergeCell ref="DJ693:DK693"/>
    <mergeCell ref="DL693:DM693"/>
    <mergeCell ref="DD693:DE693"/>
    <mergeCell ref="DF693:DG693"/>
    <mergeCell ref="CS693:CT693"/>
    <mergeCell ref="CU693:CV693"/>
    <mergeCell ref="CW693:CX693"/>
    <mergeCell ref="CY693:CZ693"/>
    <mergeCell ref="DA693:DB693"/>
    <mergeCell ref="CP693:CQ693"/>
    <mergeCell ref="CH693:CI693"/>
    <mergeCell ref="CJ693:CK693"/>
    <mergeCell ref="CL693:CM693"/>
    <mergeCell ref="CN693:CO693"/>
    <mergeCell ref="CA693:CB693"/>
    <mergeCell ref="CC693:CD693"/>
    <mergeCell ref="CE693:CF693"/>
    <mergeCell ref="BH694:BI694"/>
    <mergeCell ref="BJ694:BK694"/>
    <mergeCell ref="BL694:BM694"/>
    <mergeCell ref="BN694:BO694"/>
    <mergeCell ref="BF694:BG694"/>
    <mergeCell ref="AU694:AV694"/>
    <mergeCell ref="AW694:AX694"/>
    <mergeCell ref="AY694:AZ694"/>
    <mergeCell ref="BA694:BB694"/>
    <mergeCell ref="BC694:BD694"/>
    <mergeCell ref="AP694:AQ694"/>
    <mergeCell ref="AR694:AS694"/>
    <mergeCell ref="AJ694:AK694"/>
    <mergeCell ref="AL694:AM694"/>
    <mergeCell ref="AN694:AO694"/>
    <mergeCell ref="AA694:AB694"/>
    <mergeCell ref="AC694:AD694"/>
    <mergeCell ref="AE694:AF694"/>
    <mergeCell ref="V693:W693"/>
    <mergeCell ref="C693:M693"/>
    <mergeCell ref="N693:O693"/>
    <mergeCell ref="P693:Q693"/>
    <mergeCell ref="R693:S693"/>
    <mergeCell ref="T693:U693"/>
    <mergeCell ref="AU693:AV693"/>
    <mergeCell ref="AW693:AX693"/>
    <mergeCell ref="AY693:AZ693"/>
    <mergeCell ref="BA693:BB693"/>
    <mergeCell ref="AN693:AO693"/>
    <mergeCell ref="AP693:AQ693"/>
    <mergeCell ref="AR693:AS693"/>
    <mergeCell ref="AJ693:AK693"/>
    <mergeCell ref="DO694:DP694"/>
    <mergeCell ref="DQ694:DR694"/>
    <mergeCell ref="DS694:DT694"/>
    <mergeCell ref="DU694:DV694"/>
    <mergeCell ref="DW694:DX694"/>
    <mergeCell ref="DJ694:DK694"/>
    <mergeCell ref="DL694:DM694"/>
    <mergeCell ref="DD694:DE694"/>
    <mergeCell ref="DF694:DG694"/>
    <mergeCell ref="DH694:DI694"/>
    <mergeCell ref="CU694:CV694"/>
    <mergeCell ref="CW694:CX694"/>
    <mergeCell ref="CY694:CZ694"/>
    <mergeCell ref="DA694:DB694"/>
    <mergeCell ref="CS694:CT694"/>
    <mergeCell ref="CH694:CI694"/>
    <mergeCell ref="CJ694:CK694"/>
    <mergeCell ref="CL694:CM694"/>
    <mergeCell ref="CN694:CO694"/>
    <mergeCell ref="CP694:CQ694"/>
    <mergeCell ref="CC694:CD694"/>
    <mergeCell ref="CE694:CF694"/>
    <mergeCell ref="BW694:BX694"/>
    <mergeCell ref="BY694:BZ694"/>
    <mergeCell ref="CA694:CB694"/>
    <mergeCell ref="BW695:BX695"/>
    <mergeCell ref="BY695:BZ695"/>
    <mergeCell ref="BF695:BG695"/>
    <mergeCell ref="BH695:BI695"/>
    <mergeCell ref="BJ695:BK695"/>
    <mergeCell ref="BL695:BM695"/>
    <mergeCell ref="BN695:BO695"/>
    <mergeCell ref="BC695:BD695"/>
    <mergeCell ref="C696:M696"/>
    <mergeCell ref="N696:O696"/>
    <mergeCell ref="P696:Q696"/>
    <mergeCell ref="R696:S696"/>
    <mergeCell ref="T696:U696"/>
    <mergeCell ref="V696:W696"/>
    <mergeCell ref="AP696:AQ696"/>
    <mergeCell ref="AR696:AS696"/>
    <mergeCell ref="AJ696:AK696"/>
    <mergeCell ref="DW695:DX695"/>
    <mergeCell ref="DO695:DP695"/>
    <mergeCell ref="DQ695:DR695"/>
    <mergeCell ref="DS695:DT695"/>
    <mergeCell ref="DU695:DV695"/>
    <mergeCell ref="DH695:DI695"/>
    <mergeCell ref="DJ695:DK695"/>
    <mergeCell ref="DL695:DM695"/>
    <mergeCell ref="DD695:DE695"/>
    <mergeCell ref="DF695:DG695"/>
    <mergeCell ref="CS695:CT695"/>
    <mergeCell ref="CU695:CV695"/>
    <mergeCell ref="CW695:CX695"/>
    <mergeCell ref="CY695:CZ695"/>
    <mergeCell ref="DA695:DB695"/>
    <mergeCell ref="CP695:CQ695"/>
    <mergeCell ref="CH695:CI695"/>
    <mergeCell ref="CJ695:CK695"/>
    <mergeCell ref="CL695:CM695"/>
    <mergeCell ref="CN695:CO695"/>
    <mergeCell ref="CA695:CB695"/>
    <mergeCell ref="CC695:CD695"/>
    <mergeCell ref="CE695:CF695"/>
    <mergeCell ref="BH696:BI696"/>
    <mergeCell ref="BJ696:BK696"/>
    <mergeCell ref="BL696:BM696"/>
    <mergeCell ref="BN696:BO696"/>
    <mergeCell ref="BF696:BG696"/>
    <mergeCell ref="AU696:AV696"/>
    <mergeCell ref="AW696:AX696"/>
    <mergeCell ref="AY696:AZ696"/>
    <mergeCell ref="BA696:BB696"/>
    <mergeCell ref="BC696:BD696"/>
    <mergeCell ref="AL696:AM696"/>
    <mergeCell ref="AN696:AO696"/>
    <mergeCell ref="AA696:AB696"/>
    <mergeCell ref="AC696:AD696"/>
    <mergeCell ref="AE696:AF696"/>
    <mergeCell ref="V695:W695"/>
    <mergeCell ref="C695:M695"/>
    <mergeCell ref="N695:O695"/>
    <mergeCell ref="P695:Q695"/>
    <mergeCell ref="R695:S695"/>
    <mergeCell ref="T695:U695"/>
    <mergeCell ref="AU695:AV695"/>
    <mergeCell ref="AW695:AX695"/>
    <mergeCell ref="AY695:AZ695"/>
    <mergeCell ref="BA695:BB695"/>
    <mergeCell ref="AN695:AO695"/>
    <mergeCell ref="AP695:AQ695"/>
    <mergeCell ref="AR695:AS695"/>
    <mergeCell ref="AJ695:AK695"/>
    <mergeCell ref="AL695:AM695"/>
    <mergeCell ref="Y695:Z695"/>
    <mergeCell ref="AA695:AB695"/>
    <mergeCell ref="T697:U697"/>
    <mergeCell ref="DO696:DP696"/>
    <mergeCell ref="DQ696:DR696"/>
    <mergeCell ref="DS696:DT696"/>
    <mergeCell ref="DU696:DV696"/>
    <mergeCell ref="DW696:DX696"/>
    <mergeCell ref="DJ696:DK696"/>
    <mergeCell ref="DL696:DM696"/>
    <mergeCell ref="DD696:DE696"/>
    <mergeCell ref="DF696:DG696"/>
    <mergeCell ref="DH696:DI696"/>
    <mergeCell ref="CU696:CV696"/>
    <mergeCell ref="CW696:CX696"/>
    <mergeCell ref="CY696:CZ696"/>
    <mergeCell ref="DA696:DB696"/>
    <mergeCell ref="CS696:CT696"/>
    <mergeCell ref="CH696:CI696"/>
    <mergeCell ref="CJ696:CK696"/>
    <mergeCell ref="CL696:CM696"/>
    <mergeCell ref="CN696:CO696"/>
    <mergeCell ref="CP696:CQ696"/>
    <mergeCell ref="CC696:CD696"/>
    <mergeCell ref="CE696:CF696"/>
    <mergeCell ref="BW696:BX696"/>
    <mergeCell ref="BY696:BZ696"/>
    <mergeCell ref="CA696:CB696"/>
    <mergeCell ref="BW697:BX697"/>
    <mergeCell ref="BY697:BZ697"/>
    <mergeCell ref="BF697:BG697"/>
    <mergeCell ref="BH697:BI697"/>
    <mergeCell ref="BJ697:BK697"/>
    <mergeCell ref="BL697:BM697"/>
    <mergeCell ref="BN697:BO697"/>
    <mergeCell ref="BC697:BD697"/>
    <mergeCell ref="AU697:AV697"/>
    <mergeCell ref="AW697:AX697"/>
    <mergeCell ref="AY697:AZ697"/>
    <mergeCell ref="BA697:BB697"/>
    <mergeCell ref="AN697:AO697"/>
    <mergeCell ref="AP697:AQ697"/>
    <mergeCell ref="AR697:AS697"/>
    <mergeCell ref="AJ697:AK697"/>
    <mergeCell ref="AL697:AM697"/>
    <mergeCell ref="Y697:Z697"/>
    <mergeCell ref="AA697:AB697"/>
    <mergeCell ref="AC697:AD697"/>
    <mergeCell ref="AE697:AF697"/>
    <mergeCell ref="Y696:Z696"/>
    <mergeCell ref="AY699:AZ699"/>
    <mergeCell ref="BA699:BB699"/>
    <mergeCell ref="AN699:AO699"/>
    <mergeCell ref="AP699:AQ699"/>
    <mergeCell ref="AR699:AS699"/>
    <mergeCell ref="AJ699:AK699"/>
    <mergeCell ref="AL699:AM699"/>
    <mergeCell ref="Y699:Z699"/>
    <mergeCell ref="AA699:AB699"/>
    <mergeCell ref="AC699:AD699"/>
    <mergeCell ref="AE699:AF699"/>
    <mergeCell ref="Y698:Z698"/>
    <mergeCell ref="C698:M698"/>
    <mergeCell ref="N698:O698"/>
    <mergeCell ref="P698:Q698"/>
    <mergeCell ref="R698:S698"/>
    <mergeCell ref="T698:U698"/>
    <mergeCell ref="V698:W698"/>
    <mergeCell ref="AP698:AQ698"/>
    <mergeCell ref="AR698:AS698"/>
    <mergeCell ref="AJ698:AK698"/>
    <mergeCell ref="AL698:AM698"/>
    <mergeCell ref="AN698:AO698"/>
    <mergeCell ref="AA698:AB698"/>
    <mergeCell ref="DW697:DX697"/>
    <mergeCell ref="DO697:DP697"/>
    <mergeCell ref="DQ697:DR697"/>
    <mergeCell ref="DS697:DT697"/>
    <mergeCell ref="DU697:DV697"/>
    <mergeCell ref="DH697:DI697"/>
    <mergeCell ref="DJ697:DK697"/>
    <mergeCell ref="DL697:DM697"/>
    <mergeCell ref="DD697:DE697"/>
    <mergeCell ref="DF697:DG697"/>
    <mergeCell ref="CS697:CT697"/>
    <mergeCell ref="CU697:CV697"/>
    <mergeCell ref="CW697:CX697"/>
    <mergeCell ref="CY697:CZ697"/>
    <mergeCell ref="DA697:DB697"/>
    <mergeCell ref="CP697:CQ697"/>
    <mergeCell ref="CH697:CI697"/>
    <mergeCell ref="CJ697:CK697"/>
    <mergeCell ref="CL697:CM697"/>
    <mergeCell ref="CN697:CO697"/>
    <mergeCell ref="CA697:CB697"/>
    <mergeCell ref="CC697:CD697"/>
    <mergeCell ref="CE697:CF697"/>
    <mergeCell ref="BH698:BI698"/>
    <mergeCell ref="BJ698:BK698"/>
    <mergeCell ref="BL698:BM698"/>
    <mergeCell ref="BN698:BO698"/>
    <mergeCell ref="BF698:BG698"/>
    <mergeCell ref="AU698:AV698"/>
    <mergeCell ref="AW698:AX698"/>
    <mergeCell ref="AY698:AZ698"/>
    <mergeCell ref="BA698:BB698"/>
    <mergeCell ref="BC698:BD698"/>
    <mergeCell ref="AC698:AD698"/>
    <mergeCell ref="AE698:AF698"/>
    <mergeCell ref="V697:W697"/>
    <mergeCell ref="C697:M697"/>
    <mergeCell ref="N697:O697"/>
    <mergeCell ref="P697:Q697"/>
    <mergeCell ref="R697:S697"/>
    <mergeCell ref="DW699:DX699"/>
    <mergeCell ref="DO699:DP699"/>
    <mergeCell ref="DQ699:DR699"/>
    <mergeCell ref="DS699:DT699"/>
    <mergeCell ref="DU699:DV699"/>
    <mergeCell ref="DH699:DI699"/>
    <mergeCell ref="DJ699:DK699"/>
    <mergeCell ref="DL699:DM699"/>
    <mergeCell ref="DD699:DE699"/>
    <mergeCell ref="DF699:DG699"/>
    <mergeCell ref="CS699:CT699"/>
    <mergeCell ref="CU699:CV699"/>
    <mergeCell ref="CW699:CX699"/>
    <mergeCell ref="CY699:CZ699"/>
    <mergeCell ref="DA699:DB699"/>
    <mergeCell ref="CP699:CQ699"/>
    <mergeCell ref="CH699:CI699"/>
    <mergeCell ref="CJ699:CK699"/>
    <mergeCell ref="CL699:CM699"/>
    <mergeCell ref="CN699:CO699"/>
    <mergeCell ref="CA699:CB699"/>
    <mergeCell ref="CC699:CD699"/>
    <mergeCell ref="CE699:CF699"/>
    <mergeCell ref="V699:W699"/>
    <mergeCell ref="C699:M699"/>
    <mergeCell ref="N699:O699"/>
    <mergeCell ref="P699:Q699"/>
    <mergeCell ref="R699:S699"/>
    <mergeCell ref="T699:U699"/>
    <mergeCell ref="DO698:DP698"/>
    <mergeCell ref="DQ698:DR698"/>
    <mergeCell ref="DS698:DT698"/>
    <mergeCell ref="DU698:DV698"/>
    <mergeCell ref="DW698:DX698"/>
    <mergeCell ref="DJ698:DK698"/>
    <mergeCell ref="DL698:DM698"/>
    <mergeCell ref="DD698:DE698"/>
    <mergeCell ref="DF698:DG698"/>
    <mergeCell ref="DH698:DI698"/>
    <mergeCell ref="CU698:CV698"/>
    <mergeCell ref="CW698:CX698"/>
    <mergeCell ref="CY698:CZ698"/>
    <mergeCell ref="DA698:DB698"/>
    <mergeCell ref="CS698:CT698"/>
    <mergeCell ref="CH698:CI698"/>
    <mergeCell ref="CJ698:CK698"/>
    <mergeCell ref="CL698:CM698"/>
    <mergeCell ref="CN698:CO698"/>
    <mergeCell ref="CP698:CQ698"/>
    <mergeCell ref="CC698:CD698"/>
    <mergeCell ref="CE698:CF698"/>
    <mergeCell ref="BW698:BX698"/>
    <mergeCell ref="BY698:BZ698"/>
    <mergeCell ref="CA698:CB698"/>
    <mergeCell ref="BW699:BX699"/>
    <mergeCell ref="BY699:BZ699"/>
    <mergeCell ref="BF699:BG699"/>
    <mergeCell ref="BH699:BI699"/>
    <mergeCell ref="BJ699:BK699"/>
    <mergeCell ref="BL699:BM699"/>
    <mergeCell ref="BN699:BO699"/>
    <mergeCell ref="BC699:BD699"/>
    <mergeCell ref="AU699:AV699"/>
    <mergeCell ref="AW699:AX699"/>
    <mergeCell ref="V700:W700"/>
    <mergeCell ref="N700:O700"/>
    <mergeCell ref="P700:Q700"/>
    <mergeCell ref="R700:S700"/>
    <mergeCell ref="T700:U700"/>
    <mergeCell ref="CH700:CI700"/>
    <mergeCell ref="CJ700:CK700"/>
    <mergeCell ref="CL700:CM700"/>
    <mergeCell ref="CN700:CO700"/>
    <mergeCell ref="CA700:CB700"/>
    <mergeCell ref="CC700:CD700"/>
    <mergeCell ref="CE700:CF700"/>
    <mergeCell ref="BW700:BX700"/>
    <mergeCell ref="BY700:BZ700"/>
    <mergeCell ref="BF700:BG700"/>
    <mergeCell ref="BH700:BI700"/>
    <mergeCell ref="BJ700:BK700"/>
    <mergeCell ref="BL700:BM700"/>
    <mergeCell ref="BN700:BO700"/>
    <mergeCell ref="BC700:BD700"/>
    <mergeCell ref="AU700:AV700"/>
    <mergeCell ref="AW700:AX700"/>
    <mergeCell ref="AY700:AZ700"/>
    <mergeCell ref="BA700:BB700"/>
    <mergeCell ref="DW700:DX700"/>
    <mergeCell ref="DO700:DP700"/>
    <mergeCell ref="DQ700:DR700"/>
    <mergeCell ref="DS700:DT700"/>
    <mergeCell ref="DU700:DV700"/>
    <mergeCell ref="DH700:DI700"/>
    <mergeCell ref="DJ700:DK700"/>
    <mergeCell ref="DL700:DM700"/>
    <mergeCell ref="DD700:DE700"/>
    <mergeCell ref="DF700:DG700"/>
    <mergeCell ref="CS700:CT700"/>
    <mergeCell ref="CU700:CV700"/>
    <mergeCell ref="CW700:CX700"/>
    <mergeCell ref="CY700:CZ700"/>
    <mergeCell ref="DA700:DB700"/>
    <mergeCell ref="CP700:CQ700"/>
    <mergeCell ref="DO707:DP707"/>
    <mergeCell ref="DQ707:DR707"/>
    <mergeCell ref="DS707:DT707"/>
    <mergeCell ref="DU707:DV707"/>
    <mergeCell ref="DW707:DX707"/>
    <mergeCell ref="DL707:DM707"/>
    <mergeCell ref="DD707:DE707"/>
    <mergeCell ref="AN700:AO700"/>
    <mergeCell ref="AP700:AQ700"/>
    <mergeCell ref="AR700:AS700"/>
    <mergeCell ref="AJ700:AK700"/>
    <mergeCell ref="AL700:AM700"/>
    <mergeCell ref="Y700:Z700"/>
    <mergeCell ref="AA700:AB700"/>
    <mergeCell ref="AC700:AD700"/>
    <mergeCell ref="AE700:AF700"/>
    <mergeCell ref="CY714:CZ714"/>
    <mergeCell ref="DA714:DB714"/>
    <mergeCell ref="CS714:CT714"/>
    <mergeCell ref="CH714:CI714"/>
    <mergeCell ref="CJ714:CK714"/>
    <mergeCell ref="CL714:CM714"/>
    <mergeCell ref="CN714:CO714"/>
    <mergeCell ref="CP714:CQ714"/>
    <mergeCell ref="CC714:CD714"/>
    <mergeCell ref="CE714:CF714"/>
    <mergeCell ref="AG710:AH710"/>
    <mergeCell ref="AG711:AH711"/>
    <mergeCell ref="AG712:AH712"/>
    <mergeCell ref="AG713:AH713"/>
    <mergeCell ref="AE709:AF709"/>
    <mergeCell ref="AJ709:AK709"/>
    <mergeCell ref="AL709:AM709"/>
    <mergeCell ref="AN709:AO709"/>
    <mergeCell ref="AP709:AQ709"/>
    <mergeCell ref="AR709:AS709"/>
    <mergeCell ref="AU709:AV709"/>
    <mergeCell ref="BN710:BO710"/>
    <mergeCell ref="BW710:BX710"/>
    <mergeCell ref="BY710:BZ710"/>
    <mergeCell ref="CA710:CB710"/>
    <mergeCell ref="CC710:CD710"/>
    <mergeCell ref="CE710:CF710"/>
    <mergeCell ref="CP709:CQ709"/>
    <mergeCell ref="CS709:CT709"/>
    <mergeCell ref="CU709:CV709"/>
    <mergeCell ref="CW709:CX709"/>
    <mergeCell ref="AW714:AX714"/>
    <mergeCell ref="CY709:CZ709"/>
    <mergeCell ref="DA709:DB709"/>
    <mergeCell ref="DD709:DE709"/>
    <mergeCell ref="DF709:DG709"/>
    <mergeCell ref="DH709:DI709"/>
    <mergeCell ref="DJ709:DK709"/>
    <mergeCell ref="DL709:DM709"/>
    <mergeCell ref="DO709:DP709"/>
    <mergeCell ref="DQ709:DR709"/>
    <mergeCell ref="DS709:DT709"/>
    <mergeCell ref="DU709:DV709"/>
    <mergeCell ref="DW709:DX709"/>
    <mergeCell ref="AY709:AZ709"/>
    <mergeCell ref="BA709:BB709"/>
    <mergeCell ref="BC709:BD709"/>
    <mergeCell ref="BF709:BG709"/>
    <mergeCell ref="C706:D706"/>
    <mergeCell ref="E706:G706"/>
    <mergeCell ref="H706:J706"/>
    <mergeCell ref="C704:D704"/>
    <mergeCell ref="E704:G704"/>
    <mergeCell ref="H704:J704"/>
    <mergeCell ref="C705:D705"/>
    <mergeCell ref="E705:G705"/>
    <mergeCell ref="H705:J705"/>
    <mergeCell ref="C701:D701"/>
    <mergeCell ref="E701:M701"/>
    <mergeCell ref="C702:D702"/>
    <mergeCell ref="E702:G702"/>
    <mergeCell ref="H702:J702"/>
    <mergeCell ref="C703:D703"/>
    <mergeCell ref="E703:G703"/>
    <mergeCell ref="H703:J703"/>
    <mergeCell ref="N709:O709"/>
    <mergeCell ref="P709:Q709"/>
    <mergeCell ref="R709:S709"/>
    <mergeCell ref="T709:U709"/>
    <mergeCell ref="V709:W709"/>
    <mergeCell ref="Y709:Z709"/>
    <mergeCell ref="AA709:AB709"/>
    <mergeCell ref="AC709:AD709"/>
    <mergeCell ref="BF707:BG707"/>
    <mergeCell ref="BH707:BI707"/>
    <mergeCell ref="AU707:AV707"/>
    <mergeCell ref="AW707:AX707"/>
    <mergeCell ref="AY707:AZ707"/>
    <mergeCell ref="BA707:BB707"/>
    <mergeCell ref="BC707:BD707"/>
    <mergeCell ref="AR707:AS707"/>
    <mergeCell ref="AJ707:AK707"/>
    <mergeCell ref="AL707:AM707"/>
    <mergeCell ref="AN707:AO707"/>
    <mergeCell ref="AP707:AQ707"/>
    <mergeCell ref="AC707:AD707"/>
    <mergeCell ref="AE707:AF707"/>
    <mergeCell ref="Y707:Z707"/>
    <mergeCell ref="AA707:AB707"/>
    <mergeCell ref="BH709:BI709"/>
    <mergeCell ref="C717:M717"/>
    <mergeCell ref="AG714:AH714"/>
    <mergeCell ref="DF707:DG707"/>
    <mergeCell ref="DH707:DI707"/>
    <mergeCell ref="DJ707:DK707"/>
    <mergeCell ref="CW707:CX707"/>
    <mergeCell ref="CY707:CZ707"/>
    <mergeCell ref="DA707:DB707"/>
    <mergeCell ref="CS707:CT707"/>
    <mergeCell ref="CU707:CV707"/>
    <mergeCell ref="CH707:CI707"/>
    <mergeCell ref="CJ707:CK707"/>
    <mergeCell ref="CL707:CM707"/>
    <mergeCell ref="CN707:CO707"/>
    <mergeCell ref="CP707:CQ707"/>
    <mergeCell ref="CE707:CF707"/>
    <mergeCell ref="BW707:BX707"/>
    <mergeCell ref="BY707:BZ707"/>
    <mergeCell ref="CA707:CB707"/>
    <mergeCell ref="CC707:CD707"/>
    <mergeCell ref="BJ707:BK707"/>
    <mergeCell ref="BL707:BM707"/>
    <mergeCell ref="BN707:BO707"/>
    <mergeCell ref="BJ714:BK714"/>
    <mergeCell ref="BL714:BM714"/>
    <mergeCell ref="BN714:BO714"/>
    <mergeCell ref="BF714:BG714"/>
    <mergeCell ref="AU714:AV714"/>
    <mergeCell ref="AJ716:AK716"/>
    <mergeCell ref="AL716:AM716"/>
    <mergeCell ref="AN716:AO716"/>
    <mergeCell ref="AP716:AQ716"/>
    <mergeCell ref="AC716:AD716"/>
    <mergeCell ref="AE716:AF716"/>
    <mergeCell ref="DD714:DE714"/>
    <mergeCell ref="DF714:DG714"/>
    <mergeCell ref="DH714:DI714"/>
    <mergeCell ref="CU714:CV714"/>
    <mergeCell ref="CW714:CX714"/>
    <mergeCell ref="N707:O707"/>
    <mergeCell ref="P707:Q707"/>
    <mergeCell ref="R707:S707"/>
    <mergeCell ref="T707:U707"/>
    <mergeCell ref="V707:W707"/>
    <mergeCell ref="AC712:AD712"/>
    <mergeCell ref="AE712:AF712"/>
    <mergeCell ref="AJ712:AK712"/>
    <mergeCell ref="AL712:AM712"/>
    <mergeCell ref="AN712:AO712"/>
    <mergeCell ref="AP712:AQ712"/>
    <mergeCell ref="BJ709:BK709"/>
    <mergeCell ref="BL709:BM709"/>
    <mergeCell ref="BN709:BO709"/>
    <mergeCell ref="BW709:BX709"/>
    <mergeCell ref="BY709:BZ709"/>
    <mergeCell ref="CA709:CB709"/>
    <mergeCell ref="CC709:CD709"/>
    <mergeCell ref="CE709:CF709"/>
    <mergeCell ref="CH709:CI709"/>
    <mergeCell ref="CJ709:CK709"/>
    <mergeCell ref="CL709:CM709"/>
    <mergeCell ref="CN709:CO709"/>
    <mergeCell ref="AN710:AO710"/>
    <mergeCell ref="AP710:AQ710"/>
    <mergeCell ref="DO716:DP716"/>
    <mergeCell ref="DQ716:DR716"/>
    <mergeCell ref="DS716:DT716"/>
    <mergeCell ref="DU716:DV716"/>
    <mergeCell ref="DW716:DX716"/>
    <mergeCell ref="DL716:DM716"/>
    <mergeCell ref="DD716:DE716"/>
    <mergeCell ref="DF716:DG716"/>
    <mergeCell ref="DH716:DI716"/>
    <mergeCell ref="DJ716:DK716"/>
    <mergeCell ref="CW716:CX716"/>
    <mergeCell ref="CY716:CZ716"/>
    <mergeCell ref="DA716:DB716"/>
    <mergeCell ref="CS716:CT716"/>
    <mergeCell ref="CU716:CV716"/>
    <mergeCell ref="CH716:CI716"/>
    <mergeCell ref="CJ716:CK716"/>
    <mergeCell ref="CL716:CM716"/>
    <mergeCell ref="CN716:CO716"/>
    <mergeCell ref="CP716:CQ716"/>
    <mergeCell ref="CE716:CF716"/>
    <mergeCell ref="BW716:BX716"/>
    <mergeCell ref="BY716:BZ716"/>
    <mergeCell ref="CA716:CB716"/>
    <mergeCell ref="CC716:CD716"/>
    <mergeCell ref="BJ716:BK716"/>
    <mergeCell ref="BL716:BM716"/>
    <mergeCell ref="BN716:BO716"/>
    <mergeCell ref="AG716:AH716"/>
    <mergeCell ref="Y716:Z716"/>
    <mergeCell ref="AA716:AB716"/>
    <mergeCell ref="N716:O716"/>
    <mergeCell ref="P716:Q716"/>
    <mergeCell ref="R716:S716"/>
    <mergeCell ref="T716:U716"/>
    <mergeCell ref="V716:W716"/>
    <mergeCell ref="BF716:BG716"/>
    <mergeCell ref="BH716:BI716"/>
    <mergeCell ref="AU716:AV716"/>
    <mergeCell ref="AW716:AX716"/>
    <mergeCell ref="AY716:AZ716"/>
    <mergeCell ref="BA716:BB716"/>
    <mergeCell ref="BC716:BD716"/>
    <mergeCell ref="AR716:AS716"/>
    <mergeCell ref="DO718:DP718"/>
    <mergeCell ref="DQ718:DR718"/>
    <mergeCell ref="DS718:DT718"/>
    <mergeCell ref="DU718:DV718"/>
    <mergeCell ref="DW718:DX718"/>
    <mergeCell ref="DJ718:DK718"/>
    <mergeCell ref="DL718:DM718"/>
    <mergeCell ref="DD718:DE718"/>
    <mergeCell ref="DF718:DG718"/>
    <mergeCell ref="DH718:DI718"/>
    <mergeCell ref="CU718:CV718"/>
    <mergeCell ref="CW718:CX718"/>
    <mergeCell ref="CY718:CZ718"/>
    <mergeCell ref="DA718:DB718"/>
    <mergeCell ref="CS718:CT718"/>
    <mergeCell ref="CH718:CI718"/>
    <mergeCell ref="CJ718:CK718"/>
    <mergeCell ref="CL718:CM718"/>
    <mergeCell ref="CN718:CO718"/>
    <mergeCell ref="CP718:CQ718"/>
    <mergeCell ref="CC718:CD718"/>
    <mergeCell ref="CE718:CF718"/>
    <mergeCell ref="BW718:BX718"/>
    <mergeCell ref="BY718:BZ718"/>
    <mergeCell ref="CA718:CB718"/>
    <mergeCell ref="BH718:BI718"/>
    <mergeCell ref="BJ718:BK718"/>
    <mergeCell ref="BL718:BM718"/>
    <mergeCell ref="BN718:BO718"/>
    <mergeCell ref="N718:O718"/>
    <mergeCell ref="P718:Q718"/>
    <mergeCell ref="R718:S718"/>
    <mergeCell ref="T718:U718"/>
    <mergeCell ref="V718:W718"/>
    <mergeCell ref="C725:G725"/>
    <mergeCell ref="E734:G734"/>
    <mergeCell ref="E731:G731"/>
    <mergeCell ref="E730:G730"/>
    <mergeCell ref="E729:G729"/>
    <mergeCell ref="E728:G728"/>
    <mergeCell ref="E727:G727"/>
    <mergeCell ref="E726:G726"/>
    <mergeCell ref="BF718:BG718"/>
    <mergeCell ref="AU718:AV718"/>
    <mergeCell ref="AW718:AX718"/>
    <mergeCell ref="AY718:AZ718"/>
    <mergeCell ref="BA718:BB718"/>
    <mergeCell ref="BC718:BD718"/>
    <mergeCell ref="AP718:AQ718"/>
    <mergeCell ref="AR718:AS718"/>
    <mergeCell ref="AJ718:AK718"/>
    <mergeCell ref="AL718:AM718"/>
    <mergeCell ref="AN718:AO718"/>
    <mergeCell ref="AA718:AB718"/>
    <mergeCell ref="AC718:AD718"/>
    <mergeCell ref="AE718:AF718"/>
    <mergeCell ref="Y718:Z718"/>
    <mergeCell ref="U734:V734"/>
    <mergeCell ref="H734:J734"/>
    <mergeCell ref="H731:J731"/>
    <mergeCell ref="H730:J730"/>
    <mergeCell ref="H729:J729"/>
    <mergeCell ref="H728:J728"/>
    <mergeCell ref="H727:J727"/>
    <mergeCell ref="N727:O727"/>
    <mergeCell ref="N726:O726"/>
    <mergeCell ref="K731:M731"/>
    <mergeCell ref="C718:M718"/>
    <mergeCell ref="C724:X724"/>
    <mergeCell ref="AG718:AH718"/>
    <mergeCell ref="N731:O731"/>
    <mergeCell ref="N730:O730"/>
    <mergeCell ref="N729:O729"/>
    <mergeCell ref="N728:O728"/>
    <mergeCell ref="BF676:BG676"/>
    <mergeCell ref="AU676:AV676"/>
    <mergeCell ref="AW676:AX676"/>
    <mergeCell ref="AY676:AZ676"/>
    <mergeCell ref="BA676:BB676"/>
    <mergeCell ref="BC676:BD676"/>
    <mergeCell ref="BW676:BX676"/>
    <mergeCell ref="BY676:BZ676"/>
    <mergeCell ref="CA676:CB676"/>
    <mergeCell ref="BH676:BI676"/>
    <mergeCell ref="BJ676:BK676"/>
    <mergeCell ref="BL676:BM676"/>
    <mergeCell ref="BN676:BO676"/>
    <mergeCell ref="C737:X737"/>
    <mergeCell ref="W736:X736"/>
    <mergeCell ref="U736:V736"/>
    <mergeCell ref="S736:T736"/>
    <mergeCell ref="N736:O736"/>
    <mergeCell ref="K736:M736"/>
    <mergeCell ref="H736:J736"/>
    <mergeCell ref="E736:G736"/>
    <mergeCell ref="K734:M734"/>
    <mergeCell ref="S727:T727"/>
    <mergeCell ref="S726:T726"/>
    <mergeCell ref="N732:O732"/>
    <mergeCell ref="K732:M732"/>
    <mergeCell ref="H732:J732"/>
    <mergeCell ref="E732:G732"/>
    <mergeCell ref="S734:T734"/>
    <mergeCell ref="S732:T732"/>
    <mergeCell ref="S731:T731"/>
    <mergeCell ref="S730:T730"/>
    <mergeCell ref="S729:T729"/>
    <mergeCell ref="S728:T728"/>
    <mergeCell ref="C733:X733"/>
    <mergeCell ref="N734:O734"/>
    <mergeCell ref="U732:V732"/>
    <mergeCell ref="U731:V731"/>
    <mergeCell ref="U730:V730"/>
    <mergeCell ref="U729:V729"/>
    <mergeCell ref="U726:V726"/>
    <mergeCell ref="U728:V728"/>
    <mergeCell ref="U727:V727"/>
    <mergeCell ref="H726:J726"/>
    <mergeCell ref="W734:X734"/>
    <mergeCell ref="W732:X732"/>
    <mergeCell ref="W731:X731"/>
    <mergeCell ref="W730:X730"/>
    <mergeCell ref="W729:X729"/>
    <mergeCell ref="W728:X728"/>
    <mergeCell ref="W727:X727"/>
    <mergeCell ref="W726:X726"/>
    <mergeCell ref="K727:M727"/>
    <mergeCell ref="K729:M729"/>
    <mergeCell ref="K730:M730"/>
    <mergeCell ref="K728:M728"/>
    <mergeCell ref="AP680:AQ680"/>
    <mergeCell ref="AR680:AS680"/>
    <mergeCell ref="AJ680:AK680"/>
    <mergeCell ref="AL680:AM680"/>
    <mergeCell ref="AN680:AO680"/>
    <mergeCell ref="AA680:AB680"/>
    <mergeCell ref="AC680:AD680"/>
    <mergeCell ref="K726:M726"/>
    <mergeCell ref="AE680:AF680"/>
    <mergeCell ref="N679:O679"/>
    <mergeCell ref="P679:Q679"/>
    <mergeCell ref="R679:S679"/>
    <mergeCell ref="T679:U679"/>
    <mergeCell ref="V679:W679"/>
    <mergeCell ref="DO680:DP680"/>
    <mergeCell ref="DQ680:DR680"/>
    <mergeCell ref="DS680:DT680"/>
    <mergeCell ref="DU680:DV680"/>
    <mergeCell ref="DW680:DX680"/>
    <mergeCell ref="DJ680:DK680"/>
    <mergeCell ref="DQ678:DR678"/>
    <mergeCell ref="DS678:DT678"/>
    <mergeCell ref="DU678:DV678"/>
    <mergeCell ref="DW678:DX678"/>
    <mergeCell ref="DO678:DP678"/>
    <mergeCell ref="DD678:DE678"/>
    <mergeCell ref="DF678:DG678"/>
    <mergeCell ref="DH678:DI678"/>
    <mergeCell ref="DJ678:DK678"/>
    <mergeCell ref="DL678:DM678"/>
    <mergeCell ref="CY678:CZ678"/>
    <mergeCell ref="DA678:DB678"/>
    <mergeCell ref="CS678:CT678"/>
    <mergeCell ref="CU678:CV678"/>
    <mergeCell ref="CW678:CX678"/>
    <mergeCell ref="CJ678:CK678"/>
    <mergeCell ref="CL678:CM678"/>
    <mergeCell ref="CN678:CO678"/>
    <mergeCell ref="CP678:CQ678"/>
    <mergeCell ref="CH678:CI678"/>
    <mergeCell ref="BW678:BX678"/>
    <mergeCell ref="BY678:BZ678"/>
    <mergeCell ref="CA678:CB678"/>
    <mergeCell ref="CC678:CD678"/>
    <mergeCell ref="CE678:CF678"/>
    <mergeCell ref="BJ679:BK679"/>
    <mergeCell ref="BL679:BM679"/>
    <mergeCell ref="BN679:BO679"/>
    <mergeCell ref="BJ678:BK678"/>
    <mergeCell ref="AW678:AX678"/>
    <mergeCell ref="AY678:AZ678"/>
    <mergeCell ref="BA678:BB678"/>
    <mergeCell ref="BC678:BD678"/>
    <mergeCell ref="AU678:AV678"/>
    <mergeCell ref="AJ678:AK678"/>
    <mergeCell ref="AL678:AM678"/>
    <mergeCell ref="AN678:AO678"/>
    <mergeCell ref="AP678:AQ678"/>
    <mergeCell ref="AR678:AS678"/>
    <mergeCell ref="AE678:AF678"/>
    <mergeCell ref="Y679:Z679"/>
    <mergeCell ref="AA679:AB679"/>
    <mergeCell ref="BF679:BG679"/>
    <mergeCell ref="BH679:BI679"/>
    <mergeCell ref="AU679:AV679"/>
    <mergeCell ref="DO679:DP679"/>
    <mergeCell ref="DQ679:DR679"/>
    <mergeCell ref="DS679:DT679"/>
    <mergeCell ref="DU679:DV679"/>
    <mergeCell ref="DW679:DX679"/>
    <mergeCell ref="DL679:DM679"/>
    <mergeCell ref="DD679:DE679"/>
    <mergeCell ref="DF679:DG679"/>
    <mergeCell ref="DH679:DI679"/>
    <mergeCell ref="DJ679:DK679"/>
    <mergeCell ref="CW679:CX679"/>
    <mergeCell ref="CY679:CZ679"/>
    <mergeCell ref="DA679:DB679"/>
    <mergeCell ref="CS679:CT679"/>
    <mergeCell ref="CU679:CV679"/>
    <mergeCell ref="CH679:CI679"/>
    <mergeCell ref="CJ679:CK679"/>
    <mergeCell ref="CL679:CM679"/>
    <mergeCell ref="CN679:CO679"/>
    <mergeCell ref="CP679:CQ679"/>
    <mergeCell ref="CE679:CF679"/>
    <mergeCell ref="BW679:BX679"/>
    <mergeCell ref="BY679:BZ679"/>
    <mergeCell ref="CA679:CB679"/>
    <mergeCell ref="CC679:CD679"/>
    <mergeCell ref="BH680:BI680"/>
    <mergeCell ref="BJ680:BK680"/>
    <mergeCell ref="BL680:BM680"/>
    <mergeCell ref="BN680:BO680"/>
    <mergeCell ref="BF680:BG680"/>
    <mergeCell ref="AU680:AV680"/>
    <mergeCell ref="AW680:AX680"/>
    <mergeCell ref="AY680:AZ680"/>
    <mergeCell ref="BA680:BB680"/>
    <mergeCell ref="BC680:BD680"/>
    <mergeCell ref="AW679:AX679"/>
    <mergeCell ref="AY679:AZ679"/>
    <mergeCell ref="BA679:BB679"/>
    <mergeCell ref="BC679:BD679"/>
    <mergeCell ref="DL680:DM680"/>
    <mergeCell ref="DD680:DE680"/>
    <mergeCell ref="DF680:DG680"/>
    <mergeCell ref="DH680:DI680"/>
    <mergeCell ref="CU680:CV680"/>
    <mergeCell ref="CW680:CX680"/>
    <mergeCell ref="CY680:CZ680"/>
    <mergeCell ref="DA680:DB680"/>
    <mergeCell ref="CS680:CT680"/>
    <mergeCell ref="CH680:CI680"/>
    <mergeCell ref="CJ680:CK680"/>
    <mergeCell ref="CL680:CM680"/>
    <mergeCell ref="CN680:CO680"/>
    <mergeCell ref="CP680:CQ680"/>
    <mergeCell ref="CC680:CD680"/>
    <mergeCell ref="CE680:CF680"/>
    <mergeCell ref="BW680:BX680"/>
    <mergeCell ref="BY680:BZ680"/>
    <mergeCell ref="CA680:CB680"/>
    <mergeCell ref="BH681:BI681"/>
    <mergeCell ref="BJ681:BK681"/>
    <mergeCell ref="BL681:BM681"/>
    <mergeCell ref="BN681:BO681"/>
    <mergeCell ref="BC681:BD681"/>
    <mergeCell ref="Y682:Z682"/>
    <mergeCell ref="C682:M682"/>
    <mergeCell ref="N682:O682"/>
    <mergeCell ref="P682:Q682"/>
    <mergeCell ref="R682:S682"/>
    <mergeCell ref="T682:U682"/>
    <mergeCell ref="V682:W682"/>
    <mergeCell ref="AP682:AQ682"/>
    <mergeCell ref="AR682:AS682"/>
    <mergeCell ref="AJ682:AK682"/>
    <mergeCell ref="AL682:AM682"/>
    <mergeCell ref="AN682:AO682"/>
    <mergeCell ref="AA682:AB682"/>
    <mergeCell ref="AC682:AD682"/>
    <mergeCell ref="AE682:AF682"/>
    <mergeCell ref="V681:W681"/>
    <mergeCell ref="C681:M681"/>
    <mergeCell ref="N681:O681"/>
    <mergeCell ref="P681:Q681"/>
    <mergeCell ref="R681:S681"/>
    <mergeCell ref="T681:U681"/>
    <mergeCell ref="AN681:AO681"/>
    <mergeCell ref="AP681:AQ681"/>
    <mergeCell ref="AR681:AS681"/>
    <mergeCell ref="AJ681:AK681"/>
    <mergeCell ref="AL681:AM681"/>
    <mergeCell ref="Y681:Z681"/>
    <mergeCell ref="AA681:AB681"/>
    <mergeCell ref="AC681:AD681"/>
    <mergeCell ref="AE681:AF681"/>
    <mergeCell ref="Y680:Z680"/>
    <mergeCell ref="C680:M680"/>
    <mergeCell ref="N680:O680"/>
    <mergeCell ref="P680:Q680"/>
    <mergeCell ref="R680:S680"/>
    <mergeCell ref="T680:U680"/>
    <mergeCell ref="V680:W680"/>
    <mergeCell ref="DW681:DX681"/>
    <mergeCell ref="DO681:DP681"/>
    <mergeCell ref="DQ681:DR681"/>
    <mergeCell ref="DS681:DT681"/>
    <mergeCell ref="DU681:DV681"/>
    <mergeCell ref="DH681:DI681"/>
    <mergeCell ref="DJ681:DK681"/>
    <mergeCell ref="DL681:DM681"/>
    <mergeCell ref="DD681:DE681"/>
    <mergeCell ref="DF681:DG681"/>
    <mergeCell ref="CS681:CT681"/>
    <mergeCell ref="CU681:CV681"/>
    <mergeCell ref="CW681:CX681"/>
    <mergeCell ref="CY681:CZ681"/>
    <mergeCell ref="DA681:DB681"/>
    <mergeCell ref="CP681:CQ681"/>
    <mergeCell ref="CH681:CI681"/>
    <mergeCell ref="CJ681:CK681"/>
    <mergeCell ref="CL681:CM681"/>
    <mergeCell ref="CN681:CO681"/>
    <mergeCell ref="CA681:CB681"/>
    <mergeCell ref="CC681:CD681"/>
    <mergeCell ref="CE681:CF681"/>
    <mergeCell ref="BH682:BI682"/>
    <mergeCell ref="BJ682:BK682"/>
    <mergeCell ref="BL682:BM682"/>
    <mergeCell ref="BN682:BO682"/>
    <mergeCell ref="BF682:BG682"/>
    <mergeCell ref="AU682:AV682"/>
    <mergeCell ref="AW682:AX682"/>
    <mergeCell ref="AY682:AZ682"/>
    <mergeCell ref="BA682:BB682"/>
    <mergeCell ref="BC682:BD682"/>
    <mergeCell ref="AU681:AV681"/>
    <mergeCell ref="AW681:AX681"/>
    <mergeCell ref="AY681:AZ681"/>
    <mergeCell ref="BA681:BB681"/>
    <mergeCell ref="DO682:DP682"/>
    <mergeCell ref="DQ682:DR682"/>
    <mergeCell ref="DS682:DT682"/>
    <mergeCell ref="DU682:DV682"/>
    <mergeCell ref="DW682:DX682"/>
    <mergeCell ref="DJ682:DK682"/>
    <mergeCell ref="DL682:DM682"/>
    <mergeCell ref="DD682:DE682"/>
    <mergeCell ref="DF682:DG682"/>
    <mergeCell ref="DH682:DI682"/>
    <mergeCell ref="CU682:CV682"/>
    <mergeCell ref="CW682:CX682"/>
    <mergeCell ref="CY682:CZ682"/>
    <mergeCell ref="DA682:DB682"/>
    <mergeCell ref="CS682:CT682"/>
    <mergeCell ref="CH682:CI682"/>
    <mergeCell ref="CJ682:CK682"/>
    <mergeCell ref="CL682:CM682"/>
    <mergeCell ref="CN682:CO682"/>
    <mergeCell ref="CP682:CQ682"/>
    <mergeCell ref="DW683:DX683"/>
    <mergeCell ref="DO683:DP683"/>
    <mergeCell ref="DQ683:DR683"/>
    <mergeCell ref="DS683:DT683"/>
    <mergeCell ref="DU683:DV683"/>
    <mergeCell ref="DH683:DI683"/>
    <mergeCell ref="DJ683:DK683"/>
    <mergeCell ref="DL683:DM683"/>
    <mergeCell ref="DD683:DE683"/>
    <mergeCell ref="DF683:DG683"/>
    <mergeCell ref="CS683:CT683"/>
    <mergeCell ref="CU683:CV683"/>
    <mergeCell ref="CW683:CX683"/>
    <mergeCell ref="CY683:CZ683"/>
    <mergeCell ref="DA683:DB683"/>
    <mergeCell ref="CP683:CQ683"/>
    <mergeCell ref="CH683:CI683"/>
    <mergeCell ref="CJ683:CK683"/>
    <mergeCell ref="CL683:CM683"/>
    <mergeCell ref="CN683:CO683"/>
    <mergeCell ref="CA683:CB683"/>
    <mergeCell ref="CC683:CD683"/>
    <mergeCell ref="CE683:CF683"/>
    <mergeCell ref="BW683:BX683"/>
    <mergeCell ref="BY683:BZ683"/>
    <mergeCell ref="BF683:BG683"/>
    <mergeCell ref="BH683:BI683"/>
    <mergeCell ref="BJ683:BK683"/>
    <mergeCell ref="V683:W683"/>
    <mergeCell ref="C683:M683"/>
    <mergeCell ref="N683:O683"/>
    <mergeCell ref="P683:Q683"/>
    <mergeCell ref="R683:S683"/>
    <mergeCell ref="T683:U683"/>
    <mergeCell ref="AJ683:AK683"/>
    <mergeCell ref="AL683:AM683"/>
    <mergeCell ref="Y683:Z683"/>
    <mergeCell ref="AA683:AB683"/>
    <mergeCell ref="AC683:AD683"/>
    <mergeCell ref="AE683:AF683"/>
    <mergeCell ref="AG683:AH683"/>
    <mergeCell ref="AY684:AZ684"/>
    <mergeCell ref="BA684:BB684"/>
    <mergeCell ref="BC684:BD684"/>
    <mergeCell ref="AP684:AQ684"/>
    <mergeCell ref="AR684:AS684"/>
    <mergeCell ref="AJ684:AK684"/>
    <mergeCell ref="AL684:AM684"/>
    <mergeCell ref="AN684:AO684"/>
    <mergeCell ref="AA684:AB684"/>
    <mergeCell ref="AC684:AD684"/>
    <mergeCell ref="AE684:AF684"/>
    <mergeCell ref="DO685:DP685"/>
    <mergeCell ref="DQ685:DR685"/>
    <mergeCell ref="CC682:CD682"/>
    <mergeCell ref="CE682:CF682"/>
    <mergeCell ref="BW682:BX682"/>
    <mergeCell ref="BY682:BZ682"/>
    <mergeCell ref="CA682:CB682"/>
    <mergeCell ref="BL683:BM683"/>
    <mergeCell ref="BN683:BO683"/>
    <mergeCell ref="BC683:BD683"/>
    <mergeCell ref="AU683:AV683"/>
    <mergeCell ref="AW683:AX683"/>
    <mergeCell ref="AY683:AZ683"/>
    <mergeCell ref="BA683:BB683"/>
    <mergeCell ref="AN683:AO683"/>
    <mergeCell ref="AP683:AQ683"/>
    <mergeCell ref="AR683:AS683"/>
    <mergeCell ref="Y684:Z684"/>
    <mergeCell ref="BC685:BD685"/>
    <mergeCell ref="C684:M684"/>
    <mergeCell ref="N684:O684"/>
    <mergeCell ref="P684:Q684"/>
    <mergeCell ref="R684:S684"/>
    <mergeCell ref="T684:U684"/>
    <mergeCell ref="V684:W684"/>
    <mergeCell ref="AG684:AH684"/>
    <mergeCell ref="BW686:BX686"/>
    <mergeCell ref="BY686:BZ686"/>
    <mergeCell ref="CA686:CB686"/>
    <mergeCell ref="BH686:BI686"/>
    <mergeCell ref="BJ686:BK686"/>
    <mergeCell ref="BL686:BM686"/>
    <mergeCell ref="BN686:BO686"/>
    <mergeCell ref="BF686:BG686"/>
    <mergeCell ref="AU686:AV686"/>
    <mergeCell ref="AW686:AX686"/>
    <mergeCell ref="AY686:AZ686"/>
    <mergeCell ref="BA686:BB686"/>
    <mergeCell ref="BC686:BD686"/>
    <mergeCell ref="C685:M685"/>
    <mergeCell ref="N685:O685"/>
    <mergeCell ref="P685:Q685"/>
    <mergeCell ref="R685:S685"/>
    <mergeCell ref="T685:U685"/>
    <mergeCell ref="DO684:DP684"/>
    <mergeCell ref="DQ684:DR684"/>
    <mergeCell ref="DS684:DT684"/>
    <mergeCell ref="DU684:DV684"/>
    <mergeCell ref="DW684:DX684"/>
    <mergeCell ref="DJ684:DK684"/>
    <mergeCell ref="DL684:DM684"/>
    <mergeCell ref="DD684:DE684"/>
    <mergeCell ref="DF684:DG684"/>
    <mergeCell ref="DH684:DI684"/>
    <mergeCell ref="CU684:CV684"/>
    <mergeCell ref="CW684:CX684"/>
    <mergeCell ref="CY684:CZ684"/>
    <mergeCell ref="DA684:DB684"/>
    <mergeCell ref="CS684:CT684"/>
    <mergeCell ref="CH684:CI684"/>
    <mergeCell ref="CJ684:CK684"/>
    <mergeCell ref="CL684:CM684"/>
    <mergeCell ref="CN684:CO684"/>
    <mergeCell ref="CP684:CQ684"/>
    <mergeCell ref="CC684:CD684"/>
    <mergeCell ref="CE684:CF684"/>
    <mergeCell ref="BW684:BX684"/>
    <mergeCell ref="BY684:BZ684"/>
    <mergeCell ref="CA684:CB684"/>
    <mergeCell ref="BH684:BI684"/>
    <mergeCell ref="BJ684:BK684"/>
    <mergeCell ref="BL684:BM684"/>
    <mergeCell ref="BN684:BO684"/>
    <mergeCell ref="AU685:AV685"/>
    <mergeCell ref="AW685:AX685"/>
    <mergeCell ref="AY685:AZ685"/>
    <mergeCell ref="BA685:BB685"/>
    <mergeCell ref="AN685:AO685"/>
    <mergeCell ref="AP685:AQ685"/>
    <mergeCell ref="AR685:AS685"/>
    <mergeCell ref="AJ685:AK685"/>
    <mergeCell ref="AL685:AM685"/>
    <mergeCell ref="Y685:Z685"/>
    <mergeCell ref="AA685:AB685"/>
    <mergeCell ref="AC685:AD685"/>
    <mergeCell ref="AE685:AF685"/>
    <mergeCell ref="V685:W685"/>
    <mergeCell ref="BF684:BG684"/>
    <mergeCell ref="AU684:AV684"/>
    <mergeCell ref="AW684:AX684"/>
    <mergeCell ref="C687:M687"/>
    <mergeCell ref="N687:O687"/>
    <mergeCell ref="P687:Q687"/>
    <mergeCell ref="R687:S687"/>
    <mergeCell ref="T687:U687"/>
    <mergeCell ref="DO686:DP686"/>
    <mergeCell ref="DQ686:DR686"/>
    <mergeCell ref="DS686:DT686"/>
    <mergeCell ref="DU686:DV686"/>
    <mergeCell ref="DW686:DX686"/>
    <mergeCell ref="DJ686:DK686"/>
    <mergeCell ref="DL686:DM686"/>
    <mergeCell ref="DD686:DE686"/>
    <mergeCell ref="DF686:DG686"/>
    <mergeCell ref="DH686:DI686"/>
    <mergeCell ref="CU686:CV686"/>
    <mergeCell ref="CW686:CX686"/>
    <mergeCell ref="CY686:CZ686"/>
    <mergeCell ref="DA686:DB686"/>
    <mergeCell ref="CS686:CT686"/>
    <mergeCell ref="DO687:DP687"/>
    <mergeCell ref="DQ687:DR687"/>
    <mergeCell ref="DS687:DT687"/>
    <mergeCell ref="DU687:DV687"/>
    <mergeCell ref="DH687:DI687"/>
    <mergeCell ref="DJ687:DK687"/>
    <mergeCell ref="DL687:DM687"/>
    <mergeCell ref="DD687:DE687"/>
    <mergeCell ref="DF687:DG687"/>
    <mergeCell ref="CS687:CT687"/>
    <mergeCell ref="CU687:CV687"/>
    <mergeCell ref="CW687:CX687"/>
    <mergeCell ref="CY687:CZ687"/>
    <mergeCell ref="DA687:DB687"/>
    <mergeCell ref="CP687:CQ687"/>
    <mergeCell ref="CH687:CI687"/>
    <mergeCell ref="CJ687:CK687"/>
    <mergeCell ref="CL687:CM687"/>
    <mergeCell ref="CN687:CO687"/>
    <mergeCell ref="Y686:Z686"/>
    <mergeCell ref="C686:M686"/>
    <mergeCell ref="N686:O686"/>
    <mergeCell ref="P686:Q686"/>
    <mergeCell ref="R686:S686"/>
    <mergeCell ref="T686:U686"/>
    <mergeCell ref="V686:W686"/>
    <mergeCell ref="AP686:AQ686"/>
    <mergeCell ref="AR686:AS686"/>
    <mergeCell ref="AJ686:AK686"/>
    <mergeCell ref="AL686:AM686"/>
    <mergeCell ref="AN686:AO686"/>
    <mergeCell ref="AA686:AB686"/>
    <mergeCell ref="AC686:AD686"/>
    <mergeCell ref="AE686:AF686"/>
    <mergeCell ref="AR687:AS687"/>
    <mergeCell ref="AJ687:AK687"/>
    <mergeCell ref="AL687:AM687"/>
    <mergeCell ref="CH686:CI686"/>
    <mergeCell ref="CJ686:CK686"/>
    <mergeCell ref="CL686:CM686"/>
    <mergeCell ref="CN686:CO686"/>
    <mergeCell ref="CP686:CQ686"/>
    <mergeCell ref="CC686:CD686"/>
    <mergeCell ref="CE686:CF686"/>
    <mergeCell ref="AL688:AM688"/>
    <mergeCell ref="Y688:Z688"/>
    <mergeCell ref="AA688:AB688"/>
    <mergeCell ref="AC688:AD688"/>
    <mergeCell ref="AE688:AF688"/>
    <mergeCell ref="V688:W688"/>
    <mergeCell ref="BJ688:BK688"/>
    <mergeCell ref="BN688:BO688"/>
    <mergeCell ref="BC688:BD688"/>
    <mergeCell ref="AU688:AV688"/>
    <mergeCell ref="AW688:AX688"/>
    <mergeCell ref="AY688:AZ688"/>
    <mergeCell ref="BA688:BB688"/>
    <mergeCell ref="AN688:AO688"/>
    <mergeCell ref="AP688:AQ688"/>
    <mergeCell ref="AR688:AS688"/>
    <mergeCell ref="DW687:DX687"/>
    <mergeCell ref="CA687:CB687"/>
    <mergeCell ref="CC687:CD687"/>
    <mergeCell ref="CE687:CF687"/>
    <mergeCell ref="BW687:BX687"/>
    <mergeCell ref="BY687:BZ687"/>
    <mergeCell ref="BF687:BG687"/>
    <mergeCell ref="BH687:BI687"/>
    <mergeCell ref="BJ687:BK687"/>
    <mergeCell ref="BL687:BM687"/>
    <mergeCell ref="BN687:BO687"/>
    <mergeCell ref="BC687:BD687"/>
    <mergeCell ref="AU687:AV687"/>
    <mergeCell ref="AW687:AX687"/>
    <mergeCell ref="AY687:AZ687"/>
    <mergeCell ref="BA687:BB687"/>
    <mergeCell ref="AN687:AO687"/>
    <mergeCell ref="AP687:AQ687"/>
    <mergeCell ref="Y687:Z687"/>
    <mergeCell ref="AA687:AB687"/>
    <mergeCell ref="AC687:AD687"/>
    <mergeCell ref="AE687:AF687"/>
    <mergeCell ref="V687:W687"/>
    <mergeCell ref="CL655:CM655"/>
    <mergeCell ref="CN655:CO655"/>
    <mergeCell ref="CP655:CQ655"/>
    <mergeCell ref="CS655:CT655"/>
    <mergeCell ref="CU655:CV655"/>
    <mergeCell ref="DW688:DX688"/>
    <mergeCell ref="CH688:CI688"/>
    <mergeCell ref="CJ688:CK688"/>
    <mergeCell ref="CL688:CM688"/>
    <mergeCell ref="CN688:CO688"/>
    <mergeCell ref="CA688:CB688"/>
    <mergeCell ref="CC688:CD688"/>
    <mergeCell ref="CE688:CF688"/>
    <mergeCell ref="BW688:BX688"/>
    <mergeCell ref="BY688:BZ688"/>
    <mergeCell ref="BF688:BG688"/>
    <mergeCell ref="BH688:BI688"/>
    <mergeCell ref="BL688:BM688"/>
    <mergeCell ref="DO688:DP688"/>
    <mergeCell ref="DQ688:DR688"/>
    <mergeCell ref="DS688:DT688"/>
    <mergeCell ref="DU688:DV688"/>
    <mergeCell ref="DH688:DI688"/>
    <mergeCell ref="DJ688:DK688"/>
    <mergeCell ref="DL688:DM688"/>
    <mergeCell ref="DD688:DE688"/>
    <mergeCell ref="DF688:DG688"/>
    <mergeCell ref="CS688:CT688"/>
    <mergeCell ref="CU688:CV688"/>
    <mergeCell ref="CW688:CX688"/>
    <mergeCell ref="CY688:CZ688"/>
    <mergeCell ref="DA688:DB688"/>
    <mergeCell ref="CP688:CQ688"/>
    <mergeCell ref="DS685:DT685"/>
    <mergeCell ref="DU685:DV685"/>
    <mergeCell ref="DH685:DI685"/>
    <mergeCell ref="DJ685:DK685"/>
    <mergeCell ref="DL685:DM685"/>
    <mergeCell ref="DD685:DE685"/>
    <mergeCell ref="DF685:DG685"/>
    <mergeCell ref="CS685:CT685"/>
    <mergeCell ref="CU685:CV685"/>
    <mergeCell ref="CW685:CX685"/>
    <mergeCell ref="CY685:CZ685"/>
    <mergeCell ref="DA685:DB685"/>
    <mergeCell ref="CP685:CQ685"/>
    <mergeCell ref="DW685:DX685"/>
    <mergeCell ref="CH685:CI685"/>
    <mergeCell ref="CJ685:CK685"/>
    <mergeCell ref="CL685:CM685"/>
    <mergeCell ref="CN685:CO685"/>
    <mergeCell ref="CA685:CB685"/>
    <mergeCell ref="CC685:CD685"/>
    <mergeCell ref="CE685:CF685"/>
    <mergeCell ref="BW685:BX685"/>
    <mergeCell ref="BY685:BZ685"/>
    <mergeCell ref="BF685:BG685"/>
    <mergeCell ref="BH685:BI685"/>
    <mergeCell ref="BJ685:BK685"/>
    <mergeCell ref="BL685:BM685"/>
    <mergeCell ref="BN685:BO685"/>
    <mergeCell ref="BW681:BX681"/>
    <mergeCell ref="BY681:BZ681"/>
    <mergeCell ref="BF681:BG681"/>
    <mergeCell ref="DN2:DN3"/>
    <mergeCell ref="DD2:DM3"/>
    <mergeCell ref="DC2:DC3"/>
    <mergeCell ref="CS2:DB3"/>
    <mergeCell ref="CR2:CR3"/>
    <mergeCell ref="CH2:CQ3"/>
    <mergeCell ref="DY2:DY3"/>
    <mergeCell ref="DO2:DX3"/>
    <mergeCell ref="BW654:BX654"/>
    <mergeCell ref="BY654:BZ654"/>
    <mergeCell ref="CA654:CB654"/>
    <mergeCell ref="CC654:CD654"/>
    <mergeCell ref="CE654:CF654"/>
    <mergeCell ref="CH654:CI654"/>
    <mergeCell ref="CJ654:CK654"/>
    <mergeCell ref="CL654:CM654"/>
    <mergeCell ref="CN654:CO654"/>
    <mergeCell ref="CP654:CQ654"/>
    <mergeCell ref="CS654:CT654"/>
    <mergeCell ref="CU654:CV654"/>
    <mergeCell ref="CW654:CX654"/>
    <mergeCell ref="CY654:CZ654"/>
    <mergeCell ref="DA654:DB654"/>
    <mergeCell ref="DD654:DE654"/>
    <mergeCell ref="DF654:DG654"/>
    <mergeCell ref="DH654:DI654"/>
    <mergeCell ref="DJ654:DK654"/>
    <mergeCell ref="DL654:DM654"/>
    <mergeCell ref="DO654:DP654"/>
    <mergeCell ref="DQ654:DR654"/>
    <mergeCell ref="DS654:DT654"/>
    <mergeCell ref="DU654:DV654"/>
    <mergeCell ref="DW654:DX654"/>
    <mergeCell ref="CE652:CF652"/>
    <mergeCell ref="BW652:BX652"/>
    <mergeCell ref="BY652:BZ652"/>
    <mergeCell ref="CA652:CB652"/>
    <mergeCell ref="CC652:CD652"/>
    <mergeCell ref="DO649:DP649"/>
    <mergeCell ref="DQ649:DR649"/>
    <mergeCell ref="DS649:DT649"/>
    <mergeCell ref="DU649:DV649"/>
    <mergeCell ref="DW649:DX649"/>
    <mergeCell ref="DJ649:DK649"/>
    <mergeCell ref="DL649:DM649"/>
    <mergeCell ref="DD649:DE649"/>
    <mergeCell ref="DF649:DG649"/>
    <mergeCell ref="DH649:DI649"/>
    <mergeCell ref="CU649:CV649"/>
    <mergeCell ref="CW649:CX649"/>
    <mergeCell ref="CY649:CZ649"/>
    <mergeCell ref="DA649:DB649"/>
    <mergeCell ref="CS649:CT649"/>
    <mergeCell ref="CH649:CI649"/>
    <mergeCell ref="CJ649:CK649"/>
    <mergeCell ref="CL649:CM649"/>
    <mergeCell ref="CN649:CO649"/>
    <mergeCell ref="CP649:CQ649"/>
    <mergeCell ref="CC649:CD649"/>
    <mergeCell ref="CE649:CF649"/>
    <mergeCell ref="DW646:DX646"/>
    <mergeCell ref="DO646:DP646"/>
    <mergeCell ref="DQ646:DR646"/>
    <mergeCell ref="DS646:DT646"/>
    <mergeCell ref="V652:W652"/>
    <mergeCell ref="AP651:AQ651"/>
    <mergeCell ref="AP649:AQ649"/>
    <mergeCell ref="C145:M145"/>
    <mergeCell ref="C146:M146"/>
    <mergeCell ref="C564:M564"/>
    <mergeCell ref="C586:M586"/>
    <mergeCell ref="C630:M630"/>
    <mergeCell ref="C652:M652"/>
    <mergeCell ref="C676:M676"/>
    <mergeCell ref="C688:M688"/>
    <mergeCell ref="C700:M700"/>
    <mergeCell ref="C707:M707"/>
    <mergeCell ref="C714:M714"/>
    <mergeCell ref="C716:M716"/>
    <mergeCell ref="C632:D632"/>
    <mergeCell ref="E632:M632"/>
    <mergeCell ref="C633:D633"/>
    <mergeCell ref="E633:M633"/>
    <mergeCell ref="C634:D634"/>
    <mergeCell ref="E634:M634"/>
    <mergeCell ref="C635:D635"/>
    <mergeCell ref="E635:M635"/>
    <mergeCell ref="C636:D636"/>
    <mergeCell ref="E636:M636"/>
    <mergeCell ref="C637:D637"/>
    <mergeCell ref="E637:M637"/>
    <mergeCell ref="C638:D638"/>
    <mergeCell ref="E638:M638"/>
    <mergeCell ref="C639:D639"/>
    <mergeCell ref="E639:M639"/>
    <mergeCell ref="C640:D640"/>
    <mergeCell ref="E640:M640"/>
    <mergeCell ref="C641:D641"/>
    <mergeCell ref="E641:M641"/>
    <mergeCell ref="C642:D642"/>
    <mergeCell ref="E642:M642"/>
    <mergeCell ref="C643:D643"/>
    <mergeCell ref="E643:M643"/>
    <mergeCell ref="C644:D644"/>
    <mergeCell ref="E644:M644"/>
    <mergeCell ref="C645:D645"/>
    <mergeCell ref="E645:M645"/>
    <mergeCell ref="C646:D646"/>
    <mergeCell ref="E646:M646"/>
    <mergeCell ref="C647:D647"/>
    <mergeCell ref="E647:M647"/>
    <mergeCell ref="C648:D648"/>
    <mergeCell ref="E648:M648"/>
    <mergeCell ref="C649:D649"/>
    <mergeCell ref="E649:M649"/>
    <mergeCell ref="C650:D650"/>
    <mergeCell ref="E650:M650"/>
    <mergeCell ref="C677:M677"/>
    <mergeCell ref="AG678:AH678"/>
    <mergeCell ref="AG679:AH679"/>
    <mergeCell ref="AG680:AH680"/>
    <mergeCell ref="AG681:AH681"/>
    <mergeCell ref="AG682:AH682"/>
    <mergeCell ref="N688:O688"/>
    <mergeCell ref="P688:Q688"/>
    <mergeCell ref="R688:S688"/>
    <mergeCell ref="T688:U688"/>
    <mergeCell ref="AJ688:AK688"/>
    <mergeCell ref="P655:Q655"/>
    <mergeCell ref="R655:S655"/>
    <mergeCell ref="T655:U655"/>
    <mergeCell ref="V655:W655"/>
    <mergeCell ref="Y655:Z655"/>
    <mergeCell ref="AA655:AB655"/>
    <mergeCell ref="AC655:AD655"/>
    <mergeCell ref="AE655:AF655"/>
    <mergeCell ref="AJ655:AK655"/>
    <mergeCell ref="AL655:AM655"/>
    <mergeCell ref="AN655:AO655"/>
    <mergeCell ref="AP655:AQ655"/>
    <mergeCell ref="AR655:AS655"/>
    <mergeCell ref="AU655:AV655"/>
    <mergeCell ref="AW655:AX655"/>
    <mergeCell ref="AY655:AZ655"/>
    <mergeCell ref="BA655:BB655"/>
    <mergeCell ref="BC655:BD655"/>
    <mergeCell ref="BF655:BG655"/>
    <mergeCell ref="BH655:BI655"/>
    <mergeCell ref="BJ655:BK655"/>
    <mergeCell ref="BL655:BM655"/>
    <mergeCell ref="BN655:BO655"/>
    <mergeCell ref="BW655:BX655"/>
    <mergeCell ref="BY655:BZ655"/>
    <mergeCell ref="CA655:CB655"/>
    <mergeCell ref="CC655:CD655"/>
    <mergeCell ref="CE655:CF655"/>
    <mergeCell ref="CH655:CI655"/>
    <mergeCell ref="CJ655:CK655"/>
    <mergeCell ref="AG655:AH655"/>
    <mergeCell ref="C651:D651"/>
    <mergeCell ref="E651:M651"/>
    <mergeCell ref="C653:M653"/>
    <mergeCell ref="C654:D654"/>
    <mergeCell ref="E654:M654"/>
    <mergeCell ref="N654:O654"/>
    <mergeCell ref="P654:Q654"/>
    <mergeCell ref="R654:S654"/>
    <mergeCell ref="T654:U654"/>
    <mergeCell ref="V654:W654"/>
    <mergeCell ref="Y654:Z654"/>
    <mergeCell ref="AA654:AB654"/>
    <mergeCell ref="AC654:AD654"/>
    <mergeCell ref="AE654:AF654"/>
    <mergeCell ref="AJ654:AK654"/>
    <mergeCell ref="AL654:AM654"/>
    <mergeCell ref="AN654:AO654"/>
    <mergeCell ref="AP654:AQ654"/>
    <mergeCell ref="AG651:AH651"/>
    <mergeCell ref="AG652:AH652"/>
    <mergeCell ref="AG654:AH654"/>
    <mergeCell ref="AJ652:AK652"/>
    <mergeCell ref="AL652:AM652"/>
    <mergeCell ref="AN652:AO652"/>
    <mergeCell ref="AP652:AQ652"/>
    <mergeCell ref="AC652:AD652"/>
    <mergeCell ref="AE652:AF652"/>
    <mergeCell ref="Y652:Z652"/>
    <mergeCell ref="AA652:AB652"/>
    <mergeCell ref="N652:O652"/>
    <mergeCell ref="P652:Q652"/>
    <mergeCell ref="R652:S652"/>
    <mergeCell ref="T652:U652"/>
    <mergeCell ref="CW655:CX655"/>
    <mergeCell ref="CY655:CZ655"/>
    <mergeCell ref="DA655:DB655"/>
    <mergeCell ref="DD655:DE655"/>
    <mergeCell ref="DF655:DG655"/>
    <mergeCell ref="DH655:DI655"/>
    <mergeCell ref="DJ655:DK655"/>
    <mergeCell ref="DL655:DM655"/>
    <mergeCell ref="DO655:DP655"/>
    <mergeCell ref="DQ655:DR655"/>
    <mergeCell ref="DS655:DT655"/>
    <mergeCell ref="DU655:DV655"/>
    <mergeCell ref="DW655:DX655"/>
    <mergeCell ref="C656:D656"/>
    <mergeCell ref="E656:M656"/>
    <mergeCell ref="N656:O656"/>
    <mergeCell ref="P656:Q656"/>
    <mergeCell ref="R656:S656"/>
    <mergeCell ref="T656:U656"/>
    <mergeCell ref="V656:W656"/>
    <mergeCell ref="Y656:Z656"/>
    <mergeCell ref="AA656:AB656"/>
    <mergeCell ref="AC656:AD656"/>
    <mergeCell ref="AE656:AF656"/>
    <mergeCell ref="AJ656:AK656"/>
    <mergeCell ref="AL656:AM656"/>
    <mergeCell ref="AN656:AO656"/>
    <mergeCell ref="AP656:AQ656"/>
    <mergeCell ref="AR656:AS656"/>
    <mergeCell ref="AU656:AV656"/>
    <mergeCell ref="AW656:AX656"/>
    <mergeCell ref="AY656:AZ656"/>
    <mergeCell ref="BA656:BB656"/>
    <mergeCell ref="BC656:BD656"/>
    <mergeCell ref="BF656:BG656"/>
    <mergeCell ref="BH656:BI656"/>
    <mergeCell ref="BJ656:BK656"/>
    <mergeCell ref="BL656:BM656"/>
    <mergeCell ref="BN656:BO656"/>
    <mergeCell ref="BW656:BX656"/>
    <mergeCell ref="BY656:BZ656"/>
    <mergeCell ref="CA656:CB656"/>
    <mergeCell ref="CC656:CD656"/>
    <mergeCell ref="CE656:CF656"/>
    <mergeCell ref="CH656:CI656"/>
    <mergeCell ref="CJ656:CK656"/>
    <mergeCell ref="CL656:CM656"/>
    <mergeCell ref="CN656:CO656"/>
    <mergeCell ref="CP656:CQ656"/>
    <mergeCell ref="CS656:CT656"/>
    <mergeCell ref="CU656:CV656"/>
    <mergeCell ref="CW656:CX656"/>
    <mergeCell ref="CY656:CZ656"/>
    <mergeCell ref="DA656:DB656"/>
    <mergeCell ref="DD656:DE656"/>
    <mergeCell ref="DF656:DG656"/>
    <mergeCell ref="DH656:DI656"/>
    <mergeCell ref="DJ656:DK656"/>
    <mergeCell ref="DL656:DM656"/>
    <mergeCell ref="DO656:DP656"/>
    <mergeCell ref="DQ656:DR656"/>
    <mergeCell ref="DS656:DT656"/>
    <mergeCell ref="DU656:DV656"/>
    <mergeCell ref="DW656:DX656"/>
    <mergeCell ref="DO657:DP657"/>
    <mergeCell ref="DQ657:DR657"/>
    <mergeCell ref="DS657:DT657"/>
    <mergeCell ref="DU657:DV657"/>
    <mergeCell ref="DW657:DX657"/>
    <mergeCell ref="C658:D658"/>
    <mergeCell ref="E658:M658"/>
    <mergeCell ref="N658:O658"/>
    <mergeCell ref="P658:Q658"/>
    <mergeCell ref="R658:S658"/>
    <mergeCell ref="T658:U658"/>
    <mergeCell ref="V658:W658"/>
    <mergeCell ref="Y658:Z658"/>
    <mergeCell ref="AA658:AB658"/>
    <mergeCell ref="AC658:AD658"/>
    <mergeCell ref="AE658:AF658"/>
    <mergeCell ref="AJ658:AK658"/>
    <mergeCell ref="AL658:AM658"/>
    <mergeCell ref="AN658:AO658"/>
    <mergeCell ref="AP658:AQ658"/>
    <mergeCell ref="AR658:AS658"/>
    <mergeCell ref="AU658:AV658"/>
    <mergeCell ref="AW658:AX658"/>
    <mergeCell ref="AY658:AZ658"/>
    <mergeCell ref="BA658:BB658"/>
    <mergeCell ref="BC658:BD658"/>
    <mergeCell ref="BF658:BG658"/>
    <mergeCell ref="BH658:BI658"/>
    <mergeCell ref="BJ658:BK658"/>
    <mergeCell ref="BL658:BM658"/>
    <mergeCell ref="BN658:BO658"/>
    <mergeCell ref="BW658:BX658"/>
    <mergeCell ref="BY658:BZ658"/>
    <mergeCell ref="CA658:CB658"/>
    <mergeCell ref="CC658:CD658"/>
    <mergeCell ref="CE658:CF658"/>
    <mergeCell ref="CH658:CI658"/>
    <mergeCell ref="CJ658:CK658"/>
    <mergeCell ref="CL658:CM658"/>
    <mergeCell ref="CN658:CO658"/>
    <mergeCell ref="CP658:CQ658"/>
    <mergeCell ref="CS658:CT658"/>
    <mergeCell ref="CU658:CV658"/>
    <mergeCell ref="CW658:CX658"/>
    <mergeCell ref="CY658:CZ658"/>
    <mergeCell ref="DA658:DB658"/>
    <mergeCell ref="DD658:DE658"/>
    <mergeCell ref="DF658:DG658"/>
    <mergeCell ref="DH658:DI658"/>
    <mergeCell ref="DJ658:DK658"/>
    <mergeCell ref="DL658:DM658"/>
    <mergeCell ref="C657:D657"/>
    <mergeCell ref="E657:M657"/>
    <mergeCell ref="N657:O657"/>
    <mergeCell ref="P657:Q657"/>
    <mergeCell ref="R657:S657"/>
    <mergeCell ref="T657:U657"/>
    <mergeCell ref="V657:W657"/>
    <mergeCell ref="Y657:Z657"/>
    <mergeCell ref="AA657:AB657"/>
    <mergeCell ref="AC657:AD657"/>
    <mergeCell ref="AE657:AF657"/>
    <mergeCell ref="AJ657:AK657"/>
    <mergeCell ref="AL657:AM657"/>
    <mergeCell ref="BF659:BG659"/>
    <mergeCell ref="BH659:BI659"/>
    <mergeCell ref="BJ659:BK659"/>
    <mergeCell ref="BL659:BM659"/>
    <mergeCell ref="BN659:BO659"/>
    <mergeCell ref="BW659:BX659"/>
    <mergeCell ref="BY659:BZ659"/>
    <mergeCell ref="CA659:CB659"/>
    <mergeCell ref="CC659:CD659"/>
    <mergeCell ref="CE659:CF659"/>
    <mergeCell ref="CH659:CI659"/>
    <mergeCell ref="CJ659:CK659"/>
    <mergeCell ref="CL657:CM657"/>
    <mergeCell ref="CN657:CO657"/>
    <mergeCell ref="CP657:CQ657"/>
    <mergeCell ref="CS657:CT657"/>
    <mergeCell ref="CU657:CV657"/>
    <mergeCell ref="CW657:CX657"/>
    <mergeCell ref="CY657:CZ657"/>
    <mergeCell ref="DA657:DB657"/>
    <mergeCell ref="DD657:DE657"/>
    <mergeCell ref="DF657:DG657"/>
    <mergeCell ref="DH657:DI657"/>
    <mergeCell ref="DJ657:DK657"/>
    <mergeCell ref="DL657:DM657"/>
    <mergeCell ref="AN657:AO657"/>
    <mergeCell ref="AP657:AQ657"/>
    <mergeCell ref="AR657:AS657"/>
    <mergeCell ref="AU657:AV657"/>
    <mergeCell ref="AW657:AX657"/>
    <mergeCell ref="AY657:AZ657"/>
    <mergeCell ref="BA657:BB657"/>
    <mergeCell ref="BC657:BD657"/>
    <mergeCell ref="BF657:BG657"/>
    <mergeCell ref="BH657:BI657"/>
    <mergeCell ref="BJ657:BK657"/>
    <mergeCell ref="BL657:BM657"/>
    <mergeCell ref="BN657:BO657"/>
    <mergeCell ref="BW657:BX657"/>
    <mergeCell ref="BY657:BZ657"/>
    <mergeCell ref="CA657:CB657"/>
    <mergeCell ref="CC657:CD657"/>
    <mergeCell ref="CE657:CF657"/>
    <mergeCell ref="CH657:CI657"/>
    <mergeCell ref="CJ657:CK657"/>
    <mergeCell ref="T661:U661"/>
    <mergeCell ref="V661:W661"/>
    <mergeCell ref="Y661:Z661"/>
    <mergeCell ref="AA661:AB661"/>
    <mergeCell ref="AC661:AD661"/>
    <mergeCell ref="AE661:AF661"/>
    <mergeCell ref="AJ661:AK661"/>
    <mergeCell ref="AL661:AM661"/>
    <mergeCell ref="AN661:AO661"/>
    <mergeCell ref="AP661:AQ661"/>
    <mergeCell ref="AR661:AS661"/>
    <mergeCell ref="AU661:AV661"/>
    <mergeCell ref="AW661:AX661"/>
    <mergeCell ref="AY661:AZ661"/>
    <mergeCell ref="BA661:BB661"/>
    <mergeCell ref="DO658:DP658"/>
    <mergeCell ref="DQ658:DR658"/>
    <mergeCell ref="DS658:DT658"/>
    <mergeCell ref="DU658:DV658"/>
    <mergeCell ref="DW658:DX658"/>
    <mergeCell ref="CL659:CM659"/>
    <mergeCell ref="CN659:CO659"/>
    <mergeCell ref="CP659:CQ659"/>
    <mergeCell ref="CS659:CT659"/>
    <mergeCell ref="CU659:CV659"/>
    <mergeCell ref="CW659:CX659"/>
    <mergeCell ref="CY659:CZ659"/>
    <mergeCell ref="DA659:DB659"/>
    <mergeCell ref="DD659:DE659"/>
    <mergeCell ref="DF659:DG659"/>
    <mergeCell ref="DH659:DI659"/>
    <mergeCell ref="DJ659:DK659"/>
    <mergeCell ref="DL659:DM659"/>
    <mergeCell ref="DO659:DP659"/>
    <mergeCell ref="DQ659:DR659"/>
    <mergeCell ref="DS659:DT659"/>
    <mergeCell ref="DU659:DV659"/>
    <mergeCell ref="DW659:DX659"/>
    <mergeCell ref="CL660:CM660"/>
    <mergeCell ref="CN660:CO660"/>
    <mergeCell ref="CP660:CQ660"/>
    <mergeCell ref="CS660:CT660"/>
    <mergeCell ref="CU660:CV660"/>
    <mergeCell ref="CW660:CX660"/>
    <mergeCell ref="CY660:CZ660"/>
    <mergeCell ref="DA660:DB660"/>
    <mergeCell ref="DD660:DE660"/>
    <mergeCell ref="DF660:DG660"/>
    <mergeCell ref="DH660:DI660"/>
    <mergeCell ref="DJ660:DK660"/>
    <mergeCell ref="DL660:DM660"/>
    <mergeCell ref="DQ660:DR660"/>
    <mergeCell ref="DS660:DT660"/>
    <mergeCell ref="DU660:DV660"/>
    <mergeCell ref="DW660:DX660"/>
    <mergeCell ref="DO660:DP660"/>
    <mergeCell ref="AN659:AO659"/>
    <mergeCell ref="AP659:AQ659"/>
    <mergeCell ref="AR659:AS659"/>
    <mergeCell ref="AU659:AV659"/>
    <mergeCell ref="AW659:AX659"/>
    <mergeCell ref="AY659:AZ659"/>
    <mergeCell ref="BA659:BB659"/>
    <mergeCell ref="BC659:BD659"/>
    <mergeCell ref="CW662:CX662"/>
    <mergeCell ref="CY662:CZ662"/>
    <mergeCell ref="DA662:DB662"/>
    <mergeCell ref="DD662:DE662"/>
    <mergeCell ref="DF662:DG662"/>
    <mergeCell ref="DH662:DI662"/>
    <mergeCell ref="DJ662:DK662"/>
    <mergeCell ref="DL662:DM662"/>
    <mergeCell ref="DO662:DP662"/>
    <mergeCell ref="DQ662:DR662"/>
    <mergeCell ref="DS662:DT662"/>
    <mergeCell ref="DU662:DV662"/>
    <mergeCell ref="DW662:DX662"/>
    <mergeCell ref="CL661:CM661"/>
    <mergeCell ref="CN661:CO661"/>
    <mergeCell ref="CP661:CQ661"/>
    <mergeCell ref="CS661:CT661"/>
    <mergeCell ref="CU661:CV661"/>
    <mergeCell ref="CW661:CX661"/>
    <mergeCell ref="CY661:CZ661"/>
    <mergeCell ref="DA661:DB661"/>
    <mergeCell ref="DD661:DE661"/>
    <mergeCell ref="DF661:DG661"/>
    <mergeCell ref="DH661:DI661"/>
    <mergeCell ref="DJ661:DK661"/>
    <mergeCell ref="DL661:DM661"/>
    <mergeCell ref="DO661:DP661"/>
    <mergeCell ref="DQ661:DR661"/>
    <mergeCell ref="DS661:DT661"/>
    <mergeCell ref="DU661:DV661"/>
    <mergeCell ref="DW661:DX661"/>
    <mergeCell ref="BN662:BO662"/>
    <mergeCell ref="BW662:BX662"/>
    <mergeCell ref="BY662:BZ662"/>
    <mergeCell ref="CA662:CB662"/>
    <mergeCell ref="CC662:CD662"/>
    <mergeCell ref="CE662:CF662"/>
    <mergeCell ref="CH662:CI662"/>
    <mergeCell ref="CJ662:CK662"/>
    <mergeCell ref="BN661:BO661"/>
    <mergeCell ref="BW661:BX661"/>
    <mergeCell ref="BY661:BZ661"/>
    <mergeCell ref="CA661:CB661"/>
    <mergeCell ref="CC661:CD661"/>
    <mergeCell ref="CE661:CF661"/>
    <mergeCell ref="CH661:CI661"/>
    <mergeCell ref="CJ661:CK661"/>
    <mergeCell ref="AN663:AO663"/>
    <mergeCell ref="AP663:AQ663"/>
    <mergeCell ref="AR663:AS663"/>
    <mergeCell ref="AU663:AV663"/>
    <mergeCell ref="AW663:AX663"/>
    <mergeCell ref="AY663:AZ663"/>
    <mergeCell ref="BA663:BB663"/>
    <mergeCell ref="BC663:BD663"/>
    <mergeCell ref="BF663:BG663"/>
    <mergeCell ref="BH663:BI663"/>
    <mergeCell ref="BJ663:BK663"/>
    <mergeCell ref="BL663:BM663"/>
    <mergeCell ref="BN663:BO663"/>
    <mergeCell ref="BW663:BX663"/>
    <mergeCell ref="BY663:BZ663"/>
    <mergeCell ref="CA663:CB663"/>
    <mergeCell ref="CC663:CD663"/>
    <mergeCell ref="CE663:CF663"/>
    <mergeCell ref="CH663:CI663"/>
    <mergeCell ref="CJ663:CK663"/>
    <mergeCell ref="BN660:BO660"/>
    <mergeCell ref="BW660:BX660"/>
    <mergeCell ref="BY660:BZ660"/>
    <mergeCell ref="CA660:CB660"/>
    <mergeCell ref="CC660:CD660"/>
    <mergeCell ref="CE660:CF660"/>
    <mergeCell ref="CH660:CI660"/>
    <mergeCell ref="CJ660:CK660"/>
    <mergeCell ref="CL662:CM662"/>
    <mergeCell ref="CN662:CO662"/>
    <mergeCell ref="CP662:CQ662"/>
    <mergeCell ref="CS662:CT662"/>
    <mergeCell ref="CU662:CV662"/>
    <mergeCell ref="BC661:BD661"/>
    <mergeCell ref="BF661:BG661"/>
    <mergeCell ref="BH661:BI661"/>
    <mergeCell ref="BJ661:BK661"/>
    <mergeCell ref="BL661:BM661"/>
    <mergeCell ref="AN660:AO660"/>
    <mergeCell ref="AN662:AO662"/>
    <mergeCell ref="AP662:AQ662"/>
    <mergeCell ref="AR662:AS662"/>
    <mergeCell ref="AU662:AV662"/>
    <mergeCell ref="AW662:AX662"/>
    <mergeCell ref="AY662:AZ662"/>
    <mergeCell ref="BA662:BB662"/>
    <mergeCell ref="BC662:BD662"/>
    <mergeCell ref="BF662:BG662"/>
    <mergeCell ref="BH662:BI662"/>
    <mergeCell ref="BJ662:BK662"/>
    <mergeCell ref="BL662:BM662"/>
    <mergeCell ref="AP660:AQ660"/>
    <mergeCell ref="AR660:AS660"/>
    <mergeCell ref="AU660:AV660"/>
    <mergeCell ref="AW660:AX660"/>
    <mergeCell ref="AY660:AZ660"/>
    <mergeCell ref="BA660:BB660"/>
    <mergeCell ref="BC660:BD660"/>
    <mergeCell ref="BF660:BG660"/>
    <mergeCell ref="BH660:BI660"/>
    <mergeCell ref="BJ660:BK660"/>
    <mergeCell ref="BL660:BM660"/>
    <mergeCell ref="C655:D655"/>
    <mergeCell ref="E655:M655"/>
    <mergeCell ref="N655:O655"/>
    <mergeCell ref="AN664:AO664"/>
    <mergeCell ref="AP664:AQ664"/>
    <mergeCell ref="AR664:AS664"/>
    <mergeCell ref="AU664:AV664"/>
    <mergeCell ref="AW664:AX664"/>
    <mergeCell ref="AY664:AZ664"/>
    <mergeCell ref="BA664:BB664"/>
    <mergeCell ref="BC664:BD664"/>
    <mergeCell ref="BF664:BG664"/>
    <mergeCell ref="BH664:BI664"/>
    <mergeCell ref="BJ664:BK664"/>
    <mergeCell ref="BL664:BM664"/>
    <mergeCell ref="BN664:BO664"/>
    <mergeCell ref="DJ664:DK664"/>
    <mergeCell ref="DL664:DM664"/>
    <mergeCell ref="DO664:DP664"/>
    <mergeCell ref="DQ664:DR664"/>
    <mergeCell ref="DS664:DT664"/>
    <mergeCell ref="DU664:DV664"/>
    <mergeCell ref="DW664:DX664"/>
    <mergeCell ref="BW664:BX664"/>
    <mergeCell ref="BY664:BZ664"/>
    <mergeCell ref="CA664:CB664"/>
    <mergeCell ref="CC664:CD664"/>
    <mergeCell ref="CE664:CF664"/>
    <mergeCell ref="CH664:CI664"/>
    <mergeCell ref="CJ664:CK664"/>
    <mergeCell ref="CL664:CM664"/>
    <mergeCell ref="CN664:CO664"/>
    <mergeCell ref="CP664:CQ664"/>
    <mergeCell ref="CS664:CT664"/>
    <mergeCell ref="CU664:CV664"/>
    <mergeCell ref="CW664:CX664"/>
    <mergeCell ref="CY664:CZ664"/>
    <mergeCell ref="DA664:DB664"/>
    <mergeCell ref="DD664:DE664"/>
    <mergeCell ref="DF664:DG664"/>
    <mergeCell ref="DH664:DI664"/>
    <mergeCell ref="CL663:CM663"/>
    <mergeCell ref="CN663:CO663"/>
    <mergeCell ref="CP663:CQ663"/>
    <mergeCell ref="CS663:CT663"/>
    <mergeCell ref="CU663:CV663"/>
    <mergeCell ref="CW663:CX663"/>
    <mergeCell ref="CY663:CZ663"/>
    <mergeCell ref="DA663:DB663"/>
    <mergeCell ref="DD663:DE663"/>
    <mergeCell ref="DF663:DG663"/>
    <mergeCell ref="DH663:DI663"/>
    <mergeCell ref="DJ663:DK663"/>
    <mergeCell ref="DL663:DM663"/>
    <mergeCell ref="DO663:DP663"/>
    <mergeCell ref="DQ663:DR663"/>
    <mergeCell ref="DS663:DT663"/>
    <mergeCell ref="DU663:DV663"/>
    <mergeCell ref="DW663:DX663"/>
    <mergeCell ref="C663:D663"/>
    <mergeCell ref="E663:M663"/>
    <mergeCell ref="N663:O663"/>
    <mergeCell ref="P663:Q663"/>
    <mergeCell ref="R663:S663"/>
    <mergeCell ref="C664:M664"/>
    <mergeCell ref="N664:O664"/>
    <mergeCell ref="P664:Q664"/>
    <mergeCell ref="R664:S664"/>
    <mergeCell ref="T664:U664"/>
    <mergeCell ref="V664:W664"/>
    <mergeCell ref="Y664:Z664"/>
    <mergeCell ref="AA664:AB664"/>
    <mergeCell ref="AC664:AD664"/>
    <mergeCell ref="AE664:AF664"/>
    <mergeCell ref="AJ664:AK664"/>
    <mergeCell ref="AL664:AM664"/>
    <mergeCell ref="C660:D660"/>
    <mergeCell ref="E660:M660"/>
    <mergeCell ref="N660:O660"/>
    <mergeCell ref="P660:Q660"/>
    <mergeCell ref="R660:S660"/>
    <mergeCell ref="C662:D662"/>
    <mergeCell ref="T660:U660"/>
    <mergeCell ref="V660:W660"/>
    <mergeCell ref="Y660:Z660"/>
    <mergeCell ref="AA660:AB660"/>
    <mergeCell ref="AC660:AD660"/>
    <mergeCell ref="AE660:AF660"/>
    <mergeCell ref="AJ660:AK660"/>
    <mergeCell ref="AL660:AM660"/>
    <mergeCell ref="C661:D661"/>
    <mergeCell ref="C659:D659"/>
    <mergeCell ref="E659:M659"/>
    <mergeCell ref="N659:O659"/>
    <mergeCell ref="P659:Q659"/>
    <mergeCell ref="R659:S659"/>
    <mergeCell ref="T659:U659"/>
    <mergeCell ref="V659:W659"/>
    <mergeCell ref="Y659:Z659"/>
    <mergeCell ref="AA659:AB659"/>
    <mergeCell ref="AC659:AD659"/>
    <mergeCell ref="AE659:AF659"/>
    <mergeCell ref="AJ659:AK659"/>
    <mergeCell ref="AL659:AM659"/>
    <mergeCell ref="T663:U663"/>
    <mergeCell ref="V663:W663"/>
    <mergeCell ref="Y663:Z663"/>
    <mergeCell ref="AA663:AB663"/>
    <mergeCell ref="AC663:AD663"/>
    <mergeCell ref="AE663:AF663"/>
    <mergeCell ref="AJ663:AK663"/>
    <mergeCell ref="AL663:AM663"/>
    <mergeCell ref="E662:M662"/>
    <mergeCell ref="N662:O662"/>
    <mergeCell ref="P662:Q662"/>
    <mergeCell ref="R662:S662"/>
    <mergeCell ref="T662:U662"/>
    <mergeCell ref="V662:W662"/>
    <mergeCell ref="Y662:Z662"/>
    <mergeCell ref="AA662:AB662"/>
    <mergeCell ref="AC662:AD662"/>
    <mergeCell ref="AE662:AF662"/>
    <mergeCell ref="AJ662:AK662"/>
    <mergeCell ref="AL662:AM662"/>
    <mergeCell ref="E661:M661"/>
    <mergeCell ref="N661:O661"/>
    <mergeCell ref="P661:Q661"/>
    <mergeCell ref="R661:S661"/>
    <mergeCell ref="AG643:AH643"/>
    <mergeCell ref="AG644:AH644"/>
    <mergeCell ref="AG645:AH645"/>
    <mergeCell ref="AG646:AH646"/>
    <mergeCell ref="AG647:AH647"/>
    <mergeCell ref="AG688:AH688"/>
    <mergeCell ref="AG690:AH690"/>
    <mergeCell ref="AG685:AH685"/>
    <mergeCell ref="AG686:AH686"/>
    <mergeCell ref="AG687:AH687"/>
    <mergeCell ref="AG648:AH648"/>
    <mergeCell ref="AG649:AH649"/>
    <mergeCell ref="AG650:AH650"/>
    <mergeCell ref="AG444:AH444"/>
    <mergeCell ref="AG445:AH445"/>
    <mergeCell ref="AG446:AH446"/>
    <mergeCell ref="AG447:AH447"/>
    <mergeCell ref="AG448:AH448"/>
    <mergeCell ref="AG449:AH449"/>
    <mergeCell ref="AG450:AH450"/>
    <mergeCell ref="AG453:AH453"/>
    <mergeCell ref="AG454:AH454"/>
    <mergeCell ref="AG455:AH455"/>
    <mergeCell ref="AG456:AH456"/>
    <mergeCell ref="AG457:AH457"/>
    <mergeCell ref="AG458:AH458"/>
    <mergeCell ref="AG459:AH459"/>
    <mergeCell ref="AG460:AH460"/>
    <mergeCell ref="AG461:AH461"/>
    <mergeCell ref="AG462:AH462"/>
    <mergeCell ref="AG463:AH463"/>
    <mergeCell ref="AG464:AH464"/>
    <mergeCell ref="AG465:AH465"/>
    <mergeCell ref="AG466:AH466"/>
    <mergeCell ref="AG676:AH676"/>
    <mergeCell ref="AG585:AH585"/>
    <mergeCell ref="AG584:AH584"/>
    <mergeCell ref="AG579:AH579"/>
    <mergeCell ref="AG573:AH573"/>
    <mergeCell ref="AG569:AH569"/>
    <mergeCell ref="AG563:AH563"/>
    <mergeCell ref="AG551:AH551"/>
    <mergeCell ref="AG549:AH549"/>
    <mergeCell ref="AG543:AH543"/>
    <mergeCell ref="AG537:AH537"/>
    <mergeCell ref="AG531:AH531"/>
    <mergeCell ref="AG526:AH526"/>
    <mergeCell ref="AG524:AH524"/>
    <mergeCell ref="AG522:AH522"/>
    <mergeCell ref="AG520:AH520"/>
    <mergeCell ref="AG518:AH518"/>
    <mergeCell ref="AG516:AH516"/>
    <mergeCell ref="AG514:AH514"/>
    <mergeCell ref="AG510:AH510"/>
    <mergeCell ref="AG508:AH508"/>
    <mergeCell ref="AG506:AH506"/>
    <mergeCell ref="AG504:AH504"/>
    <mergeCell ref="AG502:AH502"/>
    <mergeCell ref="AG500:AH500"/>
    <mergeCell ref="AG587:AH587"/>
    <mergeCell ref="AG498:AH498"/>
    <mergeCell ref="AG496:AH496"/>
    <mergeCell ref="AG494:AH494"/>
    <mergeCell ref="AG492:AH492"/>
    <mergeCell ref="AP608:AQ608"/>
    <mergeCell ref="AR608:AS608"/>
    <mergeCell ref="AU600:AV600"/>
    <mergeCell ref="AW600:AX600"/>
    <mergeCell ref="AY600:AZ600"/>
    <mergeCell ref="BA600:BB600"/>
    <mergeCell ref="BC600:BD600"/>
    <mergeCell ref="AU602:AV602"/>
    <mergeCell ref="AW602:AX602"/>
    <mergeCell ref="AY602:AZ602"/>
    <mergeCell ref="BA602:BB602"/>
    <mergeCell ref="BC602:BD602"/>
    <mergeCell ref="AU604:AV604"/>
    <mergeCell ref="AW604:AX604"/>
    <mergeCell ref="AY604:AZ604"/>
    <mergeCell ref="BA604:BB604"/>
    <mergeCell ref="BC604:BD604"/>
    <mergeCell ref="AU606:AV606"/>
    <mergeCell ref="AW606:AX606"/>
    <mergeCell ref="AY606:AZ606"/>
    <mergeCell ref="AG693:AH693"/>
    <mergeCell ref="AG694:AH694"/>
    <mergeCell ref="AG695:AH695"/>
    <mergeCell ref="AG696:AH696"/>
    <mergeCell ref="AG697:AH697"/>
    <mergeCell ref="AG698:AH698"/>
    <mergeCell ref="AG699:AH699"/>
    <mergeCell ref="AG700:AH700"/>
    <mergeCell ref="AG707:AH707"/>
    <mergeCell ref="AG709:AH709"/>
    <mergeCell ref="AG656:AH656"/>
    <mergeCell ref="AG657:AH657"/>
    <mergeCell ref="AG658:AH658"/>
    <mergeCell ref="AG659:AH659"/>
    <mergeCell ref="AG660:AH660"/>
    <mergeCell ref="AG661:AH661"/>
    <mergeCell ref="AG662:AH662"/>
    <mergeCell ref="AG663:AH663"/>
    <mergeCell ref="AG664:AH664"/>
    <mergeCell ref="AG666:AH666"/>
    <mergeCell ref="AG667:AH667"/>
    <mergeCell ref="AG668:AH668"/>
    <mergeCell ref="AG669:AH669"/>
    <mergeCell ref="AG670:AH670"/>
    <mergeCell ref="AG671:AH671"/>
    <mergeCell ref="AG672:AH672"/>
    <mergeCell ref="AG673:AH673"/>
    <mergeCell ref="AG674:AH674"/>
    <mergeCell ref="AG675:AH675"/>
    <mergeCell ref="AG621:AH621"/>
    <mergeCell ref="AG623:AH623"/>
    <mergeCell ref="AG624:AH624"/>
    <mergeCell ref="AG625:AH625"/>
    <mergeCell ref="AG626:AH626"/>
    <mergeCell ref="AG627:AH627"/>
    <mergeCell ref="AG628:AH628"/>
    <mergeCell ref="AG629:AH629"/>
    <mergeCell ref="AG630:AH630"/>
    <mergeCell ref="AG632:AH632"/>
    <mergeCell ref="AG633:AH633"/>
    <mergeCell ref="AG634:AH634"/>
    <mergeCell ref="AG635:AH635"/>
    <mergeCell ref="AG636:AH636"/>
    <mergeCell ref="AG637:AH637"/>
    <mergeCell ref="N604:O604"/>
    <mergeCell ref="N606:O606"/>
    <mergeCell ref="N608:O608"/>
    <mergeCell ref="P600:Q600"/>
    <mergeCell ref="P602:Q602"/>
    <mergeCell ref="P604:Q604"/>
    <mergeCell ref="P606:Q606"/>
    <mergeCell ref="P608:Q608"/>
    <mergeCell ref="R600:S600"/>
    <mergeCell ref="R602:S602"/>
    <mergeCell ref="R604:S604"/>
    <mergeCell ref="R606:S606"/>
    <mergeCell ref="R608:S608"/>
    <mergeCell ref="T600:U600"/>
    <mergeCell ref="T602:U602"/>
    <mergeCell ref="T604:U604"/>
    <mergeCell ref="T606:U606"/>
    <mergeCell ref="T608:U608"/>
    <mergeCell ref="V600:W600"/>
    <mergeCell ref="V602:W602"/>
    <mergeCell ref="V604:W604"/>
    <mergeCell ref="V606:W606"/>
    <mergeCell ref="V608:W608"/>
    <mergeCell ref="Y600:Z600"/>
    <mergeCell ref="AA600:AB600"/>
    <mergeCell ref="AC600:AD600"/>
    <mergeCell ref="AE600:AF600"/>
    <mergeCell ref="AG600:AH600"/>
    <mergeCell ref="Y602:Z602"/>
    <mergeCell ref="AA602:AB602"/>
    <mergeCell ref="AC602:AD602"/>
    <mergeCell ref="AE602:AF602"/>
    <mergeCell ref="AG602:AH602"/>
    <mergeCell ref="Y604:Z604"/>
    <mergeCell ref="AA604:AB604"/>
    <mergeCell ref="AC604:AD604"/>
    <mergeCell ref="AE604:AF604"/>
    <mergeCell ref="AG604:AH604"/>
    <mergeCell ref="BA606:BB606"/>
    <mergeCell ref="BC606:BD606"/>
    <mergeCell ref="AU608:AV608"/>
    <mergeCell ref="AW608:AX608"/>
    <mergeCell ref="AY608:AZ608"/>
    <mergeCell ref="BA608:BB608"/>
    <mergeCell ref="BC608:BD608"/>
    <mergeCell ref="BF600:BG600"/>
    <mergeCell ref="BH600:BI600"/>
    <mergeCell ref="BJ600:BK600"/>
    <mergeCell ref="BL600:BM600"/>
    <mergeCell ref="BN600:BO600"/>
    <mergeCell ref="BF602:BG602"/>
    <mergeCell ref="BH602:BI602"/>
    <mergeCell ref="BJ602:BK602"/>
    <mergeCell ref="BL602:BM602"/>
    <mergeCell ref="BN602:BO602"/>
    <mergeCell ref="BF604:BG604"/>
    <mergeCell ref="BH604:BI604"/>
    <mergeCell ref="BJ604:BK604"/>
    <mergeCell ref="BL604:BM604"/>
    <mergeCell ref="BN604:BO604"/>
    <mergeCell ref="BF606:BG606"/>
    <mergeCell ref="BH606:BI606"/>
    <mergeCell ref="BJ606:BK606"/>
    <mergeCell ref="BL606:BM606"/>
    <mergeCell ref="BN606:BO606"/>
    <mergeCell ref="BF608:BG608"/>
    <mergeCell ref="BH608:BI608"/>
    <mergeCell ref="BJ608:BK608"/>
    <mergeCell ref="BL608:BM608"/>
    <mergeCell ref="BN608:BO608"/>
    <mergeCell ref="BW608:BX608"/>
    <mergeCell ref="BW606:BX606"/>
    <mergeCell ref="BY608:BZ608"/>
    <mergeCell ref="CA608:CB608"/>
    <mergeCell ref="CC608:CD608"/>
    <mergeCell ref="CE608:CF608"/>
    <mergeCell ref="CH608:CI608"/>
    <mergeCell ref="CJ608:CK608"/>
    <mergeCell ref="CL608:CM608"/>
    <mergeCell ref="CN608:CO608"/>
    <mergeCell ref="CP608:CQ608"/>
    <mergeCell ref="CS608:CT608"/>
    <mergeCell ref="CU608:CV608"/>
    <mergeCell ref="CW608:CX608"/>
    <mergeCell ref="CY608:CZ608"/>
    <mergeCell ref="DA608:DB608"/>
    <mergeCell ref="DD608:DE608"/>
    <mergeCell ref="DF608:DG608"/>
    <mergeCell ref="DH608:DI608"/>
    <mergeCell ref="DJ608:DK608"/>
    <mergeCell ref="DL608:DM608"/>
    <mergeCell ref="DZ8:EE8"/>
    <mergeCell ref="DZ9:DZ10"/>
    <mergeCell ref="EA9:EA10"/>
    <mergeCell ref="EB9:EB10"/>
    <mergeCell ref="EC9:EC10"/>
    <mergeCell ref="ED9:ED10"/>
    <mergeCell ref="EE9:EE10"/>
    <mergeCell ref="BW602:BX602"/>
    <mergeCell ref="BY602:BZ602"/>
    <mergeCell ref="CA602:CB602"/>
    <mergeCell ref="CC602:CD602"/>
    <mergeCell ref="CE602:CF602"/>
    <mergeCell ref="CS602:CT602"/>
    <mergeCell ref="CU602:CV602"/>
    <mergeCell ref="CW602:CX602"/>
    <mergeCell ref="CY602:CZ602"/>
    <mergeCell ref="DA602:DB602"/>
    <mergeCell ref="DD602:DE602"/>
    <mergeCell ref="DF602:DG602"/>
    <mergeCell ref="DH602:DI602"/>
    <mergeCell ref="DJ602:DK602"/>
    <mergeCell ref="DL602:DM602"/>
    <mergeCell ref="DO602:DP602"/>
    <mergeCell ref="DQ602:DR602"/>
    <mergeCell ref="DS602:DT602"/>
    <mergeCell ref="DU602:DV602"/>
    <mergeCell ref="DW602:DX602"/>
    <mergeCell ref="BW604:BX604"/>
    <mergeCell ref="BY604:BZ604"/>
    <mergeCell ref="CA604:CB604"/>
    <mergeCell ref="CC604:CD604"/>
    <mergeCell ref="CE604:CF604"/>
    <mergeCell ref="CH604:CI604"/>
    <mergeCell ref="CJ604:CK604"/>
    <mergeCell ref="CL604:CM604"/>
    <mergeCell ref="CN604:CO604"/>
    <mergeCell ref="CP604:CQ604"/>
    <mergeCell ref="DD604:DE604"/>
    <mergeCell ref="DF604:DG604"/>
    <mergeCell ref="DH604:DI604"/>
    <mergeCell ref="DJ604:DK604"/>
    <mergeCell ref="DL604:DM604"/>
    <mergeCell ref="DO604:DP604"/>
    <mergeCell ref="DQ604:DR604"/>
    <mergeCell ref="DS596:DT596"/>
    <mergeCell ref="BY606:BZ606"/>
    <mergeCell ref="CA606:CB606"/>
    <mergeCell ref="CC606:CD606"/>
    <mergeCell ref="CE606:CF606"/>
    <mergeCell ref="CH606:CI606"/>
    <mergeCell ref="CJ606:CK606"/>
    <mergeCell ref="CL606:CM606"/>
    <mergeCell ref="CN606:CO606"/>
    <mergeCell ref="CP606:CQ606"/>
    <mergeCell ref="CS606:CT606"/>
    <mergeCell ref="CU606:CV606"/>
    <mergeCell ref="CW606:CX606"/>
    <mergeCell ref="CY606:CZ606"/>
    <mergeCell ref="DA606:DB606"/>
    <mergeCell ref="DO606:DP606"/>
    <mergeCell ref="DQ606:DR606"/>
    <mergeCell ref="DS606:DT606"/>
    <mergeCell ref="DU606:DV606"/>
    <mergeCell ref="DW606:DX606"/>
    <mergeCell ref="DS604:DT604"/>
    <mergeCell ref="DU604:DV604"/>
    <mergeCell ref="DW604:DX604"/>
    <mergeCell ref="CH596:CI596"/>
    <mergeCell ref="CJ596:CK596"/>
    <mergeCell ref="CL596:CM596"/>
    <mergeCell ref="CN596:CO596"/>
    <mergeCell ref="CP596:CQ596"/>
    <mergeCell ref="CS596:CT596"/>
    <mergeCell ref="CU596:CV596"/>
    <mergeCell ref="CW596:CX596"/>
    <mergeCell ref="CY596:CZ596"/>
    <mergeCell ref="DA596:DB596"/>
    <mergeCell ref="DD596:DE596"/>
    <mergeCell ref="DF596:DG596"/>
    <mergeCell ref="DH596:DI596"/>
    <mergeCell ref="DJ596:DK596"/>
    <mergeCell ref="DL596:DM596"/>
    <mergeCell ref="DO596:DP596"/>
    <mergeCell ref="DQ596:DR596"/>
    <mergeCell ref="CS600:CT600"/>
    <mergeCell ref="CU600:CV600"/>
    <mergeCell ref="CW600:CX600"/>
    <mergeCell ref="CY600:CZ600"/>
    <mergeCell ref="DA600:DB600"/>
    <mergeCell ref="DD600:DE600"/>
    <mergeCell ref="DF600:DG600"/>
    <mergeCell ref="DH600:DI600"/>
    <mergeCell ref="DJ600:DK600"/>
    <mergeCell ref="DL600:DM600"/>
    <mergeCell ref="DO600:DP600"/>
    <mergeCell ref="DQ600:DR600"/>
    <mergeCell ref="DS600:DT600"/>
    <mergeCell ref="DU600:DV600"/>
    <mergeCell ref="DW600:DX600"/>
    <mergeCell ref="CP602:CQ602"/>
    <mergeCell ref="DU598:DV598"/>
    <mergeCell ref="DW598:DX598"/>
    <mergeCell ref="DO598:DP598"/>
    <mergeCell ref="DQ598:DR598"/>
    <mergeCell ref="DS598:DT598"/>
    <mergeCell ref="DF598:DG598"/>
    <mergeCell ref="DH598:DI598"/>
    <mergeCell ref="DJ598:DK598"/>
    <mergeCell ref="DL598:DM598"/>
  </mergeCells>
  <dataValidations count="10">
    <dataValidation showDropDown="1" showInputMessage="1" showErrorMessage="1" sqref="D13" xr:uid="{00000000-0002-0000-0400-000000000000}"/>
    <dataValidation type="list" allowBlank="1" showInputMessage="1" showErrorMessage="1" sqref="C149:C168 C172:C183 C476:C487 C187:C206 C210:C221 C225:C244 C248:C259 C263:C282 C286:C297 C301:C320 C514:C525 C339:C358 C362:C373 C377:C396 C400:C411 C415:C434 C438:C449 C453:C472 C491:C510 C324:C335" xr:uid="{00000000-0002-0000-0400-000001000000}">
      <formula1>Travel</formula1>
    </dataValidation>
    <dataValidation type="list" allowBlank="1" showInputMessage="1" showErrorMessage="1" sqref="C566:D566 C567:C585" xr:uid="{00000000-0002-0000-0400-000002000000}">
      <formula1>Commodity</formula1>
    </dataValidation>
    <dataValidation type="list" allowBlank="1" showInputMessage="1" showErrorMessage="1" sqref="I590:L610" xr:uid="{00000000-0002-0000-0400-000003000000}">
      <formula1>Activity</formula1>
    </dataValidation>
    <dataValidation type="list" allowBlank="1" showInputMessage="1" showErrorMessage="1" sqref="E58:J72" xr:uid="{00000000-0002-0000-0400-000004000000}">
      <formula1>Student</formula1>
    </dataValidation>
    <dataValidation type="list" allowBlank="1" showInputMessage="1" showErrorMessage="1" sqref="E615:J620" xr:uid="{00000000-0002-0000-0400-000005000000}">
      <formula1>Fabrication</formula1>
    </dataValidation>
    <dataValidation type="list" allowBlank="1" showInputMessage="1" showErrorMessage="1" sqref="E13:J27" xr:uid="{00000000-0002-0000-0400-000006000000}">
      <formula1>SeniorPersonnel1</formula1>
    </dataValidation>
    <dataValidation type="list" allowBlank="1" showInputMessage="1" showErrorMessage="1" sqref="E31:J55" xr:uid="{00000000-0002-0000-0400-000007000000}">
      <formula1>OtherPersonnel</formula1>
    </dataValidation>
    <dataValidation type="list" allowBlank="1" showInputMessage="1" showErrorMessage="1" sqref="C531:C551" xr:uid="{00000000-0002-0000-0400-000009000000}">
      <formula1>Contractual</formula1>
    </dataValidation>
    <dataValidation type="list" allowBlank="1" showInputMessage="1" sqref="K58:K72" xr:uid="{237A50BB-4169-4E4A-AF97-016AD8C94247}">
      <formula1>Value___Student_Rates____Note__List_selections_must_match_same_names_on__Benefits_and_F_A__spreadsheet</formula1>
    </dataValidation>
  </dataValidations>
  <printOptions horizontalCentered="1"/>
  <pageMargins left="1" right="1" top="1" bottom="1" header="0.5" footer="0.5"/>
  <pageSetup scale="10" fitToHeight="2" orientation="landscape" r:id="rId1"/>
  <headerFooter>
    <oddHeader>&amp;C&amp;G
&amp;"Trebuchet MS,Bold Italic"&amp;12&amp;K03+000Office of Grants &amp; Contracts Administration</oddHead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B000000}">
          <x14:formula1>
            <xm:f>'Benefits and F&amp;A-DO NOT DELETE'!$A$46:$A$50</xm:f>
          </x14:formula1>
          <xm:sqref>D134:K143</xm:sqref>
        </x14:dataValidation>
        <x14:dataValidation type="list" allowBlank="1" showInputMessage="1" showErrorMessage="1" xr:uid="{00000000-0002-0000-0400-00000C000000}">
          <x14:formula1>
            <xm:f>'List selections - DO NOT DELETE'!$A$158:$A$161</xm:f>
          </x14:formula1>
          <xm:sqref>C632:D651</xm:sqref>
        </x14:dataValidation>
        <x14:dataValidation type="list" allowBlank="1" showInputMessage="1" showErrorMessage="1" xr:uid="{00000000-0002-0000-0400-00000D000000}">
          <x14:formula1>
            <xm:f>'List selections - DO NOT DELETE'!$A$148:$A$154</xm:f>
          </x14:formula1>
          <xm:sqref>C654:D663</xm:sqref>
        </x14:dataValidation>
        <x14:dataValidation type="list" allowBlank="1" showInputMessage="1" xr:uid="{00000000-0002-0000-0400-00000A000000}">
          <x14:formula1>
            <xm:f>'List selections - DO NOT DELETE'!$A$122:$A$131</xm:f>
          </x14:formula1>
          <xm:sqref>D58:D72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J329"/>
  <sheetViews>
    <sheetView view="pageBreakPreview" topLeftCell="A207" zoomScale="70" zoomScaleNormal="100" zoomScaleSheetLayoutView="70" workbookViewId="0">
      <selection activeCell="I4" sqref="I4"/>
    </sheetView>
  </sheetViews>
  <sheetFormatPr defaultColWidth="8.6640625" defaultRowHeight="15"/>
  <cols>
    <col min="1" max="1" width="4.6640625" style="20" customWidth="1"/>
    <col min="2" max="2" width="46" style="20" customWidth="1"/>
    <col min="3" max="3" width="20" style="20" customWidth="1"/>
    <col min="4" max="5" width="19.1640625" style="20" customWidth="1"/>
    <col min="6" max="6" width="18.6640625" style="20" customWidth="1"/>
    <col min="7" max="7" width="19.6640625" style="20" customWidth="1"/>
    <col min="8" max="8" width="20" style="20" customWidth="1"/>
    <col min="9" max="9" width="20.5" style="20" customWidth="1"/>
    <col min="10" max="10" width="4.6640625" style="20" customWidth="1"/>
    <col min="11" max="16384" width="8.6640625" style="20"/>
  </cols>
  <sheetData>
    <row r="2" spans="2:9" ht="72" customHeight="1">
      <c r="E2" s="1041" t="s">
        <v>467</v>
      </c>
      <c r="F2" s="1041"/>
      <c r="G2" s="1041"/>
      <c r="H2" s="1041"/>
      <c r="I2" s="1041"/>
    </row>
    <row r="3" spans="2:9" ht="18">
      <c r="B3" s="470" t="s">
        <v>456</v>
      </c>
      <c r="I3" s="469" t="s">
        <v>494</v>
      </c>
    </row>
    <row r="4" spans="2:9" ht="15.75">
      <c r="B4" s="16" t="s">
        <v>142</v>
      </c>
      <c r="C4" s="20">
        <f>'CS-Match'!D1</f>
        <v>0</v>
      </c>
    </row>
    <row r="5" spans="2:9" ht="15.75">
      <c r="B5" s="16" t="s">
        <v>146</v>
      </c>
      <c r="C5" s="20">
        <f>'CS-Match'!D2</f>
        <v>0</v>
      </c>
    </row>
    <row r="6" spans="2:9" ht="15.75">
      <c r="B6" s="9" t="s">
        <v>144</v>
      </c>
      <c r="C6" s="432">
        <f>'CS-Match'!D3</f>
        <v>0</v>
      </c>
    </row>
    <row r="7" spans="2:9" ht="15.75">
      <c r="B7" s="69" t="s">
        <v>145</v>
      </c>
      <c r="C7" s="432">
        <f>'CS-Match'!D4</f>
        <v>0</v>
      </c>
    </row>
    <row r="8" spans="2:9" ht="15.75">
      <c r="B8" s="69" t="s">
        <v>448</v>
      </c>
      <c r="C8" s="20" t="str">
        <f>'CS-Match'!N2</f>
        <v>Dept #1 Request Budget</v>
      </c>
    </row>
    <row r="9" spans="2:9" ht="15.75">
      <c r="B9" s="9" t="s">
        <v>49</v>
      </c>
      <c r="C9" s="20">
        <f>'CS-Match'!D5</f>
        <v>0</v>
      </c>
    </row>
    <row r="10" spans="2:9" ht="15.75">
      <c r="B10" s="69" t="s">
        <v>466</v>
      </c>
      <c r="C10" s="20">
        <f>'CS-Match'!D6</f>
        <v>0</v>
      </c>
    </row>
    <row r="11" spans="2:9" ht="15.75">
      <c r="B11" s="434" t="s">
        <v>468</v>
      </c>
      <c r="C11" s="1036"/>
      <c r="D11" s="1036"/>
    </row>
    <row r="12" spans="2:9" ht="15.75">
      <c r="B12" s="434" t="s">
        <v>473</v>
      </c>
      <c r="C12" s="471">
        <f>'CS-Match'!L3</f>
        <v>0</v>
      </c>
    </row>
    <row r="13" spans="2:9" ht="15.75">
      <c r="B13" s="434"/>
    </row>
    <row r="14" spans="2:9" ht="48" customHeight="1">
      <c r="B14" s="1037" t="s">
        <v>469</v>
      </c>
      <c r="C14" s="1037"/>
      <c r="D14" s="1037"/>
      <c r="E14" s="1037"/>
      <c r="F14" s="1037"/>
      <c r="G14" s="1037"/>
      <c r="H14" s="1037"/>
      <c r="I14" s="1037"/>
    </row>
    <row r="16" spans="2:9" ht="15.75">
      <c r="B16" s="1038" t="s">
        <v>475</v>
      </c>
      <c r="C16" s="1039"/>
      <c r="D16" s="1039"/>
      <c r="E16" s="1039"/>
      <c r="F16" s="1039"/>
      <c r="G16" s="1039"/>
      <c r="H16" s="1039"/>
      <c r="I16" s="1040"/>
    </row>
    <row r="17" spans="2:9" s="429" customFormat="1" ht="16.5" thickBot="1">
      <c r="B17" s="466"/>
      <c r="C17" s="467" t="s">
        <v>137</v>
      </c>
      <c r="D17" s="467" t="s">
        <v>138</v>
      </c>
      <c r="E17" s="467" t="s">
        <v>139</v>
      </c>
      <c r="F17" s="467" t="s">
        <v>91</v>
      </c>
      <c r="G17" s="467" t="s">
        <v>92</v>
      </c>
      <c r="H17" s="468" t="s">
        <v>447</v>
      </c>
      <c r="I17" s="442"/>
    </row>
    <row r="18" spans="2:9">
      <c r="B18" s="449" t="s">
        <v>440</v>
      </c>
      <c r="C18" s="450">
        <f>'CS-Match'!BW74</f>
        <v>0</v>
      </c>
      <c r="D18" s="450">
        <f>'CS-Match'!BY74</f>
        <v>0</v>
      </c>
      <c r="E18" s="450">
        <f>'CS-Match'!CA74</f>
        <v>0</v>
      </c>
      <c r="F18" s="450">
        <f>'CS-Match'!CC74</f>
        <v>0</v>
      </c>
      <c r="G18" s="450">
        <f>'CS-Match'!CE74</f>
        <v>0</v>
      </c>
      <c r="H18" s="450">
        <f>SUM(C18:G18)</f>
        <v>0</v>
      </c>
      <c r="I18" s="441"/>
    </row>
    <row r="19" spans="2:9">
      <c r="B19" s="438" t="s">
        <v>441</v>
      </c>
      <c r="C19" s="433">
        <f>'CS-Match'!BW145</f>
        <v>0</v>
      </c>
      <c r="D19" s="433">
        <f>'CS-Match'!BY145</f>
        <v>0</v>
      </c>
      <c r="E19" s="433">
        <f>'CS-Match'!CA145</f>
        <v>0</v>
      </c>
      <c r="F19" s="433">
        <f>'CS-Match'!CC145</f>
        <v>0</v>
      </c>
      <c r="G19" s="433">
        <f>'CS-Match'!CE145</f>
        <v>0</v>
      </c>
      <c r="H19" s="433">
        <f t="shared" ref="H19:H27" si="0">SUM(C19:G19)</f>
        <v>0</v>
      </c>
      <c r="I19" s="441"/>
    </row>
    <row r="20" spans="2:9">
      <c r="B20" s="449" t="s">
        <v>442</v>
      </c>
      <c r="C20" s="450">
        <f>SUM('CS-Match'!BW359+'CS-Match'!BW374)</f>
        <v>0</v>
      </c>
      <c r="D20" s="450">
        <f>SUM('CS-Match'!BY359+'CS-Match'!BY374)</f>
        <v>0</v>
      </c>
      <c r="E20" s="450">
        <f>SUM('CS-Match'!CA359+'CS-Match'!CA374)</f>
        <v>0</v>
      </c>
      <c r="F20" s="450">
        <f>SUM('CS-Match'!CC359+'CS-Match'!CC374)</f>
        <v>0</v>
      </c>
      <c r="G20" s="450">
        <f>SUM('CS-Match'!CE359+'CS-Match'!CE374)</f>
        <v>0</v>
      </c>
      <c r="H20" s="450">
        <f t="shared" si="0"/>
        <v>0</v>
      </c>
      <c r="I20" s="441"/>
    </row>
    <row r="21" spans="2:9">
      <c r="B21" s="438" t="s">
        <v>453</v>
      </c>
      <c r="C21" s="433">
        <f>'CS-Match'!BW564</f>
        <v>0</v>
      </c>
      <c r="D21" s="433">
        <f>'CS-Match'!BY564</f>
        <v>0</v>
      </c>
      <c r="E21" s="433">
        <f>'CS-Match'!CA564</f>
        <v>0</v>
      </c>
      <c r="F21" s="433">
        <f>'CS-Match'!CC564</f>
        <v>0</v>
      </c>
      <c r="G21" s="433">
        <f>'CS-Match'!CE564</f>
        <v>0</v>
      </c>
      <c r="H21" s="433">
        <f t="shared" si="0"/>
        <v>0</v>
      </c>
      <c r="I21" s="441"/>
    </row>
    <row r="22" spans="2:9">
      <c r="B22" s="449" t="s">
        <v>454</v>
      </c>
      <c r="C22" s="450">
        <f>'CS-Match'!BW586</f>
        <v>0</v>
      </c>
      <c r="D22" s="450">
        <f>'CS-Match'!BY586</f>
        <v>0</v>
      </c>
      <c r="E22" s="450">
        <f>'CS-Match'!CA586</f>
        <v>0</v>
      </c>
      <c r="F22" s="450">
        <f>'CS-Match'!CC586</f>
        <v>0</v>
      </c>
      <c r="G22" s="450">
        <f>'CS-Match'!CE586</f>
        <v>0</v>
      </c>
      <c r="H22" s="450">
        <f t="shared" si="0"/>
        <v>0</v>
      </c>
      <c r="I22" s="441"/>
    </row>
    <row r="23" spans="2:9">
      <c r="B23" s="438" t="s">
        <v>445</v>
      </c>
      <c r="C23" s="433">
        <f>'CS-Match'!BW600</f>
        <v>0</v>
      </c>
      <c r="D23" s="433">
        <f>'CS-Match'!BY600</f>
        <v>0</v>
      </c>
      <c r="E23" s="433">
        <f>'CS-Match'!CA600</f>
        <v>0</v>
      </c>
      <c r="F23" s="433">
        <f>'CS-Match'!CC600</f>
        <v>0</v>
      </c>
      <c r="G23" s="433">
        <f>'CS-Match'!CE600</f>
        <v>0</v>
      </c>
      <c r="H23" s="433">
        <f t="shared" si="0"/>
        <v>0</v>
      </c>
      <c r="I23" s="441"/>
    </row>
    <row r="24" spans="2:9">
      <c r="B24" s="449" t="s">
        <v>446</v>
      </c>
      <c r="C24" s="450">
        <f>'CS-Match'!BW612</f>
        <v>0</v>
      </c>
      <c r="D24" s="450">
        <f>'CS-Match'!BY612</f>
        <v>0</v>
      </c>
      <c r="E24" s="450">
        <f>'CS-Match'!CA612</f>
        <v>0</v>
      </c>
      <c r="F24" s="450">
        <f>'CS-Match'!CC612</f>
        <v>0</v>
      </c>
      <c r="G24" s="450">
        <f>'CS-Match'!CE612</f>
        <v>0</v>
      </c>
      <c r="H24" s="450">
        <f t="shared" si="0"/>
        <v>0</v>
      </c>
      <c r="I24" s="441"/>
    </row>
    <row r="25" spans="2:9">
      <c r="B25" s="438" t="s">
        <v>444</v>
      </c>
      <c r="C25" s="433">
        <f>SUM('CS-Match'!BW630+'CS-Match'!BW652+'CS-Match'!BW664+'CS-Match'!BW676)</f>
        <v>0</v>
      </c>
      <c r="D25" s="433">
        <f>SUM('CS-Match'!BY630+'CS-Match'!BY652+'CS-Match'!BY664+'CS-Match'!BY676)</f>
        <v>0</v>
      </c>
      <c r="E25" s="433">
        <f>SUM('CS-Match'!CA630+'CS-Match'!CA652+'CS-Match'!CA664+'CS-Match'!CA676)</f>
        <v>0</v>
      </c>
      <c r="F25" s="433">
        <f>SUM('CS-Match'!CC630+'CS-Match'!CC652+'CS-Match'!CC664+'CS-Match'!CC676)</f>
        <v>0</v>
      </c>
      <c r="G25" s="433">
        <f>SUM('CS-Match'!CE630+'CS-Match'!CE652+'CS-Match'!CE664+'CS-Match'!CE676)</f>
        <v>0</v>
      </c>
      <c r="H25" s="433">
        <f t="shared" si="0"/>
        <v>0</v>
      </c>
      <c r="I25" s="441"/>
    </row>
    <row r="26" spans="2:9">
      <c r="B26" s="449" t="s">
        <v>443</v>
      </c>
      <c r="C26" s="450">
        <f>'CS-Match'!BW700</f>
        <v>0</v>
      </c>
      <c r="D26" s="450">
        <f>'CS-Match'!BY700</f>
        <v>0</v>
      </c>
      <c r="E26" s="450">
        <f>'CS-Match'!CA700</f>
        <v>0</v>
      </c>
      <c r="F26" s="450">
        <f>'CS-Match'!CC700</f>
        <v>0</v>
      </c>
      <c r="G26" s="450">
        <f>'CS-Match'!CE700</f>
        <v>0</v>
      </c>
      <c r="H26" s="450">
        <f t="shared" si="0"/>
        <v>0</v>
      </c>
      <c r="I26" s="441"/>
    </row>
    <row r="27" spans="2:9" ht="15.75" thickBot="1">
      <c r="B27" s="446" t="s">
        <v>308</v>
      </c>
      <c r="C27" s="447">
        <f>'CS-Match'!BW707</f>
        <v>0</v>
      </c>
      <c r="D27" s="447">
        <f>'CS-Match'!BY707</f>
        <v>0</v>
      </c>
      <c r="E27" s="447">
        <f>'CS-Match'!CA707</f>
        <v>0</v>
      </c>
      <c r="F27" s="447">
        <f>'CS-Match'!CC707</f>
        <v>0</v>
      </c>
      <c r="G27" s="447">
        <f>'CS-Match'!CE707</f>
        <v>0</v>
      </c>
      <c r="H27" s="447">
        <f t="shared" si="0"/>
        <v>0</v>
      </c>
      <c r="I27" s="441"/>
    </row>
    <row r="28" spans="2:9" ht="16.5" thickTop="1">
      <c r="B28" s="453" t="s">
        <v>447</v>
      </c>
      <c r="C28" s="454">
        <f>SUM(C18:C27)</f>
        <v>0</v>
      </c>
      <c r="D28" s="454">
        <f t="shared" ref="D28:G28" si="1">SUM(D18:D27)</f>
        <v>0</v>
      </c>
      <c r="E28" s="454">
        <f t="shared" si="1"/>
        <v>0</v>
      </c>
      <c r="F28" s="454">
        <f t="shared" si="1"/>
        <v>0</v>
      </c>
      <c r="G28" s="454">
        <f t="shared" si="1"/>
        <v>0</v>
      </c>
      <c r="H28" s="455">
        <f>SUM(H18:H27)</f>
        <v>0</v>
      </c>
      <c r="I28" s="437"/>
    </row>
    <row r="29" spans="2:9" ht="15.75">
      <c r="C29" s="433"/>
      <c r="D29" s="433"/>
      <c r="E29" s="433"/>
      <c r="F29" s="433"/>
      <c r="G29" s="433"/>
      <c r="H29" s="430"/>
    </row>
    <row r="30" spans="2:9" ht="15.75">
      <c r="B30" s="1038" t="s">
        <v>474</v>
      </c>
      <c r="C30" s="1039"/>
      <c r="D30" s="1039"/>
      <c r="E30" s="1039"/>
      <c r="F30" s="1039"/>
      <c r="G30" s="1039"/>
      <c r="H30" s="1039"/>
      <c r="I30" s="1040"/>
    </row>
    <row r="31" spans="2:9" ht="30">
      <c r="B31" s="438"/>
      <c r="C31" s="444" t="s">
        <v>137</v>
      </c>
      <c r="D31" s="444" t="s">
        <v>138</v>
      </c>
      <c r="E31" s="444" t="s">
        <v>139</v>
      </c>
      <c r="F31" s="444" t="s">
        <v>91</v>
      </c>
      <c r="G31" s="444" t="s">
        <v>92</v>
      </c>
      <c r="H31" s="445" t="s">
        <v>447</v>
      </c>
      <c r="I31" s="439" t="s">
        <v>461</v>
      </c>
    </row>
    <row r="32" spans="2:9">
      <c r="B32" s="456">
        <f>'CS-Match'!C678</f>
        <v>0</v>
      </c>
      <c r="C32" s="450">
        <f>'CS-Match'!BW678</f>
        <v>0</v>
      </c>
      <c r="D32" s="450">
        <f>'CS-Match'!BY678</f>
        <v>0</v>
      </c>
      <c r="E32" s="450">
        <f>'CS-Match'!CA678</f>
        <v>0</v>
      </c>
      <c r="F32" s="450">
        <f>'CS-Match'!CC678</f>
        <v>0</v>
      </c>
      <c r="G32" s="450">
        <f>'CS-Match'!CE678</f>
        <v>0</v>
      </c>
      <c r="H32" s="457">
        <f>SUM(C32:G32)</f>
        <v>0</v>
      </c>
      <c r="I32" s="442" t="s">
        <v>458</v>
      </c>
    </row>
    <row r="33" spans="2:9">
      <c r="B33" s="440">
        <f>'CS-Match'!C679</f>
        <v>0</v>
      </c>
      <c r="C33" s="433">
        <f>'CS-Match'!BW679</f>
        <v>0</v>
      </c>
      <c r="D33" s="433">
        <f>'CS-Match'!BY679</f>
        <v>0</v>
      </c>
      <c r="E33" s="433">
        <f>'CS-Match'!CA679</f>
        <v>0</v>
      </c>
      <c r="F33" s="433">
        <f>'CS-Match'!CC679</f>
        <v>0</v>
      </c>
      <c r="G33" s="433">
        <f>'CS-Match'!CE679</f>
        <v>0</v>
      </c>
      <c r="H33" s="435">
        <f t="shared" ref="H33:H41" si="2">SUM(C33:G33)</f>
        <v>0</v>
      </c>
      <c r="I33" s="442" t="s">
        <v>458</v>
      </c>
    </row>
    <row r="34" spans="2:9">
      <c r="B34" s="456">
        <f>'CS-Match'!C680</f>
        <v>0</v>
      </c>
      <c r="C34" s="450">
        <f>'CS-Match'!BW680</f>
        <v>0</v>
      </c>
      <c r="D34" s="450">
        <f>'CS-Match'!BY680</f>
        <v>0</v>
      </c>
      <c r="E34" s="450">
        <f>'CS-Match'!CA680</f>
        <v>0</v>
      </c>
      <c r="F34" s="450">
        <f>'CS-Match'!CC680</f>
        <v>0</v>
      </c>
      <c r="G34" s="450">
        <f>'CS-Match'!CE680</f>
        <v>0</v>
      </c>
      <c r="H34" s="457">
        <f t="shared" si="2"/>
        <v>0</v>
      </c>
      <c r="I34" s="442" t="s">
        <v>458</v>
      </c>
    </row>
    <row r="35" spans="2:9">
      <c r="B35" s="440">
        <f>'CS-Match'!C681</f>
        <v>0</v>
      </c>
      <c r="C35" s="433">
        <f>'CS-Match'!BW681</f>
        <v>0</v>
      </c>
      <c r="D35" s="433">
        <f>'CS-Match'!BY681</f>
        <v>0</v>
      </c>
      <c r="E35" s="433">
        <f>'CS-Match'!CA681</f>
        <v>0</v>
      </c>
      <c r="F35" s="433">
        <f>'CS-Match'!CC681</f>
        <v>0</v>
      </c>
      <c r="G35" s="433">
        <f>'CS-Match'!CE681</f>
        <v>0</v>
      </c>
      <c r="H35" s="435">
        <f t="shared" si="2"/>
        <v>0</v>
      </c>
      <c r="I35" s="442" t="s">
        <v>458</v>
      </c>
    </row>
    <row r="36" spans="2:9">
      <c r="B36" s="456">
        <f>'CS-Match'!C682</f>
        <v>0</v>
      </c>
      <c r="C36" s="450">
        <f>'CS-Match'!BW682</f>
        <v>0</v>
      </c>
      <c r="D36" s="450">
        <f>'CS-Match'!BY682</f>
        <v>0</v>
      </c>
      <c r="E36" s="450">
        <f>'CS-Match'!CA682</f>
        <v>0</v>
      </c>
      <c r="F36" s="450">
        <f>'CS-Match'!CC682</f>
        <v>0</v>
      </c>
      <c r="G36" s="450">
        <f>'CS-Match'!CE682</f>
        <v>0</v>
      </c>
      <c r="H36" s="457">
        <f t="shared" si="2"/>
        <v>0</v>
      </c>
      <c r="I36" s="441" t="s">
        <v>458</v>
      </c>
    </row>
    <row r="37" spans="2:9">
      <c r="B37" s="440">
        <f>'CS-Match'!C683</f>
        <v>0</v>
      </c>
      <c r="C37" s="433">
        <f>'CS-Match'!BW683</f>
        <v>0</v>
      </c>
      <c r="D37" s="433">
        <f>'CS-Match'!BY683</f>
        <v>0</v>
      </c>
      <c r="E37" s="433">
        <f>'CS-Match'!CA683</f>
        <v>0</v>
      </c>
      <c r="F37" s="433">
        <f>'CS-Match'!CC683</f>
        <v>0</v>
      </c>
      <c r="G37" s="433">
        <f>'CS-Match'!CE683</f>
        <v>0</v>
      </c>
      <c r="H37" s="435">
        <f t="shared" si="2"/>
        <v>0</v>
      </c>
      <c r="I37" s="441" t="s">
        <v>458</v>
      </c>
    </row>
    <row r="38" spans="2:9">
      <c r="B38" s="456">
        <f>'CS-Match'!C684</f>
        <v>0</v>
      </c>
      <c r="C38" s="450">
        <f>'CS-Match'!BW684</f>
        <v>0</v>
      </c>
      <c r="D38" s="450">
        <f>'CS-Match'!BY684</f>
        <v>0</v>
      </c>
      <c r="E38" s="450">
        <f>'CS-Match'!CA684</f>
        <v>0</v>
      </c>
      <c r="F38" s="450">
        <f>'CS-Match'!CC684</f>
        <v>0</v>
      </c>
      <c r="G38" s="450">
        <f>'CS-Match'!CE684</f>
        <v>0</v>
      </c>
      <c r="H38" s="457">
        <f t="shared" si="2"/>
        <v>0</v>
      </c>
      <c r="I38" s="441" t="s">
        <v>458</v>
      </c>
    </row>
    <row r="39" spans="2:9">
      <c r="B39" s="440">
        <f>'CS-Match'!C685</f>
        <v>0</v>
      </c>
      <c r="C39" s="433">
        <f>'CS-Match'!BW685</f>
        <v>0</v>
      </c>
      <c r="D39" s="433">
        <f>'CS-Match'!BY685</f>
        <v>0</v>
      </c>
      <c r="E39" s="433">
        <f>'CS-Match'!CA685</f>
        <v>0</v>
      </c>
      <c r="F39" s="433">
        <f>'CS-Match'!CC685</f>
        <v>0</v>
      </c>
      <c r="G39" s="433">
        <f>'CS-Match'!CE685</f>
        <v>0</v>
      </c>
      <c r="H39" s="435">
        <f t="shared" si="2"/>
        <v>0</v>
      </c>
      <c r="I39" s="441" t="s">
        <v>458</v>
      </c>
    </row>
    <row r="40" spans="2:9">
      <c r="B40" s="456">
        <f>'CS-Match'!C686</f>
        <v>0</v>
      </c>
      <c r="C40" s="450">
        <f>'CS-Match'!BW686</f>
        <v>0</v>
      </c>
      <c r="D40" s="450">
        <f>'CS-Match'!BY686</f>
        <v>0</v>
      </c>
      <c r="E40" s="450">
        <f>'CS-Match'!CA686</f>
        <v>0</v>
      </c>
      <c r="F40" s="450">
        <f>'CS-Match'!CC686</f>
        <v>0</v>
      </c>
      <c r="G40" s="450">
        <f>'CS-Match'!CE686</f>
        <v>0</v>
      </c>
      <c r="H40" s="457">
        <f t="shared" si="2"/>
        <v>0</v>
      </c>
      <c r="I40" s="441" t="s">
        <v>458</v>
      </c>
    </row>
    <row r="41" spans="2:9" ht="15.75" thickBot="1">
      <c r="B41" s="474">
        <f>'CS-Match'!C687</f>
        <v>0</v>
      </c>
      <c r="C41" s="447">
        <f>'CS-Match'!BW687</f>
        <v>0</v>
      </c>
      <c r="D41" s="447">
        <f>'CS-Match'!BY687</f>
        <v>0</v>
      </c>
      <c r="E41" s="447">
        <f>'CS-Match'!CA687</f>
        <v>0</v>
      </c>
      <c r="F41" s="447">
        <f>'CS-Match'!CC687</f>
        <v>0</v>
      </c>
      <c r="G41" s="447">
        <f>'CS-Match'!CE687</f>
        <v>0</v>
      </c>
      <c r="H41" s="448">
        <f t="shared" si="2"/>
        <v>0</v>
      </c>
      <c r="I41" s="441" t="s">
        <v>458</v>
      </c>
    </row>
    <row r="42" spans="2:9" ht="16.5" thickTop="1">
      <c r="B42" s="453" t="s">
        <v>447</v>
      </c>
      <c r="C42" s="458">
        <f t="shared" ref="C42:H42" si="3">SUM(C32:C41)</f>
        <v>0</v>
      </c>
      <c r="D42" s="458">
        <f t="shared" si="3"/>
        <v>0</v>
      </c>
      <c r="E42" s="458">
        <f t="shared" si="3"/>
        <v>0</v>
      </c>
      <c r="F42" s="458">
        <f t="shared" si="3"/>
        <v>0</v>
      </c>
      <c r="G42" s="458">
        <f t="shared" si="3"/>
        <v>0</v>
      </c>
      <c r="H42" s="459">
        <f t="shared" si="3"/>
        <v>0</v>
      </c>
      <c r="I42" s="437"/>
    </row>
    <row r="45" spans="2:9" ht="15.75">
      <c r="B45" s="460" t="s">
        <v>472</v>
      </c>
      <c r="C45" s="461" t="s">
        <v>137</v>
      </c>
      <c r="D45" s="461" t="s">
        <v>138</v>
      </c>
      <c r="E45" s="461" t="s">
        <v>139</v>
      </c>
      <c r="F45" s="461" t="s">
        <v>91</v>
      </c>
      <c r="G45" s="461" t="s">
        <v>92</v>
      </c>
      <c r="H45" s="461" t="s">
        <v>447</v>
      </c>
      <c r="I45" s="436"/>
    </row>
    <row r="46" spans="2:9" ht="15.75">
      <c r="B46" s="463" t="s">
        <v>447</v>
      </c>
      <c r="C46" s="462">
        <f>SUM(C42+C28)</f>
        <v>0</v>
      </c>
      <c r="D46" s="462">
        <f>SUM(D42+D28)</f>
        <v>0</v>
      </c>
      <c r="E46" s="462">
        <f>SUM(E42+E28)</f>
        <v>0</v>
      </c>
      <c r="F46" s="462">
        <f>SUM(F42+F28)</f>
        <v>0</v>
      </c>
      <c r="G46" s="462">
        <f>SUM(G42+G28)</f>
        <v>0</v>
      </c>
      <c r="H46" s="462">
        <f>SUM(C46:G46)</f>
        <v>0</v>
      </c>
      <c r="I46" s="437"/>
    </row>
    <row r="48" spans="2:9" ht="45" customHeight="1">
      <c r="B48" s="1032" t="s">
        <v>470</v>
      </c>
      <c r="C48" s="1033"/>
      <c r="D48" s="1033"/>
      <c r="E48" s="1033"/>
      <c r="F48" s="1033"/>
      <c r="G48" s="1033"/>
      <c r="H48" s="1033"/>
      <c r="I48" s="1034"/>
    </row>
    <row r="49" spans="2:9">
      <c r="B49" s="438"/>
      <c r="I49" s="441"/>
    </row>
    <row r="50" spans="2:9">
      <c r="B50" s="438"/>
      <c r="I50" s="441"/>
    </row>
    <row r="51" spans="2:9" ht="15.75" thickBot="1">
      <c r="B51" s="464"/>
      <c r="C51" s="431"/>
      <c r="E51" s="431"/>
      <c r="F51" s="431"/>
      <c r="G51" s="431"/>
      <c r="I51" s="441"/>
    </row>
    <row r="52" spans="2:9">
      <c r="B52" s="438" t="s">
        <v>449</v>
      </c>
      <c r="C52" s="20" t="s">
        <v>452</v>
      </c>
      <c r="E52" s="20" t="s">
        <v>450</v>
      </c>
      <c r="G52" s="20" t="s">
        <v>452</v>
      </c>
      <c r="I52" s="441"/>
    </row>
    <row r="53" spans="2:9">
      <c r="B53" s="438"/>
      <c r="I53" s="441"/>
    </row>
    <row r="54" spans="2:9">
      <c r="B54" s="438"/>
      <c r="I54" s="441"/>
    </row>
    <row r="55" spans="2:9" ht="15.75" thickBot="1">
      <c r="B55" s="464"/>
      <c r="C55" s="431"/>
      <c r="E55" s="431"/>
      <c r="F55" s="431"/>
      <c r="G55" s="431"/>
      <c r="I55" s="441"/>
    </row>
    <row r="56" spans="2:9">
      <c r="B56" s="438" t="s">
        <v>451</v>
      </c>
      <c r="C56" s="20" t="s">
        <v>452</v>
      </c>
      <c r="E56" s="20" t="s">
        <v>455</v>
      </c>
      <c r="G56" s="20" t="s">
        <v>452</v>
      </c>
      <c r="I56" s="441"/>
    </row>
    <row r="57" spans="2:9">
      <c r="B57" s="597"/>
      <c r="I57" s="441"/>
    </row>
    <row r="58" spans="2:9">
      <c r="B58" s="597"/>
      <c r="I58" s="441"/>
    </row>
    <row r="59" spans="2:9" ht="15.75" thickBot="1">
      <c r="B59" s="598"/>
      <c r="C59" s="431"/>
      <c r="I59" s="441"/>
    </row>
    <row r="60" spans="2:9">
      <c r="B60" s="438" t="s">
        <v>492</v>
      </c>
      <c r="C60" s="20" t="s">
        <v>452</v>
      </c>
      <c r="I60" s="441"/>
    </row>
    <row r="61" spans="2:9">
      <c r="B61" s="438"/>
      <c r="I61" s="441"/>
    </row>
    <row r="62" spans="2:9">
      <c r="B62" s="438"/>
      <c r="I62" s="441"/>
    </row>
    <row r="63" spans="2:9" ht="15.75" thickBot="1">
      <c r="B63" s="464"/>
      <c r="C63" s="431"/>
      <c r="I63" s="441"/>
    </row>
    <row r="64" spans="2:9">
      <c r="B64" s="438" t="s">
        <v>493</v>
      </c>
      <c r="C64" s="20" t="s">
        <v>452</v>
      </c>
      <c r="I64" s="441"/>
    </row>
    <row r="65" spans="2:9">
      <c r="B65" s="465"/>
      <c r="C65" s="443"/>
      <c r="D65" s="443"/>
      <c r="E65" s="443"/>
      <c r="F65" s="443"/>
      <c r="G65" s="443"/>
      <c r="H65" s="443"/>
      <c r="I65" s="437"/>
    </row>
    <row r="68" spans="2:9" ht="72" customHeight="1">
      <c r="E68" s="1035" t="str">
        <f t="shared" ref="E68" si="4">$E$2</f>
        <v>COST SHARING/MATCH FORM</v>
      </c>
      <c r="F68" s="1035"/>
      <c r="G68" s="1035"/>
      <c r="H68" s="1035"/>
      <c r="I68" s="1035"/>
    </row>
    <row r="69" spans="2:9" ht="18">
      <c r="B69" s="470" t="s">
        <v>456</v>
      </c>
      <c r="I69" s="469" t="str">
        <f>$I$3</f>
        <v>V 08.26.21</v>
      </c>
    </row>
    <row r="70" spans="2:9" ht="15.75">
      <c r="B70" s="16" t="s">
        <v>142</v>
      </c>
      <c r="C70" s="20">
        <f>'CS-Match'!D1</f>
        <v>0</v>
      </c>
    </row>
    <row r="71" spans="2:9" ht="15.75">
      <c r="B71" s="16" t="s">
        <v>146</v>
      </c>
      <c r="C71" s="20">
        <f>'CS-Match'!D2</f>
        <v>0</v>
      </c>
    </row>
    <row r="72" spans="2:9" ht="15.75">
      <c r="B72" s="9" t="s">
        <v>144</v>
      </c>
      <c r="C72" s="432">
        <f>'CS-Match'!D3</f>
        <v>0</v>
      </c>
    </row>
    <row r="73" spans="2:9" ht="15.75">
      <c r="B73" s="69" t="s">
        <v>145</v>
      </c>
      <c r="C73" s="432">
        <f>'CS-Match'!D4</f>
        <v>0</v>
      </c>
    </row>
    <row r="74" spans="2:9" ht="15.75">
      <c r="B74" s="69" t="s">
        <v>448</v>
      </c>
      <c r="C74" s="20" t="str">
        <f>'CS-Match'!Y8</f>
        <v>Dept #2 Request Budget</v>
      </c>
    </row>
    <row r="75" spans="2:9" ht="15.75">
      <c r="B75" s="9" t="s">
        <v>49</v>
      </c>
      <c r="C75" s="20">
        <f>'CS-Match'!D5</f>
        <v>0</v>
      </c>
    </row>
    <row r="76" spans="2:9" ht="15.75">
      <c r="B76" s="69" t="s">
        <v>466</v>
      </c>
      <c r="C76" s="20">
        <f>'CS-Match'!D6</f>
        <v>0</v>
      </c>
    </row>
    <row r="77" spans="2:9" ht="15.75">
      <c r="B77" s="434" t="str">
        <f>B11</f>
        <v>COST SHARE/MATCH TERMS</v>
      </c>
      <c r="C77" s="1036"/>
      <c r="D77" s="1036"/>
    </row>
    <row r="78" spans="2:9" ht="15.75">
      <c r="B78" s="434" t="str">
        <f>B12</f>
        <v>TOTAL CS/M COMMITMENT</v>
      </c>
      <c r="C78" s="471">
        <f>'CS-Match'!L3</f>
        <v>0</v>
      </c>
    </row>
    <row r="79" spans="2:9" ht="15.75">
      <c r="B79" s="434"/>
    </row>
    <row r="80" spans="2:9" ht="48" customHeight="1">
      <c r="B80" s="1037" t="str">
        <f t="shared" ref="B80" si="5">$B$14</f>
        <v>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v>
      </c>
      <c r="C80" s="1037"/>
      <c r="D80" s="1037"/>
      <c r="E80" s="1037"/>
      <c r="F80" s="1037"/>
      <c r="G80" s="1037"/>
      <c r="H80" s="1037"/>
      <c r="I80" s="1037"/>
    </row>
    <row r="82" spans="1:10" ht="15.75">
      <c r="B82" s="1038" t="str">
        <f t="shared" ref="B82" si="6">$B$16</f>
        <v>UAF FUND 1 COST SHARE/ MATCH FUNDS</v>
      </c>
      <c r="C82" s="1039"/>
      <c r="D82" s="1039"/>
      <c r="E82" s="1039"/>
      <c r="F82" s="1039"/>
      <c r="G82" s="1039"/>
      <c r="H82" s="1039"/>
      <c r="I82" s="1040"/>
    </row>
    <row r="83" spans="1:10" ht="16.5" thickBot="1">
      <c r="A83" s="429"/>
      <c r="B83" s="466"/>
      <c r="C83" s="467" t="s">
        <v>137</v>
      </c>
      <c r="D83" s="467" t="s">
        <v>138</v>
      </c>
      <c r="E83" s="467" t="s">
        <v>139</v>
      </c>
      <c r="F83" s="467" t="s">
        <v>91</v>
      </c>
      <c r="G83" s="467" t="s">
        <v>92</v>
      </c>
      <c r="H83" s="468" t="s">
        <v>447</v>
      </c>
      <c r="I83" s="442"/>
      <c r="J83" s="429"/>
    </row>
    <row r="84" spans="1:10">
      <c r="B84" s="449" t="s">
        <v>440</v>
      </c>
      <c r="C84" s="450">
        <f>'CS-Match'!CH74</f>
        <v>0</v>
      </c>
      <c r="D84" s="450">
        <f>'CS-Match'!CJ74</f>
        <v>0</v>
      </c>
      <c r="E84" s="450">
        <f>'CS-Match'!CL74</f>
        <v>0</v>
      </c>
      <c r="F84" s="450">
        <f>'CS-Match'!CN74</f>
        <v>0</v>
      </c>
      <c r="G84" s="450">
        <f>'CS-Match'!CP74</f>
        <v>0</v>
      </c>
      <c r="H84" s="450">
        <f>SUM(C84:G84)</f>
        <v>0</v>
      </c>
      <c r="I84" s="441"/>
    </row>
    <row r="85" spans="1:10">
      <c r="B85" s="438" t="s">
        <v>441</v>
      </c>
      <c r="C85" s="433">
        <f>'CS-Match'!CH145</f>
        <v>0</v>
      </c>
      <c r="D85" s="433">
        <f>'CS-Match'!CJ145</f>
        <v>0</v>
      </c>
      <c r="E85" s="433">
        <f>'CS-Match'!CL145</f>
        <v>0</v>
      </c>
      <c r="F85" s="433">
        <f>'CS-Match'!CN145</f>
        <v>0</v>
      </c>
      <c r="G85" s="433">
        <f>'CS-Match'!CP145</f>
        <v>0</v>
      </c>
      <c r="H85" s="433">
        <f t="shared" ref="H85:H93" si="7">SUM(C85:G85)</f>
        <v>0</v>
      </c>
      <c r="I85" s="441"/>
    </row>
    <row r="86" spans="1:10">
      <c r="B86" s="449" t="s">
        <v>442</v>
      </c>
      <c r="C86" s="450">
        <f>'CS-Match'!CH529</f>
        <v>0</v>
      </c>
      <c r="D86" s="450">
        <f>'CS-Match'!CJ529</f>
        <v>0</v>
      </c>
      <c r="E86" s="450">
        <f>'CS-Match'!CL529</f>
        <v>0</v>
      </c>
      <c r="F86" s="450">
        <f>'CS-Match'!CN529</f>
        <v>0</v>
      </c>
      <c r="G86" s="450">
        <f>'CS-Match'!CP529</f>
        <v>0</v>
      </c>
      <c r="H86" s="450">
        <f t="shared" si="7"/>
        <v>0</v>
      </c>
      <c r="I86" s="441"/>
    </row>
    <row r="87" spans="1:10">
      <c r="B87" s="438" t="s">
        <v>453</v>
      </c>
      <c r="C87" s="433">
        <f>'CS-Match'!CH564</f>
        <v>0</v>
      </c>
      <c r="D87" s="433">
        <f>'CS-Match'!CJ564</f>
        <v>0</v>
      </c>
      <c r="E87" s="433">
        <f>'CS-Match'!CL564</f>
        <v>0</v>
      </c>
      <c r="F87" s="433">
        <f>'CS-Match'!CN564</f>
        <v>0</v>
      </c>
      <c r="G87" s="433">
        <f>'CS-Match'!CP564</f>
        <v>0</v>
      </c>
      <c r="H87" s="433">
        <f t="shared" si="7"/>
        <v>0</v>
      </c>
      <c r="I87" s="441"/>
    </row>
    <row r="88" spans="1:10">
      <c r="B88" s="449" t="s">
        <v>454</v>
      </c>
      <c r="C88" s="450">
        <f>'CS-Match'!CH586</f>
        <v>0</v>
      </c>
      <c r="D88" s="450">
        <f>'CS-Match'!CJ586</f>
        <v>0</v>
      </c>
      <c r="E88" s="450">
        <f>'CS-Match'!CL586</f>
        <v>0</v>
      </c>
      <c r="F88" s="450">
        <f>'CS-Match'!CN586</f>
        <v>0</v>
      </c>
      <c r="G88" s="450">
        <f>'CS-Match'!CP586</f>
        <v>0</v>
      </c>
      <c r="H88" s="450">
        <f t="shared" si="7"/>
        <v>0</v>
      </c>
      <c r="I88" s="441"/>
    </row>
    <row r="89" spans="1:10">
      <c r="B89" s="438" t="s">
        <v>445</v>
      </c>
      <c r="C89" s="433">
        <f>'CS-Match'!CH602</f>
        <v>0</v>
      </c>
      <c r="D89" s="433">
        <f>'CS-Match'!CJ602</f>
        <v>0</v>
      </c>
      <c r="E89" s="433">
        <f>'CS-Match'!CL602</f>
        <v>0</v>
      </c>
      <c r="F89" s="433">
        <f>'CS-Match'!CN602</f>
        <v>0</v>
      </c>
      <c r="G89" s="433">
        <f>'CS-Match'!CP602</f>
        <v>0</v>
      </c>
      <c r="H89" s="433">
        <f t="shared" si="7"/>
        <v>0</v>
      </c>
      <c r="I89" s="441"/>
    </row>
    <row r="90" spans="1:10">
      <c r="B90" s="449" t="s">
        <v>446</v>
      </c>
      <c r="C90" s="450">
        <f>'CS-Match'!CH612</f>
        <v>0</v>
      </c>
      <c r="D90" s="450">
        <f>'CS-Match'!CJ612</f>
        <v>0</v>
      </c>
      <c r="E90" s="450">
        <f>'CS-Match'!CL612</f>
        <v>0</v>
      </c>
      <c r="F90" s="450">
        <f>'CS-Match'!CN612</f>
        <v>0</v>
      </c>
      <c r="G90" s="450">
        <f>'CS-Match'!CP612</f>
        <v>0</v>
      </c>
      <c r="H90" s="450">
        <f t="shared" si="7"/>
        <v>0</v>
      </c>
      <c r="I90" s="441"/>
    </row>
    <row r="91" spans="1:10">
      <c r="B91" s="438" t="s">
        <v>444</v>
      </c>
      <c r="C91" s="433">
        <f>'CS-Match'!CH630+'CS-Match'!CH652+'CS-Match'!CH664+'CS-Match'!CH676</f>
        <v>0</v>
      </c>
      <c r="D91" s="433">
        <f>'CS-Match'!CJ630+'CS-Match'!CJ652+'CS-Match'!CJ664+'CS-Match'!CJ676</f>
        <v>0</v>
      </c>
      <c r="E91" s="433">
        <f>'CS-Match'!CL630+'CS-Match'!CL652+'CS-Match'!CL664+'CS-Match'!CL676</f>
        <v>0</v>
      </c>
      <c r="F91" s="433">
        <f>'CS-Match'!CN630+'CS-Match'!CN652+'CS-Match'!CN664+'CS-Match'!CN676</f>
        <v>0</v>
      </c>
      <c r="G91" s="433">
        <f>'CS-Match'!CP630+'CS-Match'!CP652+'CS-Match'!CP664+'CS-Match'!CP676</f>
        <v>0</v>
      </c>
      <c r="H91" s="433">
        <f t="shared" si="7"/>
        <v>0</v>
      </c>
      <c r="I91" s="441"/>
    </row>
    <row r="92" spans="1:10">
      <c r="B92" s="451" t="s">
        <v>443</v>
      </c>
      <c r="C92" s="452">
        <f>'CS-Match'!CH700</f>
        <v>0</v>
      </c>
      <c r="D92" s="452">
        <f>'CS-Match'!CJ700</f>
        <v>0</v>
      </c>
      <c r="E92" s="452">
        <f>'CS-Match'!CL700</f>
        <v>0</v>
      </c>
      <c r="F92" s="452">
        <f>'CS-Match'!CN700</f>
        <v>0</v>
      </c>
      <c r="G92" s="452">
        <f>'CS-Match'!CP700</f>
        <v>0</v>
      </c>
      <c r="H92" s="450">
        <f t="shared" si="7"/>
        <v>0</v>
      </c>
      <c r="I92" s="441"/>
    </row>
    <row r="93" spans="1:10" ht="15.75" thickBot="1">
      <c r="B93" s="446" t="s">
        <v>308</v>
      </c>
      <c r="C93" s="447">
        <f>'CS-Match'!CH707</f>
        <v>0</v>
      </c>
      <c r="D93" s="447">
        <f>'CS-Match'!CJ707</f>
        <v>0</v>
      </c>
      <c r="E93" s="447">
        <f>'CS-Match'!CL707</f>
        <v>0</v>
      </c>
      <c r="F93" s="447">
        <f>'CS-Match'!CN707</f>
        <v>0</v>
      </c>
      <c r="G93" s="447">
        <f>'CS-Match'!CP707</f>
        <v>0</v>
      </c>
      <c r="H93" s="447">
        <f t="shared" si="7"/>
        <v>0</v>
      </c>
      <c r="I93" s="441"/>
    </row>
    <row r="94" spans="1:10" ht="16.5" thickTop="1">
      <c r="B94" s="453" t="s">
        <v>447</v>
      </c>
      <c r="C94" s="454">
        <f>SUM(C84:C93)</f>
        <v>0</v>
      </c>
      <c r="D94" s="454">
        <f t="shared" ref="D94:G94" si="8">SUM(D84:D93)</f>
        <v>0</v>
      </c>
      <c r="E94" s="454">
        <f t="shared" si="8"/>
        <v>0</v>
      </c>
      <c r="F94" s="454">
        <f t="shared" si="8"/>
        <v>0</v>
      </c>
      <c r="G94" s="454">
        <f t="shared" si="8"/>
        <v>0</v>
      </c>
      <c r="H94" s="455">
        <f>SUM(H84:H93)</f>
        <v>0</v>
      </c>
      <c r="I94" s="437"/>
    </row>
    <row r="95" spans="1:10" ht="15.75">
      <c r="C95" s="433"/>
      <c r="D95" s="433"/>
      <c r="E95" s="433"/>
      <c r="F95" s="433"/>
      <c r="G95" s="433"/>
      <c r="H95" s="430"/>
    </row>
    <row r="96" spans="1:10" ht="15.75">
      <c r="B96" s="1038" t="str">
        <f t="shared" ref="B96" si="9">$B$30</f>
        <v>THIRD PARTY COST SHARE/ MATCH FUNDS INCLUDING INTERNAL SPONSOR AWARDS</v>
      </c>
      <c r="C96" s="1039"/>
      <c r="D96" s="1039"/>
      <c r="E96" s="1039"/>
      <c r="F96" s="1039"/>
      <c r="G96" s="1039"/>
      <c r="H96" s="1039"/>
      <c r="I96" s="1040"/>
    </row>
    <row r="97" spans="2:9" ht="30">
      <c r="B97" s="438"/>
      <c r="C97" s="444" t="s">
        <v>137</v>
      </c>
      <c r="D97" s="444" t="s">
        <v>138</v>
      </c>
      <c r="E97" s="444" t="s">
        <v>139</v>
      </c>
      <c r="F97" s="444" t="s">
        <v>91</v>
      </c>
      <c r="G97" s="444" t="s">
        <v>92</v>
      </c>
      <c r="H97" s="445" t="s">
        <v>447</v>
      </c>
      <c r="I97" s="439" t="s">
        <v>461</v>
      </c>
    </row>
    <row r="98" spans="2:9">
      <c r="B98" s="456">
        <f>'CS-Match'!C678</f>
        <v>0</v>
      </c>
      <c r="C98" s="450">
        <f>'CS-Match'!CH678</f>
        <v>0</v>
      </c>
      <c r="D98" s="450">
        <f>'CS-Match'!CJ678</f>
        <v>0</v>
      </c>
      <c r="E98" s="450">
        <f>'CS-Match'!CL678</f>
        <v>0</v>
      </c>
      <c r="F98" s="450">
        <f>'CS-Match'!CN678</f>
        <v>0</v>
      </c>
      <c r="G98" s="450">
        <f>'CS-Match'!CP678</f>
        <v>0</v>
      </c>
      <c r="H98" s="457">
        <f>SUM(C98:G98)</f>
        <v>0</v>
      </c>
      <c r="I98" s="442" t="s">
        <v>458</v>
      </c>
    </row>
    <row r="99" spans="2:9">
      <c r="B99" s="440">
        <f>'CS-Match'!C679</f>
        <v>0</v>
      </c>
      <c r="C99" s="473">
        <f>'CS-Match'!CH679</f>
        <v>0</v>
      </c>
      <c r="D99" s="473">
        <f>'CS-Match'!CJ679</f>
        <v>0</v>
      </c>
      <c r="E99" s="473">
        <f>'CS-Match'!CL679</f>
        <v>0</v>
      </c>
      <c r="F99" s="473">
        <f>'CS-Match'!CN679</f>
        <v>0</v>
      </c>
      <c r="G99" s="473">
        <f>'CS-Match'!CP679</f>
        <v>0</v>
      </c>
      <c r="H99" s="435">
        <f t="shared" ref="H99:H107" si="10">SUM(C99:G99)</f>
        <v>0</v>
      </c>
      <c r="I99" s="442" t="s">
        <v>458</v>
      </c>
    </row>
    <row r="100" spans="2:9">
      <c r="B100" s="456">
        <f>'CS-Match'!C680</f>
        <v>0</v>
      </c>
      <c r="C100" s="450">
        <f>'CS-Match'!CH680</f>
        <v>0</v>
      </c>
      <c r="D100" s="450">
        <f>'CS-Match'!CJ680</f>
        <v>0</v>
      </c>
      <c r="E100" s="450">
        <f>'CS-Match'!CL680</f>
        <v>0</v>
      </c>
      <c r="F100" s="450">
        <f>'CS-Match'!CN680</f>
        <v>0</v>
      </c>
      <c r="G100" s="450">
        <f>'CS-Match'!CP680</f>
        <v>0</v>
      </c>
      <c r="H100" s="457">
        <f t="shared" si="10"/>
        <v>0</v>
      </c>
      <c r="I100" s="442" t="s">
        <v>458</v>
      </c>
    </row>
    <row r="101" spans="2:9">
      <c r="B101" s="440">
        <f>'CS-Match'!C681</f>
        <v>0</v>
      </c>
      <c r="C101" s="473">
        <f>'CS-Match'!CH681</f>
        <v>0</v>
      </c>
      <c r="D101" s="473">
        <f>'CS-Match'!CJ681</f>
        <v>0</v>
      </c>
      <c r="E101" s="473">
        <f>'CS-Match'!CL681</f>
        <v>0</v>
      </c>
      <c r="F101" s="473">
        <f>'CS-Match'!CN681</f>
        <v>0</v>
      </c>
      <c r="G101" s="473">
        <f>'CS-Match'!CP681</f>
        <v>0</v>
      </c>
      <c r="H101" s="435">
        <f t="shared" si="10"/>
        <v>0</v>
      </c>
      <c r="I101" s="442" t="s">
        <v>458</v>
      </c>
    </row>
    <row r="102" spans="2:9">
      <c r="B102" s="456">
        <f>'CS-Match'!C682</f>
        <v>0</v>
      </c>
      <c r="C102" s="450">
        <f>'CS-Match'!CH682</f>
        <v>0</v>
      </c>
      <c r="D102" s="450">
        <f>'CS-Match'!CJ682</f>
        <v>0</v>
      </c>
      <c r="E102" s="450">
        <f>'CS-Match'!CL682</f>
        <v>0</v>
      </c>
      <c r="F102" s="450">
        <f>'CS-Match'!CN682</f>
        <v>0</v>
      </c>
      <c r="G102" s="450">
        <f>'CS-Match'!CP682</f>
        <v>0</v>
      </c>
      <c r="H102" s="457">
        <f t="shared" si="10"/>
        <v>0</v>
      </c>
      <c r="I102" s="441" t="s">
        <v>458</v>
      </c>
    </row>
    <row r="103" spans="2:9">
      <c r="B103" s="440">
        <f>'CS-Match'!C683</f>
        <v>0</v>
      </c>
      <c r="C103" s="473">
        <f>'CS-Match'!CH683</f>
        <v>0</v>
      </c>
      <c r="D103" s="473">
        <f>'CS-Match'!CJ683</f>
        <v>0</v>
      </c>
      <c r="E103" s="473">
        <f>'CS-Match'!CL683</f>
        <v>0</v>
      </c>
      <c r="F103" s="473">
        <f>'CS-Match'!CN683</f>
        <v>0</v>
      </c>
      <c r="G103" s="473">
        <f>'CS-Match'!CP683</f>
        <v>0</v>
      </c>
      <c r="H103" s="435">
        <f t="shared" si="10"/>
        <v>0</v>
      </c>
      <c r="I103" s="441" t="s">
        <v>458</v>
      </c>
    </row>
    <row r="104" spans="2:9">
      <c r="B104" s="456">
        <f>'CS-Match'!C684</f>
        <v>0</v>
      </c>
      <c r="C104" s="450">
        <f>'CS-Match'!CH684</f>
        <v>0</v>
      </c>
      <c r="D104" s="450">
        <f>'CS-Match'!CJ684</f>
        <v>0</v>
      </c>
      <c r="E104" s="450">
        <f>'CS-Match'!CL684</f>
        <v>0</v>
      </c>
      <c r="F104" s="450">
        <f>'CS-Match'!CN684</f>
        <v>0</v>
      </c>
      <c r="G104" s="450">
        <f>'CS-Match'!CP684</f>
        <v>0</v>
      </c>
      <c r="H104" s="457">
        <f t="shared" si="10"/>
        <v>0</v>
      </c>
      <c r="I104" s="441" t="s">
        <v>458</v>
      </c>
    </row>
    <row r="105" spans="2:9">
      <c r="B105" s="440">
        <f>'CS-Match'!C685</f>
        <v>0</v>
      </c>
      <c r="C105" s="473">
        <f>'CS-Match'!CH685</f>
        <v>0</v>
      </c>
      <c r="D105" s="473">
        <f>'CS-Match'!CJ685</f>
        <v>0</v>
      </c>
      <c r="E105" s="473">
        <f>'CS-Match'!CL685</f>
        <v>0</v>
      </c>
      <c r="F105" s="473">
        <f>'CS-Match'!CN685</f>
        <v>0</v>
      </c>
      <c r="G105" s="473">
        <f>'CS-Match'!CP685</f>
        <v>0</v>
      </c>
      <c r="H105" s="435">
        <f t="shared" si="10"/>
        <v>0</v>
      </c>
      <c r="I105" s="441" t="s">
        <v>458</v>
      </c>
    </row>
    <row r="106" spans="2:9">
      <c r="B106" s="456">
        <f>'CS-Match'!C686</f>
        <v>0</v>
      </c>
      <c r="C106" s="450">
        <f>'CS-Match'!CH686</f>
        <v>0</v>
      </c>
      <c r="D106" s="450">
        <f>'CS-Match'!CJ686</f>
        <v>0</v>
      </c>
      <c r="E106" s="450">
        <f>'CS-Match'!CL686</f>
        <v>0</v>
      </c>
      <c r="F106" s="450">
        <f>'CS-Match'!CN686</f>
        <v>0</v>
      </c>
      <c r="G106" s="450">
        <f>'CS-Match'!CP686</f>
        <v>0</v>
      </c>
      <c r="H106" s="457">
        <f t="shared" si="10"/>
        <v>0</v>
      </c>
      <c r="I106" s="441" t="s">
        <v>458</v>
      </c>
    </row>
    <row r="107" spans="2:9" ht="15.75" thickBot="1">
      <c r="B107" s="474">
        <f>'CS-Match'!C687</f>
        <v>0</v>
      </c>
      <c r="C107" s="475">
        <f>'CS-Match'!CH687</f>
        <v>0</v>
      </c>
      <c r="D107" s="475">
        <f>'CS-Match'!CJ687</f>
        <v>0</v>
      </c>
      <c r="E107" s="475">
        <f>'CS-Match'!CL687</f>
        <v>0</v>
      </c>
      <c r="F107" s="475">
        <f>'CS-Match'!CN687</f>
        <v>0</v>
      </c>
      <c r="G107" s="475">
        <f>'CS-Match'!CP687</f>
        <v>0</v>
      </c>
      <c r="H107" s="448">
        <f t="shared" si="10"/>
        <v>0</v>
      </c>
      <c r="I107" s="441" t="s">
        <v>458</v>
      </c>
    </row>
    <row r="108" spans="2:9" ht="16.5" thickTop="1">
      <c r="B108" s="453" t="s">
        <v>447</v>
      </c>
      <c r="C108" s="458">
        <f t="shared" ref="C108:H108" si="11">SUM(C98:C107)</f>
        <v>0</v>
      </c>
      <c r="D108" s="458">
        <f t="shared" si="11"/>
        <v>0</v>
      </c>
      <c r="E108" s="458">
        <f t="shared" si="11"/>
        <v>0</v>
      </c>
      <c r="F108" s="458">
        <f t="shared" si="11"/>
        <v>0</v>
      </c>
      <c r="G108" s="458">
        <f t="shared" si="11"/>
        <v>0</v>
      </c>
      <c r="H108" s="459">
        <f t="shared" si="11"/>
        <v>0</v>
      </c>
      <c r="I108" s="437"/>
    </row>
    <row r="111" spans="2:9" ht="15.75">
      <c r="B111" s="460" t="str">
        <f>$B$45</f>
        <v>TOTAL COST SHARING FUNDS</v>
      </c>
      <c r="C111" s="461" t="s">
        <v>137</v>
      </c>
      <c r="D111" s="461" t="s">
        <v>138</v>
      </c>
      <c r="E111" s="461" t="s">
        <v>139</v>
      </c>
      <c r="F111" s="461" t="s">
        <v>91</v>
      </c>
      <c r="G111" s="461" t="s">
        <v>92</v>
      </c>
      <c r="H111" s="461" t="s">
        <v>447</v>
      </c>
      <c r="I111" s="436"/>
    </row>
    <row r="112" spans="2:9" ht="15.75">
      <c r="B112" s="463" t="s">
        <v>447</v>
      </c>
      <c r="C112" s="462">
        <f>SUM(C108+C94)</f>
        <v>0</v>
      </c>
      <c r="D112" s="462">
        <f>SUM(D108+D94)</f>
        <v>0</v>
      </c>
      <c r="E112" s="462">
        <f>SUM(E108+E94)</f>
        <v>0</v>
      </c>
      <c r="F112" s="462">
        <f>SUM(F108+F94)</f>
        <v>0</v>
      </c>
      <c r="G112" s="462">
        <f>SUM(G108+G94)</f>
        <v>0</v>
      </c>
      <c r="H112" s="462">
        <f>SUM(C112:G112)</f>
        <v>0</v>
      </c>
      <c r="I112" s="437"/>
    </row>
    <row r="114" spans="2:9" ht="45" customHeight="1">
      <c r="B114" s="1032" t="str">
        <f t="shared" ref="B114" si="12">$B$48</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114" s="1033"/>
      <c r="D114" s="1033"/>
      <c r="E114" s="1033"/>
      <c r="F114" s="1033"/>
      <c r="G114" s="1033"/>
      <c r="H114" s="1033"/>
      <c r="I114" s="1034"/>
    </row>
    <row r="115" spans="2:9">
      <c r="B115" s="438"/>
      <c r="I115" s="441"/>
    </row>
    <row r="116" spans="2:9">
      <c r="B116" s="438"/>
      <c r="I116" s="441"/>
    </row>
    <row r="117" spans="2:9" ht="15.75" thickBot="1">
      <c r="B117" s="464"/>
      <c r="C117" s="431"/>
      <c r="E117" s="431"/>
      <c r="F117" s="431"/>
      <c r="G117" s="431"/>
      <c r="I117" s="441"/>
    </row>
    <row r="118" spans="2:9">
      <c r="B118" s="438" t="s">
        <v>449</v>
      </c>
      <c r="C118" s="20" t="s">
        <v>452</v>
      </c>
      <c r="E118" s="20" t="s">
        <v>450</v>
      </c>
      <c r="G118" s="20" t="s">
        <v>452</v>
      </c>
      <c r="I118" s="441"/>
    </row>
    <row r="119" spans="2:9">
      <c r="B119" s="438"/>
      <c r="I119" s="441"/>
    </row>
    <row r="120" spans="2:9">
      <c r="B120" s="438"/>
      <c r="I120" s="441"/>
    </row>
    <row r="121" spans="2:9" ht="15.75" thickBot="1">
      <c r="B121" s="464"/>
      <c r="C121" s="431"/>
      <c r="E121" s="431"/>
      <c r="F121" s="431"/>
      <c r="G121" s="431"/>
      <c r="I121" s="441"/>
    </row>
    <row r="122" spans="2:9">
      <c r="B122" s="438" t="s">
        <v>451</v>
      </c>
      <c r="C122" s="20" t="s">
        <v>452</v>
      </c>
      <c r="E122" s="20" t="s">
        <v>455</v>
      </c>
      <c r="G122" s="20" t="s">
        <v>452</v>
      </c>
      <c r="I122" s="441"/>
    </row>
    <row r="123" spans="2:9">
      <c r="B123" s="597"/>
      <c r="I123" s="441"/>
    </row>
    <row r="124" spans="2:9">
      <c r="B124" s="597"/>
      <c r="I124" s="441"/>
    </row>
    <row r="125" spans="2:9" ht="15.75" thickBot="1">
      <c r="B125" s="598"/>
      <c r="C125" s="431"/>
      <c r="I125" s="441"/>
    </row>
    <row r="126" spans="2:9">
      <c r="B126" s="438" t="s">
        <v>492</v>
      </c>
      <c r="C126" s="20" t="s">
        <v>452</v>
      </c>
      <c r="I126" s="441"/>
    </row>
    <row r="127" spans="2:9">
      <c r="B127" s="438"/>
      <c r="I127" s="441"/>
    </row>
    <row r="128" spans="2:9">
      <c r="B128" s="438"/>
      <c r="I128" s="441"/>
    </row>
    <row r="129" spans="2:9" ht="15.75" thickBot="1">
      <c r="B129" s="464"/>
      <c r="C129" s="431"/>
      <c r="I129" s="441"/>
    </row>
    <row r="130" spans="2:9">
      <c r="B130" s="438" t="s">
        <v>493</v>
      </c>
      <c r="C130" s="20" t="s">
        <v>452</v>
      </c>
      <c r="I130" s="441"/>
    </row>
    <row r="131" spans="2:9">
      <c r="B131" s="465"/>
      <c r="C131" s="443"/>
      <c r="D131" s="443"/>
      <c r="E131" s="443"/>
      <c r="F131" s="443"/>
      <c r="G131" s="443"/>
      <c r="H131" s="443"/>
      <c r="I131" s="437"/>
    </row>
    <row r="134" spans="2:9" ht="72" customHeight="1">
      <c r="E134" s="1035" t="str">
        <f t="shared" ref="E134" si="13">$E$2</f>
        <v>COST SHARING/MATCH FORM</v>
      </c>
      <c r="F134" s="1035"/>
      <c r="G134" s="1035"/>
      <c r="H134" s="1035"/>
      <c r="I134" s="1035"/>
    </row>
    <row r="135" spans="2:9" ht="18">
      <c r="B135" s="470" t="s">
        <v>456</v>
      </c>
      <c r="I135" s="469" t="str">
        <f>$I$3</f>
        <v>V 08.26.21</v>
      </c>
    </row>
    <row r="136" spans="2:9" ht="15.75">
      <c r="B136" s="16" t="s">
        <v>142</v>
      </c>
      <c r="C136" s="20">
        <f>'CS-Match'!D1</f>
        <v>0</v>
      </c>
    </row>
    <row r="137" spans="2:9" ht="15.75">
      <c r="B137" s="16" t="s">
        <v>146</v>
      </c>
      <c r="C137" s="20">
        <f>'CS-Match'!D2</f>
        <v>0</v>
      </c>
    </row>
    <row r="138" spans="2:9" ht="15.75">
      <c r="B138" s="9" t="s">
        <v>144</v>
      </c>
      <c r="C138" s="432">
        <f>'CS-Match'!D3</f>
        <v>0</v>
      </c>
    </row>
    <row r="139" spans="2:9" ht="15.75">
      <c r="B139" s="69" t="s">
        <v>145</v>
      </c>
      <c r="C139" s="432">
        <f>'CS-Match'!D4</f>
        <v>0</v>
      </c>
    </row>
    <row r="140" spans="2:9" ht="15.75">
      <c r="B140" s="69" t="s">
        <v>448</v>
      </c>
      <c r="C140" s="20" t="str">
        <f>'CS-Match'!CS8</f>
        <v>Dept #3 Match Budget</v>
      </c>
    </row>
    <row r="141" spans="2:9" ht="15.75">
      <c r="B141" s="9" t="s">
        <v>49</v>
      </c>
      <c r="C141" s="20">
        <f>'CS-Match'!D5</f>
        <v>0</v>
      </c>
    </row>
    <row r="142" spans="2:9" ht="15.75">
      <c r="B142" s="69" t="s">
        <v>466</v>
      </c>
      <c r="C142" s="20">
        <f>'CS-Match'!D6</f>
        <v>0</v>
      </c>
    </row>
    <row r="143" spans="2:9" ht="15.75">
      <c r="B143" s="434" t="str">
        <f>B11</f>
        <v>COST SHARE/MATCH TERMS</v>
      </c>
      <c r="C143" s="1036"/>
      <c r="D143" s="1036"/>
    </row>
    <row r="144" spans="2:9" ht="15.75">
      <c r="B144" s="434" t="str">
        <f>B12</f>
        <v>TOTAL CS/M COMMITMENT</v>
      </c>
      <c r="C144" s="471">
        <f>'CS-Match'!L3</f>
        <v>0</v>
      </c>
    </row>
    <row r="145" spans="1:10" ht="15.75">
      <c r="B145" s="434"/>
    </row>
    <row r="146" spans="1:10" ht="48" customHeight="1">
      <c r="B146" s="1037" t="str">
        <f t="shared" ref="B146" si="14">$B$14</f>
        <v>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v>
      </c>
      <c r="C146" s="1037"/>
      <c r="D146" s="1037"/>
      <c r="E146" s="1037"/>
      <c r="F146" s="1037"/>
      <c r="G146" s="1037"/>
      <c r="H146" s="1037"/>
      <c r="I146" s="1037"/>
    </row>
    <row r="148" spans="1:10" ht="15.75">
      <c r="B148" s="1038" t="str">
        <f t="shared" ref="B148" si="15">$B$16</f>
        <v>UAF FUND 1 COST SHARE/ MATCH FUNDS</v>
      </c>
      <c r="C148" s="1039"/>
      <c r="D148" s="1039"/>
      <c r="E148" s="1039"/>
      <c r="F148" s="1039"/>
      <c r="G148" s="1039"/>
      <c r="H148" s="1039"/>
      <c r="I148" s="1040"/>
    </row>
    <row r="149" spans="1:10" ht="16.5" thickBot="1">
      <c r="A149" s="429"/>
      <c r="B149" s="466"/>
      <c r="C149" s="467" t="s">
        <v>137</v>
      </c>
      <c r="D149" s="467" t="s">
        <v>138</v>
      </c>
      <c r="E149" s="467" t="s">
        <v>139</v>
      </c>
      <c r="F149" s="467" t="s">
        <v>91</v>
      </c>
      <c r="G149" s="467" t="s">
        <v>92</v>
      </c>
      <c r="H149" s="468" t="s">
        <v>447</v>
      </c>
      <c r="I149" s="442"/>
      <c r="J149" s="429"/>
    </row>
    <row r="150" spans="1:10">
      <c r="B150" s="449" t="s">
        <v>440</v>
      </c>
      <c r="C150" s="450">
        <f>'CS-Match'!CS74</f>
        <v>0</v>
      </c>
      <c r="D150" s="450">
        <f>'CS-Match'!CU74</f>
        <v>0</v>
      </c>
      <c r="E150" s="450">
        <f>'CS-Match'!CW74</f>
        <v>0</v>
      </c>
      <c r="F150" s="450">
        <f>'CS-Match'!CY74</f>
        <v>0</v>
      </c>
      <c r="G150" s="450">
        <f>'CS-Match'!DA74</f>
        <v>0</v>
      </c>
      <c r="H150" s="450">
        <f>SUM(C150:G150)</f>
        <v>0</v>
      </c>
      <c r="I150" s="441"/>
    </row>
    <row r="151" spans="1:10">
      <c r="B151" s="438" t="s">
        <v>441</v>
      </c>
      <c r="C151" s="433">
        <f>'CS-Match'!CS145</f>
        <v>0</v>
      </c>
      <c r="D151" s="433">
        <f>'CS-Match'!CU145</f>
        <v>0</v>
      </c>
      <c r="E151" s="433">
        <f>'CS-Match'!CW145</f>
        <v>0</v>
      </c>
      <c r="F151" s="433">
        <f>'CS-Match'!CY145</f>
        <v>0</v>
      </c>
      <c r="G151" s="433">
        <f>'CS-Match'!DA145</f>
        <v>0</v>
      </c>
      <c r="H151" s="433">
        <f t="shared" ref="H151:H159" si="16">SUM(C151:G151)</f>
        <v>0</v>
      </c>
      <c r="I151" s="441"/>
    </row>
    <row r="152" spans="1:10">
      <c r="B152" s="449" t="s">
        <v>442</v>
      </c>
      <c r="C152" s="450">
        <f>'CS-Match'!CS529</f>
        <v>0</v>
      </c>
      <c r="D152" s="450">
        <f>'CS-Match'!CU529</f>
        <v>0</v>
      </c>
      <c r="E152" s="450">
        <f>'CS-Match'!CW529</f>
        <v>0</v>
      </c>
      <c r="F152" s="450">
        <f>'CS-Match'!CY529</f>
        <v>0</v>
      </c>
      <c r="G152" s="450">
        <f>'CS-Match'!DA529</f>
        <v>0</v>
      </c>
      <c r="H152" s="450">
        <f t="shared" si="16"/>
        <v>0</v>
      </c>
      <c r="I152" s="441"/>
    </row>
    <row r="153" spans="1:10">
      <c r="B153" s="438" t="s">
        <v>453</v>
      </c>
      <c r="C153" s="433">
        <f>'CS-Match'!CS564</f>
        <v>0</v>
      </c>
      <c r="D153" s="433">
        <f>'CS-Match'!CU564</f>
        <v>0</v>
      </c>
      <c r="E153" s="433">
        <f>'CS-Match'!CW564</f>
        <v>0</v>
      </c>
      <c r="F153" s="433">
        <f>'CS-Match'!CY564</f>
        <v>0</v>
      </c>
      <c r="G153" s="433">
        <f>'CS-Match'!DA564</f>
        <v>0</v>
      </c>
      <c r="H153" s="433">
        <f t="shared" si="16"/>
        <v>0</v>
      </c>
      <c r="I153" s="441"/>
    </row>
    <row r="154" spans="1:10">
      <c r="B154" s="449" t="s">
        <v>454</v>
      </c>
      <c r="C154" s="450">
        <f>'CS-Match'!CS586</f>
        <v>0</v>
      </c>
      <c r="D154" s="450">
        <f>'CS-Match'!CU586</f>
        <v>0</v>
      </c>
      <c r="E154" s="450">
        <f>'CS-Match'!CW586</f>
        <v>0</v>
      </c>
      <c r="F154" s="450">
        <f>'CS-Match'!CY586</f>
        <v>0</v>
      </c>
      <c r="G154" s="450">
        <f>'CS-Match'!DA586</f>
        <v>0</v>
      </c>
      <c r="H154" s="450">
        <f t="shared" si="16"/>
        <v>0</v>
      </c>
      <c r="I154" s="441"/>
    </row>
    <row r="155" spans="1:10">
      <c r="B155" s="438" t="s">
        <v>445</v>
      </c>
      <c r="C155" s="433">
        <f>'CS-Match'!CS604</f>
        <v>0</v>
      </c>
      <c r="D155" s="433">
        <f>'CS-Match'!CU604</f>
        <v>0</v>
      </c>
      <c r="E155" s="433">
        <f>'CS-Match'!CW604</f>
        <v>0</v>
      </c>
      <c r="F155" s="433">
        <f>'CS-Match'!CY604</f>
        <v>0</v>
      </c>
      <c r="G155" s="433">
        <f>'CS-Match'!DA604</f>
        <v>0</v>
      </c>
      <c r="H155" s="433">
        <f t="shared" si="16"/>
        <v>0</v>
      </c>
      <c r="I155" s="441"/>
    </row>
    <row r="156" spans="1:10">
      <c r="B156" s="449" t="s">
        <v>446</v>
      </c>
      <c r="C156" s="450">
        <f>'CS-Match'!CS612</f>
        <v>0</v>
      </c>
      <c r="D156" s="450">
        <f>'CS-Match'!CU612</f>
        <v>0</v>
      </c>
      <c r="E156" s="450">
        <f>'CS-Match'!CW610</f>
        <v>0</v>
      </c>
      <c r="F156" s="450">
        <f>'CS-Match'!CY612</f>
        <v>0</v>
      </c>
      <c r="G156" s="450">
        <f>'CS-Match'!DA612</f>
        <v>0</v>
      </c>
      <c r="H156" s="450">
        <f t="shared" si="16"/>
        <v>0</v>
      </c>
      <c r="I156" s="441"/>
    </row>
    <row r="157" spans="1:10">
      <c r="B157" s="438" t="s">
        <v>444</v>
      </c>
      <c r="C157" s="433">
        <f>'CS-Match'!CS630+'CS-Match'!CS652+'CS-Match'!CS664+'CS-Match'!CS676</f>
        <v>0</v>
      </c>
      <c r="D157" s="433">
        <f>'CS-Match'!CU630+'CS-Match'!CU652+'CS-Match'!CU664+'CS-Match'!CU676</f>
        <v>0</v>
      </c>
      <c r="E157" s="433">
        <f>'CS-Match'!CW630+'CS-Match'!CW652+'CS-Match'!CW664+'CS-Match'!CW676</f>
        <v>0</v>
      </c>
      <c r="F157" s="433">
        <f>'CS-Match'!CY630+'CS-Match'!CY652+'CS-Match'!CY664+'CS-Match'!CY676</f>
        <v>0</v>
      </c>
      <c r="G157" s="433">
        <f>'CS-Match'!DA630+'CS-Match'!DA652+'CS-Match'!DA664+'CS-Match'!DA676</f>
        <v>0</v>
      </c>
      <c r="H157" s="433">
        <f t="shared" si="16"/>
        <v>0</v>
      </c>
      <c r="I157" s="441"/>
    </row>
    <row r="158" spans="1:10">
      <c r="B158" s="451" t="s">
        <v>443</v>
      </c>
      <c r="C158" s="452">
        <f>'CS-Match'!CS700</f>
        <v>0</v>
      </c>
      <c r="D158" s="452">
        <f>'CS-Match'!CU700</f>
        <v>0</v>
      </c>
      <c r="E158" s="452">
        <f>'CS-Match'!CW700</f>
        <v>0</v>
      </c>
      <c r="F158" s="452">
        <f>'CS-Match'!CY700</f>
        <v>0</v>
      </c>
      <c r="G158" s="452">
        <f>'CS-Match'!DA700</f>
        <v>0</v>
      </c>
      <c r="H158" s="450">
        <f t="shared" si="16"/>
        <v>0</v>
      </c>
      <c r="I158" s="441"/>
    </row>
    <row r="159" spans="1:10" ht="15.75" thickBot="1">
      <c r="B159" s="446" t="s">
        <v>308</v>
      </c>
      <c r="C159" s="447">
        <f>'CS-Match'!CS707</f>
        <v>0</v>
      </c>
      <c r="D159" s="447">
        <f>'CS-Match'!CU707</f>
        <v>0</v>
      </c>
      <c r="E159" s="447">
        <f>'CS-Match'!CW707</f>
        <v>0</v>
      </c>
      <c r="F159" s="447">
        <f>'CS-Match'!CY707</f>
        <v>0</v>
      </c>
      <c r="G159" s="447">
        <f>'CS-Match'!DA707</f>
        <v>0</v>
      </c>
      <c r="H159" s="447">
        <f t="shared" si="16"/>
        <v>0</v>
      </c>
      <c r="I159" s="441"/>
    </row>
    <row r="160" spans="1:10" ht="16.5" thickTop="1">
      <c r="B160" s="453" t="s">
        <v>447</v>
      </c>
      <c r="C160" s="454">
        <f>SUM(C150:C159)</f>
        <v>0</v>
      </c>
      <c r="D160" s="454">
        <f t="shared" ref="D160:G160" si="17">SUM(D150:D159)</f>
        <v>0</v>
      </c>
      <c r="E160" s="454">
        <f t="shared" si="17"/>
        <v>0</v>
      </c>
      <c r="F160" s="454">
        <f t="shared" si="17"/>
        <v>0</v>
      </c>
      <c r="G160" s="454">
        <f t="shared" si="17"/>
        <v>0</v>
      </c>
      <c r="H160" s="455">
        <f>SUM(H150:H159)</f>
        <v>0</v>
      </c>
      <c r="I160" s="437"/>
    </row>
    <row r="161" spans="2:9" ht="15.75">
      <c r="C161" s="433"/>
      <c r="D161" s="433"/>
      <c r="E161" s="433"/>
      <c r="F161" s="433"/>
      <c r="G161" s="433"/>
      <c r="H161" s="430"/>
    </row>
    <row r="162" spans="2:9" ht="15.75">
      <c r="B162" s="1038" t="str">
        <f t="shared" ref="B162" si="18">$B$30</f>
        <v>THIRD PARTY COST SHARE/ MATCH FUNDS INCLUDING INTERNAL SPONSOR AWARDS</v>
      </c>
      <c r="C162" s="1039"/>
      <c r="D162" s="1039"/>
      <c r="E162" s="1039"/>
      <c r="F162" s="1039"/>
      <c r="G162" s="1039"/>
      <c r="H162" s="1039"/>
      <c r="I162" s="1040"/>
    </row>
    <row r="163" spans="2:9" ht="30">
      <c r="B163" s="438"/>
      <c r="C163" s="444" t="s">
        <v>137</v>
      </c>
      <c r="D163" s="444" t="s">
        <v>138</v>
      </c>
      <c r="E163" s="444" t="s">
        <v>139</v>
      </c>
      <c r="F163" s="444" t="s">
        <v>91</v>
      </c>
      <c r="G163" s="444" t="s">
        <v>92</v>
      </c>
      <c r="H163" s="445" t="s">
        <v>447</v>
      </c>
      <c r="I163" s="439" t="s">
        <v>461</v>
      </c>
    </row>
    <row r="164" spans="2:9">
      <c r="B164" s="456">
        <f>'CS-Match'!C678</f>
        <v>0</v>
      </c>
      <c r="C164" s="450">
        <f>'CS-Match'!CS678</f>
        <v>0</v>
      </c>
      <c r="D164" s="450">
        <f>'CS-Match'!CU678</f>
        <v>0</v>
      </c>
      <c r="E164" s="450">
        <f>'CS-Match'!CW678</f>
        <v>0</v>
      </c>
      <c r="F164" s="450">
        <f>'CS-Match'!CY678</f>
        <v>0</v>
      </c>
      <c r="G164" s="450">
        <f>'CS-Match'!DA678</f>
        <v>0</v>
      </c>
      <c r="H164" s="457">
        <f>SUM(C164:G164)</f>
        <v>0</v>
      </c>
      <c r="I164" s="442" t="s">
        <v>458</v>
      </c>
    </row>
    <row r="165" spans="2:9">
      <c r="B165" s="440">
        <f>'CS-Match'!C679</f>
        <v>0</v>
      </c>
      <c r="C165" s="473">
        <f>'CS-Match'!CS679</f>
        <v>0</v>
      </c>
      <c r="D165" s="473">
        <f>'CS-Match'!CU679</f>
        <v>0</v>
      </c>
      <c r="E165" s="473">
        <f>'CS-Match'!CW679</f>
        <v>0</v>
      </c>
      <c r="F165" s="473">
        <f>'CS-Match'!CY679</f>
        <v>0</v>
      </c>
      <c r="G165" s="473">
        <f>'CS-Match'!DA679</f>
        <v>0</v>
      </c>
      <c r="H165" s="435">
        <f t="shared" ref="H165:H173" si="19">SUM(C165:G165)</f>
        <v>0</v>
      </c>
      <c r="I165" s="442" t="s">
        <v>458</v>
      </c>
    </row>
    <row r="166" spans="2:9">
      <c r="B166" s="456">
        <f>'CS-Match'!C680</f>
        <v>0</v>
      </c>
      <c r="C166" s="450">
        <f>'CS-Match'!CS680</f>
        <v>0</v>
      </c>
      <c r="D166" s="450">
        <f>'CS-Match'!CU680</f>
        <v>0</v>
      </c>
      <c r="E166" s="450">
        <f>'CS-Match'!CW680</f>
        <v>0</v>
      </c>
      <c r="F166" s="450">
        <f>'CS-Match'!CY680</f>
        <v>0</v>
      </c>
      <c r="G166" s="450">
        <f>'CS-Match'!DA680</f>
        <v>0</v>
      </c>
      <c r="H166" s="457">
        <f t="shared" si="19"/>
        <v>0</v>
      </c>
      <c r="I166" s="442" t="s">
        <v>458</v>
      </c>
    </row>
    <row r="167" spans="2:9">
      <c r="B167" s="440">
        <f>'CS-Match'!C681</f>
        <v>0</v>
      </c>
      <c r="C167" s="473">
        <f>'CS-Match'!CS681</f>
        <v>0</v>
      </c>
      <c r="D167" s="473">
        <f>'CS-Match'!CU681</f>
        <v>0</v>
      </c>
      <c r="E167" s="473">
        <f>'CS-Match'!CW681</f>
        <v>0</v>
      </c>
      <c r="F167" s="473">
        <f>'CS-Match'!CY681</f>
        <v>0</v>
      </c>
      <c r="G167" s="473">
        <f>'CS-Match'!DA681</f>
        <v>0</v>
      </c>
      <c r="H167" s="435">
        <f t="shared" si="19"/>
        <v>0</v>
      </c>
      <c r="I167" s="442" t="s">
        <v>458</v>
      </c>
    </row>
    <row r="168" spans="2:9">
      <c r="B168" s="456">
        <f>'CS-Match'!C682</f>
        <v>0</v>
      </c>
      <c r="C168" s="450">
        <f>'CS-Match'!CS682</f>
        <v>0</v>
      </c>
      <c r="D168" s="450">
        <f>'CS-Match'!CU682</f>
        <v>0</v>
      </c>
      <c r="E168" s="450">
        <f>'CS-Match'!CW682</f>
        <v>0</v>
      </c>
      <c r="F168" s="450">
        <f>'CS-Match'!CY682</f>
        <v>0</v>
      </c>
      <c r="G168" s="450">
        <f>'CS-Match'!DA682</f>
        <v>0</v>
      </c>
      <c r="H168" s="457">
        <f t="shared" si="19"/>
        <v>0</v>
      </c>
      <c r="I168" s="441" t="s">
        <v>458</v>
      </c>
    </row>
    <row r="169" spans="2:9">
      <c r="B169" s="440">
        <f>'CS-Match'!C683</f>
        <v>0</v>
      </c>
      <c r="C169" s="473">
        <f>'CS-Match'!CS683</f>
        <v>0</v>
      </c>
      <c r="D169" s="473">
        <f>'CS-Match'!CU683</f>
        <v>0</v>
      </c>
      <c r="E169" s="473">
        <f>'CS-Match'!CW683</f>
        <v>0</v>
      </c>
      <c r="F169" s="473">
        <f>'CS-Match'!CY683</f>
        <v>0</v>
      </c>
      <c r="G169" s="473">
        <f>'CS-Match'!DA683</f>
        <v>0</v>
      </c>
      <c r="H169" s="435">
        <f t="shared" si="19"/>
        <v>0</v>
      </c>
      <c r="I169" s="441" t="s">
        <v>458</v>
      </c>
    </row>
    <row r="170" spans="2:9">
      <c r="B170" s="456">
        <f>'CS-Match'!C684</f>
        <v>0</v>
      </c>
      <c r="C170" s="450">
        <f>'CS-Match'!CS684</f>
        <v>0</v>
      </c>
      <c r="D170" s="450">
        <f>'CS-Match'!CU684</f>
        <v>0</v>
      </c>
      <c r="E170" s="450">
        <f>'CS-Match'!CW684</f>
        <v>0</v>
      </c>
      <c r="F170" s="450">
        <f>'CS-Match'!CY684</f>
        <v>0</v>
      </c>
      <c r="G170" s="450">
        <f>'CS-Match'!DA684</f>
        <v>0</v>
      </c>
      <c r="H170" s="457">
        <f t="shared" si="19"/>
        <v>0</v>
      </c>
      <c r="I170" s="441" t="s">
        <v>458</v>
      </c>
    </row>
    <row r="171" spans="2:9">
      <c r="B171" s="440">
        <f>'CS-Match'!C685</f>
        <v>0</v>
      </c>
      <c r="C171" s="473">
        <f>'CS-Match'!CS685</f>
        <v>0</v>
      </c>
      <c r="D171" s="473">
        <f>'CS-Match'!CU685</f>
        <v>0</v>
      </c>
      <c r="E171" s="473">
        <f>'CS-Match'!CW685</f>
        <v>0</v>
      </c>
      <c r="F171" s="473">
        <f>'CS-Match'!CY685</f>
        <v>0</v>
      </c>
      <c r="G171" s="473">
        <f>'CS-Match'!DA685</f>
        <v>0</v>
      </c>
      <c r="H171" s="435">
        <f t="shared" si="19"/>
        <v>0</v>
      </c>
      <c r="I171" s="441" t="s">
        <v>458</v>
      </c>
    </row>
    <row r="172" spans="2:9">
      <c r="B172" s="456">
        <f>'CS-Match'!C686</f>
        <v>0</v>
      </c>
      <c r="C172" s="450">
        <f>'CS-Match'!CS686</f>
        <v>0</v>
      </c>
      <c r="D172" s="450">
        <f>'CS-Match'!CU686</f>
        <v>0</v>
      </c>
      <c r="E172" s="450">
        <f>'CS-Match'!CW686</f>
        <v>0</v>
      </c>
      <c r="F172" s="450">
        <f>'CS-Match'!CY686</f>
        <v>0</v>
      </c>
      <c r="G172" s="450">
        <f>'CS-Match'!DA686</f>
        <v>0</v>
      </c>
      <c r="H172" s="457">
        <f t="shared" si="19"/>
        <v>0</v>
      </c>
      <c r="I172" s="441" t="s">
        <v>458</v>
      </c>
    </row>
    <row r="173" spans="2:9" ht="15.75" thickBot="1">
      <c r="B173" s="474">
        <f>'CS-Match'!C687</f>
        <v>0</v>
      </c>
      <c r="C173" s="475">
        <f>'CS-Match'!CS687</f>
        <v>0</v>
      </c>
      <c r="D173" s="475">
        <f>'CS-Match'!CU687</f>
        <v>0</v>
      </c>
      <c r="E173" s="475">
        <f>'CS-Match'!CW687</f>
        <v>0</v>
      </c>
      <c r="F173" s="475">
        <f>'CS-Match'!CY687</f>
        <v>0</v>
      </c>
      <c r="G173" s="475">
        <f>'CS-Match'!DA687</f>
        <v>0</v>
      </c>
      <c r="H173" s="448">
        <f t="shared" si="19"/>
        <v>0</v>
      </c>
      <c r="I173" s="441" t="s">
        <v>458</v>
      </c>
    </row>
    <row r="174" spans="2:9" ht="16.5" thickTop="1">
      <c r="B174" s="453" t="s">
        <v>447</v>
      </c>
      <c r="C174" s="458">
        <f t="shared" ref="C174:H174" si="20">SUM(C164:C173)</f>
        <v>0</v>
      </c>
      <c r="D174" s="458">
        <f t="shared" si="20"/>
        <v>0</v>
      </c>
      <c r="E174" s="458">
        <f t="shared" si="20"/>
        <v>0</v>
      </c>
      <c r="F174" s="458">
        <f t="shared" si="20"/>
        <v>0</v>
      </c>
      <c r="G174" s="458">
        <f t="shared" si="20"/>
        <v>0</v>
      </c>
      <c r="H174" s="459">
        <f t="shared" si="20"/>
        <v>0</v>
      </c>
      <c r="I174" s="437"/>
    </row>
    <row r="177" spans="2:9" ht="15.75">
      <c r="B177" s="460" t="str">
        <f>$B$45</f>
        <v>TOTAL COST SHARING FUNDS</v>
      </c>
      <c r="C177" s="461" t="s">
        <v>137</v>
      </c>
      <c r="D177" s="461" t="s">
        <v>138</v>
      </c>
      <c r="E177" s="461" t="s">
        <v>139</v>
      </c>
      <c r="F177" s="461" t="s">
        <v>91</v>
      </c>
      <c r="G177" s="461" t="s">
        <v>92</v>
      </c>
      <c r="H177" s="461" t="s">
        <v>447</v>
      </c>
      <c r="I177" s="436"/>
    </row>
    <row r="178" spans="2:9" ht="15.75">
      <c r="B178" s="463" t="s">
        <v>447</v>
      </c>
      <c r="C178" s="462">
        <f>SUM(C174+C160)</f>
        <v>0</v>
      </c>
      <c r="D178" s="462">
        <f>SUM(D174+D160)</f>
        <v>0</v>
      </c>
      <c r="E178" s="462">
        <f>SUM(E174+E160)</f>
        <v>0</v>
      </c>
      <c r="F178" s="462">
        <f>SUM(F174+F160)</f>
        <v>0</v>
      </c>
      <c r="G178" s="462">
        <f>SUM(G174+G160)</f>
        <v>0</v>
      </c>
      <c r="H178" s="462">
        <f>SUM(C178:G178)</f>
        <v>0</v>
      </c>
      <c r="I178" s="437"/>
    </row>
    <row r="180" spans="2:9" ht="48" customHeight="1">
      <c r="B180" s="1032" t="str">
        <f t="shared" ref="B180" si="21">$B$48</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180" s="1033"/>
      <c r="D180" s="1033"/>
      <c r="E180" s="1033"/>
      <c r="F180" s="1033"/>
      <c r="G180" s="1033"/>
      <c r="H180" s="1033"/>
      <c r="I180" s="1034"/>
    </row>
    <row r="181" spans="2:9">
      <c r="B181" s="438"/>
      <c r="I181" s="441"/>
    </row>
    <row r="182" spans="2:9">
      <c r="B182" s="438"/>
      <c r="I182" s="441"/>
    </row>
    <row r="183" spans="2:9" ht="15.75" thickBot="1">
      <c r="B183" s="464"/>
      <c r="C183" s="431"/>
      <c r="E183" s="431"/>
      <c r="F183" s="431"/>
      <c r="G183" s="431"/>
      <c r="I183" s="441"/>
    </row>
    <row r="184" spans="2:9">
      <c r="B184" s="438" t="s">
        <v>449</v>
      </c>
      <c r="C184" s="20" t="s">
        <v>452</v>
      </c>
      <c r="E184" s="20" t="s">
        <v>450</v>
      </c>
      <c r="G184" s="20" t="s">
        <v>452</v>
      </c>
      <c r="I184" s="441"/>
    </row>
    <row r="185" spans="2:9">
      <c r="B185" s="438"/>
      <c r="I185" s="441"/>
    </row>
    <row r="186" spans="2:9">
      <c r="B186" s="438"/>
      <c r="I186" s="441"/>
    </row>
    <row r="187" spans="2:9" ht="15.75" thickBot="1">
      <c r="B187" s="464"/>
      <c r="C187" s="431"/>
      <c r="E187" s="431"/>
      <c r="F187" s="431"/>
      <c r="G187" s="431"/>
      <c r="I187" s="441"/>
    </row>
    <row r="188" spans="2:9">
      <c r="B188" s="438" t="s">
        <v>451</v>
      </c>
      <c r="C188" s="20" t="s">
        <v>452</v>
      </c>
      <c r="E188" s="20" t="s">
        <v>455</v>
      </c>
      <c r="G188" s="20" t="s">
        <v>452</v>
      </c>
      <c r="I188" s="441"/>
    </row>
    <row r="189" spans="2:9">
      <c r="B189" s="597"/>
      <c r="I189" s="441"/>
    </row>
    <row r="190" spans="2:9">
      <c r="B190" s="597"/>
      <c r="I190" s="441"/>
    </row>
    <row r="191" spans="2:9" ht="15.75" thickBot="1">
      <c r="B191" s="598"/>
      <c r="C191" s="431"/>
      <c r="I191" s="441"/>
    </row>
    <row r="192" spans="2:9">
      <c r="B192" s="438" t="s">
        <v>492</v>
      </c>
      <c r="C192" s="20" t="s">
        <v>452</v>
      </c>
      <c r="I192" s="441"/>
    </row>
    <row r="193" spans="2:9">
      <c r="B193" s="438"/>
      <c r="I193" s="441"/>
    </row>
    <row r="194" spans="2:9">
      <c r="B194" s="438"/>
      <c r="I194" s="441"/>
    </row>
    <row r="195" spans="2:9" ht="15.75" thickBot="1">
      <c r="B195" s="464"/>
      <c r="C195" s="431"/>
      <c r="I195" s="441"/>
    </row>
    <row r="196" spans="2:9">
      <c r="B196" s="438" t="s">
        <v>493</v>
      </c>
      <c r="C196" s="20" t="s">
        <v>452</v>
      </c>
      <c r="I196" s="441"/>
    </row>
    <row r="197" spans="2:9">
      <c r="B197" s="465"/>
      <c r="C197" s="443"/>
      <c r="D197" s="443"/>
      <c r="E197" s="443"/>
      <c r="F197" s="443"/>
      <c r="G197" s="443"/>
      <c r="H197" s="443"/>
      <c r="I197" s="437"/>
    </row>
    <row r="200" spans="2:9" ht="72" customHeight="1">
      <c r="E200" s="1035" t="str">
        <f t="shared" ref="E200" si="22">$E$2</f>
        <v>COST SHARING/MATCH FORM</v>
      </c>
      <c r="F200" s="1035"/>
      <c r="G200" s="1035"/>
      <c r="H200" s="1035"/>
      <c r="I200" s="1035"/>
    </row>
    <row r="201" spans="2:9" ht="18">
      <c r="B201" s="470" t="s">
        <v>456</v>
      </c>
      <c r="I201" s="469" t="str">
        <f>$I$3</f>
        <v>V 08.26.21</v>
      </c>
    </row>
    <row r="202" spans="2:9" ht="15.75">
      <c r="B202" s="16" t="s">
        <v>142</v>
      </c>
      <c r="C202" s="20">
        <f>'CS-Match'!D1</f>
        <v>0</v>
      </c>
    </row>
    <row r="203" spans="2:9" ht="15.75">
      <c r="B203" s="16" t="s">
        <v>146</v>
      </c>
      <c r="C203" s="20">
        <f>'CS-Match'!D2</f>
        <v>0</v>
      </c>
    </row>
    <row r="204" spans="2:9" ht="15.75">
      <c r="B204" s="9" t="s">
        <v>144</v>
      </c>
      <c r="C204" s="432">
        <f>'CS-Match'!D3</f>
        <v>0</v>
      </c>
    </row>
    <row r="205" spans="2:9" ht="15.75">
      <c r="B205" s="69" t="s">
        <v>145</v>
      </c>
      <c r="C205" s="432">
        <f>'CS-Match'!D4</f>
        <v>0</v>
      </c>
    </row>
    <row r="206" spans="2:9" ht="15.75">
      <c r="B206" s="69" t="s">
        <v>448</v>
      </c>
      <c r="C206" s="20" t="str">
        <f>'CS-Match'!DD8</f>
        <v>Dept #4 Match Budget</v>
      </c>
    </row>
    <row r="207" spans="2:9" ht="15.75">
      <c r="B207" s="9" t="s">
        <v>49</v>
      </c>
      <c r="C207" s="20">
        <f>'CS-Match'!D5</f>
        <v>0</v>
      </c>
    </row>
    <row r="208" spans="2:9" ht="15.75">
      <c r="B208" s="69" t="s">
        <v>466</v>
      </c>
      <c r="C208" s="20">
        <f>'CS-Match'!D6</f>
        <v>0</v>
      </c>
    </row>
    <row r="209" spans="1:10" ht="15.75">
      <c r="B209" s="434" t="str">
        <f>B11</f>
        <v>COST SHARE/MATCH TERMS</v>
      </c>
      <c r="C209" s="1036"/>
      <c r="D209" s="1036"/>
    </row>
    <row r="210" spans="1:10" ht="15.75">
      <c r="B210" s="434" t="str">
        <f>B12</f>
        <v>TOTAL CS/M COMMITMENT</v>
      </c>
      <c r="C210" s="471">
        <f>'CS-Match'!L3</f>
        <v>0</v>
      </c>
    </row>
    <row r="211" spans="1:10" ht="15.75">
      <c r="B211" s="434"/>
    </row>
    <row r="212" spans="1:10" ht="48" customHeight="1">
      <c r="B212" s="1037" t="str">
        <f t="shared" ref="B212" si="23">$B$14</f>
        <v>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v>
      </c>
      <c r="C212" s="1037"/>
      <c r="D212" s="1037"/>
      <c r="E212" s="1037"/>
      <c r="F212" s="1037"/>
      <c r="G212" s="1037"/>
      <c r="H212" s="1037"/>
      <c r="I212" s="1037"/>
    </row>
    <row r="214" spans="1:10" ht="15.75">
      <c r="B214" s="1038" t="str">
        <f t="shared" ref="B214" si="24">$B$16</f>
        <v>UAF FUND 1 COST SHARE/ MATCH FUNDS</v>
      </c>
      <c r="C214" s="1039"/>
      <c r="D214" s="1039"/>
      <c r="E214" s="1039"/>
      <c r="F214" s="1039"/>
      <c r="G214" s="1039"/>
      <c r="H214" s="1039"/>
      <c r="I214" s="1040"/>
    </row>
    <row r="215" spans="1:10" ht="16.5" thickBot="1">
      <c r="A215" s="429"/>
      <c r="B215" s="466"/>
      <c r="C215" s="467" t="s">
        <v>137</v>
      </c>
      <c r="D215" s="467" t="s">
        <v>138</v>
      </c>
      <c r="E215" s="467" t="s">
        <v>139</v>
      </c>
      <c r="F215" s="467" t="s">
        <v>91</v>
      </c>
      <c r="G215" s="467" t="s">
        <v>92</v>
      </c>
      <c r="H215" s="468" t="s">
        <v>447</v>
      </c>
      <c r="I215" s="442"/>
      <c r="J215" s="429"/>
    </row>
    <row r="216" spans="1:10">
      <c r="B216" s="449" t="s">
        <v>440</v>
      </c>
      <c r="C216" s="450">
        <f>'CS-Match'!DD74</f>
        <v>0</v>
      </c>
      <c r="D216" s="450">
        <f>'CS-Match'!DF74</f>
        <v>0</v>
      </c>
      <c r="E216" s="450">
        <f>'CS-Match'!DH74</f>
        <v>0</v>
      </c>
      <c r="F216" s="450">
        <f>'CS-Match'!DJ74</f>
        <v>0</v>
      </c>
      <c r="G216" s="450">
        <f>'CS-Match'!DL74</f>
        <v>0</v>
      </c>
      <c r="H216" s="450">
        <f>SUM(C216:G216)</f>
        <v>0</v>
      </c>
      <c r="I216" s="441"/>
    </row>
    <row r="217" spans="1:10">
      <c r="B217" s="438" t="s">
        <v>441</v>
      </c>
      <c r="C217" s="433">
        <f>'CS-Match'!DD145</f>
        <v>0</v>
      </c>
      <c r="D217" s="433">
        <f>'CS-Match'!DF145</f>
        <v>0</v>
      </c>
      <c r="E217" s="433">
        <f>'CS-Match'!DH145</f>
        <v>0</v>
      </c>
      <c r="F217" s="433">
        <f>'CS-Match'!DJ145</f>
        <v>0</v>
      </c>
      <c r="G217" s="433">
        <f>'CS-Match'!DL145</f>
        <v>0</v>
      </c>
      <c r="H217" s="433">
        <f t="shared" ref="H217:H225" si="25">SUM(C217:G217)</f>
        <v>0</v>
      </c>
      <c r="I217" s="441"/>
    </row>
    <row r="218" spans="1:10">
      <c r="B218" s="449" t="s">
        <v>442</v>
      </c>
      <c r="C218" s="450">
        <f>'CS-Match'!DD529</f>
        <v>0</v>
      </c>
      <c r="D218" s="450">
        <f>'CS-Match'!DF529</f>
        <v>0</v>
      </c>
      <c r="E218" s="450">
        <f>'CS-Match'!DH529</f>
        <v>0</v>
      </c>
      <c r="F218" s="450">
        <f>'CS-Match'!DJ529</f>
        <v>0</v>
      </c>
      <c r="G218" s="450">
        <f>'CS-Match'!DL529</f>
        <v>0</v>
      </c>
      <c r="H218" s="450">
        <f t="shared" si="25"/>
        <v>0</v>
      </c>
      <c r="I218" s="441"/>
    </row>
    <row r="219" spans="1:10">
      <c r="B219" s="438" t="s">
        <v>453</v>
      </c>
      <c r="C219" s="433">
        <f>'CS-Match'!DD564</f>
        <v>0</v>
      </c>
      <c r="D219" s="433">
        <f>'CS-Match'!DF564</f>
        <v>0</v>
      </c>
      <c r="E219" s="433">
        <f>'CS-Match'!DH564</f>
        <v>0</v>
      </c>
      <c r="F219" s="433">
        <f>'CS-Match'!DJ564</f>
        <v>0</v>
      </c>
      <c r="G219" s="433">
        <f>'CS-Match'!DL564</f>
        <v>0</v>
      </c>
      <c r="H219" s="433">
        <f t="shared" si="25"/>
        <v>0</v>
      </c>
      <c r="I219" s="441"/>
    </row>
    <row r="220" spans="1:10">
      <c r="B220" s="449" t="s">
        <v>454</v>
      </c>
      <c r="C220" s="450">
        <f>'CS-Match'!DD586</f>
        <v>0</v>
      </c>
      <c r="D220" s="450">
        <f>'CS-Match'!DF586</f>
        <v>0</v>
      </c>
      <c r="E220" s="450">
        <f>'CS-Match'!DH586</f>
        <v>0</v>
      </c>
      <c r="F220" s="450">
        <f>'CS-Match'!DJ586</f>
        <v>0</v>
      </c>
      <c r="G220" s="450">
        <f>'CS-Match'!DL586</f>
        <v>0</v>
      </c>
      <c r="H220" s="450">
        <f t="shared" si="25"/>
        <v>0</v>
      </c>
      <c r="I220" s="441"/>
    </row>
    <row r="221" spans="1:10">
      <c r="B221" s="438" t="s">
        <v>445</v>
      </c>
      <c r="C221" s="433">
        <f>'CS-Match'!DD606</f>
        <v>0</v>
      </c>
      <c r="D221" s="433">
        <f>'CS-Match'!DF606</f>
        <v>0</v>
      </c>
      <c r="E221" s="433">
        <f>'CS-Match'!DH606</f>
        <v>0</v>
      </c>
      <c r="F221" s="433">
        <f>'CS-Match'!DJ606</f>
        <v>0</v>
      </c>
      <c r="G221" s="433">
        <f>'CS-Match'!DL606</f>
        <v>0</v>
      </c>
      <c r="H221" s="433">
        <f t="shared" si="25"/>
        <v>0</v>
      </c>
      <c r="I221" s="441"/>
    </row>
    <row r="222" spans="1:10">
      <c r="B222" s="449" t="s">
        <v>446</v>
      </c>
      <c r="C222" s="450">
        <f>'CS-Match'!DD612</f>
        <v>0</v>
      </c>
      <c r="D222" s="450">
        <f>'CS-Match'!DF612</f>
        <v>0</v>
      </c>
      <c r="E222" s="450">
        <f>'CS-Match'!DH612</f>
        <v>0</v>
      </c>
      <c r="F222" s="450">
        <f>'CS-Match'!DJ612</f>
        <v>0</v>
      </c>
      <c r="G222" s="450">
        <f>'CS-Match'!DL612</f>
        <v>0</v>
      </c>
      <c r="H222" s="450">
        <f t="shared" si="25"/>
        <v>0</v>
      </c>
      <c r="I222" s="441"/>
    </row>
    <row r="223" spans="1:10">
      <c r="B223" s="438" t="s">
        <v>444</v>
      </c>
      <c r="C223" s="433">
        <f>'CS-Match'!DD630+'CS-Match'!DD652+'CS-Match'!DD664+'CS-Match'!DD676</f>
        <v>0</v>
      </c>
      <c r="D223" s="433">
        <f>'CS-Match'!DF630+'CS-Match'!DF652+'CS-Match'!DF664+'CS-Match'!DF676</f>
        <v>0</v>
      </c>
      <c r="E223" s="433">
        <f>'CS-Match'!DH630+'CS-Match'!DH652+'CS-Match'!DH664+'CS-Match'!DH676</f>
        <v>0</v>
      </c>
      <c r="F223" s="433">
        <f>'CS-Match'!DJ630+'CS-Match'!DJ652+'CS-Match'!DJ664+'CS-Match'!DJ676</f>
        <v>0</v>
      </c>
      <c r="G223" s="433">
        <f>'CS-Match'!DL630+'CS-Match'!DL652+'CS-Match'!DL664+'CS-Match'!DL676</f>
        <v>0</v>
      </c>
      <c r="H223" s="433">
        <f t="shared" si="25"/>
        <v>0</v>
      </c>
      <c r="I223" s="441"/>
    </row>
    <row r="224" spans="1:10">
      <c r="B224" s="451" t="s">
        <v>443</v>
      </c>
      <c r="C224" s="452">
        <f>'CS-Match'!DD700</f>
        <v>0</v>
      </c>
      <c r="D224" s="452">
        <f>'CS-Match'!DF700</f>
        <v>0</v>
      </c>
      <c r="E224" s="452">
        <f>'CS-Match'!DH700</f>
        <v>0</v>
      </c>
      <c r="F224" s="452">
        <f>'CS-Match'!DJ700</f>
        <v>0</v>
      </c>
      <c r="G224" s="452">
        <f>'CS-Match'!DL700</f>
        <v>0</v>
      </c>
      <c r="H224" s="450">
        <f t="shared" si="25"/>
        <v>0</v>
      </c>
      <c r="I224" s="441"/>
    </row>
    <row r="225" spans="2:9" ht="15.75" thickBot="1">
      <c r="B225" s="446" t="s">
        <v>308</v>
      </c>
      <c r="C225" s="447">
        <f>'CS-Match'!DD707</f>
        <v>0</v>
      </c>
      <c r="D225" s="447">
        <f>'CS-Match'!DF707</f>
        <v>0</v>
      </c>
      <c r="E225" s="447">
        <f>'CS-Match'!DH707</f>
        <v>0</v>
      </c>
      <c r="F225" s="447">
        <f>'CS-Match'!DJ707</f>
        <v>0</v>
      </c>
      <c r="G225" s="447">
        <f>'CS-Match'!DL707</f>
        <v>0</v>
      </c>
      <c r="H225" s="447">
        <f t="shared" si="25"/>
        <v>0</v>
      </c>
      <c r="I225" s="441"/>
    </row>
    <row r="226" spans="2:9" ht="16.5" thickTop="1">
      <c r="B226" s="453" t="s">
        <v>447</v>
      </c>
      <c r="C226" s="454">
        <f>SUM(C216:C225)</f>
        <v>0</v>
      </c>
      <c r="D226" s="454">
        <f t="shared" ref="D226:G226" si="26">SUM(D216:D225)</f>
        <v>0</v>
      </c>
      <c r="E226" s="454">
        <f t="shared" si="26"/>
        <v>0</v>
      </c>
      <c r="F226" s="454">
        <f t="shared" si="26"/>
        <v>0</v>
      </c>
      <c r="G226" s="454">
        <f t="shared" si="26"/>
        <v>0</v>
      </c>
      <c r="H226" s="455">
        <f>SUM(H216:H225)</f>
        <v>0</v>
      </c>
      <c r="I226" s="437"/>
    </row>
    <row r="227" spans="2:9" ht="15.75">
      <c r="C227" s="433"/>
      <c r="D227" s="433"/>
      <c r="E227" s="433"/>
      <c r="F227" s="433"/>
      <c r="G227" s="433"/>
      <c r="H227" s="430"/>
    </row>
    <row r="228" spans="2:9" ht="15.75">
      <c r="B228" s="1038" t="str">
        <f t="shared" ref="B228" si="27">$B$30</f>
        <v>THIRD PARTY COST SHARE/ MATCH FUNDS INCLUDING INTERNAL SPONSOR AWARDS</v>
      </c>
      <c r="C228" s="1039"/>
      <c r="D228" s="1039"/>
      <c r="E228" s="1039"/>
      <c r="F228" s="1039"/>
      <c r="G228" s="1039"/>
      <c r="H228" s="1039"/>
      <c r="I228" s="1040"/>
    </row>
    <row r="229" spans="2:9" ht="30">
      <c r="B229" s="438"/>
      <c r="C229" s="444" t="s">
        <v>137</v>
      </c>
      <c r="D229" s="444" t="s">
        <v>138</v>
      </c>
      <c r="E229" s="444" t="s">
        <v>139</v>
      </c>
      <c r="F229" s="444" t="s">
        <v>91</v>
      </c>
      <c r="G229" s="444" t="s">
        <v>92</v>
      </c>
      <c r="H229" s="445" t="s">
        <v>447</v>
      </c>
      <c r="I229" s="439" t="s">
        <v>461</v>
      </c>
    </row>
    <row r="230" spans="2:9">
      <c r="B230" s="456">
        <f>'CS-Match'!C678</f>
        <v>0</v>
      </c>
      <c r="C230" s="450">
        <f>'CS-Match'!DD678</f>
        <v>0</v>
      </c>
      <c r="D230" s="450">
        <f>'CS-Match'!DF678</f>
        <v>0</v>
      </c>
      <c r="E230" s="450">
        <f>'CS-Match'!DH678</f>
        <v>0</v>
      </c>
      <c r="F230" s="450">
        <f>'CS-Match'!DJ678</f>
        <v>0</v>
      </c>
      <c r="G230" s="450">
        <f>'CS-Match'!DL678</f>
        <v>0</v>
      </c>
      <c r="H230" s="457">
        <f>SUM(C230:G230)</f>
        <v>0</v>
      </c>
      <c r="I230" s="442" t="s">
        <v>458</v>
      </c>
    </row>
    <row r="231" spans="2:9">
      <c r="B231" s="440">
        <f>'CS-Match'!C679</f>
        <v>0</v>
      </c>
      <c r="C231" s="473">
        <f>'CS-Match'!DD679</f>
        <v>0</v>
      </c>
      <c r="D231" s="473">
        <f>'CS-Match'!DF679</f>
        <v>0</v>
      </c>
      <c r="E231" s="473">
        <f>'CS-Match'!DH679</f>
        <v>0</v>
      </c>
      <c r="F231" s="473">
        <f>'CS-Match'!DJ679</f>
        <v>0</v>
      </c>
      <c r="G231" s="473">
        <f>'CS-Match'!DL679</f>
        <v>0</v>
      </c>
      <c r="H231" s="435">
        <f t="shared" ref="H231:H239" si="28">SUM(C231:G231)</f>
        <v>0</v>
      </c>
      <c r="I231" s="442" t="s">
        <v>458</v>
      </c>
    </row>
    <row r="232" spans="2:9">
      <c r="B232" s="456">
        <f>'CS-Match'!C680</f>
        <v>0</v>
      </c>
      <c r="C232" s="450">
        <f>'CS-Match'!DD680</f>
        <v>0</v>
      </c>
      <c r="D232" s="450">
        <f>'CS-Match'!DF680</f>
        <v>0</v>
      </c>
      <c r="E232" s="450">
        <f>'CS-Match'!DH680</f>
        <v>0</v>
      </c>
      <c r="F232" s="450">
        <f>'CS-Match'!DJ680</f>
        <v>0</v>
      </c>
      <c r="G232" s="450">
        <f>'CS-Match'!DL680</f>
        <v>0</v>
      </c>
      <c r="H232" s="457">
        <f t="shared" si="28"/>
        <v>0</v>
      </c>
      <c r="I232" s="442" t="s">
        <v>458</v>
      </c>
    </row>
    <row r="233" spans="2:9">
      <c r="B233" s="440">
        <f>'CS-Match'!C681</f>
        <v>0</v>
      </c>
      <c r="C233" s="473">
        <f>'CS-Match'!DD681</f>
        <v>0</v>
      </c>
      <c r="D233" s="473">
        <f>'CS-Match'!DF681</f>
        <v>0</v>
      </c>
      <c r="E233" s="473">
        <f>'CS-Match'!DH681</f>
        <v>0</v>
      </c>
      <c r="F233" s="473">
        <f>'CS-Match'!DJ681</f>
        <v>0</v>
      </c>
      <c r="G233" s="473">
        <f>'CS-Match'!DL681</f>
        <v>0</v>
      </c>
      <c r="H233" s="435">
        <f t="shared" si="28"/>
        <v>0</v>
      </c>
      <c r="I233" s="442" t="s">
        <v>458</v>
      </c>
    </row>
    <row r="234" spans="2:9">
      <c r="B234" s="456">
        <f>'CS-Match'!C682</f>
        <v>0</v>
      </c>
      <c r="C234" s="450">
        <f>'CS-Match'!DD682</f>
        <v>0</v>
      </c>
      <c r="D234" s="450">
        <f>'CS-Match'!DF682</f>
        <v>0</v>
      </c>
      <c r="E234" s="450">
        <f>'CS-Match'!DH682</f>
        <v>0</v>
      </c>
      <c r="F234" s="450">
        <f>'CS-Match'!DJ682</f>
        <v>0</v>
      </c>
      <c r="G234" s="450">
        <f>'CS-Match'!DL682</f>
        <v>0</v>
      </c>
      <c r="H234" s="457">
        <f t="shared" si="28"/>
        <v>0</v>
      </c>
      <c r="I234" s="441" t="s">
        <v>458</v>
      </c>
    </row>
    <row r="235" spans="2:9">
      <c r="B235" s="440">
        <f>'CS-Match'!C683</f>
        <v>0</v>
      </c>
      <c r="C235" s="473">
        <f>'CS-Match'!DD683</f>
        <v>0</v>
      </c>
      <c r="D235" s="473">
        <f>'CS-Match'!DF683</f>
        <v>0</v>
      </c>
      <c r="E235" s="473">
        <f>'CS-Match'!DH683</f>
        <v>0</v>
      </c>
      <c r="F235" s="473">
        <f>'CS-Match'!DJ683</f>
        <v>0</v>
      </c>
      <c r="G235" s="473">
        <f>'CS-Match'!DL683</f>
        <v>0</v>
      </c>
      <c r="H235" s="435">
        <f t="shared" si="28"/>
        <v>0</v>
      </c>
      <c r="I235" s="441" t="s">
        <v>458</v>
      </c>
    </row>
    <row r="236" spans="2:9">
      <c r="B236" s="456">
        <f>'CS-Match'!C684</f>
        <v>0</v>
      </c>
      <c r="C236" s="450">
        <f>'CS-Match'!DD684</f>
        <v>0</v>
      </c>
      <c r="D236" s="450">
        <f>'CS-Match'!DF684</f>
        <v>0</v>
      </c>
      <c r="E236" s="450">
        <f>'CS-Match'!DH684</f>
        <v>0</v>
      </c>
      <c r="F236" s="450">
        <f>'CS-Match'!DJ684</f>
        <v>0</v>
      </c>
      <c r="G236" s="450">
        <f>'CS-Match'!DL684</f>
        <v>0</v>
      </c>
      <c r="H236" s="457">
        <f t="shared" si="28"/>
        <v>0</v>
      </c>
      <c r="I236" s="441" t="s">
        <v>458</v>
      </c>
    </row>
    <row r="237" spans="2:9">
      <c r="B237" s="440">
        <f>'CS-Match'!C685</f>
        <v>0</v>
      </c>
      <c r="C237" s="473">
        <f>'CS-Match'!DD685</f>
        <v>0</v>
      </c>
      <c r="D237" s="473">
        <f>'CS-Match'!DF685</f>
        <v>0</v>
      </c>
      <c r="E237" s="473">
        <f>'CS-Match'!DH685</f>
        <v>0</v>
      </c>
      <c r="F237" s="473">
        <f>'CS-Match'!DJ685</f>
        <v>0</v>
      </c>
      <c r="G237" s="473">
        <f>'CS-Match'!DL685</f>
        <v>0</v>
      </c>
      <c r="H237" s="435">
        <f t="shared" si="28"/>
        <v>0</v>
      </c>
      <c r="I237" s="441" t="s">
        <v>458</v>
      </c>
    </row>
    <row r="238" spans="2:9">
      <c r="B238" s="456">
        <f>'CS-Match'!C686</f>
        <v>0</v>
      </c>
      <c r="C238" s="450">
        <f>'CS-Match'!DD686</f>
        <v>0</v>
      </c>
      <c r="D238" s="450">
        <f>'CS-Match'!DF686</f>
        <v>0</v>
      </c>
      <c r="E238" s="450">
        <f>'CS-Match'!DH686</f>
        <v>0</v>
      </c>
      <c r="F238" s="450">
        <f>'CS-Match'!DJ686</f>
        <v>0</v>
      </c>
      <c r="G238" s="450">
        <f>'CS-Match'!DL686</f>
        <v>0</v>
      </c>
      <c r="H238" s="457">
        <f t="shared" si="28"/>
        <v>0</v>
      </c>
      <c r="I238" s="441" t="s">
        <v>458</v>
      </c>
    </row>
    <row r="239" spans="2:9" ht="15.75" thickBot="1">
      <c r="B239" s="474">
        <f>'CS-Match'!C687</f>
        <v>0</v>
      </c>
      <c r="C239" s="475">
        <f>'CS-Match'!DD687</f>
        <v>0</v>
      </c>
      <c r="D239" s="475">
        <f>'CS-Match'!DF687</f>
        <v>0</v>
      </c>
      <c r="E239" s="475">
        <f>'CS-Match'!DH687</f>
        <v>0</v>
      </c>
      <c r="F239" s="475">
        <f>'CS-Match'!DJ687</f>
        <v>0</v>
      </c>
      <c r="G239" s="475">
        <f>'CS-Match'!DL687</f>
        <v>0</v>
      </c>
      <c r="H239" s="448">
        <f t="shared" si="28"/>
        <v>0</v>
      </c>
      <c r="I239" s="441" t="s">
        <v>458</v>
      </c>
    </row>
    <row r="240" spans="2:9" ht="16.5" thickTop="1">
      <c r="B240" s="453" t="s">
        <v>447</v>
      </c>
      <c r="C240" s="458">
        <f t="shared" ref="C240:H240" si="29">SUM(C230:C239)</f>
        <v>0</v>
      </c>
      <c r="D240" s="458">
        <f t="shared" si="29"/>
        <v>0</v>
      </c>
      <c r="E240" s="458">
        <f t="shared" si="29"/>
        <v>0</v>
      </c>
      <c r="F240" s="458">
        <f t="shared" si="29"/>
        <v>0</v>
      </c>
      <c r="G240" s="458">
        <f t="shared" si="29"/>
        <v>0</v>
      </c>
      <c r="H240" s="459">
        <f t="shared" si="29"/>
        <v>0</v>
      </c>
      <c r="I240" s="437"/>
    </row>
    <row r="243" spans="2:9" ht="15.75">
      <c r="B243" s="460" t="str">
        <f>$B$45</f>
        <v>TOTAL COST SHARING FUNDS</v>
      </c>
      <c r="C243" s="461" t="s">
        <v>137</v>
      </c>
      <c r="D243" s="461" t="s">
        <v>138</v>
      </c>
      <c r="E243" s="461" t="s">
        <v>139</v>
      </c>
      <c r="F243" s="461" t="s">
        <v>91</v>
      </c>
      <c r="G243" s="461" t="s">
        <v>92</v>
      </c>
      <c r="H243" s="461" t="s">
        <v>447</v>
      </c>
      <c r="I243" s="436"/>
    </row>
    <row r="244" spans="2:9" ht="15.75">
      <c r="B244" s="463" t="s">
        <v>447</v>
      </c>
      <c r="C244" s="462">
        <f>SUM(C240+C226)</f>
        <v>0</v>
      </c>
      <c r="D244" s="462">
        <f>SUM(D240+D226)</f>
        <v>0</v>
      </c>
      <c r="E244" s="462">
        <f>SUM(E240+E226)</f>
        <v>0</v>
      </c>
      <c r="F244" s="462">
        <f>SUM(F240+F226)</f>
        <v>0</v>
      </c>
      <c r="G244" s="462">
        <f>SUM(G240+G226)</f>
        <v>0</v>
      </c>
      <c r="H244" s="462">
        <f>SUM(C244:G244)</f>
        <v>0</v>
      </c>
      <c r="I244" s="437"/>
    </row>
    <row r="246" spans="2:9" ht="48" customHeight="1">
      <c r="B246" s="1032" t="str">
        <f t="shared" ref="B246" si="30">$B$48</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246" s="1033"/>
      <c r="D246" s="1033"/>
      <c r="E246" s="1033"/>
      <c r="F246" s="1033"/>
      <c r="G246" s="1033"/>
      <c r="H246" s="1033"/>
      <c r="I246" s="1034"/>
    </row>
    <row r="247" spans="2:9">
      <c r="B247" s="438"/>
      <c r="I247" s="441"/>
    </row>
    <row r="248" spans="2:9">
      <c r="B248" s="438"/>
      <c r="I248" s="441"/>
    </row>
    <row r="249" spans="2:9" ht="15.75" thickBot="1">
      <c r="B249" s="464"/>
      <c r="C249" s="431"/>
      <c r="E249" s="431"/>
      <c r="F249" s="431"/>
      <c r="G249" s="431"/>
      <c r="I249" s="441"/>
    </row>
    <row r="250" spans="2:9">
      <c r="B250" s="438" t="s">
        <v>449</v>
      </c>
      <c r="C250" s="20" t="s">
        <v>452</v>
      </c>
      <c r="E250" s="20" t="s">
        <v>450</v>
      </c>
      <c r="G250" s="20" t="s">
        <v>452</v>
      </c>
      <c r="I250" s="441"/>
    </row>
    <row r="251" spans="2:9">
      <c r="B251" s="438"/>
      <c r="I251" s="441"/>
    </row>
    <row r="252" spans="2:9">
      <c r="B252" s="438"/>
      <c r="I252" s="441"/>
    </row>
    <row r="253" spans="2:9" ht="15.75" thickBot="1">
      <c r="B253" s="464"/>
      <c r="C253" s="431"/>
      <c r="E253" s="431"/>
      <c r="F253" s="431"/>
      <c r="G253" s="431"/>
      <c r="I253" s="441"/>
    </row>
    <row r="254" spans="2:9">
      <c r="B254" s="438" t="s">
        <v>451</v>
      </c>
      <c r="C254" s="20" t="s">
        <v>452</v>
      </c>
      <c r="E254" s="20" t="s">
        <v>455</v>
      </c>
      <c r="G254" s="20" t="s">
        <v>452</v>
      </c>
      <c r="I254" s="441"/>
    </row>
    <row r="255" spans="2:9">
      <c r="B255" s="597"/>
      <c r="I255" s="441"/>
    </row>
    <row r="256" spans="2:9">
      <c r="B256" s="597"/>
      <c r="I256" s="441"/>
    </row>
    <row r="257" spans="2:9" ht="15.75" thickBot="1">
      <c r="B257" s="598"/>
      <c r="C257" s="431"/>
      <c r="I257" s="441"/>
    </row>
    <row r="258" spans="2:9">
      <c r="B258" s="438" t="s">
        <v>492</v>
      </c>
      <c r="C258" s="20" t="s">
        <v>452</v>
      </c>
      <c r="I258" s="441"/>
    </row>
    <row r="259" spans="2:9">
      <c r="B259" s="438"/>
      <c r="I259" s="441"/>
    </row>
    <row r="260" spans="2:9">
      <c r="B260" s="438"/>
      <c r="I260" s="441"/>
    </row>
    <row r="261" spans="2:9" ht="15.75" thickBot="1">
      <c r="B261" s="464"/>
      <c r="C261" s="431"/>
      <c r="I261" s="441"/>
    </row>
    <row r="262" spans="2:9">
      <c r="B262" s="438" t="s">
        <v>493</v>
      </c>
      <c r="C262" s="20" t="s">
        <v>452</v>
      </c>
      <c r="I262" s="441"/>
    </row>
    <row r="263" spans="2:9">
      <c r="B263" s="465"/>
      <c r="C263" s="443"/>
      <c r="D263" s="443"/>
      <c r="E263" s="443"/>
      <c r="F263" s="443"/>
      <c r="G263" s="443"/>
      <c r="H263" s="443"/>
      <c r="I263" s="437"/>
    </row>
    <row r="266" spans="2:9" ht="72" customHeight="1">
      <c r="E266" s="1035" t="str">
        <f t="shared" ref="E266" si="31">$E$2</f>
        <v>COST SHARING/MATCH FORM</v>
      </c>
      <c r="F266" s="1035"/>
      <c r="G266" s="1035"/>
      <c r="H266" s="1035"/>
      <c r="I266" s="1035"/>
    </row>
    <row r="267" spans="2:9" ht="18">
      <c r="B267" s="470" t="s">
        <v>456</v>
      </c>
      <c r="I267" s="469" t="str">
        <f>$I$3</f>
        <v>V 08.26.21</v>
      </c>
    </row>
    <row r="268" spans="2:9" ht="15.75">
      <c r="B268" s="16" t="s">
        <v>142</v>
      </c>
      <c r="C268" s="20">
        <f>'CS-Match'!D1</f>
        <v>0</v>
      </c>
    </row>
    <row r="269" spans="2:9" ht="15.75">
      <c r="B269" s="16" t="s">
        <v>146</v>
      </c>
      <c r="C269" s="20">
        <f>'CS-Match'!D2</f>
        <v>0</v>
      </c>
    </row>
    <row r="270" spans="2:9" ht="15.75">
      <c r="B270" s="9" t="s">
        <v>144</v>
      </c>
      <c r="C270" s="432">
        <f>'CS-Match'!D3</f>
        <v>0</v>
      </c>
    </row>
    <row r="271" spans="2:9" ht="15.75">
      <c r="B271" s="69" t="s">
        <v>145</v>
      </c>
      <c r="C271" s="432">
        <f>'CS-Match'!D4</f>
        <v>0</v>
      </c>
    </row>
    <row r="272" spans="2:9" ht="15.75">
      <c r="B272" s="69" t="s">
        <v>448</v>
      </c>
      <c r="C272" s="20" t="str">
        <f>'CS-Match'!DO8</f>
        <v>Dept #5 Match Budget</v>
      </c>
    </row>
    <row r="273" spans="1:10" ht="15.75">
      <c r="B273" s="9" t="s">
        <v>49</v>
      </c>
      <c r="C273" s="20">
        <f>'CS-Match'!D5</f>
        <v>0</v>
      </c>
    </row>
    <row r="274" spans="1:10" ht="15.75">
      <c r="B274" s="69" t="s">
        <v>466</v>
      </c>
      <c r="C274" s="20">
        <f>'CS-Match'!D6</f>
        <v>0</v>
      </c>
    </row>
    <row r="275" spans="1:10" ht="15.75">
      <c r="B275" s="434" t="str">
        <f>B11</f>
        <v>COST SHARE/MATCH TERMS</v>
      </c>
      <c r="C275" s="1036"/>
      <c r="D275" s="1036"/>
    </row>
    <row r="276" spans="1:10" ht="15.75">
      <c r="B276" s="434" t="str">
        <f>B12</f>
        <v>TOTAL CS/M COMMITMENT</v>
      </c>
      <c r="C276" s="471">
        <f>'CS-Match'!L3</f>
        <v>0</v>
      </c>
    </row>
    <row r="277" spans="1:10" ht="15.75">
      <c r="B277" s="434"/>
    </row>
    <row r="278" spans="1:10" ht="48" customHeight="1">
      <c r="B278" s="1037" t="str">
        <f t="shared" ref="B278" si="32">$B$14</f>
        <v>This form must be completed for all mandatory Cost Sharing/Matching (CS/M) requirements, regardless of whether the proposal is for research, training or other sponsored activities. Information from the sponsor detailing the Cost Sharing/Matching requirement must also be included with this form. For third party contributions, a letter from the third party contributors indicating the amount of Cost sharing/matching funds is required. UA cost sharing/match cost share policy (D-01) does not allow voluntary matching funds/cost sharing. Cost Sharing/Matching beyond the minimum required by the sponsor is strongly discouraged and must be fully justified.</v>
      </c>
      <c r="C278" s="1037"/>
      <c r="D278" s="1037"/>
      <c r="E278" s="1037"/>
      <c r="F278" s="1037"/>
      <c r="G278" s="1037"/>
      <c r="H278" s="1037"/>
      <c r="I278" s="1037"/>
    </row>
    <row r="280" spans="1:10" ht="15.75">
      <c r="B280" s="1038" t="str">
        <f t="shared" ref="B280" si="33">$B$16</f>
        <v>UAF FUND 1 COST SHARE/ MATCH FUNDS</v>
      </c>
      <c r="C280" s="1039"/>
      <c r="D280" s="1039"/>
      <c r="E280" s="1039"/>
      <c r="F280" s="1039"/>
      <c r="G280" s="1039"/>
      <c r="H280" s="1039"/>
      <c r="I280" s="1040"/>
    </row>
    <row r="281" spans="1:10" ht="16.5" thickBot="1">
      <c r="A281" s="429"/>
      <c r="B281" s="466"/>
      <c r="C281" s="467" t="s">
        <v>137</v>
      </c>
      <c r="D281" s="467" t="s">
        <v>138</v>
      </c>
      <c r="E281" s="467" t="s">
        <v>139</v>
      </c>
      <c r="F281" s="467" t="s">
        <v>91</v>
      </c>
      <c r="G281" s="467" t="s">
        <v>92</v>
      </c>
      <c r="H281" s="468" t="s">
        <v>447</v>
      </c>
      <c r="I281" s="442"/>
      <c r="J281" s="429"/>
    </row>
    <row r="282" spans="1:10">
      <c r="B282" s="449" t="s">
        <v>440</v>
      </c>
      <c r="C282" s="450">
        <f>'CS-Match'!DO74</f>
        <v>0</v>
      </c>
      <c r="D282" s="450">
        <f>'CS-Match'!DQ74</f>
        <v>0</v>
      </c>
      <c r="E282" s="450">
        <f>'CS-Match'!DS74</f>
        <v>0</v>
      </c>
      <c r="F282" s="450">
        <f>'CS-Match'!DU74</f>
        <v>0</v>
      </c>
      <c r="G282" s="450">
        <f>'CS-Match'!DW74</f>
        <v>0</v>
      </c>
      <c r="H282" s="450">
        <f>SUM(C282:G282)</f>
        <v>0</v>
      </c>
      <c r="I282" s="441"/>
    </row>
    <row r="283" spans="1:10">
      <c r="B283" s="438" t="s">
        <v>441</v>
      </c>
      <c r="C283" s="433">
        <f>'CS-Match'!DO145</f>
        <v>0</v>
      </c>
      <c r="D283" s="433">
        <f>'CS-Match'!DQ145</f>
        <v>0</v>
      </c>
      <c r="E283" s="433">
        <f>'CS-Match'!DS145</f>
        <v>0</v>
      </c>
      <c r="F283" s="433">
        <f>'CS-Match'!DU145</f>
        <v>0</v>
      </c>
      <c r="G283" s="433">
        <f>'CS-Match'!DW145</f>
        <v>0</v>
      </c>
      <c r="H283" s="433">
        <f t="shared" ref="H283:H291" si="34">SUM(C283:G283)</f>
        <v>0</v>
      </c>
      <c r="I283" s="441"/>
    </row>
    <row r="284" spans="1:10">
      <c r="B284" s="449" t="s">
        <v>442</v>
      </c>
      <c r="C284" s="450">
        <f>'CS-Match'!DO529</f>
        <v>0</v>
      </c>
      <c r="D284" s="450">
        <f>'CS-Match'!DQ529</f>
        <v>0</v>
      </c>
      <c r="E284" s="450">
        <f>'CS-Match'!DS529</f>
        <v>0</v>
      </c>
      <c r="F284" s="450">
        <f>'CS-Match'!DU529</f>
        <v>0</v>
      </c>
      <c r="G284" s="450">
        <f>'CS-Match'!DW529</f>
        <v>0</v>
      </c>
      <c r="H284" s="450">
        <f t="shared" si="34"/>
        <v>0</v>
      </c>
      <c r="I284" s="441"/>
    </row>
    <row r="285" spans="1:10">
      <c r="B285" s="438" t="s">
        <v>453</v>
      </c>
      <c r="C285" s="433">
        <f>'CS-Match'!DO564</f>
        <v>0</v>
      </c>
      <c r="D285" s="433">
        <f>'CS-Match'!DQ564</f>
        <v>0</v>
      </c>
      <c r="E285" s="433">
        <f>'CS-Match'!DS564</f>
        <v>0</v>
      </c>
      <c r="F285" s="433">
        <f>'CS-Match'!DU564</f>
        <v>0</v>
      </c>
      <c r="G285" s="433">
        <f>'CS-Match'!DW564</f>
        <v>0</v>
      </c>
      <c r="H285" s="433">
        <f t="shared" si="34"/>
        <v>0</v>
      </c>
      <c r="I285" s="441"/>
    </row>
    <row r="286" spans="1:10">
      <c r="B286" s="449" t="s">
        <v>454</v>
      </c>
      <c r="C286" s="450">
        <f>'CS-Match'!DO586</f>
        <v>0</v>
      </c>
      <c r="D286" s="450">
        <f>'CS-Match'!DQ586</f>
        <v>0</v>
      </c>
      <c r="E286" s="450">
        <f>'CS-Match'!DH638</f>
        <v>0</v>
      </c>
      <c r="F286" s="450">
        <f>'CS-Match'!DJ638</f>
        <v>0</v>
      </c>
      <c r="G286" s="450">
        <f>'CS-Match'!DL638</f>
        <v>0</v>
      </c>
      <c r="H286" s="450">
        <f t="shared" si="34"/>
        <v>0</v>
      </c>
      <c r="I286" s="441"/>
    </row>
    <row r="287" spans="1:10">
      <c r="B287" s="438" t="s">
        <v>445</v>
      </c>
      <c r="C287" s="433">
        <f>'CS-Match'!DO608</f>
        <v>0</v>
      </c>
      <c r="D287" s="433">
        <f>'CS-Match'!DQ608</f>
        <v>0</v>
      </c>
      <c r="E287" s="433">
        <f>'CS-Match'!DS608</f>
        <v>0</v>
      </c>
      <c r="F287" s="433">
        <f>'CS-Match'!DU608</f>
        <v>0</v>
      </c>
      <c r="G287" s="433">
        <f>'CS-Match'!DW608</f>
        <v>0</v>
      </c>
      <c r="H287" s="433">
        <f t="shared" si="34"/>
        <v>0</v>
      </c>
      <c r="I287" s="441"/>
    </row>
    <row r="288" spans="1:10">
      <c r="B288" s="449" t="s">
        <v>446</v>
      </c>
      <c r="C288" s="450">
        <f>'CS-Match'!DO612</f>
        <v>0</v>
      </c>
      <c r="D288" s="450">
        <f>'CS-Match'!DQ612</f>
        <v>0</v>
      </c>
      <c r="E288" s="450">
        <f>'CS-Match'!DS612</f>
        <v>0</v>
      </c>
      <c r="F288" s="450">
        <f>'CS-Match'!DU612</f>
        <v>0</v>
      </c>
      <c r="G288" s="450">
        <f>'CS-Match'!DW612</f>
        <v>0</v>
      </c>
      <c r="H288" s="450">
        <f t="shared" si="34"/>
        <v>0</v>
      </c>
      <c r="I288" s="441"/>
    </row>
    <row r="289" spans="2:9">
      <c r="B289" s="438" t="s">
        <v>444</v>
      </c>
      <c r="C289" s="433">
        <f>'CS-Match'!DO630+'CS-Match'!DO652+'CS-Match'!DO664+'CS-Match'!DO676</f>
        <v>0</v>
      </c>
      <c r="D289" s="433">
        <f>'CS-Match'!DQ630+'CS-Match'!DQ652+'CS-Match'!DQ664+'CS-Match'!DQ676</f>
        <v>0</v>
      </c>
      <c r="E289" s="433">
        <f>'CS-Match'!DS630+'CS-Match'!DS652+'CS-Match'!DS664+'CS-Match'!DS676</f>
        <v>0</v>
      </c>
      <c r="F289" s="433">
        <f>'CS-Match'!DU630+'CS-Match'!DU652+'CS-Match'!DU664+'CS-Match'!DU676</f>
        <v>0</v>
      </c>
      <c r="G289" s="433">
        <f>'CS-Match'!DW630+'CS-Match'!DW652+'CS-Match'!DW664+'CS-Match'!DW676</f>
        <v>0</v>
      </c>
      <c r="H289" s="433">
        <f t="shared" si="34"/>
        <v>0</v>
      </c>
      <c r="I289" s="441"/>
    </row>
    <row r="290" spans="2:9">
      <c r="B290" s="451" t="s">
        <v>443</v>
      </c>
      <c r="C290" s="452">
        <f>'CS-Match'!DO700</f>
        <v>0</v>
      </c>
      <c r="D290" s="452">
        <f>'CS-Match'!DQ700</f>
        <v>0</v>
      </c>
      <c r="E290" s="452">
        <f>'CS-Match'!DS700</f>
        <v>0</v>
      </c>
      <c r="F290" s="452">
        <f>'CS-Match'!DU700</f>
        <v>0</v>
      </c>
      <c r="G290" s="452">
        <f>'CS-Match'!DW700</f>
        <v>0</v>
      </c>
      <c r="H290" s="450">
        <f t="shared" si="34"/>
        <v>0</v>
      </c>
      <c r="I290" s="441"/>
    </row>
    <row r="291" spans="2:9" ht="15.75" thickBot="1">
      <c r="B291" s="446" t="s">
        <v>308</v>
      </c>
      <c r="C291" s="447">
        <f>'CS-Match'!DO707</f>
        <v>0</v>
      </c>
      <c r="D291" s="447">
        <f>'CS-Match'!DQ707</f>
        <v>0</v>
      </c>
      <c r="E291" s="447">
        <f>'CS-Match'!DS707</f>
        <v>0</v>
      </c>
      <c r="F291" s="447">
        <f>'CS-Match'!DU707</f>
        <v>0</v>
      </c>
      <c r="G291" s="447">
        <f>'CS-Match'!DW707</f>
        <v>0</v>
      </c>
      <c r="H291" s="447">
        <f t="shared" si="34"/>
        <v>0</v>
      </c>
      <c r="I291" s="441"/>
    </row>
    <row r="292" spans="2:9" ht="16.5" thickTop="1">
      <c r="B292" s="453" t="s">
        <v>447</v>
      </c>
      <c r="C292" s="454">
        <f>SUM(C282:C291)</f>
        <v>0</v>
      </c>
      <c r="D292" s="454">
        <f t="shared" ref="D292" si="35">SUM(D282:D291)</f>
        <v>0</v>
      </c>
      <c r="E292" s="454">
        <f>'CS-Match'!DS586</f>
        <v>0</v>
      </c>
      <c r="F292" s="454">
        <f>'CS-Match'!DU586</f>
        <v>0</v>
      </c>
      <c r="G292" s="454">
        <f>'CS-Match'!DW586</f>
        <v>0</v>
      </c>
      <c r="H292" s="455">
        <f>SUM(H282:H291)</f>
        <v>0</v>
      </c>
      <c r="I292" s="437"/>
    </row>
    <row r="293" spans="2:9" ht="15.75">
      <c r="C293" s="433"/>
      <c r="D293" s="433"/>
      <c r="E293" s="433"/>
      <c r="F293" s="433"/>
      <c r="G293" s="433"/>
      <c r="H293" s="430"/>
    </row>
    <row r="294" spans="2:9" ht="15.75">
      <c r="B294" s="1038" t="s">
        <v>471</v>
      </c>
      <c r="C294" s="1039"/>
      <c r="D294" s="1039"/>
      <c r="E294" s="1039"/>
      <c r="F294" s="1039"/>
      <c r="G294" s="1039"/>
      <c r="H294" s="1039"/>
      <c r="I294" s="1040"/>
    </row>
    <row r="295" spans="2:9" ht="30">
      <c r="B295" s="438"/>
      <c r="C295" s="444" t="s">
        <v>137</v>
      </c>
      <c r="D295" s="444" t="s">
        <v>138</v>
      </c>
      <c r="E295" s="444" t="s">
        <v>139</v>
      </c>
      <c r="F295" s="444" t="s">
        <v>91</v>
      </c>
      <c r="G295" s="444" t="s">
        <v>92</v>
      </c>
      <c r="H295" s="445" t="s">
        <v>447</v>
      </c>
      <c r="I295" s="439" t="s">
        <v>461</v>
      </c>
    </row>
    <row r="296" spans="2:9">
      <c r="B296" s="456">
        <f>'CS-Match'!C678</f>
        <v>0</v>
      </c>
      <c r="C296" s="450">
        <f>'CS-Match'!DO678</f>
        <v>0</v>
      </c>
      <c r="D296" s="450">
        <f>'CS-Match'!DQ678</f>
        <v>0</v>
      </c>
      <c r="E296" s="450">
        <f>'CS-Match'!DS678</f>
        <v>0</v>
      </c>
      <c r="F296" s="450">
        <f>'CS-Match'!DU678</f>
        <v>0</v>
      </c>
      <c r="G296" s="450">
        <f>'CS-Match'!DW678</f>
        <v>0</v>
      </c>
      <c r="H296" s="457">
        <f>SUM(C296:G296)</f>
        <v>0</v>
      </c>
      <c r="I296" s="442" t="s">
        <v>458</v>
      </c>
    </row>
    <row r="297" spans="2:9">
      <c r="B297" s="440">
        <f>'CS-Match'!C679</f>
        <v>0</v>
      </c>
      <c r="C297" s="473">
        <f>'CS-Match'!DO679</f>
        <v>0</v>
      </c>
      <c r="D297" s="473">
        <f>'CS-Match'!DQ679</f>
        <v>0</v>
      </c>
      <c r="E297" s="473">
        <f>'CS-Match'!DS679</f>
        <v>0</v>
      </c>
      <c r="F297" s="473">
        <f>'CS-Match'!DU679</f>
        <v>0</v>
      </c>
      <c r="G297" s="473">
        <f>'CS-Match'!DW679</f>
        <v>0</v>
      </c>
      <c r="H297" s="435">
        <f t="shared" ref="H297:H305" si="36">SUM(C297:G297)</f>
        <v>0</v>
      </c>
      <c r="I297" s="442" t="s">
        <v>458</v>
      </c>
    </row>
    <row r="298" spans="2:9">
      <c r="B298" s="456">
        <f>'CS-Match'!C680</f>
        <v>0</v>
      </c>
      <c r="C298" s="450">
        <f>'CS-Match'!DO680</f>
        <v>0</v>
      </c>
      <c r="D298" s="450">
        <f>'CS-Match'!DQ680</f>
        <v>0</v>
      </c>
      <c r="E298" s="450">
        <f>'CS-Match'!DS680</f>
        <v>0</v>
      </c>
      <c r="F298" s="450">
        <f>'CS-Match'!DU680</f>
        <v>0</v>
      </c>
      <c r="G298" s="450">
        <f>'CS-Match'!DW680</f>
        <v>0</v>
      </c>
      <c r="H298" s="457">
        <f t="shared" si="36"/>
        <v>0</v>
      </c>
      <c r="I298" s="442" t="s">
        <v>458</v>
      </c>
    </row>
    <row r="299" spans="2:9">
      <c r="B299" s="440">
        <f>'CS-Match'!C681</f>
        <v>0</v>
      </c>
      <c r="C299" s="473">
        <f>'CS-Match'!DO681</f>
        <v>0</v>
      </c>
      <c r="D299" s="473">
        <f>'CS-Match'!DQ681</f>
        <v>0</v>
      </c>
      <c r="E299" s="473">
        <f>'CS-Match'!DS681</f>
        <v>0</v>
      </c>
      <c r="F299" s="473">
        <f>'CS-Match'!DU681</f>
        <v>0</v>
      </c>
      <c r="G299" s="473">
        <f>'CS-Match'!DW681</f>
        <v>0</v>
      </c>
      <c r="H299" s="435">
        <f t="shared" si="36"/>
        <v>0</v>
      </c>
      <c r="I299" s="442" t="s">
        <v>458</v>
      </c>
    </row>
    <row r="300" spans="2:9">
      <c r="B300" s="456">
        <f>'CS-Match'!C682</f>
        <v>0</v>
      </c>
      <c r="C300" s="450">
        <f>'CS-Match'!DO682</f>
        <v>0</v>
      </c>
      <c r="D300" s="450">
        <f>'CS-Match'!DQ682</f>
        <v>0</v>
      </c>
      <c r="E300" s="450">
        <f>'CS-Match'!DS682</f>
        <v>0</v>
      </c>
      <c r="F300" s="450">
        <f>'CS-Match'!DU682</f>
        <v>0</v>
      </c>
      <c r="G300" s="450">
        <f>'CS-Match'!DW682</f>
        <v>0</v>
      </c>
      <c r="H300" s="457">
        <f t="shared" si="36"/>
        <v>0</v>
      </c>
      <c r="I300" s="441" t="s">
        <v>458</v>
      </c>
    </row>
    <row r="301" spans="2:9">
      <c r="B301" s="440">
        <f>'CS-Match'!C683</f>
        <v>0</v>
      </c>
      <c r="C301" s="473">
        <f>'CS-Match'!DO683</f>
        <v>0</v>
      </c>
      <c r="D301" s="473">
        <f>'CS-Match'!DQ683</f>
        <v>0</v>
      </c>
      <c r="E301" s="473">
        <f>'CS-Match'!DS683</f>
        <v>0</v>
      </c>
      <c r="F301" s="473">
        <f>'CS-Match'!DU683</f>
        <v>0</v>
      </c>
      <c r="G301" s="473">
        <f>'CS-Match'!DW683</f>
        <v>0</v>
      </c>
      <c r="H301" s="435">
        <f t="shared" si="36"/>
        <v>0</v>
      </c>
      <c r="I301" s="441" t="s">
        <v>458</v>
      </c>
    </row>
    <row r="302" spans="2:9">
      <c r="B302" s="456">
        <f>'CS-Match'!C684</f>
        <v>0</v>
      </c>
      <c r="C302" s="450">
        <f>'CS-Match'!DO684</f>
        <v>0</v>
      </c>
      <c r="D302" s="450">
        <f>'CS-Match'!DQ684</f>
        <v>0</v>
      </c>
      <c r="E302" s="450">
        <f>'CS-Match'!DS684</f>
        <v>0</v>
      </c>
      <c r="F302" s="450">
        <f>'CS-Match'!DU684</f>
        <v>0</v>
      </c>
      <c r="G302" s="450">
        <f>'CS-Match'!DW684</f>
        <v>0</v>
      </c>
      <c r="H302" s="457">
        <f t="shared" si="36"/>
        <v>0</v>
      </c>
      <c r="I302" s="441" t="s">
        <v>458</v>
      </c>
    </row>
    <row r="303" spans="2:9">
      <c r="B303" s="440">
        <f>'CS-Match'!C685</f>
        <v>0</v>
      </c>
      <c r="C303" s="473">
        <f>'CS-Match'!DO685</f>
        <v>0</v>
      </c>
      <c r="D303" s="473">
        <f>'CS-Match'!DQ685</f>
        <v>0</v>
      </c>
      <c r="E303" s="473">
        <f>'CS-Match'!DS685</f>
        <v>0</v>
      </c>
      <c r="F303" s="473">
        <f>'CS-Match'!DU685</f>
        <v>0</v>
      </c>
      <c r="G303" s="473">
        <f>'CS-Match'!DW685</f>
        <v>0</v>
      </c>
      <c r="H303" s="435">
        <f t="shared" si="36"/>
        <v>0</v>
      </c>
      <c r="I303" s="441" t="s">
        <v>458</v>
      </c>
    </row>
    <row r="304" spans="2:9">
      <c r="B304" s="456">
        <f>'CS-Match'!C686</f>
        <v>0</v>
      </c>
      <c r="C304" s="450">
        <f>'CS-Match'!DO686</f>
        <v>0</v>
      </c>
      <c r="D304" s="450">
        <f>'CS-Match'!DQ686</f>
        <v>0</v>
      </c>
      <c r="E304" s="450">
        <f>'CS-Match'!DS686</f>
        <v>0</v>
      </c>
      <c r="F304" s="450">
        <f>'CS-Match'!DU686</f>
        <v>0</v>
      </c>
      <c r="G304" s="450">
        <f>'CS-Match'!DW686</f>
        <v>0</v>
      </c>
      <c r="H304" s="457">
        <f t="shared" si="36"/>
        <v>0</v>
      </c>
      <c r="I304" s="441" t="s">
        <v>458</v>
      </c>
    </row>
    <row r="305" spans="2:9" ht="15.75" thickBot="1">
      <c r="B305" s="474">
        <f>'CS-Match'!C687</f>
        <v>0</v>
      </c>
      <c r="C305" s="475">
        <f>'CS-Match'!DO687</f>
        <v>0</v>
      </c>
      <c r="D305" s="475">
        <f>'CS-Match'!DQ687</f>
        <v>0</v>
      </c>
      <c r="E305" s="475">
        <f>'CS-Match'!DS687</f>
        <v>0</v>
      </c>
      <c r="F305" s="475">
        <f>'CS-Match'!DU687</f>
        <v>0</v>
      </c>
      <c r="G305" s="475">
        <f>'CS-Match'!DW687</f>
        <v>0</v>
      </c>
      <c r="H305" s="448">
        <f t="shared" si="36"/>
        <v>0</v>
      </c>
      <c r="I305" s="441" t="s">
        <v>458</v>
      </c>
    </row>
    <row r="306" spans="2:9" ht="16.5" thickTop="1">
      <c r="B306" s="453" t="s">
        <v>447</v>
      </c>
      <c r="C306" s="458">
        <f t="shared" ref="C306:H306" si="37">SUM(C296:C305)</f>
        <v>0</v>
      </c>
      <c r="D306" s="458">
        <f t="shared" si="37"/>
        <v>0</v>
      </c>
      <c r="E306" s="458">
        <f t="shared" si="37"/>
        <v>0</v>
      </c>
      <c r="F306" s="458">
        <f t="shared" si="37"/>
        <v>0</v>
      </c>
      <c r="G306" s="458">
        <f t="shared" si="37"/>
        <v>0</v>
      </c>
      <c r="H306" s="459">
        <f t="shared" si="37"/>
        <v>0</v>
      </c>
      <c r="I306" s="437"/>
    </row>
    <row r="309" spans="2:9" ht="15.75">
      <c r="B309" s="460" t="str">
        <f>$B$45</f>
        <v>TOTAL COST SHARING FUNDS</v>
      </c>
      <c r="C309" s="461" t="s">
        <v>137</v>
      </c>
      <c r="D309" s="461" t="s">
        <v>138</v>
      </c>
      <c r="E309" s="461" t="s">
        <v>139</v>
      </c>
      <c r="F309" s="461" t="s">
        <v>91</v>
      </c>
      <c r="G309" s="461" t="s">
        <v>92</v>
      </c>
      <c r="H309" s="461" t="s">
        <v>447</v>
      </c>
      <c r="I309" s="436"/>
    </row>
    <row r="310" spans="2:9" ht="15.75">
      <c r="B310" s="463" t="s">
        <v>447</v>
      </c>
      <c r="C310" s="462">
        <f>SUM(C306+C292)</f>
        <v>0</v>
      </c>
      <c r="D310" s="462">
        <f>SUM(D306+D292)</f>
        <v>0</v>
      </c>
      <c r="E310" s="462">
        <f>SUM(E306+E292)</f>
        <v>0</v>
      </c>
      <c r="F310" s="462">
        <f>SUM(F306+F292)</f>
        <v>0</v>
      </c>
      <c r="G310" s="462">
        <f>SUM(G306+G292)</f>
        <v>0</v>
      </c>
      <c r="H310" s="462">
        <f>SUM(C310:G310)</f>
        <v>0</v>
      </c>
      <c r="I310" s="437"/>
    </row>
    <row r="312" spans="2:9" ht="48" customHeight="1">
      <c r="B312" s="1032" t="str">
        <f t="shared" ref="B312" si="38">$B$48</f>
        <v>I authorize the use of funds listed above for the purposes of Cost sharing/Matching for this project from the department/unit account listed above. I understand that the proposing unit is ultimately responsible for paying these CS/M commitments including third party commitments if the third party fails to provide its contributions.  I certify that the costs and/or account number(s) stated on this form represent costs and/or projects directly related to the work statement of the named proposal/project, and represent allowable cost sharing per 2 CFR 200.306 and UA policy (D-01).</v>
      </c>
      <c r="C312" s="1033"/>
      <c r="D312" s="1033"/>
      <c r="E312" s="1033"/>
      <c r="F312" s="1033"/>
      <c r="G312" s="1033"/>
      <c r="H312" s="1033"/>
      <c r="I312" s="1034"/>
    </row>
    <row r="313" spans="2:9">
      <c r="B313" s="438"/>
      <c r="I313" s="441"/>
    </row>
    <row r="314" spans="2:9">
      <c r="B314" s="438"/>
      <c r="I314" s="441"/>
    </row>
    <row r="315" spans="2:9" ht="15.75" thickBot="1">
      <c r="B315" s="464"/>
      <c r="C315" s="431"/>
      <c r="E315" s="431"/>
      <c r="F315" s="431"/>
      <c r="G315" s="431"/>
      <c r="I315" s="441"/>
    </row>
    <row r="316" spans="2:9">
      <c r="B316" s="438" t="s">
        <v>449</v>
      </c>
      <c r="C316" s="20" t="s">
        <v>452</v>
      </c>
      <c r="E316" s="20" t="s">
        <v>450</v>
      </c>
      <c r="G316" s="20" t="s">
        <v>452</v>
      </c>
      <c r="I316" s="441"/>
    </row>
    <row r="317" spans="2:9">
      <c r="B317" s="438"/>
      <c r="I317" s="441"/>
    </row>
    <row r="318" spans="2:9">
      <c r="B318" s="438"/>
      <c r="I318" s="441"/>
    </row>
    <row r="319" spans="2:9" ht="15.75" thickBot="1">
      <c r="B319" s="464"/>
      <c r="C319" s="431"/>
      <c r="E319" s="431"/>
      <c r="F319" s="431"/>
      <c r="G319" s="431"/>
      <c r="I319" s="441"/>
    </row>
    <row r="320" spans="2:9">
      <c r="B320" s="438" t="s">
        <v>451</v>
      </c>
      <c r="C320" s="20" t="s">
        <v>452</v>
      </c>
      <c r="E320" s="20" t="s">
        <v>455</v>
      </c>
      <c r="G320" s="20" t="s">
        <v>452</v>
      </c>
      <c r="I320" s="441"/>
    </row>
    <row r="321" spans="2:9">
      <c r="B321" s="597"/>
      <c r="I321" s="441"/>
    </row>
    <row r="322" spans="2:9">
      <c r="B322" s="597"/>
      <c r="I322" s="441"/>
    </row>
    <row r="323" spans="2:9" ht="15.75" thickBot="1">
      <c r="B323" s="598"/>
      <c r="C323" s="431"/>
      <c r="I323" s="441"/>
    </row>
    <row r="324" spans="2:9">
      <c r="B324" s="438" t="s">
        <v>492</v>
      </c>
      <c r="C324" s="20" t="s">
        <v>452</v>
      </c>
      <c r="I324" s="441"/>
    </row>
    <row r="325" spans="2:9">
      <c r="B325" s="438"/>
      <c r="I325" s="441"/>
    </row>
    <row r="326" spans="2:9">
      <c r="B326" s="438"/>
      <c r="I326" s="441"/>
    </row>
    <row r="327" spans="2:9" ht="15.75" thickBot="1">
      <c r="B327" s="464"/>
      <c r="C327" s="431"/>
      <c r="I327" s="441"/>
    </row>
    <row r="328" spans="2:9">
      <c r="B328" s="438" t="s">
        <v>493</v>
      </c>
      <c r="C328" s="20" t="s">
        <v>452</v>
      </c>
      <c r="I328" s="441"/>
    </row>
    <row r="329" spans="2:9">
      <c r="B329" s="465"/>
      <c r="C329" s="443"/>
      <c r="D329" s="443"/>
      <c r="E329" s="443"/>
      <c r="F329" s="443"/>
      <c r="G329" s="443"/>
      <c r="H329" s="443"/>
      <c r="I329" s="437"/>
    </row>
  </sheetData>
  <mergeCells count="30">
    <mergeCell ref="B228:I228"/>
    <mergeCell ref="B246:I246"/>
    <mergeCell ref="B180:I180"/>
    <mergeCell ref="E200:I200"/>
    <mergeCell ref="C209:D209"/>
    <mergeCell ref="B212:I212"/>
    <mergeCell ref="B214:I214"/>
    <mergeCell ref="E134:I134"/>
    <mergeCell ref="C143:D143"/>
    <mergeCell ref="B146:I146"/>
    <mergeCell ref="B148:I148"/>
    <mergeCell ref="B162:I162"/>
    <mergeCell ref="E2:I2"/>
    <mergeCell ref="B14:I14"/>
    <mergeCell ref="B16:I16"/>
    <mergeCell ref="B30:I30"/>
    <mergeCell ref="B48:I48"/>
    <mergeCell ref="C11:D11"/>
    <mergeCell ref="B114:I114"/>
    <mergeCell ref="E68:I68"/>
    <mergeCell ref="C77:D77"/>
    <mergeCell ref="B80:I80"/>
    <mergeCell ref="B82:I82"/>
    <mergeCell ref="B96:I96"/>
    <mergeCell ref="B312:I312"/>
    <mergeCell ref="E266:I266"/>
    <mergeCell ref="C275:D275"/>
    <mergeCell ref="B278:I278"/>
    <mergeCell ref="B280:I280"/>
    <mergeCell ref="B294:I294"/>
  </mergeCells>
  <dataValidations count="1">
    <dataValidation type="list" allowBlank="1" showInputMessage="1" showErrorMessage="1" promptTitle="Yes/No" sqref="I98:I107 I296:I305 I230:I239 I164:I173" xr:uid="{14F98DD8-1B45-493D-AF28-508D1FE3EAE9}">
      <formula1>$A$131:$A$133</formula1>
    </dataValidation>
  </dataValidations>
  <printOptions horizontalCentered="1"/>
  <pageMargins left="0.25" right="0.25" top="0.25" bottom="0.25" header="0" footer="0"/>
  <pageSetup scale="67" fitToHeight="5" orientation="portrait" horizontalDpi="1200" verticalDpi="1200" r:id="rId1"/>
  <rowBreaks count="4" manualBreakCount="4">
    <brk id="66" max="9" man="1"/>
    <brk id="132" max="9" man="1"/>
    <brk id="198" max="9" man="1"/>
    <brk id="264" max="9"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Yes/No" xr:uid="{AB319294-3C1B-41B8-AC2B-C3081D76BA63}">
          <x14:formula1>
            <xm:f>'List selections - DO NOT DELETE'!$A$134:$A$136</xm:f>
          </x14:formula1>
          <xm:sqref>I32:I41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sheetPr>
  <dimension ref="A1:F63"/>
  <sheetViews>
    <sheetView workbookViewId="0">
      <selection activeCell="B16" sqref="B16"/>
    </sheetView>
  </sheetViews>
  <sheetFormatPr defaultColWidth="9.1640625" defaultRowHeight="15"/>
  <cols>
    <col min="1" max="1" width="37.1640625" style="420" customWidth="1"/>
    <col min="2" max="2" width="85.1640625" style="420" customWidth="1"/>
    <col min="3" max="3" width="16.1640625" style="425" customWidth="1"/>
    <col min="4" max="4" width="20.6640625" style="420" customWidth="1"/>
    <col min="5" max="5" width="27.1640625" style="420" customWidth="1"/>
    <col min="6" max="16384" width="9.1640625" style="420"/>
  </cols>
  <sheetData>
    <row r="1" spans="1:6">
      <c r="A1" s="1042" t="s">
        <v>439</v>
      </c>
      <c r="B1" s="1042"/>
      <c r="C1" s="1042"/>
      <c r="D1" s="1042"/>
      <c r="E1" s="1042"/>
      <c r="F1" s="1042"/>
    </row>
    <row r="2" spans="1:6">
      <c r="A2" s="428" t="s">
        <v>423</v>
      </c>
      <c r="B2" s="426"/>
      <c r="C2" s="427"/>
      <c r="D2" s="427"/>
      <c r="E2" s="427"/>
      <c r="F2" s="476" t="s">
        <v>476</v>
      </c>
    </row>
    <row r="3" spans="1:6">
      <c r="A3" s="428" t="s">
        <v>424</v>
      </c>
      <c r="B3" s="426"/>
      <c r="C3" s="427"/>
      <c r="D3" s="427"/>
      <c r="E3" s="427"/>
      <c r="F3" s="427"/>
    </row>
    <row r="4" spans="1:6">
      <c r="A4" s="428" t="s">
        <v>425</v>
      </c>
      <c r="B4" s="426"/>
      <c r="C4" s="427"/>
      <c r="D4" s="427"/>
      <c r="E4" s="427"/>
      <c r="F4" s="427"/>
    </row>
    <row r="5" spans="1:6" s="421" customFormat="1" ht="153.75" customHeight="1">
      <c r="A5" s="1043" t="s">
        <v>462</v>
      </c>
      <c r="B5" s="1043"/>
      <c r="C5" s="1043"/>
      <c r="D5" s="1043"/>
      <c r="E5" s="1043"/>
    </row>
    <row r="6" spans="1:6" s="421" customFormat="1">
      <c r="A6" s="422"/>
      <c r="B6" s="422"/>
      <c r="C6" s="422"/>
      <c r="D6" s="422"/>
      <c r="E6" s="422"/>
    </row>
    <row r="7" spans="1:6">
      <c r="A7" s="1044" t="s">
        <v>426</v>
      </c>
      <c r="B7" s="1044"/>
      <c r="C7" s="1044"/>
      <c r="D7" s="1044"/>
      <c r="E7" s="1044"/>
      <c r="F7" s="1044"/>
    </row>
    <row r="8" spans="1:6" ht="30">
      <c r="A8" s="418" t="s">
        <v>427</v>
      </c>
      <c r="B8" s="418" t="s">
        <v>428</v>
      </c>
      <c r="C8" s="419" t="s">
        <v>429</v>
      </c>
      <c r="D8" s="419" t="s">
        <v>430</v>
      </c>
      <c r="E8" s="419" t="s">
        <v>431</v>
      </c>
      <c r="F8" s="419" t="s">
        <v>432</v>
      </c>
    </row>
    <row r="9" spans="1:6">
      <c r="B9" s="423"/>
      <c r="C9" s="424">
        <v>0</v>
      </c>
      <c r="D9" s="425"/>
      <c r="E9" s="425"/>
    </row>
    <row r="10" spans="1:6">
      <c r="B10" s="423"/>
      <c r="C10" s="424">
        <v>0</v>
      </c>
    </row>
    <row r="11" spans="1:6">
      <c r="B11" s="423"/>
      <c r="C11" s="424">
        <v>0</v>
      </c>
    </row>
    <row r="12" spans="1:6">
      <c r="B12" s="423"/>
      <c r="C12" s="424">
        <v>0</v>
      </c>
    </row>
    <row r="13" spans="1:6">
      <c r="B13" s="423"/>
      <c r="C13" s="424">
        <v>0</v>
      </c>
    </row>
    <row r="14" spans="1:6">
      <c r="B14" s="423"/>
      <c r="C14" s="424">
        <v>0</v>
      </c>
    </row>
    <row r="15" spans="1:6">
      <c r="B15" s="423"/>
      <c r="C15" s="424">
        <v>0</v>
      </c>
    </row>
    <row r="16" spans="1:6">
      <c r="B16" s="423"/>
      <c r="C16" s="424">
        <v>0</v>
      </c>
    </row>
    <row r="17" spans="1:6">
      <c r="B17" s="423"/>
      <c r="C17" s="424">
        <v>0</v>
      </c>
    </row>
    <row r="18" spans="1:6">
      <c r="B18" s="423"/>
      <c r="C18" s="424">
        <v>0</v>
      </c>
    </row>
    <row r="19" spans="1:6">
      <c r="B19" s="423"/>
      <c r="C19" s="424">
        <v>0</v>
      </c>
    </row>
    <row r="20" spans="1:6">
      <c r="B20" s="423"/>
      <c r="C20" s="424">
        <v>0</v>
      </c>
    </row>
    <row r="21" spans="1:6">
      <c r="B21" s="423"/>
      <c r="C21" s="424">
        <v>0</v>
      </c>
    </row>
    <row r="22" spans="1:6">
      <c r="B22" s="423"/>
      <c r="C22" s="424">
        <v>0</v>
      </c>
    </row>
    <row r="23" spans="1:6">
      <c r="B23" s="423"/>
      <c r="C23" s="424">
        <v>0</v>
      </c>
    </row>
    <row r="24" spans="1:6">
      <c r="B24" s="423"/>
      <c r="C24" s="424">
        <v>0</v>
      </c>
    </row>
    <row r="25" spans="1:6">
      <c r="B25" s="423"/>
      <c r="C25" s="424">
        <v>0</v>
      </c>
    </row>
    <row r="26" spans="1:6">
      <c r="A26" s="1044" t="s">
        <v>433</v>
      </c>
      <c r="B26" s="1044"/>
      <c r="C26" s="1044"/>
      <c r="D26" s="1044"/>
      <c r="E26" s="1044"/>
      <c r="F26" s="1044"/>
    </row>
    <row r="27" spans="1:6" ht="30">
      <c r="A27" s="418" t="s">
        <v>434</v>
      </c>
      <c r="B27" s="418" t="s">
        <v>435</v>
      </c>
      <c r="C27" s="419" t="s">
        <v>429</v>
      </c>
      <c r="D27" s="419" t="s">
        <v>430</v>
      </c>
      <c r="E27" s="419" t="s">
        <v>436</v>
      </c>
      <c r="F27" s="419" t="s">
        <v>432</v>
      </c>
    </row>
    <row r="28" spans="1:6">
      <c r="B28" s="423"/>
      <c r="C28" s="424">
        <v>0</v>
      </c>
      <c r="D28" s="425"/>
      <c r="E28" s="425"/>
    </row>
    <row r="29" spans="1:6">
      <c r="B29" s="423"/>
      <c r="C29" s="424">
        <v>0</v>
      </c>
    </row>
    <row r="30" spans="1:6">
      <c r="B30" s="423"/>
      <c r="C30" s="424">
        <v>0</v>
      </c>
    </row>
    <row r="31" spans="1:6">
      <c r="B31" s="423"/>
      <c r="C31" s="424">
        <v>0</v>
      </c>
    </row>
    <row r="32" spans="1:6">
      <c r="B32" s="423"/>
      <c r="C32" s="424">
        <v>0</v>
      </c>
    </row>
    <row r="33" spans="1:6">
      <c r="B33" s="423"/>
      <c r="C33" s="424">
        <v>0</v>
      </c>
    </row>
    <row r="34" spans="1:6">
      <c r="B34" s="423"/>
      <c r="C34" s="424">
        <v>0</v>
      </c>
    </row>
    <row r="35" spans="1:6">
      <c r="B35" s="423"/>
      <c r="C35" s="424">
        <v>0</v>
      </c>
    </row>
    <row r="36" spans="1:6">
      <c r="B36" s="423"/>
      <c r="C36" s="424">
        <v>0</v>
      </c>
    </row>
    <row r="37" spans="1:6">
      <c r="B37" s="423"/>
      <c r="C37" s="424">
        <v>0</v>
      </c>
    </row>
    <row r="38" spans="1:6">
      <c r="B38" s="423"/>
      <c r="C38" s="424">
        <v>0</v>
      </c>
    </row>
    <row r="39" spans="1:6">
      <c r="B39" s="423"/>
      <c r="C39" s="424">
        <v>0</v>
      </c>
    </row>
    <row r="40" spans="1:6">
      <c r="B40" s="423"/>
      <c r="C40" s="424">
        <v>0</v>
      </c>
    </row>
    <row r="41" spans="1:6">
      <c r="B41" s="423"/>
      <c r="C41" s="424">
        <v>0</v>
      </c>
    </row>
    <row r="42" spans="1:6">
      <c r="B42" s="423"/>
      <c r="C42" s="424">
        <v>0</v>
      </c>
    </row>
    <row r="43" spans="1:6">
      <c r="B43" s="423"/>
      <c r="C43" s="424">
        <v>0</v>
      </c>
    </row>
    <row r="44" spans="1:6">
      <c r="B44" s="423"/>
      <c r="C44" s="424">
        <v>0</v>
      </c>
    </row>
    <row r="45" spans="1:6">
      <c r="A45" s="1044" t="s">
        <v>437</v>
      </c>
      <c r="B45" s="1044"/>
      <c r="C45" s="1044"/>
      <c r="D45" s="1044"/>
      <c r="E45" s="1044"/>
      <c r="F45" s="1044"/>
    </row>
    <row r="46" spans="1:6" ht="30">
      <c r="A46" s="418" t="s">
        <v>434</v>
      </c>
      <c r="B46" s="418" t="s">
        <v>438</v>
      </c>
      <c r="C46" s="419" t="s">
        <v>429</v>
      </c>
      <c r="D46" s="419" t="s">
        <v>430</v>
      </c>
      <c r="E46" s="419" t="s">
        <v>436</v>
      </c>
      <c r="F46" s="419" t="s">
        <v>432</v>
      </c>
    </row>
    <row r="47" spans="1:6">
      <c r="B47" s="423"/>
      <c r="C47" s="424">
        <v>0</v>
      </c>
      <c r="D47" s="425"/>
      <c r="E47" s="425"/>
    </row>
    <row r="48" spans="1:6">
      <c r="B48" s="423"/>
      <c r="C48" s="424">
        <v>0</v>
      </c>
    </row>
    <row r="49" spans="2:3">
      <c r="B49" s="423"/>
      <c r="C49" s="424">
        <v>0</v>
      </c>
    </row>
    <row r="50" spans="2:3">
      <c r="B50" s="423"/>
      <c r="C50" s="424">
        <v>0</v>
      </c>
    </row>
    <row r="51" spans="2:3">
      <c r="B51" s="423"/>
      <c r="C51" s="424">
        <v>0</v>
      </c>
    </row>
    <row r="52" spans="2:3">
      <c r="B52" s="423"/>
      <c r="C52" s="424">
        <v>0</v>
      </c>
    </row>
    <row r="53" spans="2:3">
      <c r="B53" s="423"/>
      <c r="C53" s="424">
        <v>0</v>
      </c>
    </row>
    <row r="54" spans="2:3">
      <c r="B54" s="423"/>
      <c r="C54" s="424">
        <v>0</v>
      </c>
    </row>
    <row r="55" spans="2:3">
      <c r="B55" s="423"/>
      <c r="C55" s="424">
        <v>0</v>
      </c>
    </row>
    <row r="56" spans="2:3">
      <c r="B56" s="423"/>
      <c r="C56" s="424">
        <v>0</v>
      </c>
    </row>
    <row r="57" spans="2:3">
      <c r="B57" s="423"/>
      <c r="C57" s="424">
        <v>0</v>
      </c>
    </row>
    <row r="58" spans="2:3">
      <c r="B58" s="423"/>
      <c r="C58" s="424">
        <v>0</v>
      </c>
    </row>
    <row r="59" spans="2:3">
      <c r="B59" s="423"/>
      <c r="C59" s="424">
        <v>0</v>
      </c>
    </row>
    <row r="60" spans="2:3">
      <c r="B60" s="423"/>
      <c r="C60" s="424">
        <v>0</v>
      </c>
    </row>
    <row r="61" spans="2:3">
      <c r="B61" s="423"/>
      <c r="C61" s="424">
        <v>0</v>
      </c>
    </row>
    <row r="62" spans="2:3">
      <c r="B62" s="423"/>
      <c r="C62" s="424">
        <v>0</v>
      </c>
    </row>
    <row r="63" spans="2:3">
      <c r="B63" s="423"/>
      <c r="C63" s="424">
        <v>0</v>
      </c>
    </row>
  </sheetData>
  <mergeCells count="5">
    <mergeCell ref="A1:F1"/>
    <mergeCell ref="A5:E5"/>
    <mergeCell ref="A7:F7"/>
    <mergeCell ref="A26:F26"/>
    <mergeCell ref="A45:F4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indexed="31"/>
  </sheetPr>
  <dimension ref="A1:J136"/>
  <sheetViews>
    <sheetView workbookViewId="0">
      <selection activeCell="S40" sqref="S40"/>
    </sheetView>
  </sheetViews>
  <sheetFormatPr defaultColWidth="9" defaultRowHeight="11.25"/>
  <sheetData>
    <row r="1" spans="1:10">
      <c r="A1" s="1045" t="s">
        <v>171</v>
      </c>
      <c r="B1" s="1046"/>
      <c r="C1" s="1046"/>
      <c r="D1" s="1046"/>
      <c r="E1" s="1046"/>
      <c r="F1" s="1046"/>
      <c r="G1" s="1046"/>
      <c r="H1" s="1046"/>
      <c r="I1" s="1046"/>
    </row>
    <row r="3" spans="1:10" ht="15">
      <c r="A3" s="1" t="s">
        <v>261</v>
      </c>
      <c r="J3" s="1" t="s">
        <v>272</v>
      </c>
    </row>
    <row r="5" spans="1:10" ht="12.75">
      <c r="A5" s="2" t="s">
        <v>155</v>
      </c>
      <c r="J5" s="2" t="s">
        <v>222</v>
      </c>
    </row>
    <row r="6" spans="1:10" ht="12.75">
      <c r="A6" s="3" t="s">
        <v>179</v>
      </c>
      <c r="J6" s="2" t="s">
        <v>223</v>
      </c>
    </row>
    <row r="7" spans="1:10" ht="12.75">
      <c r="A7" s="2" t="s">
        <v>156</v>
      </c>
      <c r="J7" s="3" t="s">
        <v>47</v>
      </c>
    </row>
    <row r="8" spans="1:10" ht="12.75">
      <c r="A8" s="2" t="s">
        <v>180</v>
      </c>
      <c r="J8" s="2" t="s">
        <v>224</v>
      </c>
    </row>
    <row r="9" spans="1:10" ht="12.75">
      <c r="A9" s="2" t="s">
        <v>181</v>
      </c>
      <c r="J9" s="2" t="s">
        <v>225</v>
      </c>
    </row>
    <row r="10" spans="1:10" ht="12.75">
      <c r="A10" s="2" t="s">
        <v>182</v>
      </c>
      <c r="J10" s="2" t="s">
        <v>226</v>
      </c>
    </row>
    <row r="11" spans="1:10" ht="12.75">
      <c r="A11" s="2" t="s">
        <v>157</v>
      </c>
      <c r="J11" s="2" t="s">
        <v>227</v>
      </c>
    </row>
    <row r="12" spans="1:10" ht="12.75">
      <c r="A12" s="2" t="s">
        <v>83</v>
      </c>
      <c r="J12" s="417" t="s">
        <v>413</v>
      </c>
    </row>
    <row r="13" spans="1:10" ht="12.75">
      <c r="A13" s="2" t="s">
        <v>93</v>
      </c>
      <c r="J13" s="2" t="s">
        <v>228</v>
      </c>
    </row>
    <row r="14" spans="1:10" ht="12.75">
      <c r="A14" s="2" t="s">
        <v>85</v>
      </c>
      <c r="J14" s="2" t="s">
        <v>229</v>
      </c>
    </row>
    <row r="15" spans="1:10" ht="12.75">
      <c r="A15" s="2" t="s">
        <v>86</v>
      </c>
      <c r="J15" s="2" t="s">
        <v>106</v>
      </c>
    </row>
    <row r="16" spans="1:10" ht="12.75">
      <c r="A16" s="2" t="s">
        <v>183</v>
      </c>
      <c r="J16" s="2" t="s">
        <v>414</v>
      </c>
    </row>
    <row r="17" spans="1:10" ht="12.75">
      <c r="A17" s="2" t="s">
        <v>87</v>
      </c>
      <c r="J17" s="2" t="s">
        <v>107</v>
      </c>
    </row>
    <row r="18" spans="1:10" ht="12.75">
      <c r="A18" s="2" t="s">
        <v>88</v>
      </c>
      <c r="J18" s="417" t="s">
        <v>108</v>
      </c>
    </row>
    <row r="19" spans="1:10" ht="12.75">
      <c r="A19" s="2" t="s">
        <v>295</v>
      </c>
      <c r="J19" s="2" t="s">
        <v>109</v>
      </c>
    </row>
    <row r="20" spans="1:10" ht="12.75">
      <c r="A20" s="2" t="s">
        <v>296</v>
      </c>
      <c r="J20" s="2" t="s">
        <v>110</v>
      </c>
    </row>
    <row r="21" spans="1:10" ht="12.75">
      <c r="A21" s="2" t="s">
        <v>158</v>
      </c>
      <c r="J21" s="2" t="s">
        <v>251</v>
      </c>
    </row>
    <row r="22" spans="1:10" ht="12.75">
      <c r="A22" s="417" t="s">
        <v>416</v>
      </c>
      <c r="J22" s="2" t="s">
        <v>191</v>
      </c>
    </row>
    <row r="23" spans="1:10" ht="12.75">
      <c r="A23" s="417" t="s">
        <v>417</v>
      </c>
      <c r="J23" s="2" t="s">
        <v>192</v>
      </c>
    </row>
    <row r="24" spans="1:10" ht="12.75">
      <c r="A24" s="2" t="s">
        <v>159</v>
      </c>
      <c r="J24" s="2" t="s">
        <v>210</v>
      </c>
    </row>
    <row r="25" spans="1:10" ht="12.75">
      <c r="A25" s="2" t="s">
        <v>418</v>
      </c>
      <c r="J25" s="2" t="s">
        <v>211</v>
      </c>
    </row>
    <row r="26" spans="1:10" ht="12.75">
      <c r="A26" s="2" t="s">
        <v>160</v>
      </c>
      <c r="J26" s="2" t="s">
        <v>212</v>
      </c>
    </row>
    <row r="27" spans="1:10" ht="12.75">
      <c r="A27" s="2" t="s">
        <v>297</v>
      </c>
      <c r="J27" s="2" t="s">
        <v>213</v>
      </c>
    </row>
    <row r="28" spans="1:10" ht="12.75">
      <c r="A28" s="3" t="s">
        <v>161</v>
      </c>
      <c r="J28" s="2" t="s">
        <v>214</v>
      </c>
    </row>
    <row r="29" spans="1:10" ht="12.75">
      <c r="A29" s="2" t="s">
        <v>298</v>
      </c>
      <c r="J29" s="2" t="s">
        <v>215</v>
      </c>
    </row>
    <row r="30" spans="1:10" ht="12.75">
      <c r="A30" s="2" t="s">
        <v>234</v>
      </c>
      <c r="J30" s="2" t="s">
        <v>216</v>
      </c>
    </row>
    <row r="31" spans="1:10" ht="12.75">
      <c r="A31" s="2" t="s">
        <v>311</v>
      </c>
      <c r="J31" s="2" t="s">
        <v>217</v>
      </c>
    </row>
    <row r="32" spans="1:10" ht="12.75">
      <c r="A32" s="2" t="s">
        <v>116</v>
      </c>
      <c r="J32" s="2" t="s">
        <v>218</v>
      </c>
    </row>
    <row r="33" spans="1:10" ht="12.75">
      <c r="A33" s="3" t="s">
        <v>117</v>
      </c>
      <c r="J33" s="2" t="s">
        <v>241</v>
      </c>
    </row>
    <row r="34" spans="1:10" ht="12.75">
      <c r="A34" s="2" t="s">
        <v>247</v>
      </c>
      <c r="J34" s="2" t="s">
        <v>242</v>
      </c>
    </row>
    <row r="35" spans="1:10" ht="12.75">
      <c r="A35" s="2" t="s">
        <v>65</v>
      </c>
      <c r="J35" s="2" t="s">
        <v>243</v>
      </c>
    </row>
    <row r="36" spans="1:10" ht="12.75">
      <c r="A36" s="2" t="s">
        <v>66</v>
      </c>
      <c r="J36" s="3" t="s">
        <v>244</v>
      </c>
    </row>
    <row r="37" spans="1:10" ht="12.75">
      <c r="A37" s="2" t="s">
        <v>67</v>
      </c>
      <c r="J37" s="2" t="s">
        <v>245</v>
      </c>
    </row>
    <row r="38" spans="1:10" ht="12.75">
      <c r="A38" s="2" t="s">
        <v>248</v>
      </c>
      <c r="J38" s="2" t="s">
        <v>246</v>
      </c>
    </row>
    <row r="39" spans="1:10" ht="12.75">
      <c r="A39" s="2" t="s">
        <v>249</v>
      </c>
      <c r="J39" s="3" t="s">
        <v>50</v>
      </c>
    </row>
    <row r="40" spans="1:10" ht="12.75">
      <c r="A40" s="2" t="s">
        <v>68</v>
      </c>
      <c r="J40" s="2" t="s">
        <v>76</v>
      </c>
    </row>
    <row r="41" spans="1:10" ht="12.75">
      <c r="A41" s="2" t="s">
        <v>250</v>
      </c>
      <c r="J41" s="2" t="s">
        <v>77</v>
      </c>
    </row>
    <row r="42" spans="1:10" ht="12.75">
      <c r="J42" s="2" t="s">
        <v>78</v>
      </c>
    </row>
    <row r="43" spans="1:10" ht="12.75">
      <c r="J43" s="2" t="s">
        <v>79</v>
      </c>
    </row>
    <row r="44" spans="1:10" ht="12.75">
      <c r="J44" s="2" t="s">
        <v>80</v>
      </c>
    </row>
    <row r="45" spans="1:10" ht="12.75">
      <c r="J45" s="2" t="s">
        <v>81</v>
      </c>
    </row>
    <row r="46" spans="1:10" ht="12.75">
      <c r="J46" s="2" t="s">
        <v>82</v>
      </c>
    </row>
    <row r="47" spans="1:10" ht="12.75">
      <c r="J47" s="3" t="s">
        <v>44</v>
      </c>
    </row>
    <row r="48" spans="1:10" ht="12.75">
      <c r="J48" s="2" t="s">
        <v>51</v>
      </c>
    </row>
    <row r="49" spans="10:10" ht="12.75">
      <c r="J49" s="417" t="s">
        <v>52</v>
      </c>
    </row>
    <row r="50" spans="10:10" ht="12.75">
      <c r="J50" s="2" t="s">
        <v>53</v>
      </c>
    </row>
    <row r="51" spans="10:10" ht="12.75">
      <c r="J51" s="2" t="s">
        <v>54</v>
      </c>
    </row>
    <row r="52" spans="10:10" ht="12.75">
      <c r="J52" s="2" t="s">
        <v>55</v>
      </c>
    </row>
    <row r="53" spans="10:10" ht="12.75">
      <c r="J53" s="2" t="s">
        <v>56</v>
      </c>
    </row>
    <row r="54" spans="10:10" ht="12.75">
      <c r="J54" s="2" t="s">
        <v>57</v>
      </c>
    </row>
    <row r="55" spans="10:10" ht="12.75">
      <c r="J55" s="2" t="s">
        <v>58</v>
      </c>
    </row>
    <row r="56" spans="10:10" ht="12.75">
      <c r="J56" s="3" t="s">
        <v>59</v>
      </c>
    </row>
    <row r="57" spans="10:10" ht="12.75">
      <c r="J57" s="2" t="s">
        <v>60</v>
      </c>
    </row>
    <row r="58" spans="10:10" ht="12.75">
      <c r="J58" s="2" t="s">
        <v>61</v>
      </c>
    </row>
    <row r="59" spans="10:10" ht="12.75">
      <c r="J59" s="2" t="s">
        <v>62</v>
      </c>
    </row>
    <row r="60" spans="10:10" ht="12.75">
      <c r="J60" s="3" t="s">
        <v>63</v>
      </c>
    </row>
    <row r="61" spans="10:10" ht="12.75">
      <c r="J61" s="2" t="s">
        <v>64</v>
      </c>
    </row>
    <row r="62" spans="10:10" ht="12.75">
      <c r="J62" s="2" t="s">
        <v>184</v>
      </c>
    </row>
    <row r="63" spans="10:10" ht="12.75">
      <c r="J63" s="2" t="s">
        <v>185</v>
      </c>
    </row>
    <row r="64" spans="10:10" ht="12.75">
      <c r="J64" s="2" t="s">
        <v>186</v>
      </c>
    </row>
    <row r="65" spans="10:10" ht="12.75">
      <c r="J65" s="3" t="s">
        <v>187</v>
      </c>
    </row>
    <row r="66" spans="10:10" ht="12.75">
      <c r="J66" s="2" t="s">
        <v>193</v>
      </c>
    </row>
    <row r="67" spans="10:10" ht="12.75">
      <c r="J67" s="2" t="s">
        <v>194</v>
      </c>
    </row>
    <row r="68" spans="10:10" ht="12.75">
      <c r="J68" s="2" t="s">
        <v>195</v>
      </c>
    </row>
    <row r="69" spans="10:10" ht="12.75">
      <c r="J69" s="2" t="s">
        <v>196</v>
      </c>
    </row>
    <row r="70" spans="10:10" ht="12.75">
      <c r="J70" s="3" t="s">
        <v>197</v>
      </c>
    </row>
    <row r="71" spans="10:10" ht="12.75">
      <c r="J71" s="2" t="s">
        <v>198</v>
      </c>
    </row>
    <row r="72" spans="10:10" ht="12.75">
      <c r="J72" s="2" t="s">
        <v>199</v>
      </c>
    </row>
    <row r="73" spans="10:10" ht="12.75">
      <c r="J73" s="2" t="s">
        <v>200</v>
      </c>
    </row>
    <row r="74" spans="10:10" ht="12.75">
      <c r="J74" s="2" t="s">
        <v>201</v>
      </c>
    </row>
    <row r="75" spans="10:10" ht="12.75">
      <c r="J75" s="2" t="s">
        <v>202</v>
      </c>
    </row>
    <row r="76" spans="10:10" ht="12.75">
      <c r="J76" s="2" t="s">
        <v>415</v>
      </c>
    </row>
    <row r="77" spans="10:10" ht="12.75">
      <c r="J77" s="2" t="s">
        <v>203</v>
      </c>
    </row>
    <row r="78" spans="10:10" ht="12.75">
      <c r="J78" s="3" t="s">
        <v>48</v>
      </c>
    </row>
    <row r="79" spans="10:10" ht="12.75">
      <c r="J79" s="2" t="s">
        <v>204</v>
      </c>
    </row>
    <row r="80" spans="10:10" ht="12.75">
      <c r="J80" s="2" t="s">
        <v>205</v>
      </c>
    </row>
    <row r="81" spans="10:10" ht="12.75">
      <c r="J81" s="2" t="s">
        <v>219</v>
      </c>
    </row>
    <row r="82" spans="10:10" ht="12.75">
      <c r="J82" s="2" t="s">
        <v>220</v>
      </c>
    </row>
    <row r="83" spans="10:10" ht="12.75">
      <c r="J83" s="3" t="s">
        <v>221</v>
      </c>
    </row>
    <row r="84" spans="10:10" ht="12.75">
      <c r="J84" s="2" t="s">
        <v>162</v>
      </c>
    </row>
    <row r="85" spans="10:10" ht="12.75">
      <c r="J85" s="3" t="s">
        <v>163</v>
      </c>
    </row>
    <row r="86" spans="10:10" ht="12.75">
      <c r="J86" s="2" t="s">
        <v>164</v>
      </c>
    </row>
    <row r="87" spans="10:10" ht="12.75">
      <c r="J87" s="2" t="s">
        <v>165</v>
      </c>
    </row>
    <row r="88" spans="10:10" ht="12.75">
      <c r="J88" s="2" t="s">
        <v>166</v>
      </c>
    </row>
    <row r="89" spans="10:10" ht="12.75">
      <c r="J89" s="3" t="s">
        <v>167</v>
      </c>
    </row>
    <row r="90" spans="10:10" ht="12.75">
      <c r="J90" s="2" t="s">
        <v>274</v>
      </c>
    </row>
    <row r="91" spans="10:10" ht="12.75">
      <c r="J91" s="2" t="s">
        <v>275</v>
      </c>
    </row>
    <row r="92" spans="10:10" ht="12.75">
      <c r="J92" s="2" t="s">
        <v>276</v>
      </c>
    </row>
    <row r="93" spans="10:10" ht="12.75">
      <c r="J93" s="2" t="s">
        <v>277</v>
      </c>
    </row>
    <row r="94" spans="10:10" ht="12.75">
      <c r="J94" s="2" t="s">
        <v>278</v>
      </c>
    </row>
    <row r="95" spans="10:10" ht="12.75">
      <c r="J95" s="2" t="s">
        <v>279</v>
      </c>
    </row>
    <row r="96" spans="10:10" ht="12.75">
      <c r="J96" s="2" t="s">
        <v>280</v>
      </c>
    </row>
    <row r="97" spans="10:10" ht="12.75">
      <c r="J97" s="3" t="s">
        <v>281</v>
      </c>
    </row>
    <row r="98" spans="10:10" ht="12.75">
      <c r="J98" s="2" t="s">
        <v>282</v>
      </c>
    </row>
    <row r="99" spans="10:10" ht="12.75">
      <c r="J99" s="2" t="s">
        <v>283</v>
      </c>
    </row>
    <row r="100" spans="10:10" ht="12.75">
      <c r="J100" s="2" t="s">
        <v>284</v>
      </c>
    </row>
    <row r="101" spans="10:10" ht="12.75">
      <c r="J101" s="2" t="s">
        <v>285</v>
      </c>
    </row>
    <row r="102" spans="10:10" ht="12.75">
      <c r="J102" s="2" t="s">
        <v>286</v>
      </c>
    </row>
    <row r="103" spans="10:10" ht="12.75">
      <c r="J103" s="2" t="s">
        <v>287</v>
      </c>
    </row>
    <row r="104" spans="10:10" ht="12.75">
      <c r="J104" s="2" t="s">
        <v>288</v>
      </c>
    </row>
    <row r="105" spans="10:10" ht="12.75">
      <c r="J105" s="2" t="s">
        <v>289</v>
      </c>
    </row>
    <row r="106" spans="10:10" ht="12.75">
      <c r="J106" s="2" t="s">
        <v>290</v>
      </c>
    </row>
    <row r="107" spans="10:10" ht="12.75">
      <c r="J107" s="3" t="s">
        <v>291</v>
      </c>
    </row>
    <row r="108" spans="10:10" ht="12.75">
      <c r="J108" s="2" t="s">
        <v>292</v>
      </c>
    </row>
    <row r="109" spans="10:10" ht="12.75">
      <c r="J109" s="2" t="s">
        <v>293</v>
      </c>
    </row>
    <row r="110" spans="10:10" ht="12.75">
      <c r="J110" s="2" t="s">
        <v>294</v>
      </c>
    </row>
    <row r="111" spans="10:10" ht="12.75">
      <c r="J111" s="2" t="s">
        <v>69</v>
      </c>
    </row>
    <row r="112" spans="10:10" ht="12.75">
      <c r="J112" s="2" t="s">
        <v>70</v>
      </c>
    </row>
    <row r="113" spans="10:10" ht="12.75">
      <c r="J113" s="2" t="s">
        <v>71</v>
      </c>
    </row>
    <row r="114" spans="10:10" ht="12.75">
      <c r="J114" s="2" t="s">
        <v>72</v>
      </c>
    </row>
    <row r="115" spans="10:10" ht="12.75">
      <c r="J115" s="2" t="s">
        <v>73</v>
      </c>
    </row>
    <row r="116" spans="10:10" ht="12.75">
      <c r="J116" s="2" t="s">
        <v>74</v>
      </c>
    </row>
    <row r="117" spans="10:10" ht="12.75">
      <c r="J117" s="2" t="s">
        <v>75</v>
      </c>
    </row>
    <row r="118" spans="10:10" ht="12.75">
      <c r="J118" s="2" t="s">
        <v>118</v>
      </c>
    </row>
    <row r="119" spans="10:10" ht="12.75">
      <c r="J119" s="2" t="s">
        <v>119</v>
      </c>
    </row>
    <row r="120" spans="10:10" ht="12.75">
      <c r="J120" s="2" t="s">
        <v>120</v>
      </c>
    </row>
    <row r="121" spans="10:10" ht="12.75">
      <c r="J121" s="2" t="s">
        <v>121</v>
      </c>
    </row>
    <row r="122" spans="10:10" ht="12.75">
      <c r="J122" s="2" t="s">
        <v>316</v>
      </c>
    </row>
    <row r="123" spans="10:10" ht="12.75">
      <c r="J123" s="2" t="s">
        <v>232</v>
      </c>
    </row>
    <row r="124" spans="10:10" ht="12.75">
      <c r="J124" s="2" t="s">
        <v>233</v>
      </c>
    </row>
    <row r="125" spans="10:10" ht="12.75">
      <c r="J125" s="2" t="s">
        <v>111</v>
      </c>
    </row>
    <row r="126" spans="10:10" ht="12.75">
      <c r="J126" s="2" t="s">
        <v>112</v>
      </c>
    </row>
    <row r="127" spans="10:10" ht="12.75">
      <c r="J127" s="2" t="s">
        <v>206</v>
      </c>
    </row>
    <row r="128" spans="10:10" ht="12.75">
      <c r="J128" s="2" t="s">
        <v>207</v>
      </c>
    </row>
    <row r="129" spans="10:10" ht="12.75">
      <c r="J129" s="2" t="s">
        <v>208</v>
      </c>
    </row>
    <row r="130" spans="10:10" ht="12.75">
      <c r="J130" s="3" t="s">
        <v>209</v>
      </c>
    </row>
    <row r="131" spans="10:10" ht="12.75">
      <c r="J131" s="2" t="s">
        <v>173</v>
      </c>
    </row>
    <row r="132" spans="10:10" ht="12.75">
      <c r="J132" s="2" t="s">
        <v>174</v>
      </c>
    </row>
    <row r="133" spans="10:10" ht="12.75">
      <c r="J133" s="2" t="s">
        <v>175</v>
      </c>
    </row>
    <row r="134" spans="10:10" ht="12.75">
      <c r="J134" s="2" t="s">
        <v>176</v>
      </c>
    </row>
    <row r="135" spans="10:10" ht="12.75">
      <c r="J135" s="2" t="s">
        <v>177</v>
      </c>
    </row>
    <row r="136" spans="10:10" ht="12.75">
      <c r="J136" s="2" t="s">
        <v>178</v>
      </c>
    </row>
  </sheetData>
  <mergeCells count="1">
    <mergeCell ref="A1:I1"/>
  </mergeCells>
  <phoneticPr fontId="5" type="noConversion"/>
  <hyperlinks>
    <hyperlink ref="A1" r:id="rId1" xr:uid="{00000000-0004-0000-0700-000000000000}"/>
  </hyperlinks>
  <pageMargins left="0.75" right="0.75" top="1" bottom="1" header="0.5" footer="0.5"/>
  <pageSetup orientation="portrait" horizontalDpi="1200" verticalDpi="1200"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59"/>
  <sheetViews>
    <sheetView topLeftCell="A7" zoomScale="130" zoomScaleNormal="130" zoomScalePageLayoutView="200" workbookViewId="0">
      <pane ySplit="1" topLeftCell="A8" activePane="bottomLeft" state="frozen"/>
      <selection activeCell="A7" sqref="A7"/>
      <selection pane="bottomLeft" activeCell="F29" sqref="F29"/>
    </sheetView>
  </sheetViews>
  <sheetFormatPr defaultColWidth="9" defaultRowHeight="15"/>
  <cols>
    <col min="1" max="1" width="62.5" style="8" customWidth="1"/>
    <col min="2" max="2" width="17.5" style="8" customWidth="1"/>
    <col min="3" max="3" width="15.6640625" style="8" customWidth="1"/>
    <col min="4" max="4" width="13.6640625" style="8" customWidth="1"/>
    <col min="5" max="5" width="2.6640625" style="8" customWidth="1"/>
    <col min="6" max="6" width="55.6640625" style="8" customWidth="1"/>
    <col min="7" max="7" width="11.5" style="8" customWidth="1"/>
    <col min="8" max="16384" width="9" style="8"/>
  </cols>
  <sheetData>
    <row r="1" spans="1:14" ht="15.75">
      <c r="A1" s="7" t="s">
        <v>319</v>
      </c>
    </row>
    <row r="2" spans="1:14">
      <c r="A2" s="22" t="s">
        <v>318</v>
      </c>
      <c r="B2" s="22"/>
      <c r="C2" s="22"/>
      <c r="D2" s="22"/>
      <c r="E2" s="22"/>
      <c r="F2" s="22"/>
      <c r="G2" s="22"/>
      <c r="H2" s="22"/>
      <c r="I2" s="22"/>
      <c r="J2" s="22"/>
      <c r="K2" s="22"/>
      <c r="L2" s="22"/>
      <c r="M2" s="22"/>
      <c r="N2" s="22"/>
    </row>
    <row r="3" spans="1:14">
      <c r="A3" s="8" t="s">
        <v>320</v>
      </c>
    </row>
    <row r="4" spans="1:14">
      <c r="A4" s="8" t="s">
        <v>321</v>
      </c>
    </row>
    <row r="6" spans="1:14" ht="15.75">
      <c r="A6" s="7" t="s">
        <v>94</v>
      </c>
      <c r="D6" s="7"/>
      <c r="E6" s="7"/>
    </row>
    <row r="7" spans="1:14" ht="36" customHeight="1">
      <c r="A7" s="23" t="s">
        <v>113</v>
      </c>
      <c r="B7" s="23" t="s">
        <v>115</v>
      </c>
      <c r="C7" s="23" t="s">
        <v>114</v>
      </c>
      <c r="D7" s="23" t="s">
        <v>317</v>
      </c>
      <c r="E7" s="23"/>
      <c r="F7" s="7" t="s">
        <v>25</v>
      </c>
      <c r="M7" s="7"/>
    </row>
    <row r="8" spans="1:14">
      <c r="A8" s="50" t="s">
        <v>300</v>
      </c>
      <c r="B8" s="54">
        <v>0</v>
      </c>
      <c r="C8" s="54">
        <v>0</v>
      </c>
      <c r="D8" s="26">
        <v>0</v>
      </c>
      <c r="E8" s="26"/>
      <c r="F8" s="26"/>
    </row>
    <row r="9" spans="1:14">
      <c r="A9" s="5" t="s">
        <v>636</v>
      </c>
      <c r="B9" s="53">
        <v>0.22600000000000001</v>
      </c>
      <c r="C9" s="53">
        <v>0.51900000000000002</v>
      </c>
      <c r="D9" s="26">
        <v>1.0249999999999999</v>
      </c>
      <c r="E9" s="26" t="s">
        <v>463</v>
      </c>
      <c r="F9" s="26"/>
    </row>
    <row r="10" spans="1:14">
      <c r="A10" s="26" t="s">
        <v>637</v>
      </c>
      <c r="B10" s="54">
        <v>0</v>
      </c>
      <c r="C10" s="53">
        <v>8.5999999999999993E-2</v>
      </c>
      <c r="D10" s="26">
        <v>1.0249999999999999</v>
      </c>
      <c r="E10" s="26" t="s">
        <v>463</v>
      </c>
      <c r="F10" s="26"/>
    </row>
    <row r="11" spans="1:14">
      <c r="A11" s="5" t="s">
        <v>632</v>
      </c>
      <c r="B11" s="53">
        <v>0.23499999999999999</v>
      </c>
      <c r="C11" s="53">
        <v>0.30499999999999999</v>
      </c>
      <c r="D11" s="26">
        <v>1.0249999999999999</v>
      </c>
      <c r="E11" s="26" t="s">
        <v>463</v>
      </c>
      <c r="F11" s="26"/>
    </row>
    <row r="12" spans="1:14">
      <c r="A12" s="5" t="s">
        <v>638</v>
      </c>
      <c r="B12" s="53">
        <v>0.154</v>
      </c>
      <c r="C12" s="53">
        <v>0.35399999999999998</v>
      </c>
      <c r="D12" s="26">
        <v>1.0249999999999999</v>
      </c>
      <c r="E12" s="26" t="s">
        <v>463</v>
      </c>
      <c r="F12" s="26"/>
    </row>
    <row r="13" spans="1:14">
      <c r="A13" s="5" t="s">
        <v>633</v>
      </c>
      <c r="B13" s="53">
        <v>0.154</v>
      </c>
      <c r="C13" s="53">
        <v>0.35399999999999998</v>
      </c>
      <c r="D13" s="26">
        <v>1.0249999999999999</v>
      </c>
      <c r="E13" s="26" t="s">
        <v>463</v>
      </c>
      <c r="F13" s="26"/>
    </row>
    <row r="14" spans="1:14">
      <c r="A14" s="5" t="s">
        <v>631</v>
      </c>
      <c r="B14" s="53">
        <v>0.154</v>
      </c>
      <c r="C14" s="53">
        <v>0.30499999999999999</v>
      </c>
      <c r="D14" s="26">
        <v>1.0249999999999999</v>
      </c>
      <c r="E14" s="26" t="s">
        <v>463</v>
      </c>
      <c r="F14" s="26"/>
    </row>
    <row r="15" spans="1:14">
      <c r="A15" s="5" t="s">
        <v>634</v>
      </c>
      <c r="B15" s="53">
        <v>0.23499999999999999</v>
      </c>
      <c r="C15" s="53">
        <v>0.30499999999999999</v>
      </c>
      <c r="D15" s="26">
        <v>1.0249999999999999</v>
      </c>
      <c r="E15" s="26" t="s">
        <v>463</v>
      </c>
      <c r="F15" s="26"/>
    </row>
    <row r="16" spans="1:14">
      <c r="A16" s="5" t="s">
        <v>368</v>
      </c>
      <c r="B16" s="53">
        <v>0</v>
      </c>
      <c r="C16" s="53">
        <v>9.1999999999999998E-2</v>
      </c>
      <c r="D16" s="26">
        <v>1.0249999999999999</v>
      </c>
      <c r="E16" s="26" t="s">
        <v>463</v>
      </c>
      <c r="F16" s="26"/>
    </row>
    <row r="17" spans="1:13">
      <c r="A17" s="5" t="s">
        <v>369</v>
      </c>
      <c r="B17" s="53">
        <v>0</v>
      </c>
      <c r="C17" s="53">
        <v>9.1999999999999998E-2</v>
      </c>
      <c r="D17" s="26">
        <v>1</v>
      </c>
      <c r="E17" s="26"/>
      <c r="F17" s="26"/>
    </row>
    <row r="18" spans="1:13" ht="15.75">
      <c r="A18" s="5" t="s">
        <v>373</v>
      </c>
      <c r="B18" s="53">
        <v>0</v>
      </c>
      <c r="C18" s="53">
        <v>0</v>
      </c>
      <c r="D18" s="26">
        <v>1</v>
      </c>
      <c r="E18" s="26"/>
      <c r="F18" s="26"/>
      <c r="M18" s="7"/>
    </row>
    <row r="19" spans="1:13">
      <c r="A19" s="5" t="s">
        <v>372</v>
      </c>
      <c r="B19" s="53">
        <v>0</v>
      </c>
      <c r="C19" s="53">
        <v>8.5999999999999993E-2</v>
      </c>
      <c r="D19" s="26">
        <v>1</v>
      </c>
      <c r="E19" s="26"/>
      <c r="F19" s="26"/>
    </row>
    <row r="20" spans="1:13">
      <c r="A20" s="5" t="s">
        <v>635</v>
      </c>
      <c r="B20" s="53">
        <v>0.224</v>
      </c>
      <c r="C20" s="53">
        <v>0.57199999999999995</v>
      </c>
      <c r="D20" s="26">
        <v>1.0249999999999999</v>
      </c>
      <c r="E20" s="26" t="s">
        <v>463</v>
      </c>
      <c r="F20" s="26"/>
    </row>
    <row r="21" spans="1:13">
      <c r="A21" s="5" t="s">
        <v>640</v>
      </c>
      <c r="B21" s="53">
        <v>0</v>
      </c>
      <c r="C21" s="53">
        <v>8.5999999999999993E-2</v>
      </c>
      <c r="D21" s="26">
        <v>1</v>
      </c>
      <c r="E21" s="26"/>
      <c r="F21" s="26"/>
    </row>
    <row r="22" spans="1:13">
      <c r="A22" s="5" t="s">
        <v>371</v>
      </c>
      <c r="B22" s="53">
        <v>0</v>
      </c>
      <c r="C22" s="53">
        <v>0</v>
      </c>
      <c r="D22" s="26">
        <v>1</v>
      </c>
      <c r="E22" s="26"/>
      <c r="F22" s="26"/>
    </row>
    <row r="23" spans="1:13">
      <c r="A23" s="5" t="s">
        <v>370</v>
      </c>
      <c r="B23" s="53">
        <v>0</v>
      </c>
      <c r="C23" s="53">
        <v>8.5999999999999993E-2</v>
      </c>
      <c r="D23" s="26">
        <v>1</v>
      </c>
      <c r="E23" s="26"/>
      <c r="F23" s="26"/>
    </row>
    <row r="24" spans="1:13">
      <c r="A24" s="5" t="s">
        <v>643</v>
      </c>
      <c r="B24" s="53">
        <v>0.22800000000000001</v>
      </c>
      <c r="C24" s="53">
        <v>0.46200000000000002</v>
      </c>
      <c r="D24" s="26">
        <v>1.0249999999999999</v>
      </c>
      <c r="E24" s="26" t="s">
        <v>463</v>
      </c>
      <c r="F24" s="26"/>
    </row>
    <row r="25" spans="1:13">
      <c r="A25" s="26" t="s">
        <v>639</v>
      </c>
      <c r="B25" s="55">
        <v>0</v>
      </c>
      <c r="C25" s="53">
        <v>8.5999999999999993E-2</v>
      </c>
      <c r="D25" s="26">
        <v>1</v>
      </c>
      <c r="E25" s="26"/>
      <c r="F25" s="26"/>
    </row>
    <row r="26" spans="1:13">
      <c r="A26" s="26" t="s">
        <v>642</v>
      </c>
      <c r="B26" s="53">
        <v>0</v>
      </c>
      <c r="C26" s="53">
        <v>0.57199999999999995</v>
      </c>
      <c r="D26" s="26">
        <v>1.0249999999999999</v>
      </c>
      <c r="E26" s="26" t="s">
        <v>463</v>
      </c>
      <c r="F26" s="26"/>
    </row>
    <row r="27" spans="1:13">
      <c r="A27" s="5" t="s">
        <v>641</v>
      </c>
      <c r="B27" s="53">
        <v>0</v>
      </c>
      <c r="C27" s="53">
        <v>8.5999999999999993E-2</v>
      </c>
      <c r="D27" s="26">
        <v>1</v>
      </c>
      <c r="E27" s="26"/>
      <c r="F27" s="26"/>
    </row>
    <row r="28" spans="1:13">
      <c r="A28" s="26"/>
      <c r="B28" s="55"/>
      <c r="C28" s="55"/>
      <c r="D28" s="26"/>
      <c r="E28" s="26"/>
      <c r="F28" s="26"/>
    </row>
    <row r="29" spans="1:13" ht="15.75">
      <c r="A29" s="7" t="s">
        <v>239</v>
      </c>
    </row>
    <row r="30" spans="1:13">
      <c r="A30" s="20" t="s">
        <v>133</v>
      </c>
      <c r="B30" s="24">
        <v>0</v>
      </c>
    </row>
    <row r="31" spans="1:13">
      <c r="A31" s="20" t="s">
        <v>134</v>
      </c>
      <c r="B31" s="24">
        <v>0.55000000000000004</v>
      </c>
    </row>
    <row r="32" spans="1:13">
      <c r="A32" s="20" t="s">
        <v>18</v>
      </c>
      <c r="B32" s="24">
        <v>0.5</v>
      </c>
    </row>
    <row r="33" spans="1:2">
      <c r="A33" s="20" t="s">
        <v>230</v>
      </c>
      <c r="B33" s="24">
        <v>0.38500000000000001</v>
      </c>
    </row>
    <row r="34" spans="1:2">
      <c r="A34" s="20" t="s">
        <v>491</v>
      </c>
      <c r="B34" s="24">
        <v>0.26</v>
      </c>
    </row>
    <row r="35" spans="1:2">
      <c r="A35" s="20" t="s">
        <v>411</v>
      </c>
      <c r="B35" s="24">
        <v>0.59499999999999997</v>
      </c>
    </row>
    <row r="36" spans="1:2">
      <c r="A36" s="20" t="s">
        <v>135</v>
      </c>
      <c r="B36" s="24">
        <v>0.28599999999999998</v>
      </c>
    </row>
    <row r="37" spans="1:2">
      <c r="A37" s="20" t="s">
        <v>31</v>
      </c>
      <c r="B37" s="24">
        <v>0.55000000000000004</v>
      </c>
    </row>
    <row r="38" spans="1:2">
      <c r="A38" s="20" t="s">
        <v>32</v>
      </c>
      <c r="B38" s="24">
        <v>0.55000000000000004</v>
      </c>
    </row>
    <row r="39" spans="1:2">
      <c r="A39" s="20" t="s">
        <v>20</v>
      </c>
      <c r="B39" s="24">
        <v>0.25</v>
      </c>
    </row>
    <row r="40" spans="1:2">
      <c r="A40" s="20" t="s">
        <v>21</v>
      </c>
      <c r="B40" s="24">
        <v>0.12</v>
      </c>
    </row>
    <row r="41" spans="1:2">
      <c r="A41" s="20" t="s">
        <v>22</v>
      </c>
      <c r="B41" s="24">
        <v>0.12</v>
      </c>
    </row>
    <row r="42" spans="1:2">
      <c r="A42" s="20" t="s">
        <v>19</v>
      </c>
      <c r="B42" s="24">
        <v>0.17499999999999999</v>
      </c>
    </row>
    <row r="43" spans="1:2">
      <c r="A43" s="20" t="s">
        <v>410</v>
      </c>
      <c r="B43" s="25">
        <v>0</v>
      </c>
    </row>
    <row r="45" spans="1:2" ht="15.75">
      <c r="A45" s="7"/>
    </row>
    <row r="46" spans="1:2">
      <c r="A46" s="20" t="s">
        <v>412</v>
      </c>
      <c r="B46" s="408"/>
    </row>
    <row r="47" spans="1:2">
      <c r="A47" s="20" t="s">
        <v>609</v>
      </c>
      <c r="B47" s="408">
        <v>4174</v>
      </c>
    </row>
    <row r="48" spans="1:2">
      <c r="A48" s="20" t="s">
        <v>610</v>
      </c>
      <c r="B48" s="408">
        <v>1521</v>
      </c>
    </row>
    <row r="49" spans="1:2">
      <c r="A49" s="20" t="s">
        <v>612</v>
      </c>
      <c r="B49" s="408">
        <v>2653</v>
      </c>
    </row>
    <row r="50" spans="1:2">
      <c r="A50" s="20" t="s">
        <v>611</v>
      </c>
      <c r="B50" s="408">
        <v>1143</v>
      </c>
    </row>
    <row r="51" spans="1:2">
      <c r="A51" s="20"/>
      <c r="B51" s="409"/>
    </row>
    <row r="52" spans="1:2">
      <c r="A52" s="20"/>
      <c r="B52" s="408"/>
    </row>
    <row r="53" spans="1:2">
      <c r="A53" s="20"/>
      <c r="B53" s="409"/>
    </row>
    <row r="54" spans="1:2">
      <c r="A54" s="20"/>
      <c r="B54" s="409"/>
    </row>
    <row r="55" spans="1:2">
      <c r="A55" s="20"/>
      <c r="B55" s="409"/>
    </row>
    <row r="56" spans="1:2">
      <c r="A56" s="20"/>
      <c r="B56" s="409"/>
    </row>
    <row r="57" spans="1:2">
      <c r="A57" s="20"/>
      <c r="B57" s="409"/>
    </row>
    <row r="58" spans="1:2">
      <c r="A58" s="20"/>
      <c r="B58" s="409"/>
    </row>
    <row r="59" spans="1:2">
      <c r="A59" s="20"/>
      <c r="B59" s="408"/>
    </row>
  </sheetData>
  <autoFilter ref="A7:N27" xr:uid="{00000000-0009-0000-0000-000008000000}"/>
  <sortState ref="A9:F25">
    <sortCondition ref="A9:A25"/>
  </sortState>
  <phoneticPr fontId="11" type="noConversion"/>
  <pageMargins left="0.75" right="0.75" top="1" bottom="1" header="0.5" footer="0.5"/>
  <pageSetup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23</vt:i4>
      </vt:variant>
    </vt:vector>
  </HeadingPairs>
  <TitlesOfParts>
    <vt:vector size="35" baseType="lpstr">
      <vt:lpstr>MTDC</vt:lpstr>
      <vt:lpstr>TDC</vt:lpstr>
      <vt:lpstr>NIH</vt:lpstr>
      <vt:lpstr>Multi-Unit</vt:lpstr>
      <vt:lpstr>CS-Match</vt:lpstr>
      <vt:lpstr>CS-Match Form PRINT</vt:lpstr>
      <vt:lpstr>Small Business Contracting Plan</vt:lpstr>
      <vt:lpstr>ACCT Codes</vt:lpstr>
      <vt:lpstr>Benefits and F&amp;A-DO NOT DELETE</vt:lpstr>
      <vt:lpstr>List selections - DO NOT DELETE</vt:lpstr>
      <vt:lpstr>Tuition and Fees</vt:lpstr>
      <vt:lpstr>OPD students</vt:lpstr>
      <vt:lpstr>Activity</vt:lpstr>
      <vt:lpstr>Commodity</vt:lpstr>
      <vt:lpstr>Contractual</vt:lpstr>
      <vt:lpstr>E_Class</vt:lpstr>
      <vt:lpstr>F_A</vt:lpstr>
      <vt:lpstr>Fabrication</vt:lpstr>
      <vt:lpstr>Leave_Benefits</vt:lpstr>
      <vt:lpstr>OtherPersonnel</vt:lpstr>
      <vt:lpstr>'CS-Match'!Print_Area</vt:lpstr>
      <vt:lpstr>'CS-Match Form PRINT'!Print_Area</vt:lpstr>
      <vt:lpstr>MTDC!Print_Area</vt:lpstr>
      <vt:lpstr>'Multi-Unit'!Print_Area</vt:lpstr>
      <vt:lpstr>NIH!Print_Area</vt:lpstr>
      <vt:lpstr>TDC!Print_Area</vt:lpstr>
      <vt:lpstr>Rate</vt:lpstr>
      <vt:lpstr>Select_E_Class</vt:lpstr>
      <vt:lpstr>SeniorPersonnel</vt:lpstr>
      <vt:lpstr>SeniorPersonnel1</vt:lpstr>
      <vt:lpstr>Staff_Benefits</vt:lpstr>
      <vt:lpstr>Student</vt:lpstr>
      <vt:lpstr>Travel</vt:lpstr>
      <vt:lpstr>TravelIncrease</vt:lpstr>
      <vt:lpstr>Value___Student_Rates____Note__List_selections_must_match_same_names_on__Benefits_and_F_A__spreadsheet</vt:lpstr>
    </vt:vector>
  </TitlesOfParts>
  <Company>Institute of Arctic Biology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Rosie Madnick</dc:creator>
  <cp:lastModifiedBy>Joan Welc-Lepain</cp:lastModifiedBy>
  <cp:lastPrinted>2021-07-07T22:18:40Z</cp:lastPrinted>
  <dcterms:created xsi:type="dcterms:W3CDTF">1998-08-31T18:48:09Z</dcterms:created>
  <dcterms:modified xsi:type="dcterms:W3CDTF">2024-07-29T15:59:33Z</dcterms:modified>
</cp:coreProperties>
</file>